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filterPrivacy="1" codeName="ThisWorkbook" defaultThemeVersion="124226"/>
  <xr:revisionPtr revIDLastSave="0" documentId="13_ncr:1_{A48B84F2-F67D-46BD-81A6-76D01CC92F6B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总纲" sheetId="1" r:id="rId1"/>
    <sheet name="信息索引" sheetId="20" r:id="rId2"/>
    <sheet name="基础状态预期" sheetId="2" r:id="rId3"/>
    <sheet name="战法升级" sheetId="11" r:id="rId4"/>
    <sheet name="战法升星" sheetId="7" r:id="rId5"/>
    <sheet name="战法经验消耗" sheetId="15" r:id="rId6"/>
    <sheet name="投放验证" sheetId="14" r:id="rId7"/>
    <sheet name="战法实力" sheetId="17" r:id="rId8"/>
    <sheet name="Sheet1" sheetId="12" r:id="rId9"/>
    <sheet name="Sheet3" sheetId="18" r:id="rId10"/>
    <sheet name="Sheet2" sheetId="13" r:id="rId11"/>
    <sheet name="Sheet4" sheetId="19" r:id="rId12"/>
  </sheets>
  <functionGroups builtInGroupCount="19"/>
  <externalReferences>
    <externalReference r:id="rId13"/>
    <externalReference r:id="rId14"/>
    <externalReference r:id="rId1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6" i="11" l="1"/>
  <c r="AX5" i="20"/>
  <c r="AY5" i="20"/>
  <c r="AZ5" i="20"/>
  <c r="BA5" i="20"/>
  <c r="BB5" i="20"/>
  <c r="AX6" i="20"/>
  <c r="AY6" i="20"/>
  <c r="AZ6" i="20"/>
  <c r="BA6" i="20"/>
  <c r="BB6" i="20"/>
  <c r="AX7" i="20"/>
  <c r="AY7" i="20"/>
  <c r="AZ7" i="20"/>
  <c r="BA7" i="20"/>
  <c r="BB7" i="20"/>
  <c r="AX8" i="20"/>
  <c r="AY8" i="20"/>
  <c r="AZ8" i="20"/>
  <c r="BA8" i="20"/>
  <c r="BB8" i="20"/>
  <c r="AX9" i="20"/>
  <c r="AY9" i="20"/>
  <c r="AZ9" i="20"/>
  <c r="BA9" i="20"/>
  <c r="BB9" i="20"/>
  <c r="AX10" i="20"/>
  <c r="AY10" i="20"/>
  <c r="AZ10" i="20"/>
  <c r="BA10" i="20"/>
  <c r="BB10" i="20"/>
  <c r="AX11" i="20"/>
  <c r="AY11" i="20"/>
  <c r="AZ11" i="20"/>
  <c r="BA11" i="20"/>
  <c r="BB11" i="20"/>
  <c r="AX12" i="20"/>
  <c r="AY12" i="20"/>
  <c r="AZ12" i="20"/>
  <c r="BA12" i="20"/>
  <c r="BB12" i="20"/>
  <c r="AX13" i="20"/>
  <c r="AY13" i="20"/>
  <c r="AZ13" i="20"/>
  <c r="BA13" i="20"/>
  <c r="BB13" i="20"/>
  <c r="AX14" i="20"/>
  <c r="AY14" i="20"/>
  <c r="AZ14" i="20"/>
  <c r="BA14" i="20"/>
  <c r="BB14" i="20"/>
  <c r="AX15" i="20"/>
  <c r="AY15" i="20"/>
  <c r="AZ15" i="20"/>
  <c r="BA15" i="20"/>
  <c r="BB15" i="20"/>
  <c r="AX16" i="20"/>
  <c r="AY16" i="20"/>
  <c r="AZ16" i="20"/>
  <c r="BA16" i="20"/>
  <c r="BB16" i="20"/>
  <c r="AX17" i="20"/>
  <c r="AY17" i="20"/>
  <c r="AZ17" i="20"/>
  <c r="BA17" i="20"/>
  <c r="BB17" i="20"/>
  <c r="AX18" i="20"/>
  <c r="AY18" i="20"/>
  <c r="AZ18" i="20"/>
  <c r="BA18" i="20"/>
  <c r="BB18" i="20"/>
  <c r="AX19" i="20"/>
  <c r="AY19" i="20"/>
  <c r="AZ19" i="20"/>
  <c r="BA19" i="20"/>
  <c r="BB19" i="20"/>
  <c r="AX20" i="20"/>
  <c r="AY20" i="20"/>
  <c r="AZ20" i="20"/>
  <c r="BA20" i="20"/>
  <c r="BB20" i="20"/>
  <c r="AX21" i="20"/>
  <c r="AY21" i="20"/>
  <c r="AZ21" i="20"/>
  <c r="BA21" i="20"/>
  <c r="BB21" i="20"/>
  <c r="AX22" i="20"/>
  <c r="AY22" i="20"/>
  <c r="AZ22" i="20"/>
  <c r="BA22" i="20"/>
  <c r="BB22" i="20"/>
  <c r="AX23" i="20"/>
  <c r="AY23" i="20"/>
  <c r="AZ23" i="20"/>
  <c r="BA23" i="20"/>
  <c r="BB23" i="20"/>
  <c r="AX24" i="20"/>
  <c r="AY24" i="20"/>
  <c r="AZ24" i="20"/>
  <c r="BA24" i="20"/>
  <c r="BB24" i="20"/>
  <c r="AX25" i="20"/>
  <c r="AY25" i="20"/>
  <c r="AZ25" i="20"/>
  <c r="BA25" i="20"/>
  <c r="BB25" i="20"/>
  <c r="AX26" i="20"/>
  <c r="AY26" i="20"/>
  <c r="AZ26" i="20"/>
  <c r="BA26" i="20"/>
  <c r="BB26" i="20"/>
  <c r="AX27" i="20"/>
  <c r="AY27" i="20"/>
  <c r="AZ27" i="20"/>
  <c r="BA27" i="20"/>
  <c r="BB27" i="20"/>
  <c r="AX28" i="20"/>
  <c r="AY28" i="20"/>
  <c r="AZ28" i="20"/>
  <c r="BA28" i="20"/>
  <c r="BB28" i="20"/>
  <c r="AX29" i="20"/>
  <c r="AY29" i="20"/>
  <c r="AZ29" i="20"/>
  <c r="BA29" i="20"/>
  <c r="BB29" i="20"/>
  <c r="AX30" i="20"/>
  <c r="AY30" i="20"/>
  <c r="AZ30" i="20"/>
  <c r="BA30" i="20"/>
  <c r="BB30" i="20"/>
  <c r="AX31" i="20"/>
  <c r="AY31" i="20"/>
  <c r="AZ31" i="20"/>
  <c r="BA31" i="20"/>
  <c r="BB31" i="20"/>
  <c r="AX32" i="20"/>
  <c r="AY32" i="20"/>
  <c r="AZ32" i="20"/>
  <c r="BA32" i="20"/>
  <c r="BB32" i="20"/>
  <c r="AX33" i="20"/>
  <c r="AY33" i="20"/>
  <c r="AZ33" i="20"/>
  <c r="BA33" i="20"/>
  <c r="BB33" i="20"/>
  <c r="AX34" i="20"/>
  <c r="AY34" i="20"/>
  <c r="AZ34" i="20"/>
  <c r="BA34" i="20"/>
  <c r="BB34" i="20"/>
  <c r="AX35" i="20"/>
  <c r="AY35" i="20"/>
  <c r="AZ35" i="20"/>
  <c r="BA35" i="20"/>
  <c r="BB35" i="20"/>
  <c r="AX36" i="20"/>
  <c r="AY36" i="20"/>
  <c r="AZ36" i="20"/>
  <c r="BA36" i="20"/>
  <c r="BB36" i="20"/>
  <c r="AX37" i="20"/>
  <c r="AY37" i="20"/>
  <c r="AZ37" i="20"/>
  <c r="BA37" i="20"/>
  <c r="BB37" i="20"/>
  <c r="AX38" i="20"/>
  <c r="AY38" i="20"/>
  <c r="AZ38" i="20"/>
  <c r="BA38" i="20"/>
  <c r="BB38" i="20"/>
  <c r="AX39" i="20"/>
  <c r="AY39" i="20"/>
  <c r="AZ39" i="20"/>
  <c r="BA39" i="20"/>
  <c r="BB39" i="20"/>
  <c r="AX40" i="20"/>
  <c r="AY40" i="20"/>
  <c r="AZ40" i="20"/>
  <c r="BA40" i="20"/>
  <c r="BB40" i="20"/>
  <c r="AX41" i="20"/>
  <c r="AY41" i="20"/>
  <c r="AZ41" i="20"/>
  <c r="BA41" i="20"/>
  <c r="BB41" i="20"/>
  <c r="AX42" i="20"/>
  <c r="AY42" i="20"/>
  <c r="AZ42" i="20"/>
  <c r="BA42" i="20"/>
  <c r="BB42" i="20"/>
  <c r="AX43" i="20"/>
  <c r="AY43" i="20"/>
  <c r="AZ43" i="20"/>
  <c r="BA43" i="20"/>
  <c r="BB43" i="20"/>
  <c r="AX44" i="20"/>
  <c r="AY44" i="20"/>
  <c r="AZ44" i="20"/>
  <c r="BA44" i="20"/>
  <c r="BB44" i="20"/>
  <c r="AX45" i="20"/>
  <c r="AY45" i="20"/>
  <c r="AZ45" i="20"/>
  <c r="BA45" i="20"/>
  <c r="BB45" i="20"/>
  <c r="AX46" i="20"/>
  <c r="AY46" i="20"/>
  <c r="AZ46" i="20"/>
  <c r="BA46" i="20"/>
  <c r="BB46" i="20"/>
  <c r="AX47" i="20"/>
  <c r="AY47" i="20"/>
  <c r="AZ47" i="20"/>
  <c r="BA47" i="20"/>
  <c r="BB47" i="20"/>
  <c r="AX48" i="20"/>
  <c r="AY48" i="20"/>
  <c r="AZ48" i="20"/>
  <c r="BA48" i="20"/>
  <c r="BB48" i="20"/>
  <c r="AX49" i="20"/>
  <c r="AY49" i="20"/>
  <c r="AZ49" i="20"/>
  <c r="BA49" i="20"/>
  <c r="BB49" i="20"/>
  <c r="AX50" i="20"/>
  <c r="AY50" i="20"/>
  <c r="AZ50" i="20"/>
  <c r="BA50" i="20"/>
  <c r="BB50" i="20"/>
  <c r="AX51" i="20"/>
  <c r="AY51" i="20"/>
  <c r="AZ51" i="20"/>
  <c r="BA51" i="20"/>
  <c r="BB51" i="20"/>
  <c r="AX52" i="20"/>
  <c r="AY52" i="20"/>
  <c r="AZ52" i="20"/>
  <c r="BA52" i="20"/>
  <c r="BB52" i="20"/>
  <c r="AX53" i="20"/>
  <c r="AY53" i="20"/>
  <c r="AZ53" i="20"/>
  <c r="BA53" i="20"/>
  <c r="BB53" i="20"/>
  <c r="AX54" i="20"/>
  <c r="AY54" i="20"/>
  <c r="AZ54" i="20"/>
  <c r="BA54" i="20"/>
  <c r="BB54" i="20"/>
  <c r="AX55" i="20"/>
  <c r="AY55" i="20"/>
  <c r="AZ55" i="20"/>
  <c r="BA55" i="20"/>
  <c r="BB55" i="20"/>
  <c r="AX56" i="20"/>
  <c r="AY56" i="20"/>
  <c r="AZ56" i="20"/>
  <c r="BA56" i="20"/>
  <c r="BB56" i="20"/>
  <c r="AX57" i="20"/>
  <c r="AY57" i="20"/>
  <c r="AZ57" i="20"/>
  <c r="BA57" i="20"/>
  <c r="BB57" i="20"/>
  <c r="AX58" i="20"/>
  <c r="AY58" i="20"/>
  <c r="AZ58" i="20"/>
  <c r="BA58" i="20"/>
  <c r="BB58" i="20"/>
  <c r="AX59" i="20"/>
  <c r="AY59" i="20"/>
  <c r="AZ59" i="20"/>
  <c r="BA59" i="20"/>
  <c r="BB59" i="20"/>
  <c r="AX60" i="20"/>
  <c r="AY60" i="20"/>
  <c r="AZ60" i="20"/>
  <c r="BA60" i="20"/>
  <c r="BB60" i="20"/>
  <c r="AX61" i="20"/>
  <c r="AY61" i="20"/>
  <c r="AZ61" i="20"/>
  <c r="BA61" i="20"/>
  <c r="BB61" i="20"/>
  <c r="AX62" i="20"/>
  <c r="AY62" i="20"/>
  <c r="AZ62" i="20"/>
  <c r="BA62" i="20"/>
  <c r="BB62" i="20"/>
  <c r="AX63" i="20"/>
  <c r="AY63" i="20"/>
  <c r="AZ63" i="20"/>
  <c r="BA63" i="20"/>
  <c r="BB63" i="20"/>
  <c r="AX64" i="20"/>
  <c r="AY64" i="20"/>
  <c r="AZ64" i="20"/>
  <c r="BA64" i="20"/>
  <c r="BB64" i="20"/>
  <c r="AX65" i="20"/>
  <c r="AY65" i="20"/>
  <c r="AZ65" i="20"/>
  <c r="BA65" i="20"/>
  <c r="BB65" i="20"/>
  <c r="AX66" i="20"/>
  <c r="AY66" i="20"/>
  <c r="AZ66" i="20"/>
  <c r="BA66" i="20"/>
  <c r="BB66" i="20"/>
  <c r="AX67" i="20"/>
  <c r="AY67" i="20"/>
  <c r="AZ67" i="20"/>
  <c r="BA67" i="20"/>
  <c r="BB67" i="20"/>
  <c r="AX68" i="20"/>
  <c r="AY68" i="20"/>
  <c r="AZ68" i="20"/>
  <c r="BA68" i="20"/>
  <c r="BB68" i="20"/>
  <c r="AX69" i="20"/>
  <c r="AY69" i="20"/>
  <c r="AZ69" i="20"/>
  <c r="BA69" i="20"/>
  <c r="BB69" i="20"/>
  <c r="AX70" i="20"/>
  <c r="AY70" i="20"/>
  <c r="AZ70" i="20"/>
  <c r="BA70" i="20"/>
  <c r="BB70" i="20"/>
  <c r="AX71" i="20"/>
  <c r="AY71" i="20"/>
  <c r="AZ71" i="20"/>
  <c r="BA71" i="20"/>
  <c r="BB71" i="20"/>
  <c r="AX72" i="20"/>
  <c r="AY72" i="20"/>
  <c r="AZ72" i="20"/>
  <c r="BA72" i="20"/>
  <c r="BB72" i="20"/>
  <c r="AX73" i="20"/>
  <c r="AY73" i="20"/>
  <c r="AZ73" i="20"/>
  <c r="BA73" i="20"/>
  <c r="BB73" i="20"/>
  <c r="AX74" i="20"/>
  <c r="AY74" i="20"/>
  <c r="AZ74" i="20"/>
  <c r="BA74" i="20"/>
  <c r="BB74" i="20"/>
  <c r="AX75" i="20"/>
  <c r="AY75" i="20"/>
  <c r="AZ75" i="20"/>
  <c r="BA75" i="20"/>
  <c r="BB75" i="20"/>
  <c r="AX76" i="20"/>
  <c r="AY76" i="20"/>
  <c r="AZ76" i="20"/>
  <c r="BA76" i="20"/>
  <c r="BB76" i="20"/>
  <c r="AX77" i="20"/>
  <c r="AY77" i="20"/>
  <c r="AZ77" i="20"/>
  <c r="BA77" i="20"/>
  <c r="BB77" i="20"/>
  <c r="AX78" i="20"/>
  <c r="AY78" i="20"/>
  <c r="AZ78" i="20"/>
  <c r="BA78" i="20"/>
  <c r="BB78" i="20"/>
  <c r="AX79" i="20"/>
  <c r="AY79" i="20"/>
  <c r="AZ79" i="20"/>
  <c r="BA79" i="20"/>
  <c r="BB79" i="20"/>
  <c r="AX80" i="20"/>
  <c r="AY80" i="20"/>
  <c r="AZ80" i="20"/>
  <c r="BA80" i="20"/>
  <c r="BB80" i="20"/>
  <c r="AX81" i="20"/>
  <c r="AY81" i="20"/>
  <c r="AZ81" i="20"/>
  <c r="BA81" i="20"/>
  <c r="BB81" i="20"/>
  <c r="AX82" i="20"/>
  <c r="AY82" i="20"/>
  <c r="AZ82" i="20"/>
  <c r="BA82" i="20"/>
  <c r="BB82" i="20"/>
  <c r="AX83" i="20"/>
  <c r="AY83" i="20"/>
  <c r="AZ83" i="20"/>
  <c r="BA83" i="20"/>
  <c r="BB83" i="20"/>
  <c r="AX84" i="20"/>
  <c r="AY84" i="20"/>
  <c r="AZ84" i="20"/>
  <c r="BA84" i="20"/>
  <c r="BB84" i="20"/>
  <c r="AX85" i="20"/>
  <c r="AY85" i="20"/>
  <c r="AZ85" i="20"/>
  <c r="BA85" i="20"/>
  <c r="BB85" i="20"/>
  <c r="AX86" i="20"/>
  <c r="AY86" i="20"/>
  <c r="AZ86" i="20"/>
  <c r="BA86" i="20"/>
  <c r="BB86" i="20"/>
  <c r="AX87" i="20"/>
  <c r="AY87" i="20"/>
  <c r="AZ87" i="20"/>
  <c r="BA87" i="20"/>
  <c r="BB87" i="20"/>
  <c r="AX88" i="20"/>
  <c r="AY88" i="20"/>
  <c r="AZ88" i="20"/>
  <c r="BA88" i="20"/>
  <c r="BB88" i="20"/>
  <c r="AX89" i="20"/>
  <c r="AY89" i="20"/>
  <c r="AZ89" i="20"/>
  <c r="BA89" i="20"/>
  <c r="BB89" i="20"/>
  <c r="AX90" i="20"/>
  <c r="AY90" i="20"/>
  <c r="AZ90" i="20"/>
  <c r="BA90" i="20"/>
  <c r="BB90" i="20"/>
  <c r="AX91" i="20"/>
  <c r="AY91" i="20"/>
  <c r="AZ91" i="20"/>
  <c r="BA91" i="20"/>
  <c r="BB91" i="20"/>
  <c r="AX92" i="20"/>
  <c r="AY92" i="20"/>
  <c r="AZ92" i="20"/>
  <c r="BA92" i="20"/>
  <c r="BB92" i="20"/>
  <c r="AX93" i="20"/>
  <c r="AY93" i="20"/>
  <c r="AZ93" i="20"/>
  <c r="BA93" i="20"/>
  <c r="BB93" i="20"/>
  <c r="AX94" i="20"/>
  <c r="AY94" i="20"/>
  <c r="AZ94" i="20"/>
  <c r="BA94" i="20"/>
  <c r="BB94" i="20"/>
  <c r="AX95" i="20"/>
  <c r="AY95" i="20"/>
  <c r="AZ95" i="20"/>
  <c r="BA95" i="20"/>
  <c r="BB95" i="20"/>
  <c r="AX96" i="20"/>
  <c r="AY96" i="20"/>
  <c r="AZ96" i="20"/>
  <c r="BA96" i="20"/>
  <c r="BB96" i="20"/>
  <c r="AX97" i="20"/>
  <c r="AY97" i="20"/>
  <c r="AZ97" i="20"/>
  <c r="BA97" i="20"/>
  <c r="BB97" i="20"/>
  <c r="AX98" i="20"/>
  <c r="AY98" i="20"/>
  <c r="AZ98" i="20"/>
  <c r="BA98" i="20"/>
  <c r="BB98" i="20"/>
  <c r="AX99" i="20"/>
  <c r="AY99" i="20"/>
  <c r="AZ99" i="20"/>
  <c r="BA99" i="20"/>
  <c r="BB99" i="20"/>
  <c r="AX100" i="20"/>
  <c r="AY100" i="20"/>
  <c r="AZ100" i="20"/>
  <c r="BA100" i="20"/>
  <c r="BB100" i="20"/>
  <c r="AX101" i="20"/>
  <c r="AY101" i="20"/>
  <c r="AZ101" i="20"/>
  <c r="BA101" i="20"/>
  <c r="BB101" i="20"/>
  <c r="AX102" i="20"/>
  <c r="AY102" i="20"/>
  <c r="AZ102" i="20"/>
  <c r="BA102" i="20"/>
  <c r="BB102" i="20"/>
  <c r="AX103" i="20"/>
  <c r="AY103" i="20"/>
  <c r="AZ103" i="20"/>
  <c r="BA103" i="20"/>
  <c r="BB103" i="20"/>
  <c r="AX104" i="20"/>
  <c r="AY104" i="20"/>
  <c r="AZ104" i="20"/>
  <c r="BA104" i="20"/>
  <c r="BB104" i="20"/>
  <c r="AX105" i="20"/>
  <c r="AY105" i="20"/>
  <c r="AZ105" i="20"/>
  <c r="BA105" i="20"/>
  <c r="BB105" i="20"/>
  <c r="AX106" i="20"/>
  <c r="AY106" i="20"/>
  <c r="AZ106" i="20"/>
  <c r="BA106" i="20"/>
  <c r="BB106" i="20"/>
  <c r="AX107" i="20"/>
  <c r="AY107" i="20"/>
  <c r="AZ107" i="20"/>
  <c r="BA107" i="20"/>
  <c r="BB107" i="20"/>
  <c r="AX108" i="20"/>
  <c r="AY108" i="20"/>
  <c r="AZ108" i="20"/>
  <c r="BA108" i="20"/>
  <c r="BB108" i="20"/>
  <c r="AX109" i="20"/>
  <c r="AY109" i="20"/>
  <c r="AZ109" i="20"/>
  <c r="BA109" i="20"/>
  <c r="BB109" i="20"/>
  <c r="AX110" i="20"/>
  <c r="AY110" i="20"/>
  <c r="AZ110" i="20"/>
  <c r="BA110" i="20"/>
  <c r="BB110" i="20"/>
  <c r="AX111" i="20"/>
  <c r="AY111" i="20"/>
  <c r="AZ111" i="20"/>
  <c r="BA111" i="20"/>
  <c r="BB111" i="20"/>
  <c r="AX112" i="20"/>
  <c r="AY112" i="20"/>
  <c r="AZ112" i="20"/>
  <c r="BA112" i="20"/>
  <c r="BB112" i="20"/>
  <c r="AX113" i="20"/>
  <c r="AY113" i="20"/>
  <c r="AZ113" i="20"/>
  <c r="BA113" i="20"/>
  <c r="BB113" i="20"/>
  <c r="AX114" i="20"/>
  <c r="AY114" i="20"/>
  <c r="AZ114" i="20"/>
  <c r="BA114" i="20"/>
  <c r="BB114" i="20"/>
  <c r="AX115" i="20"/>
  <c r="AY115" i="20"/>
  <c r="AZ115" i="20"/>
  <c r="BA115" i="20"/>
  <c r="BB115" i="20"/>
  <c r="AX116" i="20"/>
  <c r="AY116" i="20"/>
  <c r="AZ116" i="20"/>
  <c r="BA116" i="20"/>
  <c r="BB116" i="20"/>
  <c r="AX117" i="20"/>
  <c r="AY117" i="20"/>
  <c r="AZ117" i="20"/>
  <c r="BA117" i="20"/>
  <c r="BB117" i="20"/>
  <c r="AX118" i="20"/>
  <c r="AY118" i="20"/>
  <c r="AZ118" i="20"/>
  <c r="BA118" i="20"/>
  <c r="BB118" i="20"/>
  <c r="AX119" i="20"/>
  <c r="AY119" i="20"/>
  <c r="AZ119" i="20"/>
  <c r="BA119" i="20"/>
  <c r="BB119" i="20"/>
  <c r="AX120" i="20"/>
  <c r="AY120" i="20"/>
  <c r="AZ120" i="20"/>
  <c r="BA120" i="20"/>
  <c r="BB120" i="20"/>
  <c r="AX121" i="20"/>
  <c r="AY121" i="20"/>
  <c r="AZ121" i="20"/>
  <c r="BA121" i="20"/>
  <c r="BB121" i="20"/>
  <c r="AX122" i="20"/>
  <c r="AY122" i="20"/>
  <c r="AZ122" i="20"/>
  <c r="BA122" i="20"/>
  <c r="BB122" i="20"/>
  <c r="AX123" i="20"/>
  <c r="AY123" i="20"/>
  <c r="AZ123" i="20"/>
  <c r="BA123" i="20"/>
  <c r="BB123" i="20"/>
  <c r="AX124" i="20"/>
  <c r="AY124" i="20"/>
  <c r="AZ124" i="20"/>
  <c r="BA124" i="20"/>
  <c r="BB124" i="20"/>
  <c r="AX125" i="20"/>
  <c r="AY125" i="20"/>
  <c r="AZ125" i="20"/>
  <c r="BA125" i="20"/>
  <c r="BB125" i="20"/>
  <c r="AX126" i="20"/>
  <c r="AY126" i="20"/>
  <c r="AZ126" i="20"/>
  <c r="BA126" i="20"/>
  <c r="BB126" i="20"/>
  <c r="AX127" i="20"/>
  <c r="AY127" i="20"/>
  <c r="AZ127" i="20"/>
  <c r="BA127" i="20"/>
  <c r="BB127" i="20"/>
  <c r="AX128" i="20"/>
  <c r="AY128" i="20"/>
  <c r="AZ128" i="20"/>
  <c r="BA128" i="20"/>
  <c r="BB128" i="20"/>
  <c r="AX129" i="20"/>
  <c r="AY129" i="20"/>
  <c r="AZ129" i="20"/>
  <c r="BA129" i="20"/>
  <c r="BB129" i="20"/>
  <c r="AX130" i="20"/>
  <c r="AY130" i="20"/>
  <c r="AZ130" i="20"/>
  <c r="BA130" i="20"/>
  <c r="BB130" i="20"/>
  <c r="AX131" i="20"/>
  <c r="AY131" i="20"/>
  <c r="AZ131" i="20"/>
  <c r="BA131" i="20"/>
  <c r="BB131" i="20"/>
  <c r="AX132" i="20"/>
  <c r="AY132" i="20"/>
  <c r="AZ132" i="20"/>
  <c r="BA132" i="20"/>
  <c r="BB132" i="20"/>
  <c r="AX133" i="20"/>
  <c r="AY133" i="20"/>
  <c r="AZ133" i="20"/>
  <c r="BA133" i="20"/>
  <c r="BB133" i="20"/>
  <c r="AX134" i="20"/>
  <c r="AY134" i="20"/>
  <c r="AZ134" i="20"/>
  <c r="BA134" i="20"/>
  <c r="BB134" i="20"/>
  <c r="AX135" i="20"/>
  <c r="AY135" i="20"/>
  <c r="AZ135" i="20"/>
  <c r="BA135" i="20"/>
  <c r="BB135" i="20"/>
  <c r="AX136" i="20"/>
  <c r="AY136" i="20"/>
  <c r="AZ136" i="20"/>
  <c r="BA136" i="20"/>
  <c r="BB136" i="20"/>
  <c r="AX137" i="20"/>
  <c r="AY137" i="20"/>
  <c r="AZ137" i="20"/>
  <c r="BA137" i="20"/>
  <c r="BB137" i="20"/>
  <c r="AX138" i="20"/>
  <c r="AY138" i="20"/>
  <c r="AZ138" i="20"/>
  <c r="BA138" i="20"/>
  <c r="BB138" i="20"/>
  <c r="AX139" i="20"/>
  <c r="AY139" i="20"/>
  <c r="AZ139" i="20"/>
  <c r="BA139" i="20"/>
  <c r="BB139" i="20"/>
  <c r="AX140" i="20"/>
  <c r="AY140" i="20"/>
  <c r="AZ140" i="20"/>
  <c r="BA140" i="20"/>
  <c r="BB140" i="20"/>
  <c r="AX141" i="20"/>
  <c r="AY141" i="20"/>
  <c r="AZ141" i="20"/>
  <c r="BA141" i="20"/>
  <c r="BB141" i="20"/>
  <c r="AX142" i="20"/>
  <c r="AY142" i="20"/>
  <c r="AZ142" i="20"/>
  <c r="BA142" i="20"/>
  <c r="BB142" i="20"/>
  <c r="AX143" i="20"/>
  <c r="AY143" i="20"/>
  <c r="AZ143" i="20"/>
  <c r="BA143" i="20"/>
  <c r="BB143" i="20"/>
  <c r="AX144" i="20"/>
  <c r="AY144" i="20"/>
  <c r="AZ144" i="20"/>
  <c r="BA144" i="20"/>
  <c r="BB144" i="20"/>
  <c r="AX145" i="20"/>
  <c r="AY145" i="20"/>
  <c r="AZ145" i="20"/>
  <c r="BA145" i="20"/>
  <c r="BB145" i="20"/>
  <c r="AX146" i="20"/>
  <c r="AY146" i="20"/>
  <c r="AZ146" i="20"/>
  <c r="BA146" i="20"/>
  <c r="BB146" i="20"/>
  <c r="AX147" i="20"/>
  <c r="AY147" i="20"/>
  <c r="AZ147" i="20"/>
  <c r="BA147" i="20"/>
  <c r="BB147" i="20"/>
  <c r="AX148" i="20"/>
  <c r="AY148" i="20"/>
  <c r="AZ148" i="20"/>
  <c r="BA148" i="20"/>
  <c r="BB148" i="20"/>
  <c r="AX149" i="20"/>
  <c r="AY149" i="20"/>
  <c r="AZ149" i="20"/>
  <c r="BA149" i="20"/>
  <c r="BB149" i="20"/>
  <c r="AX150" i="20"/>
  <c r="AY150" i="20"/>
  <c r="AZ150" i="20"/>
  <c r="BA150" i="20"/>
  <c r="BB150" i="20"/>
  <c r="AX151" i="20"/>
  <c r="AY151" i="20"/>
  <c r="AZ151" i="20"/>
  <c r="BA151" i="20"/>
  <c r="BB151" i="20"/>
  <c r="AX152" i="20"/>
  <c r="AY152" i="20"/>
  <c r="AZ152" i="20"/>
  <c r="BA152" i="20"/>
  <c r="BB152" i="20"/>
  <c r="AX153" i="20"/>
  <c r="AY153" i="20"/>
  <c r="AZ153" i="20"/>
  <c r="BA153" i="20"/>
  <c r="BB153" i="20"/>
  <c r="AX154" i="20"/>
  <c r="AY154" i="20"/>
  <c r="AZ154" i="20"/>
  <c r="BA154" i="20"/>
  <c r="BB154" i="20"/>
  <c r="AX155" i="20"/>
  <c r="AY155" i="20"/>
  <c r="AZ155" i="20"/>
  <c r="BA155" i="20"/>
  <c r="BB155" i="20"/>
  <c r="AX156" i="20"/>
  <c r="AY156" i="20"/>
  <c r="AZ156" i="20"/>
  <c r="BA156" i="20"/>
  <c r="BB156" i="20"/>
  <c r="AX157" i="20"/>
  <c r="AY157" i="20"/>
  <c r="AZ157" i="20"/>
  <c r="BA157" i="20"/>
  <c r="BB157" i="20"/>
  <c r="AX158" i="20"/>
  <c r="AY158" i="20"/>
  <c r="AZ158" i="20"/>
  <c r="BA158" i="20"/>
  <c r="BB158" i="20"/>
  <c r="AX159" i="20"/>
  <c r="AY159" i="20"/>
  <c r="AZ159" i="20"/>
  <c r="BA159" i="20"/>
  <c r="BB159" i="20"/>
  <c r="AX160" i="20"/>
  <c r="AY160" i="20"/>
  <c r="AZ160" i="20"/>
  <c r="BA160" i="20"/>
  <c r="BB160" i="20"/>
  <c r="AX161" i="20"/>
  <c r="AY161" i="20"/>
  <c r="AZ161" i="20"/>
  <c r="BA161" i="20"/>
  <c r="BB161" i="20"/>
  <c r="AX162" i="20"/>
  <c r="AY162" i="20"/>
  <c r="AZ162" i="20"/>
  <c r="BA162" i="20"/>
  <c r="BB162" i="20"/>
  <c r="AX163" i="20"/>
  <c r="AY163" i="20"/>
  <c r="AZ163" i="20"/>
  <c r="BA163" i="20"/>
  <c r="BB163" i="20"/>
  <c r="AY4" i="20"/>
  <c r="AZ4" i="20"/>
  <c r="BA4" i="20"/>
  <c r="BB4" i="20"/>
  <c r="AX4" i="20"/>
  <c r="AN5" i="20"/>
  <c r="AO5" i="20"/>
  <c r="AP5" i="20"/>
  <c r="AQ5" i="20"/>
  <c r="AR5" i="20"/>
  <c r="AS5" i="20"/>
  <c r="AN6" i="20"/>
  <c r="AO6" i="20"/>
  <c r="AP6" i="20"/>
  <c r="AQ6" i="20"/>
  <c r="AR6" i="20"/>
  <c r="AS6" i="20"/>
  <c r="AN7" i="20"/>
  <c r="AO7" i="20"/>
  <c r="AP7" i="20"/>
  <c r="AQ7" i="20"/>
  <c r="AR7" i="20"/>
  <c r="AS7" i="20"/>
  <c r="AN8" i="20"/>
  <c r="AO8" i="20"/>
  <c r="AP8" i="20"/>
  <c r="AQ8" i="20"/>
  <c r="AR8" i="20"/>
  <c r="AS8" i="20"/>
  <c r="AN9" i="20"/>
  <c r="AO9" i="20"/>
  <c r="AP9" i="20"/>
  <c r="AQ9" i="20"/>
  <c r="AR9" i="20"/>
  <c r="AS9" i="20"/>
  <c r="AN10" i="20"/>
  <c r="AO10" i="20"/>
  <c r="AP10" i="20"/>
  <c r="AQ10" i="20"/>
  <c r="AR10" i="20"/>
  <c r="AS10" i="20"/>
  <c r="AN11" i="20"/>
  <c r="AO11" i="20"/>
  <c r="AP11" i="20"/>
  <c r="AQ11" i="20"/>
  <c r="AR11" i="20"/>
  <c r="AS11" i="20"/>
  <c r="AN12" i="20"/>
  <c r="AO12" i="20"/>
  <c r="AP12" i="20"/>
  <c r="AQ12" i="20"/>
  <c r="AR12" i="20"/>
  <c r="AS12" i="20"/>
  <c r="AN13" i="20"/>
  <c r="AO13" i="20"/>
  <c r="AP13" i="20"/>
  <c r="AQ13" i="20"/>
  <c r="AR13" i="20"/>
  <c r="AS13" i="20"/>
  <c r="AN14" i="20"/>
  <c r="AO14" i="20"/>
  <c r="AP14" i="20"/>
  <c r="AQ14" i="20"/>
  <c r="AR14" i="20"/>
  <c r="AS14" i="20"/>
  <c r="AN15" i="20"/>
  <c r="AO15" i="20"/>
  <c r="AP15" i="20"/>
  <c r="AQ15" i="20"/>
  <c r="AR15" i="20"/>
  <c r="AS15" i="20"/>
  <c r="AN16" i="20"/>
  <c r="AO16" i="20"/>
  <c r="AP16" i="20"/>
  <c r="AQ16" i="20"/>
  <c r="AR16" i="20"/>
  <c r="AS16" i="20"/>
  <c r="AN17" i="20"/>
  <c r="AO17" i="20"/>
  <c r="AP17" i="20"/>
  <c r="AQ17" i="20"/>
  <c r="AR17" i="20"/>
  <c r="AS17" i="20"/>
  <c r="AN18" i="20"/>
  <c r="AO18" i="20"/>
  <c r="AP18" i="20"/>
  <c r="AQ18" i="20"/>
  <c r="AR18" i="20"/>
  <c r="AS18" i="20"/>
  <c r="AN19" i="20"/>
  <c r="AO19" i="20"/>
  <c r="AP19" i="20"/>
  <c r="AQ19" i="20"/>
  <c r="AR19" i="20"/>
  <c r="AS19" i="20"/>
  <c r="AN20" i="20"/>
  <c r="AO20" i="20"/>
  <c r="AP20" i="20"/>
  <c r="AQ20" i="20"/>
  <c r="AR20" i="20"/>
  <c r="AS20" i="20"/>
  <c r="AN21" i="20"/>
  <c r="AO21" i="20"/>
  <c r="AP21" i="20"/>
  <c r="AQ21" i="20"/>
  <c r="AR21" i="20"/>
  <c r="AS21" i="20"/>
  <c r="AN22" i="20"/>
  <c r="AO22" i="20"/>
  <c r="AP22" i="20"/>
  <c r="AQ22" i="20"/>
  <c r="AR22" i="20"/>
  <c r="AS22" i="20"/>
  <c r="AN23" i="20"/>
  <c r="AO23" i="20"/>
  <c r="AP23" i="20"/>
  <c r="AQ23" i="20"/>
  <c r="AR23" i="20"/>
  <c r="AS23" i="20"/>
  <c r="AN24" i="20"/>
  <c r="AO24" i="20"/>
  <c r="AP24" i="20"/>
  <c r="AQ24" i="20"/>
  <c r="AR24" i="20"/>
  <c r="AS24" i="20"/>
  <c r="AN25" i="20"/>
  <c r="AO25" i="20"/>
  <c r="AP25" i="20"/>
  <c r="AQ25" i="20"/>
  <c r="AR25" i="20"/>
  <c r="AS25" i="20"/>
  <c r="AN26" i="20"/>
  <c r="AO26" i="20"/>
  <c r="AP26" i="20"/>
  <c r="AQ26" i="20"/>
  <c r="AR26" i="20"/>
  <c r="AS26" i="20"/>
  <c r="AN27" i="20"/>
  <c r="AO27" i="20"/>
  <c r="AP27" i="20"/>
  <c r="AQ27" i="20"/>
  <c r="AR27" i="20"/>
  <c r="AS27" i="20"/>
  <c r="AN28" i="20"/>
  <c r="AO28" i="20"/>
  <c r="AP28" i="20"/>
  <c r="AQ28" i="20"/>
  <c r="AR28" i="20"/>
  <c r="AS28" i="20"/>
  <c r="AN29" i="20"/>
  <c r="AO29" i="20"/>
  <c r="AP29" i="20"/>
  <c r="AQ29" i="20"/>
  <c r="AR29" i="20"/>
  <c r="AS29" i="20"/>
  <c r="AN30" i="20"/>
  <c r="AO30" i="20"/>
  <c r="AP30" i="20"/>
  <c r="AQ30" i="20"/>
  <c r="AR30" i="20"/>
  <c r="AS30" i="20"/>
  <c r="AN31" i="20"/>
  <c r="AO31" i="20"/>
  <c r="AP31" i="20"/>
  <c r="AQ31" i="20"/>
  <c r="AR31" i="20"/>
  <c r="AS31" i="20"/>
  <c r="AN32" i="20"/>
  <c r="AO32" i="20"/>
  <c r="AP32" i="20"/>
  <c r="AQ32" i="20"/>
  <c r="AR32" i="20"/>
  <c r="AS32" i="20"/>
  <c r="AN33" i="20"/>
  <c r="AO33" i="20"/>
  <c r="AP33" i="20"/>
  <c r="AQ33" i="20"/>
  <c r="AR33" i="20"/>
  <c r="AS33" i="20"/>
  <c r="AN34" i="20"/>
  <c r="AO34" i="20"/>
  <c r="AP34" i="20"/>
  <c r="AQ34" i="20"/>
  <c r="AR34" i="20"/>
  <c r="AS34" i="20"/>
  <c r="AN35" i="20"/>
  <c r="AO35" i="20"/>
  <c r="AP35" i="20"/>
  <c r="AQ35" i="20"/>
  <c r="AR35" i="20"/>
  <c r="AS35" i="20"/>
  <c r="AN36" i="20"/>
  <c r="AO36" i="20"/>
  <c r="AP36" i="20"/>
  <c r="AQ36" i="20"/>
  <c r="AR36" i="20"/>
  <c r="AS36" i="20"/>
  <c r="AN37" i="20"/>
  <c r="AO37" i="20"/>
  <c r="AP37" i="20"/>
  <c r="AQ37" i="20"/>
  <c r="AR37" i="20"/>
  <c r="AS37" i="20"/>
  <c r="AN38" i="20"/>
  <c r="AO38" i="20"/>
  <c r="AP38" i="20"/>
  <c r="AQ38" i="20"/>
  <c r="AR38" i="20"/>
  <c r="AS38" i="20"/>
  <c r="AN39" i="20"/>
  <c r="AO39" i="20"/>
  <c r="AP39" i="20"/>
  <c r="AQ39" i="20"/>
  <c r="AR39" i="20"/>
  <c r="AS39" i="20"/>
  <c r="AN40" i="20"/>
  <c r="AO40" i="20"/>
  <c r="AP40" i="20"/>
  <c r="AQ40" i="20"/>
  <c r="AR40" i="20"/>
  <c r="AS40" i="20"/>
  <c r="AN41" i="20"/>
  <c r="AO41" i="20"/>
  <c r="AP41" i="20"/>
  <c r="AQ41" i="20"/>
  <c r="AR41" i="20"/>
  <c r="AS41" i="20"/>
  <c r="AN42" i="20"/>
  <c r="AO42" i="20"/>
  <c r="AP42" i="20"/>
  <c r="AQ42" i="20"/>
  <c r="AR42" i="20"/>
  <c r="AS42" i="20"/>
  <c r="AN43" i="20"/>
  <c r="AO43" i="20"/>
  <c r="AP43" i="20"/>
  <c r="AQ43" i="20"/>
  <c r="AR43" i="20"/>
  <c r="AS43" i="20"/>
  <c r="AN44" i="20"/>
  <c r="AO44" i="20"/>
  <c r="AP44" i="20"/>
  <c r="AQ44" i="20"/>
  <c r="AR44" i="20"/>
  <c r="AS44" i="20"/>
  <c r="AN45" i="20"/>
  <c r="AO45" i="20"/>
  <c r="AP45" i="20"/>
  <c r="AQ45" i="20"/>
  <c r="AR45" i="20"/>
  <c r="AS45" i="20"/>
  <c r="AN46" i="20"/>
  <c r="AO46" i="20"/>
  <c r="AP46" i="20"/>
  <c r="AQ46" i="20"/>
  <c r="AR46" i="20"/>
  <c r="AS46" i="20"/>
  <c r="AN47" i="20"/>
  <c r="AO47" i="20"/>
  <c r="AP47" i="20"/>
  <c r="AQ47" i="20"/>
  <c r="AR47" i="20"/>
  <c r="AS47" i="20"/>
  <c r="AN48" i="20"/>
  <c r="AO48" i="20"/>
  <c r="AP48" i="20"/>
  <c r="AQ48" i="20"/>
  <c r="AR48" i="20"/>
  <c r="AS48" i="20"/>
  <c r="AN49" i="20"/>
  <c r="AO49" i="20"/>
  <c r="AP49" i="20"/>
  <c r="AQ49" i="20"/>
  <c r="AR49" i="20"/>
  <c r="AS49" i="20"/>
  <c r="AN50" i="20"/>
  <c r="AO50" i="20"/>
  <c r="AP50" i="20"/>
  <c r="AQ50" i="20"/>
  <c r="AR50" i="20"/>
  <c r="AS50" i="20"/>
  <c r="AN51" i="20"/>
  <c r="AO51" i="20"/>
  <c r="AP51" i="20"/>
  <c r="AQ51" i="20"/>
  <c r="AR51" i="20"/>
  <c r="AS51" i="20"/>
  <c r="AN52" i="20"/>
  <c r="AO52" i="20"/>
  <c r="AP52" i="20"/>
  <c r="AQ52" i="20"/>
  <c r="AR52" i="20"/>
  <c r="AS52" i="20"/>
  <c r="AN53" i="20"/>
  <c r="AO53" i="20"/>
  <c r="AP53" i="20"/>
  <c r="AQ53" i="20"/>
  <c r="AR53" i="20"/>
  <c r="AS53" i="20"/>
  <c r="AN54" i="20"/>
  <c r="AO54" i="20"/>
  <c r="AP54" i="20"/>
  <c r="AQ54" i="20"/>
  <c r="AR54" i="20"/>
  <c r="AS54" i="20"/>
  <c r="AN55" i="20"/>
  <c r="AO55" i="20"/>
  <c r="AP55" i="20"/>
  <c r="AQ55" i="20"/>
  <c r="AR55" i="20"/>
  <c r="AS55" i="20"/>
  <c r="AN56" i="20"/>
  <c r="AO56" i="20"/>
  <c r="AP56" i="20"/>
  <c r="AQ56" i="20"/>
  <c r="AR56" i="20"/>
  <c r="AS56" i="20"/>
  <c r="AN57" i="20"/>
  <c r="AO57" i="20"/>
  <c r="AP57" i="20"/>
  <c r="AQ57" i="20"/>
  <c r="AR57" i="20"/>
  <c r="AS57" i="20"/>
  <c r="AN58" i="20"/>
  <c r="AO58" i="20"/>
  <c r="AP58" i="20"/>
  <c r="AQ58" i="20"/>
  <c r="AR58" i="20"/>
  <c r="AS58" i="20"/>
  <c r="AN59" i="20"/>
  <c r="AO59" i="20"/>
  <c r="AP59" i="20"/>
  <c r="AQ59" i="20"/>
  <c r="AR59" i="20"/>
  <c r="AS59" i="20"/>
  <c r="AN60" i="20"/>
  <c r="AO60" i="20"/>
  <c r="AP60" i="20"/>
  <c r="AQ60" i="20"/>
  <c r="AR60" i="20"/>
  <c r="AS60" i="20"/>
  <c r="AN61" i="20"/>
  <c r="AO61" i="20"/>
  <c r="AP61" i="20"/>
  <c r="AQ61" i="20"/>
  <c r="AR61" i="20"/>
  <c r="AS61" i="20"/>
  <c r="AN62" i="20"/>
  <c r="AO62" i="20"/>
  <c r="AP62" i="20"/>
  <c r="AQ62" i="20"/>
  <c r="AR62" i="20"/>
  <c r="AS62" i="20"/>
  <c r="AN63" i="20"/>
  <c r="AO63" i="20"/>
  <c r="AP63" i="20"/>
  <c r="AQ63" i="20"/>
  <c r="AR63" i="20"/>
  <c r="AS63" i="20"/>
  <c r="AN64" i="20"/>
  <c r="AO64" i="20"/>
  <c r="AP64" i="20"/>
  <c r="AQ64" i="20"/>
  <c r="AR64" i="20"/>
  <c r="AS64" i="20"/>
  <c r="AN65" i="20"/>
  <c r="AO65" i="20"/>
  <c r="AP65" i="20"/>
  <c r="AQ65" i="20"/>
  <c r="AR65" i="20"/>
  <c r="AS65" i="20"/>
  <c r="AN66" i="20"/>
  <c r="AO66" i="20"/>
  <c r="AP66" i="20"/>
  <c r="AQ66" i="20"/>
  <c r="AR66" i="20"/>
  <c r="AS66" i="20"/>
  <c r="AN67" i="20"/>
  <c r="AO67" i="20"/>
  <c r="AP67" i="20"/>
  <c r="AQ67" i="20"/>
  <c r="AR67" i="20"/>
  <c r="AS67" i="20"/>
  <c r="AN68" i="20"/>
  <c r="AO68" i="20"/>
  <c r="AP68" i="20"/>
  <c r="AQ68" i="20"/>
  <c r="AR68" i="20"/>
  <c r="AS68" i="20"/>
  <c r="AN69" i="20"/>
  <c r="AO69" i="20"/>
  <c r="AP69" i="20"/>
  <c r="AQ69" i="20"/>
  <c r="AR69" i="20"/>
  <c r="AS69" i="20"/>
  <c r="AN70" i="20"/>
  <c r="AO70" i="20"/>
  <c r="AP70" i="20"/>
  <c r="AQ70" i="20"/>
  <c r="AR70" i="20"/>
  <c r="AS70" i="20"/>
  <c r="AN71" i="20"/>
  <c r="AO71" i="20"/>
  <c r="AP71" i="20"/>
  <c r="AQ71" i="20"/>
  <c r="AR71" i="20"/>
  <c r="AS71" i="20"/>
  <c r="AN72" i="20"/>
  <c r="AO72" i="20"/>
  <c r="AP72" i="20"/>
  <c r="AQ72" i="20"/>
  <c r="AR72" i="20"/>
  <c r="AS72" i="20"/>
  <c r="AN73" i="20"/>
  <c r="AO73" i="20"/>
  <c r="AP73" i="20"/>
  <c r="AQ73" i="20"/>
  <c r="AR73" i="20"/>
  <c r="AS73" i="20"/>
  <c r="AN74" i="20"/>
  <c r="AO74" i="20"/>
  <c r="AP74" i="20"/>
  <c r="AQ74" i="20"/>
  <c r="AR74" i="20"/>
  <c r="AS74" i="20"/>
  <c r="AN75" i="20"/>
  <c r="AO75" i="20"/>
  <c r="AP75" i="20"/>
  <c r="AQ75" i="20"/>
  <c r="AR75" i="20"/>
  <c r="AS75" i="20"/>
  <c r="AN76" i="20"/>
  <c r="AO76" i="20"/>
  <c r="AP76" i="20"/>
  <c r="AQ76" i="20"/>
  <c r="AR76" i="20"/>
  <c r="AS76" i="20"/>
  <c r="AN77" i="20"/>
  <c r="AO77" i="20"/>
  <c r="AP77" i="20"/>
  <c r="AQ77" i="20"/>
  <c r="AR77" i="20"/>
  <c r="AS77" i="20"/>
  <c r="AN78" i="20"/>
  <c r="AO78" i="20"/>
  <c r="AP78" i="20"/>
  <c r="AQ78" i="20"/>
  <c r="AR78" i="20"/>
  <c r="AS78" i="20"/>
  <c r="AN79" i="20"/>
  <c r="AO79" i="20"/>
  <c r="AP79" i="20"/>
  <c r="AQ79" i="20"/>
  <c r="AR79" i="20"/>
  <c r="AS79" i="20"/>
  <c r="AN80" i="20"/>
  <c r="AO80" i="20"/>
  <c r="AP80" i="20"/>
  <c r="AQ80" i="20"/>
  <c r="AR80" i="20"/>
  <c r="AS80" i="20"/>
  <c r="AN81" i="20"/>
  <c r="AO81" i="20"/>
  <c r="AP81" i="20"/>
  <c r="AQ81" i="20"/>
  <c r="AR81" i="20"/>
  <c r="AS81" i="20"/>
  <c r="AN82" i="20"/>
  <c r="AO82" i="20"/>
  <c r="AP82" i="20"/>
  <c r="AQ82" i="20"/>
  <c r="AR82" i="20"/>
  <c r="AS82" i="20"/>
  <c r="AN83" i="20"/>
  <c r="AO83" i="20"/>
  <c r="AP83" i="20"/>
  <c r="AQ83" i="20"/>
  <c r="AR83" i="20"/>
  <c r="AS83" i="20"/>
  <c r="AN84" i="20"/>
  <c r="AO84" i="20"/>
  <c r="AP84" i="20"/>
  <c r="AQ84" i="20"/>
  <c r="AR84" i="20"/>
  <c r="AS84" i="20"/>
  <c r="AN85" i="20"/>
  <c r="AO85" i="20"/>
  <c r="AP85" i="20"/>
  <c r="AQ85" i="20"/>
  <c r="AR85" i="20"/>
  <c r="AS85" i="20"/>
  <c r="AN86" i="20"/>
  <c r="AO86" i="20"/>
  <c r="AP86" i="20"/>
  <c r="AQ86" i="20"/>
  <c r="AR86" i="20"/>
  <c r="AS86" i="20"/>
  <c r="AN87" i="20"/>
  <c r="AO87" i="20"/>
  <c r="AP87" i="20"/>
  <c r="AQ87" i="20"/>
  <c r="AR87" i="20"/>
  <c r="AS87" i="20"/>
  <c r="AN88" i="20"/>
  <c r="AO88" i="20"/>
  <c r="AP88" i="20"/>
  <c r="AQ88" i="20"/>
  <c r="AR88" i="20"/>
  <c r="AS88" i="20"/>
  <c r="AN89" i="20"/>
  <c r="AO89" i="20"/>
  <c r="AP89" i="20"/>
  <c r="AQ89" i="20"/>
  <c r="AR89" i="20"/>
  <c r="AS89" i="20"/>
  <c r="AN90" i="20"/>
  <c r="AO90" i="20"/>
  <c r="AP90" i="20"/>
  <c r="AQ90" i="20"/>
  <c r="AR90" i="20"/>
  <c r="AS90" i="20"/>
  <c r="AN91" i="20"/>
  <c r="AO91" i="20"/>
  <c r="AP91" i="20"/>
  <c r="AQ91" i="20"/>
  <c r="AR91" i="20"/>
  <c r="AS91" i="20"/>
  <c r="AN92" i="20"/>
  <c r="AO92" i="20"/>
  <c r="AP92" i="20"/>
  <c r="AQ92" i="20"/>
  <c r="AR92" i="20"/>
  <c r="AS92" i="20"/>
  <c r="AN93" i="20"/>
  <c r="AO93" i="20"/>
  <c r="AP93" i="20"/>
  <c r="AQ93" i="20"/>
  <c r="AR93" i="20"/>
  <c r="AS93" i="20"/>
  <c r="AN94" i="20"/>
  <c r="AO94" i="20"/>
  <c r="AP94" i="20"/>
  <c r="AQ94" i="20"/>
  <c r="AR94" i="20"/>
  <c r="AS94" i="20"/>
  <c r="AN95" i="20"/>
  <c r="AO95" i="20"/>
  <c r="AP95" i="20"/>
  <c r="AQ95" i="20"/>
  <c r="AR95" i="20"/>
  <c r="AS95" i="20"/>
  <c r="AN96" i="20"/>
  <c r="AO96" i="20"/>
  <c r="AP96" i="20"/>
  <c r="AQ96" i="20"/>
  <c r="AR96" i="20"/>
  <c r="AS96" i="20"/>
  <c r="AN97" i="20"/>
  <c r="AO97" i="20"/>
  <c r="AP97" i="20"/>
  <c r="AQ97" i="20"/>
  <c r="AR97" i="20"/>
  <c r="AS97" i="20"/>
  <c r="AN98" i="20"/>
  <c r="AO98" i="20"/>
  <c r="AP98" i="20"/>
  <c r="AQ98" i="20"/>
  <c r="AR98" i="20"/>
  <c r="AS98" i="20"/>
  <c r="AN99" i="20"/>
  <c r="AO99" i="20"/>
  <c r="AP99" i="20"/>
  <c r="AQ99" i="20"/>
  <c r="AR99" i="20"/>
  <c r="AS99" i="20"/>
  <c r="AN100" i="20"/>
  <c r="AO100" i="20"/>
  <c r="AP100" i="20"/>
  <c r="AQ100" i="20"/>
  <c r="AR100" i="20"/>
  <c r="AS100" i="20"/>
  <c r="AN101" i="20"/>
  <c r="AO101" i="20"/>
  <c r="AP101" i="20"/>
  <c r="AQ101" i="20"/>
  <c r="AR101" i="20"/>
  <c r="AS101" i="20"/>
  <c r="AN102" i="20"/>
  <c r="AO102" i="20"/>
  <c r="AP102" i="20"/>
  <c r="AQ102" i="20"/>
  <c r="AR102" i="20"/>
  <c r="AS102" i="20"/>
  <c r="AN103" i="20"/>
  <c r="AO103" i="20"/>
  <c r="AP103" i="20"/>
  <c r="AQ103" i="20"/>
  <c r="AR103" i="20"/>
  <c r="AS103" i="20"/>
  <c r="AN104" i="20"/>
  <c r="AO104" i="20"/>
  <c r="AP104" i="20"/>
  <c r="AQ104" i="20"/>
  <c r="AR104" i="20"/>
  <c r="AS104" i="20"/>
  <c r="AN105" i="20"/>
  <c r="AO105" i="20"/>
  <c r="AP105" i="20"/>
  <c r="AQ105" i="20"/>
  <c r="AR105" i="20"/>
  <c r="AS105" i="20"/>
  <c r="AN106" i="20"/>
  <c r="AO106" i="20"/>
  <c r="AP106" i="20"/>
  <c r="AQ106" i="20"/>
  <c r="AR106" i="20"/>
  <c r="AS106" i="20"/>
  <c r="AN107" i="20"/>
  <c r="AO107" i="20"/>
  <c r="AP107" i="20"/>
  <c r="AQ107" i="20"/>
  <c r="AR107" i="20"/>
  <c r="AS107" i="20"/>
  <c r="AN108" i="20"/>
  <c r="AO108" i="20"/>
  <c r="AP108" i="20"/>
  <c r="AQ108" i="20"/>
  <c r="AR108" i="20"/>
  <c r="AS108" i="20"/>
  <c r="AN109" i="20"/>
  <c r="AO109" i="20"/>
  <c r="AP109" i="20"/>
  <c r="AQ109" i="20"/>
  <c r="AR109" i="20"/>
  <c r="AS109" i="20"/>
  <c r="AN110" i="20"/>
  <c r="AO110" i="20"/>
  <c r="AP110" i="20"/>
  <c r="AQ110" i="20"/>
  <c r="AR110" i="20"/>
  <c r="AS110" i="20"/>
  <c r="AN111" i="20"/>
  <c r="AO111" i="20"/>
  <c r="AP111" i="20"/>
  <c r="AQ111" i="20"/>
  <c r="AR111" i="20"/>
  <c r="AS111" i="20"/>
  <c r="AN112" i="20"/>
  <c r="AO112" i="20"/>
  <c r="AP112" i="20"/>
  <c r="AQ112" i="20"/>
  <c r="AR112" i="20"/>
  <c r="AS112" i="20"/>
  <c r="AN113" i="20"/>
  <c r="AO113" i="20"/>
  <c r="AP113" i="20"/>
  <c r="AQ113" i="20"/>
  <c r="AR113" i="20"/>
  <c r="AS113" i="20"/>
  <c r="AN114" i="20"/>
  <c r="AO114" i="20"/>
  <c r="AP114" i="20"/>
  <c r="AQ114" i="20"/>
  <c r="AR114" i="20"/>
  <c r="AS114" i="20"/>
  <c r="AN115" i="20"/>
  <c r="AO115" i="20"/>
  <c r="AP115" i="20"/>
  <c r="AQ115" i="20"/>
  <c r="AR115" i="20"/>
  <c r="AS115" i="20"/>
  <c r="AN116" i="20"/>
  <c r="AO116" i="20"/>
  <c r="AP116" i="20"/>
  <c r="AQ116" i="20"/>
  <c r="AR116" i="20"/>
  <c r="AS116" i="20"/>
  <c r="AN117" i="20"/>
  <c r="AO117" i="20"/>
  <c r="AP117" i="20"/>
  <c r="AQ117" i="20"/>
  <c r="AR117" i="20"/>
  <c r="AS117" i="20"/>
  <c r="AN118" i="20"/>
  <c r="AO118" i="20"/>
  <c r="AP118" i="20"/>
  <c r="AQ118" i="20"/>
  <c r="AR118" i="20"/>
  <c r="AS118" i="20"/>
  <c r="AN119" i="20"/>
  <c r="AO119" i="20"/>
  <c r="AP119" i="20"/>
  <c r="AQ119" i="20"/>
  <c r="AR119" i="20"/>
  <c r="AS119" i="20"/>
  <c r="AN120" i="20"/>
  <c r="AO120" i="20"/>
  <c r="AP120" i="20"/>
  <c r="AQ120" i="20"/>
  <c r="AR120" i="20"/>
  <c r="AS120" i="20"/>
  <c r="AN121" i="20"/>
  <c r="AO121" i="20"/>
  <c r="AP121" i="20"/>
  <c r="AQ121" i="20"/>
  <c r="AR121" i="20"/>
  <c r="AS121" i="20"/>
  <c r="AN122" i="20"/>
  <c r="AO122" i="20"/>
  <c r="AP122" i="20"/>
  <c r="AQ122" i="20"/>
  <c r="AR122" i="20"/>
  <c r="AS122" i="20"/>
  <c r="AN123" i="20"/>
  <c r="AO123" i="20"/>
  <c r="AP123" i="20"/>
  <c r="AQ123" i="20"/>
  <c r="AR123" i="20"/>
  <c r="AS123" i="20"/>
  <c r="AN124" i="20"/>
  <c r="AO124" i="20"/>
  <c r="AP124" i="20"/>
  <c r="AQ124" i="20"/>
  <c r="AR124" i="20"/>
  <c r="AS124" i="20"/>
  <c r="AN125" i="20"/>
  <c r="AO125" i="20"/>
  <c r="AP125" i="20"/>
  <c r="AQ125" i="20"/>
  <c r="AR125" i="20"/>
  <c r="AS125" i="20"/>
  <c r="AN126" i="20"/>
  <c r="AO126" i="20"/>
  <c r="AP126" i="20"/>
  <c r="AQ126" i="20"/>
  <c r="AR126" i="20"/>
  <c r="AS126" i="20"/>
  <c r="AN127" i="20"/>
  <c r="AO127" i="20"/>
  <c r="AP127" i="20"/>
  <c r="AQ127" i="20"/>
  <c r="AR127" i="20"/>
  <c r="AS127" i="20"/>
  <c r="AN128" i="20"/>
  <c r="AO128" i="20"/>
  <c r="AP128" i="20"/>
  <c r="AQ128" i="20"/>
  <c r="AR128" i="20"/>
  <c r="AS128" i="20"/>
  <c r="AN129" i="20"/>
  <c r="AO129" i="20"/>
  <c r="AP129" i="20"/>
  <c r="AQ129" i="20"/>
  <c r="AR129" i="20"/>
  <c r="AS129" i="20"/>
  <c r="AN130" i="20"/>
  <c r="AO130" i="20"/>
  <c r="AP130" i="20"/>
  <c r="AQ130" i="20"/>
  <c r="AR130" i="20"/>
  <c r="AS130" i="20"/>
  <c r="AN131" i="20"/>
  <c r="AO131" i="20"/>
  <c r="AP131" i="20"/>
  <c r="AQ131" i="20"/>
  <c r="AR131" i="20"/>
  <c r="AS131" i="20"/>
  <c r="AN132" i="20"/>
  <c r="AO132" i="20"/>
  <c r="AP132" i="20"/>
  <c r="AQ132" i="20"/>
  <c r="AR132" i="20"/>
  <c r="AS132" i="20"/>
  <c r="AN133" i="20"/>
  <c r="AO133" i="20"/>
  <c r="AP133" i="20"/>
  <c r="AQ133" i="20"/>
  <c r="AR133" i="20"/>
  <c r="AS133" i="20"/>
  <c r="AN134" i="20"/>
  <c r="AO134" i="20"/>
  <c r="AP134" i="20"/>
  <c r="AQ134" i="20"/>
  <c r="AR134" i="20"/>
  <c r="AS134" i="20"/>
  <c r="AN135" i="20"/>
  <c r="AO135" i="20"/>
  <c r="AP135" i="20"/>
  <c r="AQ135" i="20"/>
  <c r="AR135" i="20"/>
  <c r="AS135" i="20"/>
  <c r="AN136" i="20"/>
  <c r="AO136" i="20"/>
  <c r="AP136" i="20"/>
  <c r="AQ136" i="20"/>
  <c r="AR136" i="20"/>
  <c r="AS136" i="20"/>
  <c r="AN137" i="20"/>
  <c r="AO137" i="20"/>
  <c r="AP137" i="20"/>
  <c r="AQ137" i="20"/>
  <c r="AR137" i="20"/>
  <c r="AS137" i="20"/>
  <c r="AN138" i="20"/>
  <c r="AO138" i="20"/>
  <c r="AP138" i="20"/>
  <c r="AQ138" i="20"/>
  <c r="AR138" i="20"/>
  <c r="AS138" i="20"/>
  <c r="AN139" i="20"/>
  <c r="AO139" i="20"/>
  <c r="AP139" i="20"/>
  <c r="AQ139" i="20"/>
  <c r="AR139" i="20"/>
  <c r="AS139" i="20"/>
  <c r="AN140" i="20"/>
  <c r="AO140" i="20"/>
  <c r="AP140" i="20"/>
  <c r="AQ140" i="20"/>
  <c r="AR140" i="20"/>
  <c r="AS140" i="20"/>
  <c r="AN141" i="20"/>
  <c r="AO141" i="20"/>
  <c r="AP141" i="20"/>
  <c r="AQ141" i="20"/>
  <c r="AR141" i="20"/>
  <c r="AS141" i="20"/>
  <c r="AN142" i="20"/>
  <c r="AO142" i="20"/>
  <c r="AP142" i="20"/>
  <c r="AQ142" i="20"/>
  <c r="AR142" i="20"/>
  <c r="AS142" i="20"/>
  <c r="AN143" i="20"/>
  <c r="AO143" i="20"/>
  <c r="AP143" i="20"/>
  <c r="AQ143" i="20"/>
  <c r="AR143" i="20"/>
  <c r="AS143" i="20"/>
  <c r="AN144" i="20"/>
  <c r="AO144" i="20"/>
  <c r="AP144" i="20"/>
  <c r="AQ144" i="20"/>
  <c r="AR144" i="20"/>
  <c r="AS144" i="20"/>
  <c r="AN145" i="20"/>
  <c r="AO145" i="20"/>
  <c r="AP145" i="20"/>
  <c r="AQ145" i="20"/>
  <c r="AR145" i="20"/>
  <c r="AS145" i="20"/>
  <c r="AN146" i="20"/>
  <c r="AO146" i="20"/>
  <c r="AP146" i="20"/>
  <c r="AQ146" i="20"/>
  <c r="AR146" i="20"/>
  <c r="AS146" i="20"/>
  <c r="AN147" i="20"/>
  <c r="AO147" i="20"/>
  <c r="AP147" i="20"/>
  <c r="AQ147" i="20"/>
  <c r="AR147" i="20"/>
  <c r="AS147" i="20"/>
  <c r="AN148" i="20"/>
  <c r="AO148" i="20"/>
  <c r="AP148" i="20"/>
  <c r="AQ148" i="20"/>
  <c r="AR148" i="20"/>
  <c r="AS148" i="20"/>
  <c r="AN149" i="20"/>
  <c r="AO149" i="20"/>
  <c r="AP149" i="20"/>
  <c r="AQ149" i="20"/>
  <c r="AR149" i="20"/>
  <c r="AS149" i="20"/>
  <c r="AN150" i="20"/>
  <c r="AO150" i="20"/>
  <c r="AP150" i="20"/>
  <c r="AQ150" i="20"/>
  <c r="AR150" i="20"/>
  <c r="AS150" i="20"/>
  <c r="AN151" i="20"/>
  <c r="AO151" i="20"/>
  <c r="AP151" i="20"/>
  <c r="AQ151" i="20"/>
  <c r="AR151" i="20"/>
  <c r="AS151" i="20"/>
  <c r="AN152" i="20"/>
  <c r="AO152" i="20"/>
  <c r="AP152" i="20"/>
  <c r="AQ152" i="20"/>
  <c r="AR152" i="20"/>
  <c r="AS152" i="20"/>
  <c r="AN153" i="20"/>
  <c r="AO153" i="20"/>
  <c r="AP153" i="20"/>
  <c r="AQ153" i="20"/>
  <c r="AR153" i="20"/>
  <c r="AS153" i="20"/>
  <c r="AN154" i="20"/>
  <c r="AO154" i="20"/>
  <c r="AP154" i="20"/>
  <c r="AQ154" i="20"/>
  <c r="AR154" i="20"/>
  <c r="AS154" i="20"/>
  <c r="AN155" i="20"/>
  <c r="AO155" i="20"/>
  <c r="AP155" i="20"/>
  <c r="AQ155" i="20"/>
  <c r="AR155" i="20"/>
  <c r="AS155" i="20"/>
  <c r="AN156" i="20"/>
  <c r="AO156" i="20"/>
  <c r="AP156" i="20"/>
  <c r="AQ156" i="20"/>
  <c r="AR156" i="20"/>
  <c r="AS156" i="20"/>
  <c r="AN157" i="20"/>
  <c r="AO157" i="20"/>
  <c r="AP157" i="20"/>
  <c r="AQ157" i="20"/>
  <c r="AR157" i="20"/>
  <c r="AS157" i="20"/>
  <c r="AN158" i="20"/>
  <c r="AO158" i="20"/>
  <c r="AP158" i="20"/>
  <c r="AQ158" i="20"/>
  <c r="AR158" i="20"/>
  <c r="AS158" i="20"/>
  <c r="AN159" i="20"/>
  <c r="AO159" i="20"/>
  <c r="AP159" i="20"/>
  <c r="AQ159" i="20"/>
  <c r="AR159" i="20"/>
  <c r="AS159" i="20"/>
  <c r="AN160" i="20"/>
  <c r="AO160" i="20"/>
  <c r="AP160" i="20"/>
  <c r="AQ160" i="20"/>
  <c r="AR160" i="20"/>
  <c r="AS160" i="20"/>
  <c r="AN161" i="20"/>
  <c r="AO161" i="20"/>
  <c r="AP161" i="20"/>
  <c r="AQ161" i="20"/>
  <c r="AR161" i="20"/>
  <c r="AS161" i="20"/>
  <c r="AN162" i="20"/>
  <c r="AO162" i="20"/>
  <c r="AP162" i="20"/>
  <c r="AQ162" i="20"/>
  <c r="AR162" i="20"/>
  <c r="AS162" i="20"/>
  <c r="AN163" i="20"/>
  <c r="AO163" i="20"/>
  <c r="AP163" i="20"/>
  <c r="AQ163" i="20"/>
  <c r="AR163" i="20"/>
  <c r="AS163" i="20"/>
  <c r="AN164" i="20"/>
  <c r="AO164" i="20"/>
  <c r="AP164" i="20"/>
  <c r="AQ164" i="20"/>
  <c r="AR164" i="20"/>
  <c r="AS164" i="20"/>
  <c r="AN165" i="20"/>
  <c r="AO165" i="20"/>
  <c r="AP165" i="20"/>
  <c r="AQ165" i="20"/>
  <c r="AR165" i="20"/>
  <c r="AS165" i="20"/>
  <c r="AN166" i="20"/>
  <c r="AO166" i="20"/>
  <c r="AP166" i="20"/>
  <c r="AQ166" i="20"/>
  <c r="AR166" i="20"/>
  <c r="AS166" i="20"/>
  <c r="AN167" i="20"/>
  <c r="AO167" i="20"/>
  <c r="AP167" i="20"/>
  <c r="AQ167" i="20"/>
  <c r="AR167" i="20"/>
  <c r="AS167" i="20"/>
  <c r="AN168" i="20"/>
  <c r="AO168" i="20"/>
  <c r="AP168" i="20"/>
  <c r="AQ168" i="20"/>
  <c r="AR168" i="20"/>
  <c r="AS168" i="20"/>
  <c r="AN169" i="20"/>
  <c r="AO169" i="20"/>
  <c r="AP169" i="20"/>
  <c r="AQ169" i="20"/>
  <c r="AR169" i="20"/>
  <c r="AS169" i="20"/>
  <c r="AN170" i="20"/>
  <c r="AO170" i="20"/>
  <c r="AP170" i="20"/>
  <c r="AQ170" i="20"/>
  <c r="AR170" i="20"/>
  <c r="AS170" i="20"/>
  <c r="AN171" i="20"/>
  <c r="AO171" i="20"/>
  <c r="AP171" i="20"/>
  <c r="AQ171" i="20"/>
  <c r="AR171" i="20"/>
  <c r="AS171" i="20"/>
  <c r="AN172" i="20"/>
  <c r="AO172" i="20"/>
  <c r="AP172" i="20"/>
  <c r="AQ172" i="20"/>
  <c r="AR172" i="20"/>
  <c r="AS172" i="20"/>
  <c r="AN173" i="20"/>
  <c r="AO173" i="20"/>
  <c r="AP173" i="20"/>
  <c r="AQ173" i="20"/>
  <c r="AR173" i="20"/>
  <c r="AS173" i="20"/>
  <c r="AN174" i="20"/>
  <c r="AO174" i="20"/>
  <c r="AP174" i="20"/>
  <c r="AQ174" i="20"/>
  <c r="AR174" i="20"/>
  <c r="AS174" i="20"/>
  <c r="AN175" i="20"/>
  <c r="AO175" i="20"/>
  <c r="AP175" i="20"/>
  <c r="AQ175" i="20"/>
  <c r="AR175" i="20"/>
  <c r="AS175" i="20"/>
  <c r="AN176" i="20"/>
  <c r="AO176" i="20"/>
  <c r="AP176" i="20"/>
  <c r="AQ176" i="20"/>
  <c r="AR176" i="20"/>
  <c r="AS176" i="20"/>
  <c r="AN177" i="20"/>
  <c r="AO177" i="20"/>
  <c r="AP177" i="20"/>
  <c r="AQ177" i="20"/>
  <c r="AR177" i="20"/>
  <c r="AS177" i="20"/>
  <c r="AN178" i="20"/>
  <c r="AO178" i="20"/>
  <c r="AP178" i="20"/>
  <c r="AQ178" i="20"/>
  <c r="AR178" i="20"/>
  <c r="AS178" i="20"/>
  <c r="AN179" i="20"/>
  <c r="AO179" i="20"/>
  <c r="AP179" i="20"/>
  <c r="AQ179" i="20"/>
  <c r="AR179" i="20"/>
  <c r="AS179" i="20"/>
  <c r="AN180" i="20"/>
  <c r="AO180" i="20"/>
  <c r="AP180" i="20"/>
  <c r="AQ180" i="20"/>
  <c r="AR180" i="20"/>
  <c r="AS180" i="20"/>
  <c r="AN181" i="20"/>
  <c r="AO181" i="20"/>
  <c r="AP181" i="20"/>
  <c r="AQ181" i="20"/>
  <c r="AR181" i="20"/>
  <c r="AS181" i="20"/>
  <c r="AN182" i="20"/>
  <c r="AO182" i="20"/>
  <c r="AP182" i="20"/>
  <c r="AQ182" i="20"/>
  <c r="AR182" i="20"/>
  <c r="AS182" i="20"/>
  <c r="AN183" i="20"/>
  <c r="AO183" i="20"/>
  <c r="AP183" i="20"/>
  <c r="AQ183" i="20"/>
  <c r="AR183" i="20"/>
  <c r="AS183" i="20"/>
  <c r="AN184" i="20"/>
  <c r="AO184" i="20"/>
  <c r="AP184" i="20"/>
  <c r="AQ184" i="20"/>
  <c r="AR184" i="20"/>
  <c r="AS184" i="20"/>
  <c r="AN185" i="20"/>
  <c r="AO185" i="20"/>
  <c r="AP185" i="20"/>
  <c r="AQ185" i="20"/>
  <c r="AR185" i="20"/>
  <c r="AS185" i="20"/>
  <c r="AN186" i="20"/>
  <c r="AO186" i="20"/>
  <c r="AP186" i="20"/>
  <c r="AQ186" i="20"/>
  <c r="AR186" i="20"/>
  <c r="AS186" i="20"/>
  <c r="AN187" i="20"/>
  <c r="AO187" i="20"/>
  <c r="AP187" i="20"/>
  <c r="AQ187" i="20"/>
  <c r="AR187" i="20"/>
  <c r="AS187" i="20"/>
  <c r="AN188" i="20"/>
  <c r="AO188" i="20"/>
  <c r="AP188" i="20"/>
  <c r="AQ188" i="20"/>
  <c r="AR188" i="20"/>
  <c r="AS188" i="20"/>
  <c r="AN189" i="20"/>
  <c r="AO189" i="20"/>
  <c r="AP189" i="20"/>
  <c r="AQ189" i="20"/>
  <c r="AR189" i="20"/>
  <c r="AS189" i="20"/>
  <c r="AN190" i="20"/>
  <c r="AO190" i="20"/>
  <c r="AP190" i="20"/>
  <c r="AQ190" i="20"/>
  <c r="AR190" i="20"/>
  <c r="AS190" i="20"/>
  <c r="AN191" i="20"/>
  <c r="AO191" i="20"/>
  <c r="AP191" i="20"/>
  <c r="AQ191" i="20"/>
  <c r="AR191" i="20"/>
  <c r="AS191" i="20"/>
  <c r="AN192" i="20"/>
  <c r="AO192" i="20"/>
  <c r="AP192" i="20"/>
  <c r="AQ192" i="20"/>
  <c r="AR192" i="20"/>
  <c r="AS192" i="20"/>
  <c r="AN193" i="20"/>
  <c r="AO193" i="20"/>
  <c r="AP193" i="20"/>
  <c r="AQ193" i="20"/>
  <c r="AR193" i="20"/>
  <c r="AS193" i="20"/>
  <c r="AN194" i="20"/>
  <c r="AO194" i="20"/>
  <c r="AP194" i="20"/>
  <c r="AQ194" i="20"/>
  <c r="AR194" i="20"/>
  <c r="AS194" i="20"/>
  <c r="AN195" i="20"/>
  <c r="AO195" i="20"/>
  <c r="AP195" i="20"/>
  <c r="AQ195" i="20"/>
  <c r="AR195" i="20"/>
  <c r="AS195" i="20"/>
  <c r="AN196" i="20"/>
  <c r="AO196" i="20"/>
  <c r="AP196" i="20"/>
  <c r="AQ196" i="20"/>
  <c r="AR196" i="20"/>
  <c r="AS196" i="20"/>
  <c r="AN197" i="20"/>
  <c r="AO197" i="20"/>
  <c r="AP197" i="20"/>
  <c r="AQ197" i="20"/>
  <c r="AR197" i="20"/>
  <c r="AS197" i="20"/>
  <c r="AN198" i="20"/>
  <c r="AO198" i="20"/>
  <c r="AP198" i="20"/>
  <c r="AQ198" i="20"/>
  <c r="AR198" i="20"/>
  <c r="AS198" i="20"/>
  <c r="AN199" i="20"/>
  <c r="AO199" i="20"/>
  <c r="AP199" i="20"/>
  <c r="AQ199" i="20"/>
  <c r="AR199" i="20"/>
  <c r="AS199" i="20"/>
  <c r="AN200" i="20"/>
  <c r="AO200" i="20"/>
  <c r="AP200" i="20"/>
  <c r="AQ200" i="20"/>
  <c r="AR200" i="20"/>
  <c r="AS200" i="20"/>
  <c r="AN201" i="20"/>
  <c r="AO201" i="20"/>
  <c r="AP201" i="20"/>
  <c r="AQ201" i="20"/>
  <c r="AR201" i="20"/>
  <c r="AS201" i="20"/>
  <c r="AN202" i="20"/>
  <c r="AO202" i="20"/>
  <c r="AP202" i="20"/>
  <c r="AQ202" i="20"/>
  <c r="AR202" i="20"/>
  <c r="AS202" i="20"/>
  <c r="AN203" i="20"/>
  <c r="AO203" i="20"/>
  <c r="AP203" i="20"/>
  <c r="AQ203" i="20"/>
  <c r="AR203" i="20"/>
  <c r="AS203" i="20"/>
  <c r="AN204" i="20"/>
  <c r="AO204" i="20"/>
  <c r="AP204" i="20"/>
  <c r="AQ204" i="20"/>
  <c r="AR204" i="20"/>
  <c r="AS204" i="20"/>
  <c r="AN205" i="20"/>
  <c r="AO205" i="20"/>
  <c r="AP205" i="20"/>
  <c r="AQ205" i="20"/>
  <c r="AR205" i="20"/>
  <c r="AS205" i="20"/>
  <c r="AN206" i="20"/>
  <c r="AO206" i="20"/>
  <c r="AP206" i="20"/>
  <c r="AQ206" i="20"/>
  <c r="AR206" i="20"/>
  <c r="AS206" i="20"/>
  <c r="AN207" i="20"/>
  <c r="AO207" i="20"/>
  <c r="AP207" i="20"/>
  <c r="AQ207" i="20"/>
  <c r="AR207" i="20"/>
  <c r="AS207" i="20"/>
  <c r="AN208" i="20"/>
  <c r="AO208" i="20"/>
  <c r="AP208" i="20"/>
  <c r="AQ208" i="20"/>
  <c r="AR208" i="20"/>
  <c r="AS208" i="20"/>
  <c r="AN209" i="20"/>
  <c r="AO209" i="20"/>
  <c r="AP209" i="20"/>
  <c r="AQ209" i="20"/>
  <c r="AR209" i="20"/>
  <c r="AS209" i="20"/>
  <c r="AN210" i="20"/>
  <c r="AO210" i="20"/>
  <c r="AP210" i="20"/>
  <c r="AQ210" i="20"/>
  <c r="AR210" i="20"/>
  <c r="AS210" i="20"/>
  <c r="AN211" i="20"/>
  <c r="AO211" i="20"/>
  <c r="AP211" i="20"/>
  <c r="AQ211" i="20"/>
  <c r="AR211" i="20"/>
  <c r="AS211" i="20"/>
  <c r="AN212" i="20"/>
  <c r="AO212" i="20"/>
  <c r="AP212" i="20"/>
  <c r="AQ212" i="20"/>
  <c r="AR212" i="20"/>
  <c r="AS212" i="20"/>
  <c r="AN213" i="20"/>
  <c r="AO213" i="20"/>
  <c r="AP213" i="20"/>
  <c r="AQ213" i="20"/>
  <c r="AR213" i="20"/>
  <c r="AS213" i="20"/>
  <c r="AN214" i="20"/>
  <c r="AO214" i="20"/>
  <c r="AP214" i="20"/>
  <c r="AQ214" i="20"/>
  <c r="AR214" i="20"/>
  <c r="AS214" i="20"/>
  <c r="AN215" i="20"/>
  <c r="AO215" i="20"/>
  <c r="AP215" i="20"/>
  <c r="AQ215" i="20"/>
  <c r="AR215" i="20"/>
  <c r="AS215" i="20"/>
  <c r="AN216" i="20"/>
  <c r="AO216" i="20"/>
  <c r="AP216" i="20"/>
  <c r="AQ216" i="20"/>
  <c r="AR216" i="20"/>
  <c r="AS216" i="20"/>
  <c r="AN217" i="20"/>
  <c r="AO217" i="20"/>
  <c r="AP217" i="20"/>
  <c r="AQ217" i="20"/>
  <c r="AR217" i="20"/>
  <c r="AS217" i="20"/>
  <c r="AN218" i="20"/>
  <c r="AO218" i="20"/>
  <c r="AP218" i="20"/>
  <c r="AQ218" i="20"/>
  <c r="AR218" i="20"/>
  <c r="AS218" i="20"/>
  <c r="AN219" i="20"/>
  <c r="AO219" i="20"/>
  <c r="AP219" i="20"/>
  <c r="AQ219" i="20"/>
  <c r="AR219" i="20"/>
  <c r="AS219" i="20"/>
  <c r="AN220" i="20"/>
  <c r="AO220" i="20"/>
  <c r="AP220" i="20"/>
  <c r="AQ220" i="20"/>
  <c r="AR220" i="20"/>
  <c r="AS220" i="20"/>
  <c r="AN221" i="20"/>
  <c r="AO221" i="20"/>
  <c r="AP221" i="20"/>
  <c r="AQ221" i="20"/>
  <c r="AR221" i="20"/>
  <c r="AS221" i="20"/>
  <c r="AN222" i="20"/>
  <c r="AO222" i="20"/>
  <c r="AP222" i="20"/>
  <c r="AQ222" i="20"/>
  <c r="AR222" i="20"/>
  <c r="AS222" i="20"/>
  <c r="AN223" i="20"/>
  <c r="AO223" i="20"/>
  <c r="AP223" i="20"/>
  <c r="AQ223" i="20"/>
  <c r="AR223" i="20"/>
  <c r="AS223" i="20"/>
  <c r="AN224" i="20"/>
  <c r="AO224" i="20"/>
  <c r="AP224" i="20"/>
  <c r="AQ224" i="20"/>
  <c r="AR224" i="20"/>
  <c r="AS224" i="20"/>
  <c r="AN225" i="20"/>
  <c r="AO225" i="20"/>
  <c r="AP225" i="20"/>
  <c r="AQ225" i="20"/>
  <c r="AR225" i="20"/>
  <c r="AS225" i="20"/>
  <c r="AN226" i="20"/>
  <c r="AO226" i="20"/>
  <c r="AP226" i="20"/>
  <c r="AQ226" i="20"/>
  <c r="AR226" i="20"/>
  <c r="AS226" i="20"/>
  <c r="AN227" i="20"/>
  <c r="AO227" i="20"/>
  <c r="AP227" i="20"/>
  <c r="AQ227" i="20"/>
  <c r="AR227" i="20"/>
  <c r="AS227" i="20"/>
  <c r="AN228" i="20"/>
  <c r="AO228" i="20"/>
  <c r="AP228" i="20"/>
  <c r="AQ228" i="20"/>
  <c r="AR228" i="20"/>
  <c r="AS228" i="20"/>
  <c r="AN229" i="20"/>
  <c r="AO229" i="20"/>
  <c r="AP229" i="20"/>
  <c r="AQ229" i="20"/>
  <c r="AR229" i="20"/>
  <c r="AS229" i="20"/>
  <c r="AN230" i="20"/>
  <c r="AO230" i="20"/>
  <c r="AP230" i="20"/>
  <c r="AQ230" i="20"/>
  <c r="AR230" i="20"/>
  <c r="AS230" i="20"/>
  <c r="AN231" i="20"/>
  <c r="AO231" i="20"/>
  <c r="AP231" i="20"/>
  <c r="AQ231" i="20"/>
  <c r="AR231" i="20"/>
  <c r="AS231" i="20"/>
  <c r="AN232" i="20"/>
  <c r="AO232" i="20"/>
  <c r="AP232" i="20"/>
  <c r="AQ232" i="20"/>
  <c r="AR232" i="20"/>
  <c r="AS232" i="20"/>
  <c r="AN233" i="20"/>
  <c r="AO233" i="20"/>
  <c r="AP233" i="20"/>
  <c r="AQ233" i="20"/>
  <c r="AR233" i="20"/>
  <c r="AS233" i="20"/>
  <c r="AN234" i="20"/>
  <c r="AO234" i="20"/>
  <c r="AP234" i="20"/>
  <c r="AQ234" i="20"/>
  <c r="AR234" i="20"/>
  <c r="AS234" i="20"/>
  <c r="AN235" i="20"/>
  <c r="AO235" i="20"/>
  <c r="AP235" i="20"/>
  <c r="AQ235" i="20"/>
  <c r="AR235" i="20"/>
  <c r="AS235" i="20"/>
  <c r="AN236" i="20"/>
  <c r="AO236" i="20"/>
  <c r="AP236" i="20"/>
  <c r="AQ236" i="20"/>
  <c r="AR236" i="20"/>
  <c r="AS236" i="20"/>
  <c r="AN237" i="20"/>
  <c r="AO237" i="20"/>
  <c r="AP237" i="20"/>
  <c r="AQ237" i="20"/>
  <c r="AR237" i="20"/>
  <c r="AS237" i="20"/>
  <c r="AN238" i="20"/>
  <c r="AO238" i="20"/>
  <c r="AP238" i="20"/>
  <c r="AQ238" i="20"/>
  <c r="AR238" i="20"/>
  <c r="AS238" i="20"/>
  <c r="AN239" i="20"/>
  <c r="AO239" i="20"/>
  <c r="AP239" i="20"/>
  <c r="AQ239" i="20"/>
  <c r="AR239" i="20"/>
  <c r="AS239" i="20"/>
  <c r="AN240" i="20"/>
  <c r="AO240" i="20"/>
  <c r="AP240" i="20"/>
  <c r="AQ240" i="20"/>
  <c r="AR240" i="20"/>
  <c r="AS240" i="20"/>
  <c r="AN241" i="20"/>
  <c r="AO241" i="20"/>
  <c r="AP241" i="20"/>
  <c r="AQ241" i="20"/>
  <c r="AR241" i="20"/>
  <c r="AS241" i="20"/>
  <c r="AN242" i="20"/>
  <c r="AO242" i="20"/>
  <c r="AP242" i="20"/>
  <c r="AQ242" i="20"/>
  <c r="AR242" i="20"/>
  <c r="AS242" i="20"/>
  <c r="AN243" i="20"/>
  <c r="AO243" i="20"/>
  <c r="AP243" i="20"/>
  <c r="AQ243" i="20"/>
  <c r="AR243" i="20"/>
  <c r="AS243" i="20"/>
  <c r="AN244" i="20"/>
  <c r="AO244" i="20"/>
  <c r="AP244" i="20"/>
  <c r="AQ244" i="20"/>
  <c r="AR244" i="20"/>
  <c r="AS244" i="20"/>
  <c r="AN245" i="20"/>
  <c r="AO245" i="20"/>
  <c r="AP245" i="20"/>
  <c r="AQ245" i="20"/>
  <c r="AR245" i="20"/>
  <c r="AS245" i="20"/>
  <c r="AN246" i="20"/>
  <c r="AO246" i="20"/>
  <c r="AP246" i="20"/>
  <c r="AQ246" i="20"/>
  <c r="AR246" i="20"/>
  <c r="AS246" i="20"/>
  <c r="AN247" i="20"/>
  <c r="AO247" i="20"/>
  <c r="AP247" i="20"/>
  <c r="AQ247" i="20"/>
  <c r="AR247" i="20"/>
  <c r="AS247" i="20"/>
  <c r="AN248" i="20"/>
  <c r="AO248" i="20"/>
  <c r="AP248" i="20"/>
  <c r="AQ248" i="20"/>
  <c r="AR248" i="20"/>
  <c r="AS248" i="20"/>
  <c r="AN249" i="20"/>
  <c r="AO249" i="20"/>
  <c r="AP249" i="20"/>
  <c r="AQ249" i="20"/>
  <c r="AR249" i="20"/>
  <c r="AS249" i="20"/>
  <c r="AN250" i="20"/>
  <c r="AO250" i="20"/>
  <c r="AP250" i="20"/>
  <c r="AQ250" i="20"/>
  <c r="AR250" i="20"/>
  <c r="AS250" i="20"/>
  <c r="AN251" i="20"/>
  <c r="AO251" i="20"/>
  <c r="AP251" i="20"/>
  <c r="AQ251" i="20"/>
  <c r="AR251" i="20"/>
  <c r="AS251" i="20"/>
  <c r="AN252" i="20"/>
  <c r="AO252" i="20"/>
  <c r="AP252" i="20"/>
  <c r="AQ252" i="20"/>
  <c r="AR252" i="20"/>
  <c r="AS252" i="20"/>
  <c r="AN253" i="20"/>
  <c r="AO253" i="20"/>
  <c r="AP253" i="20"/>
  <c r="AQ253" i="20"/>
  <c r="AR253" i="20"/>
  <c r="AS253" i="20"/>
  <c r="AN254" i="20"/>
  <c r="AO254" i="20"/>
  <c r="AP254" i="20"/>
  <c r="AQ254" i="20"/>
  <c r="AR254" i="20"/>
  <c r="AS254" i="20"/>
  <c r="AN255" i="20"/>
  <c r="AO255" i="20"/>
  <c r="AP255" i="20"/>
  <c r="AQ255" i="20"/>
  <c r="AR255" i="20"/>
  <c r="AS255" i="20"/>
  <c r="AN256" i="20"/>
  <c r="AO256" i="20"/>
  <c r="AP256" i="20"/>
  <c r="AQ256" i="20"/>
  <c r="AR256" i="20"/>
  <c r="AS256" i="20"/>
  <c r="AN257" i="20"/>
  <c r="AO257" i="20"/>
  <c r="AP257" i="20"/>
  <c r="AQ257" i="20"/>
  <c r="AR257" i="20"/>
  <c r="AS257" i="20"/>
  <c r="AN258" i="20"/>
  <c r="AO258" i="20"/>
  <c r="AP258" i="20"/>
  <c r="AQ258" i="20"/>
  <c r="AR258" i="20"/>
  <c r="AS258" i="20"/>
  <c r="AN259" i="20"/>
  <c r="AO259" i="20"/>
  <c r="AP259" i="20"/>
  <c r="AQ259" i="20"/>
  <c r="AR259" i="20"/>
  <c r="AS259" i="20"/>
  <c r="AN260" i="20"/>
  <c r="AO260" i="20"/>
  <c r="AP260" i="20"/>
  <c r="AQ260" i="20"/>
  <c r="AR260" i="20"/>
  <c r="AS260" i="20"/>
  <c r="AN261" i="20"/>
  <c r="AO261" i="20"/>
  <c r="AP261" i="20"/>
  <c r="AQ261" i="20"/>
  <c r="AR261" i="20"/>
  <c r="AS261" i="20"/>
  <c r="AN262" i="20"/>
  <c r="AO262" i="20"/>
  <c r="AP262" i="20"/>
  <c r="AQ262" i="20"/>
  <c r="AR262" i="20"/>
  <c r="AS262" i="20"/>
  <c r="AN263" i="20"/>
  <c r="AO263" i="20"/>
  <c r="AP263" i="20"/>
  <c r="AQ263" i="20"/>
  <c r="AR263" i="20"/>
  <c r="AS263" i="20"/>
  <c r="AN264" i="20"/>
  <c r="AO264" i="20"/>
  <c r="AP264" i="20"/>
  <c r="AQ264" i="20"/>
  <c r="AR264" i="20"/>
  <c r="AS264" i="20"/>
  <c r="AN265" i="20"/>
  <c r="AO265" i="20"/>
  <c r="AP265" i="20"/>
  <c r="AQ265" i="20"/>
  <c r="AR265" i="20"/>
  <c r="AS265" i="20"/>
  <c r="AN266" i="20"/>
  <c r="AO266" i="20"/>
  <c r="AP266" i="20"/>
  <c r="AQ266" i="20"/>
  <c r="AR266" i="20"/>
  <c r="AS266" i="20"/>
  <c r="AN267" i="20"/>
  <c r="AO267" i="20"/>
  <c r="AP267" i="20"/>
  <c r="AQ267" i="20"/>
  <c r="AR267" i="20"/>
  <c r="AS267" i="20"/>
  <c r="AN268" i="20"/>
  <c r="AO268" i="20"/>
  <c r="AP268" i="20"/>
  <c r="AQ268" i="20"/>
  <c r="AR268" i="20"/>
  <c r="AS268" i="20"/>
  <c r="AN269" i="20"/>
  <c r="AO269" i="20"/>
  <c r="AP269" i="20"/>
  <c r="AQ269" i="20"/>
  <c r="AR269" i="20"/>
  <c r="AS269" i="20"/>
  <c r="AN270" i="20"/>
  <c r="AO270" i="20"/>
  <c r="AP270" i="20"/>
  <c r="AQ270" i="20"/>
  <c r="AR270" i="20"/>
  <c r="AS270" i="20"/>
  <c r="AN271" i="20"/>
  <c r="AO271" i="20"/>
  <c r="AP271" i="20"/>
  <c r="AQ271" i="20"/>
  <c r="AR271" i="20"/>
  <c r="AS271" i="20"/>
  <c r="AN272" i="20"/>
  <c r="AO272" i="20"/>
  <c r="AP272" i="20"/>
  <c r="AQ272" i="20"/>
  <c r="AR272" i="20"/>
  <c r="AS272" i="20"/>
  <c r="AN273" i="20"/>
  <c r="AO273" i="20"/>
  <c r="AP273" i="20"/>
  <c r="AQ273" i="20"/>
  <c r="AR273" i="20"/>
  <c r="AS273" i="20"/>
  <c r="AN274" i="20"/>
  <c r="AO274" i="20"/>
  <c r="AP274" i="20"/>
  <c r="AQ274" i="20"/>
  <c r="AR274" i="20"/>
  <c r="AS274" i="20"/>
  <c r="AN275" i="20"/>
  <c r="AO275" i="20"/>
  <c r="AP275" i="20"/>
  <c r="AQ275" i="20"/>
  <c r="AR275" i="20"/>
  <c r="AS275" i="20"/>
  <c r="AN276" i="20"/>
  <c r="AO276" i="20"/>
  <c r="AP276" i="20"/>
  <c r="AQ276" i="20"/>
  <c r="AR276" i="20"/>
  <c r="AS276" i="20"/>
  <c r="AN277" i="20"/>
  <c r="AO277" i="20"/>
  <c r="AP277" i="20"/>
  <c r="AQ277" i="20"/>
  <c r="AR277" i="20"/>
  <c r="AS277" i="20"/>
  <c r="AN278" i="20"/>
  <c r="AO278" i="20"/>
  <c r="AP278" i="20"/>
  <c r="AQ278" i="20"/>
  <c r="AR278" i="20"/>
  <c r="AS278" i="20"/>
  <c r="AN279" i="20"/>
  <c r="AO279" i="20"/>
  <c r="AP279" i="20"/>
  <c r="AQ279" i="20"/>
  <c r="AR279" i="20"/>
  <c r="AS279" i="20"/>
  <c r="AN280" i="20"/>
  <c r="AO280" i="20"/>
  <c r="AP280" i="20"/>
  <c r="AQ280" i="20"/>
  <c r="AR280" i="20"/>
  <c r="AS280" i="20"/>
  <c r="AN281" i="20"/>
  <c r="AO281" i="20"/>
  <c r="AP281" i="20"/>
  <c r="AQ281" i="20"/>
  <c r="AR281" i="20"/>
  <c r="AS281" i="20"/>
  <c r="AN282" i="20"/>
  <c r="AO282" i="20"/>
  <c r="AP282" i="20"/>
  <c r="AQ282" i="20"/>
  <c r="AR282" i="20"/>
  <c r="AS282" i="20"/>
  <c r="AN283" i="20"/>
  <c r="AO283" i="20"/>
  <c r="AP283" i="20"/>
  <c r="AQ283" i="20"/>
  <c r="AR283" i="20"/>
  <c r="AS283" i="20"/>
  <c r="AN284" i="20"/>
  <c r="AO284" i="20"/>
  <c r="AP284" i="20"/>
  <c r="AQ284" i="20"/>
  <c r="AR284" i="20"/>
  <c r="AS284" i="20"/>
  <c r="AN285" i="20"/>
  <c r="AO285" i="20"/>
  <c r="AP285" i="20"/>
  <c r="AQ285" i="20"/>
  <c r="AR285" i="20"/>
  <c r="AS285" i="20"/>
  <c r="AN286" i="20"/>
  <c r="AO286" i="20"/>
  <c r="AP286" i="20"/>
  <c r="AQ286" i="20"/>
  <c r="AR286" i="20"/>
  <c r="AS286" i="20"/>
  <c r="AN287" i="20"/>
  <c r="AO287" i="20"/>
  <c r="AP287" i="20"/>
  <c r="AQ287" i="20"/>
  <c r="AR287" i="20"/>
  <c r="AS287" i="20"/>
  <c r="AN288" i="20"/>
  <c r="AO288" i="20"/>
  <c r="AP288" i="20"/>
  <c r="AQ288" i="20"/>
  <c r="AR288" i="20"/>
  <c r="AS288" i="20"/>
  <c r="AN289" i="20"/>
  <c r="AO289" i="20"/>
  <c r="AP289" i="20"/>
  <c r="AQ289" i="20"/>
  <c r="AR289" i="20"/>
  <c r="AS289" i="20"/>
  <c r="AN290" i="20"/>
  <c r="AO290" i="20"/>
  <c r="AP290" i="20"/>
  <c r="AQ290" i="20"/>
  <c r="AR290" i="20"/>
  <c r="AS290" i="20"/>
  <c r="AN291" i="20"/>
  <c r="AO291" i="20"/>
  <c r="AP291" i="20"/>
  <c r="AQ291" i="20"/>
  <c r="AR291" i="20"/>
  <c r="AS291" i="20"/>
  <c r="AN292" i="20"/>
  <c r="AO292" i="20"/>
  <c r="AP292" i="20"/>
  <c r="AQ292" i="20"/>
  <c r="AR292" i="20"/>
  <c r="AS292" i="20"/>
  <c r="AN293" i="20"/>
  <c r="AO293" i="20"/>
  <c r="AP293" i="20"/>
  <c r="AQ293" i="20"/>
  <c r="AR293" i="20"/>
  <c r="AS293" i="20"/>
  <c r="AN294" i="20"/>
  <c r="AO294" i="20"/>
  <c r="AP294" i="20"/>
  <c r="AQ294" i="20"/>
  <c r="AR294" i="20"/>
  <c r="AS294" i="20"/>
  <c r="AN295" i="20"/>
  <c r="AO295" i="20"/>
  <c r="AP295" i="20"/>
  <c r="AQ295" i="20"/>
  <c r="AR295" i="20"/>
  <c r="AS295" i="20"/>
  <c r="AN296" i="20"/>
  <c r="AO296" i="20"/>
  <c r="AP296" i="20"/>
  <c r="AQ296" i="20"/>
  <c r="AR296" i="20"/>
  <c r="AS296" i="20"/>
  <c r="AN297" i="20"/>
  <c r="AO297" i="20"/>
  <c r="AP297" i="20"/>
  <c r="AQ297" i="20"/>
  <c r="AR297" i="20"/>
  <c r="AS297" i="20"/>
  <c r="AN298" i="20"/>
  <c r="AO298" i="20"/>
  <c r="AP298" i="20"/>
  <c r="AQ298" i="20"/>
  <c r="AR298" i="20"/>
  <c r="AS298" i="20"/>
  <c r="AN299" i="20"/>
  <c r="AO299" i="20"/>
  <c r="AP299" i="20"/>
  <c r="AQ299" i="20"/>
  <c r="AR299" i="20"/>
  <c r="AS299" i="20"/>
  <c r="AN300" i="20"/>
  <c r="AO300" i="20"/>
  <c r="AP300" i="20"/>
  <c r="AQ300" i="20"/>
  <c r="AR300" i="20"/>
  <c r="AS300" i="20"/>
  <c r="AN301" i="20"/>
  <c r="AO301" i="20"/>
  <c r="AP301" i="20"/>
  <c r="AQ301" i="20"/>
  <c r="AR301" i="20"/>
  <c r="AS301" i="20"/>
  <c r="AN302" i="20"/>
  <c r="AO302" i="20"/>
  <c r="AP302" i="20"/>
  <c r="AQ302" i="20"/>
  <c r="AR302" i="20"/>
  <c r="AS302" i="20"/>
  <c r="AN303" i="20"/>
  <c r="AO303" i="20"/>
  <c r="AP303" i="20"/>
  <c r="AQ303" i="20"/>
  <c r="AR303" i="20"/>
  <c r="AS303" i="20"/>
  <c r="AN304" i="20"/>
  <c r="AO304" i="20"/>
  <c r="AP304" i="20"/>
  <c r="AQ304" i="20"/>
  <c r="AR304" i="20"/>
  <c r="AS304" i="20"/>
  <c r="AN305" i="20"/>
  <c r="AO305" i="20"/>
  <c r="AP305" i="20"/>
  <c r="AQ305" i="20"/>
  <c r="AR305" i="20"/>
  <c r="AS305" i="20"/>
  <c r="AN306" i="20"/>
  <c r="AO306" i="20"/>
  <c r="AP306" i="20"/>
  <c r="AQ306" i="20"/>
  <c r="AR306" i="20"/>
  <c r="AS306" i="20"/>
  <c r="AN307" i="20"/>
  <c r="AO307" i="20"/>
  <c r="AP307" i="20"/>
  <c r="AQ307" i="20"/>
  <c r="AR307" i="20"/>
  <c r="AS307" i="20"/>
  <c r="AN308" i="20"/>
  <c r="AO308" i="20"/>
  <c r="AP308" i="20"/>
  <c r="AQ308" i="20"/>
  <c r="AR308" i="20"/>
  <c r="AS308" i="20"/>
  <c r="AN309" i="20"/>
  <c r="AO309" i="20"/>
  <c r="AP309" i="20"/>
  <c r="AQ309" i="20"/>
  <c r="AR309" i="20"/>
  <c r="AS309" i="20"/>
  <c r="AN310" i="20"/>
  <c r="AO310" i="20"/>
  <c r="AP310" i="20"/>
  <c r="AQ310" i="20"/>
  <c r="AR310" i="20"/>
  <c r="AS310" i="20"/>
  <c r="AN311" i="20"/>
  <c r="AO311" i="20"/>
  <c r="AP311" i="20"/>
  <c r="AQ311" i="20"/>
  <c r="AR311" i="20"/>
  <c r="AS311" i="20"/>
  <c r="AN312" i="20"/>
  <c r="AO312" i="20"/>
  <c r="AP312" i="20"/>
  <c r="AQ312" i="20"/>
  <c r="AR312" i="20"/>
  <c r="AS312" i="20"/>
  <c r="AN313" i="20"/>
  <c r="AO313" i="20"/>
  <c r="AP313" i="20"/>
  <c r="AQ313" i="20"/>
  <c r="AR313" i="20"/>
  <c r="AS313" i="20"/>
  <c r="AN314" i="20"/>
  <c r="AO314" i="20"/>
  <c r="AP314" i="20"/>
  <c r="AQ314" i="20"/>
  <c r="AR314" i="20"/>
  <c r="AS314" i="20"/>
  <c r="AN315" i="20"/>
  <c r="AO315" i="20"/>
  <c r="AP315" i="20"/>
  <c r="AQ315" i="20"/>
  <c r="AR315" i="20"/>
  <c r="AS315" i="20"/>
  <c r="AN316" i="20"/>
  <c r="AO316" i="20"/>
  <c r="AP316" i="20"/>
  <c r="AQ316" i="20"/>
  <c r="AR316" i="20"/>
  <c r="AS316" i="20"/>
  <c r="AN317" i="20"/>
  <c r="AO317" i="20"/>
  <c r="AP317" i="20"/>
  <c r="AQ317" i="20"/>
  <c r="AR317" i="20"/>
  <c r="AS317" i="20"/>
  <c r="AN318" i="20"/>
  <c r="AO318" i="20"/>
  <c r="AP318" i="20"/>
  <c r="AQ318" i="20"/>
  <c r="AR318" i="20"/>
  <c r="AS318" i="20"/>
  <c r="AN319" i="20"/>
  <c r="AO319" i="20"/>
  <c r="AP319" i="20"/>
  <c r="AQ319" i="20"/>
  <c r="AR319" i="20"/>
  <c r="AS319" i="20"/>
  <c r="AN320" i="20"/>
  <c r="AO320" i="20"/>
  <c r="AP320" i="20"/>
  <c r="AQ320" i="20"/>
  <c r="AR320" i="20"/>
  <c r="AS320" i="20"/>
  <c r="AN321" i="20"/>
  <c r="AO321" i="20"/>
  <c r="AP321" i="20"/>
  <c r="AQ321" i="20"/>
  <c r="AR321" i="20"/>
  <c r="AS321" i="20"/>
  <c r="AN322" i="20"/>
  <c r="AO322" i="20"/>
  <c r="AP322" i="20"/>
  <c r="AQ322" i="20"/>
  <c r="AR322" i="20"/>
  <c r="AS322" i="20"/>
  <c r="AN323" i="20"/>
  <c r="AO323" i="20"/>
  <c r="AP323" i="20"/>
  <c r="AQ323" i="20"/>
  <c r="AR323" i="20"/>
  <c r="AS323" i="20"/>
  <c r="AN324" i="20"/>
  <c r="AO324" i="20"/>
  <c r="AP324" i="20"/>
  <c r="AQ324" i="20"/>
  <c r="AR324" i="20"/>
  <c r="AS324" i="20"/>
  <c r="AN325" i="20"/>
  <c r="AO325" i="20"/>
  <c r="AP325" i="20"/>
  <c r="AQ325" i="20"/>
  <c r="AR325" i="20"/>
  <c r="AS325" i="20"/>
  <c r="AN326" i="20"/>
  <c r="AO326" i="20"/>
  <c r="AP326" i="20"/>
  <c r="AQ326" i="20"/>
  <c r="AR326" i="20"/>
  <c r="AS326" i="20"/>
  <c r="AN327" i="20"/>
  <c r="AO327" i="20"/>
  <c r="AP327" i="20"/>
  <c r="AQ327" i="20"/>
  <c r="AR327" i="20"/>
  <c r="AS327" i="20"/>
  <c r="AN328" i="20"/>
  <c r="AO328" i="20"/>
  <c r="AP328" i="20"/>
  <c r="AQ328" i="20"/>
  <c r="AR328" i="20"/>
  <c r="AS328" i="20"/>
  <c r="AN329" i="20"/>
  <c r="AO329" i="20"/>
  <c r="AP329" i="20"/>
  <c r="AQ329" i="20"/>
  <c r="AR329" i="20"/>
  <c r="AS329" i="20"/>
  <c r="AN330" i="20"/>
  <c r="AO330" i="20"/>
  <c r="AP330" i="20"/>
  <c r="AQ330" i="20"/>
  <c r="AR330" i="20"/>
  <c r="AS330" i="20"/>
  <c r="AN331" i="20"/>
  <c r="AO331" i="20"/>
  <c r="AP331" i="20"/>
  <c r="AQ331" i="20"/>
  <c r="AR331" i="20"/>
  <c r="AS331" i="20"/>
  <c r="AN332" i="20"/>
  <c r="AO332" i="20"/>
  <c r="AP332" i="20"/>
  <c r="AQ332" i="20"/>
  <c r="AR332" i="20"/>
  <c r="AS332" i="20"/>
  <c r="AN333" i="20"/>
  <c r="AO333" i="20"/>
  <c r="AP333" i="20"/>
  <c r="AQ333" i="20"/>
  <c r="AR333" i="20"/>
  <c r="AS333" i="20"/>
  <c r="AN334" i="20"/>
  <c r="AO334" i="20"/>
  <c r="AP334" i="20"/>
  <c r="AQ334" i="20"/>
  <c r="AR334" i="20"/>
  <c r="AS334" i="20"/>
  <c r="AN335" i="20"/>
  <c r="AO335" i="20"/>
  <c r="AP335" i="20"/>
  <c r="AQ335" i="20"/>
  <c r="AR335" i="20"/>
  <c r="AS335" i="20"/>
  <c r="AN336" i="20"/>
  <c r="AO336" i="20"/>
  <c r="AP336" i="20"/>
  <c r="AQ336" i="20"/>
  <c r="AR336" i="20"/>
  <c r="AS336" i="20"/>
  <c r="AN337" i="20"/>
  <c r="AO337" i="20"/>
  <c r="AP337" i="20"/>
  <c r="AQ337" i="20"/>
  <c r="AR337" i="20"/>
  <c r="AS337" i="20"/>
  <c r="AN338" i="20"/>
  <c r="AO338" i="20"/>
  <c r="AP338" i="20"/>
  <c r="AQ338" i="20"/>
  <c r="AR338" i="20"/>
  <c r="AS338" i="20"/>
  <c r="AN339" i="20"/>
  <c r="AO339" i="20"/>
  <c r="AP339" i="20"/>
  <c r="AQ339" i="20"/>
  <c r="AR339" i="20"/>
  <c r="AS339" i="20"/>
  <c r="AN340" i="20"/>
  <c r="AO340" i="20"/>
  <c r="AP340" i="20"/>
  <c r="AQ340" i="20"/>
  <c r="AR340" i="20"/>
  <c r="AS340" i="20"/>
  <c r="AN341" i="20"/>
  <c r="AO341" i="20"/>
  <c r="AP341" i="20"/>
  <c r="AQ341" i="20"/>
  <c r="AR341" i="20"/>
  <c r="AS341" i="20"/>
  <c r="AN342" i="20"/>
  <c r="AO342" i="20"/>
  <c r="AP342" i="20"/>
  <c r="AQ342" i="20"/>
  <c r="AR342" i="20"/>
  <c r="AS342" i="20"/>
  <c r="AN343" i="20"/>
  <c r="AO343" i="20"/>
  <c r="AP343" i="20"/>
  <c r="AQ343" i="20"/>
  <c r="AR343" i="20"/>
  <c r="AS343" i="20"/>
  <c r="AN344" i="20"/>
  <c r="AO344" i="20"/>
  <c r="AP344" i="20"/>
  <c r="AQ344" i="20"/>
  <c r="AR344" i="20"/>
  <c r="AS344" i="20"/>
  <c r="AN345" i="20"/>
  <c r="AO345" i="20"/>
  <c r="AP345" i="20"/>
  <c r="AQ345" i="20"/>
  <c r="AR345" i="20"/>
  <c r="AS345" i="20"/>
  <c r="AN346" i="20"/>
  <c r="AO346" i="20"/>
  <c r="AP346" i="20"/>
  <c r="AQ346" i="20"/>
  <c r="AR346" i="20"/>
  <c r="AS346" i="20"/>
  <c r="AN347" i="20"/>
  <c r="AO347" i="20"/>
  <c r="AP347" i="20"/>
  <c r="AQ347" i="20"/>
  <c r="AR347" i="20"/>
  <c r="AS347" i="20"/>
  <c r="AN348" i="20"/>
  <c r="AO348" i="20"/>
  <c r="AP348" i="20"/>
  <c r="AQ348" i="20"/>
  <c r="AR348" i="20"/>
  <c r="AS348" i="20"/>
  <c r="AN349" i="20"/>
  <c r="AO349" i="20"/>
  <c r="AP349" i="20"/>
  <c r="AQ349" i="20"/>
  <c r="AR349" i="20"/>
  <c r="AS349" i="20"/>
  <c r="AN350" i="20"/>
  <c r="AO350" i="20"/>
  <c r="AP350" i="20"/>
  <c r="AQ350" i="20"/>
  <c r="AR350" i="20"/>
  <c r="AS350" i="20"/>
  <c r="AN351" i="20"/>
  <c r="AO351" i="20"/>
  <c r="AP351" i="20"/>
  <c r="AQ351" i="20"/>
  <c r="AR351" i="20"/>
  <c r="AS351" i="20"/>
  <c r="AN352" i="20"/>
  <c r="AO352" i="20"/>
  <c r="AP352" i="20"/>
  <c r="AQ352" i="20"/>
  <c r="AR352" i="20"/>
  <c r="AS352" i="20"/>
  <c r="AN353" i="20"/>
  <c r="AO353" i="20"/>
  <c r="AP353" i="20"/>
  <c r="AQ353" i="20"/>
  <c r="AR353" i="20"/>
  <c r="AS353" i="20"/>
  <c r="AN354" i="20"/>
  <c r="AO354" i="20"/>
  <c r="AP354" i="20"/>
  <c r="AQ354" i="20"/>
  <c r="AR354" i="20"/>
  <c r="AS354" i="20"/>
  <c r="AN355" i="20"/>
  <c r="AO355" i="20"/>
  <c r="AP355" i="20"/>
  <c r="AQ355" i="20"/>
  <c r="AR355" i="20"/>
  <c r="AS355" i="20"/>
  <c r="AN356" i="20"/>
  <c r="AO356" i="20"/>
  <c r="AP356" i="20"/>
  <c r="AQ356" i="20"/>
  <c r="AR356" i="20"/>
  <c r="AS356" i="20"/>
  <c r="AN357" i="20"/>
  <c r="AO357" i="20"/>
  <c r="AP357" i="20"/>
  <c r="AQ357" i="20"/>
  <c r="AR357" i="20"/>
  <c r="AS357" i="20"/>
  <c r="AN358" i="20"/>
  <c r="AO358" i="20"/>
  <c r="AP358" i="20"/>
  <c r="AQ358" i="20"/>
  <c r="AR358" i="20"/>
  <c r="AS358" i="20"/>
  <c r="AN359" i="20"/>
  <c r="AO359" i="20"/>
  <c r="AP359" i="20"/>
  <c r="AQ359" i="20"/>
  <c r="AR359" i="20"/>
  <c r="AS359" i="20"/>
  <c r="AN360" i="20"/>
  <c r="AO360" i="20"/>
  <c r="AP360" i="20"/>
  <c r="AQ360" i="20"/>
  <c r="AR360" i="20"/>
  <c r="AS360" i="20"/>
  <c r="AN361" i="20"/>
  <c r="AO361" i="20"/>
  <c r="AP361" i="20"/>
  <c r="AQ361" i="20"/>
  <c r="AR361" i="20"/>
  <c r="AS361" i="20"/>
  <c r="AN362" i="20"/>
  <c r="AO362" i="20"/>
  <c r="AP362" i="20"/>
  <c r="AQ362" i="20"/>
  <c r="AR362" i="20"/>
  <c r="AS362" i="20"/>
  <c r="AN363" i="20"/>
  <c r="AO363" i="20"/>
  <c r="AP363" i="20"/>
  <c r="AQ363" i="20"/>
  <c r="AR363" i="20"/>
  <c r="AS363" i="20"/>
  <c r="AN364" i="20"/>
  <c r="AO364" i="20"/>
  <c r="AP364" i="20"/>
  <c r="AQ364" i="20"/>
  <c r="AR364" i="20"/>
  <c r="AS364" i="20"/>
  <c r="AN365" i="20"/>
  <c r="AO365" i="20"/>
  <c r="AP365" i="20"/>
  <c r="AQ365" i="20"/>
  <c r="AR365" i="20"/>
  <c r="AS365" i="20"/>
  <c r="AN366" i="20"/>
  <c r="AO366" i="20"/>
  <c r="AP366" i="20"/>
  <c r="AQ366" i="20"/>
  <c r="AR366" i="20"/>
  <c r="AS366" i="20"/>
  <c r="AN367" i="20"/>
  <c r="AO367" i="20"/>
  <c r="AP367" i="20"/>
  <c r="AQ367" i="20"/>
  <c r="AR367" i="20"/>
  <c r="AS367" i="20"/>
  <c r="AN368" i="20"/>
  <c r="AO368" i="20"/>
  <c r="AP368" i="20"/>
  <c r="AQ368" i="20"/>
  <c r="AR368" i="20"/>
  <c r="AS368" i="20"/>
  <c r="AN369" i="20"/>
  <c r="AO369" i="20"/>
  <c r="AP369" i="20"/>
  <c r="AQ369" i="20"/>
  <c r="AR369" i="20"/>
  <c r="AS369" i="20"/>
  <c r="AN370" i="20"/>
  <c r="AO370" i="20"/>
  <c r="AP370" i="20"/>
  <c r="AQ370" i="20"/>
  <c r="AR370" i="20"/>
  <c r="AS370" i="20"/>
  <c r="AN371" i="20"/>
  <c r="AO371" i="20"/>
  <c r="AP371" i="20"/>
  <c r="AQ371" i="20"/>
  <c r="AR371" i="20"/>
  <c r="AS371" i="20"/>
  <c r="AN372" i="20"/>
  <c r="AO372" i="20"/>
  <c r="AP372" i="20"/>
  <c r="AQ372" i="20"/>
  <c r="AR372" i="20"/>
  <c r="AS372" i="20"/>
  <c r="AN373" i="20"/>
  <c r="AO373" i="20"/>
  <c r="AP373" i="20"/>
  <c r="AQ373" i="20"/>
  <c r="AR373" i="20"/>
  <c r="AS373" i="20"/>
  <c r="AN374" i="20"/>
  <c r="AO374" i="20"/>
  <c r="AP374" i="20"/>
  <c r="AQ374" i="20"/>
  <c r="AR374" i="20"/>
  <c r="AS374" i="20"/>
  <c r="AN375" i="20"/>
  <c r="AO375" i="20"/>
  <c r="AP375" i="20"/>
  <c r="AQ375" i="20"/>
  <c r="AR375" i="20"/>
  <c r="AS375" i="20"/>
  <c r="AN376" i="20"/>
  <c r="AO376" i="20"/>
  <c r="AP376" i="20"/>
  <c r="AQ376" i="20"/>
  <c r="AR376" i="20"/>
  <c r="AS376" i="20"/>
  <c r="AN377" i="20"/>
  <c r="AO377" i="20"/>
  <c r="AP377" i="20"/>
  <c r="AQ377" i="20"/>
  <c r="AR377" i="20"/>
  <c r="AS377" i="20"/>
  <c r="AN378" i="20"/>
  <c r="AO378" i="20"/>
  <c r="AP378" i="20"/>
  <c r="AQ378" i="20"/>
  <c r="AR378" i="20"/>
  <c r="AS378" i="20"/>
  <c r="AN379" i="20"/>
  <c r="AO379" i="20"/>
  <c r="AP379" i="20"/>
  <c r="AQ379" i="20"/>
  <c r="AR379" i="20"/>
  <c r="AS379" i="20"/>
  <c r="AN380" i="20"/>
  <c r="AO380" i="20"/>
  <c r="AP380" i="20"/>
  <c r="AQ380" i="20"/>
  <c r="AR380" i="20"/>
  <c r="AS380" i="20"/>
  <c r="AN381" i="20"/>
  <c r="AO381" i="20"/>
  <c r="AP381" i="20"/>
  <c r="AQ381" i="20"/>
  <c r="AR381" i="20"/>
  <c r="AS381" i="20"/>
  <c r="AN382" i="20"/>
  <c r="AO382" i="20"/>
  <c r="AP382" i="20"/>
  <c r="AQ382" i="20"/>
  <c r="AR382" i="20"/>
  <c r="AS382" i="20"/>
  <c r="AN383" i="20"/>
  <c r="AO383" i="20"/>
  <c r="AP383" i="20"/>
  <c r="AQ383" i="20"/>
  <c r="AR383" i="20"/>
  <c r="AS383" i="20"/>
  <c r="AN384" i="20"/>
  <c r="AO384" i="20"/>
  <c r="AP384" i="20"/>
  <c r="AQ384" i="20"/>
  <c r="AR384" i="20"/>
  <c r="AS384" i="20"/>
  <c r="AN385" i="20"/>
  <c r="AO385" i="20"/>
  <c r="AP385" i="20"/>
  <c r="AQ385" i="20"/>
  <c r="AR385" i="20"/>
  <c r="AS385" i="20"/>
  <c r="AN386" i="20"/>
  <c r="AO386" i="20"/>
  <c r="AP386" i="20"/>
  <c r="AQ386" i="20"/>
  <c r="AR386" i="20"/>
  <c r="AS386" i="20"/>
  <c r="AN387" i="20"/>
  <c r="AO387" i="20"/>
  <c r="AP387" i="20"/>
  <c r="AQ387" i="20"/>
  <c r="AR387" i="20"/>
  <c r="AS387" i="20"/>
  <c r="AN388" i="20"/>
  <c r="AO388" i="20"/>
  <c r="AP388" i="20"/>
  <c r="AQ388" i="20"/>
  <c r="AR388" i="20"/>
  <c r="AS388" i="20"/>
  <c r="AN389" i="20"/>
  <c r="AO389" i="20"/>
  <c r="AP389" i="20"/>
  <c r="AQ389" i="20"/>
  <c r="AR389" i="20"/>
  <c r="AS389" i="20"/>
  <c r="AN390" i="20"/>
  <c r="AO390" i="20"/>
  <c r="AP390" i="20"/>
  <c r="AQ390" i="20"/>
  <c r="AR390" i="20"/>
  <c r="AS390" i="20"/>
  <c r="AN391" i="20"/>
  <c r="AO391" i="20"/>
  <c r="AP391" i="20"/>
  <c r="AQ391" i="20"/>
  <c r="AR391" i="20"/>
  <c r="AS391" i="20"/>
  <c r="AN392" i="20"/>
  <c r="AO392" i="20"/>
  <c r="AP392" i="20"/>
  <c r="AQ392" i="20"/>
  <c r="AR392" i="20"/>
  <c r="AS392" i="20"/>
  <c r="AN393" i="20"/>
  <c r="AO393" i="20"/>
  <c r="AP393" i="20"/>
  <c r="AQ393" i="20"/>
  <c r="AR393" i="20"/>
  <c r="AS393" i="20"/>
  <c r="AN394" i="20"/>
  <c r="AO394" i="20"/>
  <c r="AP394" i="20"/>
  <c r="AQ394" i="20"/>
  <c r="AR394" i="20"/>
  <c r="AS394" i="20"/>
  <c r="AN395" i="20"/>
  <c r="AO395" i="20"/>
  <c r="AP395" i="20"/>
  <c r="AQ395" i="20"/>
  <c r="AR395" i="20"/>
  <c r="AS395" i="20"/>
  <c r="AN396" i="20"/>
  <c r="AO396" i="20"/>
  <c r="AP396" i="20"/>
  <c r="AQ396" i="20"/>
  <c r="AR396" i="20"/>
  <c r="AS396" i="20"/>
  <c r="AN397" i="20"/>
  <c r="AO397" i="20"/>
  <c r="AP397" i="20"/>
  <c r="AQ397" i="20"/>
  <c r="AR397" i="20"/>
  <c r="AS397" i="20"/>
  <c r="AN398" i="20"/>
  <c r="AO398" i="20"/>
  <c r="AP398" i="20"/>
  <c r="AQ398" i="20"/>
  <c r="AR398" i="20"/>
  <c r="AS398" i="20"/>
  <c r="AN399" i="20"/>
  <c r="AO399" i="20"/>
  <c r="AP399" i="20"/>
  <c r="AQ399" i="20"/>
  <c r="AR399" i="20"/>
  <c r="AS399" i="20"/>
  <c r="AN400" i="20"/>
  <c r="AO400" i="20"/>
  <c r="AP400" i="20"/>
  <c r="AQ400" i="20"/>
  <c r="AR400" i="20"/>
  <c r="AS400" i="20"/>
  <c r="AN401" i="20"/>
  <c r="AO401" i="20"/>
  <c r="AP401" i="20"/>
  <c r="AQ401" i="20"/>
  <c r="AR401" i="20"/>
  <c r="AS401" i="20"/>
  <c r="AN402" i="20"/>
  <c r="AO402" i="20"/>
  <c r="AP402" i="20"/>
  <c r="AQ402" i="20"/>
  <c r="AR402" i="20"/>
  <c r="AS402" i="20"/>
  <c r="AN403" i="20"/>
  <c r="AO403" i="20"/>
  <c r="AP403" i="20"/>
  <c r="AQ403" i="20"/>
  <c r="AR403" i="20"/>
  <c r="AS403" i="20"/>
  <c r="AN404" i="20"/>
  <c r="AO404" i="20"/>
  <c r="AP404" i="20"/>
  <c r="AQ404" i="20"/>
  <c r="AR404" i="20"/>
  <c r="AS404" i="20"/>
  <c r="AN405" i="20"/>
  <c r="AO405" i="20"/>
  <c r="AP405" i="20"/>
  <c r="AQ405" i="20"/>
  <c r="AR405" i="20"/>
  <c r="AS405" i="20"/>
  <c r="AN406" i="20"/>
  <c r="AO406" i="20"/>
  <c r="AP406" i="20"/>
  <c r="AQ406" i="20"/>
  <c r="AR406" i="20"/>
  <c r="AS406" i="20"/>
  <c r="AN407" i="20"/>
  <c r="AO407" i="20"/>
  <c r="AP407" i="20"/>
  <c r="AQ407" i="20"/>
  <c r="AR407" i="20"/>
  <c r="AS407" i="20"/>
  <c r="AN408" i="20"/>
  <c r="AO408" i="20"/>
  <c r="AP408" i="20"/>
  <c r="AQ408" i="20"/>
  <c r="AR408" i="20"/>
  <c r="AS408" i="20"/>
  <c r="AN409" i="20"/>
  <c r="AO409" i="20"/>
  <c r="AP409" i="20"/>
  <c r="AQ409" i="20"/>
  <c r="AR409" i="20"/>
  <c r="AS409" i="20"/>
  <c r="AN410" i="20"/>
  <c r="AO410" i="20"/>
  <c r="AP410" i="20"/>
  <c r="AQ410" i="20"/>
  <c r="AR410" i="20"/>
  <c r="AS410" i="20"/>
  <c r="AN411" i="20"/>
  <c r="AO411" i="20"/>
  <c r="AP411" i="20"/>
  <c r="AQ411" i="20"/>
  <c r="AR411" i="20"/>
  <c r="AS411" i="20"/>
  <c r="AN412" i="20"/>
  <c r="AO412" i="20"/>
  <c r="AP412" i="20"/>
  <c r="AQ412" i="20"/>
  <c r="AR412" i="20"/>
  <c r="AS412" i="20"/>
  <c r="AN413" i="20"/>
  <c r="AO413" i="20"/>
  <c r="AP413" i="20"/>
  <c r="AQ413" i="20"/>
  <c r="AR413" i="20"/>
  <c r="AS413" i="20"/>
  <c r="AN414" i="20"/>
  <c r="AO414" i="20"/>
  <c r="AP414" i="20"/>
  <c r="AQ414" i="20"/>
  <c r="AR414" i="20"/>
  <c r="AS414" i="20"/>
  <c r="AN415" i="20"/>
  <c r="AO415" i="20"/>
  <c r="AP415" i="20"/>
  <c r="AQ415" i="20"/>
  <c r="AR415" i="20"/>
  <c r="AS415" i="20"/>
  <c r="AN416" i="20"/>
  <c r="AO416" i="20"/>
  <c r="AP416" i="20"/>
  <c r="AQ416" i="20"/>
  <c r="AR416" i="20"/>
  <c r="AS416" i="20"/>
  <c r="AN417" i="20"/>
  <c r="AO417" i="20"/>
  <c r="AP417" i="20"/>
  <c r="AQ417" i="20"/>
  <c r="AR417" i="20"/>
  <c r="AS417" i="20"/>
  <c r="AN418" i="20"/>
  <c r="AO418" i="20"/>
  <c r="AP418" i="20"/>
  <c r="AQ418" i="20"/>
  <c r="AR418" i="20"/>
  <c r="AS418" i="20"/>
  <c r="AN419" i="20"/>
  <c r="AO419" i="20"/>
  <c r="AP419" i="20"/>
  <c r="AQ419" i="20"/>
  <c r="AR419" i="20"/>
  <c r="AS419" i="20"/>
  <c r="AN420" i="20"/>
  <c r="AO420" i="20"/>
  <c r="AP420" i="20"/>
  <c r="AQ420" i="20"/>
  <c r="AR420" i="20"/>
  <c r="AS420" i="20"/>
  <c r="AN421" i="20"/>
  <c r="AO421" i="20"/>
  <c r="AP421" i="20"/>
  <c r="AQ421" i="20"/>
  <c r="AR421" i="20"/>
  <c r="AS421" i="20"/>
  <c r="AN422" i="20"/>
  <c r="AO422" i="20"/>
  <c r="AP422" i="20"/>
  <c r="AQ422" i="20"/>
  <c r="AR422" i="20"/>
  <c r="AS422" i="20"/>
  <c r="AN423" i="20"/>
  <c r="AO423" i="20"/>
  <c r="AP423" i="20"/>
  <c r="AQ423" i="20"/>
  <c r="AR423" i="20"/>
  <c r="AS423" i="20"/>
  <c r="AN424" i="20"/>
  <c r="AO424" i="20"/>
  <c r="AP424" i="20"/>
  <c r="AQ424" i="20"/>
  <c r="AR424" i="20"/>
  <c r="AS424" i="20"/>
  <c r="AN425" i="20"/>
  <c r="AO425" i="20"/>
  <c r="AP425" i="20"/>
  <c r="AQ425" i="20"/>
  <c r="AR425" i="20"/>
  <c r="AS425" i="20"/>
  <c r="AN426" i="20"/>
  <c r="AO426" i="20"/>
  <c r="AP426" i="20"/>
  <c r="AQ426" i="20"/>
  <c r="AR426" i="20"/>
  <c r="AS426" i="20"/>
  <c r="AN427" i="20"/>
  <c r="AO427" i="20"/>
  <c r="AP427" i="20"/>
  <c r="AQ427" i="20"/>
  <c r="AR427" i="20"/>
  <c r="AS427" i="20"/>
  <c r="AN428" i="20"/>
  <c r="AO428" i="20"/>
  <c r="AP428" i="20"/>
  <c r="AQ428" i="20"/>
  <c r="AR428" i="20"/>
  <c r="AS428" i="20"/>
  <c r="AN429" i="20"/>
  <c r="AO429" i="20"/>
  <c r="AP429" i="20"/>
  <c r="AQ429" i="20"/>
  <c r="AR429" i="20"/>
  <c r="AS429" i="20"/>
  <c r="AN430" i="20"/>
  <c r="AO430" i="20"/>
  <c r="AP430" i="20"/>
  <c r="AQ430" i="20"/>
  <c r="AR430" i="20"/>
  <c r="AS430" i="20"/>
  <c r="AN431" i="20"/>
  <c r="AO431" i="20"/>
  <c r="AP431" i="20"/>
  <c r="AQ431" i="20"/>
  <c r="AR431" i="20"/>
  <c r="AS431" i="20"/>
  <c r="AN432" i="20"/>
  <c r="AO432" i="20"/>
  <c r="AP432" i="20"/>
  <c r="AQ432" i="20"/>
  <c r="AR432" i="20"/>
  <c r="AS432" i="20"/>
  <c r="AN433" i="20"/>
  <c r="AO433" i="20"/>
  <c r="AP433" i="20"/>
  <c r="AQ433" i="20"/>
  <c r="AR433" i="20"/>
  <c r="AS433" i="20"/>
  <c r="AN434" i="20"/>
  <c r="AO434" i="20"/>
  <c r="AP434" i="20"/>
  <c r="AQ434" i="20"/>
  <c r="AR434" i="20"/>
  <c r="AS434" i="20"/>
  <c r="AN435" i="20"/>
  <c r="AO435" i="20"/>
  <c r="AP435" i="20"/>
  <c r="AQ435" i="20"/>
  <c r="AR435" i="20"/>
  <c r="AS435" i="20"/>
  <c r="AN436" i="20"/>
  <c r="AO436" i="20"/>
  <c r="AP436" i="20"/>
  <c r="AQ436" i="20"/>
  <c r="AR436" i="20"/>
  <c r="AS436" i="20"/>
  <c r="AN437" i="20"/>
  <c r="AO437" i="20"/>
  <c r="AP437" i="20"/>
  <c r="AQ437" i="20"/>
  <c r="AR437" i="20"/>
  <c r="AS437" i="20"/>
  <c r="AN438" i="20"/>
  <c r="AO438" i="20"/>
  <c r="AP438" i="20"/>
  <c r="AQ438" i="20"/>
  <c r="AR438" i="20"/>
  <c r="AS438" i="20"/>
  <c r="AN439" i="20"/>
  <c r="AO439" i="20"/>
  <c r="AP439" i="20"/>
  <c r="AQ439" i="20"/>
  <c r="AR439" i="20"/>
  <c r="AS439" i="20"/>
  <c r="AN440" i="20"/>
  <c r="AO440" i="20"/>
  <c r="AP440" i="20"/>
  <c r="AQ440" i="20"/>
  <c r="AR440" i="20"/>
  <c r="AS440" i="20"/>
  <c r="AN441" i="20"/>
  <c r="AO441" i="20"/>
  <c r="AP441" i="20"/>
  <c r="AQ441" i="20"/>
  <c r="AR441" i="20"/>
  <c r="AS441" i="20"/>
  <c r="AN442" i="20"/>
  <c r="AO442" i="20"/>
  <c r="AP442" i="20"/>
  <c r="AQ442" i="20"/>
  <c r="AR442" i="20"/>
  <c r="AS442" i="20"/>
  <c r="AN443" i="20"/>
  <c r="AO443" i="20"/>
  <c r="AP443" i="20"/>
  <c r="AQ443" i="20"/>
  <c r="AR443" i="20"/>
  <c r="AS443" i="20"/>
  <c r="AN444" i="20"/>
  <c r="AO444" i="20"/>
  <c r="AP444" i="20"/>
  <c r="AQ444" i="20"/>
  <c r="AR444" i="20"/>
  <c r="AS444" i="20"/>
  <c r="AN445" i="20"/>
  <c r="AO445" i="20"/>
  <c r="AP445" i="20"/>
  <c r="AQ445" i="20"/>
  <c r="AR445" i="20"/>
  <c r="AS445" i="20"/>
  <c r="AN446" i="20"/>
  <c r="AO446" i="20"/>
  <c r="AP446" i="20"/>
  <c r="AQ446" i="20"/>
  <c r="AR446" i="20"/>
  <c r="AS446" i="20"/>
  <c r="AN447" i="20"/>
  <c r="AO447" i="20"/>
  <c r="AP447" i="20"/>
  <c r="AQ447" i="20"/>
  <c r="AR447" i="20"/>
  <c r="AS447" i="20"/>
  <c r="AN448" i="20"/>
  <c r="AO448" i="20"/>
  <c r="AP448" i="20"/>
  <c r="AQ448" i="20"/>
  <c r="AR448" i="20"/>
  <c r="AS448" i="20"/>
  <c r="AN449" i="20"/>
  <c r="AO449" i="20"/>
  <c r="AP449" i="20"/>
  <c r="AQ449" i="20"/>
  <c r="AR449" i="20"/>
  <c r="AS449" i="20"/>
  <c r="AN450" i="20"/>
  <c r="AO450" i="20"/>
  <c r="AP450" i="20"/>
  <c r="AQ450" i="20"/>
  <c r="AR450" i="20"/>
  <c r="AS450" i="20"/>
  <c r="AN451" i="20"/>
  <c r="AO451" i="20"/>
  <c r="AP451" i="20"/>
  <c r="AQ451" i="20"/>
  <c r="AR451" i="20"/>
  <c r="AS451" i="20"/>
  <c r="AN452" i="20"/>
  <c r="AO452" i="20"/>
  <c r="AP452" i="20"/>
  <c r="AQ452" i="20"/>
  <c r="AR452" i="20"/>
  <c r="AS452" i="20"/>
  <c r="AN453" i="20"/>
  <c r="AO453" i="20"/>
  <c r="AP453" i="20"/>
  <c r="AQ453" i="20"/>
  <c r="AR453" i="20"/>
  <c r="AS453" i="20"/>
  <c r="AN454" i="20"/>
  <c r="AO454" i="20"/>
  <c r="AP454" i="20"/>
  <c r="AQ454" i="20"/>
  <c r="AR454" i="20"/>
  <c r="AS454" i="20"/>
  <c r="AN455" i="20"/>
  <c r="AO455" i="20"/>
  <c r="AP455" i="20"/>
  <c r="AQ455" i="20"/>
  <c r="AR455" i="20"/>
  <c r="AS455" i="20"/>
  <c r="AN456" i="20"/>
  <c r="AO456" i="20"/>
  <c r="AP456" i="20"/>
  <c r="AQ456" i="20"/>
  <c r="AR456" i="20"/>
  <c r="AS456" i="20"/>
  <c r="AN457" i="20"/>
  <c r="AO457" i="20"/>
  <c r="AP457" i="20"/>
  <c r="AQ457" i="20"/>
  <c r="AR457" i="20"/>
  <c r="AS457" i="20"/>
  <c r="AN458" i="20"/>
  <c r="AO458" i="20"/>
  <c r="AP458" i="20"/>
  <c r="AQ458" i="20"/>
  <c r="AR458" i="20"/>
  <c r="AS458" i="20"/>
  <c r="AN459" i="20"/>
  <c r="AO459" i="20"/>
  <c r="AP459" i="20"/>
  <c r="AQ459" i="20"/>
  <c r="AR459" i="20"/>
  <c r="AS459" i="20"/>
  <c r="AN460" i="20"/>
  <c r="AO460" i="20"/>
  <c r="AP460" i="20"/>
  <c r="AQ460" i="20"/>
  <c r="AR460" i="20"/>
  <c r="AS460" i="20"/>
  <c r="AN461" i="20"/>
  <c r="AO461" i="20"/>
  <c r="AP461" i="20"/>
  <c r="AQ461" i="20"/>
  <c r="AR461" i="20"/>
  <c r="AS461" i="20"/>
  <c r="AN462" i="20"/>
  <c r="AO462" i="20"/>
  <c r="AP462" i="20"/>
  <c r="AQ462" i="20"/>
  <c r="AR462" i="20"/>
  <c r="AS462" i="20"/>
  <c r="AN463" i="20"/>
  <c r="AO463" i="20"/>
  <c r="AP463" i="20"/>
  <c r="AQ463" i="20"/>
  <c r="AR463" i="20"/>
  <c r="AS463" i="20"/>
  <c r="AN464" i="20"/>
  <c r="AO464" i="20"/>
  <c r="AP464" i="20"/>
  <c r="AQ464" i="20"/>
  <c r="AR464" i="20"/>
  <c r="AS464" i="20"/>
  <c r="AN465" i="20"/>
  <c r="AO465" i="20"/>
  <c r="AP465" i="20"/>
  <c r="AQ465" i="20"/>
  <c r="AR465" i="20"/>
  <c r="AS465" i="20"/>
  <c r="AN466" i="20"/>
  <c r="AO466" i="20"/>
  <c r="AP466" i="20"/>
  <c r="AQ466" i="20"/>
  <c r="AR466" i="20"/>
  <c r="AS466" i="20"/>
  <c r="AN467" i="20"/>
  <c r="AO467" i="20"/>
  <c r="AP467" i="20"/>
  <c r="AQ467" i="20"/>
  <c r="AR467" i="20"/>
  <c r="AS467" i="20"/>
  <c r="AN468" i="20"/>
  <c r="AO468" i="20"/>
  <c r="AP468" i="20"/>
  <c r="AQ468" i="20"/>
  <c r="AR468" i="20"/>
  <c r="AS468" i="20"/>
  <c r="AN469" i="20"/>
  <c r="AO469" i="20"/>
  <c r="AP469" i="20"/>
  <c r="AQ469" i="20"/>
  <c r="AR469" i="20"/>
  <c r="AS469" i="20"/>
  <c r="AN470" i="20"/>
  <c r="AO470" i="20"/>
  <c r="AP470" i="20"/>
  <c r="AQ470" i="20"/>
  <c r="AR470" i="20"/>
  <c r="AS470" i="20"/>
  <c r="AN471" i="20"/>
  <c r="AO471" i="20"/>
  <c r="AP471" i="20"/>
  <c r="AQ471" i="20"/>
  <c r="AR471" i="20"/>
  <c r="AS471" i="20"/>
  <c r="AN472" i="20"/>
  <c r="AO472" i="20"/>
  <c r="AP472" i="20"/>
  <c r="AQ472" i="20"/>
  <c r="AR472" i="20"/>
  <c r="AS472" i="20"/>
  <c r="AN473" i="20"/>
  <c r="AO473" i="20"/>
  <c r="AP473" i="20"/>
  <c r="AQ473" i="20"/>
  <c r="AR473" i="20"/>
  <c r="AS473" i="20"/>
  <c r="AN474" i="20"/>
  <c r="AO474" i="20"/>
  <c r="AP474" i="20"/>
  <c r="AQ474" i="20"/>
  <c r="AR474" i="20"/>
  <c r="AS474" i="20"/>
  <c r="AN475" i="20"/>
  <c r="AO475" i="20"/>
  <c r="AP475" i="20"/>
  <c r="AQ475" i="20"/>
  <c r="AR475" i="20"/>
  <c r="AS475" i="20"/>
  <c r="AN476" i="20"/>
  <c r="AO476" i="20"/>
  <c r="AP476" i="20"/>
  <c r="AQ476" i="20"/>
  <c r="AR476" i="20"/>
  <c r="AS476" i="20"/>
  <c r="AN477" i="20"/>
  <c r="AO477" i="20"/>
  <c r="AP477" i="20"/>
  <c r="AQ477" i="20"/>
  <c r="AR477" i="20"/>
  <c r="AS477" i="20"/>
  <c r="AN478" i="20"/>
  <c r="AO478" i="20"/>
  <c r="AP478" i="20"/>
  <c r="AQ478" i="20"/>
  <c r="AR478" i="20"/>
  <c r="AS478" i="20"/>
  <c r="AN479" i="20"/>
  <c r="AO479" i="20"/>
  <c r="AP479" i="20"/>
  <c r="AQ479" i="20"/>
  <c r="AR479" i="20"/>
  <c r="AS479" i="20"/>
  <c r="AN480" i="20"/>
  <c r="AO480" i="20"/>
  <c r="AP480" i="20"/>
  <c r="AQ480" i="20"/>
  <c r="AR480" i="20"/>
  <c r="AS480" i="20"/>
  <c r="AN481" i="20"/>
  <c r="AO481" i="20"/>
  <c r="AP481" i="20"/>
  <c r="AQ481" i="20"/>
  <c r="AR481" i="20"/>
  <c r="AS481" i="20"/>
  <c r="AN482" i="20"/>
  <c r="AO482" i="20"/>
  <c r="AP482" i="20"/>
  <c r="AQ482" i="20"/>
  <c r="AR482" i="20"/>
  <c r="AS482" i="20"/>
  <c r="AN483" i="20"/>
  <c r="AO483" i="20"/>
  <c r="AP483" i="20"/>
  <c r="AQ483" i="20"/>
  <c r="AR483" i="20"/>
  <c r="AS483" i="20"/>
  <c r="AN484" i="20"/>
  <c r="AO484" i="20"/>
  <c r="AP484" i="20"/>
  <c r="AQ484" i="20"/>
  <c r="AR484" i="20"/>
  <c r="AS484" i="20"/>
  <c r="AN485" i="20"/>
  <c r="AO485" i="20"/>
  <c r="AP485" i="20"/>
  <c r="AQ485" i="20"/>
  <c r="AR485" i="20"/>
  <c r="AS485" i="20"/>
  <c r="AN486" i="20"/>
  <c r="AO486" i="20"/>
  <c r="AP486" i="20"/>
  <c r="AQ486" i="20"/>
  <c r="AR486" i="20"/>
  <c r="AS486" i="20"/>
  <c r="AN487" i="20"/>
  <c r="AO487" i="20"/>
  <c r="AP487" i="20"/>
  <c r="AQ487" i="20"/>
  <c r="AR487" i="20"/>
  <c r="AS487" i="20"/>
  <c r="AN488" i="20"/>
  <c r="AO488" i="20"/>
  <c r="AP488" i="20"/>
  <c r="AQ488" i="20"/>
  <c r="AR488" i="20"/>
  <c r="AS488" i="20"/>
  <c r="AN489" i="20"/>
  <c r="AO489" i="20"/>
  <c r="AP489" i="20"/>
  <c r="AQ489" i="20"/>
  <c r="AR489" i="20"/>
  <c r="AS489" i="20"/>
  <c r="AN490" i="20"/>
  <c r="AO490" i="20"/>
  <c r="AP490" i="20"/>
  <c r="AQ490" i="20"/>
  <c r="AR490" i="20"/>
  <c r="AS490" i="20"/>
  <c r="AN491" i="20"/>
  <c r="AO491" i="20"/>
  <c r="AP491" i="20"/>
  <c r="AQ491" i="20"/>
  <c r="AR491" i="20"/>
  <c r="AS491" i="20"/>
  <c r="AN492" i="20"/>
  <c r="AO492" i="20"/>
  <c r="AP492" i="20"/>
  <c r="AQ492" i="20"/>
  <c r="AR492" i="20"/>
  <c r="AS492" i="20"/>
  <c r="AN493" i="20"/>
  <c r="AO493" i="20"/>
  <c r="AP493" i="20"/>
  <c r="AQ493" i="20"/>
  <c r="AR493" i="20"/>
  <c r="AS493" i="20"/>
  <c r="AN494" i="20"/>
  <c r="AO494" i="20"/>
  <c r="AP494" i="20"/>
  <c r="AQ494" i="20"/>
  <c r="AR494" i="20"/>
  <c r="AS494" i="20"/>
  <c r="AN495" i="20"/>
  <c r="AO495" i="20"/>
  <c r="AP495" i="20"/>
  <c r="AQ495" i="20"/>
  <c r="AR495" i="20"/>
  <c r="AS495" i="20"/>
  <c r="AN496" i="20"/>
  <c r="AO496" i="20"/>
  <c r="AP496" i="20"/>
  <c r="AQ496" i="20"/>
  <c r="AR496" i="20"/>
  <c r="AS496" i="20"/>
  <c r="AN497" i="20"/>
  <c r="AO497" i="20"/>
  <c r="AP497" i="20"/>
  <c r="AQ497" i="20"/>
  <c r="AR497" i="20"/>
  <c r="AS497" i="20"/>
  <c r="AN498" i="20"/>
  <c r="AO498" i="20"/>
  <c r="AP498" i="20"/>
  <c r="AQ498" i="20"/>
  <c r="AR498" i="20"/>
  <c r="AS498" i="20"/>
  <c r="AN499" i="20"/>
  <c r="AO499" i="20"/>
  <c r="AP499" i="20"/>
  <c r="AQ499" i="20"/>
  <c r="AR499" i="20"/>
  <c r="AS499" i="20"/>
  <c r="AN500" i="20"/>
  <c r="AO500" i="20"/>
  <c r="AP500" i="20"/>
  <c r="AQ500" i="20"/>
  <c r="AR500" i="20"/>
  <c r="AS500" i="20"/>
  <c r="AN501" i="20"/>
  <c r="AO501" i="20"/>
  <c r="AP501" i="20"/>
  <c r="AQ501" i="20"/>
  <c r="AR501" i="20"/>
  <c r="AS501" i="20"/>
  <c r="AN502" i="20"/>
  <c r="AO502" i="20"/>
  <c r="AP502" i="20"/>
  <c r="AQ502" i="20"/>
  <c r="AR502" i="20"/>
  <c r="AS502" i="20"/>
  <c r="AN503" i="20"/>
  <c r="AO503" i="20"/>
  <c r="AP503" i="20"/>
  <c r="AQ503" i="20"/>
  <c r="AR503" i="20"/>
  <c r="AS503" i="20"/>
  <c r="AN504" i="20"/>
  <c r="AO504" i="20"/>
  <c r="AP504" i="20"/>
  <c r="AQ504" i="20"/>
  <c r="AR504" i="20"/>
  <c r="AS504" i="20"/>
  <c r="AN505" i="20"/>
  <c r="AO505" i="20"/>
  <c r="AP505" i="20"/>
  <c r="AQ505" i="20"/>
  <c r="AR505" i="20"/>
  <c r="AS505" i="20"/>
  <c r="AN506" i="20"/>
  <c r="AO506" i="20"/>
  <c r="AP506" i="20"/>
  <c r="AQ506" i="20"/>
  <c r="AR506" i="20"/>
  <c r="AS506" i="20"/>
  <c r="AN507" i="20"/>
  <c r="AO507" i="20"/>
  <c r="AP507" i="20"/>
  <c r="AQ507" i="20"/>
  <c r="AR507" i="20"/>
  <c r="AS507" i="20"/>
  <c r="AN508" i="20"/>
  <c r="AO508" i="20"/>
  <c r="AP508" i="20"/>
  <c r="AQ508" i="20"/>
  <c r="AR508" i="20"/>
  <c r="AS508" i="20"/>
  <c r="AN509" i="20"/>
  <c r="AO509" i="20"/>
  <c r="AP509" i="20"/>
  <c r="AQ509" i="20"/>
  <c r="AR509" i="20"/>
  <c r="AS509" i="20"/>
  <c r="AN510" i="20"/>
  <c r="AO510" i="20"/>
  <c r="AP510" i="20"/>
  <c r="AQ510" i="20"/>
  <c r="AR510" i="20"/>
  <c r="AS510" i="20"/>
  <c r="AN511" i="20"/>
  <c r="AO511" i="20"/>
  <c r="AP511" i="20"/>
  <c r="AQ511" i="20"/>
  <c r="AR511" i="20"/>
  <c r="AS511" i="20"/>
  <c r="AN512" i="20"/>
  <c r="AO512" i="20"/>
  <c r="AP512" i="20"/>
  <c r="AQ512" i="20"/>
  <c r="AR512" i="20"/>
  <c r="AS512" i="20"/>
  <c r="AN513" i="20"/>
  <c r="AO513" i="20"/>
  <c r="AP513" i="20"/>
  <c r="AQ513" i="20"/>
  <c r="AR513" i="20"/>
  <c r="AS513" i="20"/>
  <c r="AN514" i="20"/>
  <c r="AO514" i="20"/>
  <c r="AP514" i="20"/>
  <c r="AQ514" i="20"/>
  <c r="AR514" i="20"/>
  <c r="AS514" i="20"/>
  <c r="AN515" i="20"/>
  <c r="AO515" i="20"/>
  <c r="AP515" i="20"/>
  <c r="AQ515" i="20"/>
  <c r="AR515" i="20"/>
  <c r="AS515" i="20"/>
  <c r="AN516" i="20"/>
  <c r="AO516" i="20"/>
  <c r="AP516" i="20"/>
  <c r="AQ516" i="20"/>
  <c r="AR516" i="20"/>
  <c r="AS516" i="20"/>
  <c r="AN517" i="20"/>
  <c r="AO517" i="20"/>
  <c r="AP517" i="20"/>
  <c r="AQ517" i="20"/>
  <c r="AR517" i="20"/>
  <c r="AS517" i="20"/>
  <c r="AN518" i="20"/>
  <c r="AO518" i="20"/>
  <c r="AP518" i="20"/>
  <c r="AQ518" i="20"/>
  <c r="AR518" i="20"/>
  <c r="AS518" i="20"/>
  <c r="AN519" i="20"/>
  <c r="AO519" i="20"/>
  <c r="AP519" i="20"/>
  <c r="AQ519" i="20"/>
  <c r="AR519" i="20"/>
  <c r="AS519" i="20"/>
  <c r="AN520" i="20"/>
  <c r="AO520" i="20"/>
  <c r="AP520" i="20"/>
  <c r="AQ520" i="20"/>
  <c r="AR520" i="20"/>
  <c r="AS520" i="20"/>
  <c r="AN521" i="20"/>
  <c r="AO521" i="20"/>
  <c r="AP521" i="20"/>
  <c r="AQ521" i="20"/>
  <c r="AR521" i="20"/>
  <c r="AS521" i="20"/>
  <c r="AN522" i="20"/>
  <c r="AO522" i="20"/>
  <c r="AP522" i="20"/>
  <c r="AQ522" i="20"/>
  <c r="AR522" i="20"/>
  <c r="AS522" i="20"/>
  <c r="AN523" i="20"/>
  <c r="AO523" i="20"/>
  <c r="AP523" i="20"/>
  <c r="AQ523" i="20"/>
  <c r="AR523" i="20"/>
  <c r="AS523" i="20"/>
  <c r="AN524" i="20"/>
  <c r="AO524" i="20"/>
  <c r="AP524" i="20"/>
  <c r="AQ524" i="20"/>
  <c r="AR524" i="20"/>
  <c r="AS524" i="20"/>
  <c r="AN525" i="20"/>
  <c r="AO525" i="20"/>
  <c r="AP525" i="20"/>
  <c r="AQ525" i="20"/>
  <c r="AR525" i="20"/>
  <c r="AS525" i="20"/>
  <c r="AN526" i="20"/>
  <c r="AO526" i="20"/>
  <c r="AP526" i="20"/>
  <c r="AQ526" i="20"/>
  <c r="AR526" i="20"/>
  <c r="AS526" i="20"/>
  <c r="AN527" i="20"/>
  <c r="AO527" i="20"/>
  <c r="AP527" i="20"/>
  <c r="AQ527" i="20"/>
  <c r="AR527" i="20"/>
  <c r="AS527" i="20"/>
  <c r="AN528" i="20"/>
  <c r="AO528" i="20"/>
  <c r="AP528" i="20"/>
  <c r="AQ528" i="20"/>
  <c r="AR528" i="20"/>
  <c r="AS528" i="20"/>
  <c r="AN529" i="20"/>
  <c r="AO529" i="20"/>
  <c r="AP529" i="20"/>
  <c r="AQ529" i="20"/>
  <c r="AR529" i="20"/>
  <c r="AS529" i="20"/>
  <c r="AN530" i="20"/>
  <c r="AO530" i="20"/>
  <c r="AP530" i="20"/>
  <c r="AQ530" i="20"/>
  <c r="AR530" i="20"/>
  <c r="AS530" i="20"/>
  <c r="AN531" i="20"/>
  <c r="AO531" i="20"/>
  <c r="AP531" i="20"/>
  <c r="AQ531" i="20"/>
  <c r="AR531" i="20"/>
  <c r="AS531" i="20"/>
  <c r="AN532" i="20"/>
  <c r="AO532" i="20"/>
  <c r="AP532" i="20"/>
  <c r="AQ532" i="20"/>
  <c r="AR532" i="20"/>
  <c r="AS532" i="20"/>
  <c r="AN533" i="20"/>
  <c r="AO533" i="20"/>
  <c r="AP533" i="20"/>
  <c r="AQ533" i="20"/>
  <c r="AR533" i="20"/>
  <c r="AS533" i="20"/>
  <c r="AN534" i="20"/>
  <c r="AO534" i="20"/>
  <c r="AP534" i="20"/>
  <c r="AQ534" i="20"/>
  <c r="AR534" i="20"/>
  <c r="AS534" i="20"/>
  <c r="AN535" i="20"/>
  <c r="AO535" i="20"/>
  <c r="AP535" i="20"/>
  <c r="AQ535" i="20"/>
  <c r="AR535" i="20"/>
  <c r="AS535" i="20"/>
  <c r="AN536" i="20"/>
  <c r="AO536" i="20"/>
  <c r="AP536" i="20"/>
  <c r="AQ536" i="20"/>
  <c r="AR536" i="20"/>
  <c r="AS536" i="20"/>
  <c r="AN537" i="20"/>
  <c r="AO537" i="20"/>
  <c r="AP537" i="20"/>
  <c r="AQ537" i="20"/>
  <c r="AR537" i="20"/>
  <c r="AS537" i="20"/>
  <c r="AN538" i="20"/>
  <c r="AO538" i="20"/>
  <c r="AP538" i="20"/>
  <c r="AQ538" i="20"/>
  <c r="AR538" i="20"/>
  <c r="AS538" i="20"/>
  <c r="AN539" i="20"/>
  <c r="AO539" i="20"/>
  <c r="AP539" i="20"/>
  <c r="AQ539" i="20"/>
  <c r="AR539" i="20"/>
  <c r="AS539" i="20"/>
  <c r="AN540" i="20"/>
  <c r="AO540" i="20"/>
  <c r="AP540" i="20"/>
  <c r="AQ540" i="20"/>
  <c r="AR540" i="20"/>
  <c r="AS540" i="20"/>
  <c r="AN541" i="20"/>
  <c r="AO541" i="20"/>
  <c r="AP541" i="20"/>
  <c r="AQ541" i="20"/>
  <c r="AR541" i="20"/>
  <c r="AS541" i="20"/>
  <c r="AN542" i="20"/>
  <c r="AO542" i="20"/>
  <c r="AP542" i="20"/>
  <c r="AQ542" i="20"/>
  <c r="AR542" i="20"/>
  <c r="AS542" i="20"/>
  <c r="AN543" i="20"/>
  <c r="AO543" i="20"/>
  <c r="AP543" i="20"/>
  <c r="AQ543" i="20"/>
  <c r="AR543" i="20"/>
  <c r="AS543" i="20"/>
  <c r="AN544" i="20"/>
  <c r="AO544" i="20"/>
  <c r="AP544" i="20"/>
  <c r="AQ544" i="20"/>
  <c r="AR544" i="20"/>
  <c r="AS544" i="20"/>
  <c r="AN545" i="20"/>
  <c r="AO545" i="20"/>
  <c r="AP545" i="20"/>
  <c r="AQ545" i="20"/>
  <c r="AR545" i="20"/>
  <c r="AS545" i="20"/>
  <c r="AN546" i="20"/>
  <c r="AO546" i="20"/>
  <c r="AP546" i="20"/>
  <c r="AQ546" i="20"/>
  <c r="AR546" i="20"/>
  <c r="AS546" i="20"/>
  <c r="AN547" i="20"/>
  <c r="AO547" i="20"/>
  <c r="AP547" i="20"/>
  <c r="AQ547" i="20"/>
  <c r="AR547" i="20"/>
  <c r="AS547" i="20"/>
  <c r="AN548" i="20"/>
  <c r="AO548" i="20"/>
  <c r="AP548" i="20"/>
  <c r="AQ548" i="20"/>
  <c r="AR548" i="20"/>
  <c r="AS548" i="20"/>
  <c r="AN549" i="20"/>
  <c r="AO549" i="20"/>
  <c r="AP549" i="20"/>
  <c r="AQ549" i="20"/>
  <c r="AR549" i="20"/>
  <c r="AS549" i="20"/>
  <c r="AN550" i="20"/>
  <c r="AO550" i="20"/>
  <c r="AP550" i="20"/>
  <c r="AQ550" i="20"/>
  <c r="AR550" i="20"/>
  <c r="AS550" i="20"/>
  <c r="AN551" i="20"/>
  <c r="AO551" i="20"/>
  <c r="AP551" i="20"/>
  <c r="AQ551" i="20"/>
  <c r="AR551" i="20"/>
  <c r="AS551" i="20"/>
  <c r="AN552" i="20"/>
  <c r="AO552" i="20"/>
  <c r="AP552" i="20"/>
  <c r="AQ552" i="20"/>
  <c r="AR552" i="20"/>
  <c r="AS552" i="20"/>
  <c r="AN553" i="20"/>
  <c r="AO553" i="20"/>
  <c r="AP553" i="20"/>
  <c r="AQ553" i="20"/>
  <c r="AR553" i="20"/>
  <c r="AS553" i="20"/>
  <c r="AN554" i="20"/>
  <c r="AO554" i="20"/>
  <c r="AP554" i="20"/>
  <c r="AQ554" i="20"/>
  <c r="AR554" i="20"/>
  <c r="AS554" i="20"/>
  <c r="AN555" i="20"/>
  <c r="AO555" i="20"/>
  <c r="AP555" i="20"/>
  <c r="AQ555" i="20"/>
  <c r="AR555" i="20"/>
  <c r="AS555" i="20"/>
  <c r="AN556" i="20"/>
  <c r="AO556" i="20"/>
  <c r="AP556" i="20"/>
  <c r="AQ556" i="20"/>
  <c r="AR556" i="20"/>
  <c r="AS556" i="20"/>
  <c r="AN557" i="20"/>
  <c r="AO557" i="20"/>
  <c r="AP557" i="20"/>
  <c r="AQ557" i="20"/>
  <c r="AR557" i="20"/>
  <c r="AS557" i="20"/>
  <c r="AN558" i="20"/>
  <c r="AO558" i="20"/>
  <c r="AP558" i="20"/>
  <c r="AQ558" i="20"/>
  <c r="AR558" i="20"/>
  <c r="AS558" i="20"/>
  <c r="AN559" i="20"/>
  <c r="AO559" i="20"/>
  <c r="AP559" i="20"/>
  <c r="AQ559" i="20"/>
  <c r="AR559" i="20"/>
  <c r="AS559" i="20"/>
  <c r="AN560" i="20"/>
  <c r="AO560" i="20"/>
  <c r="AP560" i="20"/>
  <c r="AQ560" i="20"/>
  <c r="AR560" i="20"/>
  <c r="AS560" i="20"/>
  <c r="AN561" i="20"/>
  <c r="AO561" i="20"/>
  <c r="AP561" i="20"/>
  <c r="AQ561" i="20"/>
  <c r="AR561" i="20"/>
  <c r="AS561" i="20"/>
  <c r="AN562" i="20"/>
  <c r="AO562" i="20"/>
  <c r="AP562" i="20"/>
  <c r="AQ562" i="20"/>
  <c r="AR562" i="20"/>
  <c r="AS562" i="20"/>
  <c r="AN563" i="20"/>
  <c r="AO563" i="20"/>
  <c r="AP563" i="20"/>
  <c r="AQ563" i="20"/>
  <c r="AR563" i="20"/>
  <c r="AS563" i="20"/>
  <c r="AN564" i="20"/>
  <c r="AO564" i="20"/>
  <c r="AP564" i="20"/>
  <c r="AQ564" i="20"/>
  <c r="AR564" i="20"/>
  <c r="AS564" i="20"/>
  <c r="AN565" i="20"/>
  <c r="AO565" i="20"/>
  <c r="AP565" i="20"/>
  <c r="AQ565" i="20"/>
  <c r="AR565" i="20"/>
  <c r="AS565" i="20"/>
  <c r="AN566" i="20"/>
  <c r="AO566" i="20"/>
  <c r="AP566" i="20"/>
  <c r="AQ566" i="20"/>
  <c r="AR566" i="20"/>
  <c r="AS566" i="20"/>
  <c r="AN567" i="20"/>
  <c r="AO567" i="20"/>
  <c r="AP567" i="20"/>
  <c r="AQ567" i="20"/>
  <c r="AR567" i="20"/>
  <c r="AS567" i="20"/>
  <c r="AN568" i="20"/>
  <c r="AO568" i="20"/>
  <c r="AP568" i="20"/>
  <c r="AQ568" i="20"/>
  <c r="AR568" i="20"/>
  <c r="AS568" i="20"/>
  <c r="AN569" i="20"/>
  <c r="AO569" i="20"/>
  <c r="AP569" i="20"/>
  <c r="AQ569" i="20"/>
  <c r="AR569" i="20"/>
  <c r="AS569" i="20"/>
  <c r="AN570" i="20"/>
  <c r="AO570" i="20"/>
  <c r="AP570" i="20"/>
  <c r="AQ570" i="20"/>
  <c r="AR570" i="20"/>
  <c r="AS570" i="20"/>
  <c r="AN571" i="20"/>
  <c r="AO571" i="20"/>
  <c r="AP571" i="20"/>
  <c r="AQ571" i="20"/>
  <c r="AR571" i="20"/>
  <c r="AS571" i="20"/>
  <c r="AN572" i="20"/>
  <c r="AO572" i="20"/>
  <c r="AP572" i="20"/>
  <c r="AQ572" i="20"/>
  <c r="AR572" i="20"/>
  <c r="AS572" i="20"/>
  <c r="AN573" i="20"/>
  <c r="AO573" i="20"/>
  <c r="AP573" i="20"/>
  <c r="AQ573" i="20"/>
  <c r="AR573" i="20"/>
  <c r="AS573" i="20"/>
  <c r="AN574" i="20"/>
  <c r="AO574" i="20"/>
  <c r="AP574" i="20"/>
  <c r="AQ574" i="20"/>
  <c r="AR574" i="20"/>
  <c r="AS574" i="20"/>
  <c r="AN575" i="20"/>
  <c r="AO575" i="20"/>
  <c r="AP575" i="20"/>
  <c r="AQ575" i="20"/>
  <c r="AR575" i="20"/>
  <c r="AS575" i="20"/>
  <c r="AN576" i="20"/>
  <c r="AO576" i="20"/>
  <c r="AP576" i="20"/>
  <c r="AQ576" i="20"/>
  <c r="AR576" i="20"/>
  <c r="AS576" i="20"/>
  <c r="AN577" i="20"/>
  <c r="AO577" i="20"/>
  <c r="AP577" i="20"/>
  <c r="AQ577" i="20"/>
  <c r="AR577" i="20"/>
  <c r="AS577" i="20"/>
  <c r="AN578" i="20"/>
  <c r="AO578" i="20"/>
  <c r="AP578" i="20"/>
  <c r="AQ578" i="20"/>
  <c r="AR578" i="20"/>
  <c r="AS578" i="20"/>
  <c r="AN579" i="20"/>
  <c r="AO579" i="20"/>
  <c r="AP579" i="20"/>
  <c r="AQ579" i="20"/>
  <c r="AR579" i="20"/>
  <c r="AS579" i="20"/>
  <c r="AN580" i="20"/>
  <c r="AO580" i="20"/>
  <c r="AP580" i="20"/>
  <c r="AQ580" i="20"/>
  <c r="AR580" i="20"/>
  <c r="AS580" i="20"/>
  <c r="AN581" i="20"/>
  <c r="AO581" i="20"/>
  <c r="AP581" i="20"/>
  <c r="AQ581" i="20"/>
  <c r="AR581" i="20"/>
  <c r="AS581" i="20"/>
  <c r="AN582" i="20"/>
  <c r="AO582" i="20"/>
  <c r="AP582" i="20"/>
  <c r="AQ582" i="20"/>
  <c r="AR582" i="20"/>
  <c r="AS582" i="20"/>
  <c r="AN583" i="20"/>
  <c r="AO583" i="20"/>
  <c r="AP583" i="20"/>
  <c r="AQ583" i="20"/>
  <c r="AR583" i="20"/>
  <c r="AS583" i="20"/>
  <c r="AN584" i="20"/>
  <c r="AO584" i="20"/>
  <c r="AP584" i="20"/>
  <c r="AQ584" i="20"/>
  <c r="AR584" i="20"/>
  <c r="AS584" i="20"/>
  <c r="AN585" i="20"/>
  <c r="AO585" i="20"/>
  <c r="AP585" i="20"/>
  <c r="AQ585" i="20"/>
  <c r="AR585" i="20"/>
  <c r="AS585" i="20"/>
  <c r="AN586" i="20"/>
  <c r="AO586" i="20"/>
  <c r="AP586" i="20"/>
  <c r="AQ586" i="20"/>
  <c r="AR586" i="20"/>
  <c r="AS586" i="20"/>
  <c r="AN587" i="20"/>
  <c r="AO587" i="20"/>
  <c r="AP587" i="20"/>
  <c r="AQ587" i="20"/>
  <c r="AR587" i="20"/>
  <c r="AS587" i="20"/>
  <c r="AN588" i="20"/>
  <c r="AO588" i="20"/>
  <c r="AP588" i="20"/>
  <c r="AQ588" i="20"/>
  <c r="AR588" i="20"/>
  <c r="AS588" i="20"/>
  <c r="AN589" i="20"/>
  <c r="AO589" i="20"/>
  <c r="AP589" i="20"/>
  <c r="AQ589" i="20"/>
  <c r="AR589" i="20"/>
  <c r="AS589" i="20"/>
  <c r="AN590" i="20"/>
  <c r="AO590" i="20"/>
  <c r="AP590" i="20"/>
  <c r="AQ590" i="20"/>
  <c r="AR590" i="20"/>
  <c r="AS590" i="20"/>
  <c r="AN591" i="20"/>
  <c r="AO591" i="20"/>
  <c r="AP591" i="20"/>
  <c r="AQ591" i="20"/>
  <c r="AR591" i="20"/>
  <c r="AS591" i="20"/>
  <c r="AN592" i="20"/>
  <c r="AO592" i="20"/>
  <c r="AP592" i="20"/>
  <c r="AQ592" i="20"/>
  <c r="AR592" i="20"/>
  <c r="AS592" i="20"/>
  <c r="AN593" i="20"/>
  <c r="AO593" i="20"/>
  <c r="AP593" i="20"/>
  <c r="AQ593" i="20"/>
  <c r="AR593" i="20"/>
  <c r="AS593" i="20"/>
  <c r="AN594" i="20"/>
  <c r="AO594" i="20"/>
  <c r="AP594" i="20"/>
  <c r="AQ594" i="20"/>
  <c r="AR594" i="20"/>
  <c r="AS594" i="20"/>
  <c r="AN595" i="20"/>
  <c r="AO595" i="20"/>
  <c r="AP595" i="20"/>
  <c r="AQ595" i="20"/>
  <c r="AR595" i="20"/>
  <c r="AS595" i="20"/>
  <c r="AN596" i="20"/>
  <c r="AO596" i="20"/>
  <c r="AP596" i="20"/>
  <c r="AQ596" i="20"/>
  <c r="AR596" i="20"/>
  <c r="AS596" i="20"/>
  <c r="AN597" i="20"/>
  <c r="AO597" i="20"/>
  <c r="AP597" i="20"/>
  <c r="AQ597" i="20"/>
  <c r="AR597" i="20"/>
  <c r="AS597" i="20"/>
  <c r="AN598" i="20"/>
  <c r="AO598" i="20"/>
  <c r="AP598" i="20"/>
  <c r="AQ598" i="20"/>
  <c r="AR598" i="20"/>
  <c r="AS598" i="20"/>
  <c r="AN599" i="20"/>
  <c r="AO599" i="20"/>
  <c r="AP599" i="20"/>
  <c r="AQ599" i="20"/>
  <c r="AR599" i="20"/>
  <c r="AS599" i="20"/>
  <c r="AN600" i="20"/>
  <c r="AO600" i="20"/>
  <c r="AP600" i="20"/>
  <c r="AQ600" i="20"/>
  <c r="AR600" i="20"/>
  <c r="AS600" i="20"/>
  <c r="AN601" i="20"/>
  <c r="AO601" i="20"/>
  <c r="AP601" i="20"/>
  <c r="AQ601" i="20"/>
  <c r="AR601" i="20"/>
  <c r="AS601" i="20"/>
  <c r="AN602" i="20"/>
  <c r="AO602" i="20"/>
  <c r="AP602" i="20"/>
  <c r="AQ602" i="20"/>
  <c r="AR602" i="20"/>
  <c r="AS602" i="20"/>
  <c r="AN603" i="20"/>
  <c r="AO603" i="20"/>
  <c r="AP603" i="20"/>
  <c r="AQ603" i="20"/>
  <c r="AR603" i="20"/>
  <c r="AS603" i="20"/>
  <c r="AN604" i="20"/>
  <c r="AO604" i="20"/>
  <c r="AP604" i="20"/>
  <c r="AQ604" i="20"/>
  <c r="AR604" i="20"/>
  <c r="AS604" i="20"/>
  <c r="AN605" i="20"/>
  <c r="AO605" i="20"/>
  <c r="AP605" i="20"/>
  <c r="AQ605" i="20"/>
  <c r="AR605" i="20"/>
  <c r="AS605" i="20"/>
  <c r="AN606" i="20"/>
  <c r="AO606" i="20"/>
  <c r="AP606" i="20"/>
  <c r="AQ606" i="20"/>
  <c r="AR606" i="20"/>
  <c r="AS606" i="20"/>
  <c r="AN607" i="20"/>
  <c r="AO607" i="20"/>
  <c r="AP607" i="20"/>
  <c r="AQ607" i="20"/>
  <c r="AR607" i="20"/>
  <c r="AS607" i="20"/>
  <c r="AN608" i="20"/>
  <c r="AO608" i="20"/>
  <c r="AP608" i="20"/>
  <c r="AQ608" i="20"/>
  <c r="AR608" i="20"/>
  <c r="AS608" i="20"/>
  <c r="AN609" i="20"/>
  <c r="AO609" i="20"/>
  <c r="AP609" i="20"/>
  <c r="AQ609" i="20"/>
  <c r="AR609" i="20"/>
  <c r="AS609" i="20"/>
  <c r="AN610" i="20"/>
  <c r="AO610" i="20"/>
  <c r="AP610" i="20"/>
  <c r="AQ610" i="20"/>
  <c r="AR610" i="20"/>
  <c r="AS610" i="20"/>
  <c r="AN611" i="20"/>
  <c r="AO611" i="20"/>
  <c r="AP611" i="20"/>
  <c r="AQ611" i="20"/>
  <c r="AR611" i="20"/>
  <c r="AS611" i="20"/>
  <c r="AN612" i="20"/>
  <c r="AO612" i="20"/>
  <c r="AP612" i="20"/>
  <c r="AQ612" i="20"/>
  <c r="AR612" i="20"/>
  <c r="AS612" i="20"/>
  <c r="AN613" i="20"/>
  <c r="AO613" i="20"/>
  <c r="AP613" i="20"/>
  <c r="AQ613" i="20"/>
  <c r="AR613" i="20"/>
  <c r="AS613" i="20"/>
  <c r="AN614" i="20"/>
  <c r="AO614" i="20"/>
  <c r="AP614" i="20"/>
  <c r="AQ614" i="20"/>
  <c r="AR614" i="20"/>
  <c r="AS614" i="20"/>
  <c r="AN615" i="20"/>
  <c r="AO615" i="20"/>
  <c r="AP615" i="20"/>
  <c r="AQ615" i="20"/>
  <c r="AR615" i="20"/>
  <c r="AS615" i="20"/>
  <c r="AN616" i="20"/>
  <c r="AO616" i="20"/>
  <c r="AP616" i="20"/>
  <c r="AQ616" i="20"/>
  <c r="AR616" i="20"/>
  <c r="AS616" i="20"/>
  <c r="AN617" i="20"/>
  <c r="AO617" i="20"/>
  <c r="AP617" i="20"/>
  <c r="AQ617" i="20"/>
  <c r="AR617" i="20"/>
  <c r="AS617" i="20"/>
  <c r="AN618" i="20"/>
  <c r="AO618" i="20"/>
  <c r="AP618" i="20"/>
  <c r="AQ618" i="20"/>
  <c r="AR618" i="20"/>
  <c r="AS618" i="20"/>
  <c r="AN619" i="20"/>
  <c r="AO619" i="20"/>
  <c r="AP619" i="20"/>
  <c r="AQ619" i="20"/>
  <c r="AR619" i="20"/>
  <c r="AS619" i="20"/>
  <c r="AN620" i="20"/>
  <c r="AO620" i="20"/>
  <c r="AP620" i="20"/>
  <c r="AQ620" i="20"/>
  <c r="AR620" i="20"/>
  <c r="AS620" i="20"/>
  <c r="AN621" i="20"/>
  <c r="AO621" i="20"/>
  <c r="AP621" i="20"/>
  <c r="AQ621" i="20"/>
  <c r="AR621" i="20"/>
  <c r="AS621" i="20"/>
  <c r="AN622" i="20"/>
  <c r="AO622" i="20"/>
  <c r="AP622" i="20"/>
  <c r="AQ622" i="20"/>
  <c r="AR622" i="20"/>
  <c r="AS622" i="20"/>
  <c r="AN623" i="20"/>
  <c r="AO623" i="20"/>
  <c r="AP623" i="20"/>
  <c r="AQ623" i="20"/>
  <c r="AR623" i="20"/>
  <c r="AS623" i="20"/>
  <c r="AN624" i="20"/>
  <c r="AO624" i="20"/>
  <c r="AP624" i="20"/>
  <c r="AQ624" i="20"/>
  <c r="AR624" i="20"/>
  <c r="AS624" i="20"/>
  <c r="AN625" i="20"/>
  <c r="AO625" i="20"/>
  <c r="AP625" i="20"/>
  <c r="AQ625" i="20"/>
  <c r="AR625" i="20"/>
  <c r="AS625" i="20"/>
  <c r="AN626" i="20"/>
  <c r="AO626" i="20"/>
  <c r="AP626" i="20"/>
  <c r="AQ626" i="20"/>
  <c r="AR626" i="20"/>
  <c r="AS626" i="20"/>
  <c r="AN627" i="20"/>
  <c r="AO627" i="20"/>
  <c r="AP627" i="20"/>
  <c r="AQ627" i="20"/>
  <c r="AR627" i="20"/>
  <c r="AS627" i="20"/>
  <c r="AN628" i="20"/>
  <c r="AO628" i="20"/>
  <c r="AP628" i="20"/>
  <c r="AQ628" i="20"/>
  <c r="AR628" i="20"/>
  <c r="AS628" i="20"/>
  <c r="AN629" i="20"/>
  <c r="AO629" i="20"/>
  <c r="AP629" i="20"/>
  <c r="AQ629" i="20"/>
  <c r="AR629" i="20"/>
  <c r="AS629" i="20"/>
  <c r="AN630" i="20"/>
  <c r="AO630" i="20"/>
  <c r="AP630" i="20"/>
  <c r="AQ630" i="20"/>
  <c r="AR630" i="20"/>
  <c r="AS630" i="20"/>
  <c r="AN631" i="20"/>
  <c r="AO631" i="20"/>
  <c r="AP631" i="20"/>
  <c r="AQ631" i="20"/>
  <c r="AR631" i="20"/>
  <c r="AS631" i="20"/>
  <c r="AN632" i="20"/>
  <c r="AO632" i="20"/>
  <c r="AP632" i="20"/>
  <c r="AQ632" i="20"/>
  <c r="AR632" i="20"/>
  <c r="AS632" i="20"/>
  <c r="AN633" i="20"/>
  <c r="AO633" i="20"/>
  <c r="AP633" i="20"/>
  <c r="AQ633" i="20"/>
  <c r="AR633" i="20"/>
  <c r="AS633" i="20"/>
  <c r="AN634" i="20"/>
  <c r="AO634" i="20"/>
  <c r="AP634" i="20"/>
  <c r="AQ634" i="20"/>
  <c r="AR634" i="20"/>
  <c r="AS634" i="20"/>
  <c r="AN635" i="20"/>
  <c r="AO635" i="20"/>
  <c r="AP635" i="20"/>
  <c r="AQ635" i="20"/>
  <c r="AR635" i="20"/>
  <c r="AS635" i="20"/>
  <c r="AN636" i="20"/>
  <c r="AO636" i="20"/>
  <c r="AP636" i="20"/>
  <c r="AQ636" i="20"/>
  <c r="AR636" i="20"/>
  <c r="AS636" i="20"/>
  <c r="AN637" i="20"/>
  <c r="AO637" i="20"/>
  <c r="AP637" i="20"/>
  <c r="AQ637" i="20"/>
  <c r="AR637" i="20"/>
  <c r="AS637" i="20"/>
  <c r="AN638" i="20"/>
  <c r="AO638" i="20"/>
  <c r="AP638" i="20"/>
  <c r="AQ638" i="20"/>
  <c r="AR638" i="20"/>
  <c r="AS638" i="20"/>
  <c r="AN639" i="20"/>
  <c r="AO639" i="20"/>
  <c r="AP639" i="20"/>
  <c r="AQ639" i="20"/>
  <c r="AR639" i="20"/>
  <c r="AS639" i="20"/>
  <c r="AN640" i="20"/>
  <c r="AO640" i="20"/>
  <c r="AP640" i="20"/>
  <c r="AQ640" i="20"/>
  <c r="AR640" i="20"/>
  <c r="AS640" i="20"/>
  <c r="AN641" i="20"/>
  <c r="AO641" i="20"/>
  <c r="AP641" i="20"/>
  <c r="AQ641" i="20"/>
  <c r="AR641" i="20"/>
  <c r="AS641" i="20"/>
  <c r="AN642" i="20"/>
  <c r="AO642" i="20"/>
  <c r="AP642" i="20"/>
  <c r="AQ642" i="20"/>
  <c r="AR642" i="20"/>
  <c r="AS642" i="20"/>
  <c r="AN643" i="20"/>
  <c r="AO643" i="20"/>
  <c r="AP643" i="20"/>
  <c r="AQ643" i="20"/>
  <c r="AR643" i="20"/>
  <c r="AS643" i="20"/>
  <c r="AN644" i="20"/>
  <c r="AO644" i="20"/>
  <c r="AP644" i="20"/>
  <c r="AQ644" i="20"/>
  <c r="AR644" i="20"/>
  <c r="AS644" i="20"/>
  <c r="AN645" i="20"/>
  <c r="AO645" i="20"/>
  <c r="AP645" i="20"/>
  <c r="AQ645" i="20"/>
  <c r="AR645" i="20"/>
  <c r="AS645" i="20"/>
  <c r="AN646" i="20"/>
  <c r="AO646" i="20"/>
  <c r="AP646" i="20"/>
  <c r="AQ646" i="20"/>
  <c r="AR646" i="20"/>
  <c r="AS646" i="20"/>
  <c r="AN647" i="20"/>
  <c r="AO647" i="20"/>
  <c r="AP647" i="20"/>
  <c r="AQ647" i="20"/>
  <c r="AR647" i="20"/>
  <c r="AS647" i="20"/>
  <c r="AN648" i="20"/>
  <c r="AO648" i="20"/>
  <c r="AP648" i="20"/>
  <c r="AQ648" i="20"/>
  <c r="AR648" i="20"/>
  <c r="AS648" i="20"/>
  <c r="AN649" i="20"/>
  <c r="AO649" i="20"/>
  <c r="AP649" i="20"/>
  <c r="AQ649" i="20"/>
  <c r="AR649" i="20"/>
  <c r="AS649" i="20"/>
  <c r="AN650" i="20"/>
  <c r="AO650" i="20"/>
  <c r="AP650" i="20"/>
  <c r="AQ650" i="20"/>
  <c r="AR650" i="20"/>
  <c r="AS650" i="20"/>
  <c r="AN651" i="20"/>
  <c r="AO651" i="20"/>
  <c r="AP651" i="20"/>
  <c r="AQ651" i="20"/>
  <c r="AR651" i="20"/>
  <c r="AS651" i="20"/>
  <c r="AN652" i="20"/>
  <c r="AO652" i="20"/>
  <c r="AP652" i="20"/>
  <c r="AQ652" i="20"/>
  <c r="AR652" i="20"/>
  <c r="AS652" i="20"/>
  <c r="AN653" i="20"/>
  <c r="AO653" i="20"/>
  <c r="AP653" i="20"/>
  <c r="AQ653" i="20"/>
  <c r="AR653" i="20"/>
  <c r="AS653" i="20"/>
  <c r="AN654" i="20"/>
  <c r="AO654" i="20"/>
  <c r="AP654" i="20"/>
  <c r="AQ654" i="20"/>
  <c r="AR654" i="20"/>
  <c r="AS654" i="20"/>
  <c r="AN655" i="20"/>
  <c r="AO655" i="20"/>
  <c r="AP655" i="20"/>
  <c r="AQ655" i="20"/>
  <c r="AR655" i="20"/>
  <c r="AS655" i="20"/>
  <c r="AN656" i="20"/>
  <c r="AO656" i="20"/>
  <c r="AP656" i="20"/>
  <c r="AQ656" i="20"/>
  <c r="AR656" i="20"/>
  <c r="AS656" i="20"/>
  <c r="AN657" i="20"/>
  <c r="AO657" i="20"/>
  <c r="AP657" i="20"/>
  <c r="AQ657" i="20"/>
  <c r="AR657" i="20"/>
  <c r="AS657" i="20"/>
  <c r="AN658" i="20"/>
  <c r="AO658" i="20"/>
  <c r="AP658" i="20"/>
  <c r="AQ658" i="20"/>
  <c r="AR658" i="20"/>
  <c r="AS658" i="20"/>
  <c r="AN659" i="20"/>
  <c r="AO659" i="20"/>
  <c r="AP659" i="20"/>
  <c r="AQ659" i="20"/>
  <c r="AR659" i="20"/>
  <c r="AS659" i="20"/>
  <c r="AN660" i="20"/>
  <c r="AO660" i="20"/>
  <c r="AP660" i="20"/>
  <c r="AQ660" i="20"/>
  <c r="AR660" i="20"/>
  <c r="AS660" i="20"/>
  <c r="AN661" i="20"/>
  <c r="AO661" i="20"/>
  <c r="AP661" i="20"/>
  <c r="AQ661" i="20"/>
  <c r="AR661" i="20"/>
  <c r="AS661" i="20"/>
  <c r="AN662" i="20"/>
  <c r="AO662" i="20"/>
  <c r="AP662" i="20"/>
  <c r="AQ662" i="20"/>
  <c r="AR662" i="20"/>
  <c r="AS662" i="20"/>
  <c r="AN663" i="20"/>
  <c r="AO663" i="20"/>
  <c r="AP663" i="20"/>
  <c r="AQ663" i="20"/>
  <c r="AR663" i="20"/>
  <c r="AS663" i="20"/>
  <c r="AN664" i="20"/>
  <c r="AO664" i="20"/>
  <c r="AP664" i="20"/>
  <c r="AQ664" i="20"/>
  <c r="AR664" i="20"/>
  <c r="AS664" i="20"/>
  <c r="AN665" i="20"/>
  <c r="AO665" i="20"/>
  <c r="AP665" i="20"/>
  <c r="AQ665" i="20"/>
  <c r="AR665" i="20"/>
  <c r="AS665" i="20"/>
  <c r="AN666" i="20"/>
  <c r="AO666" i="20"/>
  <c r="AP666" i="20"/>
  <c r="AQ666" i="20"/>
  <c r="AR666" i="20"/>
  <c r="AS666" i="20"/>
  <c r="AN667" i="20"/>
  <c r="AO667" i="20"/>
  <c r="AP667" i="20"/>
  <c r="AQ667" i="20"/>
  <c r="AR667" i="20"/>
  <c r="AS667" i="20"/>
  <c r="AN668" i="20"/>
  <c r="AO668" i="20"/>
  <c r="AP668" i="20"/>
  <c r="AQ668" i="20"/>
  <c r="AR668" i="20"/>
  <c r="AS668" i="20"/>
  <c r="AN669" i="20"/>
  <c r="AO669" i="20"/>
  <c r="AP669" i="20"/>
  <c r="AQ669" i="20"/>
  <c r="AR669" i="20"/>
  <c r="AS669" i="20"/>
  <c r="AN670" i="20"/>
  <c r="AO670" i="20"/>
  <c r="AP670" i="20"/>
  <c r="AQ670" i="20"/>
  <c r="AR670" i="20"/>
  <c r="AS670" i="20"/>
  <c r="AN671" i="20"/>
  <c r="AO671" i="20"/>
  <c r="AP671" i="20"/>
  <c r="AQ671" i="20"/>
  <c r="AR671" i="20"/>
  <c r="AS671" i="20"/>
  <c r="AN672" i="20"/>
  <c r="AO672" i="20"/>
  <c r="AP672" i="20"/>
  <c r="AQ672" i="20"/>
  <c r="AR672" i="20"/>
  <c r="AS672" i="20"/>
  <c r="AN673" i="20"/>
  <c r="AO673" i="20"/>
  <c r="AP673" i="20"/>
  <c r="AQ673" i="20"/>
  <c r="AR673" i="20"/>
  <c r="AS673" i="20"/>
  <c r="AN674" i="20"/>
  <c r="AO674" i="20"/>
  <c r="AP674" i="20"/>
  <c r="AQ674" i="20"/>
  <c r="AR674" i="20"/>
  <c r="AS674" i="20"/>
  <c r="AN675" i="20"/>
  <c r="AO675" i="20"/>
  <c r="AP675" i="20"/>
  <c r="AQ675" i="20"/>
  <c r="AR675" i="20"/>
  <c r="AS675" i="20"/>
  <c r="AN676" i="20"/>
  <c r="AO676" i="20"/>
  <c r="AP676" i="20"/>
  <c r="AQ676" i="20"/>
  <c r="AR676" i="20"/>
  <c r="AS676" i="20"/>
  <c r="AN677" i="20"/>
  <c r="AO677" i="20"/>
  <c r="AP677" i="20"/>
  <c r="AQ677" i="20"/>
  <c r="AR677" i="20"/>
  <c r="AS677" i="20"/>
  <c r="AN678" i="20"/>
  <c r="AO678" i="20"/>
  <c r="AP678" i="20"/>
  <c r="AQ678" i="20"/>
  <c r="AR678" i="20"/>
  <c r="AS678" i="20"/>
  <c r="AN679" i="20"/>
  <c r="AO679" i="20"/>
  <c r="AP679" i="20"/>
  <c r="AQ679" i="20"/>
  <c r="AR679" i="20"/>
  <c r="AS679" i="20"/>
  <c r="AN680" i="20"/>
  <c r="AO680" i="20"/>
  <c r="AP680" i="20"/>
  <c r="AQ680" i="20"/>
  <c r="AR680" i="20"/>
  <c r="AS680" i="20"/>
  <c r="AN681" i="20"/>
  <c r="AO681" i="20"/>
  <c r="AP681" i="20"/>
  <c r="AQ681" i="20"/>
  <c r="AR681" i="20"/>
  <c r="AS681" i="20"/>
  <c r="AN682" i="20"/>
  <c r="AO682" i="20"/>
  <c r="AP682" i="20"/>
  <c r="AQ682" i="20"/>
  <c r="AR682" i="20"/>
  <c r="AS682" i="20"/>
  <c r="AN683" i="20"/>
  <c r="AO683" i="20"/>
  <c r="AP683" i="20"/>
  <c r="AQ683" i="20"/>
  <c r="AR683" i="20"/>
  <c r="AS683" i="20"/>
  <c r="AN684" i="20"/>
  <c r="AO684" i="20"/>
  <c r="AP684" i="20"/>
  <c r="AQ684" i="20"/>
  <c r="AR684" i="20"/>
  <c r="AS684" i="20"/>
  <c r="AN685" i="20"/>
  <c r="AO685" i="20"/>
  <c r="AP685" i="20"/>
  <c r="AQ685" i="20"/>
  <c r="AR685" i="20"/>
  <c r="AS685" i="20"/>
  <c r="AN686" i="20"/>
  <c r="AO686" i="20"/>
  <c r="AP686" i="20"/>
  <c r="AQ686" i="20"/>
  <c r="AR686" i="20"/>
  <c r="AS686" i="20"/>
  <c r="AN687" i="20"/>
  <c r="AO687" i="20"/>
  <c r="AP687" i="20"/>
  <c r="AQ687" i="20"/>
  <c r="AR687" i="20"/>
  <c r="AS687" i="20"/>
  <c r="AN688" i="20"/>
  <c r="AO688" i="20"/>
  <c r="AP688" i="20"/>
  <c r="AQ688" i="20"/>
  <c r="AR688" i="20"/>
  <c r="AS688" i="20"/>
  <c r="AN689" i="20"/>
  <c r="AO689" i="20"/>
  <c r="AP689" i="20"/>
  <c r="AQ689" i="20"/>
  <c r="AR689" i="20"/>
  <c r="AS689" i="20"/>
  <c r="AN690" i="20"/>
  <c r="AO690" i="20"/>
  <c r="AP690" i="20"/>
  <c r="AQ690" i="20"/>
  <c r="AR690" i="20"/>
  <c r="AS690" i="20"/>
  <c r="AN691" i="20"/>
  <c r="AO691" i="20"/>
  <c r="AP691" i="20"/>
  <c r="AQ691" i="20"/>
  <c r="AR691" i="20"/>
  <c r="AS691" i="20"/>
  <c r="AN692" i="20"/>
  <c r="AO692" i="20"/>
  <c r="AP692" i="20"/>
  <c r="AQ692" i="20"/>
  <c r="AR692" i="20"/>
  <c r="AS692" i="20"/>
  <c r="AN693" i="20"/>
  <c r="AO693" i="20"/>
  <c r="AP693" i="20"/>
  <c r="AQ693" i="20"/>
  <c r="AR693" i="20"/>
  <c r="AS693" i="20"/>
  <c r="AN694" i="20"/>
  <c r="AO694" i="20"/>
  <c r="AP694" i="20"/>
  <c r="AQ694" i="20"/>
  <c r="AR694" i="20"/>
  <c r="AS694" i="20"/>
  <c r="AN695" i="20"/>
  <c r="AO695" i="20"/>
  <c r="AP695" i="20"/>
  <c r="AQ695" i="20"/>
  <c r="AR695" i="20"/>
  <c r="AS695" i="20"/>
  <c r="AN696" i="20"/>
  <c r="AO696" i="20"/>
  <c r="AP696" i="20"/>
  <c r="AQ696" i="20"/>
  <c r="AR696" i="20"/>
  <c r="AS696" i="20"/>
  <c r="AN697" i="20"/>
  <c r="AO697" i="20"/>
  <c r="AP697" i="20"/>
  <c r="AQ697" i="20"/>
  <c r="AR697" i="20"/>
  <c r="AS697" i="20"/>
  <c r="AN698" i="20"/>
  <c r="AO698" i="20"/>
  <c r="AP698" i="20"/>
  <c r="AQ698" i="20"/>
  <c r="AR698" i="20"/>
  <c r="AS698" i="20"/>
  <c r="AN699" i="20"/>
  <c r="AO699" i="20"/>
  <c r="AP699" i="20"/>
  <c r="AQ699" i="20"/>
  <c r="AR699" i="20"/>
  <c r="AS699" i="20"/>
  <c r="AN700" i="20"/>
  <c r="AO700" i="20"/>
  <c r="AP700" i="20"/>
  <c r="AQ700" i="20"/>
  <c r="AR700" i="20"/>
  <c r="AS700" i="20"/>
  <c r="AN701" i="20"/>
  <c r="AO701" i="20"/>
  <c r="AP701" i="20"/>
  <c r="AQ701" i="20"/>
  <c r="AR701" i="20"/>
  <c r="AS701" i="20"/>
  <c r="AN702" i="20"/>
  <c r="AO702" i="20"/>
  <c r="AP702" i="20"/>
  <c r="AQ702" i="20"/>
  <c r="AR702" i="20"/>
  <c r="AS702" i="20"/>
  <c r="AN703" i="20"/>
  <c r="AO703" i="20"/>
  <c r="AP703" i="20"/>
  <c r="AQ703" i="20"/>
  <c r="AR703" i="20"/>
  <c r="AS703" i="20"/>
  <c r="AN704" i="20"/>
  <c r="AO704" i="20"/>
  <c r="AP704" i="20"/>
  <c r="AQ704" i="20"/>
  <c r="AR704" i="20"/>
  <c r="AS704" i="20"/>
  <c r="AN705" i="20"/>
  <c r="AO705" i="20"/>
  <c r="AP705" i="20"/>
  <c r="AQ705" i="20"/>
  <c r="AR705" i="20"/>
  <c r="AS705" i="20"/>
  <c r="AN706" i="20"/>
  <c r="AO706" i="20"/>
  <c r="AP706" i="20"/>
  <c r="AQ706" i="20"/>
  <c r="AR706" i="20"/>
  <c r="AS706" i="20"/>
  <c r="AN707" i="20"/>
  <c r="AO707" i="20"/>
  <c r="AP707" i="20"/>
  <c r="AQ707" i="20"/>
  <c r="AR707" i="20"/>
  <c r="AS707" i="20"/>
  <c r="AN708" i="20"/>
  <c r="AO708" i="20"/>
  <c r="AP708" i="20"/>
  <c r="AQ708" i="20"/>
  <c r="AR708" i="20"/>
  <c r="AS708" i="20"/>
  <c r="AN709" i="20"/>
  <c r="AO709" i="20"/>
  <c r="AP709" i="20"/>
  <c r="AQ709" i="20"/>
  <c r="AR709" i="20"/>
  <c r="AS709" i="20"/>
  <c r="AN710" i="20"/>
  <c r="AO710" i="20"/>
  <c r="AP710" i="20"/>
  <c r="AQ710" i="20"/>
  <c r="AR710" i="20"/>
  <c r="AS710" i="20"/>
  <c r="AN711" i="20"/>
  <c r="AO711" i="20"/>
  <c r="AP711" i="20"/>
  <c r="AQ711" i="20"/>
  <c r="AR711" i="20"/>
  <c r="AS711" i="20"/>
  <c r="AN712" i="20"/>
  <c r="AO712" i="20"/>
  <c r="AP712" i="20"/>
  <c r="AQ712" i="20"/>
  <c r="AR712" i="20"/>
  <c r="AS712" i="20"/>
  <c r="AN713" i="20"/>
  <c r="AO713" i="20"/>
  <c r="AP713" i="20"/>
  <c r="AQ713" i="20"/>
  <c r="AR713" i="20"/>
  <c r="AS713" i="20"/>
  <c r="AN714" i="20"/>
  <c r="AO714" i="20"/>
  <c r="AP714" i="20"/>
  <c r="AQ714" i="20"/>
  <c r="AR714" i="20"/>
  <c r="AS714" i="20"/>
  <c r="AN715" i="20"/>
  <c r="AO715" i="20"/>
  <c r="AP715" i="20"/>
  <c r="AQ715" i="20"/>
  <c r="AR715" i="20"/>
  <c r="AS715" i="20"/>
  <c r="AN716" i="20"/>
  <c r="AO716" i="20"/>
  <c r="AP716" i="20"/>
  <c r="AQ716" i="20"/>
  <c r="AR716" i="20"/>
  <c r="AS716" i="20"/>
  <c r="AN717" i="20"/>
  <c r="AO717" i="20"/>
  <c r="AP717" i="20"/>
  <c r="AQ717" i="20"/>
  <c r="AR717" i="20"/>
  <c r="AS717" i="20"/>
  <c r="AN718" i="20"/>
  <c r="AO718" i="20"/>
  <c r="AP718" i="20"/>
  <c r="AQ718" i="20"/>
  <c r="AR718" i="20"/>
  <c r="AS718" i="20"/>
  <c r="AN719" i="20"/>
  <c r="AO719" i="20"/>
  <c r="AP719" i="20"/>
  <c r="AQ719" i="20"/>
  <c r="AR719" i="20"/>
  <c r="AS719" i="20"/>
  <c r="AN720" i="20"/>
  <c r="AO720" i="20"/>
  <c r="AP720" i="20"/>
  <c r="AQ720" i="20"/>
  <c r="AR720" i="20"/>
  <c r="AS720" i="20"/>
  <c r="AN721" i="20"/>
  <c r="AO721" i="20"/>
  <c r="AP721" i="20"/>
  <c r="AQ721" i="20"/>
  <c r="AR721" i="20"/>
  <c r="AS721" i="20"/>
  <c r="AN722" i="20"/>
  <c r="AO722" i="20"/>
  <c r="AP722" i="20"/>
  <c r="AQ722" i="20"/>
  <c r="AR722" i="20"/>
  <c r="AS722" i="20"/>
  <c r="AN723" i="20"/>
  <c r="AO723" i="20"/>
  <c r="AP723" i="20"/>
  <c r="AQ723" i="20"/>
  <c r="AR723" i="20"/>
  <c r="AS723" i="20"/>
  <c r="AN724" i="20"/>
  <c r="AO724" i="20"/>
  <c r="AP724" i="20"/>
  <c r="AQ724" i="20"/>
  <c r="AR724" i="20"/>
  <c r="AS724" i="20"/>
  <c r="AN725" i="20"/>
  <c r="AO725" i="20"/>
  <c r="AP725" i="20"/>
  <c r="AQ725" i="20"/>
  <c r="AR725" i="20"/>
  <c r="AS725" i="20"/>
  <c r="AN726" i="20"/>
  <c r="AO726" i="20"/>
  <c r="AP726" i="20"/>
  <c r="AQ726" i="20"/>
  <c r="AR726" i="20"/>
  <c r="AS726" i="20"/>
  <c r="AN727" i="20"/>
  <c r="AO727" i="20"/>
  <c r="AP727" i="20"/>
  <c r="AQ727" i="20"/>
  <c r="AR727" i="20"/>
  <c r="AS727" i="20"/>
  <c r="AN728" i="20"/>
  <c r="AO728" i="20"/>
  <c r="AP728" i="20"/>
  <c r="AQ728" i="20"/>
  <c r="AR728" i="20"/>
  <c r="AS728" i="20"/>
  <c r="AN729" i="20"/>
  <c r="AO729" i="20"/>
  <c r="AP729" i="20"/>
  <c r="AQ729" i="20"/>
  <c r="AR729" i="20"/>
  <c r="AS729" i="20"/>
  <c r="AN730" i="20"/>
  <c r="AO730" i="20"/>
  <c r="AP730" i="20"/>
  <c r="AQ730" i="20"/>
  <c r="AR730" i="20"/>
  <c r="AS730" i="20"/>
  <c r="AN731" i="20"/>
  <c r="AO731" i="20"/>
  <c r="AP731" i="20"/>
  <c r="AQ731" i="20"/>
  <c r="AR731" i="20"/>
  <c r="AS731" i="20"/>
  <c r="AN732" i="20"/>
  <c r="AO732" i="20"/>
  <c r="AP732" i="20"/>
  <c r="AQ732" i="20"/>
  <c r="AR732" i="20"/>
  <c r="AS732" i="20"/>
  <c r="AN733" i="20"/>
  <c r="AO733" i="20"/>
  <c r="AP733" i="20"/>
  <c r="AQ733" i="20"/>
  <c r="AR733" i="20"/>
  <c r="AS733" i="20"/>
  <c r="AN734" i="20"/>
  <c r="AO734" i="20"/>
  <c r="AP734" i="20"/>
  <c r="AQ734" i="20"/>
  <c r="AR734" i="20"/>
  <c r="AS734" i="20"/>
  <c r="AN735" i="20"/>
  <c r="AO735" i="20"/>
  <c r="AP735" i="20"/>
  <c r="AQ735" i="20"/>
  <c r="AR735" i="20"/>
  <c r="AS735" i="20"/>
  <c r="AN736" i="20"/>
  <c r="AO736" i="20"/>
  <c r="AP736" i="20"/>
  <c r="AQ736" i="20"/>
  <c r="AR736" i="20"/>
  <c r="AS736" i="20"/>
  <c r="AN737" i="20"/>
  <c r="AO737" i="20"/>
  <c r="AP737" i="20"/>
  <c r="AQ737" i="20"/>
  <c r="AR737" i="20"/>
  <c r="AS737" i="20"/>
  <c r="AN738" i="20"/>
  <c r="AO738" i="20"/>
  <c r="AP738" i="20"/>
  <c r="AQ738" i="20"/>
  <c r="AR738" i="20"/>
  <c r="AS738" i="20"/>
  <c r="AN739" i="20"/>
  <c r="AO739" i="20"/>
  <c r="AP739" i="20"/>
  <c r="AQ739" i="20"/>
  <c r="AR739" i="20"/>
  <c r="AS739" i="20"/>
  <c r="AN740" i="20"/>
  <c r="AO740" i="20"/>
  <c r="AP740" i="20"/>
  <c r="AQ740" i="20"/>
  <c r="AR740" i="20"/>
  <c r="AS740" i="20"/>
  <c r="AN741" i="20"/>
  <c r="AO741" i="20"/>
  <c r="AP741" i="20"/>
  <c r="AQ741" i="20"/>
  <c r="AR741" i="20"/>
  <c r="AS741" i="20"/>
  <c r="AN742" i="20"/>
  <c r="AO742" i="20"/>
  <c r="AP742" i="20"/>
  <c r="AQ742" i="20"/>
  <c r="AR742" i="20"/>
  <c r="AS742" i="20"/>
  <c r="AN743" i="20"/>
  <c r="AO743" i="20"/>
  <c r="AP743" i="20"/>
  <c r="AQ743" i="20"/>
  <c r="AR743" i="20"/>
  <c r="AS743" i="20"/>
  <c r="AN744" i="20"/>
  <c r="AO744" i="20"/>
  <c r="AP744" i="20"/>
  <c r="AQ744" i="20"/>
  <c r="AR744" i="20"/>
  <c r="AS744" i="20"/>
  <c r="AN745" i="20"/>
  <c r="AO745" i="20"/>
  <c r="AP745" i="20"/>
  <c r="AQ745" i="20"/>
  <c r="AR745" i="20"/>
  <c r="AS745" i="20"/>
  <c r="AN746" i="20"/>
  <c r="AO746" i="20"/>
  <c r="AP746" i="20"/>
  <c r="AQ746" i="20"/>
  <c r="AR746" i="20"/>
  <c r="AS746" i="20"/>
  <c r="AN747" i="20"/>
  <c r="AO747" i="20"/>
  <c r="AP747" i="20"/>
  <c r="AQ747" i="20"/>
  <c r="AR747" i="20"/>
  <c r="AS747" i="20"/>
  <c r="AN748" i="20"/>
  <c r="AO748" i="20"/>
  <c r="AP748" i="20"/>
  <c r="AQ748" i="20"/>
  <c r="AR748" i="20"/>
  <c r="AS748" i="20"/>
  <c r="AN749" i="20"/>
  <c r="AO749" i="20"/>
  <c r="AP749" i="20"/>
  <c r="AQ749" i="20"/>
  <c r="AR749" i="20"/>
  <c r="AS749" i="20"/>
  <c r="AN750" i="20"/>
  <c r="AO750" i="20"/>
  <c r="AP750" i="20"/>
  <c r="AQ750" i="20"/>
  <c r="AR750" i="20"/>
  <c r="AS750" i="20"/>
  <c r="AN751" i="20"/>
  <c r="AO751" i="20"/>
  <c r="AP751" i="20"/>
  <c r="AQ751" i="20"/>
  <c r="AR751" i="20"/>
  <c r="AS751" i="20"/>
  <c r="AN752" i="20"/>
  <c r="AO752" i="20"/>
  <c r="AP752" i="20"/>
  <c r="AQ752" i="20"/>
  <c r="AR752" i="20"/>
  <c r="AS752" i="20"/>
  <c r="AN753" i="20"/>
  <c r="AO753" i="20"/>
  <c r="AP753" i="20"/>
  <c r="AQ753" i="20"/>
  <c r="AR753" i="20"/>
  <c r="AS753" i="20"/>
  <c r="AN754" i="20"/>
  <c r="AO754" i="20"/>
  <c r="AP754" i="20"/>
  <c r="AQ754" i="20"/>
  <c r="AR754" i="20"/>
  <c r="AS754" i="20"/>
  <c r="AN755" i="20"/>
  <c r="AO755" i="20"/>
  <c r="AP755" i="20"/>
  <c r="AQ755" i="20"/>
  <c r="AR755" i="20"/>
  <c r="AS755" i="20"/>
  <c r="AN756" i="20"/>
  <c r="AO756" i="20"/>
  <c r="AP756" i="20"/>
  <c r="AQ756" i="20"/>
  <c r="AR756" i="20"/>
  <c r="AS756" i="20"/>
  <c r="AN757" i="20"/>
  <c r="AO757" i="20"/>
  <c r="AP757" i="20"/>
  <c r="AQ757" i="20"/>
  <c r="AR757" i="20"/>
  <c r="AS757" i="20"/>
  <c r="AN758" i="20"/>
  <c r="AO758" i="20"/>
  <c r="AP758" i="20"/>
  <c r="AQ758" i="20"/>
  <c r="AR758" i="20"/>
  <c r="AS758" i="20"/>
  <c r="AN759" i="20"/>
  <c r="AO759" i="20"/>
  <c r="AP759" i="20"/>
  <c r="AQ759" i="20"/>
  <c r="AR759" i="20"/>
  <c r="AS759" i="20"/>
  <c r="AN760" i="20"/>
  <c r="AO760" i="20"/>
  <c r="AP760" i="20"/>
  <c r="AQ760" i="20"/>
  <c r="AR760" i="20"/>
  <c r="AS760" i="20"/>
  <c r="AN761" i="20"/>
  <c r="AO761" i="20"/>
  <c r="AP761" i="20"/>
  <c r="AQ761" i="20"/>
  <c r="AR761" i="20"/>
  <c r="AS761" i="20"/>
  <c r="AN762" i="20"/>
  <c r="AO762" i="20"/>
  <c r="AP762" i="20"/>
  <c r="AQ762" i="20"/>
  <c r="AR762" i="20"/>
  <c r="AS762" i="20"/>
  <c r="AN763" i="20"/>
  <c r="AO763" i="20"/>
  <c r="AP763" i="20"/>
  <c r="AQ763" i="20"/>
  <c r="AR763" i="20"/>
  <c r="AS763" i="20"/>
  <c r="AN764" i="20"/>
  <c r="AO764" i="20"/>
  <c r="AP764" i="20"/>
  <c r="AQ764" i="20"/>
  <c r="AR764" i="20"/>
  <c r="AS764" i="20"/>
  <c r="AN765" i="20"/>
  <c r="AO765" i="20"/>
  <c r="AP765" i="20"/>
  <c r="AQ765" i="20"/>
  <c r="AR765" i="20"/>
  <c r="AS765" i="20"/>
  <c r="AN766" i="20"/>
  <c r="AO766" i="20"/>
  <c r="AP766" i="20"/>
  <c r="AQ766" i="20"/>
  <c r="AR766" i="20"/>
  <c r="AS766" i="20"/>
  <c r="AN767" i="20"/>
  <c r="AO767" i="20"/>
  <c r="AP767" i="20"/>
  <c r="AQ767" i="20"/>
  <c r="AR767" i="20"/>
  <c r="AS767" i="20"/>
  <c r="AN768" i="20"/>
  <c r="AO768" i="20"/>
  <c r="AP768" i="20"/>
  <c r="AQ768" i="20"/>
  <c r="AR768" i="20"/>
  <c r="AS768" i="20"/>
  <c r="AN769" i="20"/>
  <c r="AO769" i="20"/>
  <c r="AP769" i="20"/>
  <c r="AQ769" i="20"/>
  <c r="AR769" i="20"/>
  <c r="AS769" i="20"/>
  <c r="AN770" i="20"/>
  <c r="AO770" i="20"/>
  <c r="AP770" i="20"/>
  <c r="AQ770" i="20"/>
  <c r="AR770" i="20"/>
  <c r="AS770" i="20"/>
  <c r="AN771" i="20"/>
  <c r="AO771" i="20"/>
  <c r="AP771" i="20"/>
  <c r="AQ771" i="20"/>
  <c r="AR771" i="20"/>
  <c r="AS771" i="20"/>
  <c r="AN772" i="20"/>
  <c r="AO772" i="20"/>
  <c r="AP772" i="20"/>
  <c r="AQ772" i="20"/>
  <c r="AR772" i="20"/>
  <c r="AS772" i="20"/>
  <c r="AN773" i="20"/>
  <c r="AO773" i="20"/>
  <c r="AP773" i="20"/>
  <c r="AQ773" i="20"/>
  <c r="AR773" i="20"/>
  <c r="AS773" i="20"/>
  <c r="AN774" i="20"/>
  <c r="AO774" i="20"/>
  <c r="AP774" i="20"/>
  <c r="AQ774" i="20"/>
  <c r="AR774" i="20"/>
  <c r="AS774" i="20"/>
  <c r="AN775" i="20"/>
  <c r="AO775" i="20"/>
  <c r="AP775" i="20"/>
  <c r="AQ775" i="20"/>
  <c r="AR775" i="20"/>
  <c r="AS775" i="20"/>
  <c r="AN776" i="20"/>
  <c r="AO776" i="20"/>
  <c r="AP776" i="20"/>
  <c r="AQ776" i="20"/>
  <c r="AR776" i="20"/>
  <c r="AS776" i="20"/>
  <c r="AN777" i="20"/>
  <c r="AO777" i="20"/>
  <c r="AP777" i="20"/>
  <c r="AQ777" i="20"/>
  <c r="AR777" i="20"/>
  <c r="AS777" i="20"/>
  <c r="AN778" i="20"/>
  <c r="AO778" i="20"/>
  <c r="AP778" i="20"/>
  <c r="AQ778" i="20"/>
  <c r="AR778" i="20"/>
  <c r="AS778" i="20"/>
  <c r="AN779" i="20"/>
  <c r="AO779" i="20"/>
  <c r="AP779" i="20"/>
  <c r="AQ779" i="20"/>
  <c r="AR779" i="20"/>
  <c r="AS779" i="20"/>
  <c r="AN780" i="20"/>
  <c r="AO780" i="20"/>
  <c r="AP780" i="20"/>
  <c r="AQ780" i="20"/>
  <c r="AR780" i="20"/>
  <c r="AS780" i="20"/>
  <c r="AN781" i="20"/>
  <c r="AO781" i="20"/>
  <c r="AP781" i="20"/>
  <c r="AQ781" i="20"/>
  <c r="AR781" i="20"/>
  <c r="AS781" i="20"/>
  <c r="AN782" i="20"/>
  <c r="AO782" i="20"/>
  <c r="AP782" i="20"/>
  <c r="AQ782" i="20"/>
  <c r="AR782" i="20"/>
  <c r="AS782" i="20"/>
  <c r="AN783" i="20"/>
  <c r="AO783" i="20"/>
  <c r="AP783" i="20"/>
  <c r="AQ783" i="20"/>
  <c r="AR783" i="20"/>
  <c r="AS783" i="20"/>
  <c r="AN784" i="20"/>
  <c r="AO784" i="20"/>
  <c r="AP784" i="20"/>
  <c r="AQ784" i="20"/>
  <c r="AR784" i="20"/>
  <c r="AS784" i="20"/>
  <c r="AN785" i="20"/>
  <c r="AO785" i="20"/>
  <c r="AP785" i="20"/>
  <c r="AQ785" i="20"/>
  <c r="AR785" i="20"/>
  <c r="AS785" i="20"/>
  <c r="AN786" i="20"/>
  <c r="AO786" i="20"/>
  <c r="AP786" i="20"/>
  <c r="AQ786" i="20"/>
  <c r="AR786" i="20"/>
  <c r="AS786" i="20"/>
  <c r="AN787" i="20"/>
  <c r="AO787" i="20"/>
  <c r="AP787" i="20"/>
  <c r="AQ787" i="20"/>
  <c r="AR787" i="20"/>
  <c r="AS787" i="20"/>
  <c r="AN788" i="20"/>
  <c r="AO788" i="20"/>
  <c r="AP788" i="20"/>
  <c r="AQ788" i="20"/>
  <c r="AR788" i="20"/>
  <c r="AS788" i="20"/>
  <c r="AN789" i="20"/>
  <c r="AO789" i="20"/>
  <c r="AP789" i="20"/>
  <c r="AQ789" i="20"/>
  <c r="AR789" i="20"/>
  <c r="AS789" i="20"/>
  <c r="AN790" i="20"/>
  <c r="AO790" i="20"/>
  <c r="AP790" i="20"/>
  <c r="AQ790" i="20"/>
  <c r="AR790" i="20"/>
  <c r="AS790" i="20"/>
  <c r="AN791" i="20"/>
  <c r="AO791" i="20"/>
  <c r="AP791" i="20"/>
  <c r="AQ791" i="20"/>
  <c r="AR791" i="20"/>
  <c r="AS791" i="20"/>
  <c r="AN792" i="20"/>
  <c r="AO792" i="20"/>
  <c r="AP792" i="20"/>
  <c r="AQ792" i="20"/>
  <c r="AR792" i="20"/>
  <c r="AS792" i="20"/>
  <c r="AN793" i="20"/>
  <c r="AO793" i="20"/>
  <c r="AP793" i="20"/>
  <c r="AQ793" i="20"/>
  <c r="AR793" i="20"/>
  <c r="AS793" i="20"/>
  <c r="AN794" i="20"/>
  <c r="AO794" i="20"/>
  <c r="AP794" i="20"/>
  <c r="AQ794" i="20"/>
  <c r="AR794" i="20"/>
  <c r="AS794" i="20"/>
  <c r="AN795" i="20"/>
  <c r="AO795" i="20"/>
  <c r="AP795" i="20"/>
  <c r="AQ795" i="20"/>
  <c r="AR795" i="20"/>
  <c r="AS795" i="20"/>
  <c r="AN796" i="20"/>
  <c r="AO796" i="20"/>
  <c r="AP796" i="20"/>
  <c r="AQ796" i="20"/>
  <c r="AR796" i="20"/>
  <c r="AS796" i="20"/>
  <c r="AN797" i="20"/>
  <c r="AO797" i="20"/>
  <c r="AP797" i="20"/>
  <c r="AQ797" i="20"/>
  <c r="AR797" i="20"/>
  <c r="AS797" i="20"/>
  <c r="AN798" i="20"/>
  <c r="AO798" i="20"/>
  <c r="AP798" i="20"/>
  <c r="AQ798" i="20"/>
  <c r="AR798" i="20"/>
  <c r="AS798" i="20"/>
  <c r="AN799" i="20"/>
  <c r="AO799" i="20"/>
  <c r="AP799" i="20"/>
  <c r="AQ799" i="20"/>
  <c r="AR799" i="20"/>
  <c r="AS799" i="20"/>
  <c r="AN800" i="20"/>
  <c r="AO800" i="20"/>
  <c r="AP800" i="20"/>
  <c r="AQ800" i="20"/>
  <c r="AR800" i="20"/>
  <c r="AS800" i="20"/>
  <c r="AN801" i="20"/>
  <c r="AO801" i="20"/>
  <c r="AP801" i="20"/>
  <c r="AQ801" i="20"/>
  <c r="AR801" i="20"/>
  <c r="AS801" i="20"/>
  <c r="AN802" i="20"/>
  <c r="AO802" i="20"/>
  <c r="AP802" i="20"/>
  <c r="AQ802" i="20"/>
  <c r="AR802" i="20"/>
  <c r="AS802" i="20"/>
  <c r="AN803" i="20"/>
  <c r="AO803" i="20"/>
  <c r="AP803" i="20"/>
  <c r="AQ803" i="20"/>
  <c r="AR803" i="20"/>
  <c r="AS803" i="20"/>
  <c r="AN804" i="20"/>
  <c r="AO804" i="20"/>
  <c r="AP804" i="20"/>
  <c r="AQ804" i="20"/>
  <c r="AR804" i="20"/>
  <c r="AS804" i="20"/>
  <c r="AN805" i="20"/>
  <c r="AO805" i="20"/>
  <c r="AP805" i="20"/>
  <c r="AQ805" i="20"/>
  <c r="AR805" i="20"/>
  <c r="AS805" i="20"/>
  <c r="AN806" i="20"/>
  <c r="AO806" i="20"/>
  <c r="AP806" i="20"/>
  <c r="AQ806" i="20"/>
  <c r="AR806" i="20"/>
  <c r="AS806" i="20"/>
  <c r="AN807" i="20"/>
  <c r="AO807" i="20"/>
  <c r="AP807" i="20"/>
  <c r="AQ807" i="20"/>
  <c r="AR807" i="20"/>
  <c r="AS807" i="20"/>
  <c r="AN808" i="20"/>
  <c r="AO808" i="20"/>
  <c r="AP808" i="20"/>
  <c r="AQ808" i="20"/>
  <c r="AR808" i="20"/>
  <c r="AS808" i="20"/>
  <c r="AN809" i="20"/>
  <c r="AO809" i="20"/>
  <c r="AP809" i="20"/>
  <c r="AQ809" i="20"/>
  <c r="AR809" i="20"/>
  <c r="AS809" i="20"/>
  <c r="AN810" i="20"/>
  <c r="AO810" i="20"/>
  <c r="AP810" i="20"/>
  <c r="AQ810" i="20"/>
  <c r="AR810" i="20"/>
  <c r="AS810" i="20"/>
  <c r="AN811" i="20"/>
  <c r="AO811" i="20"/>
  <c r="AP811" i="20"/>
  <c r="AQ811" i="20"/>
  <c r="AR811" i="20"/>
  <c r="AS811" i="20"/>
  <c r="AN812" i="20"/>
  <c r="AO812" i="20"/>
  <c r="AP812" i="20"/>
  <c r="AQ812" i="20"/>
  <c r="AR812" i="20"/>
  <c r="AS812" i="20"/>
  <c r="AN813" i="20"/>
  <c r="AO813" i="20"/>
  <c r="AP813" i="20"/>
  <c r="AQ813" i="20"/>
  <c r="AR813" i="20"/>
  <c r="AS813" i="20"/>
  <c r="AN814" i="20"/>
  <c r="AO814" i="20"/>
  <c r="AP814" i="20"/>
  <c r="AQ814" i="20"/>
  <c r="AR814" i="20"/>
  <c r="AS814" i="20"/>
  <c r="AN815" i="20"/>
  <c r="AO815" i="20"/>
  <c r="AP815" i="20"/>
  <c r="AQ815" i="20"/>
  <c r="AR815" i="20"/>
  <c r="AS815" i="20"/>
  <c r="AN816" i="20"/>
  <c r="AO816" i="20"/>
  <c r="AP816" i="20"/>
  <c r="AQ816" i="20"/>
  <c r="AR816" i="20"/>
  <c r="AS816" i="20"/>
  <c r="AN817" i="20"/>
  <c r="AO817" i="20"/>
  <c r="AP817" i="20"/>
  <c r="AQ817" i="20"/>
  <c r="AR817" i="20"/>
  <c r="AS817" i="20"/>
  <c r="AN818" i="20"/>
  <c r="AO818" i="20"/>
  <c r="AP818" i="20"/>
  <c r="AQ818" i="20"/>
  <c r="AR818" i="20"/>
  <c r="AS818" i="20"/>
  <c r="AN819" i="20"/>
  <c r="AO819" i="20"/>
  <c r="AP819" i="20"/>
  <c r="AQ819" i="20"/>
  <c r="AR819" i="20"/>
  <c r="AS819" i="20"/>
  <c r="AN820" i="20"/>
  <c r="AO820" i="20"/>
  <c r="AP820" i="20"/>
  <c r="AQ820" i="20"/>
  <c r="AR820" i="20"/>
  <c r="AS820" i="20"/>
  <c r="AN821" i="20"/>
  <c r="AO821" i="20"/>
  <c r="AP821" i="20"/>
  <c r="AQ821" i="20"/>
  <c r="AR821" i="20"/>
  <c r="AS821" i="20"/>
  <c r="AN822" i="20"/>
  <c r="AO822" i="20"/>
  <c r="AP822" i="20"/>
  <c r="AQ822" i="20"/>
  <c r="AR822" i="20"/>
  <c r="AS822" i="20"/>
  <c r="AN823" i="20"/>
  <c r="AO823" i="20"/>
  <c r="AP823" i="20"/>
  <c r="AQ823" i="20"/>
  <c r="AR823" i="20"/>
  <c r="AS823" i="20"/>
  <c r="AN824" i="20"/>
  <c r="AO824" i="20"/>
  <c r="AP824" i="20"/>
  <c r="AQ824" i="20"/>
  <c r="AR824" i="20"/>
  <c r="AS824" i="20"/>
  <c r="AN825" i="20"/>
  <c r="AO825" i="20"/>
  <c r="AP825" i="20"/>
  <c r="AQ825" i="20"/>
  <c r="AR825" i="20"/>
  <c r="AS825" i="20"/>
  <c r="AN826" i="20"/>
  <c r="AO826" i="20"/>
  <c r="AP826" i="20"/>
  <c r="AQ826" i="20"/>
  <c r="AR826" i="20"/>
  <c r="AS826" i="20"/>
  <c r="AN827" i="20"/>
  <c r="AO827" i="20"/>
  <c r="AP827" i="20"/>
  <c r="AQ827" i="20"/>
  <c r="AR827" i="20"/>
  <c r="AS827" i="20"/>
  <c r="AN828" i="20"/>
  <c r="AO828" i="20"/>
  <c r="AP828" i="20"/>
  <c r="AQ828" i="20"/>
  <c r="AR828" i="20"/>
  <c r="AS828" i="20"/>
  <c r="AN829" i="20"/>
  <c r="AO829" i="20"/>
  <c r="AP829" i="20"/>
  <c r="AQ829" i="20"/>
  <c r="AR829" i="20"/>
  <c r="AS829" i="20"/>
  <c r="AN830" i="20"/>
  <c r="AO830" i="20"/>
  <c r="AP830" i="20"/>
  <c r="AQ830" i="20"/>
  <c r="AR830" i="20"/>
  <c r="AS830" i="20"/>
  <c r="AN831" i="20"/>
  <c r="AO831" i="20"/>
  <c r="AP831" i="20"/>
  <c r="AQ831" i="20"/>
  <c r="AR831" i="20"/>
  <c r="AS831" i="20"/>
  <c r="AN832" i="20"/>
  <c r="AO832" i="20"/>
  <c r="AP832" i="20"/>
  <c r="AQ832" i="20"/>
  <c r="AR832" i="20"/>
  <c r="AS832" i="20"/>
  <c r="AN833" i="20"/>
  <c r="AO833" i="20"/>
  <c r="AP833" i="20"/>
  <c r="AQ833" i="20"/>
  <c r="AR833" i="20"/>
  <c r="AS833" i="20"/>
  <c r="AN834" i="20"/>
  <c r="AO834" i="20"/>
  <c r="AP834" i="20"/>
  <c r="AQ834" i="20"/>
  <c r="AR834" i="20"/>
  <c r="AS834" i="20"/>
  <c r="AN835" i="20"/>
  <c r="AO835" i="20"/>
  <c r="AP835" i="20"/>
  <c r="AQ835" i="20"/>
  <c r="AR835" i="20"/>
  <c r="AS835" i="20"/>
  <c r="AN836" i="20"/>
  <c r="AO836" i="20"/>
  <c r="AP836" i="20"/>
  <c r="AQ836" i="20"/>
  <c r="AR836" i="20"/>
  <c r="AS836" i="20"/>
  <c r="AN837" i="20"/>
  <c r="AO837" i="20"/>
  <c r="AP837" i="20"/>
  <c r="AQ837" i="20"/>
  <c r="AR837" i="20"/>
  <c r="AS837" i="20"/>
  <c r="AN838" i="20"/>
  <c r="AO838" i="20"/>
  <c r="AP838" i="20"/>
  <c r="AQ838" i="20"/>
  <c r="AR838" i="20"/>
  <c r="AS838" i="20"/>
  <c r="AN839" i="20"/>
  <c r="AO839" i="20"/>
  <c r="AP839" i="20"/>
  <c r="AQ839" i="20"/>
  <c r="AR839" i="20"/>
  <c r="AS839" i="20"/>
  <c r="AN840" i="20"/>
  <c r="AO840" i="20"/>
  <c r="AP840" i="20"/>
  <c r="AQ840" i="20"/>
  <c r="AR840" i="20"/>
  <c r="AS840" i="20"/>
  <c r="AN841" i="20"/>
  <c r="AO841" i="20"/>
  <c r="AP841" i="20"/>
  <c r="AQ841" i="20"/>
  <c r="AR841" i="20"/>
  <c r="AS841" i="20"/>
  <c r="AN842" i="20"/>
  <c r="AO842" i="20"/>
  <c r="AP842" i="20"/>
  <c r="AQ842" i="20"/>
  <c r="AR842" i="20"/>
  <c r="AS842" i="20"/>
  <c r="AN843" i="20"/>
  <c r="AO843" i="20"/>
  <c r="AP843" i="20"/>
  <c r="AQ843" i="20"/>
  <c r="AR843" i="20"/>
  <c r="AS843" i="20"/>
  <c r="AN844" i="20"/>
  <c r="AO844" i="20"/>
  <c r="AP844" i="20"/>
  <c r="AQ844" i="20"/>
  <c r="AR844" i="20"/>
  <c r="AS844" i="20"/>
  <c r="AN845" i="20"/>
  <c r="AO845" i="20"/>
  <c r="AP845" i="20"/>
  <c r="AQ845" i="20"/>
  <c r="AR845" i="20"/>
  <c r="AS845" i="20"/>
  <c r="AN846" i="20"/>
  <c r="AO846" i="20"/>
  <c r="AP846" i="20"/>
  <c r="AQ846" i="20"/>
  <c r="AR846" i="20"/>
  <c r="AS846" i="20"/>
  <c r="AN847" i="20"/>
  <c r="AO847" i="20"/>
  <c r="AP847" i="20"/>
  <c r="AQ847" i="20"/>
  <c r="AR847" i="20"/>
  <c r="AS847" i="20"/>
  <c r="AN848" i="20"/>
  <c r="AO848" i="20"/>
  <c r="AP848" i="20"/>
  <c r="AQ848" i="20"/>
  <c r="AR848" i="20"/>
  <c r="AS848" i="20"/>
  <c r="AN849" i="20"/>
  <c r="AO849" i="20"/>
  <c r="AP849" i="20"/>
  <c r="AQ849" i="20"/>
  <c r="AR849" i="20"/>
  <c r="AS849" i="20"/>
  <c r="AN850" i="20"/>
  <c r="AO850" i="20"/>
  <c r="AP850" i="20"/>
  <c r="AQ850" i="20"/>
  <c r="AR850" i="20"/>
  <c r="AS850" i="20"/>
  <c r="AN851" i="20"/>
  <c r="AO851" i="20"/>
  <c r="AP851" i="20"/>
  <c r="AQ851" i="20"/>
  <c r="AR851" i="20"/>
  <c r="AS851" i="20"/>
  <c r="AN852" i="20"/>
  <c r="AO852" i="20"/>
  <c r="AP852" i="20"/>
  <c r="AQ852" i="20"/>
  <c r="AR852" i="20"/>
  <c r="AS852" i="20"/>
  <c r="AN853" i="20"/>
  <c r="AO853" i="20"/>
  <c r="AP853" i="20"/>
  <c r="AQ853" i="20"/>
  <c r="AR853" i="20"/>
  <c r="AS853" i="20"/>
  <c r="AN854" i="20"/>
  <c r="AO854" i="20"/>
  <c r="AP854" i="20"/>
  <c r="AQ854" i="20"/>
  <c r="AR854" i="20"/>
  <c r="AS854" i="20"/>
  <c r="AN855" i="20"/>
  <c r="AO855" i="20"/>
  <c r="AP855" i="20"/>
  <c r="AQ855" i="20"/>
  <c r="AR855" i="20"/>
  <c r="AS855" i="20"/>
  <c r="AN856" i="20"/>
  <c r="AO856" i="20"/>
  <c r="AP856" i="20"/>
  <c r="AQ856" i="20"/>
  <c r="AR856" i="20"/>
  <c r="AS856" i="20"/>
  <c r="AN857" i="20"/>
  <c r="AO857" i="20"/>
  <c r="AP857" i="20"/>
  <c r="AQ857" i="20"/>
  <c r="AR857" i="20"/>
  <c r="AS857" i="20"/>
  <c r="AN858" i="20"/>
  <c r="AO858" i="20"/>
  <c r="AP858" i="20"/>
  <c r="AQ858" i="20"/>
  <c r="AR858" i="20"/>
  <c r="AS858" i="20"/>
  <c r="AN859" i="20"/>
  <c r="AO859" i="20"/>
  <c r="AP859" i="20"/>
  <c r="AQ859" i="20"/>
  <c r="AR859" i="20"/>
  <c r="AS859" i="20"/>
  <c r="AN860" i="20"/>
  <c r="AO860" i="20"/>
  <c r="AP860" i="20"/>
  <c r="AQ860" i="20"/>
  <c r="AR860" i="20"/>
  <c r="AS860" i="20"/>
  <c r="AN861" i="20"/>
  <c r="AO861" i="20"/>
  <c r="AP861" i="20"/>
  <c r="AQ861" i="20"/>
  <c r="AR861" i="20"/>
  <c r="AS861" i="20"/>
  <c r="AN862" i="20"/>
  <c r="AO862" i="20"/>
  <c r="AP862" i="20"/>
  <c r="AQ862" i="20"/>
  <c r="AR862" i="20"/>
  <c r="AS862" i="20"/>
  <c r="AN863" i="20"/>
  <c r="AO863" i="20"/>
  <c r="AP863" i="20"/>
  <c r="AQ863" i="20"/>
  <c r="AR863" i="20"/>
  <c r="AS863" i="20"/>
  <c r="AN864" i="20"/>
  <c r="AO864" i="20"/>
  <c r="AP864" i="20"/>
  <c r="AQ864" i="20"/>
  <c r="AR864" i="20"/>
  <c r="AS864" i="20"/>
  <c r="AN865" i="20"/>
  <c r="AO865" i="20"/>
  <c r="AP865" i="20"/>
  <c r="AQ865" i="20"/>
  <c r="AR865" i="20"/>
  <c r="AS865" i="20"/>
  <c r="AN866" i="20"/>
  <c r="AO866" i="20"/>
  <c r="AP866" i="20"/>
  <c r="AQ866" i="20"/>
  <c r="AR866" i="20"/>
  <c r="AS866" i="20"/>
  <c r="AN867" i="20"/>
  <c r="AO867" i="20"/>
  <c r="AP867" i="20"/>
  <c r="AQ867" i="20"/>
  <c r="AR867" i="20"/>
  <c r="AS867" i="20"/>
  <c r="AN868" i="20"/>
  <c r="AO868" i="20"/>
  <c r="AP868" i="20"/>
  <c r="AQ868" i="20"/>
  <c r="AR868" i="20"/>
  <c r="AS868" i="20"/>
  <c r="AN869" i="20"/>
  <c r="AO869" i="20"/>
  <c r="AP869" i="20"/>
  <c r="AQ869" i="20"/>
  <c r="AR869" i="20"/>
  <c r="AS869" i="20"/>
  <c r="AN870" i="20"/>
  <c r="AO870" i="20"/>
  <c r="AP870" i="20"/>
  <c r="AQ870" i="20"/>
  <c r="AR870" i="20"/>
  <c r="AS870" i="20"/>
  <c r="AN871" i="20"/>
  <c r="AO871" i="20"/>
  <c r="AP871" i="20"/>
  <c r="AQ871" i="20"/>
  <c r="AR871" i="20"/>
  <c r="AS871" i="20"/>
  <c r="AN872" i="20"/>
  <c r="AO872" i="20"/>
  <c r="AP872" i="20"/>
  <c r="AQ872" i="20"/>
  <c r="AR872" i="20"/>
  <c r="AS872" i="20"/>
  <c r="AN873" i="20"/>
  <c r="AO873" i="20"/>
  <c r="AP873" i="20"/>
  <c r="AQ873" i="20"/>
  <c r="AR873" i="20"/>
  <c r="AS873" i="20"/>
  <c r="AN874" i="20"/>
  <c r="AO874" i="20"/>
  <c r="AP874" i="20"/>
  <c r="AQ874" i="20"/>
  <c r="AR874" i="20"/>
  <c r="AS874" i="20"/>
  <c r="AN875" i="20"/>
  <c r="AO875" i="20"/>
  <c r="AP875" i="20"/>
  <c r="AQ875" i="20"/>
  <c r="AR875" i="20"/>
  <c r="AS875" i="20"/>
  <c r="AN876" i="20"/>
  <c r="AO876" i="20"/>
  <c r="AP876" i="20"/>
  <c r="AQ876" i="20"/>
  <c r="AR876" i="20"/>
  <c r="AS876" i="20"/>
  <c r="AN877" i="20"/>
  <c r="AO877" i="20"/>
  <c r="AP877" i="20"/>
  <c r="AQ877" i="20"/>
  <c r="AR877" i="20"/>
  <c r="AS877" i="20"/>
  <c r="AN878" i="20"/>
  <c r="AO878" i="20"/>
  <c r="AP878" i="20"/>
  <c r="AQ878" i="20"/>
  <c r="AR878" i="20"/>
  <c r="AS878" i="20"/>
  <c r="AN879" i="20"/>
  <c r="AO879" i="20"/>
  <c r="AP879" i="20"/>
  <c r="AQ879" i="20"/>
  <c r="AR879" i="20"/>
  <c r="AS879" i="20"/>
  <c r="AN880" i="20"/>
  <c r="AO880" i="20"/>
  <c r="AP880" i="20"/>
  <c r="AQ880" i="20"/>
  <c r="AR880" i="20"/>
  <c r="AS880" i="20"/>
  <c r="AN881" i="20"/>
  <c r="AO881" i="20"/>
  <c r="AP881" i="20"/>
  <c r="AQ881" i="20"/>
  <c r="AR881" i="20"/>
  <c r="AS881" i="20"/>
  <c r="AN882" i="20"/>
  <c r="AO882" i="20"/>
  <c r="AP882" i="20"/>
  <c r="AQ882" i="20"/>
  <c r="AR882" i="20"/>
  <c r="AS882" i="20"/>
  <c r="AN883" i="20"/>
  <c r="AO883" i="20"/>
  <c r="AP883" i="20"/>
  <c r="AQ883" i="20"/>
  <c r="AR883" i="20"/>
  <c r="AS883" i="20"/>
  <c r="AN884" i="20"/>
  <c r="AO884" i="20"/>
  <c r="AP884" i="20"/>
  <c r="AQ884" i="20"/>
  <c r="AR884" i="20"/>
  <c r="AS884" i="20"/>
  <c r="AN885" i="20"/>
  <c r="AO885" i="20"/>
  <c r="AP885" i="20"/>
  <c r="AQ885" i="20"/>
  <c r="AR885" i="20"/>
  <c r="AS885" i="20"/>
  <c r="AN886" i="20"/>
  <c r="AO886" i="20"/>
  <c r="AP886" i="20"/>
  <c r="AQ886" i="20"/>
  <c r="AR886" i="20"/>
  <c r="AS886" i="20"/>
  <c r="AN887" i="20"/>
  <c r="AO887" i="20"/>
  <c r="AP887" i="20"/>
  <c r="AQ887" i="20"/>
  <c r="AR887" i="20"/>
  <c r="AS887" i="20"/>
  <c r="AN888" i="20"/>
  <c r="AO888" i="20"/>
  <c r="AP888" i="20"/>
  <c r="AQ888" i="20"/>
  <c r="AR888" i="20"/>
  <c r="AS888" i="20"/>
  <c r="AN889" i="20"/>
  <c r="AO889" i="20"/>
  <c r="AP889" i="20"/>
  <c r="AQ889" i="20"/>
  <c r="AR889" i="20"/>
  <c r="AS889" i="20"/>
  <c r="AN890" i="20"/>
  <c r="AO890" i="20"/>
  <c r="AP890" i="20"/>
  <c r="AQ890" i="20"/>
  <c r="AR890" i="20"/>
  <c r="AS890" i="20"/>
  <c r="AN891" i="20"/>
  <c r="AO891" i="20"/>
  <c r="AP891" i="20"/>
  <c r="AQ891" i="20"/>
  <c r="AR891" i="20"/>
  <c r="AS891" i="20"/>
  <c r="AN892" i="20"/>
  <c r="AO892" i="20"/>
  <c r="AP892" i="20"/>
  <c r="AQ892" i="20"/>
  <c r="AR892" i="20"/>
  <c r="AS892" i="20"/>
  <c r="AN893" i="20"/>
  <c r="AO893" i="20"/>
  <c r="AP893" i="20"/>
  <c r="AQ893" i="20"/>
  <c r="AR893" i="20"/>
  <c r="AS893" i="20"/>
  <c r="AN894" i="20"/>
  <c r="AO894" i="20"/>
  <c r="AP894" i="20"/>
  <c r="AQ894" i="20"/>
  <c r="AR894" i="20"/>
  <c r="AS894" i="20"/>
  <c r="AN895" i="20"/>
  <c r="AO895" i="20"/>
  <c r="AP895" i="20"/>
  <c r="AQ895" i="20"/>
  <c r="AR895" i="20"/>
  <c r="AS895" i="20"/>
  <c r="AN896" i="20"/>
  <c r="AO896" i="20"/>
  <c r="AP896" i="20"/>
  <c r="AQ896" i="20"/>
  <c r="AR896" i="20"/>
  <c r="AS896" i="20"/>
  <c r="AN897" i="20"/>
  <c r="AO897" i="20"/>
  <c r="AP897" i="20"/>
  <c r="AQ897" i="20"/>
  <c r="AR897" i="20"/>
  <c r="AS897" i="20"/>
  <c r="AN898" i="20"/>
  <c r="AO898" i="20"/>
  <c r="AP898" i="20"/>
  <c r="AQ898" i="20"/>
  <c r="AR898" i="20"/>
  <c r="AS898" i="20"/>
  <c r="AN899" i="20"/>
  <c r="AO899" i="20"/>
  <c r="AP899" i="20"/>
  <c r="AQ899" i="20"/>
  <c r="AR899" i="20"/>
  <c r="AS899" i="20"/>
  <c r="AN900" i="20"/>
  <c r="AO900" i="20"/>
  <c r="AP900" i="20"/>
  <c r="AQ900" i="20"/>
  <c r="AR900" i="20"/>
  <c r="AS900" i="20"/>
  <c r="AN901" i="20"/>
  <c r="AO901" i="20"/>
  <c r="AP901" i="20"/>
  <c r="AQ901" i="20"/>
  <c r="AR901" i="20"/>
  <c r="AS901" i="20"/>
  <c r="AN902" i="20"/>
  <c r="AO902" i="20"/>
  <c r="AP902" i="20"/>
  <c r="AQ902" i="20"/>
  <c r="AR902" i="20"/>
  <c r="AS902" i="20"/>
  <c r="AN903" i="20"/>
  <c r="AO903" i="20"/>
  <c r="AP903" i="20"/>
  <c r="AQ903" i="20"/>
  <c r="AR903" i="20"/>
  <c r="AS903" i="20"/>
  <c r="AN904" i="20"/>
  <c r="AO904" i="20"/>
  <c r="AP904" i="20"/>
  <c r="AQ904" i="20"/>
  <c r="AR904" i="20"/>
  <c r="AS904" i="20"/>
  <c r="AN905" i="20"/>
  <c r="AO905" i="20"/>
  <c r="AP905" i="20"/>
  <c r="AQ905" i="20"/>
  <c r="AR905" i="20"/>
  <c r="AS905" i="20"/>
  <c r="AN906" i="20"/>
  <c r="AO906" i="20"/>
  <c r="AP906" i="20"/>
  <c r="AQ906" i="20"/>
  <c r="AR906" i="20"/>
  <c r="AS906" i="20"/>
  <c r="AN907" i="20"/>
  <c r="AO907" i="20"/>
  <c r="AP907" i="20"/>
  <c r="AQ907" i="20"/>
  <c r="AR907" i="20"/>
  <c r="AS907" i="20"/>
  <c r="AN908" i="20"/>
  <c r="AO908" i="20"/>
  <c r="AP908" i="20"/>
  <c r="AQ908" i="20"/>
  <c r="AR908" i="20"/>
  <c r="AS908" i="20"/>
  <c r="AN909" i="20"/>
  <c r="AO909" i="20"/>
  <c r="AP909" i="20"/>
  <c r="AQ909" i="20"/>
  <c r="AR909" i="20"/>
  <c r="AS909" i="20"/>
  <c r="AN910" i="20"/>
  <c r="AO910" i="20"/>
  <c r="AP910" i="20"/>
  <c r="AQ910" i="20"/>
  <c r="AR910" i="20"/>
  <c r="AS910" i="20"/>
  <c r="AN911" i="20"/>
  <c r="AO911" i="20"/>
  <c r="AP911" i="20"/>
  <c r="AQ911" i="20"/>
  <c r="AR911" i="20"/>
  <c r="AS911" i="20"/>
  <c r="AN912" i="20"/>
  <c r="AO912" i="20"/>
  <c r="AP912" i="20"/>
  <c r="AQ912" i="20"/>
  <c r="AR912" i="20"/>
  <c r="AS912" i="20"/>
  <c r="AN913" i="20"/>
  <c r="AO913" i="20"/>
  <c r="AP913" i="20"/>
  <c r="AQ913" i="20"/>
  <c r="AR913" i="20"/>
  <c r="AS913" i="20"/>
  <c r="AN914" i="20"/>
  <c r="AO914" i="20"/>
  <c r="AP914" i="20"/>
  <c r="AQ914" i="20"/>
  <c r="AR914" i="20"/>
  <c r="AS914" i="20"/>
  <c r="AN915" i="20"/>
  <c r="AO915" i="20"/>
  <c r="AP915" i="20"/>
  <c r="AQ915" i="20"/>
  <c r="AR915" i="20"/>
  <c r="AS915" i="20"/>
  <c r="AN916" i="20"/>
  <c r="AO916" i="20"/>
  <c r="AP916" i="20"/>
  <c r="AQ916" i="20"/>
  <c r="AR916" i="20"/>
  <c r="AS916" i="20"/>
  <c r="AN917" i="20"/>
  <c r="AO917" i="20"/>
  <c r="AP917" i="20"/>
  <c r="AQ917" i="20"/>
  <c r="AR917" i="20"/>
  <c r="AS917" i="20"/>
  <c r="AN918" i="20"/>
  <c r="AO918" i="20"/>
  <c r="AP918" i="20"/>
  <c r="AQ918" i="20"/>
  <c r="AR918" i="20"/>
  <c r="AS918" i="20"/>
  <c r="AN919" i="20"/>
  <c r="AO919" i="20"/>
  <c r="AP919" i="20"/>
  <c r="AQ919" i="20"/>
  <c r="AR919" i="20"/>
  <c r="AS919" i="20"/>
  <c r="AN920" i="20"/>
  <c r="AO920" i="20"/>
  <c r="AP920" i="20"/>
  <c r="AQ920" i="20"/>
  <c r="AR920" i="20"/>
  <c r="AS920" i="20"/>
  <c r="AN921" i="20"/>
  <c r="AO921" i="20"/>
  <c r="AP921" i="20"/>
  <c r="AQ921" i="20"/>
  <c r="AR921" i="20"/>
  <c r="AS921" i="20"/>
  <c r="AN922" i="20"/>
  <c r="AO922" i="20"/>
  <c r="AP922" i="20"/>
  <c r="AQ922" i="20"/>
  <c r="AR922" i="20"/>
  <c r="AS922" i="20"/>
  <c r="AN923" i="20"/>
  <c r="AO923" i="20"/>
  <c r="AP923" i="20"/>
  <c r="AQ923" i="20"/>
  <c r="AR923" i="20"/>
  <c r="AS923" i="20"/>
  <c r="AN924" i="20"/>
  <c r="AO924" i="20"/>
  <c r="AP924" i="20"/>
  <c r="AQ924" i="20"/>
  <c r="AR924" i="20"/>
  <c r="AS924" i="20"/>
  <c r="AN925" i="20"/>
  <c r="AO925" i="20"/>
  <c r="AP925" i="20"/>
  <c r="AQ925" i="20"/>
  <c r="AR925" i="20"/>
  <c r="AS925" i="20"/>
  <c r="AN926" i="20"/>
  <c r="AO926" i="20"/>
  <c r="AP926" i="20"/>
  <c r="AQ926" i="20"/>
  <c r="AR926" i="20"/>
  <c r="AS926" i="20"/>
  <c r="AN927" i="20"/>
  <c r="AO927" i="20"/>
  <c r="AP927" i="20"/>
  <c r="AQ927" i="20"/>
  <c r="AR927" i="20"/>
  <c r="AS927" i="20"/>
  <c r="AN928" i="20"/>
  <c r="AO928" i="20"/>
  <c r="AP928" i="20"/>
  <c r="AQ928" i="20"/>
  <c r="AR928" i="20"/>
  <c r="AS928" i="20"/>
  <c r="AN929" i="20"/>
  <c r="AO929" i="20"/>
  <c r="AP929" i="20"/>
  <c r="AQ929" i="20"/>
  <c r="AR929" i="20"/>
  <c r="AS929" i="20"/>
  <c r="AN930" i="20"/>
  <c r="AO930" i="20"/>
  <c r="AP930" i="20"/>
  <c r="AQ930" i="20"/>
  <c r="AR930" i="20"/>
  <c r="AS930" i="20"/>
  <c r="AN931" i="20"/>
  <c r="AO931" i="20"/>
  <c r="AP931" i="20"/>
  <c r="AQ931" i="20"/>
  <c r="AR931" i="20"/>
  <c r="AS931" i="20"/>
  <c r="AN932" i="20"/>
  <c r="AO932" i="20"/>
  <c r="AP932" i="20"/>
  <c r="AQ932" i="20"/>
  <c r="AR932" i="20"/>
  <c r="AS932" i="20"/>
  <c r="AN933" i="20"/>
  <c r="AO933" i="20"/>
  <c r="AP933" i="20"/>
  <c r="AQ933" i="20"/>
  <c r="AR933" i="20"/>
  <c r="AS933" i="20"/>
  <c r="AN934" i="20"/>
  <c r="AO934" i="20"/>
  <c r="AP934" i="20"/>
  <c r="AQ934" i="20"/>
  <c r="AR934" i="20"/>
  <c r="AS934" i="20"/>
  <c r="AN935" i="20"/>
  <c r="AO935" i="20"/>
  <c r="AP935" i="20"/>
  <c r="AQ935" i="20"/>
  <c r="AR935" i="20"/>
  <c r="AS935" i="20"/>
  <c r="AN936" i="20"/>
  <c r="AO936" i="20"/>
  <c r="AP936" i="20"/>
  <c r="AQ936" i="20"/>
  <c r="AR936" i="20"/>
  <c r="AS936" i="20"/>
  <c r="AN937" i="20"/>
  <c r="AO937" i="20"/>
  <c r="AP937" i="20"/>
  <c r="AQ937" i="20"/>
  <c r="AR937" i="20"/>
  <c r="AS937" i="20"/>
  <c r="AN938" i="20"/>
  <c r="AO938" i="20"/>
  <c r="AP938" i="20"/>
  <c r="AQ938" i="20"/>
  <c r="AR938" i="20"/>
  <c r="AS938" i="20"/>
  <c r="AN939" i="20"/>
  <c r="AO939" i="20"/>
  <c r="AP939" i="20"/>
  <c r="AQ939" i="20"/>
  <c r="AR939" i="20"/>
  <c r="AS939" i="20"/>
  <c r="AN940" i="20"/>
  <c r="AO940" i="20"/>
  <c r="AP940" i="20"/>
  <c r="AQ940" i="20"/>
  <c r="AR940" i="20"/>
  <c r="AS940" i="20"/>
  <c r="AN941" i="20"/>
  <c r="AO941" i="20"/>
  <c r="AP941" i="20"/>
  <c r="AQ941" i="20"/>
  <c r="AR941" i="20"/>
  <c r="AS941" i="20"/>
  <c r="AN942" i="20"/>
  <c r="AO942" i="20"/>
  <c r="AP942" i="20"/>
  <c r="AQ942" i="20"/>
  <c r="AR942" i="20"/>
  <c r="AS942" i="20"/>
  <c r="AN943" i="20"/>
  <c r="AO943" i="20"/>
  <c r="AP943" i="20"/>
  <c r="AQ943" i="20"/>
  <c r="AR943" i="20"/>
  <c r="AS943" i="20"/>
  <c r="AN944" i="20"/>
  <c r="AO944" i="20"/>
  <c r="AP944" i="20"/>
  <c r="AQ944" i="20"/>
  <c r="AR944" i="20"/>
  <c r="AS944" i="20"/>
  <c r="AN945" i="20"/>
  <c r="AO945" i="20"/>
  <c r="AP945" i="20"/>
  <c r="AQ945" i="20"/>
  <c r="AR945" i="20"/>
  <c r="AS945" i="20"/>
  <c r="AN946" i="20"/>
  <c r="AO946" i="20"/>
  <c r="AP946" i="20"/>
  <c r="AQ946" i="20"/>
  <c r="AR946" i="20"/>
  <c r="AS946" i="20"/>
  <c r="AN947" i="20"/>
  <c r="AO947" i="20"/>
  <c r="AP947" i="20"/>
  <c r="AQ947" i="20"/>
  <c r="AR947" i="20"/>
  <c r="AS947" i="20"/>
  <c r="AN948" i="20"/>
  <c r="AO948" i="20"/>
  <c r="AP948" i="20"/>
  <c r="AQ948" i="20"/>
  <c r="AR948" i="20"/>
  <c r="AS948" i="20"/>
  <c r="AN949" i="20"/>
  <c r="AO949" i="20"/>
  <c r="AP949" i="20"/>
  <c r="AQ949" i="20"/>
  <c r="AR949" i="20"/>
  <c r="AS949" i="20"/>
  <c r="AN950" i="20"/>
  <c r="AO950" i="20"/>
  <c r="AP950" i="20"/>
  <c r="AQ950" i="20"/>
  <c r="AR950" i="20"/>
  <c r="AS950" i="20"/>
  <c r="AN951" i="20"/>
  <c r="AO951" i="20"/>
  <c r="AP951" i="20"/>
  <c r="AQ951" i="20"/>
  <c r="AR951" i="20"/>
  <c r="AS951" i="20"/>
  <c r="AN952" i="20"/>
  <c r="AO952" i="20"/>
  <c r="AP952" i="20"/>
  <c r="AQ952" i="20"/>
  <c r="AR952" i="20"/>
  <c r="AS952" i="20"/>
  <c r="AN953" i="20"/>
  <c r="AO953" i="20"/>
  <c r="AP953" i="20"/>
  <c r="AQ953" i="20"/>
  <c r="AR953" i="20"/>
  <c r="AS953" i="20"/>
  <c r="AN954" i="20"/>
  <c r="AO954" i="20"/>
  <c r="AP954" i="20"/>
  <c r="AQ954" i="20"/>
  <c r="AR954" i="20"/>
  <c r="AS954" i="20"/>
  <c r="AN955" i="20"/>
  <c r="AO955" i="20"/>
  <c r="AP955" i="20"/>
  <c r="AQ955" i="20"/>
  <c r="AR955" i="20"/>
  <c r="AS955" i="20"/>
  <c r="AN956" i="20"/>
  <c r="AO956" i="20"/>
  <c r="AP956" i="20"/>
  <c r="AQ956" i="20"/>
  <c r="AR956" i="20"/>
  <c r="AS956" i="20"/>
  <c r="AN957" i="20"/>
  <c r="AO957" i="20"/>
  <c r="AP957" i="20"/>
  <c r="AQ957" i="20"/>
  <c r="AR957" i="20"/>
  <c r="AS957" i="20"/>
  <c r="AN958" i="20"/>
  <c r="AO958" i="20"/>
  <c r="AP958" i="20"/>
  <c r="AQ958" i="20"/>
  <c r="AR958" i="20"/>
  <c r="AS958" i="20"/>
  <c r="AN959" i="20"/>
  <c r="AO959" i="20"/>
  <c r="AP959" i="20"/>
  <c r="AQ959" i="20"/>
  <c r="AR959" i="20"/>
  <c r="AS959" i="20"/>
  <c r="AN960" i="20"/>
  <c r="AO960" i="20"/>
  <c r="AP960" i="20"/>
  <c r="AQ960" i="20"/>
  <c r="AR960" i="20"/>
  <c r="AS960" i="20"/>
  <c r="AN961" i="20"/>
  <c r="AO961" i="20"/>
  <c r="AP961" i="20"/>
  <c r="AQ961" i="20"/>
  <c r="AR961" i="20"/>
  <c r="AS961" i="20"/>
  <c r="AN962" i="20"/>
  <c r="AO962" i="20"/>
  <c r="AP962" i="20"/>
  <c r="AQ962" i="20"/>
  <c r="AR962" i="20"/>
  <c r="AS962" i="20"/>
  <c r="AN963" i="20"/>
  <c r="AO963" i="20"/>
  <c r="AP963" i="20"/>
  <c r="AQ963" i="20"/>
  <c r="AR963" i="20"/>
  <c r="AS963" i="20"/>
  <c r="AN964" i="20"/>
  <c r="AO964" i="20"/>
  <c r="AP964" i="20"/>
  <c r="AQ964" i="20"/>
  <c r="AR964" i="20"/>
  <c r="AS964" i="20"/>
  <c r="AN965" i="20"/>
  <c r="AO965" i="20"/>
  <c r="AP965" i="20"/>
  <c r="AQ965" i="20"/>
  <c r="AR965" i="20"/>
  <c r="AS965" i="20"/>
  <c r="AN966" i="20"/>
  <c r="AO966" i="20"/>
  <c r="AP966" i="20"/>
  <c r="AQ966" i="20"/>
  <c r="AR966" i="20"/>
  <c r="AS966" i="20"/>
  <c r="AN967" i="20"/>
  <c r="AO967" i="20"/>
  <c r="AP967" i="20"/>
  <c r="AQ967" i="20"/>
  <c r="AR967" i="20"/>
  <c r="AS967" i="20"/>
  <c r="AN968" i="20"/>
  <c r="AO968" i="20"/>
  <c r="AP968" i="20"/>
  <c r="AQ968" i="20"/>
  <c r="AR968" i="20"/>
  <c r="AS968" i="20"/>
  <c r="AN969" i="20"/>
  <c r="AO969" i="20"/>
  <c r="AP969" i="20"/>
  <c r="AQ969" i="20"/>
  <c r="AR969" i="20"/>
  <c r="AS969" i="20"/>
  <c r="AN970" i="20"/>
  <c r="AO970" i="20"/>
  <c r="AP970" i="20"/>
  <c r="AQ970" i="20"/>
  <c r="AR970" i="20"/>
  <c r="AS970" i="20"/>
  <c r="AN971" i="20"/>
  <c r="AO971" i="20"/>
  <c r="AP971" i="20"/>
  <c r="AQ971" i="20"/>
  <c r="AR971" i="20"/>
  <c r="AS971" i="20"/>
  <c r="AN972" i="20"/>
  <c r="AO972" i="20"/>
  <c r="AP972" i="20"/>
  <c r="AQ972" i="20"/>
  <c r="AR972" i="20"/>
  <c r="AS972" i="20"/>
  <c r="AN973" i="20"/>
  <c r="AO973" i="20"/>
  <c r="AP973" i="20"/>
  <c r="AQ973" i="20"/>
  <c r="AR973" i="20"/>
  <c r="AS973" i="20"/>
  <c r="AN974" i="20"/>
  <c r="AO974" i="20"/>
  <c r="AP974" i="20"/>
  <c r="AQ974" i="20"/>
  <c r="AR974" i="20"/>
  <c r="AS974" i="20"/>
  <c r="AN975" i="20"/>
  <c r="AO975" i="20"/>
  <c r="AP975" i="20"/>
  <c r="AQ975" i="20"/>
  <c r="AR975" i="20"/>
  <c r="AS975" i="20"/>
  <c r="AN976" i="20"/>
  <c r="AO976" i="20"/>
  <c r="AP976" i="20"/>
  <c r="AQ976" i="20"/>
  <c r="AR976" i="20"/>
  <c r="AS976" i="20"/>
  <c r="AN977" i="20"/>
  <c r="AO977" i="20"/>
  <c r="AP977" i="20"/>
  <c r="AQ977" i="20"/>
  <c r="AR977" i="20"/>
  <c r="AS977" i="20"/>
  <c r="AN978" i="20"/>
  <c r="AO978" i="20"/>
  <c r="AP978" i="20"/>
  <c r="AQ978" i="20"/>
  <c r="AR978" i="20"/>
  <c r="AS978" i="20"/>
  <c r="AN979" i="20"/>
  <c r="AO979" i="20"/>
  <c r="AP979" i="20"/>
  <c r="AQ979" i="20"/>
  <c r="AR979" i="20"/>
  <c r="AS979" i="20"/>
  <c r="AN980" i="20"/>
  <c r="AO980" i="20"/>
  <c r="AP980" i="20"/>
  <c r="AQ980" i="20"/>
  <c r="AR980" i="20"/>
  <c r="AS980" i="20"/>
  <c r="AN981" i="20"/>
  <c r="AO981" i="20"/>
  <c r="AP981" i="20"/>
  <c r="AQ981" i="20"/>
  <c r="AR981" i="20"/>
  <c r="AS981" i="20"/>
  <c r="AN982" i="20"/>
  <c r="AO982" i="20"/>
  <c r="AP982" i="20"/>
  <c r="AQ982" i="20"/>
  <c r="AR982" i="20"/>
  <c r="AS982" i="20"/>
  <c r="AN983" i="20"/>
  <c r="AO983" i="20"/>
  <c r="AP983" i="20"/>
  <c r="AQ983" i="20"/>
  <c r="AR983" i="20"/>
  <c r="AS983" i="20"/>
  <c r="AN984" i="20"/>
  <c r="AO984" i="20"/>
  <c r="AP984" i="20"/>
  <c r="AQ984" i="20"/>
  <c r="AR984" i="20"/>
  <c r="AS984" i="20"/>
  <c r="AN985" i="20"/>
  <c r="AO985" i="20"/>
  <c r="AP985" i="20"/>
  <c r="AQ985" i="20"/>
  <c r="AR985" i="20"/>
  <c r="AS985" i="20"/>
  <c r="AN986" i="20"/>
  <c r="AO986" i="20"/>
  <c r="AP986" i="20"/>
  <c r="AQ986" i="20"/>
  <c r="AR986" i="20"/>
  <c r="AS986" i="20"/>
  <c r="AN987" i="20"/>
  <c r="AO987" i="20"/>
  <c r="AP987" i="20"/>
  <c r="AQ987" i="20"/>
  <c r="AR987" i="20"/>
  <c r="AS987" i="20"/>
  <c r="AN988" i="20"/>
  <c r="AO988" i="20"/>
  <c r="AP988" i="20"/>
  <c r="AQ988" i="20"/>
  <c r="AR988" i="20"/>
  <c r="AS988" i="20"/>
  <c r="AN989" i="20"/>
  <c r="AO989" i="20"/>
  <c r="AP989" i="20"/>
  <c r="AQ989" i="20"/>
  <c r="AR989" i="20"/>
  <c r="AS989" i="20"/>
  <c r="AN990" i="20"/>
  <c r="AO990" i="20"/>
  <c r="AP990" i="20"/>
  <c r="AQ990" i="20"/>
  <c r="AR990" i="20"/>
  <c r="AS990" i="20"/>
  <c r="AN991" i="20"/>
  <c r="AO991" i="20"/>
  <c r="AP991" i="20"/>
  <c r="AQ991" i="20"/>
  <c r="AR991" i="20"/>
  <c r="AS991" i="20"/>
  <c r="AN992" i="20"/>
  <c r="AO992" i="20"/>
  <c r="AP992" i="20"/>
  <c r="AQ992" i="20"/>
  <c r="AR992" i="20"/>
  <c r="AS992" i="20"/>
  <c r="AN993" i="20"/>
  <c r="AO993" i="20"/>
  <c r="AP993" i="20"/>
  <c r="AQ993" i="20"/>
  <c r="AR993" i="20"/>
  <c r="AS993" i="20"/>
  <c r="AN994" i="20"/>
  <c r="AO994" i="20"/>
  <c r="AP994" i="20"/>
  <c r="AQ994" i="20"/>
  <c r="AR994" i="20"/>
  <c r="AS994" i="20"/>
  <c r="AN995" i="20"/>
  <c r="AO995" i="20"/>
  <c r="AP995" i="20"/>
  <c r="AQ995" i="20"/>
  <c r="AR995" i="20"/>
  <c r="AS995" i="20"/>
  <c r="AN996" i="20"/>
  <c r="AO996" i="20"/>
  <c r="AP996" i="20"/>
  <c r="AQ996" i="20"/>
  <c r="AR996" i="20"/>
  <c r="AS996" i="20"/>
  <c r="AN997" i="20"/>
  <c r="AO997" i="20"/>
  <c r="AP997" i="20"/>
  <c r="AQ997" i="20"/>
  <c r="AR997" i="20"/>
  <c r="AS997" i="20"/>
  <c r="AN998" i="20"/>
  <c r="AO998" i="20"/>
  <c r="AP998" i="20"/>
  <c r="AQ998" i="20"/>
  <c r="AR998" i="20"/>
  <c r="AS998" i="20"/>
  <c r="AN999" i="20"/>
  <c r="AO999" i="20"/>
  <c r="AP999" i="20"/>
  <c r="AQ999" i="20"/>
  <c r="AR999" i="20"/>
  <c r="AS999" i="20"/>
  <c r="AN1000" i="20"/>
  <c r="AO1000" i="20"/>
  <c r="AP1000" i="20"/>
  <c r="AQ1000" i="20"/>
  <c r="AR1000" i="20"/>
  <c r="AS1000" i="20"/>
  <c r="AN1001" i="20"/>
  <c r="AO1001" i="20"/>
  <c r="AP1001" i="20"/>
  <c r="AQ1001" i="20"/>
  <c r="AR1001" i="20"/>
  <c r="AS1001" i="20"/>
  <c r="AN1002" i="20"/>
  <c r="AO1002" i="20"/>
  <c r="AP1002" i="20"/>
  <c r="AQ1002" i="20"/>
  <c r="AR1002" i="20"/>
  <c r="AS1002" i="20"/>
  <c r="AN1003" i="20"/>
  <c r="AO1003" i="20"/>
  <c r="AP1003" i="20"/>
  <c r="AQ1003" i="20"/>
  <c r="AR1003" i="20"/>
  <c r="AS1003" i="20"/>
  <c r="AN1004" i="20"/>
  <c r="AO1004" i="20"/>
  <c r="AP1004" i="20"/>
  <c r="AQ1004" i="20"/>
  <c r="AR1004" i="20"/>
  <c r="AS1004" i="20"/>
  <c r="AN1005" i="20"/>
  <c r="AO1005" i="20"/>
  <c r="AP1005" i="20"/>
  <c r="AQ1005" i="20"/>
  <c r="AR1005" i="20"/>
  <c r="AS1005" i="20"/>
  <c r="AN1006" i="20"/>
  <c r="AO1006" i="20"/>
  <c r="AP1006" i="20"/>
  <c r="AQ1006" i="20"/>
  <c r="AR1006" i="20"/>
  <c r="AS1006" i="20"/>
  <c r="AN1007" i="20"/>
  <c r="AO1007" i="20"/>
  <c r="AP1007" i="20"/>
  <c r="AQ1007" i="20"/>
  <c r="AR1007" i="20"/>
  <c r="AS1007" i="20"/>
  <c r="AN1008" i="20"/>
  <c r="AO1008" i="20"/>
  <c r="AP1008" i="20"/>
  <c r="AQ1008" i="20"/>
  <c r="AR1008" i="20"/>
  <c r="AS1008" i="20"/>
  <c r="AN1009" i="20"/>
  <c r="AO1009" i="20"/>
  <c r="AP1009" i="20"/>
  <c r="AQ1009" i="20"/>
  <c r="AR1009" i="20"/>
  <c r="AS1009" i="20"/>
  <c r="AN1010" i="20"/>
  <c r="AO1010" i="20"/>
  <c r="AP1010" i="20"/>
  <c r="AQ1010" i="20"/>
  <c r="AR1010" i="20"/>
  <c r="AS1010" i="20"/>
  <c r="AN1011" i="20"/>
  <c r="AO1011" i="20"/>
  <c r="AP1011" i="20"/>
  <c r="AQ1011" i="20"/>
  <c r="AR1011" i="20"/>
  <c r="AS1011" i="20"/>
  <c r="AN1012" i="20"/>
  <c r="AO1012" i="20"/>
  <c r="AP1012" i="20"/>
  <c r="AQ1012" i="20"/>
  <c r="AR1012" i="20"/>
  <c r="AS1012" i="20"/>
  <c r="AN1013" i="20"/>
  <c r="AO1013" i="20"/>
  <c r="AP1013" i="20"/>
  <c r="AQ1013" i="20"/>
  <c r="AR1013" i="20"/>
  <c r="AS1013" i="20"/>
  <c r="AN1014" i="20"/>
  <c r="AO1014" i="20"/>
  <c r="AP1014" i="20"/>
  <c r="AQ1014" i="20"/>
  <c r="AR1014" i="20"/>
  <c r="AS1014" i="20"/>
  <c r="AN1015" i="20"/>
  <c r="AO1015" i="20"/>
  <c r="AP1015" i="20"/>
  <c r="AQ1015" i="20"/>
  <c r="AR1015" i="20"/>
  <c r="AS1015" i="20"/>
  <c r="AN1016" i="20"/>
  <c r="AO1016" i="20"/>
  <c r="AP1016" i="20"/>
  <c r="AQ1016" i="20"/>
  <c r="AR1016" i="20"/>
  <c r="AS1016" i="20"/>
  <c r="AN1017" i="20"/>
  <c r="AO1017" i="20"/>
  <c r="AP1017" i="20"/>
  <c r="AQ1017" i="20"/>
  <c r="AR1017" i="20"/>
  <c r="AS1017" i="20"/>
  <c r="AN1018" i="20"/>
  <c r="AO1018" i="20"/>
  <c r="AP1018" i="20"/>
  <c r="AQ1018" i="20"/>
  <c r="AR1018" i="20"/>
  <c r="AS1018" i="20"/>
  <c r="AN1019" i="20"/>
  <c r="AO1019" i="20"/>
  <c r="AP1019" i="20"/>
  <c r="AQ1019" i="20"/>
  <c r="AR1019" i="20"/>
  <c r="AS1019" i="20"/>
  <c r="AN1020" i="20"/>
  <c r="AO1020" i="20"/>
  <c r="AP1020" i="20"/>
  <c r="AQ1020" i="20"/>
  <c r="AR1020" i="20"/>
  <c r="AS1020" i="20"/>
  <c r="AN1021" i="20"/>
  <c r="AO1021" i="20"/>
  <c r="AP1021" i="20"/>
  <c r="AQ1021" i="20"/>
  <c r="AR1021" i="20"/>
  <c r="AS1021" i="20"/>
  <c r="AN1022" i="20"/>
  <c r="AO1022" i="20"/>
  <c r="AP1022" i="20"/>
  <c r="AQ1022" i="20"/>
  <c r="AR1022" i="20"/>
  <c r="AS1022" i="20"/>
  <c r="AN1023" i="20"/>
  <c r="AO1023" i="20"/>
  <c r="AP1023" i="20"/>
  <c r="AQ1023" i="20"/>
  <c r="AR1023" i="20"/>
  <c r="AS1023" i="20"/>
  <c r="AN1024" i="20"/>
  <c r="AO1024" i="20"/>
  <c r="AP1024" i="20"/>
  <c r="AQ1024" i="20"/>
  <c r="AR1024" i="20"/>
  <c r="AS1024" i="20"/>
  <c r="AN1025" i="20"/>
  <c r="AO1025" i="20"/>
  <c r="AP1025" i="20"/>
  <c r="AQ1025" i="20"/>
  <c r="AR1025" i="20"/>
  <c r="AS1025" i="20"/>
  <c r="AN1026" i="20"/>
  <c r="AO1026" i="20"/>
  <c r="AP1026" i="20"/>
  <c r="AQ1026" i="20"/>
  <c r="AR1026" i="20"/>
  <c r="AS1026" i="20"/>
  <c r="AN1027" i="20"/>
  <c r="AO1027" i="20"/>
  <c r="AP1027" i="20"/>
  <c r="AQ1027" i="20"/>
  <c r="AR1027" i="20"/>
  <c r="AS1027" i="20"/>
  <c r="AN1028" i="20"/>
  <c r="AO1028" i="20"/>
  <c r="AP1028" i="20"/>
  <c r="AQ1028" i="20"/>
  <c r="AR1028" i="20"/>
  <c r="AS1028" i="20"/>
  <c r="AN1029" i="20"/>
  <c r="AO1029" i="20"/>
  <c r="AP1029" i="20"/>
  <c r="AQ1029" i="20"/>
  <c r="AR1029" i="20"/>
  <c r="AS1029" i="20"/>
  <c r="AN1030" i="20"/>
  <c r="AO1030" i="20"/>
  <c r="AP1030" i="20"/>
  <c r="AQ1030" i="20"/>
  <c r="AR1030" i="20"/>
  <c r="AS1030" i="20"/>
  <c r="AN1031" i="20"/>
  <c r="AO1031" i="20"/>
  <c r="AP1031" i="20"/>
  <c r="AQ1031" i="20"/>
  <c r="AR1031" i="20"/>
  <c r="AS1031" i="20"/>
  <c r="AN1032" i="20"/>
  <c r="AO1032" i="20"/>
  <c r="AP1032" i="20"/>
  <c r="AQ1032" i="20"/>
  <c r="AR1032" i="20"/>
  <c r="AS1032" i="20"/>
  <c r="AN1033" i="20"/>
  <c r="AO1033" i="20"/>
  <c r="AP1033" i="20"/>
  <c r="AQ1033" i="20"/>
  <c r="AR1033" i="20"/>
  <c r="AS1033" i="20"/>
  <c r="AN1034" i="20"/>
  <c r="AO1034" i="20"/>
  <c r="AP1034" i="20"/>
  <c r="AQ1034" i="20"/>
  <c r="AR1034" i="20"/>
  <c r="AS1034" i="20"/>
  <c r="AN1035" i="20"/>
  <c r="AO1035" i="20"/>
  <c r="AP1035" i="20"/>
  <c r="AQ1035" i="20"/>
  <c r="AR1035" i="20"/>
  <c r="AS1035" i="20"/>
  <c r="AN1036" i="20"/>
  <c r="AO1036" i="20"/>
  <c r="AP1036" i="20"/>
  <c r="AQ1036" i="20"/>
  <c r="AR1036" i="20"/>
  <c r="AS1036" i="20"/>
  <c r="AN1037" i="20"/>
  <c r="AO1037" i="20"/>
  <c r="AP1037" i="20"/>
  <c r="AQ1037" i="20"/>
  <c r="AR1037" i="20"/>
  <c r="AS1037" i="20"/>
  <c r="AN1038" i="20"/>
  <c r="AO1038" i="20"/>
  <c r="AP1038" i="20"/>
  <c r="AQ1038" i="20"/>
  <c r="AR1038" i="20"/>
  <c r="AS1038" i="20"/>
  <c r="AN1039" i="20"/>
  <c r="AO1039" i="20"/>
  <c r="AP1039" i="20"/>
  <c r="AQ1039" i="20"/>
  <c r="AR1039" i="20"/>
  <c r="AS1039" i="20"/>
  <c r="AN1040" i="20"/>
  <c r="AO1040" i="20"/>
  <c r="AP1040" i="20"/>
  <c r="AQ1040" i="20"/>
  <c r="AR1040" i="20"/>
  <c r="AS1040" i="20"/>
  <c r="AN1041" i="20"/>
  <c r="AO1041" i="20"/>
  <c r="AP1041" i="20"/>
  <c r="AQ1041" i="20"/>
  <c r="AR1041" i="20"/>
  <c r="AS1041" i="20"/>
  <c r="AN1042" i="20"/>
  <c r="AO1042" i="20"/>
  <c r="AP1042" i="20"/>
  <c r="AQ1042" i="20"/>
  <c r="AR1042" i="20"/>
  <c r="AS1042" i="20"/>
  <c r="AN1043" i="20"/>
  <c r="AO1043" i="20"/>
  <c r="AP1043" i="20"/>
  <c r="AQ1043" i="20"/>
  <c r="AR1043" i="20"/>
  <c r="AS1043" i="20"/>
  <c r="AN1044" i="20"/>
  <c r="AO1044" i="20"/>
  <c r="AP1044" i="20"/>
  <c r="AQ1044" i="20"/>
  <c r="AR1044" i="20"/>
  <c r="AS1044" i="20"/>
  <c r="AN1045" i="20"/>
  <c r="AO1045" i="20"/>
  <c r="AP1045" i="20"/>
  <c r="AQ1045" i="20"/>
  <c r="AR1045" i="20"/>
  <c r="AS1045" i="20"/>
  <c r="AN1046" i="20"/>
  <c r="AO1046" i="20"/>
  <c r="AP1046" i="20"/>
  <c r="AQ1046" i="20"/>
  <c r="AR1046" i="20"/>
  <c r="AS1046" i="20"/>
  <c r="AN1047" i="20"/>
  <c r="AO1047" i="20"/>
  <c r="AP1047" i="20"/>
  <c r="AQ1047" i="20"/>
  <c r="AR1047" i="20"/>
  <c r="AS1047" i="20"/>
  <c r="AN1048" i="20"/>
  <c r="AO1048" i="20"/>
  <c r="AP1048" i="20"/>
  <c r="AQ1048" i="20"/>
  <c r="AR1048" i="20"/>
  <c r="AS1048" i="20"/>
  <c r="AN1049" i="20"/>
  <c r="AO1049" i="20"/>
  <c r="AP1049" i="20"/>
  <c r="AQ1049" i="20"/>
  <c r="AR1049" i="20"/>
  <c r="AS1049" i="20"/>
  <c r="AN1050" i="20"/>
  <c r="AO1050" i="20"/>
  <c r="AP1050" i="20"/>
  <c r="AQ1050" i="20"/>
  <c r="AR1050" i="20"/>
  <c r="AS1050" i="20"/>
  <c r="AN1051" i="20"/>
  <c r="AO1051" i="20"/>
  <c r="AP1051" i="20"/>
  <c r="AQ1051" i="20"/>
  <c r="AR1051" i="20"/>
  <c r="AS1051" i="20"/>
  <c r="AN1052" i="20"/>
  <c r="AO1052" i="20"/>
  <c r="AP1052" i="20"/>
  <c r="AQ1052" i="20"/>
  <c r="AR1052" i="20"/>
  <c r="AS1052" i="20"/>
  <c r="AN1053" i="20"/>
  <c r="AO1053" i="20"/>
  <c r="AP1053" i="20"/>
  <c r="AQ1053" i="20"/>
  <c r="AR1053" i="20"/>
  <c r="AS1053" i="20"/>
  <c r="AN1054" i="20"/>
  <c r="AO1054" i="20"/>
  <c r="AP1054" i="20"/>
  <c r="AQ1054" i="20"/>
  <c r="AR1054" i="20"/>
  <c r="AS1054" i="20"/>
  <c r="AN1055" i="20"/>
  <c r="AO1055" i="20"/>
  <c r="AP1055" i="20"/>
  <c r="AQ1055" i="20"/>
  <c r="AR1055" i="20"/>
  <c r="AS1055" i="20"/>
  <c r="AN1056" i="20"/>
  <c r="AO1056" i="20"/>
  <c r="AP1056" i="20"/>
  <c r="AQ1056" i="20"/>
  <c r="AR1056" i="20"/>
  <c r="AS1056" i="20"/>
  <c r="AN1057" i="20"/>
  <c r="AO1057" i="20"/>
  <c r="AP1057" i="20"/>
  <c r="AQ1057" i="20"/>
  <c r="AR1057" i="20"/>
  <c r="AS1057" i="20"/>
  <c r="AN1058" i="20"/>
  <c r="AO1058" i="20"/>
  <c r="AP1058" i="20"/>
  <c r="AQ1058" i="20"/>
  <c r="AR1058" i="20"/>
  <c r="AS1058" i="20"/>
  <c r="AN1059" i="20"/>
  <c r="AO1059" i="20"/>
  <c r="AP1059" i="20"/>
  <c r="AQ1059" i="20"/>
  <c r="AR1059" i="20"/>
  <c r="AS1059" i="20"/>
  <c r="AN1060" i="20"/>
  <c r="AO1060" i="20"/>
  <c r="AP1060" i="20"/>
  <c r="AQ1060" i="20"/>
  <c r="AR1060" i="20"/>
  <c r="AS1060" i="20"/>
  <c r="AN1061" i="20"/>
  <c r="AO1061" i="20"/>
  <c r="AP1061" i="20"/>
  <c r="AQ1061" i="20"/>
  <c r="AR1061" i="20"/>
  <c r="AS1061" i="20"/>
  <c r="AN1062" i="20"/>
  <c r="AO1062" i="20"/>
  <c r="AP1062" i="20"/>
  <c r="AQ1062" i="20"/>
  <c r="AR1062" i="20"/>
  <c r="AS1062" i="20"/>
  <c r="AN1063" i="20"/>
  <c r="AO1063" i="20"/>
  <c r="AP1063" i="20"/>
  <c r="AQ1063" i="20"/>
  <c r="AR1063" i="20"/>
  <c r="AS1063" i="20"/>
  <c r="AN1064" i="20"/>
  <c r="AO1064" i="20"/>
  <c r="AP1064" i="20"/>
  <c r="AQ1064" i="20"/>
  <c r="AR1064" i="20"/>
  <c r="AS1064" i="20"/>
  <c r="AN1065" i="20"/>
  <c r="AO1065" i="20"/>
  <c r="AP1065" i="20"/>
  <c r="AQ1065" i="20"/>
  <c r="AR1065" i="20"/>
  <c r="AS1065" i="20"/>
  <c r="AN1066" i="20"/>
  <c r="AO1066" i="20"/>
  <c r="AP1066" i="20"/>
  <c r="AQ1066" i="20"/>
  <c r="AR1066" i="20"/>
  <c r="AS1066" i="20"/>
  <c r="AN1067" i="20"/>
  <c r="AO1067" i="20"/>
  <c r="AP1067" i="20"/>
  <c r="AQ1067" i="20"/>
  <c r="AR1067" i="20"/>
  <c r="AS1067" i="20"/>
  <c r="AN1068" i="20"/>
  <c r="AO1068" i="20"/>
  <c r="AP1068" i="20"/>
  <c r="AQ1068" i="20"/>
  <c r="AR1068" i="20"/>
  <c r="AS1068" i="20"/>
  <c r="AN1069" i="20"/>
  <c r="AO1069" i="20"/>
  <c r="AP1069" i="20"/>
  <c r="AQ1069" i="20"/>
  <c r="AR1069" i="20"/>
  <c r="AS1069" i="20"/>
  <c r="AN1070" i="20"/>
  <c r="AO1070" i="20"/>
  <c r="AP1070" i="20"/>
  <c r="AQ1070" i="20"/>
  <c r="AR1070" i="20"/>
  <c r="AS1070" i="20"/>
  <c r="AN1071" i="20"/>
  <c r="AO1071" i="20"/>
  <c r="AP1071" i="20"/>
  <c r="AQ1071" i="20"/>
  <c r="AR1071" i="20"/>
  <c r="AS1071" i="20"/>
  <c r="AN1072" i="20"/>
  <c r="AO1072" i="20"/>
  <c r="AP1072" i="20"/>
  <c r="AQ1072" i="20"/>
  <c r="AR1072" i="20"/>
  <c r="AS1072" i="20"/>
  <c r="AN1073" i="20"/>
  <c r="AO1073" i="20"/>
  <c r="AP1073" i="20"/>
  <c r="AQ1073" i="20"/>
  <c r="AR1073" i="20"/>
  <c r="AS1073" i="20"/>
  <c r="AN1074" i="20"/>
  <c r="AO1074" i="20"/>
  <c r="AP1074" i="20"/>
  <c r="AQ1074" i="20"/>
  <c r="AR1074" i="20"/>
  <c r="AS1074" i="20"/>
  <c r="AN1075" i="20"/>
  <c r="AO1075" i="20"/>
  <c r="AP1075" i="20"/>
  <c r="AQ1075" i="20"/>
  <c r="AR1075" i="20"/>
  <c r="AS1075" i="20"/>
  <c r="AN1076" i="20"/>
  <c r="AO1076" i="20"/>
  <c r="AP1076" i="20"/>
  <c r="AQ1076" i="20"/>
  <c r="AR1076" i="20"/>
  <c r="AS1076" i="20"/>
  <c r="AN1077" i="20"/>
  <c r="AO1077" i="20"/>
  <c r="AP1077" i="20"/>
  <c r="AQ1077" i="20"/>
  <c r="AR1077" i="20"/>
  <c r="AS1077" i="20"/>
  <c r="AN1078" i="20"/>
  <c r="AO1078" i="20"/>
  <c r="AP1078" i="20"/>
  <c r="AQ1078" i="20"/>
  <c r="AR1078" i="20"/>
  <c r="AS1078" i="20"/>
  <c r="AN1079" i="20"/>
  <c r="AO1079" i="20"/>
  <c r="AP1079" i="20"/>
  <c r="AQ1079" i="20"/>
  <c r="AR1079" i="20"/>
  <c r="AS1079" i="20"/>
  <c r="AN1080" i="20"/>
  <c r="AO1080" i="20"/>
  <c r="AP1080" i="20"/>
  <c r="AQ1080" i="20"/>
  <c r="AR1080" i="20"/>
  <c r="AS1080" i="20"/>
  <c r="AN1081" i="20"/>
  <c r="AO1081" i="20"/>
  <c r="AP1081" i="20"/>
  <c r="AQ1081" i="20"/>
  <c r="AR1081" i="20"/>
  <c r="AS1081" i="20"/>
  <c r="AN1082" i="20"/>
  <c r="AO1082" i="20"/>
  <c r="AP1082" i="20"/>
  <c r="AQ1082" i="20"/>
  <c r="AR1082" i="20"/>
  <c r="AS1082" i="20"/>
  <c r="AN1083" i="20"/>
  <c r="AO1083" i="20"/>
  <c r="AP1083" i="20"/>
  <c r="AQ1083" i="20"/>
  <c r="AR1083" i="20"/>
  <c r="AS1083" i="20"/>
  <c r="AN1084" i="20"/>
  <c r="AO1084" i="20"/>
  <c r="AP1084" i="20"/>
  <c r="AQ1084" i="20"/>
  <c r="AR1084" i="20"/>
  <c r="AS1084" i="20"/>
  <c r="AN1085" i="20"/>
  <c r="AO1085" i="20"/>
  <c r="AP1085" i="20"/>
  <c r="AQ1085" i="20"/>
  <c r="AR1085" i="20"/>
  <c r="AS1085" i="20"/>
  <c r="AN1086" i="20"/>
  <c r="AO1086" i="20"/>
  <c r="AP1086" i="20"/>
  <c r="AQ1086" i="20"/>
  <c r="AR1086" i="20"/>
  <c r="AS1086" i="20"/>
  <c r="AN1087" i="20"/>
  <c r="AO1087" i="20"/>
  <c r="AP1087" i="20"/>
  <c r="AQ1087" i="20"/>
  <c r="AR1087" i="20"/>
  <c r="AS1087" i="20"/>
  <c r="AN1088" i="20"/>
  <c r="AO1088" i="20"/>
  <c r="AP1088" i="20"/>
  <c r="AQ1088" i="20"/>
  <c r="AR1088" i="20"/>
  <c r="AS1088" i="20"/>
  <c r="AN1089" i="20"/>
  <c r="AO1089" i="20"/>
  <c r="AP1089" i="20"/>
  <c r="AQ1089" i="20"/>
  <c r="AR1089" i="20"/>
  <c r="AS1089" i="20"/>
  <c r="AN1090" i="20"/>
  <c r="AO1090" i="20"/>
  <c r="AP1090" i="20"/>
  <c r="AQ1090" i="20"/>
  <c r="AR1090" i="20"/>
  <c r="AS1090" i="20"/>
  <c r="AN1091" i="20"/>
  <c r="AO1091" i="20"/>
  <c r="AP1091" i="20"/>
  <c r="AQ1091" i="20"/>
  <c r="AR1091" i="20"/>
  <c r="AS1091" i="20"/>
  <c r="AN1092" i="20"/>
  <c r="AO1092" i="20"/>
  <c r="AP1092" i="20"/>
  <c r="AQ1092" i="20"/>
  <c r="AR1092" i="20"/>
  <c r="AS1092" i="20"/>
  <c r="AN1093" i="20"/>
  <c r="AO1093" i="20"/>
  <c r="AP1093" i="20"/>
  <c r="AQ1093" i="20"/>
  <c r="AR1093" i="20"/>
  <c r="AS1093" i="20"/>
  <c r="AN1094" i="20"/>
  <c r="AO1094" i="20"/>
  <c r="AP1094" i="20"/>
  <c r="AQ1094" i="20"/>
  <c r="AR1094" i="20"/>
  <c r="AS1094" i="20"/>
  <c r="AN1095" i="20"/>
  <c r="AO1095" i="20"/>
  <c r="AP1095" i="20"/>
  <c r="AQ1095" i="20"/>
  <c r="AR1095" i="20"/>
  <c r="AS1095" i="20"/>
  <c r="AN1096" i="20"/>
  <c r="AO1096" i="20"/>
  <c r="AP1096" i="20"/>
  <c r="AQ1096" i="20"/>
  <c r="AR1096" i="20"/>
  <c r="AS1096" i="20"/>
  <c r="AN1097" i="20"/>
  <c r="AO1097" i="20"/>
  <c r="AP1097" i="20"/>
  <c r="AQ1097" i="20"/>
  <c r="AR1097" i="20"/>
  <c r="AS1097" i="20"/>
  <c r="AN1098" i="20"/>
  <c r="AO1098" i="20"/>
  <c r="AP1098" i="20"/>
  <c r="AQ1098" i="20"/>
  <c r="AR1098" i="20"/>
  <c r="AS1098" i="20"/>
  <c r="AN1099" i="20"/>
  <c r="AO1099" i="20"/>
  <c r="AP1099" i="20"/>
  <c r="AQ1099" i="20"/>
  <c r="AR1099" i="20"/>
  <c r="AS1099" i="20"/>
  <c r="AN1100" i="20"/>
  <c r="AO1100" i="20"/>
  <c r="AP1100" i="20"/>
  <c r="AQ1100" i="20"/>
  <c r="AR1100" i="20"/>
  <c r="AS1100" i="20"/>
  <c r="AN1101" i="20"/>
  <c r="AO1101" i="20"/>
  <c r="AP1101" i="20"/>
  <c r="AQ1101" i="20"/>
  <c r="AR1101" i="20"/>
  <c r="AS1101" i="20"/>
  <c r="AN1102" i="20"/>
  <c r="AO1102" i="20"/>
  <c r="AP1102" i="20"/>
  <c r="AQ1102" i="20"/>
  <c r="AR1102" i="20"/>
  <c r="AS1102" i="20"/>
  <c r="AN1103" i="20"/>
  <c r="AO1103" i="20"/>
  <c r="AP1103" i="20"/>
  <c r="AQ1103" i="20"/>
  <c r="AR1103" i="20"/>
  <c r="AS1103" i="20"/>
  <c r="AN1104" i="20"/>
  <c r="AO1104" i="20"/>
  <c r="AP1104" i="20"/>
  <c r="AQ1104" i="20"/>
  <c r="AR1104" i="20"/>
  <c r="AS1104" i="20"/>
  <c r="AN1105" i="20"/>
  <c r="AO1105" i="20"/>
  <c r="AP1105" i="20"/>
  <c r="AQ1105" i="20"/>
  <c r="AR1105" i="20"/>
  <c r="AS1105" i="20"/>
  <c r="AN1106" i="20"/>
  <c r="AO1106" i="20"/>
  <c r="AP1106" i="20"/>
  <c r="AQ1106" i="20"/>
  <c r="AR1106" i="20"/>
  <c r="AS1106" i="20"/>
  <c r="AN1107" i="20"/>
  <c r="AO1107" i="20"/>
  <c r="AP1107" i="20"/>
  <c r="AQ1107" i="20"/>
  <c r="AR1107" i="20"/>
  <c r="AS1107" i="20"/>
  <c r="AN1108" i="20"/>
  <c r="AO1108" i="20"/>
  <c r="AP1108" i="20"/>
  <c r="AQ1108" i="20"/>
  <c r="AR1108" i="20"/>
  <c r="AS1108" i="20"/>
  <c r="AN1109" i="20"/>
  <c r="AO1109" i="20"/>
  <c r="AP1109" i="20"/>
  <c r="AQ1109" i="20"/>
  <c r="AR1109" i="20"/>
  <c r="AS1109" i="20"/>
  <c r="AN1110" i="20"/>
  <c r="AO1110" i="20"/>
  <c r="AP1110" i="20"/>
  <c r="AQ1110" i="20"/>
  <c r="AR1110" i="20"/>
  <c r="AS1110" i="20"/>
  <c r="AN1111" i="20"/>
  <c r="AO1111" i="20"/>
  <c r="AP1111" i="20"/>
  <c r="AQ1111" i="20"/>
  <c r="AR1111" i="20"/>
  <c r="AS1111" i="20"/>
  <c r="AN1112" i="20"/>
  <c r="AO1112" i="20"/>
  <c r="AP1112" i="20"/>
  <c r="AQ1112" i="20"/>
  <c r="AR1112" i="20"/>
  <c r="AS1112" i="20"/>
  <c r="AN1113" i="20"/>
  <c r="AO1113" i="20"/>
  <c r="AP1113" i="20"/>
  <c r="AQ1113" i="20"/>
  <c r="AR1113" i="20"/>
  <c r="AS1113" i="20"/>
  <c r="AN1114" i="20"/>
  <c r="AO1114" i="20"/>
  <c r="AP1114" i="20"/>
  <c r="AQ1114" i="20"/>
  <c r="AR1114" i="20"/>
  <c r="AS1114" i="20"/>
  <c r="AN1115" i="20"/>
  <c r="AO1115" i="20"/>
  <c r="AP1115" i="20"/>
  <c r="AQ1115" i="20"/>
  <c r="AR1115" i="20"/>
  <c r="AS1115" i="20"/>
  <c r="AN1116" i="20"/>
  <c r="AO1116" i="20"/>
  <c r="AP1116" i="20"/>
  <c r="AQ1116" i="20"/>
  <c r="AR1116" i="20"/>
  <c r="AS1116" i="20"/>
  <c r="AN1117" i="20"/>
  <c r="AO1117" i="20"/>
  <c r="AP1117" i="20"/>
  <c r="AQ1117" i="20"/>
  <c r="AR1117" i="20"/>
  <c r="AS1117" i="20"/>
  <c r="AN1118" i="20"/>
  <c r="AO1118" i="20"/>
  <c r="AP1118" i="20"/>
  <c r="AQ1118" i="20"/>
  <c r="AR1118" i="20"/>
  <c r="AS1118" i="20"/>
  <c r="AN1119" i="20"/>
  <c r="AO1119" i="20"/>
  <c r="AP1119" i="20"/>
  <c r="AQ1119" i="20"/>
  <c r="AR1119" i="20"/>
  <c r="AS1119" i="20"/>
  <c r="AN1120" i="20"/>
  <c r="AO1120" i="20"/>
  <c r="AP1120" i="20"/>
  <c r="AQ1120" i="20"/>
  <c r="AR1120" i="20"/>
  <c r="AS1120" i="20"/>
  <c r="AN1121" i="20"/>
  <c r="AO1121" i="20"/>
  <c r="AP1121" i="20"/>
  <c r="AQ1121" i="20"/>
  <c r="AR1121" i="20"/>
  <c r="AS1121" i="20"/>
  <c r="AN1122" i="20"/>
  <c r="AO1122" i="20"/>
  <c r="AP1122" i="20"/>
  <c r="AQ1122" i="20"/>
  <c r="AR1122" i="20"/>
  <c r="AS1122" i="20"/>
  <c r="AN1123" i="20"/>
  <c r="AO1123" i="20"/>
  <c r="AP1123" i="20"/>
  <c r="AQ1123" i="20"/>
  <c r="AR1123" i="20"/>
  <c r="AS1123" i="20"/>
  <c r="AN1124" i="20"/>
  <c r="AO1124" i="20"/>
  <c r="AP1124" i="20"/>
  <c r="AQ1124" i="20"/>
  <c r="AR1124" i="20"/>
  <c r="AS1124" i="20"/>
  <c r="AN1125" i="20"/>
  <c r="AO1125" i="20"/>
  <c r="AP1125" i="20"/>
  <c r="AQ1125" i="20"/>
  <c r="AR1125" i="20"/>
  <c r="AS1125" i="20"/>
  <c r="AN1126" i="20"/>
  <c r="AO1126" i="20"/>
  <c r="AP1126" i="20"/>
  <c r="AQ1126" i="20"/>
  <c r="AR1126" i="20"/>
  <c r="AS1126" i="20"/>
  <c r="AN1127" i="20"/>
  <c r="AO1127" i="20"/>
  <c r="AP1127" i="20"/>
  <c r="AQ1127" i="20"/>
  <c r="AR1127" i="20"/>
  <c r="AS1127" i="20"/>
  <c r="AN1128" i="20"/>
  <c r="AO1128" i="20"/>
  <c r="AP1128" i="20"/>
  <c r="AQ1128" i="20"/>
  <c r="AR1128" i="20"/>
  <c r="AS1128" i="20"/>
  <c r="AN1129" i="20"/>
  <c r="AO1129" i="20"/>
  <c r="AP1129" i="20"/>
  <c r="AQ1129" i="20"/>
  <c r="AR1129" i="20"/>
  <c r="AS1129" i="20"/>
  <c r="AN1130" i="20"/>
  <c r="AO1130" i="20"/>
  <c r="AP1130" i="20"/>
  <c r="AQ1130" i="20"/>
  <c r="AR1130" i="20"/>
  <c r="AS1130" i="20"/>
  <c r="AN1131" i="20"/>
  <c r="AO1131" i="20"/>
  <c r="AP1131" i="20"/>
  <c r="AQ1131" i="20"/>
  <c r="AR1131" i="20"/>
  <c r="AS1131" i="20"/>
  <c r="AN1132" i="20"/>
  <c r="AO1132" i="20"/>
  <c r="AP1132" i="20"/>
  <c r="AQ1132" i="20"/>
  <c r="AR1132" i="20"/>
  <c r="AS1132" i="20"/>
  <c r="AN1133" i="20"/>
  <c r="AO1133" i="20"/>
  <c r="AP1133" i="20"/>
  <c r="AQ1133" i="20"/>
  <c r="AR1133" i="20"/>
  <c r="AS1133" i="20"/>
  <c r="AN1134" i="20"/>
  <c r="AO1134" i="20"/>
  <c r="AP1134" i="20"/>
  <c r="AQ1134" i="20"/>
  <c r="AR1134" i="20"/>
  <c r="AS1134" i="20"/>
  <c r="AN1135" i="20"/>
  <c r="AO1135" i="20"/>
  <c r="AP1135" i="20"/>
  <c r="AQ1135" i="20"/>
  <c r="AR1135" i="20"/>
  <c r="AS1135" i="20"/>
  <c r="AN1136" i="20"/>
  <c r="AO1136" i="20"/>
  <c r="AP1136" i="20"/>
  <c r="AQ1136" i="20"/>
  <c r="AR1136" i="20"/>
  <c r="AS1136" i="20"/>
  <c r="AN1137" i="20"/>
  <c r="AO1137" i="20"/>
  <c r="AP1137" i="20"/>
  <c r="AQ1137" i="20"/>
  <c r="AR1137" i="20"/>
  <c r="AS1137" i="20"/>
  <c r="AN1138" i="20"/>
  <c r="AO1138" i="20"/>
  <c r="AP1138" i="20"/>
  <c r="AQ1138" i="20"/>
  <c r="AR1138" i="20"/>
  <c r="AS1138" i="20"/>
  <c r="AN1139" i="20"/>
  <c r="AO1139" i="20"/>
  <c r="AP1139" i="20"/>
  <c r="AQ1139" i="20"/>
  <c r="AR1139" i="20"/>
  <c r="AS1139" i="20"/>
  <c r="AN1140" i="20"/>
  <c r="AO1140" i="20"/>
  <c r="AP1140" i="20"/>
  <c r="AQ1140" i="20"/>
  <c r="AR1140" i="20"/>
  <c r="AS1140" i="20"/>
  <c r="AN1141" i="20"/>
  <c r="AO1141" i="20"/>
  <c r="AP1141" i="20"/>
  <c r="AQ1141" i="20"/>
  <c r="AR1141" i="20"/>
  <c r="AS1141" i="20"/>
  <c r="AN1142" i="20"/>
  <c r="AO1142" i="20"/>
  <c r="AP1142" i="20"/>
  <c r="AQ1142" i="20"/>
  <c r="AR1142" i="20"/>
  <c r="AS1142" i="20"/>
  <c r="AN1143" i="20"/>
  <c r="AO1143" i="20"/>
  <c r="AP1143" i="20"/>
  <c r="AQ1143" i="20"/>
  <c r="AR1143" i="20"/>
  <c r="AS1143" i="20"/>
  <c r="AN1144" i="20"/>
  <c r="AO1144" i="20"/>
  <c r="AP1144" i="20"/>
  <c r="AQ1144" i="20"/>
  <c r="AR1144" i="20"/>
  <c r="AS1144" i="20"/>
  <c r="AN1145" i="20"/>
  <c r="AO1145" i="20"/>
  <c r="AP1145" i="20"/>
  <c r="AQ1145" i="20"/>
  <c r="AR1145" i="20"/>
  <c r="AS1145" i="20"/>
  <c r="AN1146" i="20"/>
  <c r="AO1146" i="20"/>
  <c r="AP1146" i="20"/>
  <c r="AQ1146" i="20"/>
  <c r="AR1146" i="20"/>
  <c r="AS1146" i="20"/>
  <c r="AN1147" i="20"/>
  <c r="AO1147" i="20"/>
  <c r="AP1147" i="20"/>
  <c r="AQ1147" i="20"/>
  <c r="AR1147" i="20"/>
  <c r="AS1147" i="20"/>
  <c r="AN1148" i="20"/>
  <c r="AO1148" i="20"/>
  <c r="AP1148" i="20"/>
  <c r="AQ1148" i="20"/>
  <c r="AR1148" i="20"/>
  <c r="AS1148" i="20"/>
  <c r="AN1149" i="20"/>
  <c r="AO1149" i="20"/>
  <c r="AP1149" i="20"/>
  <c r="AQ1149" i="20"/>
  <c r="AR1149" i="20"/>
  <c r="AS1149" i="20"/>
  <c r="AN1150" i="20"/>
  <c r="AO1150" i="20"/>
  <c r="AP1150" i="20"/>
  <c r="AQ1150" i="20"/>
  <c r="AR1150" i="20"/>
  <c r="AS1150" i="20"/>
  <c r="AN1151" i="20"/>
  <c r="AO1151" i="20"/>
  <c r="AP1151" i="20"/>
  <c r="AQ1151" i="20"/>
  <c r="AR1151" i="20"/>
  <c r="AS1151" i="20"/>
  <c r="AN1152" i="20"/>
  <c r="AO1152" i="20"/>
  <c r="AP1152" i="20"/>
  <c r="AQ1152" i="20"/>
  <c r="AR1152" i="20"/>
  <c r="AS1152" i="20"/>
  <c r="AN1153" i="20"/>
  <c r="AO1153" i="20"/>
  <c r="AP1153" i="20"/>
  <c r="AQ1153" i="20"/>
  <c r="AR1153" i="20"/>
  <c r="AS1153" i="20"/>
  <c r="AN1154" i="20"/>
  <c r="AO1154" i="20"/>
  <c r="AP1154" i="20"/>
  <c r="AQ1154" i="20"/>
  <c r="AR1154" i="20"/>
  <c r="AS1154" i="20"/>
  <c r="AN1155" i="20"/>
  <c r="AO1155" i="20"/>
  <c r="AP1155" i="20"/>
  <c r="AQ1155" i="20"/>
  <c r="AR1155" i="20"/>
  <c r="AS1155" i="20"/>
  <c r="AN1156" i="20"/>
  <c r="AO1156" i="20"/>
  <c r="AP1156" i="20"/>
  <c r="AQ1156" i="20"/>
  <c r="AR1156" i="20"/>
  <c r="AS1156" i="20"/>
  <c r="AN1157" i="20"/>
  <c r="AO1157" i="20"/>
  <c r="AP1157" i="20"/>
  <c r="AQ1157" i="20"/>
  <c r="AR1157" i="20"/>
  <c r="AS1157" i="20"/>
  <c r="AN1158" i="20"/>
  <c r="AO1158" i="20"/>
  <c r="AP1158" i="20"/>
  <c r="AQ1158" i="20"/>
  <c r="AR1158" i="20"/>
  <c r="AS1158" i="20"/>
  <c r="AN1159" i="20"/>
  <c r="AO1159" i="20"/>
  <c r="AP1159" i="20"/>
  <c r="AQ1159" i="20"/>
  <c r="AR1159" i="20"/>
  <c r="AS1159" i="20"/>
  <c r="AN1160" i="20"/>
  <c r="AO1160" i="20"/>
  <c r="AP1160" i="20"/>
  <c r="AQ1160" i="20"/>
  <c r="AR1160" i="20"/>
  <c r="AS1160" i="20"/>
  <c r="AN1161" i="20"/>
  <c r="AO1161" i="20"/>
  <c r="AP1161" i="20"/>
  <c r="AQ1161" i="20"/>
  <c r="AR1161" i="20"/>
  <c r="AS1161" i="20"/>
  <c r="AN1162" i="20"/>
  <c r="AO1162" i="20"/>
  <c r="AP1162" i="20"/>
  <c r="AQ1162" i="20"/>
  <c r="AR1162" i="20"/>
  <c r="AS1162" i="20"/>
  <c r="AN1163" i="20"/>
  <c r="AO1163" i="20"/>
  <c r="AP1163" i="20"/>
  <c r="AQ1163" i="20"/>
  <c r="AR1163" i="20"/>
  <c r="AS1163" i="20"/>
  <c r="AN1164" i="20"/>
  <c r="AO1164" i="20"/>
  <c r="AP1164" i="20"/>
  <c r="AQ1164" i="20"/>
  <c r="AR1164" i="20"/>
  <c r="AS1164" i="20"/>
  <c r="AN1165" i="20"/>
  <c r="AO1165" i="20"/>
  <c r="AP1165" i="20"/>
  <c r="AQ1165" i="20"/>
  <c r="AR1165" i="20"/>
  <c r="AS1165" i="20"/>
  <c r="AN1166" i="20"/>
  <c r="AO1166" i="20"/>
  <c r="AP1166" i="20"/>
  <c r="AQ1166" i="20"/>
  <c r="AR1166" i="20"/>
  <c r="AS1166" i="20"/>
  <c r="AN1167" i="20"/>
  <c r="AO1167" i="20"/>
  <c r="AP1167" i="20"/>
  <c r="AQ1167" i="20"/>
  <c r="AR1167" i="20"/>
  <c r="AS1167" i="20"/>
  <c r="AN1168" i="20"/>
  <c r="AO1168" i="20"/>
  <c r="AP1168" i="20"/>
  <c r="AQ1168" i="20"/>
  <c r="AR1168" i="20"/>
  <c r="AS1168" i="20"/>
  <c r="AN1169" i="20"/>
  <c r="AO1169" i="20"/>
  <c r="AP1169" i="20"/>
  <c r="AQ1169" i="20"/>
  <c r="AR1169" i="20"/>
  <c r="AS1169" i="20"/>
  <c r="AN1170" i="20"/>
  <c r="AO1170" i="20"/>
  <c r="AP1170" i="20"/>
  <c r="AQ1170" i="20"/>
  <c r="AR1170" i="20"/>
  <c r="AS1170" i="20"/>
  <c r="AN1171" i="20"/>
  <c r="AO1171" i="20"/>
  <c r="AP1171" i="20"/>
  <c r="AQ1171" i="20"/>
  <c r="AR1171" i="20"/>
  <c r="AS1171" i="20"/>
  <c r="AN1172" i="20"/>
  <c r="AO1172" i="20"/>
  <c r="AP1172" i="20"/>
  <c r="AQ1172" i="20"/>
  <c r="AR1172" i="20"/>
  <c r="AS1172" i="20"/>
  <c r="AN1173" i="20"/>
  <c r="AO1173" i="20"/>
  <c r="AP1173" i="20"/>
  <c r="AQ1173" i="20"/>
  <c r="AR1173" i="20"/>
  <c r="AS1173" i="20"/>
  <c r="AN1174" i="20"/>
  <c r="AO1174" i="20"/>
  <c r="AP1174" i="20"/>
  <c r="AQ1174" i="20"/>
  <c r="AR1174" i="20"/>
  <c r="AS1174" i="20"/>
  <c r="AN1175" i="20"/>
  <c r="AO1175" i="20"/>
  <c r="AP1175" i="20"/>
  <c r="AQ1175" i="20"/>
  <c r="AR1175" i="20"/>
  <c r="AS1175" i="20"/>
  <c r="AN1176" i="20"/>
  <c r="AO1176" i="20"/>
  <c r="AP1176" i="20"/>
  <c r="AQ1176" i="20"/>
  <c r="AR1176" i="20"/>
  <c r="AS1176" i="20"/>
  <c r="AN1177" i="20"/>
  <c r="AO1177" i="20"/>
  <c r="AP1177" i="20"/>
  <c r="AQ1177" i="20"/>
  <c r="AR1177" i="20"/>
  <c r="AS1177" i="20"/>
  <c r="AN1178" i="20"/>
  <c r="AO1178" i="20"/>
  <c r="AP1178" i="20"/>
  <c r="AQ1178" i="20"/>
  <c r="AR1178" i="20"/>
  <c r="AS1178" i="20"/>
  <c r="AN1179" i="20"/>
  <c r="AO1179" i="20"/>
  <c r="AP1179" i="20"/>
  <c r="AQ1179" i="20"/>
  <c r="AR1179" i="20"/>
  <c r="AS1179" i="20"/>
  <c r="AN1180" i="20"/>
  <c r="AO1180" i="20"/>
  <c r="AP1180" i="20"/>
  <c r="AQ1180" i="20"/>
  <c r="AR1180" i="20"/>
  <c r="AS1180" i="20"/>
  <c r="AN1181" i="20"/>
  <c r="AO1181" i="20"/>
  <c r="AP1181" i="20"/>
  <c r="AQ1181" i="20"/>
  <c r="AR1181" i="20"/>
  <c r="AS1181" i="20"/>
  <c r="AN1182" i="20"/>
  <c r="AO1182" i="20"/>
  <c r="AP1182" i="20"/>
  <c r="AQ1182" i="20"/>
  <c r="AR1182" i="20"/>
  <c r="AS1182" i="20"/>
  <c r="AN1183" i="20"/>
  <c r="AO1183" i="20"/>
  <c r="AP1183" i="20"/>
  <c r="AQ1183" i="20"/>
  <c r="AR1183" i="20"/>
  <c r="AS1183" i="20"/>
  <c r="AN1184" i="20"/>
  <c r="AO1184" i="20"/>
  <c r="AP1184" i="20"/>
  <c r="AQ1184" i="20"/>
  <c r="AR1184" i="20"/>
  <c r="AS1184" i="20"/>
  <c r="AN1185" i="20"/>
  <c r="AO1185" i="20"/>
  <c r="AP1185" i="20"/>
  <c r="AQ1185" i="20"/>
  <c r="AR1185" i="20"/>
  <c r="AS1185" i="20"/>
  <c r="AN1186" i="20"/>
  <c r="AO1186" i="20"/>
  <c r="AP1186" i="20"/>
  <c r="AQ1186" i="20"/>
  <c r="AR1186" i="20"/>
  <c r="AS1186" i="20"/>
  <c r="AN1187" i="20"/>
  <c r="AO1187" i="20"/>
  <c r="AP1187" i="20"/>
  <c r="AQ1187" i="20"/>
  <c r="AR1187" i="20"/>
  <c r="AS1187" i="20"/>
  <c r="AN1188" i="20"/>
  <c r="AO1188" i="20"/>
  <c r="AP1188" i="20"/>
  <c r="AQ1188" i="20"/>
  <c r="AR1188" i="20"/>
  <c r="AS1188" i="20"/>
  <c r="AN1189" i="20"/>
  <c r="AO1189" i="20"/>
  <c r="AP1189" i="20"/>
  <c r="AQ1189" i="20"/>
  <c r="AR1189" i="20"/>
  <c r="AS1189" i="20"/>
  <c r="AN1190" i="20"/>
  <c r="AO1190" i="20"/>
  <c r="AP1190" i="20"/>
  <c r="AQ1190" i="20"/>
  <c r="AR1190" i="20"/>
  <c r="AS1190" i="20"/>
  <c r="AN1191" i="20"/>
  <c r="AO1191" i="20"/>
  <c r="AP1191" i="20"/>
  <c r="AQ1191" i="20"/>
  <c r="AR1191" i="20"/>
  <c r="AS1191" i="20"/>
  <c r="AN1192" i="20"/>
  <c r="AO1192" i="20"/>
  <c r="AP1192" i="20"/>
  <c r="AQ1192" i="20"/>
  <c r="AR1192" i="20"/>
  <c r="AS1192" i="20"/>
  <c r="AN1193" i="20"/>
  <c r="AO1193" i="20"/>
  <c r="AP1193" i="20"/>
  <c r="AQ1193" i="20"/>
  <c r="AR1193" i="20"/>
  <c r="AS1193" i="20"/>
  <c r="AN1194" i="20"/>
  <c r="AO1194" i="20"/>
  <c r="AP1194" i="20"/>
  <c r="AQ1194" i="20"/>
  <c r="AR1194" i="20"/>
  <c r="AS1194" i="20"/>
  <c r="AN1195" i="20"/>
  <c r="AO1195" i="20"/>
  <c r="AP1195" i="20"/>
  <c r="AQ1195" i="20"/>
  <c r="AR1195" i="20"/>
  <c r="AS1195" i="20"/>
  <c r="AN1196" i="20"/>
  <c r="AO1196" i="20"/>
  <c r="AP1196" i="20"/>
  <c r="AQ1196" i="20"/>
  <c r="AR1196" i="20"/>
  <c r="AS1196" i="20"/>
  <c r="AN1197" i="20"/>
  <c r="AO1197" i="20"/>
  <c r="AP1197" i="20"/>
  <c r="AQ1197" i="20"/>
  <c r="AR1197" i="20"/>
  <c r="AS1197" i="20"/>
  <c r="AN1198" i="20"/>
  <c r="AO1198" i="20"/>
  <c r="AP1198" i="20"/>
  <c r="AQ1198" i="20"/>
  <c r="AR1198" i="20"/>
  <c r="AS1198" i="20"/>
  <c r="AN1199" i="20"/>
  <c r="AO1199" i="20"/>
  <c r="AP1199" i="20"/>
  <c r="AQ1199" i="20"/>
  <c r="AR1199" i="20"/>
  <c r="AS1199" i="20"/>
  <c r="AN1200" i="20"/>
  <c r="AO1200" i="20"/>
  <c r="AP1200" i="20"/>
  <c r="AQ1200" i="20"/>
  <c r="AR1200" i="20"/>
  <c r="AS1200" i="20"/>
  <c r="AN1201" i="20"/>
  <c r="AO1201" i="20"/>
  <c r="AP1201" i="20"/>
  <c r="AQ1201" i="20"/>
  <c r="AR1201" i="20"/>
  <c r="AS1201" i="20"/>
  <c r="AN1202" i="20"/>
  <c r="AO1202" i="20"/>
  <c r="AP1202" i="20"/>
  <c r="AQ1202" i="20"/>
  <c r="AR1202" i="20"/>
  <c r="AS1202" i="20"/>
  <c r="AN1203" i="20"/>
  <c r="AO1203" i="20"/>
  <c r="AP1203" i="20"/>
  <c r="AQ1203" i="20"/>
  <c r="AR1203" i="20"/>
  <c r="AS1203" i="20"/>
  <c r="AN1204" i="20"/>
  <c r="AO1204" i="20"/>
  <c r="AP1204" i="20"/>
  <c r="AQ1204" i="20"/>
  <c r="AR1204" i="20"/>
  <c r="AS1204" i="20"/>
  <c r="AN1205" i="20"/>
  <c r="AO1205" i="20"/>
  <c r="AP1205" i="20"/>
  <c r="AQ1205" i="20"/>
  <c r="AR1205" i="20"/>
  <c r="AS1205" i="20"/>
  <c r="AN1206" i="20"/>
  <c r="AO1206" i="20"/>
  <c r="AP1206" i="20"/>
  <c r="AQ1206" i="20"/>
  <c r="AR1206" i="20"/>
  <c r="AS1206" i="20"/>
  <c r="AN1207" i="20"/>
  <c r="AO1207" i="20"/>
  <c r="AP1207" i="20"/>
  <c r="AQ1207" i="20"/>
  <c r="AR1207" i="20"/>
  <c r="AS1207" i="20"/>
  <c r="AN1208" i="20"/>
  <c r="AO1208" i="20"/>
  <c r="AP1208" i="20"/>
  <c r="AQ1208" i="20"/>
  <c r="AR1208" i="20"/>
  <c r="AS1208" i="20"/>
  <c r="AN1209" i="20"/>
  <c r="AO1209" i="20"/>
  <c r="AP1209" i="20"/>
  <c r="AQ1209" i="20"/>
  <c r="AR1209" i="20"/>
  <c r="AS1209" i="20"/>
  <c r="AN1210" i="20"/>
  <c r="AO1210" i="20"/>
  <c r="AP1210" i="20"/>
  <c r="AQ1210" i="20"/>
  <c r="AR1210" i="20"/>
  <c r="AS1210" i="20"/>
  <c r="AN1211" i="20"/>
  <c r="AO1211" i="20"/>
  <c r="AP1211" i="20"/>
  <c r="AQ1211" i="20"/>
  <c r="AR1211" i="20"/>
  <c r="AS1211" i="20"/>
  <c r="AN1212" i="20"/>
  <c r="AO1212" i="20"/>
  <c r="AP1212" i="20"/>
  <c r="AQ1212" i="20"/>
  <c r="AR1212" i="20"/>
  <c r="AS1212" i="20"/>
  <c r="AN1213" i="20"/>
  <c r="AO1213" i="20"/>
  <c r="AP1213" i="20"/>
  <c r="AQ1213" i="20"/>
  <c r="AR1213" i="20"/>
  <c r="AS1213" i="20"/>
  <c r="AN1214" i="20"/>
  <c r="AO1214" i="20"/>
  <c r="AP1214" i="20"/>
  <c r="AQ1214" i="20"/>
  <c r="AR1214" i="20"/>
  <c r="AS1214" i="20"/>
  <c r="AN1215" i="20"/>
  <c r="AO1215" i="20"/>
  <c r="AP1215" i="20"/>
  <c r="AQ1215" i="20"/>
  <c r="AR1215" i="20"/>
  <c r="AS1215" i="20"/>
  <c r="AN1216" i="20"/>
  <c r="AO1216" i="20"/>
  <c r="AP1216" i="20"/>
  <c r="AQ1216" i="20"/>
  <c r="AR1216" i="20"/>
  <c r="AS1216" i="20"/>
  <c r="AN1217" i="20"/>
  <c r="AO1217" i="20"/>
  <c r="AP1217" i="20"/>
  <c r="AQ1217" i="20"/>
  <c r="AR1217" i="20"/>
  <c r="AS1217" i="20"/>
  <c r="AN1218" i="20"/>
  <c r="AO1218" i="20"/>
  <c r="AP1218" i="20"/>
  <c r="AQ1218" i="20"/>
  <c r="AR1218" i="20"/>
  <c r="AS1218" i="20"/>
  <c r="AN1219" i="20"/>
  <c r="AO1219" i="20"/>
  <c r="AP1219" i="20"/>
  <c r="AQ1219" i="20"/>
  <c r="AR1219" i="20"/>
  <c r="AS1219" i="20"/>
  <c r="AN1220" i="20"/>
  <c r="AO1220" i="20"/>
  <c r="AP1220" i="20"/>
  <c r="AQ1220" i="20"/>
  <c r="AR1220" i="20"/>
  <c r="AS1220" i="20"/>
  <c r="AN1221" i="20"/>
  <c r="AO1221" i="20"/>
  <c r="AP1221" i="20"/>
  <c r="AQ1221" i="20"/>
  <c r="AR1221" i="20"/>
  <c r="AS1221" i="20"/>
  <c r="AN1222" i="20"/>
  <c r="AO1222" i="20"/>
  <c r="AP1222" i="20"/>
  <c r="AQ1222" i="20"/>
  <c r="AR1222" i="20"/>
  <c r="AS1222" i="20"/>
  <c r="AN1223" i="20"/>
  <c r="AO1223" i="20"/>
  <c r="AP1223" i="20"/>
  <c r="AQ1223" i="20"/>
  <c r="AR1223" i="20"/>
  <c r="AS1223" i="20"/>
  <c r="AN1224" i="20"/>
  <c r="AO1224" i="20"/>
  <c r="AP1224" i="20"/>
  <c r="AQ1224" i="20"/>
  <c r="AR1224" i="20"/>
  <c r="AS1224" i="20"/>
  <c r="AN1225" i="20"/>
  <c r="AO1225" i="20"/>
  <c r="AP1225" i="20"/>
  <c r="AQ1225" i="20"/>
  <c r="AR1225" i="20"/>
  <c r="AS1225" i="20"/>
  <c r="AN1226" i="20"/>
  <c r="AO1226" i="20"/>
  <c r="AP1226" i="20"/>
  <c r="AQ1226" i="20"/>
  <c r="AR1226" i="20"/>
  <c r="AS1226" i="20"/>
  <c r="AN1227" i="20"/>
  <c r="AO1227" i="20"/>
  <c r="AP1227" i="20"/>
  <c r="AQ1227" i="20"/>
  <c r="AR1227" i="20"/>
  <c r="AS1227" i="20"/>
  <c r="AN1228" i="20"/>
  <c r="AO1228" i="20"/>
  <c r="AP1228" i="20"/>
  <c r="AQ1228" i="20"/>
  <c r="AR1228" i="20"/>
  <c r="AS1228" i="20"/>
  <c r="AN1229" i="20"/>
  <c r="AO1229" i="20"/>
  <c r="AP1229" i="20"/>
  <c r="AQ1229" i="20"/>
  <c r="AR1229" i="20"/>
  <c r="AS1229" i="20"/>
  <c r="AN1230" i="20"/>
  <c r="AO1230" i="20"/>
  <c r="AP1230" i="20"/>
  <c r="AQ1230" i="20"/>
  <c r="AR1230" i="20"/>
  <c r="AS1230" i="20"/>
  <c r="AN1231" i="20"/>
  <c r="AO1231" i="20"/>
  <c r="AP1231" i="20"/>
  <c r="AQ1231" i="20"/>
  <c r="AR1231" i="20"/>
  <c r="AS1231" i="20"/>
  <c r="AN1232" i="20"/>
  <c r="AO1232" i="20"/>
  <c r="AP1232" i="20"/>
  <c r="AQ1232" i="20"/>
  <c r="AR1232" i="20"/>
  <c r="AS1232" i="20"/>
  <c r="AN1233" i="20"/>
  <c r="AO1233" i="20"/>
  <c r="AP1233" i="20"/>
  <c r="AQ1233" i="20"/>
  <c r="AR1233" i="20"/>
  <c r="AS1233" i="20"/>
  <c r="AN1234" i="20"/>
  <c r="AO1234" i="20"/>
  <c r="AP1234" i="20"/>
  <c r="AQ1234" i="20"/>
  <c r="AR1234" i="20"/>
  <c r="AS1234" i="20"/>
  <c r="AN1235" i="20"/>
  <c r="AO1235" i="20"/>
  <c r="AP1235" i="20"/>
  <c r="AQ1235" i="20"/>
  <c r="AR1235" i="20"/>
  <c r="AS1235" i="20"/>
  <c r="AN1236" i="20"/>
  <c r="AO1236" i="20"/>
  <c r="AP1236" i="20"/>
  <c r="AQ1236" i="20"/>
  <c r="AR1236" i="20"/>
  <c r="AS1236" i="20"/>
  <c r="AN1237" i="20"/>
  <c r="AO1237" i="20"/>
  <c r="AP1237" i="20"/>
  <c r="AQ1237" i="20"/>
  <c r="AR1237" i="20"/>
  <c r="AS1237" i="20"/>
  <c r="AN1238" i="20"/>
  <c r="AO1238" i="20"/>
  <c r="AP1238" i="20"/>
  <c r="AQ1238" i="20"/>
  <c r="AR1238" i="20"/>
  <c r="AS1238" i="20"/>
  <c r="AN1239" i="20"/>
  <c r="AO1239" i="20"/>
  <c r="AP1239" i="20"/>
  <c r="AQ1239" i="20"/>
  <c r="AR1239" i="20"/>
  <c r="AS1239" i="20"/>
  <c r="AN1240" i="20"/>
  <c r="AO1240" i="20"/>
  <c r="AP1240" i="20"/>
  <c r="AQ1240" i="20"/>
  <c r="AR1240" i="20"/>
  <c r="AS1240" i="20"/>
  <c r="AN1241" i="20"/>
  <c r="AO1241" i="20"/>
  <c r="AP1241" i="20"/>
  <c r="AQ1241" i="20"/>
  <c r="AR1241" i="20"/>
  <c r="AS1241" i="20"/>
  <c r="AN1242" i="20"/>
  <c r="AO1242" i="20"/>
  <c r="AP1242" i="20"/>
  <c r="AQ1242" i="20"/>
  <c r="AR1242" i="20"/>
  <c r="AS1242" i="20"/>
  <c r="AN1243" i="20"/>
  <c r="AO1243" i="20"/>
  <c r="AP1243" i="20"/>
  <c r="AQ1243" i="20"/>
  <c r="AR1243" i="20"/>
  <c r="AS1243" i="20"/>
  <c r="AN1244" i="20"/>
  <c r="AO1244" i="20"/>
  <c r="AP1244" i="20"/>
  <c r="AQ1244" i="20"/>
  <c r="AR1244" i="20"/>
  <c r="AS1244" i="20"/>
  <c r="AN1245" i="20"/>
  <c r="AO1245" i="20"/>
  <c r="AP1245" i="20"/>
  <c r="AQ1245" i="20"/>
  <c r="AR1245" i="20"/>
  <c r="AS1245" i="20"/>
  <c r="AN1246" i="20"/>
  <c r="AO1246" i="20"/>
  <c r="AP1246" i="20"/>
  <c r="AQ1246" i="20"/>
  <c r="AR1246" i="20"/>
  <c r="AS1246" i="20"/>
  <c r="AN1247" i="20"/>
  <c r="AO1247" i="20"/>
  <c r="AP1247" i="20"/>
  <c r="AQ1247" i="20"/>
  <c r="AR1247" i="20"/>
  <c r="AS1247" i="20"/>
  <c r="AN1248" i="20"/>
  <c r="AO1248" i="20"/>
  <c r="AP1248" i="20"/>
  <c r="AQ1248" i="20"/>
  <c r="AR1248" i="20"/>
  <c r="AS1248" i="20"/>
  <c r="AN1249" i="20"/>
  <c r="AO1249" i="20"/>
  <c r="AP1249" i="20"/>
  <c r="AQ1249" i="20"/>
  <c r="AR1249" i="20"/>
  <c r="AS1249" i="20"/>
  <c r="AN1250" i="20"/>
  <c r="AO1250" i="20"/>
  <c r="AP1250" i="20"/>
  <c r="AQ1250" i="20"/>
  <c r="AR1250" i="20"/>
  <c r="AS1250" i="20"/>
  <c r="AN1251" i="20"/>
  <c r="AO1251" i="20"/>
  <c r="AP1251" i="20"/>
  <c r="AQ1251" i="20"/>
  <c r="AR1251" i="20"/>
  <c r="AS1251" i="20"/>
  <c r="AN1252" i="20"/>
  <c r="AO1252" i="20"/>
  <c r="AP1252" i="20"/>
  <c r="AQ1252" i="20"/>
  <c r="AR1252" i="20"/>
  <c r="AS1252" i="20"/>
  <c r="AN1253" i="20"/>
  <c r="AO1253" i="20"/>
  <c r="AP1253" i="20"/>
  <c r="AQ1253" i="20"/>
  <c r="AR1253" i="20"/>
  <c r="AS1253" i="20"/>
  <c r="AN1254" i="20"/>
  <c r="AO1254" i="20"/>
  <c r="AP1254" i="20"/>
  <c r="AQ1254" i="20"/>
  <c r="AR1254" i="20"/>
  <c r="AS1254" i="20"/>
  <c r="AN1255" i="20"/>
  <c r="AO1255" i="20"/>
  <c r="AP1255" i="20"/>
  <c r="AQ1255" i="20"/>
  <c r="AR1255" i="20"/>
  <c r="AS1255" i="20"/>
  <c r="AN1256" i="20"/>
  <c r="AO1256" i="20"/>
  <c r="AP1256" i="20"/>
  <c r="AQ1256" i="20"/>
  <c r="AR1256" i="20"/>
  <c r="AS1256" i="20"/>
  <c r="AN1257" i="20"/>
  <c r="AO1257" i="20"/>
  <c r="AP1257" i="20"/>
  <c r="AQ1257" i="20"/>
  <c r="AR1257" i="20"/>
  <c r="AS1257" i="20"/>
  <c r="AN1258" i="20"/>
  <c r="AO1258" i="20"/>
  <c r="AP1258" i="20"/>
  <c r="AQ1258" i="20"/>
  <c r="AR1258" i="20"/>
  <c r="AS1258" i="20"/>
  <c r="AN1259" i="20"/>
  <c r="AO1259" i="20"/>
  <c r="AP1259" i="20"/>
  <c r="AQ1259" i="20"/>
  <c r="AR1259" i="20"/>
  <c r="AS1259" i="20"/>
  <c r="AN1260" i="20"/>
  <c r="AO1260" i="20"/>
  <c r="AP1260" i="20"/>
  <c r="AQ1260" i="20"/>
  <c r="AR1260" i="20"/>
  <c r="AS1260" i="20"/>
  <c r="AN1261" i="20"/>
  <c r="AO1261" i="20"/>
  <c r="AP1261" i="20"/>
  <c r="AQ1261" i="20"/>
  <c r="AR1261" i="20"/>
  <c r="AS1261" i="20"/>
  <c r="AN1262" i="20"/>
  <c r="AO1262" i="20"/>
  <c r="AP1262" i="20"/>
  <c r="AQ1262" i="20"/>
  <c r="AR1262" i="20"/>
  <c r="AS1262" i="20"/>
  <c r="AN1263" i="20"/>
  <c r="AO1263" i="20"/>
  <c r="AP1263" i="20"/>
  <c r="AQ1263" i="20"/>
  <c r="AR1263" i="20"/>
  <c r="AS1263" i="20"/>
  <c r="AN1264" i="20"/>
  <c r="AO1264" i="20"/>
  <c r="AP1264" i="20"/>
  <c r="AQ1264" i="20"/>
  <c r="AR1264" i="20"/>
  <c r="AS1264" i="20"/>
  <c r="AN1265" i="20"/>
  <c r="AO1265" i="20"/>
  <c r="AP1265" i="20"/>
  <c r="AQ1265" i="20"/>
  <c r="AR1265" i="20"/>
  <c r="AS1265" i="20"/>
  <c r="AN1266" i="20"/>
  <c r="AO1266" i="20"/>
  <c r="AP1266" i="20"/>
  <c r="AQ1266" i="20"/>
  <c r="AR1266" i="20"/>
  <c r="AS1266" i="20"/>
  <c r="AN1267" i="20"/>
  <c r="AO1267" i="20"/>
  <c r="AP1267" i="20"/>
  <c r="AQ1267" i="20"/>
  <c r="AR1267" i="20"/>
  <c r="AS1267" i="20"/>
  <c r="AN1268" i="20"/>
  <c r="AO1268" i="20"/>
  <c r="AP1268" i="20"/>
  <c r="AQ1268" i="20"/>
  <c r="AR1268" i="20"/>
  <c r="AS1268" i="20"/>
  <c r="AN1269" i="20"/>
  <c r="AO1269" i="20"/>
  <c r="AP1269" i="20"/>
  <c r="AQ1269" i="20"/>
  <c r="AR1269" i="20"/>
  <c r="AS1269" i="20"/>
  <c r="AN1270" i="20"/>
  <c r="AO1270" i="20"/>
  <c r="AP1270" i="20"/>
  <c r="AQ1270" i="20"/>
  <c r="AR1270" i="20"/>
  <c r="AS1270" i="20"/>
  <c r="AN1271" i="20"/>
  <c r="AO1271" i="20"/>
  <c r="AP1271" i="20"/>
  <c r="AQ1271" i="20"/>
  <c r="AR1271" i="20"/>
  <c r="AS1271" i="20"/>
  <c r="AN1272" i="20"/>
  <c r="AO1272" i="20"/>
  <c r="AP1272" i="20"/>
  <c r="AQ1272" i="20"/>
  <c r="AR1272" i="20"/>
  <c r="AS1272" i="20"/>
  <c r="AN1273" i="20"/>
  <c r="AO1273" i="20"/>
  <c r="AP1273" i="20"/>
  <c r="AQ1273" i="20"/>
  <c r="AR1273" i="20"/>
  <c r="AS1273" i="20"/>
  <c r="AN1274" i="20"/>
  <c r="AO1274" i="20"/>
  <c r="AP1274" i="20"/>
  <c r="AQ1274" i="20"/>
  <c r="AR1274" i="20"/>
  <c r="AS1274" i="20"/>
  <c r="AN1275" i="20"/>
  <c r="AO1275" i="20"/>
  <c r="AP1275" i="20"/>
  <c r="AQ1275" i="20"/>
  <c r="AR1275" i="20"/>
  <c r="AS1275" i="20"/>
  <c r="AN1276" i="20"/>
  <c r="AO1276" i="20"/>
  <c r="AP1276" i="20"/>
  <c r="AQ1276" i="20"/>
  <c r="AR1276" i="20"/>
  <c r="AS1276" i="20"/>
  <c r="AN1277" i="20"/>
  <c r="AO1277" i="20"/>
  <c r="AP1277" i="20"/>
  <c r="AQ1277" i="20"/>
  <c r="AR1277" i="20"/>
  <c r="AS1277" i="20"/>
  <c r="AN1278" i="20"/>
  <c r="AO1278" i="20"/>
  <c r="AP1278" i="20"/>
  <c r="AQ1278" i="20"/>
  <c r="AR1278" i="20"/>
  <c r="AS1278" i="20"/>
  <c r="AN1279" i="20"/>
  <c r="AO1279" i="20"/>
  <c r="AP1279" i="20"/>
  <c r="AQ1279" i="20"/>
  <c r="AR1279" i="20"/>
  <c r="AS1279" i="20"/>
  <c r="AN1280" i="20"/>
  <c r="AO1280" i="20"/>
  <c r="AP1280" i="20"/>
  <c r="AQ1280" i="20"/>
  <c r="AR1280" i="20"/>
  <c r="AS1280" i="20"/>
  <c r="AN1281" i="20"/>
  <c r="AO1281" i="20"/>
  <c r="AP1281" i="20"/>
  <c r="AQ1281" i="20"/>
  <c r="AR1281" i="20"/>
  <c r="AS1281" i="20"/>
  <c r="AN1282" i="20"/>
  <c r="AO1282" i="20"/>
  <c r="AP1282" i="20"/>
  <c r="AQ1282" i="20"/>
  <c r="AR1282" i="20"/>
  <c r="AS1282" i="20"/>
  <c r="AN1283" i="20"/>
  <c r="AO1283" i="20"/>
  <c r="AP1283" i="20"/>
  <c r="AQ1283" i="20"/>
  <c r="AR1283" i="20"/>
  <c r="AS1283" i="20"/>
  <c r="AN1284" i="20"/>
  <c r="AO1284" i="20"/>
  <c r="AP1284" i="20"/>
  <c r="AQ1284" i="20"/>
  <c r="AR1284" i="20"/>
  <c r="AS1284" i="20"/>
  <c r="AN1285" i="20"/>
  <c r="AO1285" i="20"/>
  <c r="AP1285" i="20"/>
  <c r="AQ1285" i="20"/>
  <c r="AR1285" i="20"/>
  <c r="AS1285" i="20"/>
  <c r="AN1286" i="20"/>
  <c r="AO1286" i="20"/>
  <c r="AP1286" i="20"/>
  <c r="AQ1286" i="20"/>
  <c r="AR1286" i="20"/>
  <c r="AS1286" i="20"/>
  <c r="AN1287" i="20"/>
  <c r="AO1287" i="20"/>
  <c r="AP1287" i="20"/>
  <c r="AQ1287" i="20"/>
  <c r="AR1287" i="20"/>
  <c r="AS1287" i="20"/>
  <c r="AN1288" i="20"/>
  <c r="AO1288" i="20"/>
  <c r="AP1288" i="20"/>
  <c r="AQ1288" i="20"/>
  <c r="AR1288" i="20"/>
  <c r="AS1288" i="20"/>
  <c r="AN1289" i="20"/>
  <c r="AO1289" i="20"/>
  <c r="AP1289" i="20"/>
  <c r="AQ1289" i="20"/>
  <c r="AR1289" i="20"/>
  <c r="AS1289" i="20"/>
  <c r="AN1290" i="20"/>
  <c r="AO1290" i="20"/>
  <c r="AP1290" i="20"/>
  <c r="AQ1290" i="20"/>
  <c r="AR1290" i="20"/>
  <c r="AS1290" i="20"/>
  <c r="AN1291" i="20"/>
  <c r="AO1291" i="20"/>
  <c r="AP1291" i="20"/>
  <c r="AQ1291" i="20"/>
  <c r="AR1291" i="20"/>
  <c r="AS1291" i="20"/>
  <c r="AN1292" i="20"/>
  <c r="AO1292" i="20"/>
  <c r="AP1292" i="20"/>
  <c r="AQ1292" i="20"/>
  <c r="AR1292" i="20"/>
  <c r="AS1292" i="20"/>
  <c r="AN1293" i="20"/>
  <c r="AO1293" i="20"/>
  <c r="AP1293" i="20"/>
  <c r="AQ1293" i="20"/>
  <c r="AR1293" i="20"/>
  <c r="AS1293" i="20"/>
  <c r="AN1294" i="20"/>
  <c r="AO1294" i="20"/>
  <c r="AP1294" i="20"/>
  <c r="AQ1294" i="20"/>
  <c r="AR1294" i="20"/>
  <c r="AS1294" i="20"/>
  <c r="AN1295" i="20"/>
  <c r="AO1295" i="20"/>
  <c r="AP1295" i="20"/>
  <c r="AQ1295" i="20"/>
  <c r="AR1295" i="20"/>
  <c r="AS1295" i="20"/>
  <c r="AN1296" i="20"/>
  <c r="AO1296" i="20"/>
  <c r="AP1296" i="20"/>
  <c r="AQ1296" i="20"/>
  <c r="AR1296" i="20"/>
  <c r="AS1296" i="20"/>
  <c r="AN1297" i="20"/>
  <c r="AO1297" i="20"/>
  <c r="AP1297" i="20"/>
  <c r="AQ1297" i="20"/>
  <c r="AR1297" i="20"/>
  <c r="AS1297" i="20"/>
  <c r="AN1298" i="20"/>
  <c r="AO1298" i="20"/>
  <c r="AP1298" i="20"/>
  <c r="AQ1298" i="20"/>
  <c r="AR1298" i="20"/>
  <c r="AS1298" i="20"/>
  <c r="AN1299" i="20"/>
  <c r="AO1299" i="20"/>
  <c r="AP1299" i="20"/>
  <c r="AQ1299" i="20"/>
  <c r="AR1299" i="20"/>
  <c r="AS1299" i="20"/>
  <c r="AN1300" i="20"/>
  <c r="AO1300" i="20"/>
  <c r="AP1300" i="20"/>
  <c r="AQ1300" i="20"/>
  <c r="AR1300" i="20"/>
  <c r="AS1300" i="20"/>
  <c r="AN1301" i="20"/>
  <c r="AO1301" i="20"/>
  <c r="AP1301" i="20"/>
  <c r="AQ1301" i="20"/>
  <c r="AR1301" i="20"/>
  <c r="AS1301" i="20"/>
  <c r="AN1302" i="20"/>
  <c r="AO1302" i="20"/>
  <c r="AP1302" i="20"/>
  <c r="AQ1302" i="20"/>
  <c r="AR1302" i="20"/>
  <c r="AS1302" i="20"/>
  <c r="AN1303" i="20"/>
  <c r="AO1303" i="20"/>
  <c r="AP1303" i="20"/>
  <c r="AQ1303" i="20"/>
  <c r="AR1303" i="20"/>
  <c r="AS1303" i="20"/>
  <c r="AN1304" i="20"/>
  <c r="AO1304" i="20"/>
  <c r="AP1304" i="20"/>
  <c r="AQ1304" i="20"/>
  <c r="AR1304" i="20"/>
  <c r="AS1304" i="20"/>
  <c r="AN1305" i="20"/>
  <c r="AO1305" i="20"/>
  <c r="AP1305" i="20"/>
  <c r="AQ1305" i="20"/>
  <c r="AR1305" i="20"/>
  <c r="AS1305" i="20"/>
  <c r="AN1306" i="20"/>
  <c r="AO1306" i="20"/>
  <c r="AP1306" i="20"/>
  <c r="AQ1306" i="20"/>
  <c r="AR1306" i="20"/>
  <c r="AS1306" i="20"/>
  <c r="AN1307" i="20"/>
  <c r="AO1307" i="20"/>
  <c r="AP1307" i="20"/>
  <c r="AQ1307" i="20"/>
  <c r="AR1307" i="20"/>
  <c r="AS1307" i="20"/>
  <c r="AN1308" i="20"/>
  <c r="AO1308" i="20"/>
  <c r="AP1308" i="20"/>
  <c r="AQ1308" i="20"/>
  <c r="AR1308" i="20"/>
  <c r="AS1308" i="20"/>
  <c r="AN1309" i="20"/>
  <c r="AO1309" i="20"/>
  <c r="AP1309" i="20"/>
  <c r="AQ1309" i="20"/>
  <c r="AR1309" i="20"/>
  <c r="AS1309" i="20"/>
  <c r="AN1310" i="20"/>
  <c r="AO1310" i="20"/>
  <c r="AP1310" i="20"/>
  <c r="AQ1310" i="20"/>
  <c r="AR1310" i="20"/>
  <c r="AS1310" i="20"/>
  <c r="AN1311" i="20"/>
  <c r="AO1311" i="20"/>
  <c r="AP1311" i="20"/>
  <c r="AQ1311" i="20"/>
  <c r="AR1311" i="20"/>
  <c r="AS1311" i="20"/>
  <c r="AN1312" i="20"/>
  <c r="AO1312" i="20"/>
  <c r="AP1312" i="20"/>
  <c r="AQ1312" i="20"/>
  <c r="AR1312" i="20"/>
  <c r="AS1312" i="20"/>
  <c r="AN1313" i="20"/>
  <c r="AO1313" i="20"/>
  <c r="AP1313" i="20"/>
  <c r="AQ1313" i="20"/>
  <c r="AR1313" i="20"/>
  <c r="AS1313" i="20"/>
  <c r="AN1314" i="20"/>
  <c r="AO1314" i="20"/>
  <c r="AP1314" i="20"/>
  <c r="AQ1314" i="20"/>
  <c r="AR1314" i="20"/>
  <c r="AS1314" i="20"/>
  <c r="AN1315" i="20"/>
  <c r="AO1315" i="20"/>
  <c r="AP1315" i="20"/>
  <c r="AQ1315" i="20"/>
  <c r="AR1315" i="20"/>
  <c r="AS1315" i="20"/>
  <c r="AN1316" i="20"/>
  <c r="AO1316" i="20"/>
  <c r="AP1316" i="20"/>
  <c r="AQ1316" i="20"/>
  <c r="AR1316" i="20"/>
  <c r="AS1316" i="20"/>
  <c r="AN1317" i="20"/>
  <c r="AO1317" i="20"/>
  <c r="AP1317" i="20"/>
  <c r="AQ1317" i="20"/>
  <c r="AR1317" i="20"/>
  <c r="AS1317" i="20"/>
  <c r="AN1318" i="20"/>
  <c r="AO1318" i="20"/>
  <c r="AP1318" i="20"/>
  <c r="AQ1318" i="20"/>
  <c r="AR1318" i="20"/>
  <c r="AS1318" i="20"/>
  <c r="AN1319" i="20"/>
  <c r="AO1319" i="20"/>
  <c r="AP1319" i="20"/>
  <c r="AQ1319" i="20"/>
  <c r="AR1319" i="20"/>
  <c r="AS1319" i="20"/>
  <c r="AN1320" i="20"/>
  <c r="AO1320" i="20"/>
  <c r="AP1320" i="20"/>
  <c r="AQ1320" i="20"/>
  <c r="AR1320" i="20"/>
  <c r="AS1320" i="20"/>
  <c r="AN1321" i="20"/>
  <c r="AO1321" i="20"/>
  <c r="AP1321" i="20"/>
  <c r="AQ1321" i="20"/>
  <c r="AR1321" i="20"/>
  <c r="AS1321" i="20"/>
  <c r="AN1322" i="20"/>
  <c r="AO1322" i="20"/>
  <c r="AP1322" i="20"/>
  <c r="AQ1322" i="20"/>
  <c r="AR1322" i="20"/>
  <c r="AS1322" i="20"/>
  <c r="AN1323" i="20"/>
  <c r="AO1323" i="20"/>
  <c r="AP1323" i="20"/>
  <c r="AQ1323" i="20"/>
  <c r="AR1323" i="20"/>
  <c r="AS1323" i="20"/>
  <c r="AN1324" i="20"/>
  <c r="AO1324" i="20"/>
  <c r="AP1324" i="20"/>
  <c r="AQ1324" i="20"/>
  <c r="AR1324" i="20"/>
  <c r="AS1324" i="20"/>
  <c r="AN1325" i="20"/>
  <c r="AO1325" i="20"/>
  <c r="AP1325" i="20"/>
  <c r="AQ1325" i="20"/>
  <c r="AR1325" i="20"/>
  <c r="AS1325" i="20"/>
  <c r="AN1326" i="20"/>
  <c r="AO1326" i="20"/>
  <c r="AP1326" i="20"/>
  <c r="AQ1326" i="20"/>
  <c r="AR1326" i="20"/>
  <c r="AS1326" i="20"/>
  <c r="AN1327" i="20"/>
  <c r="AO1327" i="20"/>
  <c r="AP1327" i="20"/>
  <c r="AQ1327" i="20"/>
  <c r="AR1327" i="20"/>
  <c r="AS1327" i="20"/>
  <c r="AN1328" i="20"/>
  <c r="AO1328" i="20"/>
  <c r="AP1328" i="20"/>
  <c r="AQ1328" i="20"/>
  <c r="AR1328" i="20"/>
  <c r="AS1328" i="20"/>
  <c r="AN1329" i="20"/>
  <c r="AO1329" i="20"/>
  <c r="AP1329" i="20"/>
  <c r="AQ1329" i="20"/>
  <c r="AR1329" i="20"/>
  <c r="AS1329" i="20"/>
  <c r="AN1330" i="20"/>
  <c r="AO1330" i="20"/>
  <c r="AP1330" i="20"/>
  <c r="AQ1330" i="20"/>
  <c r="AR1330" i="20"/>
  <c r="AS1330" i="20"/>
  <c r="AN1331" i="20"/>
  <c r="AO1331" i="20"/>
  <c r="AP1331" i="20"/>
  <c r="AQ1331" i="20"/>
  <c r="AR1331" i="20"/>
  <c r="AS1331" i="20"/>
  <c r="AN1332" i="20"/>
  <c r="AO1332" i="20"/>
  <c r="AP1332" i="20"/>
  <c r="AQ1332" i="20"/>
  <c r="AR1332" i="20"/>
  <c r="AS1332" i="20"/>
  <c r="AN1333" i="20"/>
  <c r="AO1333" i="20"/>
  <c r="AP1333" i="20"/>
  <c r="AQ1333" i="20"/>
  <c r="AR1333" i="20"/>
  <c r="AS1333" i="20"/>
  <c r="AN1334" i="20"/>
  <c r="AO1334" i="20"/>
  <c r="AP1334" i="20"/>
  <c r="AQ1334" i="20"/>
  <c r="AR1334" i="20"/>
  <c r="AS1334" i="20"/>
  <c r="AN1335" i="20"/>
  <c r="AO1335" i="20"/>
  <c r="AP1335" i="20"/>
  <c r="AQ1335" i="20"/>
  <c r="AR1335" i="20"/>
  <c r="AS1335" i="20"/>
  <c r="AN1336" i="20"/>
  <c r="AO1336" i="20"/>
  <c r="AP1336" i="20"/>
  <c r="AQ1336" i="20"/>
  <c r="AR1336" i="20"/>
  <c r="AS1336" i="20"/>
  <c r="AN1337" i="20"/>
  <c r="AO1337" i="20"/>
  <c r="AP1337" i="20"/>
  <c r="AQ1337" i="20"/>
  <c r="AR1337" i="20"/>
  <c r="AS1337" i="20"/>
  <c r="AN1338" i="20"/>
  <c r="AO1338" i="20"/>
  <c r="AP1338" i="20"/>
  <c r="AQ1338" i="20"/>
  <c r="AR1338" i="20"/>
  <c r="AS1338" i="20"/>
  <c r="AN1339" i="20"/>
  <c r="AO1339" i="20"/>
  <c r="AP1339" i="20"/>
  <c r="AQ1339" i="20"/>
  <c r="AR1339" i="20"/>
  <c r="AS1339" i="20"/>
  <c r="AN1340" i="20"/>
  <c r="AO1340" i="20"/>
  <c r="AP1340" i="20"/>
  <c r="AQ1340" i="20"/>
  <c r="AR1340" i="20"/>
  <c r="AS1340" i="20"/>
  <c r="AN1341" i="20"/>
  <c r="AO1341" i="20"/>
  <c r="AP1341" i="20"/>
  <c r="AQ1341" i="20"/>
  <c r="AR1341" i="20"/>
  <c r="AS1341" i="20"/>
  <c r="AN1342" i="20"/>
  <c r="AO1342" i="20"/>
  <c r="AP1342" i="20"/>
  <c r="AQ1342" i="20"/>
  <c r="AR1342" i="20"/>
  <c r="AS1342" i="20"/>
  <c r="AN1343" i="20"/>
  <c r="AO1343" i="20"/>
  <c r="AP1343" i="20"/>
  <c r="AQ1343" i="20"/>
  <c r="AR1343" i="20"/>
  <c r="AS1343" i="20"/>
  <c r="AN1344" i="20"/>
  <c r="AO1344" i="20"/>
  <c r="AP1344" i="20"/>
  <c r="AQ1344" i="20"/>
  <c r="AR1344" i="20"/>
  <c r="AS1344" i="20"/>
  <c r="AN1345" i="20"/>
  <c r="AO1345" i="20"/>
  <c r="AP1345" i="20"/>
  <c r="AQ1345" i="20"/>
  <c r="AR1345" i="20"/>
  <c r="AS1345" i="20"/>
  <c r="AN1346" i="20"/>
  <c r="AO1346" i="20"/>
  <c r="AP1346" i="20"/>
  <c r="AQ1346" i="20"/>
  <c r="AR1346" i="20"/>
  <c r="AS1346" i="20"/>
  <c r="AN1347" i="20"/>
  <c r="AO1347" i="20"/>
  <c r="AP1347" i="20"/>
  <c r="AQ1347" i="20"/>
  <c r="AR1347" i="20"/>
  <c r="AS1347" i="20"/>
  <c r="AN1348" i="20"/>
  <c r="AO1348" i="20"/>
  <c r="AP1348" i="20"/>
  <c r="AQ1348" i="20"/>
  <c r="AR1348" i="20"/>
  <c r="AS1348" i="20"/>
  <c r="AN1349" i="20"/>
  <c r="AO1349" i="20"/>
  <c r="AP1349" i="20"/>
  <c r="AQ1349" i="20"/>
  <c r="AR1349" i="20"/>
  <c r="AS1349" i="20"/>
  <c r="AN1350" i="20"/>
  <c r="AO1350" i="20"/>
  <c r="AP1350" i="20"/>
  <c r="AQ1350" i="20"/>
  <c r="AR1350" i="20"/>
  <c r="AS1350" i="20"/>
  <c r="AN1351" i="20"/>
  <c r="AO1351" i="20"/>
  <c r="AP1351" i="20"/>
  <c r="AQ1351" i="20"/>
  <c r="AR1351" i="20"/>
  <c r="AS1351" i="20"/>
  <c r="AN1352" i="20"/>
  <c r="AO1352" i="20"/>
  <c r="AP1352" i="20"/>
  <c r="AQ1352" i="20"/>
  <c r="AR1352" i="20"/>
  <c r="AS1352" i="20"/>
  <c r="AN1353" i="20"/>
  <c r="AO1353" i="20"/>
  <c r="AP1353" i="20"/>
  <c r="AQ1353" i="20"/>
  <c r="AR1353" i="20"/>
  <c r="AS1353" i="20"/>
  <c r="AN1354" i="20"/>
  <c r="AO1354" i="20"/>
  <c r="AP1354" i="20"/>
  <c r="AQ1354" i="20"/>
  <c r="AR1354" i="20"/>
  <c r="AS1354" i="20"/>
  <c r="AN1355" i="20"/>
  <c r="AO1355" i="20"/>
  <c r="AP1355" i="20"/>
  <c r="AQ1355" i="20"/>
  <c r="AR1355" i="20"/>
  <c r="AS1355" i="20"/>
  <c r="AN1356" i="20"/>
  <c r="AO1356" i="20"/>
  <c r="AP1356" i="20"/>
  <c r="AQ1356" i="20"/>
  <c r="AR1356" i="20"/>
  <c r="AS1356" i="20"/>
  <c r="AN1357" i="20"/>
  <c r="AO1357" i="20"/>
  <c r="AP1357" i="20"/>
  <c r="AQ1357" i="20"/>
  <c r="AR1357" i="20"/>
  <c r="AS1357" i="20"/>
  <c r="AN1358" i="20"/>
  <c r="AO1358" i="20"/>
  <c r="AP1358" i="20"/>
  <c r="AQ1358" i="20"/>
  <c r="AR1358" i="20"/>
  <c r="AS1358" i="20"/>
  <c r="AN1359" i="20"/>
  <c r="AO1359" i="20"/>
  <c r="AP1359" i="20"/>
  <c r="AQ1359" i="20"/>
  <c r="AR1359" i="20"/>
  <c r="AS1359" i="20"/>
  <c r="AN1360" i="20"/>
  <c r="AO1360" i="20"/>
  <c r="AP1360" i="20"/>
  <c r="AQ1360" i="20"/>
  <c r="AR1360" i="20"/>
  <c r="AS1360" i="20"/>
  <c r="AN1361" i="20"/>
  <c r="AO1361" i="20"/>
  <c r="AP1361" i="20"/>
  <c r="AQ1361" i="20"/>
  <c r="AR1361" i="20"/>
  <c r="AS1361" i="20"/>
  <c r="AN1362" i="20"/>
  <c r="AO1362" i="20"/>
  <c r="AP1362" i="20"/>
  <c r="AQ1362" i="20"/>
  <c r="AR1362" i="20"/>
  <c r="AS1362" i="20"/>
  <c r="AN1363" i="20"/>
  <c r="AO1363" i="20"/>
  <c r="AP1363" i="20"/>
  <c r="AQ1363" i="20"/>
  <c r="AR1363" i="20"/>
  <c r="AS1363" i="20"/>
  <c r="AN1364" i="20"/>
  <c r="AO1364" i="20"/>
  <c r="AP1364" i="20"/>
  <c r="AQ1364" i="20"/>
  <c r="AR1364" i="20"/>
  <c r="AS1364" i="20"/>
  <c r="AN1365" i="20"/>
  <c r="AO1365" i="20"/>
  <c r="AP1365" i="20"/>
  <c r="AQ1365" i="20"/>
  <c r="AR1365" i="20"/>
  <c r="AS1365" i="20"/>
  <c r="AN1366" i="20"/>
  <c r="AO1366" i="20"/>
  <c r="AP1366" i="20"/>
  <c r="AQ1366" i="20"/>
  <c r="AR1366" i="20"/>
  <c r="AS1366" i="20"/>
  <c r="AN1367" i="20"/>
  <c r="AO1367" i="20"/>
  <c r="AP1367" i="20"/>
  <c r="AQ1367" i="20"/>
  <c r="AR1367" i="20"/>
  <c r="AS1367" i="20"/>
  <c r="AN1368" i="20"/>
  <c r="AO1368" i="20"/>
  <c r="AP1368" i="20"/>
  <c r="AQ1368" i="20"/>
  <c r="AR1368" i="20"/>
  <c r="AS1368" i="20"/>
  <c r="AN1369" i="20"/>
  <c r="AO1369" i="20"/>
  <c r="AP1369" i="20"/>
  <c r="AQ1369" i="20"/>
  <c r="AR1369" i="20"/>
  <c r="AS1369" i="20"/>
  <c r="AN1370" i="20"/>
  <c r="AO1370" i="20"/>
  <c r="AP1370" i="20"/>
  <c r="AQ1370" i="20"/>
  <c r="AR1370" i="20"/>
  <c r="AS1370" i="20"/>
  <c r="AN1371" i="20"/>
  <c r="AO1371" i="20"/>
  <c r="AP1371" i="20"/>
  <c r="AQ1371" i="20"/>
  <c r="AR1371" i="20"/>
  <c r="AS1371" i="20"/>
  <c r="AN1372" i="20"/>
  <c r="AO1372" i="20"/>
  <c r="AP1372" i="20"/>
  <c r="AQ1372" i="20"/>
  <c r="AR1372" i="20"/>
  <c r="AS1372" i="20"/>
  <c r="AN1373" i="20"/>
  <c r="AO1373" i="20"/>
  <c r="AP1373" i="20"/>
  <c r="AQ1373" i="20"/>
  <c r="AR1373" i="20"/>
  <c r="AS1373" i="20"/>
  <c r="AN1374" i="20"/>
  <c r="AO1374" i="20"/>
  <c r="AP1374" i="20"/>
  <c r="AQ1374" i="20"/>
  <c r="AR1374" i="20"/>
  <c r="AS1374" i="20"/>
  <c r="AN1375" i="20"/>
  <c r="AO1375" i="20"/>
  <c r="AP1375" i="20"/>
  <c r="AQ1375" i="20"/>
  <c r="AR1375" i="20"/>
  <c r="AS1375" i="20"/>
  <c r="AN1376" i="20"/>
  <c r="AO1376" i="20"/>
  <c r="AP1376" i="20"/>
  <c r="AQ1376" i="20"/>
  <c r="AR1376" i="20"/>
  <c r="AS1376" i="20"/>
  <c r="AN1377" i="20"/>
  <c r="AO1377" i="20"/>
  <c r="AP1377" i="20"/>
  <c r="AQ1377" i="20"/>
  <c r="AR1377" i="20"/>
  <c r="AS1377" i="20"/>
  <c r="AN1378" i="20"/>
  <c r="AO1378" i="20"/>
  <c r="AP1378" i="20"/>
  <c r="AQ1378" i="20"/>
  <c r="AR1378" i="20"/>
  <c r="AS1378" i="20"/>
  <c r="AN1379" i="20"/>
  <c r="AO1379" i="20"/>
  <c r="AP1379" i="20"/>
  <c r="AQ1379" i="20"/>
  <c r="AR1379" i="20"/>
  <c r="AS1379" i="20"/>
  <c r="AN1380" i="20"/>
  <c r="AO1380" i="20"/>
  <c r="AP1380" i="20"/>
  <c r="AQ1380" i="20"/>
  <c r="AR1380" i="20"/>
  <c r="AS1380" i="20"/>
  <c r="AN1381" i="20"/>
  <c r="AO1381" i="20"/>
  <c r="AP1381" i="20"/>
  <c r="AQ1381" i="20"/>
  <c r="AR1381" i="20"/>
  <c r="AS1381" i="20"/>
  <c r="AN1382" i="20"/>
  <c r="AO1382" i="20"/>
  <c r="AP1382" i="20"/>
  <c r="AQ1382" i="20"/>
  <c r="AR1382" i="20"/>
  <c r="AS1382" i="20"/>
  <c r="AN1383" i="20"/>
  <c r="AO1383" i="20"/>
  <c r="AP1383" i="20"/>
  <c r="AQ1383" i="20"/>
  <c r="AR1383" i="20"/>
  <c r="AS1383" i="20"/>
  <c r="AN1384" i="20"/>
  <c r="AO1384" i="20"/>
  <c r="AP1384" i="20"/>
  <c r="AQ1384" i="20"/>
  <c r="AR1384" i="20"/>
  <c r="AS1384" i="20"/>
  <c r="AN1385" i="20"/>
  <c r="AO1385" i="20"/>
  <c r="AP1385" i="20"/>
  <c r="AQ1385" i="20"/>
  <c r="AR1385" i="20"/>
  <c r="AS1385" i="20"/>
  <c r="AN1386" i="20"/>
  <c r="AO1386" i="20"/>
  <c r="AP1386" i="20"/>
  <c r="AQ1386" i="20"/>
  <c r="AR1386" i="20"/>
  <c r="AS1386" i="20"/>
  <c r="AN1387" i="20"/>
  <c r="AO1387" i="20"/>
  <c r="AP1387" i="20"/>
  <c r="AQ1387" i="20"/>
  <c r="AR1387" i="20"/>
  <c r="AS1387" i="20"/>
  <c r="AN1388" i="20"/>
  <c r="AO1388" i="20"/>
  <c r="AP1388" i="20"/>
  <c r="AQ1388" i="20"/>
  <c r="AR1388" i="20"/>
  <c r="AS1388" i="20"/>
  <c r="AN1389" i="20"/>
  <c r="AO1389" i="20"/>
  <c r="AP1389" i="20"/>
  <c r="AQ1389" i="20"/>
  <c r="AR1389" i="20"/>
  <c r="AS1389" i="20"/>
  <c r="AN1390" i="20"/>
  <c r="AO1390" i="20"/>
  <c r="AP1390" i="20"/>
  <c r="AQ1390" i="20"/>
  <c r="AR1390" i="20"/>
  <c r="AS1390" i="20"/>
  <c r="AN1391" i="20"/>
  <c r="AO1391" i="20"/>
  <c r="AP1391" i="20"/>
  <c r="AQ1391" i="20"/>
  <c r="AR1391" i="20"/>
  <c r="AS1391" i="20"/>
  <c r="AN1392" i="20"/>
  <c r="AO1392" i="20"/>
  <c r="AP1392" i="20"/>
  <c r="AQ1392" i="20"/>
  <c r="AR1392" i="20"/>
  <c r="AS1392" i="20"/>
  <c r="AN1393" i="20"/>
  <c r="AO1393" i="20"/>
  <c r="AP1393" i="20"/>
  <c r="AQ1393" i="20"/>
  <c r="AR1393" i="20"/>
  <c r="AS1393" i="20"/>
  <c r="AN1394" i="20"/>
  <c r="AO1394" i="20"/>
  <c r="AP1394" i="20"/>
  <c r="AQ1394" i="20"/>
  <c r="AR1394" i="20"/>
  <c r="AS1394" i="20"/>
  <c r="AN1395" i="20"/>
  <c r="AO1395" i="20"/>
  <c r="AP1395" i="20"/>
  <c r="AQ1395" i="20"/>
  <c r="AR1395" i="20"/>
  <c r="AS1395" i="20"/>
  <c r="AN1396" i="20"/>
  <c r="AO1396" i="20"/>
  <c r="AP1396" i="20"/>
  <c r="AQ1396" i="20"/>
  <c r="AR1396" i="20"/>
  <c r="AS1396" i="20"/>
  <c r="AN1397" i="20"/>
  <c r="AO1397" i="20"/>
  <c r="AP1397" i="20"/>
  <c r="AQ1397" i="20"/>
  <c r="AR1397" i="20"/>
  <c r="AS1397" i="20"/>
  <c r="AN1398" i="20"/>
  <c r="AO1398" i="20"/>
  <c r="AP1398" i="20"/>
  <c r="AQ1398" i="20"/>
  <c r="AR1398" i="20"/>
  <c r="AS1398" i="20"/>
  <c r="AN1399" i="20"/>
  <c r="AO1399" i="20"/>
  <c r="AP1399" i="20"/>
  <c r="AQ1399" i="20"/>
  <c r="AR1399" i="20"/>
  <c r="AS1399" i="20"/>
  <c r="AN1400" i="20"/>
  <c r="AO1400" i="20"/>
  <c r="AP1400" i="20"/>
  <c r="AQ1400" i="20"/>
  <c r="AR1400" i="20"/>
  <c r="AS1400" i="20"/>
  <c r="AN1401" i="20"/>
  <c r="AO1401" i="20"/>
  <c r="AP1401" i="20"/>
  <c r="AQ1401" i="20"/>
  <c r="AR1401" i="20"/>
  <c r="AS1401" i="20"/>
  <c r="AN1402" i="20"/>
  <c r="AO1402" i="20"/>
  <c r="AP1402" i="20"/>
  <c r="AQ1402" i="20"/>
  <c r="AR1402" i="20"/>
  <c r="AS1402" i="20"/>
  <c r="AN1403" i="20"/>
  <c r="AO1403" i="20"/>
  <c r="AP1403" i="20"/>
  <c r="AQ1403" i="20"/>
  <c r="AR1403" i="20"/>
  <c r="AS1403" i="20"/>
  <c r="AN1404" i="20"/>
  <c r="AO1404" i="20"/>
  <c r="AP1404" i="20"/>
  <c r="AQ1404" i="20"/>
  <c r="AR1404" i="20"/>
  <c r="AS1404" i="20"/>
  <c r="AN1405" i="20"/>
  <c r="AO1405" i="20"/>
  <c r="AP1405" i="20"/>
  <c r="AQ1405" i="20"/>
  <c r="AR1405" i="20"/>
  <c r="AS1405" i="20"/>
  <c r="AN1406" i="20"/>
  <c r="AO1406" i="20"/>
  <c r="AP1406" i="20"/>
  <c r="AQ1406" i="20"/>
  <c r="AR1406" i="20"/>
  <c r="AS1406" i="20"/>
  <c r="AN1407" i="20"/>
  <c r="AO1407" i="20"/>
  <c r="AP1407" i="20"/>
  <c r="AQ1407" i="20"/>
  <c r="AR1407" i="20"/>
  <c r="AS1407" i="20"/>
  <c r="AN1408" i="20"/>
  <c r="AO1408" i="20"/>
  <c r="AP1408" i="20"/>
  <c r="AQ1408" i="20"/>
  <c r="AR1408" i="20"/>
  <c r="AS1408" i="20"/>
  <c r="AN1409" i="20"/>
  <c r="AO1409" i="20"/>
  <c r="AP1409" i="20"/>
  <c r="AQ1409" i="20"/>
  <c r="AR1409" i="20"/>
  <c r="AS1409" i="20"/>
  <c r="AN1410" i="20"/>
  <c r="AO1410" i="20"/>
  <c r="AP1410" i="20"/>
  <c r="AQ1410" i="20"/>
  <c r="AR1410" i="20"/>
  <c r="AS1410" i="20"/>
  <c r="AN1411" i="20"/>
  <c r="AO1411" i="20"/>
  <c r="AP1411" i="20"/>
  <c r="AQ1411" i="20"/>
  <c r="AR1411" i="20"/>
  <c r="AS1411" i="20"/>
  <c r="AN1412" i="20"/>
  <c r="AO1412" i="20"/>
  <c r="AP1412" i="20"/>
  <c r="AQ1412" i="20"/>
  <c r="AR1412" i="20"/>
  <c r="AS1412" i="20"/>
  <c r="AN1413" i="20"/>
  <c r="AO1413" i="20"/>
  <c r="AP1413" i="20"/>
  <c r="AQ1413" i="20"/>
  <c r="AR1413" i="20"/>
  <c r="AS1413" i="20"/>
  <c r="AN1414" i="20"/>
  <c r="AO1414" i="20"/>
  <c r="AP1414" i="20"/>
  <c r="AQ1414" i="20"/>
  <c r="AR1414" i="20"/>
  <c r="AS1414" i="20"/>
  <c r="AN1415" i="20"/>
  <c r="AO1415" i="20"/>
  <c r="AP1415" i="20"/>
  <c r="AQ1415" i="20"/>
  <c r="AR1415" i="20"/>
  <c r="AS1415" i="20"/>
  <c r="AN1416" i="20"/>
  <c r="AO1416" i="20"/>
  <c r="AP1416" i="20"/>
  <c r="AQ1416" i="20"/>
  <c r="AR1416" i="20"/>
  <c r="AS1416" i="20"/>
  <c r="AN1417" i="20"/>
  <c r="AO1417" i="20"/>
  <c r="AP1417" i="20"/>
  <c r="AQ1417" i="20"/>
  <c r="AR1417" i="20"/>
  <c r="AS1417" i="20"/>
  <c r="AN1418" i="20"/>
  <c r="AO1418" i="20"/>
  <c r="AP1418" i="20"/>
  <c r="AQ1418" i="20"/>
  <c r="AR1418" i="20"/>
  <c r="AS1418" i="20"/>
  <c r="AN1419" i="20"/>
  <c r="AO1419" i="20"/>
  <c r="AP1419" i="20"/>
  <c r="AQ1419" i="20"/>
  <c r="AR1419" i="20"/>
  <c r="AS1419" i="20"/>
  <c r="AN1420" i="20"/>
  <c r="AO1420" i="20"/>
  <c r="AP1420" i="20"/>
  <c r="AQ1420" i="20"/>
  <c r="AR1420" i="20"/>
  <c r="AS1420" i="20"/>
  <c r="AN1421" i="20"/>
  <c r="AO1421" i="20"/>
  <c r="AP1421" i="20"/>
  <c r="AQ1421" i="20"/>
  <c r="AR1421" i="20"/>
  <c r="AS1421" i="20"/>
  <c r="AN1422" i="20"/>
  <c r="AO1422" i="20"/>
  <c r="AP1422" i="20"/>
  <c r="AQ1422" i="20"/>
  <c r="AR1422" i="20"/>
  <c r="AS1422" i="20"/>
  <c r="AN1423" i="20"/>
  <c r="AO1423" i="20"/>
  <c r="AP1423" i="20"/>
  <c r="AQ1423" i="20"/>
  <c r="AR1423" i="20"/>
  <c r="AS1423" i="20"/>
  <c r="AN1424" i="20"/>
  <c r="AO1424" i="20"/>
  <c r="AP1424" i="20"/>
  <c r="AQ1424" i="20"/>
  <c r="AR1424" i="20"/>
  <c r="AS1424" i="20"/>
  <c r="AN1425" i="20"/>
  <c r="AO1425" i="20"/>
  <c r="AP1425" i="20"/>
  <c r="AQ1425" i="20"/>
  <c r="AR1425" i="20"/>
  <c r="AS1425" i="20"/>
  <c r="AN1426" i="20"/>
  <c r="AO1426" i="20"/>
  <c r="AP1426" i="20"/>
  <c r="AQ1426" i="20"/>
  <c r="AR1426" i="20"/>
  <c r="AS1426" i="20"/>
  <c r="AN1427" i="20"/>
  <c r="AO1427" i="20"/>
  <c r="AP1427" i="20"/>
  <c r="AQ1427" i="20"/>
  <c r="AR1427" i="20"/>
  <c r="AS1427" i="20"/>
  <c r="AN1428" i="20"/>
  <c r="AO1428" i="20"/>
  <c r="AP1428" i="20"/>
  <c r="AQ1428" i="20"/>
  <c r="AR1428" i="20"/>
  <c r="AS1428" i="20"/>
  <c r="AN1429" i="20"/>
  <c r="AO1429" i="20"/>
  <c r="AP1429" i="20"/>
  <c r="AQ1429" i="20"/>
  <c r="AR1429" i="20"/>
  <c r="AS1429" i="20"/>
  <c r="AN1430" i="20"/>
  <c r="AO1430" i="20"/>
  <c r="AP1430" i="20"/>
  <c r="AQ1430" i="20"/>
  <c r="AR1430" i="20"/>
  <c r="AS1430" i="20"/>
  <c r="AN1431" i="20"/>
  <c r="AO1431" i="20"/>
  <c r="AP1431" i="20"/>
  <c r="AQ1431" i="20"/>
  <c r="AR1431" i="20"/>
  <c r="AS1431" i="20"/>
  <c r="AN1432" i="20"/>
  <c r="AO1432" i="20"/>
  <c r="AP1432" i="20"/>
  <c r="AQ1432" i="20"/>
  <c r="AR1432" i="20"/>
  <c r="AS1432" i="20"/>
  <c r="AN1433" i="20"/>
  <c r="AO1433" i="20"/>
  <c r="AP1433" i="20"/>
  <c r="AQ1433" i="20"/>
  <c r="AR1433" i="20"/>
  <c r="AS1433" i="20"/>
  <c r="AN1434" i="20"/>
  <c r="AO1434" i="20"/>
  <c r="AP1434" i="20"/>
  <c r="AQ1434" i="20"/>
  <c r="AR1434" i="20"/>
  <c r="AS1434" i="20"/>
  <c r="AN1435" i="20"/>
  <c r="AO1435" i="20"/>
  <c r="AP1435" i="20"/>
  <c r="AQ1435" i="20"/>
  <c r="AR1435" i="20"/>
  <c r="AS1435" i="20"/>
  <c r="AN1436" i="20"/>
  <c r="AO1436" i="20"/>
  <c r="AP1436" i="20"/>
  <c r="AQ1436" i="20"/>
  <c r="AR1436" i="20"/>
  <c r="AS1436" i="20"/>
  <c r="AN1437" i="20"/>
  <c r="AO1437" i="20"/>
  <c r="AP1437" i="20"/>
  <c r="AQ1437" i="20"/>
  <c r="AR1437" i="20"/>
  <c r="AS1437" i="20"/>
  <c r="AN1438" i="20"/>
  <c r="AO1438" i="20"/>
  <c r="AP1438" i="20"/>
  <c r="AQ1438" i="20"/>
  <c r="AR1438" i="20"/>
  <c r="AS1438" i="20"/>
  <c r="AN1439" i="20"/>
  <c r="AO1439" i="20"/>
  <c r="AP1439" i="20"/>
  <c r="AQ1439" i="20"/>
  <c r="AR1439" i="20"/>
  <c r="AS1439" i="20"/>
  <c r="AN1440" i="20"/>
  <c r="AO1440" i="20"/>
  <c r="AP1440" i="20"/>
  <c r="AQ1440" i="20"/>
  <c r="AR1440" i="20"/>
  <c r="AS1440" i="20"/>
  <c r="AN1441" i="20"/>
  <c r="AO1441" i="20"/>
  <c r="AP1441" i="20"/>
  <c r="AQ1441" i="20"/>
  <c r="AR1441" i="20"/>
  <c r="AS1441" i="20"/>
  <c r="AN1442" i="20"/>
  <c r="AO1442" i="20"/>
  <c r="AP1442" i="20"/>
  <c r="AQ1442" i="20"/>
  <c r="AR1442" i="20"/>
  <c r="AS1442" i="20"/>
  <c r="AN1443" i="20"/>
  <c r="AO1443" i="20"/>
  <c r="AP1443" i="20"/>
  <c r="AQ1443" i="20"/>
  <c r="AR1443" i="20"/>
  <c r="AS1443" i="20"/>
  <c r="AN1444" i="20"/>
  <c r="AO1444" i="20"/>
  <c r="AP1444" i="20"/>
  <c r="AQ1444" i="20"/>
  <c r="AR1444" i="20"/>
  <c r="AS1444" i="20"/>
  <c r="AN1445" i="20"/>
  <c r="AO1445" i="20"/>
  <c r="AP1445" i="20"/>
  <c r="AQ1445" i="20"/>
  <c r="AR1445" i="20"/>
  <c r="AS1445" i="20"/>
  <c r="AN1446" i="20"/>
  <c r="AO1446" i="20"/>
  <c r="AP1446" i="20"/>
  <c r="AQ1446" i="20"/>
  <c r="AR1446" i="20"/>
  <c r="AS1446" i="20"/>
  <c r="AN1447" i="20"/>
  <c r="AO1447" i="20"/>
  <c r="AP1447" i="20"/>
  <c r="AQ1447" i="20"/>
  <c r="AR1447" i="20"/>
  <c r="AS1447" i="20"/>
  <c r="AN1448" i="20"/>
  <c r="AO1448" i="20"/>
  <c r="AP1448" i="20"/>
  <c r="AQ1448" i="20"/>
  <c r="AR1448" i="20"/>
  <c r="AS1448" i="20"/>
  <c r="AN1449" i="20"/>
  <c r="AO1449" i="20"/>
  <c r="AP1449" i="20"/>
  <c r="AQ1449" i="20"/>
  <c r="AR1449" i="20"/>
  <c r="AS1449" i="20"/>
  <c r="AN1450" i="20"/>
  <c r="AO1450" i="20"/>
  <c r="AP1450" i="20"/>
  <c r="AQ1450" i="20"/>
  <c r="AR1450" i="20"/>
  <c r="AS1450" i="20"/>
  <c r="AN1451" i="20"/>
  <c r="AO1451" i="20"/>
  <c r="AP1451" i="20"/>
  <c r="AQ1451" i="20"/>
  <c r="AR1451" i="20"/>
  <c r="AS1451" i="20"/>
  <c r="AN1452" i="20"/>
  <c r="AO1452" i="20"/>
  <c r="AP1452" i="20"/>
  <c r="AQ1452" i="20"/>
  <c r="AR1452" i="20"/>
  <c r="AS1452" i="20"/>
  <c r="AN1453" i="20"/>
  <c r="AO1453" i="20"/>
  <c r="AP1453" i="20"/>
  <c r="AQ1453" i="20"/>
  <c r="AR1453" i="20"/>
  <c r="AS1453" i="20"/>
  <c r="AN1454" i="20"/>
  <c r="AO1454" i="20"/>
  <c r="AP1454" i="20"/>
  <c r="AQ1454" i="20"/>
  <c r="AR1454" i="20"/>
  <c r="AS1454" i="20"/>
  <c r="AN1455" i="20"/>
  <c r="AO1455" i="20"/>
  <c r="AP1455" i="20"/>
  <c r="AQ1455" i="20"/>
  <c r="AR1455" i="20"/>
  <c r="AS1455" i="20"/>
  <c r="AN1456" i="20"/>
  <c r="AO1456" i="20"/>
  <c r="AP1456" i="20"/>
  <c r="AQ1456" i="20"/>
  <c r="AR1456" i="20"/>
  <c r="AS1456" i="20"/>
  <c r="AN1457" i="20"/>
  <c r="AO1457" i="20"/>
  <c r="AP1457" i="20"/>
  <c r="AQ1457" i="20"/>
  <c r="AR1457" i="20"/>
  <c r="AS1457" i="20"/>
  <c r="AN1458" i="20"/>
  <c r="AO1458" i="20"/>
  <c r="AP1458" i="20"/>
  <c r="AQ1458" i="20"/>
  <c r="AR1458" i="20"/>
  <c r="AS1458" i="20"/>
  <c r="AN1459" i="20"/>
  <c r="AO1459" i="20"/>
  <c r="AP1459" i="20"/>
  <c r="AQ1459" i="20"/>
  <c r="AR1459" i="20"/>
  <c r="AS1459" i="20"/>
  <c r="AN1460" i="20"/>
  <c r="AO1460" i="20"/>
  <c r="AP1460" i="20"/>
  <c r="AQ1460" i="20"/>
  <c r="AR1460" i="20"/>
  <c r="AS1460" i="20"/>
  <c r="AN1461" i="20"/>
  <c r="AO1461" i="20"/>
  <c r="AP1461" i="20"/>
  <c r="AQ1461" i="20"/>
  <c r="AR1461" i="20"/>
  <c r="AS1461" i="20"/>
  <c r="AN1462" i="20"/>
  <c r="AO1462" i="20"/>
  <c r="AP1462" i="20"/>
  <c r="AQ1462" i="20"/>
  <c r="AR1462" i="20"/>
  <c r="AS1462" i="20"/>
  <c r="AN1463" i="20"/>
  <c r="AO1463" i="20"/>
  <c r="AP1463" i="20"/>
  <c r="AQ1463" i="20"/>
  <c r="AR1463" i="20"/>
  <c r="AS1463" i="20"/>
  <c r="AN1464" i="20"/>
  <c r="AO1464" i="20"/>
  <c r="AP1464" i="20"/>
  <c r="AQ1464" i="20"/>
  <c r="AR1464" i="20"/>
  <c r="AS1464" i="20"/>
  <c r="AN1465" i="20"/>
  <c r="AO1465" i="20"/>
  <c r="AP1465" i="20"/>
  <c r="AQ1465" i="20"/>
  <c r="AR1465" i="20"/>
  <c r="AS1465" i="20"/>
  <c r="AN1466" i="20"/>
  <c r="AO1466" i="20"/>
  <c r="AP1466" i="20"/>
  <c r="AQ1466" i="20"/>
  <c r="AR1466" i="20"/>
  <c r="AS1466" i="20"/>
  <c r="AN1467" i="20"/>
  <c r="AO1467" i="20"/>
  <c r="AP1467" i="20"/>
  <c r="AQ1467" i="20"/>
  <c r="AR1467" i="20"/>
  <c r="AS1467" i="20"/>
  <c r="AN1468" i="20"/>
  <c r="AO1468" i="20"/>
  <c r="AP1468" i="20"/>
  <c r="AQ1468" i="20"/>
  <c r="AR1468" i="20"/>
  <c r="AS1468" i="20"/>
  <c r="AN1469" i="20"/>
  <c r="AO1469" i="20"/>
  <c r="AP1469" i="20"/>
  <c r="AQ1469" i="20"/>
  <c r="AR1469" i="20"/>
  <c r="AS1469" i="20"/>
  <c r="AN1470" i="20"/>
  <c r="AO1470" i="20"/>
  <c r="AP1470" i="20"/>
  <c r="AQ1470" i="20"/>
  <c r="AR1470" i="20"/>
  <c r="AS1470" i="20"/>
  <c r="AN1471" i="20"/>
  <c r="AO1471" i="20"/>
  <c r="AP1471" i="20"/>
  <c r="AQ1471" i="20"/>
  <c r="AR1471" i="20"/>
  <c r="AS1471" i="20"/>
  <c r="AN1472" i="20"/>
  <c r="AO1472" i="20"/>
  <c r="AP1472" i="20"/>
  <c r="AQ1472" i="20"/>
  <c r="AR1472" i="20"/>
  <c r="AS1472" i="20"/>
  <c r="AN1473" i="20"/>
  <c r="AO1473" i="20"/>
  <c r="AP1473" i="20"/>
  <c r="AQ1473" i="20"/>
  <c r="AR1473" i="20"/>
  <c r="AS1473" i="20"/>
  <c r="AN1474" i="20"/>
  <c r="AO1474" i="20"/>
  <c r="AP1474" i="20"/>
  <c r="AQ1474" i="20"/>
  <c r="AR1474" i="20"/>
  <c r="AS1474" i="20"/>
  <c r="AN1475" i="20"/>
  <c r="AO1475" i="20"/>
  <c r="AP1475" i="20"/>
  <c r="AQ1475" i="20"/>
  <c r="AR1475" i="20"/>
  <c r="AS1475" i="20"/>
  <c r="AN1476" i="20"/>
  <c r="AO1476" i="20"/>
  <c r="AP1476" i="20"/>
  <c r="AQ1476" i="20"/>
  <c r="AR1476" i="20"/>
  <c r="AS1476" i="20"/>
  <c r="AN1477" i="20"/>
  <c r="AO1477" i="20"/>
  <c r="AP1477" i="20"/>
  <c r="AQ1477" i="20"/>
  <c r="AR1477" i="20"/>
  <c r="AS1477" i="20"/>
  <c r="AN1478" i="20"/>
  <c r="AO1478" i="20"/>
  <c r="AP1478" i="20"/>
  <c r="AQ1478" i="20"/>
  <c r="AR1478" i="20"/>
  <c r="AS1478" i="20"/>
  <c r="AN1479" i="20"/>
  <c r="AO1479" i="20"/>
  <c r="AP1479" i="20"/>
  <c r="AQ1479" i="20"/>
  <c r="AR1479" i="20"/>
  <c r="AS1479" i="20"/>
  <c r="AN1480" i="20"/>
  <c r="AO1480" i="20"/>
  <c r="AP1480" i="20"/>
  <c r="AQ1480" i="20"/>
  <c r="AR1480" i="20"/>
  <c r="AS1480" i="20"/>
  <c r="AN1481" i="20"/>
  <c r="AO1481" i="20"/>
  <c r="AP1481" i="20"/>
  <c r="AQ1481" i="20"/>
  <c r="AR1481" i="20"/>
  <c r="AS1481" i="20"/>
  <c r="AN1482" i="20"/>
  <c r="AO1482" i="20"/>
  <c r="AP1482" i="20"/>
  <c r="AQ1482" i="20"/>
  <c r="AR1482" i="20"/>
  <c r="AS1482" i="20"/>
  <c r="AN1483" i="20"/>
  <c r="AO1483" i="20"/>
  <c r="AP1483" i="20"/>
  <c r="AQ1483" i="20"/>
  <c r="AR1483" i="20"/>
  <c r="AS1483" i="20"/>
  <c r="AN1484" i="20"/>
  <c r="AO1484" i="20"/>
  <c r="AP1484" i="20"/>
  <c r="AQ1484" i="20"/>
  <c r="AR1484" i="20"/>
  <c r="AS1484" i="20"/>
  <c r="AN1485" i="20"/>
  <c r="AO1485" i="20"/>
  <c r="AP1485" i="20"/>
  <c r="AQ1485" i="20"/>
  <c r="AR1485" i="20"/>
  <c r="AS1485" i="20"/>
  <c r="AN1486" i="20"/>
  <c r="AO1486" i="20"/>
  <c r="AP1486" i="20"/>
  <c r="AQ1486" i="20"/>
  <c r="AR1486" i="20"/>
  <c r="AS1486" i="20"/>
  <c r="AN1487" i="20"/>
  <c r="AO1487" i="20"/>
  <c r="AP1487" i="20"/>
  <c r="AQ1487" i="20"/>
  <c r="AR1487" i="20"/>
  <c r="AS1487" i="20"/>
  <c r="AN1488" i="20"/>
  <c r="AO1488" i="20"/>
  <c r="AP1488" i="20"/>
  <c r="AQ1488" i="20"/>
  <c r="AR1488" i="20"/>
  <c r="AS1488" i="20"/>
  <c r="AN1489" i="20"/>
  <c r="AO1489" i="20"/>
  <c r="AP1489" i="20"/>
  <c r="AQ1489" i="20"/>
  <c r="AR1489" i="20"/>
  <c r="AS1489" i="20"/>
  <c r="AN1490" i="20"/>
  <c r="AO1490" i="20"/>
  <c r="AP1490" i="20"/>
  <c r="AQ1490" i="20"/>
  <c r="AR1490" i="20"/>
  <c r="AS1490" i="20"/>
  <c r="AN1491" i="20"/>
  <c r="AO1491" i="20"/>
  <c r="AP1491" i="20"/>
  <c r="AQ1491" i="20"/>
  <c r="AR1491" i="20"/>
  <c r="AS1491" i="20"/>
  <c r="AN1492" i="20"/>
  <c r="AO1492" i="20"/>
  <c r="AP1492" i="20"/>
  <c r="AQ1492" i="20"/>
  <c r="AR1492" i="20"/>
  <c r="AS1492" i="20"/>
  <c r="AN1493" i="20"/>
  <c r="AO1493" i="20"/>
  <c r="AP1493" i="20"/>
  <c r="AQ1493" i="20"/>
  <c r="AR1493" i="20"/>
  <c r="AS1493" i="20"/>
  <c r="AN1494" i="20"/>
  <c r="AO1494" i="20"/>
  <c r="AP1494" i="20"/>
  <c r="AQ1494" i="20"/>
  <c r="AR1494" i="20"/>
  <c r="AS1494" i="20"/>
  <c r="AN1495" i="20"/>
  <c r="AO1495" i="20"/>
  <c r="AP1495" i="20"/>
  <c r="AQ1495" i="20"/>
  <c r="AR1495" i="20"/>
  <c r="AS1495" i="20"/>
  <c r="AN1496" i="20"/>
  <c r="AO1496" i="20"/>
  <c r="AP1496" i="20"/>
  <c r="AQ1496" i="20"/>
  <c r="AR1496" i="20"/>
  <c r="AS1496" i="20"/>
  <c r="AN1497" i="20"/>
  <c r="AO1497" i="20"/>
  <c r="AP1497" i="20"/>
  <c r="AQ1497" i="20"/>
  <c r="AR1497" i="20"/>
  <c r="AS1497" i="20"/>
  <c r="AN1498" i="20"/>
  <c r="AO1498" i="20"/>
  <c r="AP1498" i="20"/>
  <c r="AQ1498" i="20"/>
  <c r="AR1498" i="20"/>
  <c r="AS1498" i="20"/>
  <c r="AN1499" i="20"/>
  <c r="AO1499" i="20"/>
  <c r="AP1499" i="20"/>
  <c r="AQ1499" i="20"/>
  <c r="AR1499" i="20"/>
  <c r="AS1499" i="20"/>
  <c r="AN1500" i="20"/>
  <c r="AO1500" i="20"/>
  <c r="AP1500" i="20"/>
  <c r="AQ1500" i="20"/>
  <c r="AR1500" i="20"/>
  <c r="AS1500" i="20"/>
  <c r="AN1501" i="20"/>
  <c r="AO1501" i="20"/>
  <c r="AP1501" i="20"/>
  <c r="AQ1501" i="20"/>
  <c r="AR1501" i="20"/>
  <c r="AS1501" i="20"/>
  <c r="AN1502" i="20"/>
  <c r="AO1502" i="20"/>
  <c r="AP1502" i="20"/>
  <c r="AQ1502" i="20"/>
  <c r="AR1502" i="20"/>
  <c r="AS1502" i="20"/>
  <c r="AN1503" i="20"/>
  <c r="AO1503" i="20"/>
  <c r="AP1503" i="20"/>
  <c r="AQ1503" i="20"/>
  <c r="AR1503" i="20"/>
  <c r="AS1503" i="20"/>
  <c r="AN1504" i="20"/>
  <c r="AO1504" i="20"/>
  <c r="AP1504" i="20"/>
  <c r="AQ1504" i="20"/>
  <c r="AR1504" i="20"/>
  <c r="AS1504" i="20"/>
  <c r="AN1505" i="20"/>
  <c r="AO1505" i="20"/>
  <c r="AP1505" i="20"/>
  <c r="AQ1505" i="20"/>
  <c r="AR1505" i="20"/>
  <c r="AS1505" i="20"/>
  <c r="AN1506" i="20"/>
  <c r="AO1506" i="20"/>
  <c r="AP1506" i="20"/>
  <c r="AQ1506" i="20"/>
  <c r="AR1506" i="20"/>
  <c r="AS1506" i="20"/>
  <c r="AN1507" i="20"/>
  <c r="AO1507" i="20"/>
  <c r="AP1507" i="20"/>
  <c r="AQ1507" i="20"/>
  <c r="AR1507" i="20"/>
  <c r="AS1507" i="20"/>
  <c r="AN1508" i="20"/>
  <c r="AO1508" i="20"/>
  <c r="AP1508" i="20"/>
  <c r="AQ1508" i="20"/>
  <c r="AR1508" i="20"/>
  <c r="AS1508" i="20"/>
  <c r="AN1509" i="20"/>
  <c r="AO1509" i="20"/>
  <c r="AP1509" i="20"/>
  <c r="AQ1509" i="20"/>
  <c r="AR1509" i="20"/>
  <c r="AS1509" i="20"/>
  <c r="AN1510" i="20"/>
  <c r="AO1510" i="20"/>
  <c r="AP1510" i="20"/>
  <c r="AQ1510" i="20"/>
  <c r="AR1510" i="20"/>
  <c r="AS1510" i="20"/>
  <c r="AN1511" i="20"/>
  <c r="AO1511" i="20"/>
  <c r="AP1511" i="20"/>
  <c r="AQ1511" i="20"/>
  <c r="AR1511" i="20"/>
  <c r="AS1511" i="20"/>
  <c r="AN1512" i="20"/>
  <c r="AO1512" i="20"/>
  <c r="AP1512" i="20"/>
  <c r="AQ1512" i="20"/>
  <c r="AR1512" i="20"/>
  <c r="AS1512" i="20"/>
  <c r="AN1513" i="20"/>
  <c r="AO1513" i="20"/>
  <c r="AP1513" i="20"/>
  <c r="AQ1513" i="20"/>
  <c r="AR1513" i="20"/>
  <c r="AS1513" i="20"/>
  <c r="AN1514" i="20"/>
  <c r="AO1514" i="20"/>
  <c r="AP1514" i="20"/>
  <c r="AQ1514" i="20"/>
  <c r="AR1514" i="20"/>
  <c r="AS1514" i="20"/>
  <c r="AN1515" i="20"/>
  <c r="AO1515" i="20"/>
  <c r="AP1515" i="20"/>
  <c r="AQ1515" i="20"/>
  <c r="AR1515" i="20"/>
  <c r="AS1515" i="20"/>
  <c r="AN1516" i="20"/>
  <c r="AO1516" i="20"/>
  <c r="AP1516" i="20"/>
  <c r="AQ1516" i="20"/>
  <c r="AR1516" i="20"/>
  <c r="AS1516" i="20"/>
  <c r="AN1517" i="20"/>
  <c r="AO1517" i="20"/>
  <c r="AP1517" i="20"/>
  <c r="AQ1517" i="20"/>
  <c r="AR1517" i="20"/>
  <c r="AS1517" i="20"/>
  <c r="AN1518" i="20"/>
  <c r="AO1518" i="20"/>
  <c r="AP1518" i="20"/>
  <c r="AQ1518" i="20"/>
  <c r="AR1518" i="20"/>
  <c r="AS1518" i="20"/>
  <c r="AN1519" i="20"/>
  <c r="AO1519" i="20"/>
  <c r="AP1519" i="20"/>
  <c r="AQ1519" i="20"/>
  <c r="AR1519" i="20"/>
  <c r="AS1519" i="20"/>
  <c r="AN1520" i="20"/>
  <c r="AO1520" i="20"/>
  <c r="AP1520" i="20"/>
  <c r="AQ1520" i="20"/>
  <c r="AR1520" i="20"/>
  <c r="AS1520" i="20"/>
  <c r="AN1521" i="20"/>
  <c r="AO1521" i="20"/>
  <c r="AP1521" i="20"/>
  <c r="AQ1521" i="20"/>
  <c r="AR1521" i="20"/>
  <c r="AS1521" i="20"/>
  <c r="AN1522" i="20"/>
  <c r="AO1522" i="20"/>
  <c r="AP1522" i="20"/>
  <c r="AQ1522" i="20"/>
  <c r="AR1522" i="20"/>
  <c r="AS1522" i="20"/>
  <c r="AN1523" i="20"/>
  <c r="AO1523" i="20"/>
  <c r="AP1523" i="20"/>
  <c r="AQ1523" i="20"/>
  <c r="AR1523" i="20"/>
  <c r="AS1523" i="20"/>
  <c r="AN1524" i="20"/>
  <c r="AO1524" i="20"/>
  <c r="AP1524" i="20"/>
  <c r="AQ1524" i="20"/>
  <c r="AR1524" i="20"/>
  <c r="AS1524" i="20"/>
  <c r="AN1525" i="20"/>
  <c r="AO1525" i="20"/>
  <c r="AP1525" i="20"/>
  <c r="AQ1525" i="20"/>
  <c r="AR1525" i="20"/>
  <c r="AS1525" i="20"/>
  <c r="AN1526" i="20"/>
  <c r="AO1526" i="20"/>
  <c r="AP1526" i="20"/>
  <c r="AQ1526" i="20"/>
  <c r="AR1526" i="20"/>
  <c r="AS1526" i="20"/>
  <c r="AN1527" i="20"/>
  <c r="AO1527" i="20"/>
  <c r="AP1527" i="20"/>
  <c r="AQ1527" i="20"/>
  <c r="AR1527" i="20"/>
  <c r="AS1527" i="20"/>
  <c r="AN1528" i="20"/>
  <c r="AO1528" i="20"/>
  <c r="AP1528" i="20"/>
  <c r="AQ1528" i="20"/>
  <c r="AR1528" i="20"/>
  <c r="AS1528" i="20"/>
  <c r="AN1529" i="20"/>
  <c r="AO1529" i="20"/>
  <c r="AP1529" i="20"/>
  <c r="AQ1529" i="20"/>
  <c r="AR1529" i="20"/>
  <c r="AS1529" i="20"/>
  <c r="AN1530" i="20"/>
  <c r="AO1530" i="20"/>
  <c r="AP1530" i="20"/>
  <c r="AQ1530" i="20"/>
  <c r="AR1530" i="20"/>
  <c r="AS1530" i="20"/>
  <c r="AN1531" i="20"/>
  <c r="AO1531" i="20"/>
  <c r="AP1531" i="20"/>
  <c r="AQ1531" i="20"/>
  <c r="AR1531" i="20"/>
  <c r="AS1531" i="20"/>
  <c r="AN1532" i="20"/>
  <c r="AO1532" i="20"/>
  <c r="AP1532" i="20"/>
  <c r="AQ1532" i="20"/>
  <c r="AR1532" i="20"/>
  <c r="AS1532" i="20"/>
  <c r="AN1533" i="20"/>
  <c r="AO1533" i="20"/>
  <c r="AP1533" i="20"/>
  <c r="AQ1533" i="20"/>
  <c r="AR1533" i="20"/>
  <c r="AS1533" i="20"/>
  <c r="AN1534" i="20"/>
  <c r="AO1534" i="20"/>
  <c r="AP1534" i="20"/>
  <c r="AQ1534" i="20"/>
  <c r="AR1534" i="20"/>
  <c r="AS1534" i="20"/>
  <c r="AN1535" i="20"/>
  <c r="AO1535" i="20"/>
  <c r="AP1535" i="20"/>
  <c r="AQ1535" i="20"/>
  <c r="AR1535" i="20"/>
  <c r="AS1535" i="20"/>
  <c r="AN1536" i="20"/>
  <c r="AO1536" i="20"/>
  <c r="AP1536" i="20"/>
  <c r="AQ1536" i="20"/>
  <c r="AR1536" i="20"/>
  <c r="AS1536" i="20"/>
  <c r="AN1537" i="20"/>
  <c r="AO1537" i="20"/>
  <c r="AP1537" i="20"/>
  <c r="AQ1537" i="20"/>
  <c r="AR1537" i="20"/>
  <c r="AS1537" i="20"/>
  <c r="AN1538" i="20"/>
  <c r="AO1538" i="20"/>
  <c r="AP1538" i="20"/>
  <c r="AQ1538" i="20"/>
  <c r="AR1538" i="20"/>
  <c r="AS1538" i="20"/>
  <c r="AN1539" i="20"/>
  <c r="AO1539" i="20"/>
  <c r="AP1539" i="20"/>
  <c r="AQ1539" i="20"/>
  <c r="AR1539" i="20"/>
  <c r="AS1539" i="20"/>
  <c r="AN1540" i="20"/>
  <c r="AO1540" i="20"/>
  <c r="AP1540" i="20"/>
  <c r="AQ1540" i="20"/>
  <c r="AR1540" i="20"/>
  <c r="AS1540" i="20"/>
  <c r="AN1541" i="20"/>
  <c r="AO1541" i="20"/>
  <c r="AP1541" i="20"/>
  <c r="AQ1541" i="20"/>
  <c r="AR1541" i="20"/>
  <c r="AS1541" i="20"/>
  <c r="AN1542" i="20"/>
  <c r="AO1542" i="20"/>
  <c r="AP1542" i="20"/>
  <c r="AQ1542" i="20"/>
  <c r="AR1542" i="20"/>
  <c r="AS1542" i="20"/>
  <c r="AN1543" i="20"/>
  <c r="AO1543" i="20"/>
  <c r="AP1543" i="20"/>
  <c r="AQ1543" i="20"/>
  <c r="AR1543" i="20"/>
  <c r="AS1543" i="20"/>
  <c r="AN1544" i="20"/>
  <c r="AO1544" i="20"/>
  <c r="AP1544" i="20"/>
  <c r="AQ1544" i="20"/>
  <c r="AR1544" i="20"/>
  <c r="AS1544" i="20"/>
  <c r="AN1545" i="20"/>
  <c r="AO1545" i="20"/>
  <c r="AP1545" i="20"/>
  <c r="AQ1545" i="20"/>
  <c r="AR1545" i="20"/>
  <c r="AS1545" i="20"/>
  <c r="AN1546" i="20"/>
  <c r="AO1546" i="20"/>
  <c r="AP1546" i="20"/>
  <c r="AQ1546" i="20"/>
  <c r="AR1546" i="20"/>
  <c r="AS1546" i="20"/>
  <c r="AN1547" i="20"/>
  <c r="AO1547" i="20"/>
  <c r="AP1547" i="20"/>
  <c r="AQ1547" i="20"/>
  <c r="AR1547" i="20"/>
  <c r="AS1547" i="20"/>
  <c r="AN1548" i="20"/>
  <c r="AO1548" i="20"/>
  <c r="AP1548" i="20"/>
  <c r="AQ1548" i="20"/>
  <c r="AR1548" i="20"/>
  <c r="AS1548" i="20"/>
  <c r="AN1549" i="20"/>
  <c r="AO1549" i="20"/>
  <c r="AP1549" i="20"/>
  <c r="AQ1549" i="20"/>
  <c r="AR1549" i="20"/>
  <c r="AS1549" i="20"/>
  <c r="AN1550" i="20"/>
  <c r="AO1550" i="20"/>
  <c r="AP1550" i="20"/>
  <c r="AQ1550" i="20"/>
  <c r="AR1550" i="20"/>
  <c r="AS1550" i="20"/>
  <c r="AN1551" i="20"/>
  <c r="AO1551" i="20"/>
  <c r="AP1551" i="20"/>
  <c r="AQ1551" i="20"/>
  <c r="AR1551" i="20"/>
  <c r="AS1551" i="20"/>
  <c r="AN1552" i="20"/>
  <c r="AO1552" i="20"/>
  <c r="AP1552" i="20"/>
  <c r="AQ1552" i="20"/>
  <c r="AR1552" i="20"/>
  <c r="AS1552" i="20"/>
  <c r="AN1553" i="20"/>
  <c r="AO1553" i="20"/>
  <c r="AP1553" i="20"/>
  <c r="AQ1553" i="20"/>
  <c r="AR1553" i="20"/>
  <c r="AS1553" i="20"/>
  <c r="AN1554" i="20"/>
  <c r="AO1554" i="20"/>
  <c r="AP1554" i="20"/>
  <c r="AQ1554" i="20"/>
  <c r="AR1554" i="20"/>
  <c r="AS1554" i="20"/>
  <c r="AN1555" i="20"/>
  <c r="AO1555" i="20"/>
  <c r="AP1555" i="20"/>
  <c r="AQ1555" i="20"/>
  <c r="AR1555" i="20"/>
  <c r="AS1555" i="20"/>
  <c r="AN1556" i="20"/>
  <c r="AO1556" i="20"/>
  <c r="AP1556" i="20"/>
  <c r="AQ1556" i="20"/>
  <c r="AR1556" i="20"/>
  <c r="AS1556" i="20"/>
  <c r="AN1557" i="20"/>
  <c r="AO1557" i="20"/>
  <c r="AP1557" i="20"/>
  <c r="AQ1557" i="20"/>
  <c r="AR1557" i="20"/>
  <c r="AS1557" i="20"/>
  <c r="AN1558" i="20"/>
  <c r="AO1558" i="20"/>
  <c r="AP1558" i="20"/>
  <c r="AQ1558" i="20"/>
  <c r="AR1558" i="20"/>
  <c r="AS1558" i="20"/>
  <c r="AN1559" i="20"/>
  <c r="AO1559" i="20"/>
  <c r="AP1559" i="20"/>
  <c r="AQ1559" i="20"/>
  <c r="AR1559" i="20"/>
  <c r="AS1559" i="20"/>
  <c r="AN1560" i="20"/>
  <c r="AO1560" i="20"/>
  <c r="AP1560" i="20"/>
  <c r="AQ1560" i="20"/>
  <c r="AR1560" i="20"/>
  <c r="AS1560" i="20"/>
  <c r="AN1561" i="20"/>
  <c r="AO1561" i="20"/>
  <c r="AP1561" i="20"/>
  <c r="AQ1561" i="20"/>
  <c r="AR1561" i="20"/>
  <c r="AS1561" i="20"/>
  <c r="AN1562" i="20"/>
  <c r="AO1562" i="20"/>
  <c r="AP1562" i="20"/>
  <c r="AQ1562" i="20"/>
  <c r="AR1562" i="20"/>
  <c r="AS1562" i="20"/>
  <c r="AN1563" i="20"/>
  <c r="AO1563" i="20"/>
  <c r="AP1563" i="20"/>
  <c r="AQ1563" i="20"/>
  <c r="AR1563" i="20"/>
  <c r="AS1563" i="20"/>
  <c r="AN1564" i="20"/>
  <c r="AO1564" i="20"/>
  <c r="AP1564" i="20"/>
  <c r="AQ1564" i="20"/>
  <c r="AR1564" i="20"/>
  <c r="AS1564" i="20"/>
  <c r="AN1565" i="20"/>
  <c r="AO1565" i="20"/>
  <c r="AP1565" i="20"/>
  <c r="AQ1565" i="20"/>
  <c r="AR1565" i="20"/>
  <c r="AS1565" i="20"/>
  <c r="AN1566" i="20"/>
  <c r="AO1566" i="20"/>
  <c r="AP1566" i="20"/>
  <c r="AQ1566" i="20"/>
  <c r="AR1566" i="20"/>
  <c r="AS1566" i="20"/>
  <c r="AN1567" i="20"/>
  <c r="AO1567" i="20"/>
  <c r="AP1567" i="20"/>
  <c r="AQ1567" i="20"/>
  <c r="AR1567" i="20"/>
  <c r="AS1567" i="20"/>
  <c r="AN1568" i="20"/>
  <c r="AO1568" i="20"/>
  <c r="AP1568" i="20"/>
  <c r="AQ1568" i="20"/>
  <c r="AR1568" i="20"/>
  <c r="AS1568" i="20"/>
  <c r="AN1569" i="20"/>
  <c r="AO1569" i="20"/>
  <c r="AP1569" i="20"/>
  <c r="AQ1569" i="20"/>
  <c r="AR1569" i="20"/>
  <c r="AS1569" i="20"/>
  <c r="AN1570" i="20"/>
  <c r="AO1570" i="20"/>
  <c r="AP1570" i="20"/>
  <c r="AQ1570" i="20"/>
  <c r="AR1570" i="20"/>
  <c r="AS1570" i="20"/>
  <c r="AN1571" i="20"/>
  <c r="AO1571" i="20"/>
  <c r="AP1571" i="20"/>
  <c r="AQ1571" i="20"/>
  <c r="AR1571" i="20"/>
  <c r="AS1571" i="20"/>
  <c r="AN1572" i="20"/>
  <c r="AO1572" i="20"/>
  <c r="AP1572" i="20"/>
  <c r="AQ1572" i="20"/>
  <c r="AR1572" i="20"/>
  <c r="AS1572" i="20"/>
  <c r="AN1573" i="20"/>
  <c r="AO1573" i="20"/>
  <c r="AP1573" i="20"/>
  <c r="AQ1573" i="20"/>
  <c r="AR1573" i="20"/>
  <c r="AS1573" i="20"/>
  <c r="AN1574" i="20"/>
  <c r="AO1574" i="20"/>
  <c r="AP1574" i="20"/>
  <c r="AQ1574" i="20"/>
  <c r="AR1574" i="20"/>
  <c r="AS1574" i="20"/>
  <c r="AN1575" i="20"/>
  <c r="AO1575" i="20"/>
  <c r="AP1575" i="20"/>
  <c r="AQ1575" i="20"/>
  <c r="AR1575" i="20"/>
  <c r="AS1575" i="20"/>
  <c r="AN1576" i="20"/>
  <c r="AO1576" i="20"/>
  <c r="AP1576" i="20"/>
  <c r="AQ1576" i="20"/>
  <c r="AR1576" i="20"/>
  <c r="AS1576" i="20"/>
  <c r="AN1577" i="20"/>
  <c r="AO1577" i="20"/>
  <c r="AP1577" i="20"/>
  <c r="AQ1577" i="20"/>
  <c r="AR1577" i="20"/>
  <c r="AS1577" i="20"/>
  <c r="AN1578" i="20"/>
  <c r="AO1578" i="20"/>
  <c r="AP1578" i="20"/>
  <c r="AQ1578" i="20"/>
  <c r="AR1578" i="20"/>
  <c r="AS1578" i="20"/>
  <c r="AN1579" i="20"/>
  <c r="AO1579" i="20"/>
  <c r="AP1579" i="20"/>
  <c r="AQ1579" i="20"/>
  <c r="AR1579" i="20"/>
  <c r="AS1579" i="20"/>
  <c r="AN1580" i="20"/>
  <c r="AO1580" i="20"/>
  <c r="AP1580" i="20"/>
  <c r="AQ1580" i="20"/>
  <c r="AR1580" i="20"/>
  <c r="AS1580" i="20"/>
  <c r="AN1581" i="20"/>
  <c r="AO1581" i="20"/>
  <c r="AP1581" i="20"/>
  <c r="AQ1581" i="20"/>
  <c r="AR1581" i="20"/>
  <c r="AS1581" i="20"/>
  <c r="AN1582" i="20"/>
  <c r="AO1582" i="20"/>
  <c r="AP1582" i="20"/>
  <c r="AQ1582" i="20"/>
  <c r="AR1582" i="20"/>
  <c r="AS1582" i="20"/>
  <c r="AN1583" i="20"/>
  <c r="AO1583" i="20"/>
  <c r="AP1583" i="20"/>
  <c r="AQ1583" i="20"/>
  <c r="AR1583" i="20"/>
  <c r="AS1583" i="20"/>
  <c r="AN1584" i="20"/>
  <c r="AO1584" i="20"/>
  <c r="AP1584" i="20"/>
  <c r="AQ1584" i="20"/>
  <c r="AR1584" i="20"/>
  <c r="AS1584" i="20"/>
  <c r="AN1585" i="20"/>
  <c r="AO1585" i="20"/>
  <c r="AP1585" i="20"/>
  <c r="AQ1585" i="20"/>
  <c r="AR1585" i="20"/>
  <c r="AS1585" i="20"/>
  <c r="AN1586" i="20"/>
  <c r="AO1586" i="20"/>
  <c r="AP1586" i="20"/>
  <c r="AQ1586" i="20"/>
  <c r="AR1586" i="20"/>
  <c r="AS1586" i="20"/>
  <c r="AN1587" i="20"/>
  <c r="AO1587" i="20"/>
  <c r="AP1587" i="20"/>
  <c r="AQ1587" i="20"/>
  <c r="AR1587" i="20"/>
  <c r="AS1587" i="20"/>
  <c r="AN1588" i="20"/>
  <c r="AO1588" i="20"/>
  <c r="AP1588" i="20"/>
  <c r="AQ1588" i="20"/>
  <c r="AR1588" i="20"/>
  <c r="AS1588" i="20"/>
  <c r="AN1589" i="20"/>
  <c r="AO1589" i="20"/>
  <c r="AP1589" i="20"/>
  <c r="AQ1589" i="20"/>
  <c r="AR1589" i="20"/>
  <c r="AS1589" i="20"/>
  <c r="AN1590" i="20"/>
  <c r="AO1590" i="20"/>
  <c r="AP1590" i="20"/>
  <c r="AQ1590" i="20"/>
  <c r="AR1590" i="20"/>
  <c r="AS1590" i="20"/>
  <c r="AN1591" i="20"/>
  <c r="AO1591" i="20"/>
  <c r="AP1591" i="20"/>
  <c r="AQ1591" i="20"/>
  <c r="AR1591" i="20"/>
  <c r="AS1591" i="20"/>
  <c r="AN1592" i="20"/>
  <c r="AO1592" i="20"/>
  <c r="AP1592" i="20"/>
  <c r="AQ1592" i="20"/>
  <c r="AR1592" i="20"/>
  <c r="AS1592" i="20"/>
  <c r="AN1593" i="20"/>
  <c r="AO1593" i="20"/>
  <c r="AP1593" i="20"/>
  <c r="AQ1593" i="20"/>
  <c r="AR1593" i="20"/>
  <c r="AS1593" i="20"/>
  <c r="AN1594" i="20"/>
  <c r="AO1594" i="20"/>
  <c r="AP1594" i="20"/>
  <c r="AQ1594" i="20"/>
  <c r="AR1594" i="20"/>
  <c r="AS1594" i="20"/>
  <c r="AN1595" i="20"/>
  <c r="AO1595" i="20"/>
  <c r="AP1595" i="20"/>
  <c r="AQ1595" i="20"/>
  <c r="AR1595" i="20"/>
  <c r="AS1595" i="20"/>
  <c r="AN1596" i="20"/>
  <c r="AO1596" i="20"/>
  <c r="AP1596" i="20"/>
  <c r="AQ1596" i="20"/>
  <c r="AR1596" i="20"/>
  <c r="AS1596" i="20"/>
  <c r="AN1597" i="20"/>
  <c r="AO1597" i="20"/>
  <c r="AP1597" i="20"/>
  <c r="AQ1597" i="20"/>
  <c r="AR1597" i="20"/>
  <c r="AS1597" i="20"/>
  <c r="AN1598" i="20"/>
  <c r="AO1598" i="20"/>
  <c r="AP1598" i="20"/>
  <c r="AQ1598" i="20"/>
  <c r="AR1598" i="20"/>
  <c r="AS1598" i="20"/>
  <c r="AN1599" i="20"/>
  <c r="AO1599" i="20"/>
  <c r="AP1599" i="20"/>
  <c r="AQ1599" i="20"/>
  <c r="AR1599" i="20"/>
  <c r="AS1599" i="20"/>
  <c r="AN1600" i="20"/>
  <c r="AO1600" i="20"/>
  <c r="AP1600" i="20"/>
  <c r="AQ1600" i="20"/>
  <c r="AR1600" i="20"/>
  <c r="AS1600" i="20"/>
  <c r="AN1601" i="20"/>
  <c r="AO1601" i="20"/>
  <c r="AP1601" i="20"/>
  <c r="AQ1601" i="20"/>
  <c r="AR1601" i="20"/>
  <c r="AS1601" i="20"/>
  <c r="AN1602" i="20"/>
  <c r="AO1602" i="20"/>
  <c r="AP1602" i="20"/>
  <c r="AQ1602" i="20"/>
  <c r="AR1602" i="20"/>
  <c r="AS1602" i="20"/>
  <c r="AN1603" i="20"/>
  <c r="AO1603" i="20"/>
  <c r="AP1603" i="20"/>
  <c r="AQ1603" i="20"/>
  <c r="AR1603" i="20"/>
  <c r="AS1603" i="20"/>
  <c r="AN1604" i="20"/>
  <c r="AO1604" i="20"/>
  <c r="AP1604" i="20"/>
  <c r="AQ1604" i="20"/>
  <c r="AR1604" i="20"/>
  <c r="AS1604" i="20"/>
  <c r="AN1605" i="20"/>
  <c r="AO1605" i="20"/>
  <c r="AP1605" i="20"/>
  <c r="AQ1605" i="20"/>
  <c r="AR1605" i="20"/>
  <c r="AS1605" i="20"/>
  <c r="AN1606" i="20"/>
  <c r="AO1606" i="20"/>
  <c r="AP1606" i="20"/>
  <c r="AQ1606" i="20"/>
  <c r="AR1606" i="20"/>
  <c r="AS1606" i="20"/>
  <c r="AN1607" i="20"/>
  <c r="AO1607" i="20"/>
  <c r="AP1607" i="20"/>
  <c r="AQ1607" i="20"/>
  <c r="AR1607" i="20"/>
  <c r="AS1607" i="20"/>
  <c r="AN1608" i="20"/>
  <c r="AO1608" i="20"/>
  <c r="AP1608" i="20"/>
  <c r="AQ1608" i="20"/>
  <c r="AR1608" i="20"/>
  <c r="AS1608" i="20"/>
  <c r="AN1609" i="20"/>
  <c r="AO1609" i="20"/>
  <c r="AP1609" i="20"/>
  <c r="AQ1609" i="20"/>
  <c r="AR1609" i="20"/>
  <c r="AS1609" i="20"/>
  <c r="AN1610" i="20"/>
  <c r="AO1610" i="20"/>
  <c r="AP1610" i="20"/>
  <c r="AQ1610" i="20"/>
  <c r="AR1610" i="20"/>
  <c r="AS1610" i="20"/>
  <c r="AN1611" i="20"/>
  <c r="AO1611" i="20"/>
  <c r="AP1611" i="20"/>
  <c r="AQ1611" i="20"/>
  <c r="AR1611" i="20"/>
  <c r="AS1611" i="20"/>
  <c r="AN1612" i="20"/>
  <c r="AO1612" i="20"/>
  <c r="AP1612" i="20"/>
  <c r="AQ1612" i="20"/>
  <c r="AR1612" i="20"/>
  <c r="AS1612" i="20"/>
  <c r="AN1613" i="20"/>
  <c r="AO1613" i="20"/>
  <c r="AP1613" i="20"/>
  <c r="AQ1613" i="20"/>
  <c r="AR1613" i="20"/>
  <c r="AS1613" i="20"/>
  <c r="AN1614" i="20"/>
  <c r="AO1614" i="20"/>
  <c r="AP1614" i="20"/>
  <c r="AQ1614" i="20"/>
  <c r="AR1614" i="20"/>
  <c r="AS1614" i="20"/>
  <c r="AN1615" i="20"/>
  <c r="AO1615" i="20"/>
  <c r="AP1615" i="20"/>
  <c r="AQ1615" i="20"/>
  <c r="AR1615" i="20"/>
  <c r="AS1615" i="20"/>
  <c r="AN1616" i="20"/>
  <c r="AO1616" i="20"/>
  <c r="AP1616" i="20"/>
  <c r="AQ1616" i="20"/>
  <c r="AR1616" i="20"/>
  <c r="AS1616" i="20"/>
  <c r="AN1617" i="20"/>
  <c r="AO1617" i="20"/>
  <c r="AP1617" i="20"/>
  <c r="AQ1617" i="20"/>
  <c r="AR1617" i="20"/>
  <c r="AS1617" i="20"/>
  <c r="AN1618" i="20"/>
  <c r="AO1618" i="20"/>
  <c r="AP1618" i="20"/>
  <c r="AQ1618" i="20"/>
  <c r="AR1618" i="20"/>
  <c r="AS1618" i="20"/>
  <c r="AN1619" i="20"/>
  <c r="AO1619" i="20"/>
  <c r="AP1619" i="20"/>
  <c r="AQ1619" i="20"/>
  <c r="AR1619" i="20"/>
  <c r="AS1619" i="20"/>
  <c r="AN1620" i="20"/>
  <c r="AO1620" i="20"/>
  <c r="AP1620" i="20"/>
  <c r="AQ1620" i="20"/>
  <c r="AR1620" i="20"/>
  <c r="AS1620" i="20"/>
  <c r="AN1621" i="20"/>
  <c r="AO1621" i="20"/>
  <c r="AP1621" i="20"/>
  <c r="AQ1621" i="20"/>
  <c r="AR1621" i="20"/>
  <c r="AS1621" i="20"/>
  <c r="AN1622" i="20"/>
  <c r="AO1622" i="20"/>
  <c r="AP1622" i="20"/>
  <c r="AQ1622" i="20"/>
  <c r="AR1622" i="20"/>
  <c r="AS1622" i="20"/>
  <c r="AN1623" i="20"/>
  <c r="AO1623" i="20"/>
  <c r="AP1623" i="20"/>
  <c r="AQ1623" i="20"/>
  <c r="AR1623" i="20"/>
  <c r="AS1623" i="20"/>
  <c r="AN1624" i="20"/>
  <c r="AO1624" i="20"/>
  <c r="AP1624" i="20"/>
  <c r="AQ1624" i="20"/>
  <c r="AR1624" i="20"/>
  <c r="AS1624" i="20"/>
  <c r="AN1625" i="20"/>
  <c r="AO1625" i="20"/>
  <c r="AP1625" i="20"/>
  <c r="AQ1625" i="20"/>
  <c r="AR1625" i="20"/>
  <c r="AS1625" i="20"/>
  <c r="AN1626" i="20"/>
  <c r="AO1626" i="20"/>
  <c r="AP1626" i="20"/>
  <c r="AQ1626" i="20"/>
  <c r="AR1626" i="20"/>
  <c r="AS1626" i="20"/>
  <c r="AN1627" i="20"/>
  <c r="AO1627" i="20"/>
  <c r="AP1627" i="20"/>
  <c r="AQ1627" i="20"/>
  <c r="AR1627" i="20"/>
  <c r="AS1627" i="20"/>
  <c r="AN1628" i="20"/>
  <c r="AO1628" i="20"/>
  <c r="AP1628" i="20"/>
  <c r="AQ1628" i="20"/>
  <c r="AR1628" i="20"/>
  <c r="AS1628" i="20"/>
  <c r="AN1629" i="20"/>
  <c r="AO1629" i="20"/>
  <c r="AP1629" i="20"/>
  <c r="AQ1629" i="20"/>
  <c r="AR1629" i="20"/>
  <c r="AS1629" i="20"/>
  <c r="AN1630" i="20"/>
  <c r="AO1630" i="20"/>
  <c r="AP1630" i="20"/>
  <c r="AQ1630" i="20"/>
  <c r="AR1630" i="20"/>
  <c r="AS1630" i="20"/>
  <c r="AN1631" i="20"/>
  <c r="AO1631" i="20"/>
  <c r="AP1631" i="20"/>
  <c r="AQ1631" i="20"/>
  <c r="AR1631" i="20"/>
  <c r="AS1631" i="20"/>
  <c r="AN1632" i="20"/>
  <c r="AO1632" i="20"/>
  <c r="AP1632" i="20"/>
  <c r="AQ1632" i="20"/>
  <c r="AR1632" i="20"/>
  <c r="AS1632" i="20"/>
  <c r="AN1633" i="20"/>
  <c r="AO1633" i="20"/>
  <c r="AP1633" i="20"/>
  <c r="AQ1633" i="20"/>
  <c r="AR1633" i="20"/>
  <c r="AS1633" i="20"/>
  <c r="AN1634" i="20"/>
  <c r="AO1634" i="20"/>
  <c r="AP1634" i="20"/>
  <c r="AQ1634" i="20"/>
  <c r="AR1634" i="20"/>
  <c r="AS1634" i="20"/>
  <c r="AN1635" i="20"/>
  <c r="AO1635" i="20"/>
  <c r="AP1635" i="20"/>
  <c r="AQ1635" i="20"/>
  <c r="AR1635" i="20"/>
  <c r="AS1635" i="20"/>
  <c r="AN1636" i="20"/>
  <c r="AO1636" i="20"/>
  <c r="AP1636" i="20"/>
  <c r="AQ1636" i="20"/>
  <c r="AR1636" i="20"/>
  <c r="AS1636" i="20"/>
  <c r="AN1637" i="20"/>
  <c r="AO1637" i="20"/>
  <c r="AP1637" i="20"/>
  <c r="AQ1637" i="20"/>
  <c r="AR1637" i="20"/>
  <c r="AS1637" i="20"/>
  <c r="AN1638" i="20"/>
  <c r="AO1638" i="20"/>
  <c r="AP1638" i="20"/>
  <c r="AQ1638" i="20"/>
  <c r="AR1638" i="20"/>
  <c r="AS1638" i="20"/>
  <c r="AN1639" i="20"/>
  <c r="AO1639" i="20"/>
  <c r="AP1639" i="20"/>
  <c r="AQ1639" i="20"/>
  <c r="AR1639" i="20"/>
  <c r="AS1639" i="20"/>
  <c r="AN1640" i="20"/>
  <c r="AO1640" i="20"/>
  <c r="AP1640" i="20"/>
  <c r="AQ1640" i="20"/>
  <c r="AR1640" i="20"/>
  <c r="AS1640" i="20"/>
  <c r="AN1641" i="20"/>
  <c r="AO1641" i="20"/>
  <c r="AP1641" i="20"/>
  <c r="AQ1641" i="20"/>
  <c r="AR1641" i="20"/>
  <c r="AS1641" i="20"/>
  <c r="AN1642" i="20"/>
  <c r="AO1642" i="20"/>
  <c r="AP1642" i="20"/>
  <c r="AQ1642" i="20"/>
  <c r="AR1642" i="20"/>
  <c r="AS1642" i="20"/>
  <c r="AN1643" i="20"/>
  <c r="AO1643" i="20"/>
  <c r="AP1643" i="20"/>
  <c r="AQ1643" i="20"/>
  <c r="AR1643" i="20"/>
  <c r="AS1643" i="20"/>
  <c r="AN1644" i="20"/>
  <c r="AO1644" i="20"/>
  <c r="AP1644" i="20"/>
  <c r="AQ1644" i="20"/>
  <c r="AR1644" i="20"/>
  <c r="AS1644" i="20"/>
  <c r="AN1645" i="20"/>
  <c r="AO1645" i="20"/>
  <c r="AP1645" i="20"/>
  <c r="AQ1645" i="20"/>
  <c r="AR1645" i="20"/>
  <c r="AS1645" i="20"/>
  <c r="AN1646" i="20"/>
  <c r="AO1646" i="20"/>
  <c r="AP1646" i="20"/>
  <c r="AQ1646" i="20"/>
  <c r="AR1646" i="20"/>
  <c r="AS1646" i="20"/>
  <c r="AN1647" i="20"/>
  <c r="AO1647" i="20"/>
  <c r="AP1647" i="20"/>
  <c r="AQ1647" i="20"/>
  <c r="AR1647" i="20"/>
  <c r="AS1647" i="20"/>
  <c r="AN1648" i="20"/>
  <c r="AO1648" i="20"/>
  <c r="AP1648" i="20"/>
  <c r="AQ1648" i="20"/>
  <c r="AR1648" i="20"/>
  <c r="AS1648" i="20"/>
  <c r="AN1649" i="20"/>
  <c r="AO1649" i="20"/>
  <c r="AP1649" i="20"/>
  <c r="AQ1649" i="20"/>
  <c r="AR1649" i="20"/>
  <c r="AS1649" i="20"/>
  <c r="AN1650" i="20"/>
  <c r="AO1650" i="20"/>
  <c r="AP1650" i="20"/>
  <c r="AQ1650" i="20"/>
  <c r="AR1650" i="20"/>
  <c r="AS1650" i="20"/>
  <c r="AN1651" i="20"/>
  <c r="AO1651" i="20"/>
  <c r="AP1651" i="20"/>
  <c r="AQ1651" i="20"/>
  <c r="AR1651" i="20"/>
  <c r="AS1651" i="20"/>
  <c r="AN1652" i="20"/>
  <c r="AO1652" i="20"/>
  <c r="AP1652" i="20"/>
  <c r="AQ1652" i="20"/>
  <c r="AR1652" i="20"/>
  <c r="AS1652" i="20"/>
  <c r="AN1653" i="20"/>
  <c r="AO1653" i="20"/>
  <c r="AP1653" i="20"/>
  <c r="AQ1653" i="20"/>
  <c r="AR1653" i="20"/>
  <c r="AS1653" i="20"/>
  <c r="AN1654" i="20"/>
  <c r="AO1654" i="20"/>
  <c r="AP1654" i="20"/>
  <c r="AQ1654" i="20"/>
  <c r="AR1654" i="20"/>
  <c r="AS1654" i="20"/>
  <c r="AN1655" i="20"/>
  <c r="AO1655" i="20"/>
  <c r="AP1655" i="20"/>
  <c r="AQ1655" i="20"/>
  <c r="AR1655" i="20"/>
  <c r="AS1655" i="20"/>
  <c r="AN1656" i="20"/>
  <c r="AO1656" i="20"/>
  <c r="AP1656" i="20"/>
  <c r="AQ1656" i="20"/>
  <c r="AR1656" i="20"/>
  <c r="AS1656" i="20"/>
  <c r="AN1657" i="20"/>
  <c r="AO1657" i="20"/>
  <c r="AP1657" i="20"/>
  <c r="AQ1657" i="20"/>
  <c r="AR1657" i="20"/>
  <c r="AS1657" i="20"/>
  <c r="AN1658" i="20"/>
  <c r="AO1658" i="20"/>
  <c r="AP1658" i="20"/>
  <c r="AQ1658" i="20"/>
  <c r="AR1658" i="20"/>
  <c r="AS1658" i="20"/>
  <c r="AN1659" i="20"/>
  <c r="AO1659" i="20"/>
  <c r="AP1659" i="20"/>
  <c r="AQ1659" i="20"/>
  <c r="AR1659" i="20"/>
  <c r="AS1659" i="20"/>
  <c r="AN1660" i="20"/>
  <c r="AO1660" i="20"/>
  <c r="AP1660" i="20"/>
  <c r="AQ1660" i="20"/>
  <c r="AR1660" i="20"/>
  <c r="AS1660" i="20"/>
  <c r="AN1661" i="20"/>
  <c r="AO1661" i="20"/>
  <c r="AP1661" i="20"/>
  <c r="AQ1661" i="20"/>
  <c r="AR1661" i="20"/>
  <c r="AS1661" i="20"/>
  <c r="AN1662" i="20"/>
  <c r="AO1662" i="20"/>
  <c r="AP1662" i="20"/>
  <c r="AQ1662" i="20"/>
  <c r="AR1662" i="20"/>
  <c r="AS1662" i="20"/>
  <c r="AN1663" i="20"/>
  <c r="AO1663" i="20"/>
  <c r="AP1663" i="20"/>
  <c r="AQ1663" i="20"/>
  <c r="AR1663" i="20"/>
  <c r="AS1663" i="20"/>
  <c r="AN1664" i="20"/>
  <c r="AO1664" i="20"/>
  <c r="AP1664" i="20"/>
  <c r="AQ1664" i="20"/>
  <c r="AR1664" i="20"/>
  <c r="AS1664" i="20"/>
  <c r="AN1665" i="20"/>
  <c r="AO1665" i="20"/>
  <c r="AP1665" i="20"/>
  <c r="AQ1665" i="20"/>
  <c r="AR1665" i="20"/>
  <c r="AS1665" i="20"/>
  <c r="AN1666" i="20"/>
  <c r="AO1666" i="20"/>
  <c r="AP1666" i="20"/>
  <c r="AQ1666" i="20"/>
  <c r="AR1666" i="20"/>
  <c r="AS1666" i="20"/>
  <c r="AN1667" i="20"/>
  <c r="AO1667" i="20"/>
  <c r="AP1667" i="20"/>
  <c r="AQ1667" i="20"/>
  <c r="AR1667" i="20"/>
  <c r="AS1667" i="20"/>
  <c r="AN1668" i="20"/>
  <c r="AO1668" i="20"/>
  <c r="AP1668" i="20"/>
  <c r="AQ1668" i="20"/>
  <c r="AR1668" i="20"/>
  <c r="AS1668" i="20"/>
  <c r="AN1669" i="20"/>
  <c r="AO1669" i="20"/>
  <c r="AP1669" i="20"/>
  <c r="AQ1669" i="20"/>
  <c r="AR1669" i="20"/>
  <c r="AS1669" i="20"/>
  <c r="AN1670" i="20"/>
  <c r="AO1670" i="20"/>
  <c r="AP1670" i="20"/>
  <c r="AQ1670" i="20"/>
  <c r="AR1670" i="20"/>
  <c r="AS1670" i="20"/>
  <c r="AN1671" i="20"/>
  <c r="AO1671" i="20"/>
  <c r="AP1671" i="20"/>
  <c r="AQ1671" i="20"/>
  <c r="AR1671" i="20"/>
  <c r="AS1671" i="20"/>
  <c r="AN1672" i="20"/>
  <c r="AO1672" i="20"/>
  <c r="AP1672" i="20"/>
  <c r="AQ1672" i="20"/>
  <c r="AR1672" i="20"/>
  <c r="AS1672" i="20"/>
  <c r="AN1673" i="20"/>
  <c r="AO1673" i="20"/>
  <c r="AP1673" i="20"/>
  <c r="AQ1673" i="20"/>
  <c r="AR1673" i="20"/>
  <c r="AS1673" i="20"/>
  <c r="AN1674" i="20"/>
  <c r="AO1674" i="20"/>
  <c r="AP1674" i="20"/>
  <c r="AQ1674" i="20"/>
  <c r="AR1674" i="20"/>
  <c r="AS1674" i="20"/>
  <c r="AN1675" i="20"/>
  <c r="AO1675" i="20"/>
  <c r="AP1675" i="20"/>
  <c r="AQ1675" i="20"/>
  <c r="AR1675" i="20"/>
  <c r="AS1675" i="20"/>
  <c r="AN1676" i="20"/>
  <c r="AO1676" i="20"/>
  <c r="AP1676" i="20"/>
  <c r="AQ1676" i="20"/>
  <c r="AR1676" i="20"/>
  <c r="AS1676" i="20"/>
  <c r="AN1677" i="20"/>
  <c r="AO1677" i="20"/>
  <c r="AP1677" i="20"/>
  <c r="AQ1677" i="20"/>
  <c r="AR1677" i="20"/>
  <c r="AS1677" i="20"/>
  <c r="AN1678" i="20"/>
  <c r="AO1678" i="20"/>
  <c r="AP1678" i="20"/>
  <c r="AQ1678" i="20"/>
  <c r="AR1678" i="20"/>
  <c r="AS1678" i="20"/>
  <c r="AN1679" i="20"/>
  <c r="AO1679" i="20"/>
  <c r="AP1679" i="20"/>
  <c r="AQ1679" i="20"/>
  <c r="AR1679" i="20"/>
  <c r="AS1679" i="20"/>
  <c r="AN1680" i="20"/>
  <c r="AO1680" i="20"/>
  <c r="AP1680" i="20"/>
  <c r="AQ1680" i="20"/>
  <c r="AR1680" i="20"/>
  <c r="AS1680" i="20"/>
  <c r="AN1681" i="20"/>
  <c r="AO1681" i="20"/>
  <c r="AP1681" i="20"/>
  <c r="AQ1681" i="20"/>
  <c r="AR1681" i="20"/>
  <c r="AS1681" i="20"/>
  <c r="AN1682" i="20"/>
  <c r="AO1682" i="20"/>
  <c r="AP1682" i="20"/>
  <c r="AQ1682" i="20"/>
  <c r="AR1682" i="20"/>
  <c r="AS1682" i="20"/>
  <c r="AN1683" i="20"/>
  <c r="AO1683" i="20"/>
  <c r="AP1683" i="20"/>
  <c r="AQ1683" i="20"/>
  <c r="AR1683" i="20"/>
  <c r="AS1683" i="20"/>
  <c r="AN1684" i="20"/>
  <c r="AO1684" i="20"/>
  <c r="AP1684" i="20"/>
  <c r="AQ1684" i="20"/>
  <c r="AR1684" i="20"/>
  <c r="AS1684" i="20"/>
  <c r="AN1685" i="20"/>
  <c r="AO1685" i="20"/>
  <c r="AP1685" i="20"/>
  <c r="AQ1685" i="20"/>
  <c r="AR1685" i="20"/>
  <c r="AS1685" i="20"/>
  <c r="AN1686" i="20"/>
  <c r="AO1686" i="20"/>
  <c r="AP1686" i="20"/>
  <c r="AQ1686" i="20"/>
  <c r="AR1686" i="20"/>
  <c r="AS1686" i="20"/>
  <c r="AN1687" i="20"/>
  <c r="AO1687" i="20"/>
  <c r="AP1687" i="20"/>
  <c r="AQ1687" i="20"/>
  <c r="AR1687" i="20"/>
  <c r="AS1687" i="20"/>
  <c r="AN1688" i="20"/>
  <c r="AO1688" i="20"/>
  <c r="AP1688" i="20"/>
  <c r="AQ1688" i="20"/>
  <c r="AR1688" i="20"/>
  <c r="AS1688" i="20"/>
  <c r="AN1689" i="20"/>
  <c r="AO1689" i="20"/>
  <c r="AP1689" i="20"/>
  <c r="AQ1689" i="20"/>
  <c r="AR1689" i="20"/>
  <c r="AS1689" i="20"/>
  <c r="AN1690" i="20"/>
  <c r="AO1690" i="20"/>
  <c r="AP1690" i="20"/>
  <c r="AQ1690" i="20"/>
  <c r="AR1690" i="20"/>
  <c r="AS1690" i="20"/>
  <c r="AN1691" i="20"/>
  <c r="AO1691" i="20"/>
  <c r="AP1691" i="20"/>
  <c r="AQ1691" i="20"/>
  <c r="AR1691" i="20"/>
  <c r="AS1691" i="20"/>
  <c r="AN1692" i="20"/>
  <c r="AO1692" i="20"/>
  <c r="AP1692" i="20"/>
  <c r="AQ1692" i="20"/>
  <c r="AR1692" i="20"/>
  <c r="AS1692" i="20"/>
  <c r="AN1693" i="20"/>
  <c r="AO1693" i="20"/>
  <c r="AP1693" i="20"/>
  <c r="AQ1693" i="20"/>
  <c r="AR1693" i="20"/>
  <c r="AS1693" i="20"/>
  <c r="AN1694" i="20"/>
  <c r="AO1694" i="20"/>
  <c r="AP1694" i="20"/>
  <c r="AQ1694" i="20"/>
  <c r="AR1694" i="20"/>
  <c r="AS1694" i="20"/>
  <c r="AN1695" i="20"/>
  <c r="AO1695" i="20"/>
  <c r="AP1695" i="20"/>
  <c r="AQ1695" i="20"/>
  <c r="AR1695" i="20"/>
  <c r="AS1695" i="20"/>
  <c r="AN1696" i="20"/>
  <c r="AO1696" i="20"/>
  <c r="AP1696" i="20"/>
  <c r="AQ1696" i="20"/>
  <c r="AR1696" i="20"/>
  <c r="AS1696" i="20"/>
  <c r="AN1697" i="20"/>
  <c r="AO1697" i="20"/>
  <c r="AP1697" i="20"/>
  <c r="AQ1697" i="20"/>
  <c r="AR1697" i="20"/>
  <c r="AS1697" i="20"/>
  <c r="AN1698" i="20"/>
  <c r="AO1698" i="20"/>
  <c r="AP1698" i="20"/>
  <c r="AQ1698" i="20"/>
  <c r="AR1698" i="20"/>
  <c r="AS1698" i="20"/>
  <c r="AN1699" i="20"/>
  <c r="AO1699" i="20"/>
  <c r="AP1699" i="20"/>
  <c r="AQ1699" i="20"/>
  <c r="AR1699" i="20"/>
  <c r="AS1699" i="20"/>
  <c r="AN1700" i="20"/>
  <c r="AO1700" i="20"/>
  <c r="AP1700" i="20"/>
  <c r="AQ1700" i="20"/>
  <c r="AR1700" i="20"/>
  <c r="AS1700" i="20"/>
  <c r="AN1701" i="20"/>
  <c r="AO1701" i="20"/>
  <c r="AP1701" i="20"/>
  <c r="AQ1701" i="20"/>
  <c r="AR1701" i="20"/>
  <c r="AS1701" i="20"/>
  <c r="AN1702" i="20"/>
  <c r="AO1702" i="20"/>
  <c r="AP1702" i="20"/>
  <c r="AQ1702" i="20"/>
  <c r="AR1702" i="20"/>
  <c r="AS1702" i="20"/>
  <c r="AN1703" i="20"/>
  <c r="AO1703" i="20"/>
  <c r="AP1703" i="20"/>
  <c r="AQ1703" i="20"/>
  <c r="AR1703" i="20"/>
  <c r="AS1703" i="20"/>
  <c r="AN1704" i="20"/>
  <c r="AO1704" i="20"/>
  <c r="AP1704" i="20"/>
  <c r="AQ1704" i="20"/>
  <c r="AR1704" i="20"/>
  <c r="AS1704" i="20"/>
  <c r="AN1705" i="20"/>
  <c r="AO1705" i="20"/>
  <c r="AP1705" i="20"/>
  <c r="AQ1705" i="20"/>
  <c r="AR1705" i="20"/>
  <c r="AS1705" i="20"/>
  <c r="AN1706" i="20"/>
  <c r="AO1706" i="20"/>
  <c r="AP1706" i="20"/>
  <c r="AQ1706" i="20"/>
  <c r="AR1706" i="20"/>
  <c r="AS1706" i="20"/>
  <c r="AN1707" i="20"/>
  <c r="AO1707" i="20"/>
  <c r="AP1707" i="20"/>
  <c r="AQ1707" i="20"/>
  <c r="AR1707" i="20"/>
  <c r="AS1707" i="20"/>
  <c r="AN1708" i="20"/>
  <c r="AO1708" i="20"/>
  <c r="AP1708" i="20"/>
  <c r="AQ1708" i="20"/>
  <c r="AR1708" i="20"/>
  <c r="AS1708" i="20"/>
  <c r="AN1709" i="20"/>
  <c r="AO1709" i="20"/>
  <c r="AP1709" i="20"/>
  <c r="AQ1709" i="20"/>
  <c r="AR1709" i="20"/>
  <c r="AS1709" i="20"/>
  <c r="AN1710" i="20"/>
  <c r="AO1710" i="20"/>
  <c r="AP1710" i="20"/>
  <c r="AQ1710" i="20"/>
  <c r="AR1710" i="20"/>
  <c r="AS1710" i="20"/>
  <c r="AN1711" i="20"/>
  <c r="AO1711" i="20"/>
  <c r="AP1711" i="20"/>
  <c r="AQ1711" i="20"/>
  <c r="AR1711" i="20"/>
  <c r="AS1711" i="20"/>
  <c r="AN1712" i="20"/>
  <c r="AO1712" i="20"/>
  <c r="AP1712" i="20"/>
  <c r="AQ1712" i="20"/>
  <c r="AR1712" i="20"/>
  <c r="AS1712" i="20"/>
  <c r="AN1713" i="20"/>
  <c r="AO1713" i="20"/>
  <c r="AP1713" i="20"/>
  <c r="AQ1713" i="20"/>
  <c r="AR1713" i="20"/>
  <c r="AS1713" i="20"/>
  <c r="AN1714" i="20"/>
  <c r="AO1714" i="20"/>
  <c r="AP1714" i="20"/>
  <c r="AQ1714" i="20"/>
  <c r="AR1714" i="20"/>
  <c r="AS1714" i="20"/>
  <c r="AN1715" i="20"/>
  <c r="AO1715" i="20"/>
  <c r="AP1715" i="20"/>
  <c r="AQ1715" i="20"/>
  <c r="AR1715" i="20"/>
  <c r="AS1715" i="20"/>
  <c r="AN1716" i="20"/>
  <c r="AO1716" i="20"/>
  <c r="AP1716" i="20"/>
  <c r="AQ1716" i="20"/>
  <c r="AR1716" i="20"/>
  <c r="AS1716" i="20"/>
  <c r="AN1717" i="20"/>
  <c r="AO1717" i="20"/>
  <c r="AP1717" i="20"/>
  <c r="AQ1717" i="20"/>
  <c r="AR1717" i="20"/>
  <c r="AS1717" i="20"/>
  <c r="AN1718" i="20"/>
  <c r="AO1718" i="20"/>
  <c r="AP1718" i="20"/>
  <c r="AQ1718" i="20"/>
  <c r="AR1718" i="20"/>
  <c r="AS1718" i="20"/>
  <c r="AN1719" i="20"/>
  <c r="AO1719" i="20"/>
  <c r="AP1719" i="20"/>
  <c r="AQ1719" i="20"/>
  <c r="AR1719" i="20"/>
  <c r="AS1719" i="20"/>
  <c r="AN1720" i="20"/>
  <c r="AO1720" i="20"/>
  <c r="AP1720" i="20"/>
  <c r="AQ1720" i="20"/>
  <c r="AR1720" i="20"/>
  <c r="AS1720" i="20"/>
  <c r="AN1721" i="20"/>
  <c r="AO1721" i="20"/>
  <c r="AP1721" i="20"/>
  <c r="AQ1721" i="20"/>
  <c r="AR1721" i="20"/>
  <c r="AS1721" i="20"/>
  <c r="AN1722" i="20"/>
  <c r="AO1722" i="20"/>
  <c r="AP1722" i="20"/>
  <c r="AQ1722" i="20"/>
  <c r="AR1722" i="20"/>
  <c r="AS1722" i="20"/>
  <c r="AN1723" i="20"/>
  <c r="AO1723" i="20"/>
  <c r="AP1723" i="20"/>
  <c r="AQ1723" i="20"/>
  <c r="AR1723" i="20"/>
  <c r="AS1723" i="20"/>
  <c r="AN1724" i="20"/>
  <c r="AO1724" i="20"/>
  <c r="AP1724" i="20"/>
  <c r="AQ1724" i="20"/>
  <c r="AR1724" i="20"/>
  <c r="AS1724" i="20"/>
  <c r="AN1725" i="20"/>
  <c r="AO1725" i="20"/>
  <c r="AP1725" i="20"/>
  <c r="AQ1725" i="20"/>
  <c r="AR1725" i="20"/>
  <c r="AS1725" i="20"/>
  <c r="AN1726" i="20"/>
  <c r="AO1726" i="20"/>
  <c r="AP1726" i="20"/>
  <c r="AQ1726" i="20"/>
  <c r="AR1726" i="20"/>
  <c r="AS1726" i="20"/>
  <c r="AN1727" i="20"/>
  <c r="AO1727" i="20"/>
  <c r="AP1727" i="20"/>
  <c r="AQ1727" i="20"/>
  <c r="AR1727" i="20"/>
  <c r="AS1727" i="20"/>
  <c r="AN1728" i="20"/>
  <c r="AO1728" i="20"/>
  <c r="AP1728" i="20"/>
  <c r="AQ1728" i="20"/>
  <c r="AR1728" i="20"/>
  <c r="AS1728" i="20"/>
  <c r="AN1729" i="20"/>
  <c r="AO1729" i="20"/>
  <c r="AP1729" i="20"/>
  <c r="AQ1729" i="20"/>
  <c r="AR1729" i="20"/>
  <c r="AS1729" i="20"/>
  <c r="AN1730" i="20"/>
  <c r="AO1730" i="20"/>
  <c r="AP1730" i="20"/>
  <c r="AQ1730" i="20"/>
  <c r="AR1730" i="20"/>
  <c r="AS1730" i="20"/>
  <c r="AN1731" i="20"/>
  <c r="AO1731" i="20"/>
  <c r="AP1731" i="20"/>
  <c r="AQ1731" i="20"/>
  <c r="AR1731" i="20"/>
  <c r="AS1731" i="20"/>
  <c r="AN1732" i="20"/>
  <c r="AO1732" i="20"/>
  <c r="AP1732" i="20"/>
  <c r="AQ1732" i="20"/>
  <c r="AR1732" i="20"/>
  <c r="AS1732" i="20"/>
  <c r="AN1733" i="20"/>
  <c r="AO1733" i="20"/>
  <c r="AP1733" i="20"/>
  <c r="AQ1733" i="20"/>
  <c r="AR1733" i="20"/>
  <c r="AS1733" i="20"/>
  <c r="AN1734" i="20"/>
  <c r="AO1734" i="20"/>
  <c r="AP1734" i="20"/>
  <c r="AQ1734" i="20"/>
  <c r="AR1734" i="20"/>
  <c r="AS1734" i="20"/>
  <c r="AN1735" i="20"/>
  <c r="AO1735" i="20"/>
  <c r="AP1735" i="20"/>
  <c r="AQ1735" i="20"/>
  <c r="AR1735" i="20"/>
  <c r="AS1735" i="20"/>
  <c r="AN1736" i="20"/>
  <c r="AO1736" i="20"/>
  <c r="AP1736" i="20"/>
  <c r="AQ1736" i="20"/>
  <c r="AR1736" i="20"/>
  <c r="AS1736" i="20"/>
  <c r="AN1737" i="20"/>
  <c r="AO1737" i="20"/>
  <c r="AP1737" i="20"/>
  <c r="AQ1737" i="20"/>
  <c r="AR1737" i="20"/>
  <c r="AS1737" i="20"/>
  <c r="AN1738" i="20"/>
  <c r="AO1738" i="20"/>
  <c r="AP1738" i="20"/>
  <c r="AQ1738" i="20"/>
  <c r="AR1738" i="20"/>
  <c r="AS1738" i="20"/>
  <c r="AN1739" i="20"/>
  <c r="AO1739" i="20"/>
  <c r="AP1739" i="20"/>
  <c r="AQ1739" i="20"/>
  <c r="AR1739" i="20"/>
  <c r="AS1739" i="20"/>
  <c r="AN1740" i="20"/>
  <c r="AO1740" i="20"/>
  <c r="AP1740" i="20"/>
  <c r="AQ1740" i="20"/>
  <c r="AR1740" i="20"/>
  <c r="AS1740" i="20"/>
  <c r="AN1741" i="20"/>
  <c r="AO1741" i="20"/>
  <c r="AP1741" i="20"/>
  <c r="AQ1741" i="20"/>
  <c r="AR1741" i="20"/>
  <c r="AS1741" i="20"/>
  <c r="AN1742" i="20"/>
  <c r="AO1742" i="20"/>
  <c r="AP1742" i="20"/>
  <c r="AQ1742" i="20"/>
  <c r="AR1742" i="20"/>
  <c r="AS1742" i="20"/>
  <c r="AN1743" i="20"/>
  <c r="AO1743" i="20"/>
  <c r="AP1743" i="20"/>
  <c r="AQ1743" i="20"/>
  <c r="AR1743" i="20"/>
  <c r="AS1743" i="20"/>
  <c r="AN1744" i="20"/>
  <c r="AO1744" i="20"/>
  <c r="AP1744" i="20"/>
  <c r="AQ1744" i="20"/>
  <c r="AR1744" i="20"/>
  <c r="AS1744" i="20"/>
  <c r="AN1745" i="20"/>
  <c r="AO1745" i="20"/>
  <c r="AP1745" i="20"/>
  <c r="AQ1745" i="20"/>
  <c r="AR1745" i="20"/>
  <c r="AS1745" i="20"/>
  <c r="AN1746" i="20"/>
  <c r="AO1746" i="20"/>
  <c r="AP1746" i="20"/>
  <c r="AQ1746" i="20"/>
  <c r="AR1746" i="20"/>
  <c r="AS1746" i="20"/>
  <c r="AN1747" i="20"/>
  <c r="AO1747" i="20"/>
  <c r="AP1747" i="20"/>
  <c r="AQ1747" i="20"/>
  <c r="AR1747" i="20"/>
  <c r="AS1747" i="20"/>
  <c r="AN1748" i="20"/>
  <c r="AO1748" i="20"/>
  <c r="AP1748" i="20"/>
  <c r="AQ1748" i="20"/>
  <c r="AR1748" i="20"/>
  <c r="AS1748" i="20"/>
  <c r="AN1749" i="20"/>
  <c r="AO1749" i="20"/>
  <c r="AP1749" i="20"/>
  <c r="AQ1749" i="20"/>
  <c r="AR1749" i="20"/>
  <c r="AS1749" i="20"/>
  <c r="AN1750" i="20"/>
  <c r="AO1750" i="20"/>
  <c r="AP1750" i="20"/>
  <c r="AQ1750" i="20"/>
  <c r="AR1750" i="20"/>
  <c r="AS1750" i="20"/>
  <c r="AN1751" i="20"/>
  <c r="AO1751" i="20"/>
  <c r="AP1751" i="20"/>
  <c r="AQ1751" i="20"/>
  <c r="AR1751" i="20"/>
  <c r="AS1751" i="20"/>
  <c r="AN1752" i="20"/>
  <c r="AO1752" i="20"/>
  <c r="AP1752" i="20"/>
  <c r="AQ1752" i="20"/>
  <c r="AR1752" i="20"/>
  <c r="AS1752" i="20"/>
  <c r="AN1753" i="20"/>
  <c r="AO1753" i="20"/>
  <c r="AP1753" i="20"/>
  <c r="AQ1753" i="20"/>
  <c r="AR1753" i="20"/>
  <c r="AS1753" i="20"/>
  <c r="AN1754" i="20"/>
  <c r="AO1754" i="20"/>
  <c r="AP1754" i="20"/>
  <c r="AQ1754" i="20"/>
  <c r="AR1754" i="20"/>
  <c r="AS1754" i="20"/>
  <c r="AN1755" i="20"/>
  <c r="AO1755" i="20"/>
  <c r="AP1755" i="20"/>
  <c r="AQ1755" i="20"/>
  <c r="AR1755" i="20"/>
  <c r="AS1755" i="20"/>
  <c r="AN1756" i="20"/>
  <c r="AO1756" i="20"/>
  <c r="AP1756" i="20"/>
  <c r="AQ1756" i="20"/>
  <c r="AR1756" i="20"/>
  <c r="AS1756" i="20"/>
  <c r="AN1757" i="20"/>
  <c r="AO1757" i="20"/>
  <c r="AP1757" i="20"/>
  <c r="AQ1757" i="20"/>
  <c r="AR1757" i="20"/>
  <c r="AS1757" i="20"/>
  <c r="AN1758" i="20"/>
  <c r="AO1758" i="20"/>
  <c r="AP1758" i="20"/>
  <c r="AQ1758" i="20"/>
  <c r="AR1758" i="20"/>
  <c r="AS1758" i="20"/>
  <c r="AN1759" i="20"/>
  <c r="AO1759" i="20"/>
  <c r="AP1759" i="20"/>
  <c r="AQ1759" i="20"/>
  <c r="AR1759" i="20"/>
  <c r="AS1759" i="20"/>
  <c r="AN1760" i="20"/>
  <c r="AO1760" i="20"/>
  <c r="AP1760" i="20"/>
  <c r="AQ1760" i="20"/>
  <c r="AR1760" i="20"/>
  <c r="AS1760" i="20"/>
  <c r="AN1761" i="20"/>
  <c r="AO1761" i="20"/>
  <c r="AP1761" i="20"/>
  <c r="AQ1761" i="20"/>
  <c r="AR1761" i="20"/>
  <c r="AS1761" i="20"/>
  <c r="AN1762" i="20"/>
  <c r="AO1762" i="20"/>
  <c r="AP1762" i="20"/>
  <c r="AQ1762" i="20"/>
  <c r="AR1762" i="20"/>
  <c r="AS1762" i="20"/>
  <c r="AN1763" i="20"/>
  <c r="AO1763" i="20"/>
  <c r="AP1763" i="20"/>
  <c r="AQ1763" i="20"/>
  <c r="AR1763" i="20"/>
  <c r="AS1763" i="20"/>
  <c r="AN1764" i="20"/>
  <c r="AO1764" i="20"/>
  <c r="AP1764" i="20"/>
  <c r="AQ1764" i="20"/>
  <c r="AR1764" i="20"/>
  <c r="AS1764" i="20"/>
  <c r="AN1765" i="20"/>
  <c r="AO1765" i="20"/>
  <c r="AP1765" i="20"/>
  <c r="AQ1765" i="20"/>
  <c r="AR1765" i="20"/>
  <c r="AS1765" i="20"/>
  <c r="AN1766" i="20"/>
  <c r="AO1766" i="20"/>
  <c r="AP1766" i="20"/>
  <c r="AQ1766" i="20"/>
  <c r="AR1766" i="20"/>
  <c r="AS1766" i="20"/>
  <c r="AN1767" i="20"/>
  <c r="AO1767" i="20"/>
  <c r="AP1767" i="20"/>
  <c r="AQ1767" i="20"/>
  <c r="AR1767" i="20"/>
  <c r="AS1767" i="20"/>
  <c r="AN1768" i="20"/>
  <c r="AO1768" i="20"/>
  <c r="AP1768" i="20"/>
  <c r="AQ1768" i="20"/>
  <c r="AR1768" i="20"/>
  <c r="AS1768" i="20"/>
  <c r="AN1769" i="20"/>
  <c r="AO1769" i="20"/>
  <c r="AP1769" i="20"/>
  <c r="AQ1769" i="20"/>
  <c r="AR1769" i="20"/>
  <c r="AS1769" i="20"/>
  <c r="AN1770" i="20"/>
  <c r="AO1770" i="20"/>
  <c r="AP1770" i="20"/>
  <c r="AQ1770" i="20"/>
  <c r="AR1770" i="20"/>
  <c r="AS1770" i="20"/>
  <c r="AN1771" i="20"/>
  <c r="AO1771" i="20"/>
  <c r="AP1771" i="20"/>
  <c r="AQ1771" i="20"/>
  <c r="AR1771" i="20"/>
  <c r="AS1771" i="20"/>
  <c r="AN1772" i="20"/>
  <c r="AO1772" i="20"/>
  <c r="AP1772" i="20"/>
  <c r="AQ1772" i="20"/>
  <c r="AR1772" i="20"/>
  <c r="AS1772" i="20"/>
  <c r="AN1773" i="20"/>
  <c r="AO1773" i="20"/>
  <c r="AP1773" i="20"/>
  <c r="AQ1773" i="20"/>
  <c r="AR1773" i="20"/>
  <c r="AS1773" i="20"/>
  <c r="AN1774" i="20"/>
  <c r="AO1774" i="20"/>
  <c r="AP1774" i="20"/>
  <c r="AQ1774" i="20"/>
  <c r="AR1774" i="20"/>
  <c r="AS1774" i="20"/>
  <c r="AN1775" i="20"/>
  <c r="AO1775" i="20"/>
  <c r="AP1775" i="20"/>
  <c r="AQ1775" i="20"/>
  <c r="AR1775" i="20"/>
  <c r="AS1775" i="20"/>
  <c r="AN1776" i="20"/>
  <c r="AO1776" i="20"/>
  <c r="AP1776" i="20"/>
  <c r="AQ1776" i="20"/>
  <c r="AR1776" i="20"/>
  <c r="AS1776" i="20"/>
  <c r="AN1777" i="20"/>
  <c r="AO1777" i="20"/>
  <c r="AP1777" i="20"/>
  <c r="AQ1777" i="20"/>
  <c r="AR1777" i="20"/>
  <c r="AS1777" i="20"/>
  <c r="AN1778" i="20"/>
  <c r="AO1778" i="20"/>
  <c r="AP1778" i="20"/>
  <c r="AQ1778" i="20"/>
  <c r="AR1778" i="20"/>
  <c r="AS1778" i="20"/>
  <c r="AN1779" i="20"/>
  <c r="AO1779" i="20"/>
  <c r="AP1779" i="20"/>
  <c r="AQ1779" i="20"/>
  <c r="AR1779" i="20"/>
  <c r="AS1779" i="20"/>
  <c r="AN1780" i="20"/>
  <c r="AO1780" i="20"/>
  <c r="AP1780" i="20"/>
  <c r="AQ1780" i="20"/>
  <c r="AR1780" i="20"/>
  <c r="AS1780" i="20"/>
  <c r="AN1781" i="20"/>
  <c r="AO1781" i="20"/>
  <c r="AP1781" i="20"/>
  <c r="AQ1781" i="20"/>
  <c r="AR1781" i="20"/>
  <c r="AS1781" i="20"/>
  <c r="AN1782" i="20"/>
  <c r="AO1782" i="20"/>
  <c r="AP1782" i="20"/>
  <c r="AQ1782" i="20"/>
  <c r="AR1782" i="20"/>
  <c r="AS1782" i="20"/>
  <c r="AN1783" i="20"/>
  <c r="AO1783" i="20"/>
  <c r="AP1783" i="20"/>
  <c r="AQ1783" i="20"/>
  <c r="AR1783" i="20"/>
  <c r="AS1783" i="20"/>
  <c r="AN1784" i="20"/>
  <c r="AO1784" i="20"/>
  <c r="AP1784" i="20"/>
  <c r="AQ1784" i="20"/>
  <c r="AR1784" i="20"/>
  <c r="AS1784" i="20"/>
  <c r="AN1785" i="20"/>
  <c r="AO1785" i="20"/>
  <c r="AP1785" i="20"/>
  <c r="AQ1785" i="20"/>
  <c r="AR1785" i="20"/>
  <c r="AS1785" i="20"/>
  <c r="AN1786" i="20"/>
  <c r="AO1786" i="20"/>
  <c r="AP1786" i="20"/>
  <c r="AQ1786" i="20"/>
  <c r="AR1786" i="20"/>
  <c r="AS1786" i="20"/>
  <c r="AN1787" i="20"/>
  <c r="AO1787" i="20"/>
  <c r="AP1787" i="20"/>
  <c r="AQ1787" i="20"/>
  <c r="AR1787" i="20"/>
  <c r="AS1787" i="20"/>
  <c r="AN1788" i="20"/>
  <c r="AO1788" i="20"/>
  <c r="AP1788" i="20"/>
  <c r="AQ1788" i="20"/>
  <c r="AR1788" i="20"/>
  <c r="AS1788" i="20"/>
  <c r="AN1789" i="20"/>
  <c r="AO1789" i="20"/>
  <c r="AP1789" i="20"/>
  <c r="AQ1789" i="20"/>
  <c r="AR1789" i="20"/>
  <c r="AS1789" i="20"/>
  <c r="AN1790" i="20"/>
  <c r="AO1790" i="20"/>
  <c r="AP1790" i="20"/>
  <c r="AQ1790" i="20"/>
  <c r="AR1790" i="20"/>
  <c r="AS1790" i="20"/>
  <c r="AN1791" i="20"/>
  <c r="AO1791" i="20"/>
  <c r="AP1791" i="20"/>
  <c r="AQ1791" i="20"/>
  <c r="AR1791" i="20"/>
  <c r="AS1791" i="20"/>
  <c r="AN1792" i="20"/>
  <c r="AO1792" i="20"/>
  <c r="AP1792" i="20"/>
  <c r="AQ1792" i="20"/>
  <c r="AR1792" i="20"/>
  <c r="AS1792" i="20"/>
  <c r="AN1793" i="20"/>
  <c r="AO1793" i="20"/>
  <c r="AP1793" i="20"/>
  <c r="AQ1793" i="20"/>
  <c r="AR1793" i="20"/>
  <c r="AS1793" i="20"/>
  <c r="AN1794" i="20"/>
  <c r="AO1794" i="20"/>
  <c r="AP1794" i="20"/>
  <c r="AQ1794" i="20"/>
  <c r="AR1794" i="20"/>
  <c r="AS1794" i="20"/>
  <c r="AN1795" i="20"/>
  <c r="AO1795" i="20"/>
  <c r="AP1795" i="20"/>
  <c r="AQ1795" i="20"/>
  <c r="AR1795" i="20"/>
  <c r="AS1795" i="20"/>
  <c r="AN1796" i="20"/>
  <c r="AO1796" i="20"/>
  <c r="AP1796" i="20"/>
  <c r="AQ1796" i="20"/>
  <c r="AR1796" i="20"/>
  <c r="AS1796" i="20"/>
  <c r="AN1797" i="20"/>
  <c r="AO1797" i="20"/>
  <c r="AP1797" i="20"/>
  <c r="AQ1797" i="20"/>
  <c r="AR1797" i="20"/>
  <c r="AS1797" i="20"/>
  <c r="AN1798" i="20"/>
  <c r="AO1798" i="20"/>
  <c r="AP1798" i="20"/>
  <c r="AQ1798" i="20"/>
  <c r="AR1798" i="20"/>
  <c r="AS1798" i="20"/>
  <c r="AN1799" i="20"/>
  <c r="AO1799" i="20"/>
  <c r="AP1799" i="20"/>
  <c r="AQ1799" i="20"/>
  <c r="AR1799" i="20"/>
  <c r="AS1799" i="20"/>
  <c r="AN1800" i="20"/>
  <c r="AO1800" i="20"/>
  <c r="AP1800" i="20"/>
  <c r="AQ1800" i="20"/>
  <c r="AR1800" i="20"/>
  <c r="AS1800" i="20"/>
  <c r="AN1801" i="20"/>
  <c r="AO1801" i="20"/>
  <c r="AP1801" i="20"/>
  <c r="AQ1801" i="20"/>
  <c r="AR1801" i="20"/>
  <c r="AS1801" i="20"/>
  <c r="AN1802" i="20"/>
  <c r="AO1802" i="20"/>
  <c r="AP1802" i="20"/>
  <c r="AQ1802" i="20"/>
  <c r="AR1802" i="20"/>
  <c r="AS1802" i="20"/>
  <c r="AN1803" i="20"/>
  <c r="AO1803" i="20"/>
  <c r="AP1803" i="20"/>
  <c r="AQ1803" i="20"/>
  <c r="AR1803" i="20"/>
  <c r="AS1803" i="20"/>
  <c r="AN1804" i="20"/>
  <c r="AO1804" i="20"/>
  <c r="AP1804" i="20"/>
  <c r="AQ1804" i="20"/>
  <c r="AR1804" i="20"/>
  <c r="AS1804" i="20"/>
  <c r="AN1805" i="20"/>
  <c r="AO1805" i="20"/>
  <c r="AP1805" i="20"/>
  <c r="AQ1805" i="20"/>
  <c r="AR1805" i="20"/>
  <c r="AS1805" i="20"/>
  <c r="AN1806" i="20"/>
  <c r="AO1806" i="20"/>
  <c r="AP1806" i="20"/>
  <c r="AQ1806" i="20"/>
  <c r="AR1806" i="20"/>
  <c r="AS1806" i="20"/>
  <c r="AN1807" i="20"/>
  <c r="AO1807" i="20"/>
  <c r="AP1807" i="20"/>
  <c r="AQ1807" i="20"/>
  <c r="AR1807" i="20"/>
  <c r="AS1807" i="20"/>
  <c r="AN1808" i="20"/>
  <c r="AO1808" i="20"/>
  <c r="AP1808" i="20"/>
  <c r="AQ1808" i="20"/>
  <c r="AR1808" i="20"/>
  <c r="AS1808" i="20"/>
  <c r="AN1809" i="20"/>
  <c r="AO1809" i="20"/>
  <c r="AP1809" i="20"/>
  <c r="AQ1809" i="20"/>
  <c r="AR1809" i="20"/>
  <c r="AS1809" i="20"/>
  <c r="AN1810" i="20"/>
  <c r="AO1810" i="20"/>
  <c r="AP1810" i="20"/>
  <c r="AQ1810" i="20"/>
  <c r="AR1810" i="20"/>
  <c r="AS1810" i="20"/>
  <c r="AN1811" i="20"/>
  <c r="AO1811" i="20"/>
  <c r="AP1811" i="20"/>
  <c r="AQ1811" i="20"/>
  <c r="AR1811" i="20"/>
  <c r="AS1811" i="20"/>
  <c r="AN1812" i="20"/>
  <c r="AO1812" i="20"/>
  <c r="AP1812" i="20"/>
  <c r="AQ1812" i="20"/>
  <c r="AR1812" i="20"/>
  <c r="AS1812" i="20"/>
  <c r="AN1813" i="20"/>
  <c r="AO1813" i="20"/>
  <c r="AP1813" i="20"/>
  <c r="AQ1813" i="20"/>
  <c r="AR1813" i="20"/>
  <c r="AS1813" i="20"/>
  <c r="AN1814" i="20"/>
  <c r="AO1814" i="20"/>
  <c r="AP1814" i="20"/>
  <c r="AQ1814" i="20"/>
  <c r="AR1814" i="20"/>
  <c r="AS1814" i="20"/>
  <c r="AN1815" i="20"/>
  <c r="AO1815" i="20"/>
  <c r="AP1815" i="20"/>
  <c r="AQ1815" i="20"/>
  <c r="AR1815" i="20"/>
  <c r="AS1815" i="20"/>
  <c r="AN1816" i="20"/>
  <c r="AO1816" i="20"/>
  <c r="AP1816" i="20"/>
  <c r="AQ1816" i="20"/>
  <c r="AR1816" i="20"/>
  <c r="AS1816" i="20"/>
  <c r="AN1817" i="20"/>
  <c r="AO1817" i="20"/>
  <c r="AP1817" i="20"/>
  <c r="AQ1817" i="20"/>
  <c r="AR1817" i="20"/>
  <c r="AS1817" i="20"/>
  <c r="AN1818" i="20"/>
  <c r="AO1818" i="20"/>
  <c r="AP1818" i="20"/>
  <c r="AQ1818" i="20"/>
  <c r="AR1818" i="20"/>
  <c r="AS1818" i="20"/>
  <c r="AN1819" i="20"/>
  <c r="AO1819" i="20"/>
  <c r="AP1819" i="20"/>
  <c r="AQ1819" i="20"/>
  <c r="AR1819" i="20"/>
  <c r="AS1819" i="20"/>
  <c r="AN1820" i="20"/>
  <c r="AO1820" i="20"/>
  <c r="AP1820" i="20"/>
  <c r="AQ1820" i="20"/>
  <c r="AR1820" i="20"/>
  <c r="AS1820" i="20"/>
  <c r="AN1821" i="20"/>
  <c r="AO1821" i="20"/>
  <c r="AP1821" i="20"/>
  <c r="AQ1821" i="20"/>
  <c r="AR1821" i="20"/>
  <c r="AS1821" i="20"/>
  <c r="AN1822" i="20"/>
  <c r="AO1822" i="20"/>
  <c r="AP1822" i="20"/>
  <c r="AQ1822" i="20"/>
  <c r="AR1822" i="20"/>
  <c r="AS1822" i="20"/>
  <c r="AN1823" i="20"/>
  <c r="AO1823" i="20"/>
  <c r="AP1823" i="20"/>
  <c r="AQ1823" i="20"/>
  <c r="AR1823" i="20"/>
  <c r="AS1823" i="20"/>
  <c r="AN1824" i="20"/>
  <c r="AO1824" i="20"/>
  <c r="AP1824" i="20"/>
  <c r="AQ1824" i="20"/>
  <c r="AR1824" i="20"/>
  <c r="AS1824" i="20"/>
  <c r="AN1825" i="20"/>
  <c r="AO1825" i="20"/>
  <c r="AP1825" i="20"/>
  <c r="AQ1825" i="20"/>
  <c r="AR1825" i="20"/>
  <c r="AS1825" i="20"/>
  <c r="AN1826" i="20"/>
  <c r="AO1826" i="20"/>
  <c r="AP1826" i="20"/>
  <c r="AQ1826" i="20"/>
  <c r="AR1826" i="20"/>
  <c r="AS1826" i="20"/>
  <c r="AN1827" i="20"/>
  <c r="AO1827" i="20"/>
  <c r="AP1827" i="20"/>
  <c r="AQ1827" i="20"/>
  <c r="AR1827" i="20"/>
  <c r="AS1827" i="20"/>
  <c r="AN1828" i="20"/>
  <c r="AO1828" i="20"/>
  <c r="AP1828" i="20"/>
  <c r="AQ1828" i="20"/>
  <c r="AR1828" i="20"/>
  <c r="AS1828" i="20"/>
  <c r="AN1829" i="20"/>
  <c r="AO1829" i="20"/>
  <c r="AP1829" i="20"/>
  <c r="AQ1829" i="20"/>
  <c r="AR1829" i="20"/>
  <c r="AS1829" i="20"/>
  <c r="AN1830" i="20"/>
  <c r="AO1830" i="20"/>
  <c r="AP1830" i="20"/>
  <c r="AQ1830" i="20"/>
  <c r="AR1830" i="20"/>
  <c r="AS1830" i="20"/>
  <c r="AN1831" i="20"/>
  <c r="AO1831" i="20"/>
  <c r="AP1831" i="20"/>
  <c r="AQ1831" i="20"/>
  <c r="AR1831" i="20"/>
  <c r="AS1831" i="20"/>
  <c r="AN1832" i="20"/>
  <c r="AO1832" i="20"/>
  <c r="AP1832" i="20"/>
  <c r="AQ1832" i="20"/>
  <c r="AR1832" i="20"/>
  <c r="AS1832" i="20"/>
  <c r="AN1833" i="20"/>
  <c r="AO1833" i="20"/>
  <c r="AP1833" i="20"/>
  <c r="AQ1833" i="20"/>
  <c r="AR1833" i="20"/>
  <c r="AS1833" i="20"/>
  <c r="AN1834" i="20"/>
  <c r="AO1834" i="20"/>
  <c r="AP1834" i="20"/>
  <c r="AQ1834" i="20"/>
  <c r="AR1834" i="20"/>
  <c r="AS1834" i="20"/>
  <c r="AN1835" i="20"/>
  <c r="AO1835" i="20"/>
  <c r="AP1835" i="20"/>
  <c r="AQ1835" i="20"/>
  <c r="AR1835" i="20"/>
  <c r="AS1835" i="20"/>
  <c r="AN1836" i="20"/>
  <c r="AO1836" i="20"/>
  <c r="AP1836" i="20"/>
  <c r="AQ1836" i="20"/>
  <c r="AR1836" i="20"/>
  <c r="AS1836" i="20"/>
  <c r="AN1837" i="20"/>
  <c r="AO1837" i="20"/>
  <c r="AP1837" i="20"/>
  <c r="AQ1837" i="20"/>
  <c r="AR1837" i="20"/>
  <c r="AS1837" i="20"/>
  <c r="AN1838" i="20"/>
  <c r="AO1838" i="20"/>
  <c r="AP1838" i="20"/>
  <c r="AQ1838" i="20"/>
  <c r="AR1838" i="20"/>
  <c r="AS1838" i="20"/>
  <c r="AN1839" i="20"/>
  <c r="AO1839" i="20"/>
  <c r="AP1839" i="20"/>
  <c r="AQ1839" i="20"/>
  <c r="AR1839" i="20"/>
  <c r="AS1839" i="20"/>
  <c r="AN1840" i="20"/>
  <c r="AO1840" i="20"/>
  <c r="AP1840" i="20"/>
  <c r="AQ1840" i="20"/>
  <c r="AR1840" i="20"/>
  <c r="AS1840" i="20"/>
  <c r="AN1841" i="20"/>
  <c r="AO1841" i="20"/>
  <c r="AP1841" i="20"/>
  <c r="AQ1841" i="20"/>
  <c r="AR1841" i="20"/>
  <c r="AS1841" i="20"/>
  <c r="AN1842" i="20"/>
  <c r="AO1842" i="20"/>
  <c r="AP1842" i="20"/>
  <c r="AQ1842" i="20"/>
  <c r="AR1842" i="20"/>
  <c r="AS1842" i="20"/>
  <c r="AN1843" i="20"/>
  <c r="AO1843" i="20"/>
  <c r="AP1843" i="20"/>
  <c r="AQ1843" i="20"/>
  <c r="AR1843" i="20"/>
  <c r="AS1843" i="20"/>
  <c r="AN1844" i="20"/>
  <c r="AO1844" i="20"/>
  <c r="AP1844" i="20"/>
  <c r="AQ1844" i="20"/>
  <c r="AR1844" i="20"/>
  <c r="AS1844" i="20"/>
  <c r="AN1845" i="20"/>
  <c r="AO1845" i="20"/>
  <c r="AP1845" i="20"/>
  <c r="AQ1845" i="20"/>
  <c r="AR1845" i="20"/>
  <c r="AS1845" i="20"/>
  <c r="AN1846" i="20"/>
  <c r="AO1846" i="20"/>
  <c r="AP1846" i="20"/>
  <c r="AQ1846" i="20"/>
  <c r="AR1846" i="20"/>
  <c r="AS1846" i="20"/>
  <c r="AN1847" i="20"/>
  <c r="AO1847" i="20"/>
  <c r="AP1847" i="20"/>
  <c r="AQ1847" i="20"/>
  <c r="AR1847" i="20"/>
  <c r="AS1847" i="20"/>
  <c r="AN1848" i="20"/>
  <c r="AO1848" i="20"/>
  <c r="AP1848" i="20"/>
  <c r="AQ1848" i="20"/>
  <c r="AR1848" i="20"/>
  <c r="AS1848" i="20"/>
  <c r="AN1849" i="20"/>
  <c r="AO1849" i="20"/>
  <c r="AP1849" i="20"/>
  <c r="AQ1849" i="20"/>
  <c r="AR1849" i="20"/>
  <c r="AS1849" i="20"/>
  <c r="AN1850" i="20"/>
  <c r="AO1850" i="20"/>
  <c r="AP1850" i="20"/>
  <c r="AQ1850" i="20"/>
  <c r="AR1850" i="20"/>
  <c r="AS1850" i="20"/>
  <c r="AN1851" i="20"/>
  <c r="AO1851" i="20"/>
  <c r="AP1851" i="20"/>
  <c r="AQ1851" i="20"/>
  <c r="AR1851" i="20"/>
  <c r="AS1851" i="20"/>
  <c r="AN1852" i="20"/>
  <c r="AO1852" i="20"/>
  <c r="AP1852" i="20"/>
  <c r="AQ1852" i="20"/>
  <c r="AR1852" i="20"/>
  <c r="AS1852" i="20"/>
  <c r="AN1853" i="20"/>
  <c r="AO1853" i="20"/>
  <c r="AP1853" i="20"/>
  <c r="AQ1853" i="20"/>
  <c r="AR1853" i="20"/>
  <c r="AS1853" i="20"/>
  <c r="AN1854" i="20"/>
  <c r="AO1854" i="20"/>
  <c r="AP1854" i="20"/>
  <c r="AQ1854" i="20"/>
  <c r="AR1854" i="20"/>
  <c r="AS1854" i="20"/>
  <c r="AN1855" i="20"/>
  <c r="AO1855" i="20"/>
  <c r="AP1855" i="20"/>
  <c r="AQ1855" i="20"/>
  <c r="AR1855" i="20"/>
  <c r="AS1855" i="20"/>
  <c r="AN1856" i="20"/>
  <c r="AO1856" i="20"/>
  <c r="AP1856" i="20"/>
  <c r="AQ1856" i="20"/>
  <c r="AR1856" i="20"/>
  <c r="AS1856" i="20"/>
  <c r="AN1857" i="20"/>
  <c r="AO1857" i="20"/>
  <c r="AP1857" i="20"/>
  <c r="AQ1857" i="20"/>
  <c r="AR1857" i="20"/>
  <c r="AS1857" i="20"/>
  <c r="AN1858" i="20"/>
  <c r="AO1858" i="20"/>
  <c r="AP1858" i="20"/>
  <c r="AQ1858" i="20"/>
  <c r="AR1858" i="20"/>
  <c r="AS1858" i="20"/>
  <c r="AN1859" i="20"/>
  <c r="AO1859" i="20"/>
  <c r="AP1859" i="20"/>
  <c r="AQ1859" i="20"/>
  <c r="AR1859" i="20"/>
  <c r="AS1859" i="20"/>
  <c r="AN1860" i="20"/>
  <c r="AO1860" i="20"/>
  <c r="AP1860" i="20"/>
  <c r="AQ1860" i="20"/>
  <c r="AR1860" i="20"/>
  <c r="AS1860" i="20"/>
  <c r="AN1861" i="20"/>
  <c r="AO1861" i="20"/>
  <c r="AP1861" i="20"/>
  <c r="AQ1861" i="20"/>
  <c r="AR1861" i="20"/>
  <c r="AS1861" i="20"/>
  <c r="AN1862" i="20"/>
  <c r="AO1862" i="20"/>
  <c r="AP1862" i="20"/>
  <c r="AQ1862" i="20"/>
  <c r="AR1862" i="20"/>
  <c r="AS1862" i="20"/>
  <c r="AN1863" i="20"/>
  <c r="AO1863" i="20"/>
  <c r="AP1863" i="20"/>
  <c r="AQ1863" i="20"/>
  <c r="AR1863" i="20"/>
  <c r="AS1863" i="20"/>
  <c r="AN1864" i="20"/>
  <c r="AO1864" i="20"/>
  <c r="AP1864" i="20"/>
  <c r="AQ1864" i="20"/>
  <c r="AR1864" i="20"/>
  <c r="AS1864" i="20"/>
  <c r="AN1865" i="20"/>
  <c r="AO1865" i="20"/>
  <c r="AP1865" i="20"/>
  <c r="AQ1865" i="20"/>
  <c r="AR1865" i="20"/>
  <c r="AS1865" i="20"/>
  <c r="AN1866" i="20"/>
  <c r="AO1866" i="20"/>
  <c r="AP1866" i="20"/>
  <c r="AQ1866" i="20"/>
  <c r="AR1866" i="20"/>
  <c r="AS1866" i="20"/>
  <c r="AN1867" i="20"/>
  <c r="AO1867" i="20"/>
  <c r="AP1867" i="20"/>
  <c r="AQ1867" i="20"/>
  <c r="AR1867" i="20"/>
  <c r="AS1867" i="20"/>
  <c r="AN1868" i="20"/>
  <c r="AO1868" i="20"/>
  <c r="AP1868" i="20"/>
  <c r="AQ1868" i="20"/>
  <c r="AR1868" i="20"/>
  <c r="AS1868" i="20"/>
  <c r="AN1869" i="20"/>
  <c r="AO1869" i="20"/>
  <c r="AP1869" i="20"/>
  <c r="AQ1869" i="20"/>
  <c r="AR1869" i="20"/>
  <c r="AS1869" i="20"/>
  <c r="AN1870" i="20"/>
  <c r="AO1870" i="20"/>
  <c r="AP1870" i="20"/>
  <c r="AQ1870" i="20"/>
  <c r="AR1870" i="20"/>
  <c r="AS1870" i="20"/>
  <c r="AN1871" i="20"/>
  <c r="AO1871" i="20"/>
  <c r="AP1871" i="20"/>
  <c r="AQ1871" i="20"/>
  <c r="AR1871" i="20"/>
  <c r="AS1871" i="20"/>
  <c r="AN1872" i="20"/>
  <c r="AO1872" i="20"/>
  <c r="AP1872" i="20"/>
  <c r="AQ1872" i="20"/>
  <c r="AR1872" i="20"/>
  <c r="AS1872" i="20"/>
  <c r="AN1873" i="20"/>
  <c r="AO1873" i="20"/>
  <c r="AP1873" i="20"/>
  <c r="AQ1873" i="20"/>
  <c r="AR1873" i="20"/>
  <c r="AS1873" i="20"/>
  <c r="AN1874" i="20"/>
  <c r="AO1874" i="20"/>
  <c r="AP1874" i="20"/>
  <c r="AQ1874" i="20"/>
  <c r="AR1874" i="20"/>
  <c r="AS1874" i="20"/>
  <c r="AN1875" i="20"/>
  <c r="AO1875" i="20"/>
  <c r="AP1875" i="20"/>
  <c r="AQ1875" i="20"/>
  <c r="AR1875" i="20"/>
  <c r="AS1875" i="20"/>
  <c r="AN1876" i="20"/>
  <c r="AO1876" i="20"/>
  <c r="AP1876" i="20"/>
  <c r="AQ1876" i="20"/>
  <c r="AR1876" i="20"/>
  <c r="AS1876" i="20"/>
  <c r="AN1877" i="20"/>
  <c r="AO1877" i="20"/>
  <c r="AP1877" i="20"/>
  <c r="AQ1877" i="20"/>
  <c r="AR1877" i="20"/>
  <c r="AS1877" i="20"/>
  <c r="AN1878" i="20"/>
  <c r="AO1878" i="20"/>
  <c r="AP1878" i="20"/>
  <c r="AQ1878" i="20"/>
  <c r="AR1878" i="20"/>
  <c r="AS1878" i="20"/>
  <c r="AN1879" i="20"/>
  <c r="AO1879" i="20"/>
  <c r="AP1879" i="20"/>
  <c r="AQ1879" i="20"/>
  <c r="AR1879" i="20"/>
  <c r="AS1879" i="20"/>
  <c r="AN1880" i="20"/>
  <c r="AO1880" i="20"/>
  <c r="AP1880" i="20"/>
  <c r="AQ1880" i="20"/>
  <c r="AR1880" i="20"/>
  <c r="AS1880" i="20"/>
  <c r="AN1881" i="20"/>
  <c r="AO1881" i="20"/>
  <c r="AP1881" i="20"/>
  <c r="AQ1881" i="20"/>
  <c r="AR1881" i="20"/>
  <c r="AS1881" i="20"/>
  <c r="AN1882" i="20"/>
  <c r="AO1882" i="20"/>
  <c r="AP1882" i="20"/>
  <c r="AQ1882" i="20"/>
  <c r="AR1882" i="20"/>
  <c r="AS1882" i="20"/>
  <c r="AN1883" i="20"/>
  <c r="AO1883" i="20"/>
  <c r="AP1883" i="20"/>
  <c r="AQ1883" i="20"/>
  <c r="AR1883" i="20"/>
  <c r="AS1883" i="20"/>
  <c r="AN1884" i="20"/>
  <c r="AO1884" i="20"/>
  <c r="AP1884" i="20"/>
  <c r="AQ1884" i="20"/>
  <c r="AR1884" i="20"/>
  <c r="AS1884" i="20"/>
  <c r="AN1885" i="20"/>
  <c r="AO1885" i="20"/>
  <c r="AP1885" i="20"/>
  <c r="AQ1885" i="20"/>
  <c r="AR1885" i="20"/>
  <c r="AS1885" i="20"/>
  <c r="AN1886" i="20"/>
  <c r="AO1886" i="20"/>
  <c r="AP1886" i="20"/>
  <c r="AQ1886" i="20"/>
  <c r="AR1886" i="20"/>
  <c r="AS1886" i="20"/>
  <c r="AN1887" i="20"/>
  <c r="AO1887" i="20"/>
  <c r="AP1887" i="20"/>
  <c r="AQ1887" i="20"/>
  <c r="AR1887" i="20"/>
  <c r="AS1887" i="20"/>
  <c r="AN1888" i="20"/>
  <c r="AO1888" i="20"/>
  <c r="AP1888" i="20"/>
  <c r="AQ1888" i="20"/>
  <c r="AR1888" i="20"/>
  <c r="AS1888" i="20"/>
  <c r="AN1889" i="20"/>
  <c r="AO1889" i="20"/>
  <c r="AP1889" i="20"/>
  <c r="AQ1889" i="20"/>
  <c r="AR1889" i="20"/>
  <c r="AS1889" i="20"/>
  <c r="AN1890" i="20"/>
  <c r="AO1890" i="20"/>
  <c r="AP1890" i="20"/>
  <c r="AQ1890" i="20"/>
  <c r="AR1890" i="20"/>
  <c r="AS1890" i="20"/>
  <c r="AN1891" i="20"/>
  <c r="AO1891" i="20"/>
  <c r="AP1891" i="20"/>
  <c r="AQ1891" i="20"/>
  <c r="AR1891" i="20"/>
  <c r="AS1891" i="20"/>
  <c r="AN1892" i="20"/>
  <c r="AO1892" i="20"/>
  <c r="AP1892" i="20"/>
  <c r="AQ1892" i="20"/>
  <c r="AR1892" i="20"/>
  <c r="AS1892" i="20"/>
  <c r="AN1893" i="20"/>
  <c r="AO1893" i="20"/>
  <c r="AP1893" i="20"/>
  <c r="AQ1893" i="20"/>
  <c r="AR1893" i="20"/>
  <c r="AS1893" i="20"/>
  <c r="AN1894" i="20"/>
  <c r="AO1894" i="20"/>
  <c r="AP1894" i="20"/>
  <c r="AQ1894" i="20"/>
  <c r="AR1894" i="20"/>
  <c r="AS1894" i="20"/>
  <c r="AN1895" i="20"/>
  <c r="AO1895" i="20"/>
  <c r="AP1895" i="20"/>
  <c r="AQ1895" i="20"/>
  <c r="AR1895" i="20"/>
  <c r="AS1895" i="20"/>
  <c r="AN1896" i="20"/>
  <c r="AO1896" i="20"/>
  <c r="AP1896" i="20"/>
  <c r="AQ1896" i="20"/>
  <c r="AR1896" i="20"/>
  <c r="AS1896" i="20"/>
  <c r="AN1897" i="20"/>
  <c r="AO1897" i="20"/>
  <c r="AP1897" i="20"/>
  <c r="AQ1897" i="20"/>
  <c r="AR1897" i="20"/>
  <c r="AS1897" i="20"/>
  <c r="AN1898" i="20"/>
  <c r="AO1898" i="20"/>
  <c r="AP1898" i="20"/>
  <c r="AQ1898" i="20"/>
  <c r="AR1898" i="20"/>
  <c r="AS1898" i="20"/>
  <c r="AN1899" i="20"/>
  <c r="AO1899" i="20"/>
  <c r="AP1899" i="20"/>
  <c r="AQ1899" i="20"/>
  <c r="AR1899" i="20"/>
  <c r="AS1899" i="20"/>
  <c r="AN1900" i="20"/>
  <c r="AO1900" i="20"/>
  <c r="AP1900" i="20"/>
  <c r="AQ1900" i="20"/>
  <c r="AR1900" i="20"/>
  <c r="AS1900" i="20"/>
  <c r="AN1901" i="20"/>
  <c r="AO1901" i="20"/>
  <c r="AP1901" i="20"/>
  <c r="AQ1901" i="20"/>
  <c r="AR1901" i="20"/>
  <c r="AS1901" i="20"/>
  <c r="AN1902" i="20"/>
  <c r="AO1902" i="20"/>
  <c r="AP1902" i="20"/>
  <c r="AQ1902" i="20"/>
  <c r="AR1902" i="20"/>
  <c r="AS1902" i="20"/>
  <c r="AN1903" i="20"/>
  <c r="AO1903" i="20"/>
  <c r="AP1903" i="20"/>
  <c r="AQ1903" i="20"/>
  <c r="AR1903" i="20"/>
  <c r="AS1903" i="20"/>
  <c r="AN1904" i="20"/>
  <c r="AO1904" i="20"/>
  <c r="AP1904" i="20"/>
  <c r="AQ1904" i="20"/>
  <c r="AR1904" i="20"/>
  <c r="AS1904" i="20"/>
  <c r="AN1905" i="20"/>
  <c r="AO1905" i="20"/>
  <c r="AP1905" i="20"/>
  <c r="AQ1905" i="20"/>
  <c r="AR1905" i="20"/>
  <c r="AS1905" i="20"/>
  <c r="AN1906" i="20"/>
  <c r="AO1906" i="20"/>
  <c r="AP1906" i="20"/>
  <c r="AQ1906" i="20"/>
  <c r="AR1906" i="20"/>
  <c r="AS1906" i="20"/>
  <c r="AN1907" i="20"/>
  <c r="AO1907" i="20"/>
  <c r="AP1907" i="20"/>
  <c r="AQ1907" i="20"/>
  <c r="AR1907" i="20"/>
  <c r="AS1907" i="20"/>
  <c r="AN1908" i="20"/>
  <c r="AO1908" i="20"/>
  <c r="AP1908" i="20"/>
  <c r="AQ1908" i="20"/>
  <c r="AR1908" i="20"/>
  <c r="AS1908" i="20"/>
  <c r="AN1909" i="20"/>
  <c r="AO1909" i="20"/>
  <c r="AP1909" i="20"/>
  <c r="AQ1909" i="20"/>
  <c r="AR1909" i="20"/>
  <c r="AS1909" i="20"/>
  <c r="AN1910" i="20"/>
  <c r="AO1910" i="20"/>
  <c r="AP1910" i="20"/>
  <c r="AQ1910" i="20"/>
  <c r="AR1910" i="20"/>
  <c r="AS1910" i="20"/>
  <c r="AN1911" i="20"/>
  <c r="AO1911" i="20"/>
  <c r="AP1911" i="20"/>
  <c r="AQ1911" i="20"/>
  <c r="AR1911" i="20"/>
  <c r="AS1911" i="20"/>
  <c r="AN1912" i="20"/>
  <c r="AO1912" i="20"/>
  <c r="AP1912" i="20"/>
  <c r="AQ1912" i="20"/>
  <c r="AR1912" i="20"/>
  <c r="AS1912" i="20"/>
  <c r="AN1913" i="20"/>
  <c r="AO1913" i="20"/>
  <c r="AP1913" i="20"/>
  <c r="AQ1913" i="20"/>
  <c r="AR1913" i="20"/>
  <c r="AS1913" i="20"/>
  <c r="AN1914" i="20"/>
  <c r="AO1914" i="20"/>
  <c r="AP1914" i="20"/>
  <c r="AQ1914" i="20"/>
  <c r="AR1914" i="20"/>
  <c r="AS1914" i="20"/>
  <c r="AN1915" i="20"/>
  <c r="AO1915" i="20"/>
  <c r="AP1915" i="20"/>
  <c r="AQ1915" i="20"/>
  <c r="AR1915" i="20"/>
  <c r="AS1915" i="20"/>
  <c r="AN1916" i="20"/>
  <c r="AO1916" i="20"/>
  <c r="AP1916" i="20"/>
  <c r="AQ1916" i="20"/>
  <c r="AR1916" i="20"/>
  <c r="AS1916" i="20"/>
  <c r="AN1917" i="20"/>
  <c r="AO1917" i="20"/>
  <c r="AP1917" i="20"/>
  <c r="AQ1917" i="20"/>
  <c r="AR1917" i="20"/>
  <c r="AS1917" i="20"/>
  <c r="AN1918" i="20"/>
  <c r="AO1918" i="20"/>
  <c r="AP1918" i="20"/>
  <c r="AQ1918" i="20"/>
  <c r="AR1918" i="20"/>
  <c r="AS1918" i="20"/>
  <c r="AN1919" i="20"/>
  <c r="AO1919" i="20"/>
  <c r="AP1919" i="20"/>
  <c r="AQ1919" i="20"/>
  <c r="AR1919" i="20"/>
  <c r="AS1919" i="20"/>
  <c r="AN1920" i="20"/>
  <c r="AO1920" i="20"/>
  <c r="AP1920" i="20"/>
  <c r="AQ1920" i="20"/>
  <c r="AR1920" i="20"/>
  <c r="AS1920" i="20"/>
  <c r="AN1921" i="20"/>
  <c r="AO1921" i="20"/>
  <c r="AP1921" i="20"/>
  <c r="AQ1921" i="20"/>
  <c r="AR1921" i="20"/>
  <c r="AS1921" i="20"/>
  <c r="AN1922" i="20"/>
  <c r="AO1922" i="20"/>
  <c r="AP1922" i="20"/>
  <c r="AQ1922" i="20"/>
  <c r="AR1922" i="20"/>
  <c r="AS1922" i="20"/>
  <c r="AN1923" i="20"/>
  <c r="AO1923" i="20"/>
  <c r="AP1923" i="20"/>
  <c r="AQ1923" i="20"/>
  <c r="AR1923" i="20"/>
  <c r="AS1923" i="20"/>
  <c r="AN1924" i="20"/>
  <c r="AO1924" i="20"/>
  <c r="AP1924" i="20"/>
  <c r="AQ1924" i="20"/>
  <c r="AR1924" i="20"/>
  <c r="AS1924" i="20"/>
  <c r="AN1925" i="20"/>
  <c r="AO1925" i="20"/>
  <c r="AP1925" i="20"/>
  <c r="AQ1925" i="20"/>
  <c r="AR1925" i="20"/>
  <c r="AS1925" i="20"/>
  <c r="AN1926" i="20"/>
  <c r="AO1926" i="20"/>
  <c r="AP1926" i="20"/>
  <c r="AQ1926" i="20"/>
  <c r="AR1926" i="20"/>
  <c r="AS1926" i="20"/>
  <c r="AN1927" i="20"/>
  <c r="AO1927" i="20"/>
  <c r="AP1927" i="20"/>
  <c r="AQ1927" i="20"/>
  <c r="AR1927" i="20"/>
  <c r="AS1927" i="20"/>
  <c r="AN1928" i="20"/>
  <c r="AO1928" i="20"/>
  <c r="AP1928" i="20"/>
  <c r="AQ1928" i="20"/>
  <c r="AR1928" i="20"/>
  <c r="AS1928" i="20"/>
  <c r="AN1929" i="20"/>
  <c r="AO1929" i="20"/>
  <c r="AP1929" i="20"/>
  <c r="AQ1929" i="20"/>
  <c r="AR1929" i="20"/>
  <c r="AS1929" i="20"/>
  <c r="AN1930" i="20"/>
  <c r="AO1930" i="20"/>
  <c r="AP1930" i="20"/>
  <c r="AQ1930" i="20"/>
  <c r="AR1930" i="20"/>
  <c r="AS1930" i="20"/>
  <c r="AN1931" i="20"/>
  <c r="AO1931" i="20"/>
  <c r="AP1931" i="20"/>
  <c r="AQ1931" i="20"/>
  <c r="AR1931" i="20"/>
  <c r="AS1931" i="20"/>
  <c r="AN1932" i="20"/>
  <c r="AO1932" i="20"/>
  <c r="AP1932" i="20"/>
  <c r="AQ1932" i="20"/>
  <c r="AR1932" i="20"/>
  <c r="AS1932" i="20"/>
  <c r="AN1933" i="20"/>
  <c r="AO1933" i="20"/>
  <c r="AP1933" i="20"/>
  <c r="AQ1933" i="20"/>
  <c r="AR1933" i="20"/>
  <c r="AS1933" i="20"/>
  <c r="AN1934" i="20"/>
  <c r="AO1934" i="20"/>
  <c r="AP1934" i="20"/>
  <c r="AQ1934" i="20"/>
  <c r="AR1934" i="20"/>
  <c r="AS1934" i="20"/>
  <c r="AN1935" i="20"/>
  <c r="AO1935" i="20"/>
  <c r="AP1935" i="20"/>
  <c r="AQ1935" i="20"/>
  <c r="AR1935" i="20"/>
  <c r="AS1935" i="20"/>
  <c r="AN1936" i="20"/>
  <c r="AO1936" i="20"/>
  <c r="AP1936" i="20"/>
  <c r="AQ1936" i="20"/>
  <c r="AR1936" i="20"/>
  <c r="AS1936" i="20"/>
  <c r="AN1937" i="20"/>
  <c r="AO1937" i="20"/>
  <c r="AP1937" i="20"/>
  <c r="AQ1937" i="20"/>
  <c r="AR1937" i="20"/>
  <c r="AS1937" i="20"/>
  <c r="AN1938" i="20"/>
  <c r="AO1938" i="20"/>
  <c r="AP1938" i="20"/>
  <c r="AQ1938" i="20"/>
  <c r="AR1938" i="20"/>
  <c r="AS1938" i="20"/>
  <c r="AN1939" i="20"/>
  <c r="AO1939" i="20"/>
  <c r="AP1939" i="20"/>
  <c r="AQ1939" i="20"/>
  <c r="AR1939" i="20"/>
  <c r="AS1939" i="20"/>
  <c r="AN1940" i="20"/>
  <c r="AO1940" i="20"/>
  <c r="AP1940" i="20"/>
  <c r="AQ1940" i="20"/>
  <c r="AR1940" i="20"/>
  <c r="AS1940" i="20"/>
  <c r="AN1941" i="20"/>
  <c r="AO1941" i="20"/>
  <c r="AP1941" i="20"/>
  <c r="AQ1941" i="20"/>
  <c r="AR1941" i="20"/>
  <c r="AS1941" i="20"/>
  <c r="AN1942" i="20"/>
  <c r="AO1942" i="20"/>
  <c r="AP1942" i="20"/>
  <c r="AQ1942" i="20"/>
  <c r="AR1942" i="20"/>
  <c r="AS1942" i="20"/>
  <c r="AN1943" i="20"/>
  <c r="AO1943" i="20"/>
  <c r="AP1943" i="20"/>
  <c r="AQ1943" i="20"/>
  <c r="AR1943" i="20"/>
  <c r="AS1943" i="20"/>
  <c r="AN1944" i="20"/>
  <c r="AO1944" i="20"/>
  <c r="AP1944" i="20"/>
  <c r="AQ1944" i="20"/>
  <c r="AR1944" i="20"/>
  <c r="AS1944" i="20"/>
  <c r="AN1945" i="20"/>
  <c r="AO1945" i="20"/>
  <c r="AP1945" i="20"/>
  <c r="AQ1945" i="20"/>
  <c r="AR1945" i="20"/>
  <c r="AS1945" i="20"/>
  <c r="AN1946" i="20"/>
  <c r="AO1946" i="20"/>
  <c r="AP1946" i="20"/>
  <c r="AQ1946" i="20"/>
  <c r="AR1946" i="20"/>
  <c r="AS1946" i="20"/>
  <c r="AN1947" i="20"/>
  <c r="AO1947" i="20"/>
  <c r="AP1947" i="20"/>
  <c r="AQ1947" i="20"/>
  <c r="AR1947" i="20"/>
  <c r="AS1947" i="20"/>
  <c r="AN1948" i="20"/>
  <c r="AO1948" i="20"/>
  <c r="AP1948" i="20"/>
  <c r="AQ1948" i="20"/>
  <c r="AR1948" i="20"/>
  <c r="AS1948" i="20"/>
  <c r="AN1949" i="20"/>
  <c r="AO1949" i="20"/>
  <c r="AP1949" i="20"/>
  <c r="AQ1949" i="20"/>
  <c r="AR1949" i="20"/>
  <c r="AS1949" i="20"/>
  <c r="AN1950" i="20"/>
  <c r="AO1950" i="20"/>
  <c r="AP1950" i="20"/>
  <c r="AQ1950" i="20"/>
  <c r="AR1950" i="20"/>
  <c r="AS1950" i="20"/>
  <c r="AN1951" i="20"/>
  <c r="AO1951" i="20"/>
  <c r="AP1951" i="20"/>
  <c r="AQ1951" i="20"/>
  <c r="AR1951" i="20"/>
  <c r="AS1951" i="20"/>
  <c r="AN1952" i="20"/>
  <c r="AO1952" i="20"/>
  <c r="AP1952" i="20"/>
  <c r="AQ1952" i="20"/>
  <c r="AR1952" i="20"/>
  <c r="AS1952" i="20"/>
  <c r="AN1953" i="20"/>
  <c r="AO1953" i="20"/>
  <c r="AP1953" i="20"/>
  <c r="AQ1953" i="20"/>
  <c r="AR1953" i="20"/>
  <c r="AS1953" i="20"/>
  <c r="AN1954" i="20"/>
  <c r="AO1954" i="20"/>
  <c r="AP1954" i="20"/>
  <c r="AQ1954" i="20"/>
  <c r="AR1954" i="20"/>
  <c r="AS1954" i="20"/>
  <c r="AN1955" i="20"/>
  <c r="AO1955" i="20"/>
  <c r="AP1955" i="20"/>
  <c r="AQ1955" i="20"/>
  <c r="AR1955" i="20"/>
  <c r="AS1955" i="20"/>
  <c r="AN1956" i="20"/>
  <c r="AO1956" i="20"/>
  <c r="AP1956" i="20"/>
  <c r="AQ1956" i="20"/>
  <c r="AR1956" i="20"/>
  <c r="AS1956" i="20"/>
  <c r="AN1957" i="20"/>
  <c r="AO1957" i="20"/>
  <c r="AP1957" i="20"/>
  <c r="AQ1957" i="20"/>
  <c r="AR1957" i="20"/>
  <c r="AS1957" i="20"/>
  <c r="AN1958" i="20"/>
  <c r="AO1958" i="20"/>
  <c r="AP1958" i="20"/>
  <c r="AQ1958" i="20"/>
  <c r="AR1958" i="20"/>
  <c r="AS1958" i="20"/>
  <c r="AN1959" i="20"/>
  <c r="AO1959" i="20"/>
  <c r="AP1959" i="20"/>
  <c r="AQ1959" i="20"/>
  <c r="AR1959" i="20"/>
  <c r="AS1959" i="20"/>
  <c r="AN1960" i="20"/>
  <c r="AO1960" i="20"/>
  <c r="AP1960" i="20"/>
  <c r="AQ1960" i="20"/>
  <c r="AR1960" i="20"/>
  <c r="AS1960" i="20"/>
  <c r="AN1961" i="20"/>
  <c r="AO1961" i="20"/>
  <c r="AP1961" i="20"/>
  <c r="AQ1961" i="20"/>
  <c r="AR1961" i="20"/>
  <c r="AS1961" i="20"/>
  <c r="AN1962" i="20"/>
  <c r="AO1962" i="20"/>
  <c r="AP1962" i="20"/>
  <c r="AQ1962" i="20"/>
  <c r="AR1962" i="20"/>
  <c r="AS1962" i="20"/>
  <c r="AN1963" i="20"/>
  <c r="AO1963" i="20"/>
  <c r="AP1963" i="20"/>
  <c r="AQ1963" i="20"/>
  <c r="AR1963" i="20"/>
  <c r="AS1963" i="20"/>
  <c r="AN1964" i="20"/>
  <c r="AO1964" i="20"/>
  <c r="AP1964" i="20"/>
  <c r="AQ1964" i="20"/>
  <c r="AR1964" i="20"/>
  <c r="AS1964" i="20"/>
  <c r="AN1965" i="20"/>
  <c r="AO1965" i="20"/>
  <c r="AP1965" i="20"/>
  <c r="AQ1965" i="20"/>
  <c r="AR1965" i="20"/>
  <c r="AS1965" i="20"/>
  <c r="AN1966" i="20"/>
  <c r="AO1966" i="20"/>
  <c r="AP1966" i="20"/>
  <c r="AQ1966" i="20"/>
  <c r="AR1966" i="20"/>
  <c r="AS1966" i="20"/>
  <c r="AN1967" i="20"/>
  <c r="AO1967" i="20"/>
  <c r="AP1967" i="20"/>
  <c r="AQ1967" i="20"/>
  <c r="AR1967" i="20"/>
  <c r="AS1967" i="20"/>
  <c r="AN1968" i="20"/>
  <c r="AO1968" i="20"/>
  <c r="AP1968" i="20"/>
  <c r="AQ1968" i="20"/>
  <c r="AR1968" i="20"/>
  <c r="AS1968" i="20"/>
  <c r="AN1969" i="20"/>
  <c r="AO1969" i="20"/>
  <c r="AP1969" i="20"/>
  <c r="AQ1969" i="20"/>
  <c r="AR1969" i="20"/>
  <c r="AS1969" i="20"/>
  <c r="AN1970" i="20"/>
  <c r="AO1970" i="20"/>
  <c r="AP1970" i="20"/>
  <c r="AQ1970" i="20"/>
  <c r="AR1970" i="20"/>
  <c r="AS1970" i="20"/>
  <c r="AN1971" i="20"/>
  <c r="AO1971" i="20"/>
  <c r="AP1971" i="20"/>
  <c r="AQ1971" i="20"/>
  <c r="AR1971" i="20"/>
  <c r="AS1971" i="20"/>
  <c r="AN1972" i="20"/>
  <c r="AO1972" i="20"/>
  <c r="AP1972" i="20"/>
  <c r="AQ1972" i="20"/>
  <c r="AR1972" i="20"/>
  <c r="AS1972" i="20"/>
  <c r="AN1973" i="20"/>
  <c r="AO1973" i="20"/>
  <c r="AP1973" i="20"/>
  <c r="AQ1973" i="20"/>
  <c r="AR1973" i="20"/>
  <c r="AS1973" i="20"/>
  <c r="AN1974" i="20"/>
  <c r="AO1974" i="20"/>
  <c r="AP1974" i="20"/>
  <c r="AQ1974" i="20"/>
  <c r="AR1974" i="20"/>
  <c r="AS1974" i="20"/>
  <c r="AN1975" i="20"/>
  <c r="AO1975" i="20"/>
  <c r="AP1975" i="20"/>
  <c r="AQ1975" i="20"/>
  <c r="AR1975" i="20"/>
  <c r="AS1975" i="20"/>
  <c r="AN1976" i="20"/>
  <c r="AO1976" i="20"/>
  <c r="AP1976" i="20"/>
  <c r="AQ1976" i="20"/>
  <c r="AR1976" i="20"/>
  <c r="AS1976" i="20"/>
  <c r="AN1977" i="20"/>
  <c r="AO1977" i="20"/>
  <c r="AP1977" i="20"/>
  <c r="AQ1977" i="20"/>
  <c r="AR1977" i="20"/>
  <c r="AS1977" i="20"/>
  <c r="AN1978" i="20"/>
  <c r="AO1978" i="20"/>
  <c r="AP1978" i="20"/>
  <c r="AQ1978" i="20"/>
  <c r="AR1978" i="20"/>
  <c r="AS1978" i="20"/>
  <c r="AN1979" i="20"/>
  <c r="AO1979" i="20"/>
  <c r="AP1979" i="20"/>
  <c r="AQ1979" i="20"/>
  <c r="AR1979" i="20"/>
  <c r="AS1979" i="20"/>
  <c r="AN1980" i="20"/>
  <c r="AO1980" i="20"/>
  <c r="AP1980" i="20"/>
  <c r="AQ1980" i="20"/>
  <c r="AR1980" i="20"/>
  <c r="AS1980" i="20"/>
  <c r="AN1981" i="20"/>
  <c r="AO1981" i="20"/>
  <c r="AP1981" i="20"/>
  <c r="AQ1981" i="20"/>
  <c r="AR1981" i="20"/>
  <c r="AS1981" i="20"/>
  <c r="AN1982" i="20"/>
  <c r="AO1982" i="20"/>
  <c r="AP1982" i="20"/>
  <c r="AQ1982" i="20"/>
  <c r="AR1982" i="20"/>
  <c r="AS1982" i="20"/>
  <c r="AN1983" i="20"/>
  <c r="AO1983" i="20"/>
  <c r="AP1983" i="20"/>
  <c r="AQ1983" i="20"/>
  <c r="AR1983" i="20"/>
  <c r="AS1983" i="20"/>
  <c r="AN1984" i="20"/>
  <c r="AO1984" i="20"/>
  <c r="AP1984" i="20"/>
  <c r="AQ1984" i="20"/>
  <c r="AR1984" i="20"/>
  <c r="AS1984" i="20"/>
  <c r="AN1985" i="20"/>
  <c r="AO1985" i="20"/>
  <c r="AP1985" i="20"/>
  <c r="AQ1985" i="20"/>
  <c r="AR1985" i="20"/>
  <c r="AS1985" i="20"/>
  <c r="AN1986" i="20"/>
  <c r="AO1986" i="20"/>
  <c r="AP1986" i="20"/>
  <c r="AQ1986" i="20"/>
  <c r="AR1986" i="20"/>
  <c r="AS1986" i="20"/>
  <c r="AN1987" i="20"/>
  <c r="AO1987" i="20"/>
  <c r="AP1987" i="20"/>
  <c r="AQ1987" i="20"/>
  <c r="AR1987" i="20"/>
  <c r="AS1987" i="20"/>
  <c r="AN1988" i="20"/>
  <c r="AO1988" i="20"/>
  <c r="AP1988" i="20"/>
  <c r="AQ1988" i="20"/>
  <c r="AR1988" i="20"/>
  <c r="AS1988" i="20"/>
  <c r="AN1989" i="20"/>
  <c r="AO1989" i="20"/>
  <c r="AP1989" i="20"/>
  <c r="AQ1989" i="20"/>
  <c r="AR1989" i="20"/>
  <c r="AS1989" i="20"/>
  <c r="AN1990" i="20"/>
  <c r="AO1990" i="20"/>
  <c r="AP1990" i="20"/>
  <c r="AQ1990" i="20"/>
  <c r="AR1990" i="20"/>
  <c r="AS1990" i="20"/>
  <c r="AN1991" i="20"/>
  <c r="AO1991" i="20"/>
  <c r="AP1991" i="20"/>
  <c r="AQ1991" i="20"/>
  <c r="AR1991" i="20"/>
  <c r="AS1991" i="20"/>
  <c r="AN1992" i="20"/>
  <c r="AO1992" i="20"/>
  <c r="AP1992" i="20"/>
  <c r="AQ1992" i="20"/>
  <c r="AR1992" i="20"/>
  <c r="AS1992" i="20"/>
  <c r="AN1993" i="20"/>
  <c r="AO1993" i="20"/>
  <c r="AP1993" i="20"/>
  <c r="AQ1993" i="20"/>
  <c r="AR1993" i="20"/>
  <c r="AS1993" i="20"/>
  <c r="AN1994" i="20"/>
  <c r="AO1994" i="20"/>
  <c r="AP1994" i="20"/>
  <c r="AQ1994" i="20"/>
  <c r="AR1994" i="20"/>
  <c r="AS1994" i="20"/>
  <c r="AN1995" i="20"/>
  <c r="AO1995" i="20"/>
  <c r="AP1995" i="20"/>
  <c r="AQ1995" i="20"/>
  <c r="AR1995" i="20"/>
  <c r="AS1995" i="20"/>
  <c r="AN1996" i="20"/>
  <c r="AO1996" i="20"/>
  <c r="AP1996" i="20"/>
  <c r="AQ1996" i="20"/>
  <c r="AR1996" i="20"/>
  <c r="AS1996" i="20"/>
  <c r="AN1997" i="20"/>
  <c r="AO1997" i="20"/>
  <c r="AP1997" i="20"/>
  <c r="AQ1997" i="20"/>
  <c r="AR1997" i="20"/>
  <c r="AS1997" i="20"/>
  <c r="AN1998" i="20"/>
  <c r="AO1998" i="20"/>
  <c r="AP1998" i="20"/>
  <c r="AQ1998" i="20"/>
  <c r="AR1998" i="20"/>
  <c r="AS1998" i="20"/>
  <c r="AN1999" i="20"/>
  <c r="AO1999" i="20"/>
  <c r="AP1999" i="20"/>
  <c r="AQ1999" i="20"/>
  <c r="AR1999" i="20"/>
  <c r="AS1999" i="20"/>
  <c r="AN2000" i="20"/>
  <c r="AO2000" i="20"/>
  <c r="AP2000" i="20"/>
  <c r="AQ2000" i="20"/>
  <c r="AR2000" i="20"/>
  <c r="AS2000" i="20"/>
  <c r="AN2001" i="20"/>
  <c r="AO2001" i="20"/>
  <c r="AP2001" i="20"/>
  <c r="AQ2001" i="20"/>
  <c r="AR2001" i="20"/>
  <c r="AS2001" i="20"/>
  <c r="AN2002" i="20"/>
  <c r="AO2002" i="20"/>
  <c r="AP2002" i="20"/>
  <c r="AQ2002" i="20"/>
  <c r="AR2002" i="20"/>
  <c r="AS2002" i="20"/>
  <c r="AN2003" i="20"/>
  <c r="AO2003" i="20"/>
  <c r="AP2003" i="20"/>
  <c r="AQ2003" i="20"/>
  <c r="AR2003" i="20"/>
  <c r="AS2003" i="20"/>
  <c r="AS4" i="20"/>
  <c r="AR4" i="20"/>
  <c r="AQ4" i="20"/>
  <c r="AP4" i="20"/>
  <c r="AO4" i="20"/>
  <c r="AN4" i="20"/>
  <c r="AG5" i="20"/>
  <c r="AH5" i="20"/>
  <c r="AI5" i="20"/>
  <c r="AJ5" i="20"/>
  <c r="AK5" i="20"/>
  <c r="AL5" i="20"/>
  <c r="AG6" i="20"/>
  <c r="AH6" i="20"/>
  <c r="AI6" i="20"/>
  <c r="AJ6" i="20"/>
  <c r="AK6" i="20"/>
  <c r="AL6" i="20"/>
  <c r="AG7" i="20"/>
  <c r="AH7" i="20"/>
  <c r="AI7" i="20"/>
  <c r="AJ7" i="20"/>
  <c r="AK7" i="20"/>
  <c r="AL7" i="20"/>
  <c r="AG8" i="20"/>
  <c r="AH8" i="20"/>
  <c r="AI8" i="20"/>
  <c r="AJ8" i="20"/>
  <c r="AK8" i="20"/>
  <c r="AL8" i="20"/>
  <c r="AG9" i="20"/>
  <c r="AH9" i="20"/>
  <c r="AI9" i="20"/>
  <c r="AJ9" i="20"/>
  <c r="AK9" i="20"/>
  <c r="AL9" i="20"/>
  <c r="AG10" i="20"/>
  <c r="AH10" i="20"/>
  <c r="AI10" i="20"/>
  <c r="AJ10" i="20"/>
  <c r="AK10" i="20"/>
  <c r="AL10" i="20"/>
  <c r="AG11" i="20"/>
  <c r="AH11" i="20"/>
  <c r="AI11" i="20"/>
  <c r="AJ11" i="20"/>
  <c r="AK11" i="20"/>
  <c r="AL11" i="20"/>
  <c r="AG12" i="20"/>
  <c r="AH12" i="20"/>
  <c r="AI12" i="20"/>
  <c r="AJ12" i="20"/>
  <c r="AK12" i="20"/>
  <c r="AL12" i="20"/>
  <c r="AG13" i="20"/>
  <c r="AH13" i="20"/>
  <c r="AI13" i="20"/>
  <c r="AJ13" i="20"/>
  <c r="AK13" i="20"/>
  <c r="AL13" i="20"/>
  <c r="AG14" i="20"/>
  <c r="AH14" i="20"/>
  <c r="AI14" i="20"/>
  <c r="AJ14" i="20"/>
  <c r="AK14" i="20"/>
  <c r="AL14" i="20"/>
  <c r="AG15" i="20"/>
  <c r="AH15" i="20"/>
  <c r="AI15" i="20"/>
  <c r="AJ15" i="20"/>
  <c r="AK15" i="20"/>
  <c r="AL15" i="20"/>
  <c r="AG16" i="20"/>
  <c r="AH16" i="20"/>
  <c r="AI16" i="20"/>
  <c r="AJ16" i="20"/>
  <c r="AK16" i="20"/>
  <c r="AL16" i="20"/>
  <c r="AG17" i="20"/>
  <c r="AH17" i="20"/>
  <c r="AI17" i="20"/>
  <c r="AJ17" i="20"/>
  <c r="AK17" i="20"/>
  <c r="AL17" i="20"/>
  <c r="AG18" i="20"/>
  <c r="AH18" i="20"/>
  <c r="AI18" i="20"/>
  <c r="AJ18" i="20"/>
  <c r="AK18" i="20"/>
  <c r="AL18" i="20"/>
  <c r="AG19" i="20"/>
  <c r="AH19" i="20"/>
  <c r="AI19" i="20"/>
  <c r="AJ19" i="20"/>
  <c r="AK19" i="20"/>
  <c r="AL19" i="20"/>
  <c r="AG20" i="20"/>
  <c r="AH20" i="20"/>
  <c r="AI20" i="20"/>
  <c r="AJ20" i="20"/>
  <c r="AK20" i="20"/>
  <c r="AL20" i="20"/>
  <c r="AG21" i="20"/>
  <c r="AH21" i="20"/>
  <c r="AI21" i="20"/>
  <c r="AJ21" i="20"/>
  <c r="AK21" i="20"/>
  <c r="AL21" i="20"/>
  <c r="AG22" i="20"/>
  <c r="AH22" i="20"/>
  <c r="AI22" i="20"/>
  <c r="AJ22" i="20"/>
  <c r="AK22" i="20"/>
  <c r="AL22" i="20"/>
  <c r="AG23" i="20"/>
  <c r="AH23" i="20"/>
  <c r="AI23" i="20"/>
  <c r="AJ23" i="20"/>
  <c r="AK23" i="20"/>
  <c r="AL23" i="20"/>
  <c r="AG24" i="20"/>
  <c r="AH24" i="20"/>
  <c r="AI24" i="20"/>
  <c r="AJ24" i="20"/>
  <c r="AK24" i="20"/>
  <c r="AL24" i="20"/>
  <c r="AG25" i="20"/>
  <c r="AH25" i="20"/>
  <c r="AI25" i="20"/>
  <c r="AJ25" i="20"/>
  <c r="AK25" i="20"/>
  <c r="AL25" i="20"/>
  <c r="AG26" i="20"/>
  <c r="AH26" i="20"/>
  <c r="AI26" i="20"/>
  <c r="AJ26" i="20"/>
  <c r="AK26" i="20"/>
  <c r="AL26" i="20"/>
  <c r="AG27" i="20"/>
  <c r="AH27" i="20"/>
  <c r="AI27" i="20"/>
  <c r="AJ27" i="20"/>
  <c r="AK27" i="20"/>
  <c r="AL27" i="20"/>
  <c r="AG28" i="20"/>
  <c r="AH28" i="20"/>
  <c r="AI28" i="20"/>
  <c r="AJ28" i="20"/>
  <c r="AK28" i="20"/>
  <c r="AL28" i="20"/>
  <c r="AG29" i="20"/>
  <c r="AH29" i="20"/>
  <c r="AI29" i="20"/>
  <c r="AJ29" i="20"/>
  <c r="AK29" i="20"/>
  <c r="AL29" i="20"/>
  <c r="AG30" i="20"/>
  <c r="AH30" i="20"/>
  <c r="AI30" i="20"/>
  <c r="AJ30" i="20"/>
  <c r="AK30" i="20"/>
  <c r="AL30" i="20"/>
  <c r="AG31" i="20"/>
  <c r="AH31" i="20"/>
  <c r="AI31" i="20"/>
  <c r="AJ31" i="20"/>
  <c r="AK31" i="20"/>
  <c r="AL31" i="20"/>
  <c r="AG32" i="20"/>
  <c r="AH32" i="20"/>
  <c r="AI32" i="20"/>
  <c r="AJ32" i="20"/>
  <c r="AK32" i="20"/>
  <c r="AL32" i="20"/>
  <c r="AG33" i="20"/>
  <c r="AH33" i="20"/>
  <c r="AI33" i="20"/>
  <c r="AJ33" i="20"/>
  <c r="AK33" i="20"/>
  <c r="AL33" i="20"/>
  <c r="AG34" i="20"/>
  <c r="AH34" i="20"/>
  <c r="AI34" i="20"/>
  <c r="AJ34" i="20"/>
  <c r="AK34" i="20"/>
  <c r="AL34" i="20"/>
  <c r="AG35" i="20"/>
  <c r="AH35" i="20"/>
  <c r="AI35" i="20"/>
  <c r="AJ35" i="20"/>
  <c r="AK35" i="20"/>
  <c r="AL35" i="20"/>
  <c r="AG36" i="20"/>
  <c r="AH36" i="20"/>
  <c r="AI36" i="20"/>
  <c r="AJ36" i="20"/>
  <c r="AK36" i="20"/>
  <c r="AL36" i="20"/>
  <c r="AG37" i="20"/>
  <c r="AH37" i="20"/>
  <c r="AI37" i="20"/>
  <c r="AJ37" i="20"/>
  <c r="AK37" i="20"/>
  <c r="AL37" i="20"/>
  <c r="AG38" i="20"/>
  <c r="AH38" i="20"/>
  <c r="AI38" i="20"/>
  <c r="AJ38" i="20"/>
  <c r="AK38" i="20"/>
  <c r="AL38" i="20"/>
  <c r="AG39" i="20"/>
  <c r="AH39" i="20"/>
  <c r="AI39" i="20"/>
  <c r="AJ39" i="20"/>
  <c r="AK39" i="20"/>
  <c r="AL39" i="20"/>
  <c r="AG40" i="20"/>
  <c r="AH40" i="20"/>
  <c r="AI40" i="20"/>
  <c r="AJ40" i="20"/>
  <c r="AK40" i="20"/>
  <c r="AL40" i="20"/>
  <c r="AG41" i="20"/>
  <c r="AH41" i="20"/>
  <c r="AI41" i="20"/>
  <c r="AJ41" i="20"/>
  <c r="AK41" i="20"/>
  <c r="AL41" i="20"/>
  <c r="AG42" i="20"/>
  <c r="AH42" i="20"/>
  <c r="AI42" i="20"/>
  <c r="AJ42" i="20"/>
  <c r="AK42" i="20"/>
  <c r="AL42" i="20"/>
  <c r="AG43" i="20"/>
  <c r="AH43" i="20"/>
  <c r="AI43" i="20"/>
  <c r="AJ43" i="20"/>
  <c r="AK43" i="20"/>
  <c r="AL43" i="20"/>
  <c r="AG44" i="20"/>
  <c r="AH44" i="20"/>
  <c r="AI44" i="20"/>
  <c r="AJ44" i="20"/>
  <c r="AK44" i="20"/>
  <c r="AL44" i="20"/>
  <c r="AG45" i="20"/>
  <c r="AH45" i="20"/>
  <c r="AI45" i="20"/>
  <c r="AJ45" i="20"/>
  <c r="AK45" i="20"/>
  <c r="AL45" i="20"/>
  <c r="AG46" i="20"/>
  <c r="AH46" i="20"/>
  <c r="AI46" i="20"/>
  <c r="AJ46" i="20"/>
  <c r="AK46" i="20"/>
  <c r="AL46" i="20"/>
  <c r="AG47" i="20"/>
  <c r="AH47" i="20"/>
  <c r="AI47" i="20"/>
  <c r="AJ47" i="20"/>
  <c r="AK47" i="20"/>
  <c r="AL47" i="20"/>
  <c r="AG48" i="20"/>
  <c r="AH48" i="20"/>
  <c r="AI48" i="20"/>
  <c r="AJ48" i="20"/>
  <c r="AK48" i="20"/>
  <c r="AL48" i="20"/>
  <c r="AG49" i="20"/>
  <c r="AH49" i="20"/>
  <c r="AI49" i="20"/>
  <c r="AJ49" i="20"/>
  <c r="AK49" i="20"/>
  <c r="AL49" i="20"/>
  <c r="AG50" i="20"/>
  <c r="AH50" i="20"/>
  <c r="AI50" i="20"/>
  <c r="AJ50" i="20"/>
  <c r="AK50" i="20"/>
  <c r="AL50" i="20"/>
  <c r="AG51" i="20"/>
  <c r="AH51" i="20"/>
  <c r="AI51" i="20"/>
  <c r="AJ51" i="20"/>
  <c r="AK51" i="20"/>
  <c r="AL51" i="20"/>
  <c r="AG52" i="20"/>
  <c r="AH52" i="20"/>
  <c r="AI52" i="20"/>
  <c r="AJ52" i="20"/>
  <c r="AK52" i="20"/>
  <c r="AL52" i="20"/>
  <c r="AG53" i="20"/>
  <c r="AH53" i="20"/>
  <c r="AI53" i="20"/>
  <c r="AJ53" i="20"/>
  <c r="AK53" i="20"/>
  <c r="AL53" i="20"/>
  <c r="AG54" i="20"/>
  <c r="AH54" i="20"/>
  <c r="AI54" i="20"/>
  <c r="AJ54" i="20"/>
  <c r="AK54" i="20"/>
  <c r="AL54" i="20"/>
  <c r="AG55" i="20"/>
  <c r="AH55" i="20"/>
  <c r="AI55" i="20"/>
  <c r="AJ55" i="20"/>
  <c r="AK55" i="20"/>
  <c r="AL55" i="20"/>
  <c r="AG56" i="20"/>
  <c r="AH56" i="20"/>
  <c r="AI56" i="20"/>
  <c r="AJ56" i="20"/>
  <c r="AK56" i="20"/>
  <c r="AL56" i="20"/>
  <c r="AG57" i="20"/>
  <c r="AH57" i="20"/>
  <c r="AI57" i="20"/>
  <c r="AJ57" i="20"/>
  <c r="AK57" i="20"/>
  <c r="AL57" i="20"/>
  <c r="AG58" i="20"/>
  <c r="AH58" i="20"/>
  <c r="AI58" i="20"/>
  <c r="AJ58" i="20"/>
  <c r="AK58" i="20"/>
  <c r="AL58" i="20"/>
  <c r="AG59" i="20"/>
  <c r="AH59" i="20"/>
  <c r="AI59" i="20"/>
  <c r="AJ59" i="20"/>
  <c r="AK59" i="20"/>
  <c r="AL59" i="20"/>
  <c r="AG60" i="20"/>
  <c r="AH60" i="20"/>
  <c r="AI60" i="20"/>
  <c r="AJ60" i="20"/>
  <c r="AK60" i="20"/>
  <c r="AL60" i="20"/>
  <c r="AG61" i="20"/>
  <c r="AH61" i="20"/>
  <c r="AI61" i="20"/>
  <c r="AJ61" i="20"/>
  <c r="AK61" i="20"/>
  <c r="AL61" i="20"/>
  <c r="AG62" i="20"/>
  <c r="AH62" i="20"/>
  <c r="AI62" i="20"/>
  <c r="AJ62" i="20"/>
  <c r="AK62" i="20"/>
  <c r="AL62" i="20"/>
  <c r="AG63" i="20"/>
  <c r="AH63" i="20"/>
  <c r="AI63" i="20"/>
  <c r="AJ63" i="20"/>
  <c r="AK63" i="20"/>
  <c r="AL63" i="20"/>
  <c r="AG64" i="20"/>
  <c r="AH64" i="20"/>
  <c r="AI64" i="20"/>
  <c r="AJ64" i="20"/>
  <c r="AK64" i="20"/>
  <c r="AL64" i="20"/>
  <c r="AG65" i="20"/>
  <c r="AH65" i="20"/>
  <c r="AI65" i="20"/>
  <c r="AJ65" i="20"/>
  <c r="AK65" i="20"/>
  <c r="AL65" i="20"/>
  <c r="AG66" i="20"/>
  <c r="AH66" i="20"/>
  <c r="AI66" i="20"/>
  <c r="AJ66" i="20"/>
  <c r="AK66" i="20"/>
  <c r="AL66" i="20"/>
  <c r="AG67" i="20"/>
  <c r="AH67" i="20"/>
  <c r="AI67" i="20"/>
  <c r="AJ67" i="20"/>
  <c r="AK67" i="20"/>
  <c r="AL67" i="20"/>
  <c r="AG68" i="20"/>
  <c r="AH68" i="20"/>
  <c r="AI68" i="20"/>
  <c r="AJ68" i="20"/>
  <c r="AK68" i="20"/>
  <c r="AL68" i="20"/>
  <c r="AG69" i="20"/>
  <c r="AH69" i="20"/>
  <c r="AI69" i="20"/>
  <c r="AJ69" i="20"/>
  <c r="AK69" i="20"/>
  <c r="AL69" i="20"/>
  <c r="AG70" i="20"/>
  <c r="AH70" i="20"/>
  <c r="AI70" i="20"/>
  <c r="AJ70" i="20"/>
  <c r="AK70" i="20"/>
  <c r="AL70" i="20"/>
  <c r="AG71" i="20"/>
  <c r="AH71" i="20"/>
  <c r="AI71" i="20"/>
  <c r="AJ71" i="20"/>
  <c r="AK71" i="20"/>
  <c r="AL71" i="20"/>
  <c r="AG72" i="20"/>
  <c r="AH72" i="20"/>
  <c r="AI72" i="20"/>
  <c r="AJ72" i="20"/>
  <c r="AK72" i="20"/>
  <c r="AL72" i="20"/>
  <c r="AG73" i="20"/>
  <c r="AH73" i="20"/>
  <c r="AI73" i="20"/>
  <c r="AJ73" i="20"/>
  <c r="AK73" i="20"/>
  <c r="AL73" i="20"/>
  <c r="AG74" i="20"/>
  <c r="AH74" i="20"/>
  <c r="AI74" i="20"/>
  <c r="AJ74" i="20"/>
  <c r="AK74" i="20"/>
  <c r="AL74" i="20"/>
  <c r="AG75" i="20"/>
  <c r="AH75" i="20"/>
  <c r="AI75" i="20"/>
  <c r="AJ75" i="20"/>
  <c r="AK75" i="20"/>
  <c r="AL75" i="20"/>
  <c r="AG76" i="20"/>
  <c r="AH76" i="20"/>
  <c r="AI76" i="20"/>
  <c r="AJ76" i="20"/>
  <c r="AK76" i="20"/>
  <c r="AL76" i="20"/>
  <c r="AG77" i="20"/>
  <c r="AH77" i="20"/>
  <c r="AI77" i="20"/>
  <c r="AJ77" i="20"/>
  <c r="AK77" i="20"/>
  <c r="AL77" i="20"/>
  <c r="AG78" i="20"/>
  <c r="AH78" i="20"/>
  <c r="AI78" i="20"/>
  <c r="AJ78" i="20"/>
  <c r="AK78" i="20"/>
  <c r="AL78" i="20"/>
  <c r="AG79" i="20"/>
  <c r="AH79" i="20"/>
  <c r="AI79" i="20"/>
  <c r="AJ79" i="20"/>
  <c r="AK79" i="20"/>
  <c r="AL79" i="20"/>
  <c r="AG80" i="20"/>
  <c r="AH80" i="20"/>
  <c r="AI80" i="20"/>
  <c r="AJ80" i="20"/>
  <c r="AK80" i="20"/>
  <c r="AL80" i="20"/>
  <c r="AG81" i="20"/>
  <c r="AH81" i="20"/>
  <c r="AI81" i="20"/>
  <c r="AJ81" i="20"/>
  <c r="AK81" i="20"/>
  <c r="AL81" i="20"/>
  <c r="AG82" i="20"/>
  <c r="AH82" i="20"/>
  <c r="AI82" i="20"/>
  <c r="AJ82" i="20"/>
  <c r="AK82" i="20"/>
  <c r="AL82" i="20"/>
  <c r="AG83" i="20"/>
  <c r="AH83" i="20"/>
  <c r="AI83" i="20"/>
  <c r="AJ83" i="20"/>
  <c r="AK83" i="20"/>
  <c r="AL83" i="20"/>
  <c r="AL4" i="20"/>
  <c r="AK4" i="20"/>
  <c r="AJ4" i="20"/>
  <c r="AI4" i="20"/>
  <c r="AH4" i="20"/>
  <c r="AG4" i="20"/>
  <c r="Z5" i="20"/>
  <c r="AA5" i="20"/>
  <c r="AB5" i="20"/>
  <c r="AC5" i="20"/>
  <c r="AD5" i="20"/>
  <c r="AE5" i="20"/>
  <c r="Z6" i="20"/>
  <c r="AA6" i="20"/>
  <c r="AB6" i="20"/>
  <c r="AC6" i="20"/>
  <c r="AD6" i="20"/>
  <c r="AE6" i="20"/>
  <c r="Z7" i="20"/>
  <c r="AA7" i="20"/>
  <c r="AB7" i="20"/>
  <c r="AC7" i="20"/>
  <c r="AD7" i="20"/>
  <c r="AE7" i="20"/>
  <c r="Z8" i="20"/>
  <c r="AA8" i="20"/>
  <c r="AB8" i="20"/>
  <c r="AC8" i="20"/>
  <c r="AD8" i="20"/>
  <c r="AE8" i="20"/>
  <c r="Z9" i="20"/>
  <c r="AA9" i="20"/>
  <c r="AB9" i="20"/>
  <c r="AC9" i="20"/>
  <c r="AD9" i="20"/>
  <c r="AE9" i="20"/>
  <c r="Z10" i="20"/>
  <c r="AA10" i="20"/>
  <c r="AB10" i="20"/>
  <c r="AC10" i="20"/>
  <c r="AD10" i="20"/>
  <c r="AE10" i="20"/>
  <c r="Z11" i="20"/>
  <c r="AA11" i="20"/>
  <c r="AB11" i="20"/>
  <c r="AC11" i="20"/>
  <c r="AD11" i="20"/>
  <c r="AE11" i="20"/>
  <c r="Z12" i="20"/>
  <c r="AA12" i="20"/>
  <c r="AB12" i="20"/>
  <c r="AC12" i="20"/>
  <c r="AD12" i="20"/>
  <c r="AE12" i="20"/>
  <c r="Z13" i="20"/>
  <c r="AA13" i="20"/>
  <c r="AB13" i="20"/>
  <c r="AC13" i="20"/>
  <c r="AD13" i="20"/>
  <c r="AE13" i="20"/>
  <c r="Z14" i="20"/>
  <c r="AA14" i="20"/>
  <c r="AB14" i="20"/>
  <c r="AC14" i="20"/>
  <c r="AD14" i="20"/>
  <c r="AE14" i="20"/>
  <c r="Z15" i="20"/>
  <c r="AA15" i="20"/>
  <c r="AB15" i="20"/>
  <c r="AC15" i="20"/>
  <c r="AD15" i="20"/>
  <c r="AE15" i="20"/>
  <c r="Z16" i="20"/>
  <c r="AA16" i="20"/>
  <c r="AB16" i="20"/>
  <c r="AC16" i="20"/>
  <c r="AD16" i="20"/>
  <c r="AE16" i="20"/>
  <c r="Z17" i="20"/>
  <c r="AA17" i="20"/>
  <c r="AB17" i="20"/>
  <c r="AC17" i="20"/>
  <c r="AD17" i="20"/>
  <c r="AE17" i="20"/>
  <c r="Z18" i="20"/>
  <c r="AA18" i="20"/>
  <c r="AB18" i="20"/>
  <c r="AC18" i="20"/>
  <c r="AD18" i="20"/>
  <c r="AE18" i="20"/>
  <c r="Z19" i="20"/>
  <c r="AA19" i="20"/>
  <c r="AB19" i="20"/>
  <c r="AC19" i="20"/>
  <c r="AD19" i="20"/>
  <c r="AE19" i="20"/>
  <c r="Z20" i="20"/>
  <c r="AA20" i="20"/>
  <c r="AB20" i="20"/>
  <c r="AC20" i="20"/>
  <c r="AD20" i="20"/>
  <c r="AE20" i="20"/>
  <c r="Z21" i="20"/>
  <c r="AA21" i="20"/>
  <c r="AB21" i="20"/>
  <c r="AC21" i="20"/>
  <c r="AD21" i="20"/>
  <c r="AE21" i="20"/>
  <c r="Z22" i="20"/>
  <c r="AA22" i="20"/>
  <c r="AB22" i="20"/>
  <c r="AC22" i="20"/>
  <c r="AD22" i="20"/>
  <c r="AE22" i="20"/>
  <c r="Z23" i="20"/>
  <c r="AA23" i="20"/>
  <c r="AB23" i="20"/>
  <c r="AC23" i="20"/>
  <c r="AD23" i="20"/>
  <c r="AE23" i="20"/>
  <c r="Z24" i="20"/>
  <c r="AA24" i="20"/>
  <c r="AB24" i="20"/>
  <c r="AC24" i="20"/>
  <c r="AD24" i="20"/>
  <c r="AE24" i="20"/>
  <c r="Z25" i="20"/>
  <c r="AA25" i="20"/>
  <c r="AB25" i="20"/>
  <c r="AC25" i="20"/>
  <c r="AD25" i="20"/>
  <c r="AE25" i="20"/>
  <c r="Z26" i="20"/>
  <c r="AA26" i="20"/>
  <c r="AB26" i="20"/>
  <c r="AC26" i="20"/>
  <c r="AD26" i="20"/>
  <c r="AE26" i="20"/>
  <c r="Z27" i="20"/>
  <c r="AA27" i="20"/>
  <c r="AB27" i="20"/>
  <c r="AC27" i="20"/>
  <c r="AD27" i="20"/>
  <c r="AE27" i="20"/>
  <c r="Z28" i="20"/>
  <c r="AA28" i="20"/>
  <c r="AB28" i="20"/>
  <c r="AC28" i="20"/>
  <c r="AD28" i="20"/>
  <c r="AE28" i="20"/>
  <c r="Z29" i="20"/>
  <c r="AA29" i="20"/>
  <c r="AB29" i="20"/>
  <c r="AC29" i="20"/>
  <c r="AD29" i="20"/>
  <c r="AE29" i="20"/>
  <c r="Z30" i="20"/>
  <c r="AA30" i="20"/>
  <c r="AB30" i="20"/>
  <c r="AC30" i="20"/>
  <c r="AD30" i="20"/>
  <c r="AE30" i="20"/>
  <c r="Z31" i="20"/>
  <c r="AA31" i="20"/>
  <c r="AB31" i="20"/>
  <c r="AC31" i="20"/>
  <c r="AD31" i="20"/>
  <c r="AE31" i="20"/>
  <c r="Z32" i="20"/>
  <c r="AA32" i="20"/>
  <c r="AB32" i="20"/>
  <c r="AC32" i="20"/>
  <c r="AD32" i="20"/>
  <c r="AE32" i="20"/>
  <c r="Z33" i="20"/>
  <c r="AA33" i="20"/>
  <c r="AB33" i="20"/>
  <c r="AC33" i="20"/>
  <c r="AD33" i="20"/>
  <c r="AE33" i="20"/>
  <c r="Z34" i="20"/>
  <c r="AA34" i="20"/>
  <c r="AB34" i="20"/>
  <c r="AC34" i="20"/>
  <c r="AD34" i="20"/>
  <c r="AE34" i="20"/>
  <c r="Z35" i="20"/>
  <c r="AA35" i="20"/>
  <c r="AB35" i="20"/>
  <c r="AC35" i="20"/>
  <c r="AD35" i="20"/>
  <c r="AE35" i="20"/>
  <c r="Z36" i="20"/>
  <c r="AA36" i="20"/>
  <c r="AB36" i="20"/>
  <c r="AC36" i="20"/>
  <c r="AD36" i="20"/>
  <c r="AE36" i="20"/>
  <c r="Z37" i="20"/>
  <c r="AA37" i="20"/>
  <c r="AB37" i="20"/>
  <c r="AC37" i="20"/>
  <c r="AD37" i="20"/>
  <c r="AE37" i="20"/>
  <c r="Z38" i="20"/>
  <c r="AA38" i="20"/>
  <c r="AB38" i="20"/>
  <c r="AC38" i="20"/>
  <c r="AD38" i="20"/>
  <c r="AE38" i="20"/>
  <c r="Z39" i="20"/>
  <c r="AA39" i="20"/>
  <c r="AB39" i="20"/>
  <c r="AC39" i="20"/>
  <c r="AD39" i="20"/>
  <c r="AE39" i="20"/>
  <c r="Z40" i="20"/>
  <c r="AA40" i="20"/>
  <c r="AB40" i="20"/>
  <c r="AC40" i="20"/>
  <c r="AD40" i="20"/>
  <c r="AE40" i="20"/>
  <c r="Z41" i="20"/>
  <c r="AA41" i="20"/>
  <c r="AB41" i="20"/>
  <c r="AC41" i="20"/>
  <c r="AD41" i="20"/>
  <c r="AE41" i="20"/>
  <c r="Z42" i="20"/>
  <c r="AA42" i="20"/>
  <c r="AB42" i="20"/>
  <c r="AC42" i="20"/>
  <c r="AD42" i="20"/>
  <c r="AE42" i="20"/>
  <c r="Z43" i="20"/>
  <c r="AA43" i="20"/>
  <c r="AB43" i="20"/>
  <c r="AC43" i="20"/>
  <c r="AD43" i="20"/>
  <c r="AE43" i="20"/>
  <c r="Z44" i="20"/>
  <c r="AA44" i="20"/>
  <c r="AB44" i="20"/>
  <c r="AC44" i="20"/>
  <c r="AD44" i="20"/>
  <c r="AE44" i="20"/>
  <c r="Z45" i="20"/>
  <c r="AA45" i="20"/>
  <c r="AB45" i="20"/>
  <c r="AC45" i="20"/>
  <c r="AD45" i="20"/>
  <c r="AE45" i="20"/>
  <c r="Z46" i="20"/>
  <c r="AA46" i="20"/>
  <c r="AB46" i="20"/>
  <c r="AC46" i="20"/>
  <c r="AD46" i="20"/>
  <c r="AE46" i="20"/>
  <c r="Z47" i="20"/>
  <c r="AA47" i="20"/>
  <c r="AB47" i="20"/>
  <c r="AC47" i="20"/>
  <c r="AD47" i="20"/>
  <c r="AE47" i="20"/>
  <c r="Z48" i="20"/>
  <c r="AA48" i="20"/>
  <c r="AB48" i="20"/>
  <c r="AC48" i="20"/>
  <c r="AD48" i="20"/>
  <c r="AE48" i="20"/>
  <c r="Z49" i="20"/>
  <c r="AA49" i="20"/>
  <c r="AB49" i="20"/>
  <c r="AC49" i="20"/>
  <c r="AD49" i="20"/>
  <c r="AE49" i="20"/>
  <c r="Z50" i="20"/>
  <c r="AA50" i="20"/>
  <c r="AB50" i="20"/>
  <c r="AC50" i="20"/>
  <c r="AD50" i="20"/>
  <c r="AE50" i="20"/>
  <c r="Z51" i="20"/>
  <c r="AA51" i="20"/>
  <c r="AB51" i="20"/>
  <c r="AC51" i="20"/>
  <c r="AD51" i="20"/>
  <c r="AE51" i="20"/>
  <c r="Z52" i="20"/>
  <c r="AA52" i="20"/>
  <c r="AB52" i="20"/>
  <c r="AC52" i="20"/>
  <c r="AD52" i="20"/>
  <c r="AE52" i="20"/>
  <c r="Z53" i="20"/>
  <c r="AA53" i="20"/>
  <c r="AB53" i="20"/>
  <c r="AC53" i="20"/>
  <c r="AD53" i="20"/>
  <c r="AE53" i="20"/>
  <c r="Z54" i="20"/>
  <c r="AA54" i="20"/>
  <c r="AB54" i="20"/>
  <c r="AC54" i="20"/>
  <c r="AD54" i="20"/>
  <c r="AE54" i="20"/>
  <c r="Z55" i="20"/>
  <c r="AA55" i="20"/>
  <c r="AB55" i="20"/>
  <c r="AC55" i="20"/>
  <c r="AD55" i="20"/>
  <c r="AE55" i="20"/>
  <c r="Z56" i="20"/>
  <c r="AA56" i="20"/>
  <c r="AB56" i="20"/>
  <c r="AC56" i="20"/>
  <c r="AD56" i="20"/>
  <c r="AE56" i="20"/>
  <c r="Z57" i="20"/>
  <c r="AA57" i="20"/>
  <c r="AB57" i="20"/>
  <c r="AC57" i="20"/>
  <c r="AD57" i="20"/>
  <c r="AE57" i="20"/>
  <c r="Z58" i="20"/>
  <c r="AA58" i="20"/>
  <c r="AB58" i="20"/>
  <c r="AC58" i="20"/>
  <c r="AD58" i="20"/>
  <c r="AE58" i="20"/>
  <c r="Z59" i="20"/>
  <c r="AA59" i="20"/>
  <c r="AB59" i="20"/>
  <c r="AC59" i="20"/>
  <c r="AD59" i="20"/>
  <c r="AE59" i="20"/>
  <c r="Z60" i="20"/>
  <c r="AA60" i="20"/>
  <c r="AB60" i="20"/>
  <c r="AC60" i="20"/>
  <c r="AD60" i="20"/>
  <c r="AE60" i="20"/>
  <c r="Z61" i="20"/>
  <c r="AA61" i="20"/>
  <c r="AB61" i="20"/>
  <c r="AC61" i="20"/>
  <c r="AD61" i="20"/>
  <c r="AE61" i="20"/>
  <c r="Z62" i="20"/>
  <c r="AA62" i="20"/>
  <c r="AB62" i="20"/>
  <c r="AC62" i="20"/>
  <c r="AD62" i="20"/>
  <c r="AE62" i="20"/>
  <c r="Z63" i="20"/>
  <c r="AA63" i="20"/>
  <c r="AB63" i="20"/>
  <c r="AC63" i="20"/>
  <c r="AD63" i="20"/>
  <c r="AE63" i="20"/>
  <c r="Z64" i="20"/>
  <c r="AA64" i="20"/>
  <c r="AB64" i="20"/>
  <c r="AC64" i="20"/>
  <c r="AD64" i="20"/>
  <c r="AE64" i="20"/>
  <c r="Z65" i="20"/>
  <c r="AA65" i="20"/>
  <c r="AB65" i="20"/>
  <c r="AC65" i="20"/>
  <c r="AD65" i="20"/>
  <c r="AE65" i="20"/>
  <c r="Z66" i="20"/>
  <c r="AA66" i="20"/>
  <c r="AB66" i="20"/>
  <c r="AC66" i="20"/>
  <c r="AD66" i="20"/>
  <c r="AE66" i="20"/>
  <c r="Z67" i="20"/>
  <c r="AA67" i="20"/>
  <c r="AB67" i="20"/>
  <c r="AC67" i="20"/>
  <c r="AD67" i="20"/>
  <c r="AE67" i="20"/>
  <c r="Z68" i="20"/>
  <c r="AA68" i="20"/>
  <c r="AB68" i="20"/>
  <c r="AC68" i="20"/>
  <c r="AD68" i="20"/>
  <c r="AE68" i="20"/>
  <c r="Z69" i="20"/>
  <c r="AA69" i="20"/>
  <c r="AB69" i="20"/>
  <c r="AC69" i="20"/>
  <c r="AD69" i="20"/>
  <c r="AE69" i="20"/>
  <c r="Z70" i="20"/>
  <c r="AA70" i="20"/>
  <c r="AB70" i="20"/>
  <c r="AC70" i="20"/>
  <c r="AD70" i="20"/>
  <c r="AE70" i="20"/>
  <c r="Z71" i="20"/>
  <c r="AA71" i="20"/>
  <c r="AB71" i="20"/>
  <c r="AC71" i="20"/>
  <c r="AD71" i="20"/>
  <c r="AE71" i="20"/>
  <c r="Z72" i="20"/>
  <c r="AA72" i="20"/>
  <c r="AB72" i="20"/>
  <c r="AC72" i="20"/>
  <c r="AD72" i="20"/>
  <c r="AE72" i="20"/>
  <c r="Z73" i="20"/>
  <c r="AA73" i="20"/>
  <c r="AB73" i="20"/>
  <c r="AC73" i="20"/>
  <c r="AD73" i="20"/>
  <c r="AE73" i="20"/>
  <c r="Z74" i="20"/>
  <c r="AA74" i="20"/>
  <c r="AB74" i="20"/>
  <c r="AC74" i="20"/>
  <c r="AD74" i="20"/>
  <c r="AE74" i="20"/>
  <c r="Z75" i="20"/>
  <c r="AA75" i="20"/>
  <c r="AB75" i="20"/>
  <c r="AC75" i="20"/>
  <c r="AD75" i="20"/>
  <c r="AE75" i="20"/>
  <c r="Z76" i="20"/>
  <c r="AA76" i="20"/>
  <c r="AB76" i="20"/>
  <c r="AC76" i="20"/>
  <c r="AD76" i="20"/>
  <c r="AE76" i="20"/>
  <c r="Z77" i="20"/>
  <c r="AA77" i="20"/>
  <c r="AB77" i="20"/>
  <c r="AC77" i="20"/>
  <c r="AD77" i="20"/>
  <c r="AE77" i="20"/>
  <c r="Z78" i="20"/>
  <c r="AA78" i="20"/>
  <c r="AB78" i="20"/>
  <c r="AC78" i="20"/>
  <c r="AD78" i="20"/>
  <c r="AE78" i="20"/>
  <c r="Z79" i="20"/>
  <c r="AA79" i="20"/>
  <c r="AB79" i="20"/>
  <c r="AC79" i="20"/>
  <c r="AD79" i="20"/>
  <c r="AE79" i="20"/>
  <c r="Z80" i="20"/>
  <c r="AA80" i="20"/>
  <c r="AB80" i="20"/>
  <c r="AC80" i="20"/>
  <c r="AD80" i="20"/>
  <c r="AE80" i="20"/>
  <c r="Z81" i="20"/>
  <c r="AA81" i="20"/>
  <c r="AB81" i="20"/>
  <c r="AC81" i="20"/>
  <c r="AD81" i="20"/>
  <c r="AE81" i="20"/>
  <c r="Z82" i="20"/>
  <c r="AA82" i="20"/>
  <c r="AB82" i="20"/>
  <c r="AC82" i="20"/>
  <c r="AD82" i="20"/>
  <c r="AE82" i="20"/>
  <c r="Z83" i="20"/>
  <c r="AA83" i="20"/>
  <c r="AB83" i="20"/>
  <c r="AC83" i="20"/>
  <c r="AD83" i="20"/>
  <c r="AE83" i="20"/>
  <c r="AE4" i="20"/>
  <c r="AD4" i="20"/>
  <c r="AC4" i="20"/>
  <c r="AB4" i="20"/>
  <c r="AA4" i="20"/>
  <c r="Z4" i="20"/>
  <c r="Q5" i="20"/>
  <c r="R5" i="20"/>
  <c r="S5" i="20"/>
  <c r="T5" i="20"/>
  <c r="U5" i="20"/>
  <c r="V5" i="20"/>
  <c r="Q6" i="20"/>
  <c r="R6" i="20"/>
  <c r="S6" i="20"/>
  <c r="T6" i="20"/>
  <c r="U6" i="20"/>
  <c r="V6" i="20"/>
  <c r="Q7" i="20"/>
  <c r="R7" i="20"/>
  <c r="S7" i="20"/>
  <c r="T7" i="20"/>
  <c r="U7" i="20"/>
  <c r="V7" i="20"/>
  <c r="Q8" i="20"/>
  <c r="R8" i="20"/>
  <c r="S8" i="20"/>
  <c r="T8" i="20"/>
  <c r="U8" i="20"/>
  <c r="V8" i="20"/>
  <c r="Q9" i="20"/>
  <c r="R9" i="20"/>
  <c r="S9" i="20"/>
  <c r="T9" i="20"/>
  <c r="U9" i="20"/>
  <c r="V9" i="20"/>
  <c r="Q10" i="20"/>
  <c r="R10" i="20"/>
  <c r="S10" i="20"/>
  <c r="T10" i="20"/>
  <c r="U10" i="20"/>
  <c r="V10" i="20"/>
  <c r="Q11" i="20"/>
  <c r="R11" i="20"/>
  <c r="S11" i="20"/>
  <c r="T11" i="20"/>
  <c r="U11" i="20"/>
  <c r="V11" i="20"/>
  <c r="Q12" i="20"/>
  <c r="R12" i="20"/>
  <c r="S12" i="20"/>
  <c r="T12" i="20"/>
  <c r="U12" i="20"/>
  <c r="V12" i="20"/>
  <c r="Q13" i="20"/>
  <c r="R13" i="20"/>
  <c r="S13" i="20"/>
  <c r="T13" i="20"/>
  <c r="U13" i="20"/>
  <c r="V13" i="20"/>
  <c r="Q14" i="20"/>
  <c r="R14" i="20"/>
  <c r="S14" i="20"/>
  <c r="T14" i="20"/>
  <c r="U14" i="20"/>
  <c r="V14" i="20"/>
  <c r="Q15" i="20"/>
  <c r="R15" i="20"/>
  <c r="S15" i="20"/>
  <c r="T15" i="20"/>
  <c r="U15" i="20"/>
  <c r="V15" i="20"/>
  <c r="Q16" i="20"/>
  <c r="R16" i="20"/>
  <c r="S16" i="20"/>
  <c r="T16" i="20"/>
  <c r="U16" i="20"/>
  <c r="V16" i="20"/>
  <c r="Q17" i="20"/>
  <c r="R17" i="20"/>
  <c r="S17" i="20"/>
  <c r="T17" i="20"/>
  <c r="U17" i="20"/>
  <c r="V17" i="20"/>
  <c r="Q18" i="20"/>
  <c r="R18" i="20"/>
  <c r="S18" i="20"/>
  <c r="T18" i="20"/>
  <c r="U18" i="20"/>
  <c r="V18" i="20"/>
  <c r="Q19" i="20"/>
  <c r="R19" i="20"/>
  <c r="S19" i="20"/>
  <c r="T19" i="20"/>
  <c r="U19" i="20"/>
  <c r="V19" i="20"/>
  <c r="Q20" i="20"/>
  <c r="R20" i="20"/>
  <c r="S20" i="20"/>
  <c r="T20" i="20"/>
  <c r="U20" i="20"/>
  <c r="V20" i="20"/>
  <c r="Q21" i="20"/>
  <c r="R21" i="20"/>
  <c r="S21" i="20"/>
  <c r="T21" i="20"/>
  <c r="U21" i="20"/>
  <c r="V21" i="20"/>
  <c r="Q22" i="20"/>
  <c r="R22" i="20"/>
  <c r="S22" i="20"/>
  <c r="T22" i="20"/>
  <c r="U22" i="20"/>
  <c r="V22" i="20"/>
  <c r="Q23" i="20"/>
  <c r="R23" i="20"/>
  <c r="S23" i="20"/>
  <c r="T23" i="20"/>
  <c r="U23" i="20"/>
  <c r="V23" i="20"/>
  <c r="Q24" i="20"/>
  <c r="R24" i="20"/>
  <c r="S24" i="20"/>
  <c r="T24" i="20"/>
  <c r="U24" i="20"/>
  <c r="V24" i="20"/>
  <c r="Q25" i="20"/>
  <c r="R25" i="20"/>
  <c r="S25" i="20"/>
  <c r="T25" i="20"/>
  <c r="U25" i="20"/>
  <c r="V25" i="20"/>
  <c r="Q26" i="20"/>
  <c r="R26" i="20"/>
  <c r="S26" i="20"/>
  <c r="T26" i="20"/>
  <c r="U26" i="20"/>
  <c r="V26" i="20"/>
  <c r="Q27" i="20"/>
  <c r="R27" i="20"/>
  <c r="S27" i="20"/>
  <c r="T27" i="20"/>
  <c r="U27" i="20"/>
  <c r="V27" i="20"/>
  <c r="Q28" i="20"/>
  <c r="R28" i="20"/>
  <c r="S28" i="20"/>
  <c r="T28" i="20"/>
  <c r="U28" i="20"/>
  <c r="V28" i="20"/>
  <c r="Q29" i="20"/>
  <c r="R29" i="20"/>
  <c r="S29" i="20"/>
  <c r="T29" i="20"/>
  <c r="U29" i="20"/>
  <c r="V29" i="20"/>
  <c r="Q30" i="20"/>
  <c r="R30" i="20"/>
  <c r="S30" i="20"/>
  <c r="T30" i="20"/>
  <c r="U30" i="20"/>
  <c r="V30" i="20"/>
  <c r="Q31" i="20"/>
  <c r="R31" i="20"/>
  <c r="S31" i="20"/>
  <c r="T31" i="20"/>
  <c r="U31" i="20"/>
  <c r="V31" i="20"/>
  <c r="Q32" i="20"/>
  <c r="R32" i="20"/>
  <c r="S32" i="20"/>
  <c r="T32" i="20"/>
  <c r="U32" i="20"/>
  <c r="V32" i="20"/>
  <c r="Q33" i="20"/>
  <c r="R33" i="20"/>
  <c r="S33" i="20"/>
  <c r="T33" i="20"/>
  <c r="U33" i="20"/>
  <c r="V33" i="20"/>
  <c r="Q34" i="20"/>
  <c r="R34" i="20"/>
  <c r="S34" i="20"/>
  <c r="T34" i="20"/>
  <c r="U34" i="20"/>
  <c r="V34" i="20"/>
  <c r="Q35" i="20"/>
  <c r="R35" i="20"/>
  <c r="S35" i="20"/>
  <c r="T35" i="20"/>
  <c r="U35" i="20"/>
  <c r="V35" i="20"/>
  <c r="Q36" i="20"/>
  <c r="R36" i="20"/>
  <c r="S36" i="20"/>
  <c r="T36" i="20"/>
  <c r="U36" i="20"/>
  <c r="V36" i="20"/>
  <c r="Q37" i="20"/>
  <c r="R37" i="20"/>
  <c r="S37" i="20"/>
  <c r="T37" i="20"/>
  <c r="U37" i="20"/>
  <c r="V37" i="20"/>
  <c r="Q38" i="20"/>
  <c r="R38" i="20"/>
  <c r="S38" i="20"/>
  <c r="T38" i="20"/>
  <c r="U38" i="20"/>
  <c r="V38" i="20"/>
  <c r="Q39" i="20"/>
  <c r="R39" i="20"/>
  <c r="S39" i="20"/>
  <c r="T39" i="20"/>
  <c r="U39" i="20"/>
  <c r="V39" i="20"/>
  <c r="Q40" i="20"/>
  <c r="R40" i="20"/>
  <c r="S40" i="20"/>
  <c r="T40" i="20"/>
  <c r="U40" i="20"/>
  <c r="V40" i="20"/>
  <c r="Q41" i="20"/>
  <c r="R41" i="20"/>
  <c r="S41" i="20"/>
  <c r="T41" i="20"/>
  <c r="U41" i="20"/>
  <c r="V41" i="20"/>
  <c r="Q42" i="20"/>
  <c r="R42" i="20"/>
  <c r="S42" i="20"/>
  <c r="T42" i="20"/>
  <c r="U42" i="20"/>
  <c r="V42" i="20"/>
  <c r="Q43" i="20"/>
  <c r="R43" i="20"/>
  <c r="S43" i="20"/>
  <c r="T43" i="20"/>
  <c r="U43" i="20"/>
  <c r="V43" i="20"/>
  <c r="Q44" i="20"/>
  <c r="R44" i="20"/>
  <c r="S44" i="20"/>
  <c r="T44" i="20"/>
  <c r="U44" i="20"/>
  <c r="V44" i="20"/>
  <c r="Q45" i="20"/>
  <c r="R45" i="20"/>
  <c r="S45" i="20"/>
  <c r="T45" i="20"/>
  <c r="U45" i="20"/>
  <c r="V45" i="20"/>
  <c r="Q46" i="20"/>
  <c r="R46" i="20"/>
  <c r="S46" i="20"/>
  <c r="T46" i="20"/>
  <c r="U46" i="20"/>
  <c r="V46" i="20"/>
  <c r="Q47" i="20"/>
  <c r="R47" i="20"/>
  <c r="S47" i="20"/>
  <c r="T47" i="20"/>
  <c r="U47" i="20"/>
  <c r="V47" i="20"/>
  <c r="Q48" i="20"/>
  <c r="R48" i="20"/>
  <c r="S48" i="20"/>
  <c r="T48" i="20"/>
  <c r="U48" i="20"/>
  <c r="V48" i="20"/>
  <c r="Q49" i="20"/>
  <c r="R49" i="20"/>
  <c r="S49" i="20"/>
  <c r="T49" i="20"/>
  <c r="U49" i="20"/>
  <c r="V49" i="20"/>
  <c r="Q50" i="20"/>
  <c r="R50" i="20"/>
  <c r="S50" i="20"/>
  <c r="T50" i="20"/>
  <c r="U50" i="20"/>
  <c r="V50" i="20"/>
  <c r="Q51" i="20"/>
  <c r="R51" i="20"/>
  <c r="S51" i="20"/>
  <c r="T51" i="20"/>
  <c r="U51" i="20"/>
  <c r="V51" i="20"/>
  <c r="Q52" i="20"/>
  <c r="R52" i="20"/>
  <c r="S52" i="20"/>
  <c r="T52" i="20"/>
  <c r="U52" i="20"/>
  <c r="V52" i="20"/>
  <c r="Q53" i="20"/>
  <c r="R53" i="20"/>
  <c r="S53" i="20"/>
  <c r="T53" i="20"/>
  <c r="U53" i="20"/>
  <c r="V53" i="20"/>
  <c r="Q54" i="20"/>
  <c r="R54" i="20"/>
  <c r="S54" i="20"/>
  <c r="T54" i="20"/>
  <c r="U54" i="20"/>
  <c r="V54" i="20"/>
  <c r="Q55" i="20"/>
  <c r="R55" i="20"/>
  <c r="S55" i="20"/>
  <c r="T55" i="20"/>
  <c r="U55" i="20"/>
  <c r="V55" i="20"/>
  <c r="Q56" i="20"/>
  <c r="R56" i="20"/>
  <c r="S56" i="20"/>
  <c r="T56" i="20"/>
  <c r="U56" i="20"/>
  <c r="V56" i="20"/>
  <c r="Q57" i="20"/>
  <c r="R57" i="20"/>
  <c r="S57" i="20"/>
  <c r="T57" i="20"/>
  <c r="U57" i="20"/>
  <c r="V57" i="20"/>
  <c r="Q58" i="20"/>
  <c r="R58" i="20"/>
  <c r="S58" i="20"/>
  <c r="T58" i="20"/>
  <c r="U58" i="20"/>
  <c r="V58" i="20"/>
  <c r="Q59" i="20"/>
  <c r="R59" i="20"/>
  <c r="S59" i="20"/>
  <c r="T59" i="20"/>
  <c r="U59" i="20"/>
  <c r="V59" i="20"/>
  <c r="Q60" i="20"/>
  <c r="R60" i="20"/>
  <c r="S60" i="20"/>
  <c r="T60" i="20"/>
  <c r="U60" i="20"/>
  <c r="V60" i="20"/>
  <c r="Q61" i="20"/>
  <c r="R61" i="20"/>
  <c r="S61" i="20"/>
  <c r="T61" i="20"/>
  <c r="U61" i="20"/>
  <c r="V61" i="20"/>
  <c r="Q62" i="20"/>
  <c r="R62" i="20"/>
  <c r="S62" i="20"/>
  <c r="T62" i="20"/>
  <c r="U62" i="20"/>
  <c r="V62" i="20"/>
  <c r="Q63" i="20"/>
  <c r="R63" i="20"/>
  <c r="S63" i="20"/>
  <c r="T63" i="20"/>
  <c r="U63" i="20"/>
  <c r="V63" i="20"/>
  <c r="Q64" i="20"/>
  <c r="R64" i="20"/>
  <c r="S64" i="20"/>
  <c r="T64" i="20"/>
  <c r="U64" i="20"/>
  <c r="V64" i="20"/>
  <c r="Q65" i="20"/>
  <c r="R65" i="20"/>
  <c r="S65" i="20"/>
  <c r="T65" i="20"/>
  <c r="U65" i="20"/>
  <c r="V65" i="20"/>
  <c r="Q66" i="20"/>
  <c r="R66" i="20"/>
  <c r="S66" i="20"/>
  <c r="T66" i="20"/>
  <c r="U66" i="20"/>
  <c r="V66" i="20"/>
  <c r="Q67" i="20"/>
  <c r="R67" i="20"/>
  <c r="S67" i="20"/>
  <c r="T67" i="20"/>
  <c r="U67" i="20"/>
  <c r="V67" i="20"/>
  <c r="Q68" i="20"/>
  <c r="R68" i="20"/>
  <c r="S68" i="20"/>
  <c r="T68" i="20"/>
  <c r="U68" i="20"/>
  <c r="V68" i="20"/>
  <c r="Q69" i="20"/>
  <c r="R69" i="20"/>
  <c r="S69" i="20"/>
  <c r="T69" i="20"/>
  <c r="U69" i="20"/>
  <c r="V69" i="20"/>
  <c r="Q70" i="20"/>
  <c r="R70" i="20"/>
  <c r="S70" i="20"/>
  <c r="T70" i="20"/>
  <c r="U70" i="20"/>
  <c r="V70" i="20"/>
  <c r="Q71" i="20"/>
  <c r="R71" i="20"/>
  <c r="S71" i="20"/>
  <c r="T71" i="20"/>
  <c r="U71" i="20"/>
  <c r="V71" i="20"/>
  <c r="Q72" i="20"/>
  <c r="R72" i="20"/>
  <c r="S72" i="20"/>
  <c r="T72" i="20"/>
  <c r="U72" i="20"/>
  <c r="V72" i="20"/>
  <c r="Q73" i="20"/>
  <c r="R73" i="20"/>
  <c r="S73" i="20"/>
  <c r="T73" i="20"/>
  <c r="U73" i="20"/>
  <c r="V73" i="20"/>
  <c r="Q74" i="20"/>
  <c r="R74" i="20"/>
  <c r="S74" i="20"/>
  <c r="T74" i="20"/>
  <c r="U74" i="20"/>
  <c r="V74" i="20"/>
  <c r="Q75" i="20"/>
  <c r="R75" i="20"/>
  <c r="S75" i="20"/>
  <c r="T75" i="20"/>
  <c r="U75" i="20"/>
  <c r="V75" i="20"/>
  <c r="Q76" i="20"/>
  <c r="R76" i="20"/>
  <c r="S76" i="20"/>
  <c r="T76" i="20"/>
  <c r="U76" i="20"/>
  <c r="V76" i="20"/>
  <c r="Q77" i="20"/>
  <c r="R77" i="20"/>
  <c r="S77" i="20"/>
  <c r="T77" i="20"/>
  <c r="U77" i="20"/>
  <c r="V77" i="20"/>
  <c r="Q78" i="20"/>
  <c r="R78" i="20"/>
  <c r="S78" i="20"/>
  <c r="T78" i="20"/>
  <c r="U78" i="20"/>
  <c r="V78" i="20"/>
  <c r="Q79" i="20"/>
  <c r="R79" i="20"/>
  <c r="S79" i="20"/>
  <c r="T79" i="20"/>
  <c r="U79" i="20"/>
  <c r="V79" i="20"/>
  <c r="Q80" i="20"/>
  <c r="R80" i="20"/>
  <c r="S80" i="20"/>
  <c r="T80" i="20"/>
  <c r="U80" i="20"/>
  <c r="V80" i="20"/>
  <c r="Q81" i="20"/>
  <c r="R81" i="20"/>
  <c r="S81" i="20"/>
  <c r="T81" i="20"/>
  <c r="U81" i="20"/>
  <c r="V81" i="20"/>
  <c r="Q82" i="20"/>
  <c r="R82" i="20"/>
  <c r="S82" i="20"/>
  <c r="T82" i="20"/>
  <c r="U82" i="20"/>
  <c r="V82" i="20"/>
  <c r="Q83" i="20"/>
  <c r="R83" i="20"/>
  <c r="S83" i="20"/>
  <c r="T83" i="20"/>
  <c r="U83" i="20"/>
  <c r="V83" i="20"/>
  <c r="Q84" i="20"/>
  <c r="R84" i="20"/>
  <c r="S84" i="20"/>
  <c r="T84" i="20"/>
  <c r="U84" i="20"/>
  <c r="V84" i="20"/>
  <c r="Q85" i="20"/>
  <c r="R85" i="20"/>
  <c r="S85" i="20"/>
  <c r="T85" i="20"/>
  <c r="U85" i="20"/>
  <c r="V85" i="20"/>
  <c r="Q86" i="20"/>
  <c r="R86" i="20"/>
  <c r="S86" i="20"/>
  <c r="T86" i="20"/>
  <c r="U86" i="20"/>
  <c r="V86" i="20"/>
  <c r="Q87" i="20"/>
  <c r="R87" i="20"/>
  <c r="S87" i="20"/>
  <c r="T87" i="20"/>
  <c r="U87" i="20"/>
  <c r="V87" i="20"/>
  <c r="Q88" i="20"/>
  <c r="R88" i="20"/>
  <c r="S88" i="20"/>
  <c r="T88" i="20"/>
  <c r="U88" i="20"/>
  <c r="V88" i="20"/>
  <c r="Q89" i="20"/>
  <c r="R89" i="20"/>
  <c r="S89" i="20"/>
  <c r="T89" i="20"/>
  <c r="U89" i="20"/>
  <c r="V89" i="20"/>
  <c r="Q90" i="20"/>
  <c r="R90" i="20"/>
  <c r="S90" i="20"/>
  <c r="T90" i="20"/>
  <c r="U90" i="20"/>
  <c r="V90" i="20"/>
  <c r="Q91" i="20"/>
  <c r="R91" i="20"/>
  <c r="S91" i="20"/>
  <c r="T91" i="20"/>
  <c r="U91" i="20"/>
  <c r="V91" i="20"/>
  <c r="Q92" i="20"/>
  <c r="R92" i="20"/>
  <c r="S92" i="20"/>
  <c r="T92" i="20"/>
  <c r="U92" i="20"/>
  <c r="V92" i="20"/>
  <c r="Q93" i="20"/>
  <c r="R93" i="20"/>
  <c r="S93" i="20"/>
  <c r="T93" i="20"/>
  <c r="U93" i="20"/>
  <c r="V93" i="20"/>
  <c r="Q94" i="20"/>
  <c r="R94" i="20"/>
  <c r="S94" i="20"/>
  <c r="T94" i="20"/>
  <c r="U94" i="20"/>
  <c r="V94" i="20"/>
  <c r="Q95" i="20"/>
  <c r="R95" i="20"/>
  <c r="S95" i="20"/>
  <c r="T95" i="20"/>
  <c r="U95" i="20"/>
  <c r="V95" i="20"/>
  <c r="Q96" i="20"/>
  <c r="R96" i="20"/>
  <c r="S96" i="20"/>
  <c r="T96" i="20"/>
  <c r="U96" i="20"/>
  <c r="V96" i="20"/>
  <c r="Q97" i="20"/>
  <c r="R97" i="20"/>
  <c r="S97" i="20"/>
  <c r="T97" i="20"/>
  <c r="U97" i="20"/>
  <c r="V97" i="20"/>
  <c r="Q98" i="20"/>
  <c r="R98" i="20"/>
  <c r="S98" i="20"/>
  <c r="T98" i="20"/>
  <c r="U98" i="20"/>
  <c r="V98" i="20"/>
  <c r="Q99" i="20"/>
  <c r="R99" i="20"/>
  <c r="S99" i="20"/>
  <c r="T99" i="20"/>
  <c r="U99" i="20"/>
  <c r="V99" i="20"/>
  <c r="Q100" i="20"/>
  <c r="R100" i="20"/>
  <c r="S100" i="20"/>
  <c r="T100" i="20"/>
  <c r="U100" i="20"/>
  <c r="V100" i="20"/>
  <c r="Q101" i="20"/>
  <c r="R101" i="20"/>
  <c r="S101" i="20"/>
  <c r="T101" i="20"/>
  <c r="U101" i="20"/>
  <c r="V101" i="20"/>
  <c r="Q102" i="20"/>
  <c r="R102" i="20"/>
  <c r="S102" i="20"/>
  <c r="T102" i="20"/>
  <c r="U102" i="20"/>
  <c r="V102" i="20"/>
  <c r="Q103" i="20"/>
  <c r="R103" i="20"/>
  <c r="S103" i="20"/>
  <c r="T103" i="20"/>
  <c r="U103" i="20"/>
  <c r="V103" i="20"/>
  <c r="Q104" i="20"/>
  <c r="R104" i="20"/>
  <c r="S104" i="20"/>
  <c r="T104" i="20"/>
  <c r="U104" i="20"/>
  <c r="V104" i="20"/>
  <c r="Q105" i="20"/>
  <c r="R105" i="20"/>
  <c r="S105" i="20"/>
  <c r="T105" i="20"/>
  <c r="U105" i="20"/>
  <c r="V105" i="20"/>
  <c r="Q106" i="20"/>
  <c r="R106" i="20"/>
  <c r="S106" i="20"/>
  <c r="T106" i="20"/>
  <c r="U106" i="20"/>
  <c r="V106" i="20"/>
  <c r="Q107" i="20"/>
  <c r="R107" i="20"/>
  <c r="S107" i="20"/>
  <c r="T107" i="20"/>
  <c r="U107" i="20"/>
  <c r="V107" i="20"/>
  <c r="Q108" i="20"/>
  <c r="R108" i="20"/>
  <c r="S108" i="20"/>
  <c r="T108" i="20"/>
  <c r="U108" i="20"/>
  <c r="V108" i="20"/>
  <c r="Q109" i="20"/>
  <c r="R109" i="20"/>
  <c r="S109" i="20"/>
  <c r="T109" i="20"/>
  <c r="U109" i="20"/>
  <c r="V109" i="20"/>
  <c r="Q110" i="20"/>
  <c r="R110" i="20"/>
  <c r="S110" i="20"/>
  <c r="T110" i="20"/>
  <c r="U110" i="20"/>
  <c r="V110" i="20"/>
  <c r="Q111" i="20"/>
  <c r="R111" i="20"/>
  <c r="S111" i="20"/>
  <c r="T111" i="20"/>
  <c r="U111" i="20"/>
  <c r="V111" i="20"/>
  <c r="Q112" i="20"/>
  <c r="R112" i="20"/>
  <c r="S112" i="20"/>
  <c r="T112" i="20"/>
  <c r="U112" i="20"/>
  <c r="V112" i="20"/>
  <c r="Q113" i="20"/>
  <c r="R113" i="20"/>
  <c r="S113" i="20"/>
  <c r="T113" i="20"/>
  <c r="U113" i="20"/>
  <c r="V113" i="20"/>
  <c r="Q114" i="20"/>
  <c r="R114" i="20"/>
  <c r="S114" i="20"/>
  <c r="T114" i="20"/>
  <c r="U114" i="20"/>
  <c r="V114" i="20"/>
  <c r="Q115" i="20"/>
  <c r="R115" i="20"/>
  <c r="S115" i="20"/>
  <c r="T115" i="20"/>
  <c r="U115" i="20"/>
  <c r="V115" i="20"/>
  <c r="Q116" i="20"/>
  <c r="R116" i="20"/>
  <c r="S116" i="20"/>
  <c r="T116" i="20"/>
  <c r="U116" i="20"/>
  <c r="V116" i="20"/>
  <c r="Q117" i="20"/>
  <c r="R117" i="20"/>
  <c r="S117" i="20"/>
  <c r="T117" i="20"/>
  <c r="U117" i="20"/>
  <c r="V117" i="20"/>
  <c r="Q118" i="20"/>
  <c r="R118" i="20"/>
  <c r="S118" i="20"/>
  <c r="T118" i="20"/>
  <c r="U118" i="20"/>
  <c r="V118" i="20"/>
  <c r="Q119" i="20"/>
  <c r="R119" i="20"/>
  <c r="S119" i="20"/>
  <c r="T119" i="20"/>
  <c r="U119" i="20"/>
  <c r="V119" i="20"/>
  <c r="Q120" i="20"/>
  <c r="R120" i="20"/>
  <c r="S120" i="20"/>
  <c r="T120" i="20"/>
  <c r="U120" i="20"/>
  <c r="V120" i="20"/>
  <c r="Q121" i="20"/>
  <c r="R121" i="20"/>
  <c r="S121" i="20"/>
  <c r="T121" i="20"/>
  <c r="U121" i="20"/>
  <c r="V121" i="20"/>
  <c r="Q122" i="20"/>
  <c r="R122" i="20"/>
  <c r="S122" i="20"/>
  <c r="T122" i="20"/>
  <c r="U122" i="20"/>
  <c r="V122" i="20"/>
  <c r="Q123" i="20"/>
  <c r="R123" i="20"/>
  <c r="S123" i="20"/>
  <c r="T123" i="20"/>
  <c r="U123" i="20"/>
  <c r="V123" i="20"/>
  <c r="Q124" i="20"/>
  <c r="R124" i="20"/>
  <c r="S124" i="20"/>
  <c r="T124" i="20"/>
  <c r="U124" i="20"/>
  <c r="V124" i="20"/>
  <c r="Q125" i="20"/>
  <c r="R125" i="20"/>
  <c r="S125" i="20"/>
  <c r="T125" i="20"/>
  <c r="U125" i="20"/>
  <c r="V125" i="20"/>
  <c r="Q126" i="20"/>
  <c r="R126" i="20"/>
  <c r="S126" i="20"/>
  <c r="T126" i="20"/>
  <c r="U126" i="20"/>
  <c r="V126" i="20"/>
  <c r="Q127" i="20"/>
  <c r="R127" i="20"/>
  <c r="S127" i="20"/>
  <c r="T127" i="20"/>
  <c r="U127" i="20"/>
  <c r="V127" i="20"/>
  <c r="Q128" i="20"/>
  <c r="R128" i="20"/>
  <c r="S128" i="20"/>
  <c r="T128" i="20"/>
  <c r="U128" i="20"/>
  <c r="V128" i="20"/>
  <c r="Q129" i="20"/>
  <c r="R129" i="20"/>
  <c r="S129" i="20"/>
  <c r="T129" i="20"/>
  <c r="U129" i="20"/>
  <c r="V129" i="20"/>
  <c r="Q130" i="20"/>
  <c r="R130" i="20"/>
  <c r="S130" i="20"/>
  <c r="T130" i="20"/>
  <c r="U130" i="20"/>
  <c r="V130" i="20"/>
  <c r="Q131" i="20"/>
  <c r="R131" i="20"/>
  <c r="S131" i="20"/>
  <c r="T131" i="20"/>
  <c r="U131" i="20"/>
  <c r="V131" i="20"/>
  <c r="Q132" i="20"/>
  <c r="R132" i="20"/>
  <c r="S132" i="20"/>
  <c r="T132" i="20"/>
  <c r="U132" i="20"/>
  <c r="V132" i="20"/>
  <c r="Q133" i="20"/>
  <c r="R133" i="20"/>
  <c r="S133" i="20"/>
  <c r="T133" i="20"/>
  <c r="U133" i="20"/>
  <c r="V133" i="20"/>
  <c r="Q134" i="20"/>
  <c r="R134" i="20"/>
  <c r="S134" i="20"/>
  <c r="T134" i="20"/>
  <c r="U134" i="20"/>
  <c r="V134" i="20"/>
  <c r="Q135" i="20"/>
  <c r="R135" i="20"/>
  <c r="S135" i="20"/>
  <c r="T135" i="20"/>
  <c r="U135" i="20"/>
  <c r="V135" i="20"/>
  <c r="Q136" i="20"/>
  <c r="R136" i="20"/>
  <c r="S136" i="20"/>
  <c r="T136" i="20"/>
  <c r="U136" i="20"/>
  <c r="V136" i="20"/>
  <c r="Q137" i="20"/>
  <c r="R137" i="20"/>
  <c r="S137" i="20"/>
  <c r="T137" i="20"/>
  <c r="U137" i="20"/>
  <c r="V137" i="20"/>
  <c r="Q138" i="20"/>
  <c r="R138" i="20"/>
  <c r="S138" i="20"/>
  <c r="T138" i="20"/>
  <c r="U138" i="20"/>
  <c r="V138" i="20"/>
  <c r="Q139" i="20"/>
  <c r="R139" i="20"/>
  <c r="S139" i="20"/>
  <c r="T139" i="20"/>
  <c r="U139" i="20"/>
  <c r="V139" i="20"/>
  <c r="Q140" i="20"/>
  <c r="R140" i="20"/>
  <c r="S140" i="20"/>
  <c r="T140" i="20"/>
  <c r="U140" i="20"/>
  <c r="V140" i="20"/>
  <c r="Q141" i="20"/>
  <c r="R141" i="20"/>
  <c r="S141" i="20"/>
  <c r="T141" i="20"/>
  <c r="U141" i="20"/>
  <c r="V141" i="20"/>
  <c r="Q142" i="20"/>
  <c r="R142" i="20"/>
  <c r="S142" i="20"/>
  <c r="T142" i="20"/>
  <c r="U142" i="20"/>
  <c r="V142" i="20"/>
  <c r="Q143" i="20"/>
  <c r="R143" i="20"/>
  <c r="S143" i="20"/>
  <c r="T143" i="20"/>
  <c r="U143" i="20"/>
  <c r="V143" i="20"/>
  <c r="Q144" i="20"/>
  <c r="R144" i="20"/>
  <c r="S144" i="20"/>
  <c r="T144" i="20"/>
  <c r="U144" i="20"/>
  <c r="V144" i="20"/>
  <c r="Q145" i="20"/>
  <c r="R145" i="20"/>
  <c r="S145" i="20"/>
  <c r="T145" i="20"/>
  <c r="U145" i="20"/>
  <c r="V145" i="20"/>
  <c r="Q146" i="20"/>
  <c r="R146" i="20"/>
  <c r="S146" i="20"/>
  <c r="T146" i="20"/>
  <c r="U146" i="20"/>
  <c r="V146" i="20"/>
  <c r="Q147" i="20"/>
  <c r="R147" i="20"/>
  <c r="S147" i="20"/>
  <c r="T147" i="20"/>
  <c r="U147" i="20"/>
  <c r="V147" i="20"/>
  <c r="Q148" i="20"/>
  <c r="R148" i="20"/>
  <c r="S148" i="20"/>
  <c r="T148" i="20"/>
  <c r="U148" i="20"/>
  <c r="V148" i="20"/>
  <c r="Q149" i="20"/>
  <c r="R149" i="20"/>
  <c r="S149" i="20"/>
  <c r="T149" i="20"/>
  <c r="U149" i="20"/>
  <c r="V149" i="20"/>
  <c r="Q150" i="20"/>
  <c r="R150" i="20"/>
  <c r="S150" i="20"/>
  <c r="T150" i="20"/>
  <c r="U150" i="20"/>
  <c r="V150" i="20"/>
  <c r="Q151" i="20"/>
  <c r="R151" i="20"/>
  <c r="S151" i="20"/>
  <c r="T151" i="20"/>
  <c r="U151" i="20"/>
  <c r="V151" i="20"/>
  <c r="Q152" i="20"/>
  <c r="R152" i="20"/>
  <c r="S152" i="20"/>
  <c r="T152" i="20"/>
  <c r="U152" i="20"/>
  <c r="V152" i="20"/>
  <c r="Q153" i="20"/>
  <c r="R153" i="20"/>
  <c r="S153" i="20"/>
  <c r="T153" i="20"/>
  <c r="U153" i="20"/>
  <c r="V153" i="20"/>
  <c r="Q154" i="20"/>
  <c r="R154" i="20"/>
  <c r="S154" i="20"/>
  <c r="T154" i="20"/>
  <c r="U154" i="20"/>
  <c r="V154" i="20"/>
  <c r="Q155" i="20"/>
  <c r="R155" i="20"/>
  <c r="S155" i="20"/>
  <c r="T155" i="20"/>
  <c r="U155" i="20"/>
  <c r="V155" i="20"/>
  <c r="Q156" i="20"/>
  <c r="R156" i="20"/>
  <c r="S156" i="20"/>
  <c r="T156" i="20"/>
  <c r="U156" i="20"/>
  <c r="V156" i="20"/>
  <c r="Q157" i="20"/>
  <c r="R157" i="20"/>
  <c r="S157" i="20"/>
  <c r="T157" i="20"/>
  <c r="U157" i="20"/>
  <c r="V157" i="20"/>
  <c r="Q158" i="20"/>
  <c r="R158" i="20"/>
  <c r="S158" i="20"/>
  <c r="T158" i="20"/>
  <c r="U158" i="20"/>
  <c r="V158" i="20"/>
  <c r="Q159" i="20"/>
  <c r="R159" i="20"/>
  <c r="S159" i="20"/>
  <c r="T159" i="20"/>
  <c r="U159" i="20"/>
  <c r="V159" i="20"/>
  <c r="Q160" i="20"/>
  <c r="R160" i="20"/>
  <c r="S160" i="20"/>
  <c r="T160" i="20"/>
  <c r="U160" i="20"/>
  <c r="V160" i="20"/>
  <c r="Q161" i="20"/>
  <c r="R161" i="20"/>
  <c r="S161" i="20"/>
  <c r="T161" i="20"/>
  <c r="U161" i="20"/>
  <c r="V161" i="20"/>
  <c r="Q162" i="20"/>
  <c r="R162" i="20"/>
  <c r="S162" i="20"/>
  <c r="T162" i="20"/>
  <c r="U162" i="20"/>
  <c r="V162" i="20"/>
  <c r="Q163" i="20"/>
  <c r="R163" i="20"/>
  <c r="S163" i="20"/>
  <c r="T163" i="20"/>
  <c r="U163" i="20"/>
  <c r="V163" i="20"/>
  <c r="Q164" i="20"/>
  <c r="R164" i="20"/>
  <c r="S164" i="20"/>
  <c r="T164" i="20"/>
  <c r="U164" i="20"/>
  <c r="V164" i="20"/>
  <c r="Q165" i="20"/>
  <c r="R165" i="20"/>
  <c r="S165" i="20"/>
  <c r="T165" i="20"/>
  <c r="U165" i="20"/>
  <c r="V165" i="20"/>
  <c r="Q166" i="20"/>
  <c r="R166" i="20"/>
  <c r="S166" i="20"/>
  <c r="T166" i="20"/>
  <c r="U166" i="20"/>
  <c r="V166" i="20"/>
  <c r="Q167" i="20"/>
  <c r="R167" i="20"/>
  <c r="S167" i="20"/>
  <c r="T167" i="20"/>
  <c r="U167" i="20"/>
  <c r="V167" i="20"/>
  <c r="Q168" i="20"/>
  <c r="R168" i="20"/>
  <c r="S168" i="20"/>
  <c r="T168" i="20"/>
  <c r="U168" i="20"/>
  <c r="V168" i="20"/>
  <c r="Q169" i="20"/>
  <c r="R169" i="20"/>
  <c r="S169" i="20"/>
  <c r="T169" i="20"/>
  <c r="U169" i="20"/>
  <c r="V169" i="20"/>
  <c r="Q170" i="20"/>
  <c r="R170" i="20"/>
  <c r="S170" i="20"/>
  <c r="T170" i="20"/>
  <c r="U170" i="20"/>
  <c r="V170" i="20"/>
  <c r="Q171" i="20"/>
  <c r="R171" i="20"/>
  <c r="S171" i="20"/>
  <c r="T171" i="20"/>
  <c r="U171" i="20"/>
  <c r="V171" i="20"/>
  <c r="Q172" i="20"/>
  <c r="R172" i="20"/>
  <c r="S172" i="20"/>
  <c r="T172" i="20"/>
  <c r="U172" i="20"/>
  <c r="V172" i="20"/>
  <c r="Q173" i="20"/>
  <c r="R173" i="20"/>
  <c r="S173" i="20"/>
  <c r="T173" i="20"/>
  <c r="U173" i="20"/>
  <c r="V173" i="20"/>
  <c r="Q174" i="20"/>
  <c r="R174" i="20"/>
  <c r="S174" i="20"/>
  <c r="T174" i="20"/>
  <c r="U174" i="20"/>
  <c r="V174" i="20"/>
  <c r="Q175" i="20"/>
  <c r="R175" i="20"/>
  <c r="S175" i="20"/>
  <c r="T175" i="20"/>
  <c r="U175" i="20"/>
  <c r="V175" i="20"/>
  <c r="Q176" i="20"/>
  <c r="R176" i="20"/>
  <c r="S176" i="20"/>
  <c r="T176" i="20"/>
  <c r="U176" i="20"/>
  <c r="V176" i="20"/>
  <c r="Q177" i="20"/>
  <c r="R177" i="20"/>
  <c r="S177" i="20"/>
  <c r="T177" i="20"/>
  <c r="U177" i="20"/>
  <c r="V177" i="20"/>
  <c r="Q178" i="20"/>
  <c r="R178" i="20"/>
  <c r="S178" i="20"/>
  <c r="T178" i="20"/>
  <c r="U178" i="20"/>
  <c r="V178" i="20"/>
  <c r="Q179" i="20"/>
  <c r="R179" i="20"/>
  <c r="S179" i="20"/>
  <c r="T179" i="20"/>
  <c r="U179" i="20"/>
  <c r="V179" i="20"/>
  <c r="Q180" i="20"/>
  <c r="R180" i="20"/>
  <c r="S180" i="20"/>
  <c r="T180" i="20"/>
  <c r="U180" i="20"/>
  <c r="V180" i="20"/>
  <c r="Q181" i="20"/>
  <c r="R181" i="20"/>
  <c r="S181" i="20"/>
  <c r="T181" i="20"/>
  <c r="U181" i="20"/>
  <c r="V181" i="20"/>
  <c r="Q182" i="20"/>
  <c r="R182" i="20"/>
  <c r="S182" i="20"/>
  <c r="T182" i="20"/>
  <c r="U182" i="20"/>
  <c r="V182" i="20"/>
  <c r="Q183" i="20"/>
  <c r="R183" i="20"/>
  <c r="S183" i="20"/>
  <c r="T183" i="20"/>
  <c r="U183" i="20"/>
  <c r="V183" i="20"/>
  <c r="Q184" i="20"/>
  <c r="R184" i="20"/>
  <c r="S184" i="20"/>
  <c r="T184" i="20"/>
  <c r="U184" i="20"/>
  <c r="V184" i="20"/>
  <c r="Q185" i="20"/>
  <c r="R185" i="20"/>
  <c r="S185" i="20"/>
  <c r="T185" i="20"/>
  <c r="U185" i="20"/>
  <c r="V185" i="20"/>
  <c r="Q186" i="20"/>
  <c r="R186" i="20"/>
  <c r="S186" i="20"/>
  <c r="T186" i="20"/>
  <c r="U186" i="20"/>
  <c r="V186" i="20"/>
  <c r="Q187" i="20"/>
  <c r="R187" i="20"/>
  <c r="S187" i="20"/>
  <c r="T187" i="20"/>
  <c r="U187" i="20"/>
  <c r="V187" i="20"/>
  <c r="Q188" i="20"/>
  <c r="R188" i="20"/>
  <c r="S188" i="20"/>
  <c r="T188" i="20"/>
  <c r="U188" i="20"/>
  <c r="V188" i="20"/>
  <c r="Q189" i="20"/>
  <c r="R189" i="20"/>
  <c r="S189" i="20"/>
  <c r="T189" i="20"/>
  <c r="U189" i="20"/>
  <c r="V189" i="20"/>
  <c r="Q190" i="20"/>
  <c r="R190" i="20"/>
  <c r="S190" i="20"/>
  <c r="T190" i="20"/>
  <c r="U190" i="20"/>
  <c r="V190" i="20"/>
  <c r="Q191" i="20"/>
  <c r="R191" i="20"/>
  <c r="S191" i="20"/>
  <c r="T191" i="20"/>
  <c r="U191" i="20"/>
  <c r="V191" i="20"/>
  <c r="Q192" i="20"/>
  <c r="R192" i="20"/>
  <c r="S192" i="20"/>
  <c r="T192" i="20"/>
  <c r="U192" i="20"/>
  <c r="V192" i="20"/>
  <c r="Q193" i="20"/>
  <c r="R193" i="20"/>
  <c r="S193" i="20"/>
  <c r="T193" i="20"/>
  <c r="U193" i="20"/>
  <c r="V193" i="20"/>
  <c r="Q194" i="20"/>
  <c r="R194" i="20"/>
  <c r="S194" i="20"/>
  <c r="T194" i="20"/>
  <c r="U194" i="20"/>
  <c r="V194" i="20"/>
  <c r="Q195" i="20"/>
  <c r="R195" i="20"/>
  <c r="S195" i="20"/>
  <c r="T195" i="20"/>
  <c r="U195" i="20"/>
  <c r="V195" i="20"/>
  <c r="Q196" i="20"/>
  <c r="R196" i="20"/>
  <c r="S196" i="20"/>
  <c r="T196" i="20"/>
  <c r="U196" i="20"/>
  <c r="V196" i="20"/>
  <c r="Q197" i="20"/>
  <c r="R197" i="20"/>
  <c r="S197" i="20"/>
  <c r="T197" i="20"/>
  <c r="U197" i="20"/>
  <c r="V197" i="20"/>
  <c r="Q198" i="20"/>
  <c r="R198" i="20"/>
  <c r="S198" i="20"/>
  <c r="T198" i="20"/>
  <c r="U198" i="20"/>
  <c r="V198" i="20"/>
  <c r="Q199" i="20"/>
  <c r="R199" i="20"/>
  <c r="S199" i="20"/>
  <c r="T199" i="20"/>
  <c r="U199" i="20"/>
  <c r="V199" i="20"/>
  <c r="Q200" i="20"/>
  <c r="R200" i="20"/>
  <c r="S200" i="20"/>
  <c r="T200" i="20"/>
  <c r="U200" i="20"/>
  <c r="V200" i="20"/>
  <c r="Q201" i="20"/>
  <c r="R201" i="20"/>
  <c r="S201" i="20"/>
  <c r="T201" i="20"/>
  <c r="U201" i="20"/>
  <c r="V201" i="20"/>
  <c r="Q202" i="20"/>
  <c r="R202" i="20"/>
  <c r="S202" i="20"/>
  <c r="T202" i="20"/>
  <c r="U202" i="20"/>
  <c r="V202" i="20"/>
  <c r="Q203" i="20"/>
  <c r="R203" i="20"/>
  <c r="S203" i="20"/>
  <c r="T203" i="20"/>
  <c r="U203" i="20"/>
  <c r="V203" i="20"/>
  <c r="Q204" i="20"/>
  <c r="R204" i="20"/>
  <c r="S204" i="20"/>
  <c r="T204" i="20"/>
  <c r="U204" i="20"/>
  <c r="V204" i="20"/>
  <c r="Q205" i="20"/>
  <c r="R205" i="20"/>
  <c r="S205" i="20"/>
  <c r="T205" i="20"/>
  <c r="U205" i="20"/>
  <c r="V205" i="20"/>
  <c r="Q206" i="20"/>
  <c r="R206" i="20"/>
  <c r="S206" i="20"/>
  <c r="T206" i="20"/>
  <c r="U206" i="20"/>
  <c r="V206" i="20"/>
  <c r="Q207" i="20"/>
  <c r="R207" i="20"/>
  <c r="S207" i="20"/>
  <c r="T207" i="20"/>
  <c r="U207" i="20"/>
  <c r="V207" i="20"/>
  <c r="Q208" i="20"/>
  <c r="R208" i="20"/>
  <c r="S208" i="20"/>
  <c r="T208" i="20"/>
  <c r="U208" i="20"/>
  <c r="V208" i="20"/>
  <c r="Q209" i="20"/>
  <c r="R209" i="20"/>
  <c r="S209" i="20"/>
  <c r="T209" i="20"/>
  <c r="U209" i="20"/>
  <c r="V209" i="20"/>
  <c r="Q210" i="20"/>
  <c r="R210" i="20"/>
  <c r="S210" i="20"/>
  <c r="T210" i="20"/>
  <c r="U210" i="20"/>
  <c r="V210" i="20"/>
  <c r="Q211" i="20"/>
  <c r="R211" i="20"/>
  <c r="S211" i="20"/>
  <c r="T211" i="20"/>
  <c r="U211" i="20"/>
  <c r="V211" i="20"/>
  <c r="Q212" i="20"/>
  <c r="R212" i="20"/>
  <c r="S212" i="20"/>
  <c r="T212" i="20"/>
  <c r="U212" i="20"/>
  <c r="V212" i="20"/>
  <c r="Q213" i="20"/>
  <c r="R213" i="20"/>
  <c r="S213" i="20"/>
  <c r="T213" i="20"/>
  <c r="U213" i="20"/>
  <c r="V213" i="20"/>
  <c r="Q214" i="20"/>
  <c r="R214" i="20"/>
  <c r="S214" i="20"/>
  <c r="T214" i="20"/>
  <c r="U214" i="20"/>
  <c r="V214" i="20"/>
  <c r="Q215" i="20"/>
  <c r="R215" i="20"/>
  <c r="S215" i="20"/>
  <c r="T215" i="20"/>
  <c r="U215" i="20"/>
  <c r="V215" i="20"/>
  <c r="Q216" i="20"/>
  <c r="R216" i="20"/>
  <c r="S216" i="20"/>
  <c r="T216" i="20"/>
  <c r="U216" i="20"/>
  <c r="V216" i="20"/>
  <c r="Q217" i="20"/>
  <c r="R217" i="20"/>
  <c r="S217" i="20"/>
  <c r="T217" i="20"/>
  <c r="U217" i="20"/>
  <c r="V217" i="20"/>
  <c r="Q218" i="20"/>
  <c r="R218" i="20"/>
  <c r="S218" i="20"/>
  <c r="T218" i="20"/>
  <c r="U218" i="20"/>
  <c r="V218" i="20"/>
  <c r="Q219" i="20"/>
  <c r="R219" i="20"/>
  <c r="S219" i="20"/>
  <c r="T219" i="20"/>
  <c r="U219" i="20"/>
  <c r="V219" i="20"/>
  <c r="Q220" i="20"/>
  <c r="R220" i="20"/>
  <c r="S220" i="20"/>
  <c r="T220" i="20"/>
  <c r="U220" i="20"/>
  <c r="V220" i="20"/>
  <c r="Q221" i="20"/>
  <c r="R221" i="20"/>
  <c r="S221" i="20"/>
  <c r="T221" i="20"/>
  <c r="U221" i="20"/>
  <c r="V221" i="20"/>
  <c r="Q222" i="20"/>
  <c r="R222" i="20"/>
  <c r="S222" i="20"/>
  <c r="T222" i="20"/>
  <c r="U222" i="20"/>
  <c r="V222" i="20"/>
  <c r="Q223" i="20"/>
  <c r="R223" i="20"/>
  <c r="S223" i="20"/>
  <c r="T223" i="20"/>
  <c r="U223" i="20"/>
  <c r="V223" i="20"/>
  <c r="Q224" i="20"/>
  <c r="R224" i="20"/>
  <c r="S224" i="20"/>
  <c r="T224" i="20"/>
  <c r="U224" i="20"/>
  <c r="V224" i="20"/>
  <c r="Q225" i="20"/>
  <c r="R225" i="20"/>
  <c r="S225" i="20"/>
  <c r="T225" i="20"/>
  <c r="U225" i="20"/>
  <c r="V225" i="20"/>
  <c r="Q226" i="20"/>
  <c r="R226" i="20"/>
  <c r="S226" i="20"/>
  <c r="T226" i="20"/>
  <c r="U226" i="20"/>
  <c r="V226" i="20"/>
  <c r="Q227" i="20"/>
  <c r="R227" i="20"/>
  <c r="S227" i="20"/>
  <c r="T227" i="20"/>
  <c r="U227" i="20"/>
  <c r="V227" i="20"/>
  <c r="Q228" i="20"/>
  <c r="R228" i="20"/>
  <c r="S228" i="20"/>
  <c r="T228" i="20"/>
  <c r="U228" i="20"/>
  <c r="V228" i="20"/>
  <c r="Q229" i="20"/>
  <c r="R229" i="20"/>
  <c r="S229" i="20"/>
  <c r="T229" i="20"/>
  <c r="U229" i="20"/>
  <c r="V229" i="20"/>
  <c r="Q230" i="20"/>
  <c r="R230" i="20"/>
  <c r="S230" i="20"/>
  <c r="T230" i="20"/>
  <c r="U230" i="20"/>
  <c r="V230" i="20"/>
  <c r="Q231" i="20"/>
  <c r="R231" i="20"/>
  <c r="S231" i="20"/>
  <c r="T231" i="20"/>
  <c r="U231" i="20"/>
  <c r="V231" i="20"/>
  <c r="Q232" i="20"/>
  <c r="R232" i="20"/>
  <c r="S232" i="20"/>
  <c r="T232" i="20"/>
  <c r="U232" i="20"/>
  <c r="V232" i="20"/>
  <c r="Q233" i="20"/>
  <c r="R233" i="20"/>
  <c r="S233" i="20"/>
  <c r="T233" i="20"/>
  <c r="U233" i="20"/>
  <c r="V233" i="20"/>
  <c r="Q234" i="20"/>
  <c r="R234" i="20"/>
  <c r="S234" i="20"/>
  <c r="T234" i="20"/>
  <c r="U234" i="20"/>
  <c r="V234" i="20"/>
  <c r="Q235" i="20"/>
  <c r="R235" i="20"/>
  <c r="S235" i="20"/>
  <c r="T235" i="20"/>
  <c r="U235" i="20"/>
  <c r="V235" i="20"/>
  <c r="Q236" i="20"/>
  <c r="R236" i="20"/>
  <c r="S236" i="20"/>
  <c r="T236" i="20"/>
  <c r="U236" i="20"/>
  <c r="V236" i="20"/>
  <c r="Q237" i="20"/>
  <c r="R237" i="20"/>
  <c r="S237" i="20"/>
  <c r="T237" i="20"/>
  <c r="U237" i="20"/>
  <c r="V237" i="20"/>
  <c r="Q238" i="20"/>
  <c r="R238" i="20"/>
  <c r="S238" i="20"/>
  <c r="T238" i="20"/>
  <c r="U238" i="20"/>
  <c r="V238" i="20"/>
  <c r="Q239" i="20"/>
  <c r="R239" i="20"/>
  <c r="S239" i="20"/>
  <c r="T239" i="20"/>
  <c r="U239" i="20"/>
  <c r="V239" i="20"/>
  <c r="Q240" i="20"/>
  <c r="R240" i="20"/>
  <c r="S240" i="20"/>
  <c r="T240" i="20"/>
  <c r="U240" i="20"/>
  <c r="V240" i="20"/>
  <c r="Q241" i="20"/>
  <c r="R241" i="20"/>
  <c r="S241" i="20"/>
  <c r="T241" i="20"/>
  <c r="U241" i="20"/>
  <c r="V241" i="20"/>
  <c r="Q242" i="20"/>
  <c r="R242" i="20"/>
  <c r="S242" i="20"/>
  <c r="T242" i="20"/>
  <c r="U242" i="20"/>
  <c r="V242" i="20"/>
  <c r="Q243" i="20"/>
  <c r="R243" i="20"/>
  <c r="S243" i="20"/>
  <c r="T243" i="20"/>
  <c r="U243" i="20"/>
  <c r="V243" i="20"/>
  <c r="Q244" i="20"/>
  <c r="R244" i="20"/>
  <c r="S244" i="20"/>
  <c r="T244" i="20"/>
  <c r="U244" i="20"/>
  <c r="V244" i="20"/>
  <c r="Q245" i="20"/>
  <c r="R245" i="20"/>
  <c r="S245" i="20"/>
  <c r="T245" i="20"/>
  <c r="U245" i="20"/>
  <c r="V245" i="20"/>
  <c r="Q246" i="20"/>
  <c r="R246" i="20"/>
  <c r="S246" i="20"/>
  <c r="T246" i="20"/>
  <c r="U246" i="20"/>
  <c r="V246" i="20"/>
  <c r="Q247" i="20"/>
  <c r="R247" i="20"/>
  <c r="S247" i="20"/>
  <c r="T247" i="20"/>
  <c r="U247" i="20"/>
  <c r="V247" i="20"/>
  <c r="Q248" i="20"/>
  <c r="R248" i="20"/>
  <c r="S248" i="20"/>
  <c r="T248" i="20"/>
  <c r="U248" i="20"/>
  <c r="V248" i="20"/>
  <c r="Q249" i="20"/>
  <c r="R249" i="20"/>
  <c r="S249" i="20"/>
  <c r="T249" i="20"/>
  <c r="U249" i="20"/>
  <c r="V249" i="20"/>
  <c r="Q250" i="20"/>
  <c r="R250" i="20"/>
  <c r="S250" i="20"/>
  <c r="T250" i="20"/>
  <c r="U250" i="20"/>
  <c r="V250" i="20"/>
  <c r="Q251" i="20"/>
  <c r="R251" i="20"/>
  <c r="S251" i="20"/>
  <c r="T251" i="20"/>
  <c r="U251" i="20"/>
  <c r="V251" i="20"/>
  <c r="Q252" i="20"/>
  <c r="R252" i="20"/>
  <c r="S252" i="20"/>
  <c r="T252" i="20"/>
  <c r="U252" i="20"/>
  <c r="V252" i="20"/>
  <c r="Q253" i="20"/>
  <c r="R253" i="20"/>
  <c r="S253" i="20"/>
  <c r="T253" i="20"/>
  <c r="U253" i="20"/>
  <c r="V253" i="20"/>
  <c r="Q254" i="20"/>
  <c r="R254" i="20"/>
  <c r="S254" i="20"/>
  <c r="T254" i="20"/>
  <c r="U254" i="20"/>
  <c r="V254" i="20"/>
  <c r="Q255" i="20"/>
  <c r="R255" i="20"/>
  <c r="S255" i="20"/>
  <c r="T255" i="20"/>
  <c r="U255" i="20"/>
  <c r="V255" i="20"/>
  <c r="Q256" i="20"/>
  <c r="R256" i="20"/>
  <c r="S256" i="20"/>
  <c r="T256" i="20"/>
  <c r="U256" i="20"/>
  <c r="V256" i="20"/>
  <c r="Q257" i="20"/>
  <c r="R257" i="20"/>
  <c r="S257" i="20"/>
  <c r="T257" i="20"/>
  <c r="U257" i="20"/>
  <c r="V257" i="20"/>
  <c r="Q258" i="20"/>
  <c r="R258" i="20"/>
  <c r="S258" i="20"/>
  <c r="T258" i="20"/>
  <c r="U258" i="20"/>
  <c r="V258" i="20"/>
  <c r="Q259" i="20"/>
  <c r="R259" i="20"/>
  <c r="S259" i="20"/>
  <c r="T259" i="20"/>
  <c r="U259" i="20"/>
  <c r="V259" i="20"/>
  <c r="Q260" i="20"/>
  <c r="R260" i="20"/>
  <c r="S260" i="20"/>
  <c r="T260" i="20"/>
  <c r="U260" i="20"/>
  <c r="V260" i="20"/>
  <c r="Q261" i="20"/>
  <c r="R261" i="20"/>
  <c r="S261" i="20"/>
  <c r="T261" i="20"/>
  <c r="U261" i="20"/>
  <c r="V261" i="20"/>
  <c r="Q262" i="20"/>
  <c r="R262" i="20"/>
  <c r="S262" i="20"/>
  <c r="T262" i="20"/>
  <c r="U262" i="20"/>
  <c r="V262" i="20"/>
  <c r="Q263" i="20"/>
  <c r="R263" i="20"/>
  <c r="S263" i="20"/>
  <c r="T263" i="20"/>
  <c r="U263" i="20"/>
  <c r="V263" i="20"/>
  <c r="Q264" i="20"/>
  <c r="R264" i="20"/>
  <c r="S264" i="20"/>
  <c r="T264" i="20"/>
  <c r="U264" i="20"/>
  <c r="V264" i="20"/>
  <c r="Q265" i="20"/>
  <c r="R265" i="20"/>
  <c r="S265" i="20"/>
  <c r="T265" i="20"/>
  <c r="U265" i="20"/>
  <c r="V265" i="20"/>
  <c r="Q266" i="20"/>
  <c r="R266" i="20"/>
  <c r="S266" i="20"/>
  <c r="T266" i="20"/>
  <c r="U266" i="20"/>
  <c r="V266" i="20"/>
  <c r="Q267" i="20"/>
  <c r="R267" i="20"/>
  <c r="S267" i="20"/>
  <c r="T267" i="20"/>
  <c r="U267" i="20"/>
  <c r="V267" i="20"/>
  <c r="Q268" i="20"/>
  <c r="R268" i="20"/>
  <c r="S268" i="20"/>
  <c r="T268" i="20"/>
  <c r="U268" i="20"/>
  <c r="V268" i="20"/>
  <c r="Q269" i="20"/>
  <c r="R269" i="20"/>
  <c r="S269" i="20"/>
  <c r="T269" i="20"/>
  <c r="U269" i="20"/>
  <c r="V269" i="20"/>
  <c r="Q270" i="20"/>
  <c r="R270" i="20"/>
  <c r="S270" i="20"/>
  <c r="T270" i="20"/>
  <c r="U270" i="20"/>
  <c r="V270" i="20"/>
  <c r="Q271" i="20"/>
  <c r="R271" i="20"/>
  <c r="S271" i="20"/>
  <c r="T271" i="20"/>
  <c r="U271" i="20"/>
  <c r="V271" i="20"/>
  <c r="Q272" i="20"/>
  <c r="R272" i="20"/>
  <c r="S272" i="20"/>
  <c r="T272" i="20"/>
  <c r="U272" i="20"/>
  <c r="V272" i="20"/>
  <c r="Q273" i="20"/>
  <c r="R273" i="20"/>
  <c r="S273" i="20"/>
  <c r="T273" i="20"/>
  <c r="U273" i="20"/>
  <c r="V273" i="20"/>
  <c r="Q274" i="20"/>
  <c r="R274" i="20"/>
  <c r="S274" i="20"/>
  <c r="T274" i="20"/>
  <c r="U274" i="20"/>
  <c r="V274" i="20"/>
  <c r="Q275" i="20"/>
  <c r="R275" i="20"/>
  <c r="S275" i="20"/>
  <c r="T275" i="20"/>
  <c r="U275" i="20"/>
  <c r="V275" i="20"/>
  <c r="Q276" i="20"/>
  <c r="R276" i="20"/>
  <c r="S276" i="20"/>
  <c r="T276" i="20"/>
  <c r="U276" i="20"/>
  <c r="V276" i="20"/>
  <c r="Q277" i="20"/>
  <c r="R277" i="20"/>
  <c r="S277" i="20"/>
  <c r="T277" i="20"/>
  <c r="U277" i="20"/>
  <c r="V277" i="20"/>
  <c r="Q278" i="20"/>
  <c r="R278" i="20"/>
  <c r="S278" i="20"/>
  <c r="T278" i="20"/>
  <c r="U278" i="20"/>
  <c r="V278" i="20"/>
  <c r="Q279" i="20"/>
  <c r="R279" i="20"/>
  <c r="S279" i="20"/>
  <c r="T279" i="20"/>
  <c r="U279" i="20"/>
  <c r="V279" i="20"/>
  <c r="Q280" i="20"/>
  <c r="R280" i="20"/>
  <c r="S280" i="20"/>
  <c r="T280" i="20"/>
  <c r="U280" i="20"/>
  <c r="V280" i="20"/>
  <c r="Q281" i="20"/>
  <c r="R281" i="20"/>
  <c r="S281" i="20"/>
  <c r="T281" i="20"/>
  <c r="U281" i="20"/>
  <c r="V281" i="20"/>
  <c r="Q282" i="20"/>
  <c r="R282" i="20"/>
  <c r="S282" i="20"/>
  <c r="T282" i="20"/>
  <c r="U282" i="20"/>
  <c r="V282" i="20"/>
  <c r="Q283" i="20"/>
  <c r="R283" i="20"/>
  <c r="S283" i="20"/>
  <c r="T283" i="20"/>
  <c r="U283" i="20"/>
  <c r="V283" i="20"/>
  <c r="Q284" i="20"/>
  <c r="R284" i="20"/>
  <c r="S284" i="20"/>
  <c r="T284" i="20"/>
  <c r="U284" i="20"/>
  <c r="V284" i="20"/>
  <c r="Q285" i="20"/>
  <c r="R285" i="20"/>
  <c r="S285" i="20"/>
  <c r="T285" i="20"/>
  <c r="U285" i="20"/>
  <c r="V285" i="20"/>
  <c r="Q286" i="20"/>
  <c r="R286" i="20"/>
  <c r="S286" i="20"/>
  <c r="T286" i="20"/>
  <c r="U286" i="20"/>
  <c r="V286" i="20"/>
  <c r="Q287" i="20"/>
  <c r="R287" i="20"/>
  <c r="S287" i="20"/>
  <c r="T287" i="20"/>
  <c r="U287" i="20"/>
  <c r="V287" i="20"/>
  <c r="Q288" i="20"/>
  <c r="R288" i="20"/>
  <c r="S288" i="20"/>
  <c r="T288" i="20"/>
  <c r="U288" i="20"/>
  <c r="V288" i="20"/>
  <c r="Q289" i="20"/>
  <c r="R289" i="20"/>
  <c r="S289" i="20"/>
  <c r="T289" i="20"/>
  <c r="U289" i="20"/>
  <c r="V289" i="20"/>
  <c r="Q290" i="20"/>
  <c r="R290" i="20"/>
  <c r="S290" i="20"/>
  <c r="T290" i="20"/>
  <c r="U290" i="20"/>
  <c r="V290" i="20"/>
  <c r="Q291" i="20"/>
  <c r="R291" i="20"/>
  <c r="S291" i="20"/>
  <c r="T291" i="20"/>
  <c r="U291" i="20"/>
  <c r="V291" i="20"/>
  <c r="Q292" i="20"/>
  <c r="R292" i="20"/>
  <c r="S292" i="20"/>
  <c r="T292" i="20"/>
  <c r="U292" i="20"/>
  <c r="V292" i="20"/>
  <c r="Q293" i="20"/>
  <c r="R293" i="20"/>
  <c r="S293" i="20"/>
  <c r="T293" i="20"/>
  <c r="U293" i="20"/>
  <c r="V293" i="20"/>
  <c r="Q294" i="20"/>
  <c r="R294" i="20"/>
  <c r="S294" i="20"/>
  <c r="T294" i="20"/>
  <c r="U294" i="20"/>
  <c r="V294" i="20"/>
  <c r="Q295" i="20"/>
  <c r="R295" i="20"/>
  <c r="S295" i="20"/>
  <c r="T295" i="20"/>
  <c r="U295" i="20"/>
  <c r="V295" i="20"/>
  <c r="Q296" i="20"/>
  <c r="R296" i="20"/>
  <c r="S296" i="20"/>
  <c r="T296" i="20"/>
  <c r="U296" i="20"/>
  <c r="V296" i="20"/>
  <c r="Q297" i="20"/>
  <c r="R297" i="20"/>
  <c r="S297" i="20"/>
  <c r="T297" i="20"/>
  <c r="U297" i="20"/>
  <c r="V297" i="20"/>
  <c r="Q298" i="20"/>
  <c r="R298" i="20"/>
  <c r="S298" i="20"/>
  <c r="T298" i="20"/>
  <c r="U298" i="20"/>
  <c r="V298" i="20"/>
  <c r="Q299" i="20"/>
  <c r="R299" i="20"/>
  <c r="S299" i="20"/>
  <c r="T299" i="20"/>
  <c r="U299" i="20"/>
  <c r="V299" i="20"/>
  <c r="Q300" i="20"/>
  <c r="R300" i="20"/>
  <c r="S300" i="20"/>
  <c r="T300" i="20"/>
  <c r="U300" i="20"/>
  <c r="V300" i="20"/>
  <c r="Q301" i="20"/>
  <c r="R301" i="20"/>
  <c r="S301" i="20"/>
  <c r="T301" i="20"/>
  <c r="U301" i="20"/>
  <c r="V301" i="20"/>
  <c r="Q302" i="20"/>
  <c r="R302" i="20"/>
  <c r="S302" i="20"/>
  <c r="T302" i="20"/>
  <c r="U302" i="20"/>
  <c r="V302" i="20"/>
  <c r="Q303" i="20"/>
  <c r="R303" i="20"/>
  <c r="S303" i="20"/>
  <c r="T303" i="20"/>
  <c r="U303" i="20"/>
  <c r="V303" i="20"/>
  <c r="Q304" i="20"/>
  <c r="R304" i="20"/>
  <c r="S304" i="20"/>
  <c r="T304" i="20"/>
  <c r="U304" i="20"/>
  <c r="V304" i="20"/>
  <c r="Q305" i="20"/>
  <c r="R305" i="20"/>
  <c r="S305" i="20"/>
  <c r="T305" i="20"/>
  <c r="U305" i="20"/>
  <c r="V305" i="20"/>
  <c r="Q306" i="20"/>
  <c r="R306" i="20"/>
  <c r="S306" i="20"/>
  <c r="T306" i="20"/>
  <c r="U306" i="20"/>
  <c r="V306" i="20"/>
  <c r="Q307" i="20"/>
  <c r="R307" i="20"/>
  <c r="S307" i="20"/>
  <c r="T307" i="20"/>
  <c r="U307" i="20"/>
  <c r="V307" i="20"/>
  <c r="Q308" i="20"/>
  <c r="R308" i="20"/>
  <c r="S308" i="20"/>
  <c r="T308" i="20"/>
  <c r="U308" i="20"/>
  <c r="V308" i="20"/>
  <c r="Q309" i="20"/>
  <c r="R309" i="20"/>
  <c r="S309" i="20"/>
  <c r="T309" i="20"/>
  <c r="U309" i="20"/>
  <c r="V309" i="20"/>
  <c r="Q310" i="20"/>
  <c r="R310" i="20"/>
  <c r="S310" i="20"/>
  <c r="T310" i="20"/>
  <c r="U310" i="20"/>
  <c r="V310" i="20"/>
  <c r="Q311" i="20"/>
  <c r="R311" i="20"/>
  <c r="S311" i="20"/>
  <c r="T311" i="20"/>
  <c r="U311" i="20"/>
  <c r="V311" i="20"/>
  <c r="Q312" i="20"/>
  <c r="R312" i="20"/>
  <c r="S312" i="20"/>
  <c r="T312" i="20"/>
  <c r="U312" i="20"/>
  <c r="V312" i="20"/>
  <c r="Q313" i="20"/>
  <c r="R313" i="20"/>
  <c r="S313" i="20"/>
  <c r="T313" i="20"/>
  <c r="U313" i="20"/>
  <c r="V313" i="20"/>
  <c r="Q314" i="20"/>
  <c r="R314" i="20"/>
  <c r="S314" i="20"/>
  <c r="T314" i="20"/>
  <c r="U314" i="20"/>
  <c r="V314" i="20"/>
  <c r="Q315" i="20"/>
  <c r="R315" i="20"/>
  <c r="S315" i="20"/>
  <c r="T315" i="20"/>
  <c r="U315" i="20"/>
  <c r="V315" i="20"/>
  <c r="Q316" i="20"/>
  <c r="R316" i="20"/>
  <c r="S316" i="20"/>
  <c r="T316" i="20"/>
  <c r="U316" i="20"/>
  <c r="V316" i="20"/>
  <c r="Q317" i="20"/>
  <c r="R317" i="20"/>
  <c r="S317" i="20"/>
  <c r="T317" i="20"/>
  <c r="U317" i="20"/>
  <c r="V317" i="20"/>
  <c r="Q318" i="20"/>
  <c r="R318" i="20"/>
  <c r="S318" i="20"/>
  <c r="T318" i="20"/>
  <c r="U318" i="20"/>
  <c r="V318" i="20"/>
  <c r="Q319" i="20"/>
  <c r="R319" i="20"/>
  <c r="S319" i="20"/>
  <c r="T319" i="20"/>
  <c r="U319" i="20"/>
  <c r="V319" i="20"/>
  <c r="Q320" i="20"/>
  <c r="R320" i="20"/>
  <c r="S320" i="20"/>
  <c r="T320" i="20"/>
  <c r="U320" i="20"/>
  <c r="V320" i="20"/>
  <c r="Q321" i="20"/>
  <c r="R321" i="20"/>
  <c r="S321" i="20"/>
  <c r="T321" i="20"/>
  <c r="U321" i="20"/>
  <c r="V321" i="20"/>
  <c r="Q322" i="20"/>
  <c r="R322" i="20"/>
  <c r="S322" i="20"/>
  <c r="T322" i="20"/>
  <c r="U322" i="20"/>
  <c r="V322" i="20"/>
  <c r="Q323" i="20"/>
  <c r="R323" i="20"/>
  <c r="S323" i="20"/>
  <c r="T323" i="20"/>
  <c r="U323" i="20"/>
  <c r="V323" i="20"/>
  <c r="Q324" i="20"/>
  <c r="R324" i="20"/>
  <c r="S324" i="20"/>
  <c r="T324" i="20"/>
  <c r="U324" i="20"/>
  <c r="V324" i="20"/>
  <c r="Q325" i="20"/>
  <c r="R325" i="20"/>
  <c r="S325" i="20"/>
  <c r="T325" i="20"/>
  <c r="U325" i="20"/>
  <c r="V325" i="20"/>
  <c r="Q326" i="20"/>
  <c r="R326" i="20"/>
  <c r="S326" i="20"/>
  <c r="T326" i="20"/>
  <c r="U326" i="20"/>
  <c r="V326" i="20"/>
  <c r="Q327" i="20"/>
  <c r="R327" i="20"/>
  <c r="S327" i="20"/>
  <c r="T327" i="20"/>
  <c r="U327" i="20"/>
  <c r="V327" i="20"/>
  <c r="Q328" i="20"/>
  <c r="R328" i="20"/>
  <c r="S328" i="20"/>
  <c r="T328" i="20"/>
  <c r="U328" i="20"/>
  <c r="V328" i="20"/>
  <c r="Q329" i="20"/>
  <c r="R329" i="20"/>
  <c r="S329" i="20"/>
  <c r="T329" i="20"/>
  <c r="U329" i="20"/>
  <c r="V329" i="20"/>
  <c r="Q330" i="20"/>
  <c r="R330" i="20"/>
  <c r="S330" i="20"/>
  <c r="T330" i="20"/>
  <c r="U330" i="20"/>
  <c r="V330" i="20"/>
  <c r="Q331" i="20"/>
  <c r="R331" i="20"/>
  <c r="S331" i="20"/>
  <c r="T331" i="20"/>
  <c r="U331" i="20"/>
  <c r="V331" i="20"/>
  <c r="Q332" i="20"/>
  <c r="R332" i="20"/>
  <c r="S332" i="20"/>
  <c r="T332" i="20"/>
  <c r="U332" i="20"/>
  <c r="V332" i="20"/>
  <c r="Q333" i="20"/>
  <c r="R333" i="20"/>
  <c r="S333" i="20"/>
  <c r="T333" i="20"/>
  <c r="U333" i="20"/>
  <c r="V333" i="20"/>
  <c r="Q334" i="20"/>
  <c r="R334" i="20"/>
  <c r="S334" i="20"/>
  <c r="T334" i="20"/>
  <c r="U334" i="20"/>
  <c r="V334" i="20"/>
  <c r="Q335" i="20"/>
  <c r="R335" i="20"/>
  <c r="S335" i="20"/>
  <c r="T335" i="20"/>
  <c r="U335" i="20"/>
  <c r="V335" i="20"/>
  <c r="Q336" i="20"/>
  <c r="R336" i="20"/>
  <c r="S336" i="20"/>
  <c r="T336" i="20"/>
  <c r="U336" i="20"/>
  <c r="V336" i="20"/>
  <c r="Q337" i="20"/>
  <c r="R337" i="20"/>
  <c r="S337" i="20"/>
  <c r="T337" i="20"/>
  <c r="U337" i="20"/>
  <c r="V337" i="20"/>
  <c r="Q338" i="20"/>
  <c r="R338" i="20"/>
  <c r="S338" i="20"/>
  <c r="T338" i="20"/>
  <c r="U338" i="20"/>
  <c r="V338" i="20"/>
  <c r="Q339" i="20"/>
  <c r="R339" i="20"/>
  <c r="S339" i="20"/>
  <c r="T339" i="20"/>
  <c r="U339" i="20"/>
  <c r="V339" i="20"/>
  <c r="Q340" i="20"/>
  <c r="R340" i="20"/>
  <c r="S340" i="20"/>
  <c r="T340" i="20"/>
  <c r="U340" i="20"/>
  <c r="V340" i="20"/>
  <c r="Q341" i="20"/>
  <c r="R341" i="20"/>
  <c r="S341" i="20"/>
  <c r="T341" i="20"/>
  <c r="U341" i="20"/>
  <c r="V341" i="20"/>
  <c r="Q342" i="20"/>
  <c r="R342" i="20"/>
  <c r="S342" i="20"/>
  <c r="T342" i="20"/>
  <c r="U342" i="20"/>
  <c r="V342" i="20"/>
  <c r="Q343" i="20"/>
  <c r="R343" i="20"/>
  <c r="S343" i="20"/>
  <c r="T343" i="20"/>
  <c r="U343" i="20"/>
  <c r="V343" i="20"/>
  <c r="Q344" i="20"/>
  <c r="R344" i="20"/>
  <c r="S344" i="20"/>
  <c r="T344" i="20"/>
  <c r="U344" i="20"/>
  <c r="V344" i="20"/>
  <c r="Q345" i="20"/>
  <c r="R345" i="20"/>
  <c r="S345" i="20"/>
  <c r="T345" i="20"/>
  <c r="U345" i="20"/>
  <c r="V345" i="20"/>
  <c r="Q346" i="20"/>
  <c r="R346" i="20"/>
  <c r="S346" i="20"/>
  <c r="T346" i="20"/>
  <c r="U346" i="20"/>
  <c r="V346" i="20"/>
  <c r="Q347" i="20"/>
  <c r="R347" i="20"/>
  <c r="S347" i="20"/>
  <c r="T347" i="20"/>
  <c r="U347" i="20"/>
  <c r="V347" i="20"/>
  <c r="Q348" i="20"/>
  <c r="R348" i="20"/>
  <c r="S348" i="20"/>
  <c r="T348" i="20"/>
  <c r="U348" i="20"/>
  <c r="V348" i="20"/>
  <c r="Q349" i="20"/>
  <c r="R349" i="20"/>
  <c r="S349" i="20"/>
  <c r="T349" i="20"/>
  <c r="U349" i="20"/>
  <c r="V349" i="20"/>
  <c r="Q350" i="20"/>
  <c r="R350" i="20"/>
  <c r="S350" i="20"/>
  <c r="T350" i="20"/>
  <c r="U350" i="20"/>
  <c r="V350" i="20"/>
  <c r="Q351" i="20"/>
  <c r="R351" i="20"/>
  <c r="S351" i="20"/>
  <c r="T351" i="20"/>
  <c r="U351" i="20"/>
  <c r="V351" i="20"/>
  <c r="Q352" i="20"/>
  <c r="R352" i="20"/>
  <c r="S352" i="20"/>
  <c r="T352" i="20"/>
  <c r="U352" i="20"/>
  <c r="V352" i="20"/>
  <c r="Q353" i="20"/>
  <c r="R353" i="20"/>
  <c r="S353" i="20"/>
  <c r="T353" i="20"/>
  <c r="U353" i="20"/>
  <c r="V353" i="20"/>
  <c r="Q354" i="20"/>
  <c r="R354" i="20"/>
  <c r="S354" i="20"/>
  <c r="T354" i="20"/>
  <c r="U354" i="20"/>
  <c r="V354" i="20"/>
  <c r="Q355" i="20"/>
  <c r="R355" i="20"/>
  <c r="S355" i="20"/>
  <c r="T355" i="20"/>
  <c r="U355" i="20"/>
  <c r="V355" i="20"/>
  <c r="Q356" i="20"/>
  <c r="R356" i="20"/>
  <c r="S356" i="20"/>
  <c r="T356" i="20"/>
  <c r="U356" i="20"/>
  <c r="V356" i="20"/>
  <c r="Q357" i="20"/>
  <c r="R357" i="20"/>
  <c r="S357" i="20"/>
  <c r="T357" i="20"/>
  <c r="U357" i="20"/>
  <c r="V357" i="20"/>
  <c r="Q358" i="20"/>
  <c r="R358" i="20"/>
  <c r="S358" i="20"/>
  <c r="T358" i="20"/>
  <c r="U358" i="20"/>
  <c r="V358" i="20"/>
  <c r="Q359" i="20"/>
  <c r="R359" i="20"/>
  <c r="S359" i="20"/>
  <c r="T359" i="20"/>
  <c r="U359" i="20"/>
  <c r="V359" i="20"/>
  <c r="Q360" i="20"/>
  <c r="R360" i="20"/>
  <c r="S360" i="20"/>
  <c r="T360" i="20"/>
  <c r="U360" i="20"/>
  <c r="V360" i="20"/>
  <c r="Q361" i="20"/>
  <c r="R361" i="20"/>
  <c r="S361" i="20"/>
  <c r="T361" i="20"/>
  <c r="U361" i="20"/>
  <c r="V361" i="20"/>
  <c r="Q362" i="20"/>
  <c r="R362" i="20"/>
  <c r="S362" i="20"/>
  <c r="T362" i="20"/>
  <c r="U362" i="20"/>
  <c r="V362" i="20"/>
  <c r="Q363" i="20"/>
  <c r="R363" i="20"/>
  <c r="S363" i="20"/>
  <c r="T363" i="20"/>
  <c r="U363" i="20"/>
  <c r="V363" i="20"/>
  <c r="Q364" i="20"/>
  <c r="R364" i="20"/>
  <c r="S364" i="20"/>
  <c r="T364" i="20"/>
  <c r="U364" i="20"/>
  <c r="V364" i="20"/>
  <c r="Q365" i="20"/>
  <c r="R365" i="20"/>
  <c r="S365" i="20"/>
  <c r="T365" i="20"/>
  <c r="U365" i="20"/>
  <c r="V365" i="20"/>
  <c r="Q366" i="20"/>
  <c r="R366" i="20"/>
  <c r="S366" i="20"/>
  <c r="T366" i="20"/>
  <c r="U366" i="20"/>
  <c r="V366" i="20"/>
  <c r="Q367" i="20"/>
  <c r="R367" i="20"/>
  <c r="S367" i="20"/>
  <c r="T367" i="20"/>
  <c r="U367" i="20"/>
  <c r="V367" i="20"/>
  <c r="Q368" i="20"/>
  <c r="R368" i="20"/>
  <c r="S368" i="20"/>
  <c r="T368" i="20"/>
  <c r="U368" i="20"/>
  <c r="V368" i="20"/>
  <c r="Q369" i="20"/>
  <c r="R369" i="20"/>
  <c r="S369" i="20"/>
  <c r="T369" i="20"/>
  <c r="U369" i="20"/>
  <c r="V369" i="20"/>
  <c r="Q370" i="20"/>
  <c r="R370" i="20"/>
  <c r="S370" i="20"/>
  <c r="T370" i="20"/>
  <c r="U370" i="20"/>
  <c r="V370" i="20"/>
  <c r="Q371" i="20"/>
  <c r="R371" i="20"/>
  <c r="S371" i="20"/>
  <c r="T371" i="20"/>
  <c r="U371" i="20"/>
  <c r="V371" i="20"/>
  <c r="Q372" i="20"/>
  <c r="R372" i="20"/>
  <c r="S372" i="20"/>
  <c r="T372" i="20"/>
  <c r="U372" i="20"/>
  <c r="V372" i="20"/>
  <c r="Q373" i="20"/>
  <c r="R373" i="20"/>
  <c r="S373" i="20"/>
  <c r="T373" i="20"/>
  <c r="U373" i="20"/>
  <c r="V373" i="20"/>
  <c r="Q374" i="20"/>
  <c r="R374" i="20"/>
  <c r="S374" i="20"/>
  <c r="T374" i="20"/>
  <c r="U374" i="20"/>
  <c r="V374" i="20"/>
  <c r="Q375" i="20"/>
  <c r="R375" i="20"/>
  <c r="S375" i="20"/>
  <c r="T375" i="20"/>
  <c r="U375" i="20"/>
  <c r="V375" i="20"/>
  <c r="Q376" i="20"/>
  <c r="R376" i="20"/>
  <c r="S376" i="20"/>
  <c r="T376" i="20"/>
  <c r="U376" i="20"/>
  <c r="V376" i="20"/>
  <c r="Q377" i="20"/>
  <c r="R377" i="20"/>
  <c r="S377" i="20"/>
  <c r="T377" i="20"/>
  <c r="U377" i="20"/>
  <c r="V377" i="20"/>
  <c r="Q378" i="20"/>
  <c r="R378" i="20"/>
  <c r="S378" i="20"/>
  <c r="T378" i="20"/>
  <c r="U378" i="20"/>
  <c r="V378" i="20"/>
  <c r="Q379" i="20"/>
  <c r="R379" i="20"/>
  <c r="S379" i="20"/>
  <c r="T379" i="20"/>
  <c r="U379" i="20"/>
  <c r="V379" i="20"/>
  <c r="Q380" i="20"/>
  <c r="R380" i="20"/>
  <c r="S380" i="20"/>
  <c r="T380" i="20"/>
  <c r="U380" i="20"/>
  <c r="V380" i="20"/>
  <c r="Q381" i="20"/>
  <c r="R381" i="20"/>
  <c r="S381" i="20"/>
  <c r="T381" i="20"/>
  <c r="U381" i="20"/>
  <c r="V381" i="20"/>
  <c r="Q382" i="20"/>
  <c r="R382" i="20"/>
  <c r="S382" i="20"/>
  <c r="T382" i="20"/>
  <c r="U382" i="20"/>
  <c r="V382" i="20"/>
  <c r="Q383" i="20"/>
  <c r="R383" i="20"/>
  <c r="S383" i="20"/>
  <c r="T383" i="20"/>
  <c r="U383" i="20"/>
  <c r="V383" i="20"/>
  <c r="Q384" i="20"/>
  <c r="R384" i="20"/>
  <c r="S384" i="20"/>
  <c r="T384" i="20"/>
  <c r="U384" i="20"/>
  <c r="V384" i="20"/>
  <c r="Q385" i="20"/>
  <c r="R385" i="20"/>
  <c r="S385" i="20"/>
  <c r="T385" i="20"/>
  <c r="U385" i="20"/>
  <c r="V385" i="20"/>
  <c r="Q386" i="20"/>
  <c r="R386" i="20"/>
  <c r="S386" i="20"/>
  <c r="T386" i="20"/>
  <c r="U386" i="20"/>
  <c r="V386" i="20"/>
  <c r="Q387" i="20"/>
  <c r="R387" i="20"/>
  <c r="S387" i="20"/>
  <c r="T387" i="20"/>
  <c r="U387" i="20"/>
  <c r="V387" i="20"/>
  <c r="Q388" i="20"/>
  <c r="R388" i="20"/>
  <c r="S388" i="20"/>
  <c r="T388" i="20"/>
  <c r="U388" i="20"/>
  <c r="V388" i="20"/>
  <c r="Q389" i="20"/>
  <c r="R389" i="20"/>
  <c r="S389" i="20"/>
  <c r="T389" i="20"/>
  <c r="U389" i="20"/>
  <c r="V389" i="20"/>
  <c r="Q390" i="20"/>
  <c r="R390" i="20"/>
  <c r="S390" i="20"/>
  <c r="T390" i="20"/>
  <c r="U390" i="20"/>
  <c r="V390" i="20"/>
  <c r="Q391" i="20"/>
  <c r="R391" i="20"/>
  <c r="S391" i="20"/>
  <c r="T391" i="20"/>
  <c r="U391" i="20"/>
  <c r="V391" i="20"/>
  <c r="Q392" i="20"/>
  <c r="R392" i="20"/>
  <c r="S392" i="20"/>
  <c r="T392" i="20"/>
  <c r="U392" i="20"/>
  <c r="V392" i="20"/>
  <c r="Q393" i="20"/>
  <c r="R393" i="20"/>
  <c r="S393" i="20"/>
  <c r="T393" i="20"/>
  <c r="U393" i="20"/>
  <c r="V393" i="20"/>
  <c r="Q394" i="20"/>
  <c r="R394" i="20"/>
  <c r="S394" i="20"/>
  <c r="T394" i="20"/>
  <c r="U394" i="20"/>
  <c r="V394" i="20"/>
  <c r="Q395" i="20"/>
  <c r="R395" i="20"/>
  <c r="S395" i="20"/>
  <c r="T395" i="20"/>
  <c r="U395" i="20"/>
  <c r="V395" i="20"/>
  <c r="Q396" i="20"/>
  <c r="R396" i="20"/>
  <c r="S396" i="20"/>
  <c r="T396" i="20"/>
  <c r="U396" i="20"/>
  <c r="V396" i="20"/>
  <c r="Q397" i="20"/>
  <c r="R397" i="20"/>
  <c r="S397" i="20"/>
  <c r="T397" i="20"/>
  <c r="U397" i="20"/>
  <c r="V397" i="20"/>
  <c r="Q398" i="20"/>
  <c r="R398" i="20"/>
  <c r="S398" i="20"/>
  <c r="T398" i="20"/>
  <c r="U398" i="20"/>
  <c r="V398" i="20"/>
  <c r="Q399" i="20"/>
  <c r="R399" i="20"/>
  <c r="S399" i="20"/>
  <c r="T399" i="20"/>
  <c r="U399" i="20"/>
  <c r="V399" i="20"/>
  <c r="Q400" i="20"/>
  <c r="R400" i="20"/>
  <c r="S400" i="20"/>
  <c r="T400" i="20"/>
  <c r="U400" i="20"/>
  <c r="V400" i="20"/>
  <c r="Q401" i="20"/>
  <c r="R401" i="20"/>
  <c r="S401" i="20"/>
  <c r="T401" i="20"/>
  <c r="U401" i="20"/>
  <c r="V401" i="20"/>
  <c r="Q402" i="20"/>
  <c r="R402" i="20"/>
  <c r="S402" i="20"/>
  <c r="T402" i="20"/>
  <c r="U402" i="20"/>
  <c r="V402" i="20"/>
  <c r="Q403" i="20"/>
  <c r="R403" i="20"/>
  <c r="S403" i="20"/>
  <c r="T403" i="20"/>
  <c r="U403" i="20"/>
  <c r="V403" i="20"/>
  <c r="Q404" i="20"/>
  <c r="R404" i="20"/>
  <c r="S404" i="20"/>
  <c r="T404" i="20"/>
  <c r="U404" i="20"/>
  <c r="V404" i="20"/>
  <c r="Q405" i="20"/>
  <c r="R405" i="20"/>
  <c r="S405" i="20"/>
  <c r="T405" i="20"/>
  <c r="U405" i="20"/>
  <c r="V405" i="20"/>
  <c r="Q406" i="20"/>
  <c r="R406" i="20"/>
  <c r="S406" i="20"/>
  <c r="T406" i="20"/>
  <c r="U406" i="20"/>
  <c r="V406" i="20"/>
  <c r="Q407" i="20"/>
  <c r="R407" i="20"/>
  <c r="S407" i="20"/>
  <c r="T407" i="20"/>
  <c r="U407" i="20"/>
  <c r="V407" i="20"/>
  <c r="Q408" i="20"/>
  <c r="R408" i="20"/>
  <c r="S408" i="20"/>
  <c r="T408" i="20"/>
  <c r="U408" i="20"/>
  <c r="V408" i="20"/>
  <c r="Q409" i="20"/>
  <c r="R409" i="20"/>
  <c r="S409" i="20"/>
  <c r="T409" i="20"/>
  <c r="U409" i="20"/>
  <c r="V409" i="20"/>
  <c r="Q410" i="20"/>
  <c r="R410" i="20"/>
  <c r="S410" i="20"/>
  <c r="T410" i="20"/>
  <c r="U410" i="20"/>
  <c r="V410" i="20"/>
  <c r="Q411" i="20"/>
  <c r="R411" i="20"/>
  <c r="S411" i="20"/>
  <c r="T411" i="20"/>
  <c r="U411" i="20"/>
  <c r="V411" i="20"/>
  <c r="Q412" i="20"/>
  <c r="R412" i="20"/>
  <c r="S412" i="20"/>
  <c r="T412" i="20"/>
  <c r="U412" i="20"/>
  <c r="V412" i="20"/>
  <c r="Q413" i="20"/>
  <c r="R413" i="20"/>
  <c r="S413" i="20"/>
  <c r="T413" i="20"/>
  <c r="U413" i="20"/>
  <c r="V413" i="20"/>
  <c r="Q414" i="20"/>
  <c r="R414" i="20"/>
  <c r="S414" i="20"/>
  <c r="T414" i="20"/>
  <c r="U414" i="20"/>
  <c r="V414" i="20"/>
  <c r="Q415" i="20"/>
  <c r="R415" i="20"/>
  <c r="S415" i="20"/>
  <c r="T415" i="20"/>
  <c r="U415" i="20"/>
  <c r="V415" i="20"/>
  <c r="Q416" i="20"/>
  <c r="R416" i="20"/>
  <c r="S416" i="20"/>
  <c r="T416" i="20"/>
  <c r="U416" i="20"/>
  <c r="V416" i="20"/>
  <c r="Q417" i="20"/>
  <c r="R417" i="20"/>
  <c r="S417" i="20"/>
  <c r="T417" i="20"/>
  <c r="U417" i="20"/>
  <c r="V417" i="20"/>
  <c r="Q418" i="20"/>
  <c r="R418" i="20"/>
  <c r="S418" i="20"/>
  <c r="T418" i="20"/>
  <c r="U418" i="20"/>
  <c r="V418" i="20"/>
  <c r="Q419" i="20"/>
  <c r="R419" i="20"/>
  <c r="S419" i="20"/>
  <c r="T419" i="20"/>
  <c r="U419" i="20"/>
  <c r="V419" i="20"/>
  <c r="Q420" i="20"/>
  <c r="R420" i="20"/>
  <c r="S420" i="20"/>
  <c r="T420" i="20"/>
  <c r="U420" i="20"/>
  <c r="V420" i="20"/>
  <c r="Q421" i="20"/>
  <c r="R421" i="20"/>
  <c r="S421" i="20"/>
  <c r="T421" i="20"/>
  <c r="U421" i="20"/>
  <c r="V421" i="20"/>
  <c r="Q422" i="20"/>
  <c r="R422" i="20"/>
  <c r="S422" i="20"/>
  <c r="T422" i="20"/>
  <c r="U422" i="20"/>
  <c r="V422" i="20"/>
  <c r="Q423" i="20"/>
  <c r="R423" i="20"/>
  <c r="S423" i="20"/>
  <c r="T423" i="20"/>
  <c r="U423" i="20"/>
  <c r="V423" i="20"/>
  <c r="Q424" i="20"/>
  <c r="R424" i="20"/>
  <c r="S424" i="20"/>
  <c r="T424" i="20"/>
  <c r="U424" i="20"/>
  <c r="V424" i="20"/>
  <c r="Q425" i="20"/>
  <c r="R425" i="20"/>
  <c r="S425" i="20"/>
  <c r="T425" i="20"/>
  <c r="U425" i="20"/>
  <c r="V425" i="20"/>
  <c r="Q426" i="20"/>
  <c r="R426" i="20"/>
  <c r="S426" i="20"/>
  <c r="T426" i="20"/>
  <c r="U426" i="20"/>
  <c r="V426" i="20"/>
  <c r="Q427" i="20"/>
  <c r="R427" i="20"/>
  <c r="S427" i="20"/>
  <c r="T427" i="20"/>
  <c r="U427" i="20"/>
  <c r="V427" i="20"/>
  <c r="Q428" i="20"/>
  <c r="R428" i="20"/>
  <c r="S428" i="20"/>
  <c r="T428" i="20"/>
  <c r="U428" i="20"/>
  <c r="V428" i="20"/>
  <c r="Q429" i="20"/>
  <c r="R429" i="20"/>
  <c r="S429" i="20"/>
  <c r="T429" i="20"/>
  <c r="U429" i="20"/>
  <c r="V429" i="20"/>
  <c r="Q430" i="20"/>
  <c r="R430" i="20"/>
  <c r="S430" i="20"/>
  <c r="T430" i="20"/>
  <c r="U430" i="20"/>
  <c r="V430" i="20"/>
  <c r="Q431" i="20"/>
  <c r="R431" i="20"/>
  <c r="S431" i="20"/>
  <c r="T431" i="20"/>
  <c r="U431" i="20"/>
  <c r="V431" i="20"/>
  <c r="Q432" i="20"/>
  <c r="R432" i="20"/>
  <c r="S432" i="20"/>
  <c r="T432" i="20"/>
  <c r="U432" i="20"/>
  <c r="V432" i="20"/>
  <c r="Q433" i="20"/>
  <c r="R433" i="20"/>
  <c r="S433" i="20"/>
  <c r="T433" i="20"/>
  <c r="U433" i="20"/>
  <c r="V433" i="20"/>
  <c r="Q434" i="20"/>
  <c r="R434" i="20"/>
  <c r="S434" i="20"/>
  <c r="T434" i="20"/>
  <c r="U434" i="20"/>
  <c r="V434" i="20"/>
  <c r="Q435" i="20"/>
  <c r="R435" i="20"/>
  <c r="S435" i="20"/>
  <c r="T435" i="20"/>
  <c r="U435" i="20"/>
  <c r="V435" i="20"/>
  <c r="Q436" i="20"/>
  <c r="R436" i="20"/>
  <c r="S436" i="20"/>
  <c r="T436" i="20"/>
  <c r="U436" i="20"/>
  <c r="V436" i="20"/>
  <c r="Q437" i="20"/>
  <c r="R437" i="20"/>
  <c r="S437" i="20"/>
  <c r="T437" i="20"/>
  <c r="U437" i="20"/>
  <c r="V437" i="20"/>
  <c r="Q438" i="20"/>
  <c r="R438" i="20"/>
  <c r="S438" i="20"/>
  <c r="T438" i="20"/>
  <c r="U438" i="20"/>
  <c r="V438" i="20"/>
  <c r="Q439" i="20"/>
  <c r="R439" i="20"/>
  <c r="S439" i="20"/>
  <c r="T439" i="20"/>
  <c r="U439" i="20"/>
  <c r="V439" i="20"/>
  <c r="Q440" i="20"/>
  <c r="R440" i="20"/>
  <c r="S440" i="20"/>
  <c r="T440" i="20"/>
  <c r="U440" i="20"/>
  <c r="V440" i="20"/>
  <c r="Q441" i="20"/>
  <c r="R441" i="20"/>
  <c r="S441" i="20"/>
  <c r="T441" i="20"/>
  <c r="U441" i="20"/>
  <c r="V441" i="20"/>
  <c r="Q442" i="20"/>
  <c r="R442" i="20"/>
  <c r="S442" i="20"/>
  <c r="T442" i="20"/>
  <c r="U442" i="20"/>
  <c r="V442" i="20"/>
  <c r="Q443" i="20"/>
  <c r="R443" i="20"/>
  <c r="S443" i="20"/>
  <c r="T443" i="20"/>
  <c r="U443" i="20"/>
  <c r="V443" i="20"/>
  <c r="Q444" i="20"/>
  <c r="R444" i="20"/>
  <c r="S444" i="20"/>
  <c r="T444" i="20"/>
  <c r="U444" i="20"/>
  <c r="V444" i="20"/>
  <c r="Q445" i="20"/>
  <c r="R445" i="20"/>
  <c r="S445" i="20"/>
  <c r="T445" i="20"/>
  <c r="U445" i="20"/>
  <c r="V445" i="20"/>
  <c r="Q446" i="20"/>
  <c r="R446" i="20"/>
  <c r="S446" i="20"/>
  <c r="T446" i="20"/>
  <c r="U446" i="20"/>
  <c r="V446" i="20"/>
  <c r="Q447" i="20"/>
  <c r="R447" i="20"/>
  <c r="S447" i="20"/>
  <c r="T447" i="20"/>
  <c r="U447" i="20"/>
  <c r="V447" i="20"/>
  <c r="Q448" i="20"/>
  <c r="R448" i="20"/>
  <c r="S448" i="20"/>
  <c r="T448" i="20"/>
  <c r="U448" i="20"/>
  <c r="V448" i="20"/>
  <c r="Q449" i="20"/>
  <c r="R449" i="20"/>
  <c r="S449" i="20"/>
  <c r="T449" i="20"/>
  <c r="U449" i="20"/>
  <c r="V449" i="20"/>
  <c r="Q450" i="20"/>
  <c r="R450" i="20"/>
  <c r="S450" i="20"/>
  <c r="T450" i="20"/>
  <c r="U450" i="20"/>
  <c r="V450" i="20"/>
  <c r="Q451" i="20"/>
  <c r="R451" i="20"/>
  <c r="S451" i="20"/>
  <c r="T451" i="20"/>
  <c r="U451" i="20"/>
  <c r="V451" i="20"/>
  <c r="Q452" i="20"/>
  <c r="R452" i="20"/>
  <c r="S452" i="20"/>
  <c r="T452" i="20"/>
  <c r="U452" i="20"/>
  <c r="V452" i="20"/>
  <c r="Q453" i="20"/>
  <c r="R453" i="20"/>
  <c r="S453" i="20"/>
  <c r="T453" i="20"/>
  <c r="U453" i="20"/>
  <c r="V453" i="20"/>
  <c r="Q454" i="20"/>
  <c r="R454" i="20"/>
  <c r="S454" i="20"/>
  <c r="T454" i="20"/>
  <c r="U454" i="20"/>
  <c r="V454" i="20"/>
  <c r="Q455" i="20"/>
  <c r="R455" i="20"/>
  <c r="S455" i="20"/>
  <c r="T455" i="20"/>
  <c r="U455" i="20"/>
  <c r="V455" i="20"/>
  <c r="Q456" i="20"/>
  <c r="R456" i="20"/>
  <c r="S456" i="20"/>
  <c r="T456" i="20"/>
  <c r="U456" i="20"/>
  <c r="V456" i="20"/>
  <c r="Q457" i="20"/>
  <c r="R457" i="20"/>
  <c r="S457" i="20"/>
  <c r="T457" i="20"/>
  <c r="U457" i="20"/>
  <c r="V457" i="20"/>
  <c r="Q458" i="20"/>
  <c r="R458" i="20"/>
  <c r="S458" i="20"/>
  <c r="T458" i="20"/>
  <c r="U458" i="20"/>
  <c r="V458" i="20"/>
  <c r="Q459" i="20"/>
  <c r="R459" i="20"/>
  <c r="S459" i="20"/>
  <c r="T459" i="20"/>
  <c r="U459" i="20"/>
  <c r="V459" i="20"/>
  <c r="Q460" i="20"/>
  <c r="R460" i="20"/>
  <c r="S460" i="20"/>
  <c r="T460" i="20"/>
  <c r="U460" i="20"/>
  <c r="V460" i="20"/>
  <c r="Q461" i="20"/>
  <c r="R461" i="20"/>
  <c r="S461" i="20"/>
  <c r="T461" i="20"/>
  <c r="U461" i="20"/>
  <c r="V461" i="20"/>
  <c r="Q462" i="20"/>
  <c r="R462" i="20"/>
  <c r="S462" i="20"/>
  <c r="T462" i="20"/>
  <c r="U462" i="20"/>
  <c r="V462" i="20"/>
  <c r="Q463" i="20"/>
  <c r="R463" i="20"/>
  <c r="S463" i="20"/>
  <c r="T463" i="20"/>
  <c r="U463" i="20"/>
  <c r="V463" i="20"/>
  <c r="Q464" i="20"/>
  <c r="R464" i="20"/>
  <c r="S464" i="20"/>
  <c r="T464" i="20"/>
  <c r="U464" i="20"/>
  <c r="V464" i="20"/>
  <c r="Q465" i="20"/>
  <c r="R465" i="20"/>
  <c r="S465" i="20"/>
  <c r="T465" i="20"/>
  <c r="U465" i="20"/>
  <c r="V465" i="20"/>
  <c r="Q466" i="20"/>
  <c r="R466" i="20"/>
  <c r="S466" i="20"/>
  <c r="T466" i="20"/>
  <c r="U466" i="20"/>
  <c r="V466" i="20"/>
  <c r="Q467" i="20"/>
  <c r="R467" i="20"/>
  <c r="S467" i="20"/>
  <c r="T467" i="20"/>
  <c r="U467" i="20"/>
  <c r="V467" i="20"/>
  <c r="Q468" i="20"/>
  <c r="R468" i="20"/>
  <c r="S468" i="20"/>
  <c r="T468" i="20"/>
  <c r="U468" i="20"/>
  <c r="V468" i="20"/>
  <c r="Q469" i="20"/>
  <c r="R469" i="20"/>
  <c r="S469" i="20"/>
  <c r="T469" i="20"/>
  <c r="U469" i="20"/>
  <c r="V469" i="20"/>
  <c r="Q470" i="20"/>
  <c r="R470" i="20"/>
  <c r="S470" i="20"/>
  <c r="T470" i="20"/>
  <c r="U470" i="20"/>
  <c r="V470" i="20"/>
  <c r="Q471" i="20"/>
  <c r="R471" i="20"/>
  <c r="S471" i="20"/>
  <c r="T471" i="20"/>
  <c r="U471" i="20"/>
  <c r="V471" i="20"/>
  <c r="Q472" i="20"/>
  <c r="R472" i="20"/>
  <c r="S472" i="20"/>
  <c r="T472" i="20"/>
  <c r="U472" i="20"/>
  <c r="V472" i="20"/>
  <c r="Q473" i="20"/>
  <c r="R473" i="20"/>
  <c r="S473" i="20"/>
  <c r="T473" i="20"/>
  <c r="U473" i="20"/>
  <c r="V473" i="20"/>
  <c r="Q474" i="20"/>
  <c r="R474" i="20"/>
  <c r="S474" i="20"/>
  <c r="T474" i="20"/>
  <c r="U474" i="20"/>
  <c r="V474" i="20"/>
  <c r="Q475" i="20"/>
  <c r="R475" i="20"/>
  <c r="S475" i="20"/>
  <c r="T475" i="20"/>
  <c r="U475" i="20"/>
  <c r="V475" i="20"/>
  <c r="Q476" i="20"/>
  <c r="R476" i="20"/>
  <c r="S476" i="20"/>
  <c r="T476" i="20"/>
  <c r="U476" i="20"/>
  <c r="V476" i="20"/>
  <c r="Q477" i="20"/>
  <c r="R477" i="20"/>
  <c r="S477" i="20"/>
  <c r="T477" i="20"/>
  <c r="U477" i="20"/>
  <c r="V477" i="20"/>
  <c r="Q478" i="20"/>
  <c r="R478" i="20"/>
  <c r="S478" i="20"/>
  <c r="T478" i="20"/>
  <c r="U478" i="20"/>
  <c r="V478" i="20"/>
  <c r="Q479" i="20"/>
  <c r="R479" i="20"/>
  <c r="S479" i="20"/>
  <c r="T479" i="20"/>
  <c r="U479" i="20"/>
  <c r="V479" i="20"/>
  <c r="Q480" i="20"/>
  <c r="R480" i="20"/>
  <c r="S480" i="20"/>
  <c r="T480" i="20"/>
  <c r="U480" i="20"/>
  <c r="V480" i="20"/>
  <c r="Q481" i="20"/>
  <c r="R481" i="20"/>
  <c r="S481" i="20"/>
  <c r="T481" i="20"/>
  <c r="U481" i="20"/>
  <c r="V481" i="20"/>
  <c r="Q482" i="20"/>
  <c r="R482" i="20"/>
  <c r="S482" i="20"/>
  <c r="T482" i="20"/>
  <c r="U482" i="20"/>
  <c r="V482" i="20"/>
  <c r="Q483" i="20"/>
  <c r="R483" i="20"/>
  <c r="S483" i="20"/>
  <c r="T483" i="20"/>
  <c r="U483" i="20"/>
  <c r="V483" i="20"/>
  <c r="Q484" i="20"/>
  <c r="R484" i="20"/>
  <c r="S484" i="20"/>
  <c r="T484" i="20"/>
  <c r="U484" i="20"/>
  <c r="V484" i="20"/>
  <c r="Q485" i="20"/>
  <c r="R485" i="20"/>
  <c r="S485" i="20"/>
  <c r="T485" i="20"/>
  <c r="U485" i="20"/>
  <c r="V485" i="20"/>
  <c r="Q486" i="20"/>
  <c r="R486" i="20"/>
  <c r="S486" i="20"/>
  <c r="T486" i="20"/>
  <c r="U486" i="20"/>
  <c r="V486" i="20"/>
  <c r="Q487" i="20"/>
  <c r="R487" i="20"/>
  <c r="S487" i="20"/>
  <c r="T487" i="20"/>
  <c r="U487" i="20"/>
  <c r="V487" i="20"/>
  <c r="Q488" i="20"/>
  <c r="R488" i="20"/>
  <c r="S488" i="20"/>
  <c r="T488" i="20"/>
  <c r="U488" i="20"/>
  <c r="V488" i="20"/>
  <c r="Q489" i="20"/>
  <c r="R489" i="20"/>
  <c r="S489" i="20"/>
  <c r="T489" i="20"/>
  <c r="U489" i="20"/>
  <c r="V489" i="20"/>
  <c r="Q490" i="20"/>
  <c r="R490" i="20"/>
  <c r="S490" i="20"/>
  <c r="T490" i="20"/>
  <c r="U490" i="20"/>
  <c r="V490" i="20"/>
  <c r="Q491" i="20"/>
  <c r="R491" i="20"/>
  <c r="S491" i="20"/>
  <c r="T491" i="20"/>
  <c r="U491" i="20"/>
  <c r="V491" i="20"/>
  <c r="Q492" i="20"/>
  <c r="R492" i="20"/>
  <c r="S492" i="20"/>
  <c r="T492" i="20"/>
  <c r="U492" i="20"/>
  <c r="V492" i="20"/>
  <c r="Q493" i="20"/>
  <c r="R493" i="20"/>
  <c r="S493" i="20"/>
  <c r="T493" i="20"/>
  <c r="U493" i="20"/>
  <c r="V493" i="20"/>
  <c r="Q494" i="20"/>
  <c r="R494" i="20"/>
  <c r="S494" i="20"/>
  <c r="T494" i="20"/>
  <c r="U494" i="20"/>
  <c r="V494" i="20"/>
  <c r="Q495" i="20"/>
  <c r="R495" i="20"/>
  <c r="S495" i="20"/>
  <c r="T495" i="20"/>
  <c r="U495" i="20"/>
  <c r="V495" i="20"/>
  <c r="Q496" i="20"/>
  <c r="R496" i="20"/>
  <c r="S496" i="20"/>
  <c r="T496" i="20"/>
  <c r="U496" i="20"/>
  <c r="V496" i="20"/>
  <c r="Q497" i="20"/>
  <c r="R497" i="20"/>
  <c r="S497" i="20"/>
  <c r="T497" i="20"/>
  <c r="U497" i="20"/>
  <c r="V497" i="20"/>
  <c r="Q498" i="20"/>
  <c r="R498" i="20"/>
  <c r="S498" i="20"/>
  <c r="T498" i="20"/>
  <c r="U498" i="20"/>
  <c r="V498" i="20"/>
  <c r="Q499" i="20"/>
  <c r="R499" i="20"/>
  <c r="S499" i="20"/>
  <c r="T499" i="20"/>
  <c r="U499" i="20"/>
  <c r="V499" i="20"/>
  <c r="Q500" i="20"/>
  <c r="R500" i="20"/>
  <c r="S500" i="20"/>
  <c r="T500" i="20"/>
  <c r="U500" i="20"/>
  <c r="V500" i="20"/>
  <c r="Q501" i="20"/>
  <c r="R501" i="20"/>
  <c r="S501" i="20"/>
  <c r="T501" i="20"/>
  <c r="U501" i="20"/>
  <c r="V501" i="20"/>
  <c r="Q502" i="20"/>
  <c r="R502" i="20"/>
  <c r="S502" i="20"/>
  <c r="T502" i="20"/>
  <c r="U502" i="20"/>
  <c r="V502" i="20"/>
  <c r="Q503" i="20"/>
  <c r="R503" i="20"/>
  <c r="S503" i="20"/>
  <c r="T503" i="20"/>
  <c r="U503" i="20"/>
  <c r="V503" i="20"/>
  <c r="Q504" i="20"/>
  <c r="R504" i="20"/>
  <c r="S504" i="20"/>
  <c r="T504" i="20"/>
  <c r="U504" i="20"/>
  <c r="V504" i="20"/>
  <c r="Q505" i="20"/>
  <c r="R505" i="20"/>
  <c r="S505" i="20"/>
  <c r="T505" i="20"/>
  <c r="U505" i="20"/>
  <c r="V505" i="20"/>
  <c r="Q506" i="20"/>
  <c r="R506" i="20"/>
  <c r="S506" i="20"/>
  <c r="T506" i="20"/>
  <c r="U506" i="20"/>
  <c r="V506" i="20"/>
  <c r="Q507" i="20"/>
  <c r="R507" i="20"/>
  <c r="S507" i="20"/>
  <c r="T507" i="20"/>
  <c r="U507" i="20"/>
  <c r="V507" i="20"/>
  <c r="Q508" i="20"/>
  <c r="R508" i="20"/>
  <c r="S508" i="20"/>
  <c r="T508" i="20"/>
  <c r="U508" i="20"/>
  <c r="V508" i="20"/>
  <c r="Q509" i="20"/>
  <c r="R509" i="20"/>
  <c r="S509" i="20"/>
  <c r="T509" i="20"/>
  <c r="U509" i="20"/>
  <c r="V509" i="20"/>
  <c r="Q510" i="20"/>
  <c r="R510" i="20"/>
  <c r="S510" i="20"/>
  <c r="T510" i="20"/>
  <c r="U510" i="20"/>
  <c r="V510" i="20"/>
  <c r="Q511" i="20"/>
  <c r="R511" i="20"/>
  <c r="S511" i="20"/>
  <c r="T511" i="20"/>
  <c r="U511" i="20"/>
  <c r="V511" i="20"/>
  <c r="Q512" i="20"/>
  <c r="R512" i="20"/>
  <c r="S512" i="20"/>
  <c r="T512" i="20"/>
  <c r="U512" i="20"/>
  <c r="V512" i="20"/>
  <c r="Q513" i="20"/>
  <c r="R513" i="20"/>
  <c r="S513" i="20"/>
  <c r="T513" i="20"/>
  <c r="U513" i="20"/>
  <c r="V513" i="20"/>
  <c r="Q514" i="20"/>
  <c r="R514" i="20"/>
  <c r="S514" i="20"/>
  <c r="T514" i="20"/>
  <c r="U514" i="20"/>
  <c r="V514" i="20"/>
  <c r="Q515" i="20"/>
  <c r="R515" i="20"/>
  <c r="S515" i="20"/>
  <c r="T515" i="20"/>
  <c r="U515" i="20"/>
  <c r="V515" i="20"/>
  <c r="Q516" i="20"/>
  <c r="R516" i="20"/>
  <c r="S516" i="20"/>
  <c r="T516" i="20"/>
  <c r="U516" i="20"/>
  <c r="V516" i="20"/>
  <c r="Q517" i="20"/>
  <c r="R517" i="20"/>
  <c r="S517" i="20"/>
  <c r="T517" i="20"/>
  <c r="U517" i="20"/>
  <c r="V517" i="20"/>
  <c r="Q518" i="20"/>
  <c r="R518" i="20"/>
  <c r="S518" i="20"/>
  <c r="T518" i="20"/>
  <c r="U518" i="20"/>
  <c r="V518" i="20"/>
  <c r="Q519" i="20"/>
  <c r="R519" i="20"/>
  <c r="S519" i="20"/>
  <c r="T519" i="20"/>
  <c r="U519" i="20"/>
  <c r="V519" i="20"/>
  <c r="Q520" i="20"/>
  <c r="R520" i="20"/>
  <c r="S520" i="20"/>
  <c r="T520" i="20"/>
  <c r="U520" i="20"/>
  <c r="V520" i="20"/>
  <c r="Q521" i="20"/>
  <c r="R521" i="20"/>
  <c r="S521" i="20"/>
  <c r="T521" i="20"/>
  <c r="U521" i="20"/>
  <c r="V521" i="20"/>
  <c r="Q522" i="20"/>
  <c r="R522" i="20"/>
  <c r="S522" i="20"/>
  <c r="T522" i="20"/>
  <c r="U522" i="20"/>
  <c r="V522" i="20"/>
  <c r="Q523" i="20"/>
  <c r="R523" i="20"/>
  <c r="S523" i="20"/>
  <c r="T523" i="20"/>
  <c r="U523" i="20"/>
  <c r="V523" i="20"/>
  <c r="Q524" i="20"/>
  <c r="R524" i="20"/>
  <c r="S524" i="20"/>
  <c r="T524" i="20"/>
  <c r="U524" i="20"/>
  <c r="V524" i="20"/>
  <c r="Q525" i="20"/>
  <c r="R525" i="20"/>
  <c r="S525" i="20"/>
  <c r="T525" i="20"/>
  <c r="U525" i="20"/>
  <c r="V525" i="20"/>
  <c r="Q526" i="20"/>
  <c r="R526" i="20"/>
  <c r="S526" i="20"/>
  <c r="T526" i="20"/>
  <c r="U526" i="20"/>
  <c r="V526" i="20"/>
  <c r="Q527" i="20"/>
  <c r="R527" i="20"/>
  <c r="S527" i="20"/>
  <c r="T527" i="20"/>
  <c r="U527" i="20"/>
  <c r="V527" i="20"/>
  <c r="Q528" i="20"/>
  <c r="R528" i="20"/>
  <c r="S528" i="20"/>
  <c r="T528" i="20"/>
  <c r="U528" i="20"/>
  <c r="V528" i="20"/>
  <c r="Q529" i="20"/>
  <c r="R529" i="20"/>
  <c r="S529" i="20"/>
  <c r="T529" i="20"/>
  <c r="U529" i="20"/>
  <c r="V529" i="20"/>
  <c r="Q530" i="20"/>
  <c r="R530" i="20"/>
  <c r="S530" i="20"/>
  <c r="T530" i="20"/>
  <c r="U530" i="20"/>
  <c r="V530" i="20"/>
  <c r="Q531" i="20"/>
  <c r="R531" i="20"/>
  <c r="S531" i="20"/>
  <c r="T531" i="20"/>
  <c r="U531" i="20"/>
  <c r="V531" i="20"/>
  <c r="Q532" i="20"/>
  <c r="R532" i="20"/>
  <c r="S532" i="20"/>
  <c r="T532" i="20"/>
  <c r="U532" i="20"/>
  <c r="V532" i="20"/>
  <c r="Q533" i="20"/>
  <c r="R533" i="20"/>
  <c r="S533" i="20"/>
  <c r="T533" i="20"/>
  <c r="U533" i="20"/>
  <c r="V533" i="20"/>
  <c r="Q534" i="20"/>
  <c r="R534" i="20"/>
  <c r="S534" i="20"/>
  <c r="T534" i="20"/>
  <c r="U534" i="20"/>
  <c r="V534" i="20"/>
  <c r="Q535" i="20"/>
  <c r="R535" i="20"/>
  <c r="S535" i="20"/>
  <c r="T535" i="20"/>
  <c r="U535" i="20"/>
  <c r="V535" i="20"/>
  <c r="Q536" i="20"/>
  <c r="R536" i="20"/>
  <c r="S536" i="20"/>
  <c r="T536" i="20"/>
  <c r="U536" i="20"/>
  <c r="V536" i="20"/>
  <c r="Q537" i="20"/>
  <c r="R537" i="20"/>
  <c r="S537" i="20"/>
  <c r="T537" i="20"/>
  <c r="U537" i="20"/>
  <c r="V537" i="20"/>
  <c r="Q538" i="20"/>
  <c r="R538" i="20"/>
  <c r="S538" i="20"/>
  <c r="T538" i="20"/>
  <c r="U538" i="20"/>
  <c r="V538" i="20"/>
  <c r="Q539" i="20"/>
  <c r="R539" i="20"/>
  <c r="S539" i="20"/>
  <c r="T539" i="20"/>
  <c r="U539" i="20"/>
  <c r="V539" i="20"/>
  <c r="Q540" i="20"/>
  <c r="R540" i="20"/>
  <c r="S540" i="20"/>
  <c r="T540" i="20"/>
  <c r="U540" i="20"/>
  <c r="V540" i="20"/>
  <c r="Q541" i="20"/>
  <c r="R541" i="20"/>
  <c r="S541" i="20"/>
  <c r="T541" i="20"/>
  <c r="U541" i="20"/>
  <c r="V541" i="20"/>
  <c r="Q542" i="20"/>
  <c r="R542" i="20"/>
  <c r="S542" i="20"/>
  <c r="T542" i="20"/>
  <c r="U542" i="20"/>
  <c r="V542" i="20"/>
  <c r="Q543" i="20"/>
  <c r="R543" i="20"/>
  <c r="S543" i="20"/>
  <c r="T543" i="20"/>
  <c r="U543" i="20"/>
  <c r="V543" i="20"/>
  <c r="Q544" i="20"/>
  <c r="R544" i="20"/>
  <c r="S544" i="20"/>
  <c r="T544" i="20"/>
  <c r="U544" i="20"/>
  <c r="V544" i="20"/>
  <c r="Q545" i="20"/>
  <c r="R545" i="20"/>
  <c r="S545" i="20"/>
  <c r="T545" i="20"/>
  <c r="U545" i="20"/>
  <c r="V545" i="20"/>
  <c r="Q546" i="20"/>
  <c r="R546" i="20"/>
  <c r="S546" i="20"/>
  <c r="T546" i="20"/>
  <c r="U546" i="20"/>
  <c r="V546" i="20"/>
  <c r="Q547" i="20"/>
  <c r="R547" i="20"/>
  <c r="S547" i="20"/>
  <c r="T547" i="20"/>
  <c r="U547" i="20"/>
  <c r="V547" i="20"/>
  <c r="Q548" i="20"/>
  <c r="R548" i="20"/>
  <c r="S548" i="20"/>
  <c r="T548" i="20"/>
  <c r="U548" i="20"/>
  <c r="V548" i="20"/>
  <c r="Q549" i="20"/>
  <c r="R549" i="20"/>
  <c r="S549" i="20"/>
  <c r="T549" i="20"/>
  <c r="U549" i="20"/>
  <c r="V549" i="20"/>
  <c r="Q550" i="20"/>
  <c r="R550" i="20"/>
  <c r="S550" i="20"/>
  <c r="T550" i="20"/>
  <c r="U550" i="20"/>
  <c r="V550" i="20"/>
  <c r="Q551" i="20"/>
  <c r="R551" i="20"/>
  <c r="S551" i="20"/>
  <c r="T551" i="20"/>
  <c r="U551" i="20"/>
  <c r="V551" i="20"/>
  <c r="Q552" i="20"/>
  <c r="R552" i="20"/>
  <c r="S552" i="20"/>
  <c r="T552" i="20"/>
  <c r="U552" i="20"/>
  <c r="V552" i="20"/>
  <c r="Q553" i="20"/>
  <c r="R553" i="20"/>
  <c r="S553" i="20"/>
  <c r="T553" i="20"/>
  <c r="U553" i="20"/>
  <c r="V553" i="20"/>
  <c r="Q554" i="20"/>
  <c r="R554" i="20"/>
  <c r="S554" i="20"/>
  <c r="T554" i="20"/>
  <c r="U554" i="20"/>
  <c r="V554" i="20"/>
  <c r="Q555" i="20"/>
  <c r="R555" i="20"/>
  <c r="S555" i="20"/>
  <c r="T555" i="20"/>
  <c r="U555" i="20"/>
  <c r="V555" i="20"/>
  <c r="Q556" i="20"/>
  <c r="R556" i="20"/>
  <c r="S556" i="20"/>
  <c r="T556" i="20"/>
  <c r="U556" i="20"/>
  <c r="V556" i="20"/>
  <c r="Q557" i="20"/>
  <c r="R557" i="20"/>
  <c r="S557" i="20"/>
  <c r="T557" i="20"/>
  <c r="U557" i="20"/>
  <c r="V557" i="20"/>
  <c r="Q558" i="20"/>
  <c r="R558" i="20"/>
  <c r="S558" i="20"/>
  <c r="T558" i="20"/>
  <c r="U558" i="20"/>
  <c r="V558" i="20"/>
  <c r="Q559" i="20"/>
  <c r="R559" i="20"/>
  <c r="S559" i="20"/>
  <c r="T559" i="20"/>
  <c r="U559" i="20"/>
  <c r="V559" i="20"/>
  <c r="Q560" i="20"/>
  <c r="R560" i="20"/>
  <c r="S560" i="20"/>
  <c r="T560" i="20"/>
  <c r="U560" i="20"/>
  <c r="V560" i="20"/>
  <c r="Q561" i="20"/>
  <c r="R561" i="20"/>
  <c r="S561" i="20"/>
  <c r="T561" i="20"/>
  <c r="U561" i="20"/>
  <c r="V561" i="20"/>
  <c r="Q562" i="20"/>
  <c r="R562" i="20"/>
  <c r="S562" i="20"/>
  <c r="T562" i="20"/>
  <c r="U562" i="20"/>
  <c r="V562" i="20"/>
  <c r="Q563" i="20"/>
  <c r="R563" i="20"/>
  <c r="S563" i="20"/>
  <c r="T563" i="20"/>
  <c r="U563" i="20"/>
  <c r="V563" i="20"/>
  <c r="Q564" i="20"/>
  <c r="R564" i="20"/>
  <c r="S564" i="20"/>
  <c r="T564" i="20"/>
  <c r="U564" i="20"/>
  <c r="V564" i="20"/>
  <c r="Q565" i="20"/>
  <c r="R565" i="20"/>
  <c r="S565" i="20"/>
  <c r="T565" i="20"/>
  <c r="U565" i="20"/>
  <c r="V565" i="20"/>
  <c r="Q566" i="20"/>
  <c r="R566" i="20"/>
  <c r="S566" i="20"/>
  <c r="T566" i="20"/>
  <c r="U566" i="20"/>
  <c r="V566" i="20"/>
  <c r="Q567" i="20"/>
  <c r="R567" i="20"/>
  <c r="S567" i="20"/>
  <c r="T567" i="20"/>
  <c r="U567" i="20"/>
  <c r="V567" i="20"/>
  <c r="Q568" i="20"/>
  <c r="R568" i="20"/>
  <c r="S568" i="20"/>
  <c r="T568" i="20"/>
  <c r="U568" i="20"/>
  <c r="V568" i="20"/>
  <c r="Q569" i="20"/>
  <c r="R569" i="20"/>
  <c r="S569" i="20"/>
  <c r="T569" i="20"/>
  <c r="U569" i="20"/>
  <c r="V569" i="20"/>
  <c r="Q570" i="20"/>
  <c r="R570" i="20"/>
  <c r="S570" i="20"/>
  <c r="T570" i="20"/>
  <c r="U570" i="20"/>
  <c r="V570" i="20"/>
  <c r="Q571" i="20"/>
  <c r="R571" i="20"/>
  <c r="S571" i="20"/>
  <c r="T571" i="20"/>
  <c r="U571" i="20"/>
  <c r="V571" i="20"/>
  <c r="Q572" i="20"/>
  <c r="R572" i="20"/>
  <c r="S572" i="20"/>
  <c r="T572" i="20"/>
  <c r="U572" i="20"/>
  <c r="V572" i="20"/>
  <c r="Q573" i="20"/>
  <c r="R573" i="20"/>
  <c r="S573" i="20"/>
  <c r="T573" i="20"/>
  <c r="U573" i="20"/>
  <c r="V573" i="20"/>
  <c r="Q574" i="20"/>
  <c r="R574" i="20"/>
  <c r="S574" i="20"/>
  <c r="T574" i="20"/>
  <c r="U574" i="20"/>
  <c r="V574" i="20"/>
  <c r="Q575" i="20"/>
  <c r="R575" i="20"/>
  <c r="S575" i="20"/>
  <c r="T575" i="20"/>
  <c r="U575" i="20"/>
  <c r="V575" i="20"/>
  <c r="Q576" i="20"/>
  <c r="R576" i="20"/>
  <c r="S576" i="20"/>
  <c r="T576" i="20"/>
  <c r="U576" i="20"/>
  <c r="V576" i="20"/>
  <c r="Q577" i="20"/>
  <c r="R577" i="20"/>
  <c r="S577" i="20"/>
  <c r="T577" i="20"/>
  <c r="U577" i="20"/>
  <c r="V577" i="20"/>
  <c r="Q578" i="20"/>
  <c r="R578" i="20"/>
  <c r="S578" i="20"/>
  <c r="T578" i="20"/>
  <c r="U578" i="20"/>
  <c r="V578" i="20"/>
  <c r="Q579" i="20"/>
  <c r="R579" i="20"/>
  <c r="S579" i="20"/>
  <c r="T579" i="20"/>
  <c r="U579" i="20"/>
  <c r="V579" i="20"/>
  <c r="Q580" i="20"/>
  <c r="R580" i="20"/>
  <c r="S580" i="20"/>
  <c r="T580" i="20"/>
  <c r="U580" i="20"/>
  <c r="V580" i="20"/>
  <c r="Q581" i="20"/>
  <c r="R581" i="20"/>
  <c r="S581" i="20"/>
  <c r="T581" i="20"/>
  <c r="U581" i="20"/>
  <c r="V581" i="20"/>
  <c r="Q582" i="20"/>
  <c r="R582" i="20"/>
  <c r="S582" i="20"/>
  <c r="T582" i="20"/>
  <c r="U582" i="20"/>
  <c r="V582" i="20"/>
  <c r="Q583" i="20"/>
  <c r="R583" i="20"/>
  <c r="S583" i="20"/>
  <c r="T583" i="20"/>
  <c r="U583" i="20"/>
  <c r="V583" i="20"/>
  <c r="Q584" i="20"/>
  <c r="R584" i="20"/>
  <c r="S584" i="20"/>
  <c r="T584" i="20"/>
  <c r="U584" i="20"/>
  <c r="V584" i="20"/>
  <c r="Q585" i="20"/>
  <c r="R585" i="20"/>
  <c r="S585" i="20"/>
  <c r="T585" i="20"/>
  <c r="U585" i="20"/>
  <c r="V585" i="20"/>
  <c r="Q586" i="20"/>
  <c r="R586" i="20"/>
  <c r="S586" i="20"/>
  <c r="T586" i="20"/>
  <c r="U586" i="20"/>
  <c r="V586" i="20"/>
  <c r="Q587" i="20"/>
  <c r="R587" i="20"/>
  <c r="S587" i="20"/>
  <c r="T587" i="20"/>
  <c r="U587" i="20"/>
  <c r="V587" i="20"/>
  <c r="Q588" i="20"/>
  <c r="R588" i="20"/>
  <c r="S588" i="20"/>
  <c r="T588" i="20"/>
  <c r="U588" i="20"/>
  <c r="V588" i="20"/>
  <c r="Q589" i="20"/>
  <c r="R589" i="20"/>
  <c r="S589" i="20"/>
  <c r="T589" i="20"/>
  <c r="U589" i="20"/>
  <c r="V589" i="20"/>
  <c r="Q590" i="20"/>
  <c r="R590" i="20"/>
  <c r="S590" i="20"/>
  <c r="T590" i="20"/>
  <c r="U590" i="20"/>
  <c r="V590" i="20"/>
  <c r="Q591" i="20"/>
  <c r="R591" i="20"/>
  <c r="S591" i="20"/>
  <c r="T591" i="20"/>
  <c r="U591" i="20"/>
  <c r="V591" i="20"/>
  <c r="Q592" i="20"/>
  <c r="R592" i="20"/>
  <c r="S592" i="20"/>
  <c r="T592" i="20"/>
  <c r="U592" i="20"/>
  <c r="V592" i="20"/>
  <c r="Q593" i="20"/>
  <c r="R593" i="20"/>
  <c r="S593" i="20"/>
  <c r="T593" i="20"/>
  <c r="U593" i="20"/>
  <c r="V593" i="20"/>
  <c r="Q594" i="20"/>
  <c r="R594" i="20"/>
  <c r="S594" i="20"/>
  <c r="T594" i="20"/>
  <c r="U594" i="20"/>
  <c r="V594" i="20"/>
  <c r="Q595" i="20"/>
  <c r="R595" i="20"/>
  <c r="S595" i="20"/>
  <c r="T595" i="20"/>
  <c r="U595" i="20"/>
  <c r="V595" i="20"/>
  <c r="Q596" i="20"/>
  <c r="R596" i="20"/>
  <c r="S596" i="20"/>
  <c r="T596" i="20"/>
  <c r="U596" i="20"/>
  <c r="V596" i="20"/>
  <c r="Q597" i="20"/>
  <c r="R597" i="20"/>
  <c r="S597" i="20"/>
  <c r="T597" i="20"/>
  <c r="U597" i="20"/>
  <c r="V597" i="20"/>
  <c r="Q598" i="20"/>
  <c r="R598" i="20"/>
  <c r="S598" i="20"/>
  <c r="T598" i="20"/>
  <c r="U598" i="20"/>
  <c r="V598" i="20"/>
  <c r="Q599" i="20"/>
  <c r="R599" i="20"/>
  <c r="S599" i="20"/>
  <c r="T599" i="20"/>
  <c r="U599" i="20"/>
  <c r="V599" i="20"/>
  <c r="Q600" i="20"/>
  <c r="R600" i="20"/>
  <c r="S600" i="20"/>
  <c r="T600" i="20"/>
  <c r="U600" i="20"/>
  <c r="V600" i="20"/>
  <c r="Q601" i="20"/>
  <c r="R601" i="20"/>
  <c r="S601" i="20"/>
  <c r="T601" i="20"/>
  <c r="U601" i="20"/>
  <c r="V601" i="20"/>
  <c r="Q602" i="20"/>
  <c r="R602" i="20"/>
  <c r="S602" i="20"/>
  <c r="T602" i="20"/>
  <c r="U602" i="20"/>
  <c r="V602" i="20"/>
  <c r="Q603" i="20"/>
  <c r="R603" i="20"/>
  <c r="S603" i="20"/>
  <c r="T603" i="20"/>
  <c r="U603" i="20"/>
  <c r="V603" i="20"/>
  <c r="Q604" i="20"/>
  <c r="R604" i="20"/>
  <c r="S604" i="20"/>
  <c r="T604" i="20"/>
  <c r="U604" i="20"/>
  <c r="V604" i="20"/>
  <c r="Q605" i="20"/>
  <c r="R605" i="20"/>
  <c r="S605" i="20"/>
  <c r="T605" i="20"/>
  <c r="U605" i="20"/>
  <c r="V605" i="20"/>
  <c r="Q606" i="20"/>
  <c r="R606" i="20"/>
  <c r="S606" i="20"/>
  <c r="T606" i="20"/>
  <c r="U606" i="20"/>
  <c r="V606" i="20"/>
  <c r="Q607" i="20"/>
  <c r="R607" i="20"/>
  <c r="S607" i="20"/>
  <c r="T607" i="20"/>
  <c r="U607" i="20"/>
  <c r="V607" i="20"/>
  <c r="Q608" i="20"/>
  <c r="R608" i="20"/>
  <c r="S608" i="20"/>
  <c r="T608" i="20"/>
  <c r="U608" i="20"/>
  <c r="V608" i="20"/>
  <c r="Q609" i="20"/>
  <c r="R609" i="20"/>
  <c r="S609" i="20"/>
  <c r="T609" i="20"/>
  <c r="U609" i="20"/>
  <c r="V609" i="20"/>
  <c r="Q610" i="20"/>
  <c r="R610" i="20"/>
  <c r="S610" i="20"/>
  <c r="T610" i="20"/>
  <c r="U610" i="20"/>
  <c r="V610" i="20"/>
  <c r="Q611" i="20"/>
  <c r="R611" i="20"/>
  <c r="S611" i="20"/>
  <c r="T611" i="20"/>
  <c r="U611" i="20"/>
  <c r="V611" i="20"/>
  <c r="Q612" i="20"/>
  <c r="R612" i="20"/>
  <c r="S612" i="20"/>
  <c r="T612" i="20"/>
  <c r="U612" i="20"/>
  <c r="V612" i="20"/>
  <c r="Q613" i="20"/>
  <c r="R613" i="20"/>
  <c r="S613" i="20"/>
  <c r="T613" i="20"/>
  <c r="U613" i="20"/>
  <c r="V613" i="20"/>
  <c r="Q614" i="20"/>
  <c r="R614" i="20"/>
  <c r="S614" i="20"/>
  <c r="T614" i="20"/>
  <c r="U614" i="20"/>
  <c r="V614" i="20"/>
  <c r="Q615" i="20"/>
  <c r="R615" i="20"/>
  <c r="S615" i="20"/>
  <c r="T615" i="20"/>
  <c r="U615" i="20"/>
  <c r="V615" i="20"/>
  <c r="Q616" i="20"/>
  <c r="R616" i="20"/>
  <c r="S616" i="20"/>
  <c r="T616" i="20"/>
  <c r="U616" i="20"/>
  <c r="V616" i="20"/>
  <c r="Q617" i="20"/>
  <c r="R617" i="20"/>
  <c r="S617" i="20"/>
  <c r="T617" i="20"/>
  <c r="U617" i="20"/>
  <c r="V617" i="20"/>
  <c r="Q618" i="20"/>
  <c r="R618" i="20"/>
  <c r="S618" i="20"/>
  <c r="T618" i="20"/>
  <c r="U618" i="20"/>
  <c r="V618" i="20"/>
  <c r="Q619" i="20"/>
  <c r="R619" i="20"/>
  <c r="S619" i="20"/>
  <c r="T619" i="20"/>
  <c r="U619" i="20"/>
  <c r="V619" i="20"/>
  <c r="Q620" i="20"/>
  <c r="R620" i="20"/>
  <c r="S620" i="20"/>
  <c r="T620" i="20"/>
  <c r="U620" i="20"/>
  <c r="V620" i="20"/>
  <c r="Q621" i="20"/>
  <c r="R621" i="20"/>
  <c r="S621" i="20"/>
  <c r="T621" i="20"/>
  <c r="U621" i="20"/>
  <c r="V621" i="20"/>
  <c r="Q622" i="20"/>
  <c r="R622" i="20"/>
  <c r="S622" i="20"/>
  <c r="T622" i="20"/>
  <c r="U622" i="20"/>
  <c r="V622" i="20"/>
  <c r="Q623" i="20"/>
  <c r="R623" i="20"/>
  <c r="S623" i="20"/>
  <c r="T623" i="20"/>
  <c r="U623" i="20"/>
  <c r="V623" i="20"/>
  <c r="Q624" i="20"/>
  <c r="R624" i="20"/>
  <c r="S624" i="20"/>
  <c r="T624" i="20"/>
  <c r="U624" i="20"/>
  <c r="V624" i="20"/>
  <c r="Q625" i="20"/>
  <c r="R625" i="20"/>
  <c r="S625" i="20"/>
  <c r="T625" i="20"/>
  <c r="U625" i="20"/>
  <c r="V625" i="20"/>
  <c r="Q626" i="20"/>
  <c r="R626" i="20"/>
  <c r="S626" i="20"/>
  <c r="T626" i="20"/>
  <c r="U626" i="20"/>
  <c r="V626" i="20"/>
  <c r="Q627" i="20"/>
  <c r="R627" i="20"/>
  <c r="S627" i="20"/>
  <c r="T627" i="20"/>
  <c r="U627" i="20"/>
  <c r="V627" i="20"/>
  <c r="Q628" i="20"/>
  <c r="R628" i="20"/>
  <c r="S628" i="20"/>
  <c r="T628" i="20"/>
  <c r="U628" i="20"/>
  <c r="V628" i="20"/>
  <c r="Q629" i="20"/>
  <c r="R629" i="20"/>
  <c r="S629" i="20"/>
  <c r="T629" i="20"/>
  <c r="U629" i="20"/>
  <c r="V629" i="20"/>
  <c r="Q630" i="20"/>
  <c r="R630" i="20"/>
  <c r="S630" i="20"/>
  <c r="T630" i="20"/>
  <c r="U630" i="20"/>
  <c r="V630" i="20"/>
  <c r="Q631" i="20"/>
  <c r="R631" i="20"/>
  <c r="S631" i="20"/>
  <c r="T631" i="20"/>
  <c r="U631" i="20"/>
  <c r="V631" i="20"/>
  <c r="Q632" i="20"/>
  <c r="R632" i="20"/>
  <c r="S632" i="20"/>
  <c r="T632" i="20"/>
  <c r="U632" i="20"/>
  <c r="V632" i="20"/>
  <c r="Q633" i="20"/>
  <c r="R633" i="20"/>
  <c r="S633" i="20"/>
  <c r="T633" i="20"/>
  <c r="U633" i="20"/>
  <c r="V633" i="20"/>
  <c r="Q634" i="20"/>
  <c r="R634" i="20"/>
  <c r="S634" i="20"/>
  <c r="T634" i="20"/>
  <c r="U634" i="20"/>
  <c r="V634" i="20"/>
  <c r="Q635" i="20"/>
  <c r="R635" i="20"/>
  <c r="S635" i="20"/>
  <c r="T635" i="20"/>
  <c r="U635" i="20"/>
  <c r="V635" i="20"/>
  <c r="Q636" i="20"/>
  <c r="R636" i="20"/>
  <c r="S636" i="20"/>
  <c r="T636" i="20"/>
  <c r="U636" i="20"/>
  <c r="V636" i="20"/>
  <c r="Q637" i="20"/>
  <c r="R637" i="20"/>
  <c r="S637" i="20"/>
  <c r="T637" i="20"/>
  <c r="U637" i="20"/>
  <c r="V637" i="20"/>
  <c r="Q638" i="20"/>
  <c r="R638" i="20"/>
  <c r="S638" i="20"/>
  <c r="T638" i="20"/>
  <c r="U638" i="20"/>
  <c r="V638" i="20"/>
  <c r="Q639" i="20"/>
  <c r="R639" i="20"/>
  <c r="S639" i="20"/>
  <c r="T639" i="20"/>
  <c r="U639" i="20"/>
  <c r="V639" i="20"/>
  <c r="Q640" i="20"/>
  <c r="R640" i="20"/>
  <c r="S640" i="20"/>
  <c r="T640" i="20"/>
  <c r="U640" i="20"/>
  <c r="V640" i="20"/>
  <c r="Q641" i="20"/>
  <c r="R641" i="20"/>
  <c r="S641" i="20"/>
  <c r="T641" i="20"/>
  <c r="U641" i="20"/>
  <c r="V641" i="20"/>
  <c r="Q642" i="20"/>
  <c r="R642" i="20"/>
  <c r="S642" i="20"/>
  <c r="T642" i="20"/>
  <c r="U642" i="20"/>
  <c r="V642" i="20"/>
  <c r="Q643" i="20"/>
  <c r="R643" i="20"/>
  <c r="S643" i="20"/>
  <c r="T643" i="20"/>
  <c r="U643" i="20"/>
  <c r="V643" i="20"/>
  <c r="Q644" i="20"/>
  <c r="R644" i="20"/>
  <c r="S644" i="20"/>
  <c r="T644" i="20"/>
  <c r="U644" i="20"/>
  <c r="V644" i="20"/>
  <c r="Q645" i="20"/>
  <c r="R645" i="20"/>
  <c r="S645" i="20"/>
  <c r="T645" i="20"/>
  <c r="U645" i="20"/>
  <c r="V645" i="20"/>
  <c r="Q646" i="20"/>
  <c r="R646" i="20"/>
  <c r="S646" i="20"/>
  <c r="T646" i="20"/>
  <c r="U646" i="20"/>
  <c r="V646" i="20"/>
  <c r="Q647" i="20"/>
  <c r="R647" i="20"/>
  <c r="S647" i="20"/>
  <c r="T647" i="20"/>
  <c r="U647" i="20"/>
  <c r="V647" i="20"/>
  <c r="Q648" i="20"/>
  <c r="R648" i="20"/>
  <c r="S648" i="20"/>
  <c r="T648" i="20"/>
  <c r="U648" i="20"/>
  <c r="V648" i="20"/>
  <c r="Q649" i="20"/>
  <c r="R649" i="20"/>
  <c r="S649" i="20"/>
  <c r="T649" i="20"/>
  <c r="U649" i="20"/>
  <c r="V649" i="20"/>
  <c r="Q650" i="20"/>
  <c r="R650" i="20"/>
  <c r="S650" i="20"/>
  <c r="T650" i="20"/>
  <c r="U650" i="20"/>
  <c r="V650" i="20"/>
  <c r="Q651" i="20"/>
  <c r="R651" i="20"/>
  <c r="S651" i="20"/>
  <c r="T651" i="20"/>
  <c r="U651" i="20"/>
  <c r="V651" i="20"/>
  <c r="Q652" i="20"/>
  <c r="R652" i="20"/>
  <c r="S652" i="20"/>
  <c r="T652" i="20"/>
  <c r="U652" i="20"/>
  <c r="V652" i="20"/>
  <c r="Q653" i="20"/>
  <c r="R653" i="20"/>
  <c r="S653" i="20"/>
  <c r="T653" i="20"/>
  <c r="U653" i="20"/>
  <c r="V653" i="20"/>
  <c r="Q654" i="20"/>
  <c r="R654" i="20"/>
  <c r="S654" i="20"/>
  <c r="T654" i="20"/>
  <c r="U654" i="20"/>
  <c r="V654" i="20"/>
  <c r="Q655" i="20"/>
  <c r="R655" i="20"/>
  <c r="S655" i="20"/>
  <c r="T655" i="20"/>
  <c r="U655" i="20"/>
  <c r="V655" i="20"/>
  <c r="Q656" i="20"/>
  <c r="R656" i="20"/>
  <c r="S656" i="20"/>
  <c r="T656" i="20"/>
  <c r="U656" i="20"/>
  <c r="V656" i="20"/>
  <c r="Q657" i="20"/>
  <c r="R657" i="20"/>
  <c r="S657" i="20"/>
  <c r="T657" i="20"/>
  <c r="U657" i="20"/>
  <c r="V657" i="20"/>
  <c r="Q658" i="20"/>
  <c r="R658" i="20"/>
  <c r="S658" i="20"/>
  <c r="T658" i="20"/>
  <c r="U658" i="20"/>
  <c r="V658" i="20"/>
  <c r="Q659" i="20"/>
  <c r="R659" i="20"/>
  <c r="S659" i="20"/>
  <c r="T659" i="20"/>
  <c r="U659" i="20"/>
  <c r="V659" i="20"/>
  <c r="Q660" i="20"/>
  <c r="R660" i="20"/>
  <c r="S660" i="20"/>
  <c r="T660" i="20"/>
  <c r="U660" i="20"/>
  <c r="V660" i="20"/>
  <c r="Q661" i="20"/>
  <c r="R661" i="20"/>
  <c r="S661" i="20"/>
  <c r="T661" i="20"/>
  <c r="U661" i="20"/>
  <c r="V661" i="20"/>
  <c r="Q662" i="20"/>
  <c r="R662" i="20"/>
  <c r="S662" i="20"/>
  <c r="T662" i="20"/>
  <c r="U662" i="20"/>
  <c r="V662" i="20"/>
  <c r="Q663" i="20"/>
  <c r="R663" i="20"/>
  <c r="S663" i="20"/>
  <c r="T663" i="20"/>
  <c r="U663" i="20"/>
  <c r="V663" i="20"/>
  <c r="Q664" i="20"/>
  <c r="R664" i="20"/>
  <c r="S664" i="20"/>
  <c r="T664" i="20"/>
  <c r="U664" i="20"/>
  <c r="V664" i="20"/>
  <c r="Q665" i="20"/>
  <c r="R665" i="20"/>
  <c r="S665" i="20"/>
  <c r="T665" i="20"/>
  <c r="U665" i="20"/>
  <c r="V665" i="20"/>
  <c r="Q666" i="20"/>
  <c r="R666" i="20"/>
  <c r="S666" i="20"/>
  <c r="T666" i="20"/>
  <c r="U666" i="20"/>
  <c r="V666" i="20"/>
  <c r="Q667" i="20"/>
  <c r="R667" i="20"/>
  <c r="S667" i="20"/>
  <c r="T667" i="20"/>
  <c r="U667" i="20"/>
  <c r="V667" i="20"/>
  <c r="Q668" i="20"/>
  <c r="R668" i="20"/>
  <c r="S668" i="20"/>
  <c r="T668" i="20"/>
  <c r="U668" i="20"/>
  <c r="V668" i="20"/>
  <c r="Q669" i="20"/>
  <c r="R669" i="20"/>
  <c r="S669" i="20"/>
  <c r="T669" i="20"/>
  <c r="U669" i="20"/>
  <c r="V669" i="20"/>
  <c r="Q670" i="20"/>
  <c r="R670" i="20"/>
  <c r="S670" i="20"/>
  <c r="T670" i="20"/>
  <c r="U670" i="20"/>
  <c r="V670" i="20"/>
  <c r="Q671" i="20"/>
  <c r="R671" i="20"/>
  <c r="S671" i="20"/>
  <c r="T671" i="20"/>
  <c r="U671" i="20"/>
  <c r="V671" i="20"/>
  <c r="Q672" i="20"/>
  <c r="R672" i="20"/>
  <c r="S672" i="20"/>
  <c r="T672" i="20"/>
  <c r="U672" i="20"/>
  <c r="V672" i="20"/>
  <c r="Q673" i="20"/>
  <c r="R673" i="20"/>
  <c r="S673" i="20"/>
  <c r="T673" i="20"/>
  <c r="U673" i="20"/>
  <c r="V673" i="20"/>
  <c r="Q674" i="20"/>
  <c r="R674" i="20"/>
  <c r="S674" i="20"/>
  <c r="T674" i="20"/>
  <c r="U674" i="20"/>
  <c r="V674" i="20"/>
  <c r="Q675" i="20"/>
  <c r="R675" i="20"/>
  <c r="S675" i="20"/>
  <c r="T675" i="20"/>
  <c r="U675" i="20"/>
  <c r="V675" i="20"/>
  <c r="Q676" i="20"/>
  <c r="R676" i="20"/>
  <c r="S676" i="20"/>
  <c r="T676" i="20"/>
  <c r="U676" i="20"/>
  <c r="V676" i="20"/>
  <c r="Q677" i="20"/>
  <c r="R677" i="20"/>
  <c r="S677" i="20"/>
  <c r="T677" i="20"/>
  <c r="U677" i="20"/>
  <c r="V677" i="20"/>
  <c r="Q678" i="20"/>
  <c r="R678" i="20"/>
  <c r="S678" i="20"/>
  <c r="T678" i="20"/>
  <c r="U678" i="20"/>
  <c r="V678" i="20"/>
  <c r="Q679" i="20"/>
  <c r="R679" i="20"/>
  <c r="S679" i="20"/>
  <c r="T679" i="20"/>
  <c r="U679" i="20"/>
  <c r="V679" i="20"/>
  <c r="Q680" i="20"/>
  <c r="R680" i="20"/>
  <c r="S680" i="20"/>
  <c r="T680" i="20"/>
  <c r="U680" i="20"/>
  <c r="V680" i="20"/>
  <c r="Q681" i="20"/>
  <c r="R681" i="20"/>
  <c r="S681" i="20"/>
  <c r="T681" i="20"/>
  <c r="U681" i="20"/>
  <c r="V681" i="20"/>
  <c r="Q682" i="20"/>
  <c r="R682" i="20"/>
  <c r="S682" i="20"/>
  <c r="T682" i="20"/>
  <c r="U682" i="20"/>
  <c r="V682" i="20"/>
  <c r="Q683" i="20"/>
  <c r="R683" i="20"/>
  <c r="S683" i="20"/>
  <c r="T683" i="20"/>
  <c r="U683" i="20"/>
  <c r="V683" i="20"/>
  <c r="Q684" i="20"/>
  <c r="R684" i="20"/>
  <c r="S684" i="20"/>
  <c r="T684" i="20"/>
  <c r="U684" i="20"/>
  <c r="V684" i="20"/>
  <c r="Q685" i="20"/>
  <c r="R685" i="20"/>
  <c r="S685" i="20"/>
  <c r="T685" i="20"/>
  <c r="U685" i="20"/>
  <c r="V685" i="20"/>
  <c r="Q686" i="20"/>
  <c r="R686" i="20"/>
  <c r="S686" i="20"/>
  <c r="T686" i="20"/>
  <c r="U686" i="20"/>
  <c r="V686" i="20"/>
  <c r="Q687" i="20"/>
  <c r="R687" i="20"/>
  <c r="S687" i="20"/>
  <c r="T687" i="20"/>
  <c r="U687" i="20"/>
  <c r="V687" i="20"/>
  <c r="Q688" i="20"/>
  <c r="R688" i="20"/>
  <c r="S688" i="20"/>
  <c r="T688" i="20"/>
  <c r="U688" i="20"/>
  <c r="V688" i="20"/>
  <c r="Q689" i="20"/>
  <c r="R689" i="20"/>
  <c r="S689" i="20"/>
  <c r="T689" i="20"/>
  <c r="U689" i="20"/>
  <c r="V689" i="20"/>
  <c r="Q690" i="20"/>
  <c r="R690" i="20"/>
  <c r="S690" i="20"/>
  <c r="T690" i="20"/>
  <c r="U690" i="20"/>
  <c r="V690" i="20"/>
  <c r="Q691" i="20"/>
  <c r="R691" i="20"/>
  <c r="S691" i="20"/>
  <c r="T691" i="20"/>
  <c r="U691" i="20"/>
  <c r="V691" i="20"/>
  <c r="Q692" i="20"/>
  <c r="R692" i="20"/>
  <c r="S692" i="20"/>
  <c r="T692" i="20"/>
  <c r="U692" i="20"/>
  <c r="V692" i="20"/>
  <c r="Q693" i="20"/>
  <c r="R693" i="20"/>
  <c r="S693" i="20"/>
  <c r="T693" i="20"/>
  <c r="U693" i="20"/>
  <c r="V693" i="20"/>
  <c r="Q694" i="20"/>
  <c r="R694" i="20"/>
  <c r="S694" i="20"/>
  <c r="T694" i="20"/>
  <c r="U694" i="20"/>
  <c r="V694" i="20"/>
  <c r="Q695" i="20"/>
  <c r="R695" i="20"/>
  <c r="S695" i="20"/>
  <c r="T695" i="20"/>
  <c r="U695" i="20"/>
  <c r="V695" i="20"/>
  <c r="Q696" i="20"/>
  <c r="R696" i="20"/>
  <c r="S696" i="20"/>
  <c r="T696" i="20"/>
  <c r="U696" i="20"/>
  <c r="V696" i="20"/>
  <c r="Q697" i="20"/>
  <c r="R697" i="20"/>
  <c r="S697" i="20"/>
  <c r="T697" i="20"/>
  <c r="U697" i="20"/>
  <c r="V697" i="20"/>
  <c r="Q698" i="20"/>
  <c r="R698" i="20"/>
  <c r="S698" i="20"/>
  <c r="T698" i="20"/>
  <c r="U698" i="20"/>
  <c r="V698" i="20"/>
  <c r="Q699" i="20"/>
  <c r="R699" i="20"/>
  <c r="S699" i="20"/>
  <c r="T699" i="20"/>
  <c r="U699" i="20"/>
  <c r="V699" i="20"/>
  <c r="Q700" i="20"/>
  <c r="R700" i="20"/>
  <c r="S700" i="20"/>
  <c r="T700" i="20"/>
  <c r="U700" i="20"/>
  <c r="V700" i="20"/>
  <c r="Q701" i="20"/>
  <c r="R701" i="20"/>
  <c r="S701" i="20"/>
  <c r="T701" i="20"/>
  <c r="U701" i="20"/>
  <c r="V701" i="20"/>
  <c r="Q702" i="20"/>
  <c r="R702" i="20"/>
  <c r="S702" i="20"/>
  <c r="T702" i="20"/>
  <c r="U702" i="20"/>
  <c r="V702" i="20"/>
  <c r="Q703" i="20"/>
  <c r="R703" i="20"/>
  <c r="S703" i="20"/>
  <c r="T703" i="20"/>
  <c r="U703" i="20"/>
  <c r="V703" i="20"/>
  <c r="Q704" i="20"/>
  <c r="R704" i="20"/>
  <c r="S704" i="20"/>
  <c r="T704" i="20"/>
  <c r="U704" i="20"/>
  <c r="V704" i="20"/>
  <c r="Q705" i="20"/>
  <c r="R705" i="20"/>
  <c r="S705" i="20"/>
  <c r="T705" i="20"/>
  <c r="U705" i="20"/>
  <c r="V705" i="20"/>
  <c r="Q706" i="20"/>
  <c r="R706" i="20"/>
  <c r="S706" i="20"/>
  <c r="T706" i="20"/>
  <c r="U706" i="20"/>
  <c r="V706" i="20"/>
  <c r="Q707" i="20"/>
  <c r="R707" i="20"/>
  <c r="S707" i="20"/>
  <c r="T707" i="20"/>
  <c r="U707" i="20"/>
  <c r="V707" i="20"/>
  <c r="Q708" i="20"/>
  <c r="R708" i="20"/>
  <c r="S708" i="20"/>
  <c r="T708" i="20"/>
  <c r="U708" i="20"/>
  <c r="V708" i="20"/>
  <c r="Q709" i="20"/>
  <c r="R709" i="20"/>
  <c r="S709" i="20"/>
  <c r="T709" i="20"/>
  <c r="U709" i="20"/>
  <c r="V709" i="20"/>
  <c r="Q710" i="20"/>
  <c r="R710" i="20"/>
  <c r="S710" i="20"/>
  <c r="T710" i="20"/>
  <c r="U710" i="20"/>
  <c r="V710" i="20"/>
  <c r="Q711" i="20"/>
  <c r="R711" i="20"/>
  <c r="S711" i="20"/>
  <c r="T711" i="20"/>
  <c r="U711" i="20"/>
  <c r="V711" i="20"/>
  <c r="Q712" i="20"/>
  <c r="R712" i="20"/>
  <c r="S712" i="20"/>
  <c r="T712" i="20"/>
  <c r="U712" i="20"/>
  <c r="V712" i="20"/>
  <c r="Q713" i="20"/>
  <c r="R713" i="20"/>
  <c r="S713" i="20"/>
  <c r="T713" i="20"/>
  <c r="U713" i="20"/>
  <c r="V713" i="20"/>
  <c r="Q714" i="20"/>
  <c r="R714" i="20"/>
  <c r="S714" i="20"/>
  <c r="T714" i="20"/>
  <c r="U714" i="20"/>
  <c r="V714" i="20"/>
  <c r="Q715" i="20"/>
  <c r="R715" i="20"/>
  <c r="S715" i="20"/>
  <c r="T715" i="20"/>
  <c r="U715" i="20"/>
  <c r="V715" i="20"/>
  <c r="Q716" i="20"/>
  <c r="R716" i="20"/>
  <c r="S716" i="20"/>
  <c r="T716" i="20"/>
  <c r="U716" i="20"/>
  <c r="V716" i="20"/>
  <c r="Q717" i="20"/>
  <c r="R717" i="20"/>
  <c r="S717" i="20"/>
  <c r="T717" i="20"/>
  <c r="U717" i="20"/>
  <c r="V717" i="20"/>
  <c r="Q718" i="20"/>
  <c r="R718" i="20"/>
  <c r="S718" i="20"/>
  <c r="T718" i="20"/>
  <c r="U718" i="20"/>
  <c r="V718" i="20"/>
  <c r="Q719" i="20"/>
  <c r="R719" i="20"/>
  <c r="S719" i="20"/>
  <c r="T719" i="20"/>
  <c r="U719" i="20"/>
  <c r="V719" i="20"/>
  <c r="Q720" i="20"/>
  <c r="R720" i="20"/>
  <c r="S720" i="20"/>
  <c r="T720" i="20"/>
  <c r="U720" i="20"/>
  <c r="V720" i="20"/>
  <c r="Q721" i="20"/>
  <c r="R721" i="20"/>
  <c r="S721" i="20"/>
  <c r="T721" i="20"/>
  <c r="U721" i="20"/>
  <c r="V721" i="20"/>
  <c r="Q722" i="20"/>
  <c r="R722" i="20"/>
  <c r="S722" i="20"/>
  <c r="T722" i="20"/>
  <c r="U722" i="20"/>
  <c r="V722" i="20"/>
  <c r="Q723" i="20"/>
  <c r="R723" i="20"/>
  <c r="S723" i="20"/>
  <c r="T723" i="20"/>
  <c r="U723" i="20"/>
  <c r="V723" i="20"/>
  <c r="Q724" i="20"/>
  <c r="R724" i="20"/>
  <c r="S724" i="20"/>
  <c r="T724" i="20"/>
  <c r="U724" i="20"/>
  <c r="V724" i="20"/>
  <c r="Q725" i="20"/>
  <c r="R725" i="20"/>
  <c r="S725" i="20"/>
  <c r="T725" i="20"/>
  <c r="U725" i="20"/>
  <c r="V725" i="20"/>
  <c r="Q726" i="20"/>
  <c r="R726" i="20"/>
  <c r="S726" i="20"/>
  <c r="T726" i="20"/>
  <c r="U726" i="20"/>
  <c r="V726" i="20"/>
  <c r="Q727" i="20"/>
  <c r="R727" i="20"/>
  <c r="S727" i="20"/>
  <c r="T727" i="20"/>
  <c r="U727" i="20"/>
  <c r="V727" i="20"/>
  <c r="Q728" i="20"/>
  <c r="R728" i="20"/>
  <c r="S728" i="20"/>
  <c r="T728" i="20"/>
  <c r="U728" i="20"/>
  <c r="V728" i="20"/>
  <c r="Q729" i="20"/>
  <c r="R729" i="20"/>
  <c r="S729" i="20"/>
  <c r="T729" i="20"/>
  <c r="U729" i="20"/>
  <c r="V729" i="20"/>
  <c r="Q730" i="20"/>
  <c r="R730" i="20"/>
  <c r="S730" i="20"/>
  <c r="T730" i="20"/>
  <c r="U730" i="20"/>
  <c r="V730" i="20"/>
  <c r="Q731" i="20"/>
  <c r="R731" i="20"/>
  <c r="S731" i="20"/>
  <c r="T731" i="20"/>
  <c r="U731" i="20"/>
  <c r="V731" i="20"/>
  <c r="Q732" i="20"/>
  <c r="R732" i="20"/>
  <c r="S732" i="20"/>
  <c r="T732" i="20"/>
  <c r="U732" i="20"/>
  <c r="V732" i="20"/>
  <c r="Q733" i="20"/>
  <c r="R733" i="20"/>
  <c r="S733" i="20"/>
  <c r="T733" i="20"/>
  <c r="U733" i="20"/>
  <c r="V733" i="20"/>
  <c r="Q734" i="20"/>
  <c r="R734" i="20"/>
  <c r="S734" i="20"/>
  <c r="T734" i="20"/>
  <c r="U734" i="20"/>
  <c r="V734" i="20"/>
  <c r="Q735" i="20"/>
  <c r="R735" i="20"/>
  <c r="S735" i="20"/>
  <c r="T735" i="20"/>
  <c r="U735" i="20"/>
  <c r="V735" i="20"/>
  <c r="Q736" i="20"/>
  <c r="R736" i="20"/>
  <c r="S736" i="20"/>
  <c r="T736" i="20"/>
  <c r="U736" i="20"/>
  <c r="V736" i="20"/>
  <c r="Q737" i="20"/>
  <c r="R737" i="20"/>
  <c r="S737" i="20"/>
  <c r="T737" i="20"/>
  <c r="U737" i="20"/>
  <c r="V737" i="20"/>
  <c r="Q738" i="20"/>
  <c r="R738" i="20"/>
  <c r="S738" i="20"/>
  <c r="T738" i="20"/>
  <c r="U738" i="20"/>
  <c r="V738" i="20"/>
  <c r="Q739" i="20"/>
  <c r="R739" i="20"/>
  <c r="S739" i="20"/>
  <c r="T739" i="20"/>
  <c r="U739" i="20"/>
  <c r="V739" i="20"/>
  <c r="Q740" i="20"/>
  <c r="R740" i="20"/>
  <c r="S740" i="20"/>
  <c r="T740" i="20"/>
  <c r="U740" i="20"/>
  <c r="V740" i="20"/>
  <c r="Q741" i="20"/>
  <c r="R741" i="20"/>
  <c r="S741" i="20"/>
  <c r="T741" i="20"/>
  <c r="U741" i="20"/>
  <c r="V741" i="20"/>
  <c r="Q742" i="20"/>
  <c r="R742" i="20"/>
  <c r="S742" i="20"/>
  <c r="T742" i="20"/>
  <c r="U742" i="20"/>
  <c r="V742" i="20"/>
  <c r="Q743" i="20"/>
  <c r="R743" i="20"/>
  <c r="S743" i="20"/>
  <c r="T743" i="20"/>
  <c r="U743" i="20"/>
  <c r="V743" i="20"/>
  <c r="Q744" i="20"/>
  <c r="R744" i="20"/>
  <c r="S744" i="20"/>
  <c r="T744" i="20"/>
  <c r="U744" i="20"/>
  <c r="V744" i="20"/>
  <c r="Q745" i="20"/>
  <c r="R745" i="20"/>
  <c r="S745" i="20"/>
  <c r="T745" i="20"/>
  <c r="U745" i="20"/>
  <c r="V745" i="20"/>
  <c r="Q746" i="20"/>
  <c r="R746" i="20"/>
  <c r="S746" i="20"/>
  <c r="T746" i="20"/>
  <c r="U746" i="20"/>
  <c r="V746" i="20"/>
  <c r="Q747" i="20"/>
  <c r="R747" i="20"/>
  <c r="S747" i="20"/>
  <c r="T747" i="20"/>
  <c r="U747" i="20"/>
  <c r="V747" i="20"/>
  <c r="Q748" i="20"/>
  <c r="R748" i="20"/>
  <c r="S748" i="20"/>
  <c r="T748" i="20"/>
  <c r="U748" i="20"/>
  <c r="V748" i="20"/>
  <c r="Q749" i="20"/>
  <c r="R749" i="20"/>
  <c r="S749" i="20"/>
  <c r="T749" i="20"/>
  <c r="U749" i="20"/>
  <c r="V749" i="20"/>
  <c r="Q750" i="20"/>
  <c r="R750" i="20"/>
  <c r="S750" i="20"/>
  <c r="T750" i="20"/>
  <c r="U750" i="20"/>
  <c r="V750" i="20"/>
  <c r="Q751" i="20"/>
  <c r="R751" i="20"/>
  <c r="S751" i="20"/>
  <c r="T751" i="20"/>
  <c r="U751" i="20"/>
  <c r="V751" i="20"/>
  <c r="Q752" i="20"/>
  <c r="R752" i="20"/>
  <c r="S752" i="20"/>
  <c r="T752" i="20"/>
  <c r="U752" i="20"/>
  <c r="V752" i="20"/>
  <c r="Q753" i="20"/>
  <c r="R753" i="20"/>
  <c r="S753" i="20"/>
  <c r="T753" i="20"/>
  <c r="U753" i="20"/>
  <c r="V753" i="20"/>
  <c r="Q754" i="20"/>
  <c r="R754" i="20"/>
  <c r="S754" i="20"/>
  <c r="T754" i="20"/>
  <c r="U754" i="20"/>
  <c r="V754" i="20"/>
  <c r="Q755" i="20"/>
  <c r="R755" i="20"/>
  <c r="S755" i="20"/>
  <c r="T755" i="20"/>
  <c r="U755" i="20"/>
  <c r="V755" i="20"/>
  <c r="Q756" i="20"/>
  <c r="R756" i="20"/>
  <c r="S756" i="20"/>
  <c r="T756" i="20"/>
  <c r="U756" i="20"/>
  <c r="V756" i="20"/>
  <c r="Q757" i="20"/>
  <c r="R757" i="20"/>
  <c r="S757" i="20"/>
  <c r="T757" i="20"/>
  <c r="U757" i="20"/>
  <c r="V757" i="20"/>
  <c r="Q758" i="20"/>
  <c r="R758" i="20"/>
  <c r="S758" i="20"/>
  <c r="T758" i="20"/>
  <c r="U758" i="20"/>
  <c r="V758" i="20"/>
  <c r="Q759" i="20"/>
  <c r="R759" i="20"/>
  <c r="S759" i="20"/>
  <c r="T759" i="20"/>
  <c r="U759" i="20"/>
  <c r="V759" i="20"/>
  <c r="Q760" i="20"/>
  <c r="R760" i="20"/>
  <c r="S760" i="20"/>
  <c r="T760" i="20"/>
  <c r="U760" i="20"/>
  <c r="V760" i="20"/>
  <c r="Q761" i="20"/>
  <c r="R761" i="20"/>
  <c r="S761" i="20"/>
  <c r="T761" i="20"/>
  <c r="U761" i="20"/>
  <c r="V761" i="20"/>
  <c r="Q762" i="20"/>
  <c r="R762" i="20"/>
  <c r="S762" i="20"/>
  <c r="T762" i="20"/>
  <c r="U762" i="20"/>
  <c r="V762" i="20"/>
  <c r="Q763" i="20"/>
  <c r="R763" i="20"/>
  <c r="S763" i="20"/>
  <c r="T763" i="20"/>
  <c r="U763" i="20"/>
  <c r="V763" i="20"/>
  <c r="Q764" i="20"/>
  <c r="R764" i="20"/>
  <c r="S764" i="20"/>
  <c r="T764" i="20"/>
  <c r="U764" i="20"/>
  <c r="V764" i="20"/>
  <c r="Q765" i="20"/>
  <c r="R765" i="20"/>
  <c r="S765" i="20"/>
  <c r="T765" i="20"/>
  <c r="U765" i="20"/>
  <c r="V765" i="20"/>
  <c r="Q766" i="20"/>
  <c r="R766" i="20"/>
  <c r="S766" i="20"/>
  <c r="T766" i="20"/>
  <c r="U766" i="20"/>
  <c r="V766" i="20"/>
  <c r="Q767" i="20"/>
  <c r="R767" i="20"/>
  <c r="S767" i="20"/>
  <c r="T767" i="20"/>
  <c r="U767" i="20"/>
  <c r="V767" i="20"/>
  <c r="Q768" i="20"/>
  <c r="R768" i="20"/>
  <c r="S768" i="20"/>
  <c r="T768" i="20"/>
  <c r="U768" i="20"/>
  <c r="V768" i="20"/>
  <c r="Q769" i="20"/>
  <c r="R769" i="20"/>
  <c r="S769" i="20"/>
  <c r="T769" i="20"/>
  <c r="U769" i="20"/>
  <c r="V769" i="20"/>
  <c r="Q770" i="20"/>
  <c r="R770" i="20"/>
  <c r="S770" i="20"/>
  <c r="T770" i="20"/>
  <c r="U770" i="20"/>
  <c r="V770" i="20"/>
  <c r="Q771" i="20"/>
  <c r="R771" i="20"/>
  <c r="S771" i="20"/>
  <c r="T771" i="20"/>
  <c r="U771" i="20"/>
  <c r="V771" i="20"/>
  <c r="Q772" i="20"/>
  <c r="R772" i="20"/>
  <c r="S772" i="20"/>
  <c r="T772" i="20"/>
  <c r="U772" i="20"/>
  <c r="V772" i="20"/>
  <c r="Q773" i="20"/>
  <c r="R773" i="20"/>
  <c r="S773" i="20"/>
  <c r="T773" i="20"/>
  <c r="U773" i="20"/>
  <c r="V773" i="20"/>
  <c r="Q774" i="20"/>
  <c r="R774" i="20"/>
  <c r="S774" i="20"/>
  <c r="T774" i="20"/>
  <c r="U774" i="20"/>
  <c r="V774" i="20"/>
  <c r="Q775" i="20"/>
  <c r="R775" i="20"/>
  <c r="S775" i="20"/>
  <c r="T775" i="20"/>
  <c r="U775" i="20"/>
  <c r="V775" i="20"/>
  <c r="Q776" i="20"/>
  <c r="R776" i="20"/>
  <c r="S776" i="20"/>
  <c r="T776" i="20"/>
  <c r="U776" i="20"/>
  <c r="V776" i="20"/>
  <c r="Q777" i="20"/>
  <c r="R777" i="20"/>
  <c r="S777" i="20"/>
  <c r="T777" i="20"/>
  <c r="U777" i="20"/>
  <c r="V777" i="20"/>
  <c r="Q778" i="20"/>
  <c r="R778" i="20"/>
  <c r="S778" i="20"/>
  <c r="T778" i="20"/>
  <c r="U778" i="20"/>
  <c r="V778" i="20"/>
  <c r="Q779" i="20"/>
  <c r="R779" i="20"/>
  <c r="S779" i="20"/>
  <c r="T779" i="20"/>
  <c r="U779" i="20"/>
  <c r="V779" i="20"/>
  <c r="Q780" i="20"/>
  <c r="R780" i="20"/>
  <c r="S780" i="20"/>
  <c r="T780" i="20"/>
  <c r="U780" i="20"/>
  <c r="V780" i="20"/>
  <c r="Q781" i="20"/>
  <c r="R781" i="20"/>
  <c r="S781" i="20"/>
  <c r="T781" i="20"/>
  <c r="U781" i="20"/>
  <c r="V781" i="20"/>
  <c r="Q782" i="20"/>
  <c r="R782" i="20"/>
  <c r="S782" i="20"/>
  <c r="T782" i="20"/>
  <c r="U782" i="20"/>
  <c r="V782" i="20"/>
  <c r="Q783" i="20"/>
  <c r="R783" i="20"/>
  <c r="S783" i="20"/>
  <c r="T783" i="20"/>
  <c r="U783" i="20"/>
  <c r="V783" i="20"/>
  <c r="Q784" i="20"/>
  <c r="R784" i="20"/>
  <c r="S784" i="20"/>
  <c r="T784" i="20"/>
  <c r="U784" i="20"/>
  <c r="V784" i="20"/>
  <c r="Q785" i="20"/>
  <c r="R785" i="20"/>
  <c r="S785" i="20"/>
  <c r="T785" i="20"/>
  <c r="U785" i="20"/>
  <c r="V785" i="20"/>
  <c r="Q786" i="20"/>
  <c r="R786" i="20"/>
  <c r="S786" i="20"/>
  <c r="T786" i="20"/>
  <c r="U786" i="20"/>
  <c r="V786" i="20"/>
  <c r="Q787" i="20"/>
  <c r="R787" i="20"/>
  <c r="S787" i="20"/>
  <c r="T787" i="20"/>
  <c r="U787" i="20"/>
  <c r="V787" i="20"/>
  <c r="Q788" i="20"/>
  <c r="R788" i="20"/>
  <c r="S788" i="20"/>
  <c r="T788" i="20"/>
  <c r="U788" i="20"/>
  <c r="V788" i="20"/>
  <c r="Q789" i="20"/>
  <c r="R789" i="20"/>
  <c r="S789" i="20"/>
  <c r="T789" i="20"/>
  <c r="U789" i="20"/>
  <c r="V789" i="20"/>
  <c r="Q790" i="20"/>
  <c r="R790" i="20"/>
  <c r="S790" i="20"/>
  <c r="T790" i="20"/>
  <c r="U790" i="20"/>
  <c r="V790" i="20"/>
  <c r="Q791" i="20"/>
  <c r="R791" i="20"/>
  <c r="S791" i="20"/>
  <c r="T791" i="20"/>
  <c r="U791" i="20"/>
  <c r="V791" i="20"/>
  <c r="Q792" i="20"/>
  <c r="R792" i="20"/>
  <c r="S792" i="20"/>
  <c r="T792" i="20"/>
  <c r="U792" i="20"/>
  <c r="V792" i="20"/>
  <c r="Q793" i="20"/>
  <c r="R793" i="20"/>
  <c r="S793" i="20"/>
  <c r="T793" i="20"/>
  <c r="U793" i="20"/>
  <c r="V793" i="20"/>
  <c r="Q794" i="20"/>
  <c r="R794" i="20"/>
  <c r="S794" i="20"/>
  <c r="T794" i="20"/>
  <c r="U794" i="20"/>
  <c r="V794" i="20"/>
  <c r="Q795" i="20"/>
  <c r="R795" i="20"/>
  <c r="S795" i="20"/>
  <c r="T795" i="20"/>
  <c r="U795" i="20"/>
  <c r="V795" i="20"/>
  <c r="Q796" i="20"/>
  <c r="R796" i="20"/>
  <c r="S796" i="20"/>
  <c r="T796" i="20"/>
  <c r="U796" i="20"/>
  <c r="V796" i="20"/>
  <c r="Q797" i="20"/>
  <c r="R797" i="20"/>
  <c r="S797" i="20"/>
  <c r="T797" i="20"/>
  <c r="U797" i="20"/>
  <c r="V797" i="20"/>
  <c r="Q798" i="20"/>
  <c r="R798" i="20"/>
  <c r="S798" i="20"/>
  <c r="T798" i="20"/>
  <c r="U798" i="20"/>
  <c r="V798" i="20"/>
  <c r="Q799" i="20"/>
  <c r="R799" i="20"/>
  <c r="S799" i="20"/>
  <c r="T799" i="20"/>
  <c r="U799" i="20"/>
  <c r="V799" i="20"/>
  <c r="Q800" i="20"/>
  <c r="R800" i="20"/>
  <c r="S800" i="20"/>
  <c r="T800" i="20"/>
  <c r="U800" i="20"/>
  <c r="V800" i="20"/>
  <c r="Q801" i="20"/>
  <c r="R801" i="20"/>
  <c r="S801" i="20"/>
  <c r="T801" i="20"/>
  <c r="U801" i="20"/>
  <c r="V801" i="20"/>
  <c r="Q802" i="20"/>
  <c r="R802" i="20"/>
  <c r="S802" i="20"/>
  <c r="T802" i="20"/>
  <c r="U802" i="20"/>
  <c r="V802" i="20"/>
  <c r="Q803" i="20"/>
  <c r="R803" i="20"/>
  <c r="S803" i="20"/>
  <c r="T803" i="20"/>
  <c r="U803" i="20"/>
  <c r="V803" i="20"/>
  <c r="Q804" i="20"/>
  <c r="R804" i="20"/>
  <c r="S804" i="20"/>
  <c r="T804" i="20"/>
  <c r="U804" i="20"/>
  <c r="V804" i="20"/>
  <c r="Q805" i="20"/>
  <c r="R805" i="20"/>
  <c r="S805" i="20"/>
  <c r="T805" i="20"/>
  <c r="U805" i="20"/>
  <c r="V805" i="20"/>
  <c r="Q806" i="20"/>
  <c r="R806" i="20"/>
  <c r="S806" i="20"/>
  <c r="T806" i="20"/>
  <c r="U806" i="20"/>
  <c r="V806" i="20"/>
  <c r="Q807" i="20"/>
  <c r="R807" i="20"/>
  <c r="S807" i="20"/>
  <c r="T807" i="20"/>
  <c r="U807" i="20"/>
  <c r="V807" i="20"/>
  <c r="Q808" i="20"/>
  <c r="R808" i="20"/>
  <c r="S808" i="20"/>
  <c r="T808" i="20"/>
  <c r="U808" i="20"/>
  <c r="V808" i="20"/>
  <c r="Q809" i="20"/>
  <c r="R809" i="20"/>
  <c r="S809" i="20"/>
  <c r="T809" i="20"/>
  <c r="U809" i="20"/>
  <c r="V809" i="20"/>
  <c r="Q810" i="20"/>
  <c r="R810" i="20"/>
  <c r="S810" i="20"/>
  <c r="T810" i="20"/>
  <c r="U810" i="20"/>
  <c r="V810" i="20"/>
  <c r="Q811" i="20"/>
  <c r="R811" i="20"/>
  <c r="S811" i="20"/>
  <c r="T811" i="20"/>
  <c r="U811" i="20"/>
  <c r="V811" i="20"/>
  <c r="Q812" i="20"/>
  <c r="R812" i="20"/>
  <c r="S812" i="20"/>
  <c r="T812" i="20"/>
  <c r="U812" i="20"/>
  <c r="V812" i="20"/>
  <c r="Q813" i="20"/>
  <c r="R813" i="20"/>
  <c r="S813" i="20"/>
  <c r="T813" i="20"/>
  <c r="U813" i="20"/>
  <c r="V813" i="20"/>
  <c r="Q814" i="20"/>
  <c r="R814" i="20"/>
  <c r="S814" i="20"/>
  <c r="T814" i="20"/>
  <c r="U814" i="20"/>
  <c r="V814" i="20"/>
  <c r="Q815" i="20"/>
  <c r="R815" i="20"/>
  <c r="S815" i="20"/>
  <c r="T815" i="20"/>
  <c r="U815" i="20"/>
  <c r="V815" i="20"/>
  <c r="Q816" i="20"/>
  <c r="R816" i="20"/>
  <c r="S816" i="20"/>
  <c r="T816" i="20"/>
  <c r="U816" i="20"/>
  <c r="V816" i="20"/>
  <c r="Q817" i="20"/>
  <c r="R817" i="20"/>
  <c r="S817" i="20"/>
  <c r="T817" i="20"/>
  <c r="U817" i="20"/>
  <c r="V817" i="20"/>
  <c r="Q818" i="20"/>
  <c r="R818" i="20"/>
  <c r="S818" i="20"/>
  <c r="T818" i="20"/>
  <c r="U818" i="20"/>
  <c r="V818" i="20"/>
  <c r="Q819" i="20"/>
  <c r="R819" i="20"/>
  <c r="S819" i="20"/>
  <c r="T819" i="20"/>
  <c r="U819" i="20"/>
  <c r="V819" i="20"/>
  <c r="Q820" i="20"/>
  <c r="R820" i="20"/>
  <c r="S820" i="20"/>
  <c r="T820" i="20"/>
  <c r="U820" i="20"/>
  <c r="V820" i="20"/>
  <c r="Q821" i="20"/>
  <c r="R821" i="20"/>
  <c r="S821" i="20"/>
  <c r="T821" i="20"/>
  <c r="U821" i="20"/>
  <c r="V821" i="20"/>
  <c r="Q822" i="20"/>
  <c r="R822" i="20"/>
  <c r="S822" i="20"/>
  <c r="T822" i="20"/>
  <c r="U822" i="20"/>
  <c r="V822" i="20"/>
  <c r="Q823" i="20"/>
  <c r="R823" i="20"/>
  <c r="S823" i="20"/>
  <c r="T823" i="20"/>
  <c r="U823" i="20"/>
  <c r="V823" i="20"/>
  <c r="Q824" i="20"/>
  <c r="R824" i="20"/>
  <c r="S824" i="20"/>
  <c r="T824" i="20"/>
  <c r="U824" i="20"/>
  <c r="V824" i="20"/>
  <c r="Q825" i="20"/>
  <c r="R825" i="20"/>
  <c r="S825" i="20"/>
  <c r="T825" i="20"/>
  <c r="U825" i="20"/>
  <c r="V825" i="20"/>
  <c r="Q826" i="20"/>
  <c r="R826" i="20"/>
  <c r="S826" i="20"/>
  <c r="T826" i="20"/>
  <c r="U826" i="20"/>
  <c r="V826" i="20"/>
  <c r="Q827" i="20"/>
  <c r="R827" i="20"/>
  <c r="S827" i="20"/>
  <c r="T827" i="20"/>
  <c r="U827" i="20"/>
  <c r="V827" i="20"/>
  <c r="Q828" i="20"/>
  <c r="R828" i="20"/>
  <c r="S828" i="20"/>
  <c r="T828" i="20"/>
  <c r="U828" i="20"/>
  <c r="V828" i="20"/>
  <c r="Q829" i="20"/>
  <c r="R829" i="20"/>
  <c r="S829" i="20"/>
  <c r="T829" i="20"/>
  <c r="U829" i="20"/>
  <c r="V829" i="20"/>
  <c r="Q830" i="20"/>
  <c r="R830" i="20"/>
  <c r="S830" i="20"/>
  <c r="T830" i="20"/>
  <c r="U830" i="20"/>
  <c r="V830" i="20"/>
  <c r="Q831" i="20"/>
  <c r="R831" i="20"/>
  <c r="S831" i="20"/>
  <c r="T831" i="20"/>
  <c r="U831" i="20"/>
  <c r="V831" i="20"/>
  <c r="Q832" i="20"/>
  <c r="R832" i="20"/>
  <c r="S832" i="20"/>
  <c r="T832" i="20"/>
  <c r="U832" i="20"/>
  <c r="V832" i="20"/>
  <c r="Q833" i="20"/>
  <c r="R833" i="20"/>
  <c r="S833" i="20"/>
  <c r="T833" i="20"/>
  <c r="U833" i="20"/>
  <c r="V833" i="20"/>
  <c r="Q834" i="20"/>
  <c r="R834" i="20"/>
  <c r="S834" i="20"/>
  <c r="T834" i="20"/>
  <c r="U834" i="20"/>
  <c r="V834" i="20"/>
  <c r="Q835" i="20"/>
  <c r="R835" i="20"/>
  <c r="S835" i="20"/>
  <c r="T835" i="20"/>
  <c r="U835" i="20"/>
  <c r="V835" i="20"/>
  <c r="Q836" i="20"/>
  <c r="R836" i="20"/>
  <c r="S836" i="20"/>
  <c r="T836" i="20"/>
  <c r="U836" i="20"/>
  <c r="V836" i="20"/>
  <c r="Q837" i="20"/>
  <c r="R837" i="20"/>
  <c r="S837" i="20"/>
  <c r="T837" i="20"/>
  <c r="U837" i="20"/>
  <c r="V837" i="20"/>
  <c r="Q838" i="20"/>
  <c r="R838" i="20"/>
  <c r="S838" i="20"/>
  <c r="T838" i="20"/>
  <c r="U838" i="20"/>
  <c r="V838" i="20"/>
  <c r="Q839" i="20"/>
  <c r="R839" i="20"/>
  <c r="S839" i="20"/>
  <c r="T839" i="20"/>
  <c r="U839" i="20"/>
  <c r="V839" i="20"/>
  <c r="Q840" i="20"/>
  <c r="R840" i="20"/>
  <c r="S840" i="20"/>
  <c r="T840" i="20"/>
  <c r="U840" i="20"/>
  <c r="V840" i="20"/>
  <c r="Q841" i="20"/>
  <c r="R841" i="20"/>
  <c r="S841" i="20"/>
  <c r="T841" i="20"/>
  <c r="U841" i="20"/>
  <c r="V841" i="20"/>
  <c r="Q842" i="20"/>
  <c r="R842" i="20"/>
  <c r="S842" i="20"/>
  <c r="T842" i="20"/>
  <c r="U842" i="20"/>
  <c r="V842" i="20"/>
  <c r="Q843" i="20"/>
  <c r="R843" i="20"/>
  <c r="S843" i="20"/>
  <c r="T843" i="20"/>
  <c r="U843" i="20"/>
  <c r="V843" i="20"/>
  <c r="Q844" i="20"/>
  <c r="R844" i="20"/>
  <c r="S844" i="20"/>
  <c r="T844" i="20"/>
  <c r="U844" i="20"/>
  <c r="V844" i="20"/>
  <c r="Q845" i="20"/>
  <c r="R845" i="20"/>
  <c r="S845" i="20"/>
  <c r="T845" i="20"/>
  <c r="U845" i="20"/>
  <c r="V845" i="20"/>
  <c r="Q846" i="20"/>
  <c r="R846" i="20"/>
  <c r="S846" i="20"/>
  <c r="T846" i="20"/>
  <c r="U846" i="20"/>
  <c r="V846" i="20"/>
  <c r="Q847" i="20"/>
  <c r="R847" i="20"/>
  <c r="S847" i="20"/>
  <c r="T847" i="20"/>
  <c r="U847" i="20"/>
  <c r="V847" i="20"/>
  <c r="Q848" i="20"/>
  <c r="R848" i="20"/>
  <c r="S848" i="20"/>
  <c r="T848" i="20"/>
  <c r="U848" i="20"/>
  <c r="V848" i="20"/>
  <c r="Q849" i="20"/>
  <c r="R849" i="20"/>
  <c r="S849" i="20"/>
  <c r="T849" i="20"/>
  <c r="U849" i="20"/>
  <c r="V849" i="20"/>
  <c r="Q850" i="20"/>
  <c r="R850" i="20"/>
  <c r="S850" i="20"/>
  <c r="T850" i="20"/>
  <c r="U850" i="20"/>
  <c r="V850" i="20"/>
  <c r="Q851" i="20"/>
  <c r="R851" i="20"/>
  <c r="S851" i="20"/>
  <c r="T851" i="20"/>
  <c r="U851" i="20"/>
  <c r="V851" i="20"/>
  <c r="Q852" i="20"/>
  <c r="R852" i="20"/>
  <c r="S852" i="20"/>
  <c r="T852" i="20"/>
  <c r="U852" i="20"/>
  <c r="V852" i="20"/>
  <c r="Q853" i="20"/>
  <c r="R853" i="20"/>
  <c r="S853" i="20"/>
  <c r="T853" i="20"/>
  <c r="U853" i="20"/>
  <c r="V853" i="20"/>
  <c r="Q854" i="20"/>
  <c r="R854" i="20"/>
  <c r="S854" i="20"/>
  <c r="T854" i="20"/>
  <c r="U854" i="20"/>
  <c r="V854" i="20"/>
  <c r="Q855" i="20"/>
  <c r="R855" i="20"/>
  <c r="S855" i="20"/>
  <c r="T855" i="20"/>
  <c r="U855" i="20"/>
  <c r="V855" i="20"/>
  <c r="Q856" i="20"/>
  <c r="R856" i="20"/>
  <c r="S856" i="20"/>
  <c r="T856" i="20"/>
  <c r="U856" i="20"/>
  <c r="V856" i="20"/>
  <c r="Q857" i="20"/>
  <c r="R857" i="20"/>
  <c r="S857" i="20"/>
  <c r="T857" i="20"/>
  <c r="U857" i="20"/>
  <c r="V857" i="20"/>
  <c r="Q858" i="20"/>
  <c r="R858" i="20"/>
  <c r="S858" i="20"/>
  <c r="T858" i="20"/>
  <c r="U858" i="20"/>
  <c r="V858" i="20"/>
  <c r="Q859" i="20"/>
  <c r="R859" i="20"/>
  <c r="S859" i="20"/>
  <c r="T859" i="20"/>
  <c r="U859" i="20"/>
  <c r="V859" i="20"/>
  <c r="Q860" i="20"/>
  <c r="R860" i="20"/>
  <c r="S860" i="20"/>
  <c r="T860" i="20"/>
  <c r="U860" i="20"/>
  <c r="V860" i="20"/>
  <c r="Q861" i="20"/>
  <c r="R861" i="20"/>
  <c r="S861" i="20"/>
  <c r="T861" i="20"/>
  <c r="U861" i="20"/>
  <c r="V861" i="20"/>
  <c r="Q862" i="20"/>
  <c r="R862" i="20"/>
  <c r="S862" i="20"/>
  <c r="T862" i="20"/>
  <c r="U862" i="20"/>
  <c r="V862" i="20"/>
  <c r="Q863" i="20"/>
  <c r="R863" i="20"/>
  <c r="S863" i="20"/>
  <c r="T863" i="20"/>
  <c r="U863" i="20"/>
  <c r="V863" i="20"/>
  <c r="Q864" i="20"/>
  <c r="R864" i="20"/>
  <c r="S864" i="20"/>
  <c r="T864" i="20"/>
  <c r="U864" i="20"/>
  <c r="V864" i="20"/>
  <c r="Q865" i="20"/>
  <c r="R865" i="20"/>
  <c r="S865" i="20"/>
  <c r="T865" i="20"/>
  <c r="U865" i="20"/>
  <c r="V865" i="20"/>
  <c r="Q866" i="20"/>
  <c r="R866" i="20"/>
  <c r="S866" i="20"/>
  <c r="T866" i="20"/>
  <c r="U866" i="20"/>
  <c r="V866" i="20"/>
  <c r="Q867" i="20"/>
  <c r="R867" i="20"/>
  <c r="S867" i="20"/>
  <c r="T867" i="20"/>
  <c r="U867" i="20"/>
  <c r="V867" i="20"/>
  <c r="Q868" i="20"/>
  <c r="R868" i="20"/>
  <c r="S868" i="20"/>
  <c r="T868" i="20"/>
  <c r="U868" i="20"/>
  <c r="V868" i="20"/>
  <c r="Q869" i="20"/>
  <c r="R869" i="20"/>
  <c r="S869" i="20"/>
  <c r="T869" i="20"/>
  <c r="U869" i="20"/>
  <c r="V869" i="20"/>
  <c r="Q870" i="20"/>
  <c r="R870" i="20"/>
  <c r="S870" i="20"/>
  <c r="T870" i="20"/>
  <c r="U870" i="20"/>
  <c r="V870" i="20"/>
  <c r="Q871" i="20"/>
  <c r="R871" i="20"/>
  <c r="S871" i="20"/>
  <c r="T871" i="20"/>
  <c r="U871" i="20"/>
  <c r="V871" i="20"/>
  <c r="Q872" i="20"/>
  <c r="R872" i="20"/>
  <c r="S872" i="20"/>
  <c r="T872" i="20"/>
  <c r="U872" i="20"/>
  <c r="V872" i="20"/>
  <c r="Q873" i="20"/>
  <c r="R873" i="20"/>
  <c r="S873" i="20"/>
  <c r="T873" i="20"/>
  <c r="U873" i="20"/>
  <c r="V873" i="20"/>
  <c r="Q874" i="20"/>
  <c r="R874" i="20"/>
  <c r="S874" i="20"/>
  <c r="T874" i="20"/>
  <c r="U874" i="20"/>
  <c r="V874" i="20"/>
  <c r="Q875" i="20"/>
  <c r="R875" i="20"/>
  <c r="S875" i="20"/>
  <c r="T875" i="20"/>
  <c r="U875" i="20"/>
  <c r="V875" i="20"/>
  <c r="Q876" i="20"/>
  <c r="R876" i="20"/>
  <c r="S876" i="20"/>
  <c r="T876" i="20"/>
  <c r="U876" i="20"/>
  <c r="V876" i="20"/>
  <c r="Q877" i="20"/>
  <c r="R877" i="20"/>
  <c r="S877" i="20"/>
  <c r="T877" i="20"/>
  <c r="U877" i="20"/>
  <c r="V877" i="20"/>
  <c r="Q878" i="20"/>
  <c r="R878" i="20"/>
  <c r="S878" i="20"/>
  <c r="T878" i="20"/>
  <c r="U878" i="20"/>
  <c r="V878" i="20"/>
  <c r="Q879" i="20"/>
  <c r="R879" i="20"/>
  <c r="S879" i="20"/>
  <c r="T879" i="20"/>
  <c r="U879" i="20"/>
  <c r="V879" i="20"/>
  <c r="Q880" i="20"/>
  <c r="R880" i="20"/>
  <c r="S880" i="20"/>
  <c r="T880" i="20"/>
  <c r="U880" i="20"/>
  <c r="V880" i="20"/>
  <c r="Q881" i="20"/>
  <c r="R881" i="20"/>
  <c r="S881" i="20"/>
  <c r="T881" i="20"/>
  <c r="U881" i="20"/>
  <c r="V881" i="20"/>
  <c r="Q882" i="20"/>
  <c r="R882" i="20"/>
  <c r="S882" i="20"/>
  <c r="T882" i="20"/>
  <c r="U882" i="20"/>
  <c r="V882" i="20"/>
  <c r="Q883" i="20"/>
  <c r="R883" i="20"/>
  <c r="S883" i="20"/>
  <c r="T883" i="20"/>
  <c r="U883" i="20"/>
  <c r="V883" i="20"/>
  <c r="Q884" i="20"/>
  <c r="R884" i="20"/>
  <c r="S884" i="20"/>
  <c r="T884" i="20"/>
  <c r="U884" i="20"/>
  <c r="V884" i="20"/>
  <c r="Q885" i="20"/>
  <c r="R885" i="20"/>
  <c r="S885" i="20"/>
  <c r="T885" i="20"/>
  <c r="U885" i="20"/>
  <c r="V885" i="20"/>
  <c r="Q886" i="20"/>
  <c r="R886" i="20"/>
  <c r="S886" i="20"/>
  <c r="T886" i="20"/>
  <c r="U886" i="20"/>
  <c r="V886" i="20"/>
  <c r="Q887" i="20"/>
  <c r="R887" i="20"/>
  <c r="S887" i="20"/>
  <c r="T887" i="20"/>
  <c r="U887" i="20"/>
  <c r="V887" i="20"/>
  <c r="Q888" i="20"/>
  <c r="R888" i="20"/>
  <c r="S888" i="20"/>
  <c r="T888" i="20"/>
  <c r="U888" i="20"/>
  <c r="V888" i="20"/>
  <c r="Q889" i="20"/>
  <c r="R889" i="20"/>
  <c r="S889" i="20"/>
  <c r="T889" i="20"/>
  <c r="U889" i="20"/>
  <c r="V889" i="20"/>
  <c r="Q890" i="20"/>
  <c r="R890" i="20"/>
  <c r="S890" i="20"/>
  <c r="T890" i="20"/>
  <c r="U890" i="20"/>
  <c r="V890" i="20"/>
  <c r="Q891" i="20"/>
  <c r="R891" i="20"/>
  <c r="S891" i="20"/>
  <c r="T891" i="20"/>
  <c r="U891" i="20"/>
  <c r="V891" i="20"/>
  <c r="Q892" i="20"/>
  <c r="R892" i="20"/>
  <c r="S892" i="20"/>
  <c r="T892" i="20"/>
  <c r="U892" i="20"/>
  <c r="V892" i="20"/>
  <c r="Q893" i="20"/>
  <c r="R893" i="20"/>
  <c r="S893" i="20"/>
  <c r="T893" i="20"/>
  <c r="U893" i="20"/>
  <c r="V893" i="20"/>
  <c r="Q894" i="20"/>
  <c r="R894" i="20"/>
  <c r="S894" i="20"/>
  <c r="T894" i="20"/>
  <c r="U894" i="20"/>
  <c r="V894" i="20"/>
  <c r="Q895" i="20"/>
  <c r="R895" i="20"/>
  <c r="S895" i="20"/>
  <c r="T895" i="20"/>
  <c r="U895" i="20"/>
  <c r="V895" i="20"/>
  <c r="Q896" i="20"/>
  <c r="R896" i="20"/>
  <c r="S896" i="20"/>
  <c r="T896" i="20"/>
  <c r="U896" i="20"/>
  <c r="V896" i="20"/>
  <c r="Q897" i="20"/>
  <c r="R897" i="20"/>
  <c r="S897" i="20"/>
  <c r="T897" i="20"/>
  <c r="U897" i="20"/>
  <c r="V897" i="20"/>
  <c r="Q898" i="20"/>
  <c r="R898" i="20"/>
  <c r="S898" i="20"/>
  <c r="T898" i="20"/>
  <c r="U898" i="20"/>
  <c r="V898" i="20"/>
  <c r="Q899" i="20"/>
  <c r="R899" i="20"/>
  <c r="S899" i="20"/>
  <c r="T899" i="20"/>
  <c r="U899" i="20"/>
  <c r="V899" i="20"/>
  <c r="Q900" i="20"/>
  <c r="R900" i="20"/>
  <c r="S900" i="20"/>
  <c r="T900" i="20"/>
  <c r="U900" i="20"/>
  <c r="V900" i="20"/>
  <c r="Q901" i="20"/>
  <c r="R901" i="20"/>
  <c r="S901" i="20"/>
  <c r="T901" i="20"/>
  <c r="U901" i="20"/>
  <c r="V901" i="20"/>
  <c r="Q902" i="20"/>
  <c r="R902" i="20"/>
  <c r="S902" i="20"/>
  <c r="T902" i="20"/>
  <c r="U902" i="20"/>
  <c r="V902" i="20"/>
  <c r="Q903" i="20"/>
  <c r="R903" i="20"/>
  <c r="S903" i="20"/>
  <c r="T903" i="20"/>
  <c r="U903" i="20"/>
  <c r="V903" i="20"/>
  <c r="Q904" i="20"/>
  <c r="R904" i="20"/>
  <c r="S904" i="20"/>
  <c r="T904" i="20"/>
  <c r="U904" i="20"/>
  <c r="V904" i="20"/>
  <c r="Q905" i="20"/>
  <c r="R905" i="20"/>
  <c r="S905" i="20"/>
  <c r="T905" i="20"/>
  <c r="U905" i="20"/>
  <c r="V905" i="20"/>
  <c r="Q906" i="20"/>
  <c r="R906" i="20"/>
  <c r="S906" i="20"/>
  <c r="T906" i="20"/>
  <c r="U906" i="20"/>
  <c r="V906" i="20"/>
  <c r="Q907" i="20"/>
  <c r="R907" i="20"/>
  <c r="S907" i="20"/>
  <c r="T907" i="20"/>
  <c r="U907" i="20"/>
  <c r="V907" i="20"/>
  <c r="Q908" i="20"/>
  <c r="R908" i="20"/>
  <c r="S908" i="20"/>
  <c r="T908" i="20"/>
  <c r="U908" i="20"/>
  <c r="V908" i="20"/>
  <c r="Q909" i="20"/>
  <c r="R909" i="20"/>
  <c r="S909" i="20"/>
  <c r="T909" i="20"/>
  <c r="U909" i="20"/>
  <c r="V909" i="20"/>
  <c r="Q910" i="20"/>
  <c r="R910" i="20"/>
  <c r="S910" i="20"/>
  <c r="T910" i="20"/>
  <c r="U910" i="20"/>
  <c r="V910" i="20"/>
  <c r="Q911" i="20"/>
  <c r="R911" i="20"/>
  <c r="S911" i="20"/>
  <c r="T911" i="20"/>
  <c r="U911" i="20"/>
  <c r="V911" i="20"/>
  <c r="Q912" i="20"/>
  <c r="R912" i="20"/>
  <c r="S912" i="20"/>
  <c r="T912" i="20"/>
  <c r="U912" i="20"/>
  <c r="V912" i="20"/>
  <c r="Q913" i="20"/>
  <c r="R913" i="20"/>
  <c r="S913" i="20"/>
  <c r="T913" i="20"/>
  <c r="U913" i="20"/>
  <c r="V913" i="20"/>
  <c r="Q914" i="20"/>
  <c r="R914" i="20"/>
  <c r="S914" i="20"/>
  <c r="T914" i="20"/>
  <c r="U914" i="20"/>
  <c r="V914" i="20"/>
  <c r="Q915" i="20"/>
  <c r="R915" i="20"/>
  <c r="S915" i="20"/>
  <c r="T915" i="20"/>
  <c r="U915" i="20"/>
  <c r="V915" i="20"/>
  <c r="Q916" i="20"/>
  <c r="R916" i="20"/>
  <c r="S916" i="20"/>
  <c r="T916" i="20"/>
  <c r="U916" i="20"/>
  <c r="V916" i="20"/>
  <c r="Q917" i="20"/>
  <c r="R917" i="20"/>
  <c r="S917" i="20"/>
  <c r="T917" i="20"/>
  <c r="U917" i="20"/>
  <c r="V917" i="20"/>
  <c r="Q918" i="20"/>
  <c r="R918" i="20"/>
  <c r="S918" i="20"/>
  <c r="T918" i="20"/>
  <c r="U918" i="20"/>
  <c r="V918" i="20"/>
  <c r="Q919" i="20"/>
  <c r="R919" i="20"/>
  <c r="S919" i="20"/>
  <c r="T919" i="20"/>
  <c r="U919" i="20"/>
  <c r="V919" i="20"/>
  <c r="Q920" i="20"/>
  <c r="R920" i="20"/>
  <c r="S920" i="20"/>
  <c r="T920" i="20"/>
  <c r="U920" i="20"/>
  <c r="V920" i="20"/>
  <c r="Q921" i="20"/>
  <c r="R921" i="20"/>
  <c r="S921" i="20"/>
  <c r="T921" i="20"/>
  <c r="U921" i="20"/>
  <c r="V921" i="20"/>
  <c r="Q922" i="20"/>
  <c r="R922" i="20"/>
  <c r="S922" i="20"/>
  <c r="T922" i="20"/>
  <c r="U922" i="20"/>
  <c r="V922" i="20"/>
  <c r="Q923" i="20"/>
  <c r="R923" i="20"/>
  <c r="S923" i="20"/>
  <c r="T923" i="20"/>
  <c r="U923" i="20"/>
  <c r="V923" i="20"/>
  <c r="Q924" i="20"/>
  <c r="R924" i="20"/>
  <c r="S924" i="20"/>
  <c r="T924" i="20"/>
  <c r="U924" i="20"/>
  <c r="V924" i="20"/>
  <c r="Q925" i="20"/>
  <c r="R925" i="20"/>
  <c r="S925" i="20"/>
  <c r="T925" i="20"/>
  <c r="U925" i="20"/>
  <c r="V925" i="20"/>
  <c r="Q926" i="20"/>
  <c r="R926" i="20"/>
  <c r="S926" i="20"/>
  <c r="T926" i="20"/>
  <c r="U926" i="20"/>
  <c r="V926" i="20"/>
  <c r="Q927" i="20"/>
  <c r="R927" i="20"/>
  <c r="S927" i="20"/>
  <c r="T927" i="20"/>
  <c r="U927" i="20"/>
  <c r="V927" i="20"/>
  <c r="Q928" i="20"/>
  <c r="R928" i="20"/>
  <c r="S928" i="20"/>
  <c r="T928" i="20"/>
  <c r="U928" i="20"/>
  <c r="V928" i="20"/>
  <c r="Q929" i="20"/>
  <c r="R929" i="20"/>
  <c r="S929" i="20"/>
  <c r="T929" i="20"/>
  <c r="U929" i="20"/>
  <c r="V929" i="20"/>
  <c r="Q930" i="20"/>
  <c r="R930" i="20"/>
  <c r="S930" i="20"/>
  <c r="T930" i="20"/>
  <c r="U930" i="20"/>
  <c r="V930" i="20"/>
  <c r="Q931" i="20"/>
  <c r="R931" i="20"/>
  <c r="S931" i="20"/>
  <c r="T931" i="20"/>
  <c r="U931" i="20"/>
  <c r="V931" i="20"/>
  <c r="Q932" i="20"/>
  <c r="R932" i="20"/>
  <c r="S932" i="20"/>
  <c r="T932" i="20"/>
  <c r="U932" i="20"/>
  <c r="V932" i="20"/>
  <c r="Q933" i="20"/>
  <c r="R933" i="20"/>
  <c r="S933" i="20"/>
  <c r="T933" i="20"/>
  <c r="U933" i="20"/>
  <c r="V933" i="20"/>
  <c r="Q934" i="20"/>
  <c r="R934" i="20"/>
  <c r="S934" i="20"/>
  <c r="T934" i="20"/>
  <c r="U934" i="20"/>
  <c r="V934" i="20"/>
  <c r="Q935" i="20"/>
  <c r="R935" i="20"/>
  <c r="S935" i="20"/>
  <c r="T935" i="20"/>
  <c r="U935" i="20"/>
  <c r="V935" i="20"/>
  <c r="Q936" i="20"/>
  <c r="R936" i="20"/>
  <c r="S936" i="20"/>
  <c r="T936" i="20"/>
  <c r="U936" i="20"/>
  <c r="V936" i="20"/>
  <c r="Q937" i="20"/>
  <c r="R937" i="20"/>
  <c r="S937" i="20"/>
  <c r="T937" i="20"/>
  <c r="U937" i="20"/>
  <c r="V937" i="20"/>
  <c r="Q938" i="20"/>
  <c r="R938" i="20"/>
  <c r="S938" i="20"/>
  <c r="T938" i="20"/>
  <c r="U938" i="20"/>
  <c r="V938" i="20"/>
  <c r="Q939" i="20"/>
  <c r="R939" i="20"/>
  <c r="S939" i="20"/>
  <c r="T939" i="20"/>
  <c r="U939" i="20"/>
  <c r="V939" i="20"/>
  <c r="Q940" i="20"/>
  <c r="R940" i="20"/>
  <c r="S940" i="20"/>
  <c r="T940" i="20"/>
  <c r="U940" i="20"/>
  <c r="V940" i="20"/>
  <c r="Q941" i="20"/>
  <c r="R941" i="20"/>
  <c r="S941" i="20"/>
  <c r="T941" i="20"/>
  <c r="U941" i="20"/>
  <c r="V941" i="20"/>
  <c r="Q942" i="20"/>
  <c r="R942" i="20"/>
  <c r="S942" i="20"/>
  <c r="T942" i="20"/>
  <c r="U942" i="20"/>
  <c r="V942" i="20"/>
  <c r="Q943" i="20"/>
  <c r="R943" i="20"/>
  <c r="S943" i="20"/>
  <c r="T943" i="20"/>
  <c r="U943" i="20"/>
  <c r="V943" i="20"/>
  <c r="Q944" i="20"/>
  <c r="R944" i="20"/>
  <c r="S944" i="20"/>
  <c r="T944" i="20"/>
  <c r="U944" i="20"/>
  <c r="V944" i="20"/>
  <c r="Q945" i="20"/>
  <c r="R945" i="20"/>
  <c r="S945" i="20"/>
  <c r="T945" i="20"/>
  <c r="U945" i="20"/>
  <c r="V945" i="20"/>
  <c r="Q946" i="20"/>
  <c r="R946" i="20"/>
  <c r="S946" i="20"/>
  <c r="T946" i="20"/>
  <c r="U946" i="20"/>
  <c r="V946" i="20"/>
  <c r="Q947" i="20"/>
  <c r="R947" i="20"/>
  <c r="S947" i="20"/>
  <c r="T947" i="20"/>
  <c r="U947" i="20"/>
  <c r="V947" i="20"/>
  <c r="Q948" i="20"/>
  <c r="R948" i="20"/>
  <c r="S948" i="20"/>
  <c r="T948" i="20"/>
  <c r="U948" i="20"/>
  <c r="V948" i="20"/>
  <c r="Q949" i="20"/>
  <c r="R949" i="20"/>
  <c r="S949" i="20"/>
  <c r="T949" i="20"/>
  <c r="U949" i="20"/>
  <c r="V949" i="20"/>
  <c r="Q950" i="20"/>
  <c r="R950" i="20"/>
  <c r="S950" i="20"/>
  <c r="T950" i="20"/>
  <c r="U950" i="20"/>
  <c r="V950" i="20"/>
  <c r="Q951" i="20"/>
  <c r="R951" i="20"/>
  <c r="S951" i="20"/>
  <c r="T951" i="20"/>
  <c r="U951" i="20"/>
  <c r="V951" i="20"/>
  <c r="Q952" i="20"/>
  <c r="R952" i="20"/>
  <c r="S952" i="20"/>
  <c r="T952" i="20"/>
  <c r="U952" i="20"/>
  <c r="V952" i="20"/>
  <c r="Q953" i="20"/>
  <c r="R953" i="20"/>
  <c r="S953" i="20"/>
  <c r="T953" i="20"/>
  <c r="U953" i="20"/>
  <c r="V953" i="20"/>
  <c r="Q954" i="20"/>
  <c r="R954" i="20"/>
  <c r="S954" i="20"/>
  <c r="T954" i="20"/>
  <c r="U954" i="20"/>
  <c r="V954" i="20"/>
  <c r="Q955" i="20"/>
  <c r="R955" i="20"/>
  <c r="S955" i="20"/>
  <c r="T955" i="20"/>
  <c r="U955" i="20"/>
  <c r="V955" i="20"/>
  <c r="Q956" i="20"/>
  <c r="R956" i="20"/>
  <c r="S956" i="20"/>
  <c r="T956" i="20"/>
  <c r="U956" i="20"/>
  <c r="V956" i="20"/>
  <c r="Q957" i="20"/>
  <c r="R957" i="20"/>
  <c r="S957" i="20"/>
  <c r="T957" i="20"/>
  <c r="U957" i="20"/>
  <c r="V957" i="20"/>
  <c r="Q958" i="20"/>
  <c r="R958" i="20"/>
  <c r="S958" i="20"/>
  <c r="T958" i="20"/>
  <c r="U958" i="20"/>
  <c r="V958" i="20"/>
  <c r="Q959" i="20"/>
  <c r="R959" i="20"/>
  <c r="S959" i="20"/>
  <c r="T959" i="20"/>
  <c r="U959" i="20"/>
  <c r="V959" i="20"/>
  <c r="Q960" i="20"/>
  <c r="R960" i="20"/>
  <c r="S960" i="20"/>
  <c r="T960" i="20"/>
  <c r="U960" i="20"/>
  <c r="V960" i="20"/>
  <c r="Q961" i="20"/>
  <c r="R961" i="20"/>
  <c r="S961" i="20"/>
  <c r="T961" i="20"/>
  <c r="U961" i="20"/>
  <c r="V961" i="20"/>
  <c r="Q962" i="20"/>
  <c r="R962" i="20"/>
  <c r="S962" i="20"/>
  <c r="T962" i="20"/>
  <c r="U962" i="20"/>
  <c r="V962" i="20"/>
  <c r="Q963" i="20"/>
  <c r="R963" i="20"/>
  <c r="S963" i="20"/>
  <c r="T963" i="20"/>
  <c r="U963" i="20"/>
  <c r="V963" i="20"/>
  <c r="Q964" i="20"/>
  <c r="R964" i="20"/>
  <c r="S964" i="20"/>
  <c r="T964" i="20"/>
  <c r="U964" i="20"/>
  <c r="V964" i="20"/>
  <c r="Q965" i="20"/>
  <c r="R965" i="20"/>
  <c r="S965" i="20"/>
  <c r="T965" i="20"/>
  <c r="U965" i="20"/>
  <c r="V965" i="20"/>
  <c r="Q966" i="20"/>
  <c r="R966" i="20"/>
  <c r="S966" i="20"/>
  <c r="T966" i="20"/>
  <c r="U966" i="20"/>
  <c r="V966" i="20"/>
  <c r="Q967" i="20"/>
  <c r="R967" i="20"/>
  <c r="S967" i="20"/>
  <c r="T967" i="20"/>
  <c r="U967" i="20"/>
  <c r="V967" i="20"/>
  <c r="Q968" i="20"/>
  <c r="R968" i="20"/>
  <c r="S968" i="20"/>
  <c r="T968" i="20"/>
  <c r="U968" i="20"/>
  <c r="V968" i="20"/>
  <c r="Q969" i="20"/>
  <c r="R969" i="20"/>
  <c r="S969" i="20"/>
  <c r="T969" i="20"/>
  <c r="U969" i="20"/>
  <c r="V969" i="20"/>
  <c r="Q970" i="20"/>
  <c r="R970" i="20"/>
  <c r="S970" i="20"/>
  <c r="T970" i="20"/>
  <c r="U970" i="20"/>
  <c r="V970" i="20"/>
  <c r="Q971" i="20"/>
  <c r="R971" i="20"/>
  <c r="S971" i="20"/>
  <c r="T971" i="20"/>
  <c r="U971" i="20"/>
  <c r="V971" i="20"/>
  <c r="Q972" i="20"/>
  <c r="R972" i="20"/>
  <c r="S972" i="20"/>
  <c r="T972" i="20"/>
  <c r="U972" i="20"/>
  <c r="V972" i="20"/>
  <c r="Q973" i="20"/>
  <c r="R973" i="20"/>
  <c r="S973" i="20"/>
  <c r="T973" i="20"/>
  <c r="U973" i="20"/>
  <c r="V973" i="20"/>
  <c r="Q974" i="20"/>
  <c r="R974" i="20"/>
  <c r="S974" i="20"/>
  <c r="T974" i="20"/>
  <c r="U974" i="20"/>
  <c r="V974" i="20"/>
  <c r="Q975" i="20"/>
  <c r="R975" i="20"/>
  <c r="S975" i="20"/>
  <c r="T975" i="20"/>
  <c r="U975" i="20"/>
  <c r="V975" i="20"/>
  <c r="Q976" i="20"/>
  <c r="R976" i="20"/>
  <c r="S976" i="20"/>
  <c r="T976" i="20"/>
  <c r="U976" i="20"/>
  <c r="V976" i="20"/>
  <c r="Q977" i="20"/>
  <c r="R977" i="20"/>
  <c r="S977" i="20"/>
  <c r="T977" i="20"/>
  <c r="U977" i="20"/>
  <c r="V977" i="20"/>
  <c r="Q978" i="20"/>
  <c r="R978" i="20"/>
  <c r="S978" i="20"/>
  <c r="T978" i="20"/>
  <c r="U978" i="20"/>
  <c r="V978" i="20"/>
  <c r="Q979" i="20"/>
  <c r="R979" i="20"/>
  <c r="S979" i="20"/>
  <c r="T979" i="20"/>
  <c r="U979" i="20"/>
  <c r="V979" i="20"/>
  <c r="Q980" i="20"/>
  <c r="R980" i="20"/>
  <c r="S980" i="20"/>
  <c r="T980" i="20"/>
  <c r="U980" i="20"/>
  <c r="V980" i="20"/>
  <c r="Q981" i="20"/>
  <c r="R981" i="20"/>
  <c r="S981" i="20"/>
  <c r="T981" i="20"/>
  <c r="U981" i="20"/>
  <c r="V981" i="20"/>
  <c r="Q982" i="20"/>
  <c r="R982" i="20"/>
  <c r="S982" i="20"/>
  <c r="T982" i="20"/>
  <c r="U982" i="20"/>
  <c r="V982" i="20"/>
  <c r="Q983" i="20"/>
  <c r="R983" i="20"/>
  <c r="S983" i="20"/>
  <c r="T983" i="20"/>
  <c r="U983" i="20"/>
  <c r="V983" i="20"/>
  <c r="Q984" i="20"/>
  <c r="R984" i="20"/>
  <c r="S984" i="20"/>
  <c r="T984" i="20"/>
  <c r="U984" i="20"/>
  <c r="V984" i="20"/>
  <c r="Q985" i="20"/>
  <c r="R985" i="20"/>
  <c r="S985" i="20"/>
  <c r="T985" i="20"/>
  <c r="U985" i="20"/>
  <c r="V985" i="20"/>
  <c r="Q986" i="20"/>
  <c r="R986" i="20"/>
  <c r="S986" i="20"/>
  <c r="T986" i="20"/>
  <c r="U986" i="20"/>
  <c r="V986" i="20"/>
  <c r="Q987" i="20"/>
  <c r="R987" i="20"/>
  <c r="S987" i="20"/>
  <c r="T987" i="20"/>
  <c r="U987" i="20"/>
  <c r="V987" i="20"/>
  <c r="Q988" i="20"/>
  <c r="R988" i="20"/>
  <c r="S988" i="20"/>
  <c r="T988" i="20"/>
  <c r="U988" i="20"/>
  <c r="V988" i="20"/>
  <c r="Q989" i="20"/>
  <c r="R989" i="20"/>
  <c r="S989" i="20"/>
  <c r="T989" i="20"/>
  <c r="U989" i="20"/>
  <c r="V989" i="20"/>
  <c r="Q990" i="20"/>
  <c r="R990" i="20"/>
  <c r="S990" i="20"/>
  <c r="T990" i="20"/>
  <c r="U990" i="20"/>
  <c r="V990" i="20"/>
  <c r="Q991" i="20"/>
  <c r="R991" i="20"/>
  <c r="S991" i="20"/>
  <c r="T991" i="20"/>
  <c r="U991" i="20"/>
  <c r="V991" i="20"/>
  <c r="Q992" i="20"/>
  <c r="R992" i="20"/>
  <c r="S992" i="20"/>
  <c r="T992" i="20"/>
  <c r="U992" i="20"/>
  <c r="V992" i="20"/>
  <c r="Q993" i="20"/>
  <c r="R993" i="20"/>
  <c r="S993" i="20"/>
  <c r="T993" i="20"/>
  <c r="U993" i="20"/>
  <c r="V993" i="20"/>
  <c r="Q994" i="20"/>
  <c r="R994" i="20"/>
  <c r="S994" i="20"/>
  <c r="T994" i="20"/>
  <c r="U994" i="20"/>
  <c r="V994" i="20"/>
  <c r="Q995" i="20"/>
  <c r="R995" i="20"/>
  <c r="S995" i="20"/>
  <c r="T995" i="20"/>
  <c r="U995" i="20"/>
  <c r="V995" i="20"/>
  <c r="Q996" i="20"/>
  <c r="R996" i="20"/>
  <c r="S996" i="20"/>
  <c r="T996" i="20"/>
  <c r="U996" i="20"/>
  <c r="V996" i="20"/>
  <c r="Q997" i="20"/>
  <c r="R997" i="20"/>
  <c r="S997" i="20"/>
  <c r="T997" i="20"/>
  <c r="U997" i="20"/>
  <c r="V997" i="20"/>
  <c r="Q998" i="20"/>
  <c r="R998" i="20"/>
  <c r="S998" i="20"/>
  <c r="T998" i="20"/>
  <c r="U998" i="20"/>
  <c r="V998" i="20"/>
  <c r="Q999" i="20"/>
  <c r="R999" i="20"/>
  <c r="S999" i="20"/>
  <c r="T999" i="20"/>
  <c r="U999" i="20"/>
  <c r="V999" i="20"/>
  <c r="Q1000" i="20"/>
  <c r="R1000" i="20"/>
  <c r="S1000" i="20"/>
  <c r="T1000" i="20"/>
  <c r="U1000" i="20"/>
  <c r="V1000" i="20"/>
  <c r="Q1001" i="20"/>
  <c r="R1001" i="20"/>
  <c r="S1001" i="20"/>
  <c r="T1001" i="20"/>
  <c r="U1001" i="20"/>
  <c r="V1001" i="20"/>
  <c r="Q1002" i="20"/>
  <c r="R1002" i="20"/>
  <c r="S1002" i="20"/>
  <c r="T1002" i="20"/>
  <c r="U1002" i="20"/>
  <c r="V1002" i="20"/>
  <c r="Q1003" i="20"/>
  <c r="R1003" i="20"/>
  <c r="S1003" i="20"/>
  <c r="T1003" i="20"/>
  <c r="U1003" i="20"/>
  <c r="V1003" i="20"/>
  <c r="Q1004" i="20"/>
  <c r="R1004" i="20"/>
  <c r="S1004" i="20"/>
  <c r="T1004" i="20"/>
  <c r="U1004" i="20"/>
  <c r="V1004" i="20"/>
  <c r="Q1005" i="20"/>
  <c r="R1005" i="20"/>
  <c r="S1005" i="20"/>
  <c r="T1005" i="20"/>
  <c r="U1005" i="20"/>
  <c r="V1005" i="20"/>
  <c r="Q1006" i="20"/>
  <c r="R1006" i="20"/>
  <c r="S1006" i="20"/>
  <c r="T1006" i="20"/>
  <c r="U1006" i="20"/>
  <c r="V1006" i="20"/>
  <c r="Q1007" i="20"/>
  <c r="R1007" i="20"/>
  <c r="S1007" i="20"/>
  <c r="T1007" i="20"/>
  <c r="U1007" i="20"/>
  <c r="V1007" i="20"/>
  <c r="Q1008" i="20"/>
  <c r="R1008" i="20"/>
  <c r="S1008" i="20"/>
  <c r="T1008" i="20"/>
  <c r="U1008" i="20"/>
  <c r="V1008" i="20"/>
  <c r="Q1009" i="20"/>
  <c r="R1009" i="20"/>
  <c r="S1009" i="20"/>
  <c r="T1009" i="20"/>
  <c r="U1009" i="20"/>
  <c r="V1009" i="20"/>
  <c r="Q1010" i="20"/>
  <c r="R1010" i="20"/>
  <c r="S1010" i="20"/>
  <c r="T1010" i="20"/>
  <c r="U1010" i="20"/>
  <c r="V1010" i="20"/>
  <c r="Q1011" i="20"/>
  <c r="R1011" i="20"/>
  <c r="S1011" i="20"/>
  <c r="T1011" i="20"/>
  <c r="U1011" i="20"/>
  <c r="V1011" i="20"/>
  <c r="Q1012" i="20"/>
  <c r="R1012" i="20"/>
  <c r="S1012" i="20"/>
  <c r="T1012" i="20"/>
  <c r="U1012" i="20"/>
  <c r="V1012" i="20"/>
  <c r="Q1013" i="20"/>
  <c r="R1013" i="20"/>
  <c r="S1013" i="20"/>
  <c r="T1013" i="20"/>
  <c r="U1013" i="20"/>
  <c r="V1013" i="20"/>
  <c r="Q1014" i="20"/>
  <c r="R1014" i="20"/>
  <c r="S1014" i="20"/>
  <c r="T1014" i="20"/>
  <c r="U1014" i="20"/>
  <c r="V1014" i="20"/>
  <c r="Q1015" i="20"/>
  <c r="R1015" i="20"/>
  <c r="S1015" i="20"/>
  <c r="T1015" i="20"/>
  <c r="U1015" i="20"/>
  <c r="V1015" i="20"/>
  <c r="Q1016" i="20"/>
  <c r="R1016" i="20"/>
  <c r="S1016" i="20"/>
  <c r="T1016" i="20"/>
  <c r="U1016" i="20"/>
  <c r="V1016" i="20"/>
  <c r="Q1017" i="20"/>
  <c r="R1017" i="20"/>
  <c r="S1017" i="20"/>
  <c r="T1017" i="20"/>
  <c r="U1017" i="20"/>
  <c r="V1017" i="20"/>
  <c r="Q1018" i="20"/>
  <c r="R1018" i="20"/>
  <c r="S1018" i="20"/>
  <c r="T1018" i="20"/>
  <c r="U1018" i="20"/>
  <c r="V1018" i="20"/>
  <c r="Q1019" i="20"/>
  <c r="R1019" i="20"/>
  <c r="S1019" i="20"/>
  <c r="T1019" i="20"/>
  <c r="U1019" i="20"/>
  <c r="V1019" i="20"/>
  <c r="Q1020" i="20"/>
  <c r="R1020" i="20"/>
  <c r="S1020" i="20"/>
  <c r="T1020" i="20"/>
  <c r="U1020" i="20"/>
  <c r="V1020" i="20"/>
  <c r="Q1021" i="20"/>
  <c r="R1021" i="20"/>
  <c r="S1021" i="20"/>
  <c r="T1021" i="20"/>
  <c r="U1021" i="20"/>
  <c r="V1021" i="20"/>
  <c r="Q1022" i="20"/>
  <c r="R1022" i="20"/>
  <c r="S1022" i="20"/>
  <c r="T1022" i="20"/>
  <c r="U1022" i="20"/>
  <c r="V1022" i="20"/>
  <c r="Q1023" i="20"/>
  <c r="R1023" i="20"/>
  <c r="S1023" i="20"/>
  <c r="T1023" i="20"/>
  <c r="U1023" i="20"/>
  <c r="V1023" i="20"/>
  <c r="Q1024" i="20"/>
  <c r="R1024" i="20"/>
  <c r="S1024" i="20"/>
  <c r="T1024" i="20"/>
  <c r="U1024" i="20"/>
  <c r="V1024" i="20"/>
  <c r="Q1025" i="20"/>
  <c r="R1025" i="20"/>
  <c r="S1025" i="20"/>
  <c r="T1025" i="20"/>
  <c r="U1025" i="20"/>
  <c r="V1025" i="20"/>
  <c r="Q1026" i="20"/>
  <c r="R1026" i="20"/>
  <c r="S1026" i="20"/>
  <c r="T1026" i="20"/>
  <c r="U1026" i="20"/>
  <c r="V1026" i="20"/>
  <c r="Q1027" i="20"/>
  <c r="R1027" i="20"/>
  <c r="S1027" i="20"/>
  <c r="T1027" i="20"/>
  <c r="U1027" i="20"/>
  <c r="V1027" i="20"/>
  <c r="Q1028" i="20"/>
  <c r="R1028" i="20"/>
  <c r="S1028" i="20"/>
  <c r="T1028" i="20"/>
  <c r="U1028" i="20"/>
  <c r="V1028" i="20"/>
  <c r="Q1029" i="20"/>
  <c r="R1029" i="20"/>
  <c r="S1029" i="20"/>
  <c r="T1029" i="20"/>
  <c r="U1029" i="20"/>
  <c r="V1029" i="20"/>
  <c r="Q1030" i="20"/>
  <c r="R1030" i="20"/>
  <c r="S1030" i="20"/>
  <c r="T1030" i="20"/>
  <c r="U1030" i="20"/>
  <c r="V1030" i="20"/>
  <c r="Q1031" i="20"/>
  <c r="R1031" i="20"/>
  <c r="S1031" i="20"/>
  <c r="T1031" i="20"/>
  <c r="U1031" i="20"/>
  <c r="V1031" i="20"/>
  <c r="Q1032" i="20"/>
  <c r="R1032" i="20"/>
  <c r="S1032" i="20"/>
  <c r="T1032" i="20"/>
  <c r="U1032" i="20"/>
  <c r="V1032" i="20"/>
  <c r="Q1033" i="20"/>
  <c r="R1033" i="20"/>
  <c r="S1033" i="20"/>
  <c r="T1033" i="20"/>
  <c r="U1033" i="20"/>
  <c r="V1033" i="20"/>
  <c r="Q1034" i="20"/>
  <c r="R1034" i="20"/>
  <c r="S1034" i="20"/>
  <c r="T1034" i="20"/>
  <c r="U1034" i="20"/>
  <c r="V1034" i="20"/>
  <c r="Q1035" i="20"/>
  <c r="R1035" i="20"/>
  <c r="S1035" i="20"/>
  <c r="T1035" i="20"/>
  <c r="U1035" i="20"/>
  <c r="V1035" i="20"/>
  <c r="Q1036" i="20"/>
  <c r="R1036" i="20"/>
  <c r="S1036" i="20"/>
  <c r="T1036" i="20"/>
  <c r="U1036" i="20"/>
  <c r="V1036" i="20"/>
  <c r="Q1037" i="20"/>
  <c r="R1037" i="20"/>
  <c r="S1037" i="20"/>
  <c r="T1037" i="20"/>
  <c r="U1037" i="20"/>
  <c r="V1037" i="20"/>
  <c r="Q1038" i="20"/>
  <c r="R1038" i="20"/>
  <c r="S1038" i="20"/>
  <c r="T1038" i="20"/>
  <c r="U1038" i="20"/>
  <c r="V1038" i="20"/>
  <c r="Q1039" i="20"/>
  <c r="R1039" i="20"/>
  <c r="S1039" i="20"/>
  <c r="T1039" i="20"/>
  <c r="U1039" i="20"/>
  <c r="V1039" i="20"/>
  <c r="Q1040" i="20"/>
  <c r="R1040" i="20"/>
  <c r="S1040" i="20"/>
  <c r="T1040" i="20"/>
  <c r="U1040" i="20"/>
  <c r="V1040" i="20"/>
  <c r="Q1041" i="20"/>
  <c r="R1041" i="20"/>
  <c r="S1041" i="20"/>
  <c r="T1041" i="20"/>
  <c r="U1041" i="20"/>
  <c r="V1041" i="20"/>
  <c r="Q1042" i="20"/>
  <c r="R1042" i="20"/>
  <c r="S1042" i="20"/>
  <c r="T1042" i="20"/>
  <c r="U1042" i="20"/>
  <c r="V1042" i="20"/>
  <c r="Q1043" i="20"/>
  <c r="R1043" i="20"/>
  <c r="S1043" i="20"/>
  <c r="T1043" i="20"/>
  <c r="U1043" i="20"/>
  <c r="V1043" i="20"/>
  <c r="Q1044" i="20"/>
  <c r="R1044" i="20"/>
  <c r="S1044" i="20"/>
  <c r="T1044" i="20"/>
  <c r="U1044" i="20"/>
  <c r="V1044" i="20"/>
  <c r="Q1045" i="20"/>
  <c r="R1045" i="20"/>
  <c r="S1045" i="20"/>
  <c r="T1045" i="20"/>
  <c r="U1045" i="20"/>
  <c r="V1045" i="20"/>
  <c r="Q1046" i="20"/>
  <c r="R1046" i="20"/>
  <c r="S1046" i="20"/>
  <c r="T1046" i="20"/>
  <c r="U1046" i="20"/>
  <c r="V1046" i="20"/>
  <c r="Q1047" i="20"/>
  <c r="R1047" i="20"/>
  <c r="S1047" i="20"/>
  <c r="T1047" i="20"/>
  <c r="U1047" i="20"/>
  <c r="V1047" i="20"/>
  <c r="Q1048" i="20"/>
  <c r="R1048" i="20"/>
  <c r="S1048" i="20"/>
  <c r="T1048" i="20"/>
  <c r="U1048" i="20"/>
  <c r="V1048" i="20"/>
  <c r="Q1049" i="20"/>
  <c r="R1049" i="20"/>
  <c r="S1049" i="20"/>
  <c r="T1049" i="20"/>
  <c r="U1049" i="20"/>
  <c r="V1049" i="20"/>
  <c r="Q1050" i="20"/>
  <c r="R1050" i="20"/>
  <c r="S1050" i="20"/>
  <c r="T1050" i="20"/>
  <c r="U1050" i="20"/>
  <c r="V1050" i="20"/>
  <c r="Q1051" i="20"/>
  <c r="R1051" i="20"/>
  <c r="S1051" i="20"/>
  <c r="T1051" i="20"/>
  <c r="U1051" i="20"/>
  <c r="V1051" i="20"/>
  <c r="Q1052" i="20"/>
  <c r="R1052" i="20"/>
  <c r="S1052" i="20"/>
  <c r="T1052" i="20"/>
  <c r="U1052" i="20"/>
  <c r="V1052" i="20"/>
  <c r="Q1053" i="20"/>
  <c r="R1053" i="20"/>
  <c r="S1053" i="20"/>
  <c r="T1053" i="20"/>
  <c r="U1053" i="20"/>
  <c r="V1053" i="20"/>
  <c r="Q1054" i="20"/>
  <c r="R1054" i="20"/>
  <c r="S1054" i="20"/>
  <c r="T1054" i="20"/>
  <c r="U1054" i="20"/>
  <c r="V1054" i="20"/>
  <c r="Q1055" i="20"/>
  <c r="R1055" i="20"/>
  <c r="S1055" i="20"/>
  <c r="T1055" i="20"/>
  <c r="U1055" i="20"/>
  <c r="V1055" i="20"/>
  <c r="Q1056" i="20"/>
  <c r="R1056" i="20"/>
  <c r="S1056" i="20"/>
  <c r="T1056" i="20"/>
  <c r="U1056" i="20"/>
  <c r="V1056" i="20"/>
  <c r="Q1057" i="20"/>
  <c r="R1057" i="20"/>
  <c r="S1057" i="20"/>
  <c r="T1057" i="20"/>
  <c r="U1057" i="20"/>
  <c r="V1057" i="20"/>
  <c r="Q1058" i="20"/>
  <c r="R1058" i="20"/>
  <c r="S1058" i="20"/>
  <c r="T1058" i="20"/>
  <c r="U1058" i="20"/>
  <c r="V1058" i="20"/>
  <c r="Q1059" i="20"/>
  <c r="R1059" i="20"/>
  <c r="S1059" i="20"/>
  <c r="T1059" i="20"/>
  <c r="U1059" i="20"/>
  <c r="V1059" i="20"/>
  <c r="Q1060" i="20"/>
  <c r="R1060" i="20"/>
  <c r="S1060" i="20"/>
  <c r="T1060" i="20"/>
  <c r="U1060" i="20"/>
  <c r="V1060" i="20"/>
  <c r="Q1061" i="20"/>
  <c r="R1061" i="20"/>
  <c r="S1061" i="20"/>
  <c r="T1061" i="20"/>
  <c r="U1061" i="20"/>
  <c r="V1061" i="20"/>
  <c r="Q1062" i="20"/>
  <c r="R1062" i="20"/>
  <c r="S1062" i="20"/>
  <c r="T1062" i="20"/>
  <c r="U1062" i="20"/>
  <c r="V1062" i="20"/>
  <c r="Q1063" i="20"/>
  <c r="R1063" i="20"/>
  <c r="S1063" i="20"/>
  <c r="T1063" i="20"/>
  <c r="U1063" i="20"/>
  <c r="V1063" i="20"/>
  <c r="Q1064" i="20"/>
  <c r="R1064" i="20"/>
  <c r="S1064" i="20"/>
  <c r="T1064" i="20"/>
  <c r="U1064" i="20"/>
  <c r="V1064" i="20"/>
  <c r="Q1065" i="20"/>
  <c r="R1065" i="20"/>
  <c r="S1065" i="20"/>
  <c r="T1065" i="20"/>
  <c r="U1065" i="20"/>
  <c r="V1065" i="20"/>
  <c r="Q1066" i="20"/>
  <c r="R1066" i="20"/>
  <c r="S1066" i="20"/>
  <c r="T1066" i="20"/>
  <c r="U1066" i="20"/>
  <c r="V1066" i="20"/>
  <c r="Q1067" i="20"/>
  <c r="R1067" i="20"/>
  <c r="S1067" i="20"/>
  <c r="T1067" i="20"/>
  <c r="U1067" i="20"/>
  <c r="V1067" i="20"/>
  <c r="Q1068" i="20"/>
  <c r="R1068" i="20"/>
  <c r="S1068" i="20"/>
  <c r="T1068" i="20"/>
  <c r="U1068" i="20"/>
  <c r="V1068" i="20"/>
  <c r="Q1069" i="20"/>
  <c r="R1069" i="20"/>
  <c r="S1069" i="20"/>
  <c r="T1069" i="20"/>
  <c r="U1069" i="20"/>
  <c r="V1069" i="20"/>
  <c r="Q1070" i="20"/>
  <c r="R1070" i="20"/>
  <c r="S1070" i="20"/>
  <c r="T1070" i="20"/>
  <c r="U1070" i="20"/>
  <c r="V1070" i="20"/>
  <c r="Q1071" i="20"/>
  <c r="R1071" i="20"/>
  <c r="S1071" i="20"/>
  <c r="T1071" i="20"/>
  <c r="U1071" i="20"/>
  <c r="V1071" i="20"/>
  <c r="Q1072" i="20"/>
  <c r="R1072" i="20"/>
  <c r="S1072" i="20"/>
  <c r="T1072" i="20"/>
  <c r="U1072" i="20"/>
  <c r="V1072" i="20"/>
  <c r="Q1073" i="20"/>
  <c r="R1073" i="20"/>
  <c r="S1073" i="20"/>
  <c r="T1073" i="20"/>
  <c r="U1073" i="20"/>
  <c r="V1073" i="20"/>
  <c r="Q1074" i="20"/>
  <c r="R1074" i="20"/>
  <c r="S1074" i="20"/>
  <c r="T1074" i="20"/>
  <c r="U1074" i="20"/>
  <c r="V1074" i="20"/>
  <c r="Q1075" i="20"/>
  <c r="R1075" i="20"/>
  <c r="S1075" i="20"/>
  <c r="T1075" i="20"/>
  <c r="U1075" i="20"/>
  <c r="V1075" i="20"/>
  <c r="Q1076" i="20"/>
  <c r="R1076" i="20"/>
  <c r="S1076" i="20"/>
  <c r="T1076" i="20"/>
  <c r="U1076" i="20"/>
  <c r="V1076" i="20"/>
  <c r="Q1077" i="20"/>
  <c r="R1077" i="20"/>
  <c r="S1077" i="20"/>
  <c r="T1077" i="20"/>
  <c r="U1077" i="20"/>
  <c r="V1077" i="20"/>
  <c r="Q1078" i="20"/>
  <c r="R1078" i="20"/>
  <c r="S1078" i="20"/>
  <c r="T1078" i="20"/>
  <c r="U1078" i="20"/>
  <c r="V1078" i="20"/>
  <c r="Q1079" i="20"/>
  <c r="R1079" i="20"/>
  <c r="S1079" i="20"/>
  <c r="T1079" i="20"/>
  <c r="U1079" i="20"/>
  <c r="V1079" i="20"/>
  <c r="Q1080" i="20"/>
  <c r="R1080" i="20"/>
  <c r="S1080" i="20"/>
  <c r="T1080" i="20"/>
  <c r="U1080" i="20"/>
  <c r="V1080" i="20"/>
  <c r="Q1081" i="20"/>
  <c r="R1081" i="20"/>
  <c r="S1081" i="20"/>
  <c r="T1081" i="20"/>
  <c r="U1081" i="20"/>
  <c r="V1081" i="20"/>
  <c r="Q1082" i="20"/>
  <c r="R1082" i="20"/>
  <c r="S1082" i="20"/>
  <c r="T1082" i="20"/>
  <c r="U1082" i="20"/>
  <c r="V1082" i="20"/>
  <c r="Q1083" i="20"/>
  <c r="R1083" i="20"/>
  <c r="S1083" i="20"/>
  <c r="T1083" i="20"/>
  <c r="U1083" i="20"/>
  <c r="V1083" i="20"/>
  <c r="Q1084" i="20"/>
  <c r="R1084" i="20"/>
  <c r="S1084" i="20"/>
  <c r="T1084" i="20"/>
  <c r="U1084" i="20"/>
  <c r="V1084" i="20"/>
  <c r="Q1085" i="20"/>
  <c r="R1085" i="20"/>
  <c r="S1085" i="20"/>
  <c r="T1085" i="20"/>
  <c r="U1085" i="20"/>
  <c r="V1085" i="20"/>
  <c r="Q1086" i="20"/>
  <c r="R1086" i="20"/>
  <c r="S1086" i="20"/>
  <c r="T1086" i="20"/>
  <c r="U1086" i="20"/>
  <c r="V1086" i="20"/>
  <c r="Q1087" i="20"/>
  <c r="R1087" i="20"/>
  <c r="S1087" i="20"/>
  <c r="T1087" i="20"/>
  <c r="U1087" i="20"/>
  <c r="V1087" i="20"/>
  <c r="Q1088" i="20"/>
  <c r="R1088" i="20"/>
  <c r="S1088" i="20"/>
  <c r="T1088" i="20"/>
  <c r="U1088" i="20"/>
  <c r="V1088" i="20"/>
  <c r="Q1089" i="20"/>
  <c r="R1089" i="20"/>
  <c r="S1089" i="20"/>
  <c r="T1089" i="20"/>
  <c r="U1089" i="20"/>
  <c r="V1089" i="20"/>
  <c r="Q1090" i="20"/>
  <c r="R1090" i="20"/>
  <c r="S1090" i="20"/>
  <c r="T1090" i="20"/>
  <c r="U1090" i="20"/>
  <c r="V1090" i="20"/>
  <c r="Q1091" i="20"/>
  <c r="R1091" i="20"/>
  <c r="S1091" i="20"/>
  <c r="T1091" i="20"/>
  <c r="U1091" i="20"/>
  <c r="V1091" i="20"/>
  <c r="Q1092" i="20"/>
  <c r="R1092" i="20"/>
  <c r="S1092" i="20"/>
  <c r="T1092" i="20"/>
  <c r="U1092" i="20"/>
  <c r="V1092" i="20"/>
  <c r="Q1093" i="20"/>
  <c r="R1093" i="20"/>
  <c r="S1093" i="20"/>
  <c r="T1093" i="20"/>
  <c r="U1093" i="20"/>
  <c r="V1093" i="20"/>
  <c r="Q1094" i="20"/>
  <c r="R1094" i="20"/>
  <c r="S1094" i="20"/>
  <c r="T1094" i="20"/>
  <c r="U1094" i="20"/>
  <c r="V1094" i="20"/>
  <c r="Q1095" i="20"/>
  <c r="R1095" i="20"/>
  <c r="S1095" i="20"/>
  <c r="T1095" i="20"/>
  <c r="U1095" i="20"/>
  <c r="V1095" i="20"/>
  <c r="Q1096" i="20"/>
  <c r="R1096" i="20"/>
  <c r="S1096" i="20"/>
  <c r="T1096" i="20"/>
  <c r="U1096" i="20"/>
  <c r="V1096" i="20"/>
  <c r="Q1097" i="20"/>
  <c r="R1097" i="20"/>
  <c r="S1097" i="20"/>
  <c r="T1097" i="20"/>
  <c r="U1097" i="20"/>
  <c r="V1097" i="20"/>
  <c r="Q1098" i="20"/>
  <c r="R1098" i="20"/>
  <c r="S1098" i="20"/>
  <c r="T1098" i="20"/>
  <c r="U1098" i="20"/>
  <c r="V1098" i="20"/>
  <c r="Q1099" i="20"/>
  <c r="R1099" i="20"/>
  <c r="S1099" i="20"/>
  <c r="T1099" i="20"/>
  <c r="U1099" i="20"/>
  <c r="V1099" i="20"/>
  <c r="Q1100" i="20"/>
  <c r="R1100" i="20"/>
  <c r="S1100" i="20"/>
  <c r="T1100" i="20"/>
  <c r="U1100" i="20"/>
  <c r="V1100" i="20"/>
  <c r="Q1101" i="20"/>
  <c r="R1101" i="20"/>
  <c r="S1101" i="20"/>
  <c r="T1101" i="20"/>
  <c r="U1101" i="20"/>
  <c r="V1101" i="20"/>
  <c r="Q1102" i="20"/>
  <c r="R1102" i="20"/>
  <c r="S1102" i="20"/>
  <c r="T1102" i="20"/>
  <c r="U1102" i="20"/>
  <c r="V1102" i="20"/>
  <c r="Q1103" i="20"/>
  <c r="R1103" i="20"/>
  <c r="S1103" i="20"/>
  <c r="T1103" i="20"/>
  <c r="U1103" i="20"/>
  <c r="V1103" i="20"/>
  <c r="Q1104" i="20"/>
  <c r="R1104" i="20"/>
  <c r="S1104" i="20"/>
  <c r="T1104" i="20"/>
  <c r="U1104" i="20"/>
  <c r="V1104" i="20"/>
  <c r="Q1105" i="20"/>
  <c r="R1105" i="20"/>
  <c r="S1105" i="20"/>
  <c r="T1105" i="20"/>
  <c r="U1105" i="20"/>
  <c r="V1105" i="20"/>
  <c r="Q1106" i="20"/>
  <c r="R1106" i="20"/>
  <c r="S1106" i="20"/>
  <c r="T1106" i="20"/>
  <c r="U1106" i="20"/>
  <c r="V1106" i="20"/>
  <c r="Q1107" i="20"/>
  <c r="R1107" i="20"/>
  <c r="S1107" i="20"/>
  <c r="T1107" i="20"/>
  <c r="U1107" i="20"/>
  <c r="V1107" i="20"/>
  <c r="Q1108" i="20"/>
  <c r="R1108" i="20"/>
  <c r="S1108" i="20"/>
  <c r="T1108" i="20"/>
  <c r="U1108" i="20"/>
  <c r="V1108" i="20"/>
  <c r="Q1109" i="20"/>
  <c r="R1109" i="20"/>
  <c r="S1109" i="20"/>
  <c r="T1109" i="20"/>
  <c r="U1109" i="20"/>
  <c r="V1109" i="20"/>
  <c r="Q1110" i="20"/>
  <c r="R1110" i="20"/>
  <c r="S1110" i="20"/>
  <c r="T1110" i="20"/>
  <c r="U1110" i="20"/>
  <c r="V1110" i="20"/>
  <c r="Q1111" i="20"/>
  <c r="R1111" i="20"/>
  <c r="S1111" i="20"/>
  <c r="T1111" i="20"/>
  <c r="U1111" i="20"/>
  <c r="V1111" i="20"/>
  <c r="Q1112" i="20"/>
  <c r="R1112" i="20"/>
  <c r="S1112" i="20"/>
  <c r="T1112" i="20"/>
  <c r="U1112" i="20"/>
  <c r="V1112" i="20"/>
  <c r="Q1113" i="20"/>
  <c r="R1113" i="20"/>
  <c r="S1113" i="20"/>
  <c r="T1113" i="20"/>
  <c r="U1113" i="20"/>
  <c r="V1113" i="20"/>
  <c r="Q1114" i="20"/>
  <c r="R1114" i="20"/>
  <c r="S1114" i="20"/>
  <c r="T1114" i="20"/>
  <c r="U1114" i="20"/>
  <c r="V1114" i="20"/>
  <c r="Q1115" i="20"/>
  <c r="R1115" i="20"/>
  <c r="S1115" i="20"/>
  <c r="T1115" i="20"/>
  <c r="U1115" i="20"/>
  <c r="V1115" i="20"/>
  <c r="Q1116" i="20"/>
  <c r="R1116" i="20"/>
  <c r="S1116" i="20"/>
  <c r="T1116" i="20"/>
  <c r="U1116" i="20"/>
  <c r="V1116" i="20"/>
  <c r="Q1117" i="20"/>
  <c r="R1117" i="20"/>
  <c r="S1117" i="20"/>
  <c r="T1117" i="20"/>
  <c r="U1117" i="20"/>
  <c r="V1117" i="20"/>
  <c r="Q1118" i="20"/>
  <c r="R1118" i="20"/>
  <c r="S1118" i="20"/>
  <c r="T1118" i="20"/>
  <c r="U1118" i="20"/>
  <c r="V1118" i="20"/>
  <c r="Q1119" i="20"/>
  <c r="R1119" i="20"/>
  <c r="S1119" i="20"/>
  <c r="T1119" i="20"/>
  <c r="U1119" i="20"/>
  <c r="V1119" i="20"/>
  <c r="Q1120" i="20"/>
  <c r="R1120" i="20"/>
  <c r="S1120" i="20"/>
  <c r="T1120" i="20"/>
  <c r="U1120" i="20"/>
  <c r="V1120" i="20"/>
  <c r="Q1121" i="20"/>
  <c r="R1121" i="20"/>
  <c r="S1121" i="20"/>
  <c r="T1121" i="20"/>
  <c r="U1121" i="20"/>
  <c r="V1121" i="20"/>
  <c r="Q1122" i="20"/>
  <c r="R1122" i="20"/>
  <c r="S1122" i="20"/>
  <c r="T1122" i="20"/>
  <c r="U1122" i="20"/>
  <c r="V1122" i="20"/>
  <c r="Q1123" i="20"/>
  <c r="R1123" i="20"/>
  <c r="S1123" i="20"/>
  <c r="T1123" i="20"/>
  <c r="U1123" i="20"/>
  <c r="V1123" i="20"/>
  <c r="Q1124" i="20"/>
  <c r="R1124" i="20"/>
  <c r="S1124" i="20"/>
  <c r="T1124" i="20"/>
  <c r="U1124" i="20"/>
  <c r="V1124" i="20"/>
  <c r="Q1125" i="20"/>
  <c r="R1125" i="20"/>
  <c r="S1125" i="20"/>
  <c r="T1125" i="20"/>
  <c r="U1125" i="20"/>
  <c r="V1125" i="20"/>
  <c r="Q1126" i="20"/>
  <c r="R1126" i="20"/>
  <c r="S1126" i="20"/>
  <c r="T1126" i="20"/>
  <c r="U1126" i="20"/>
  <c r="V1126" i="20"/>
  <c r="Q1127" i="20"/>
  <c r="R1127" i="20"/>
  <c r="S1127" i="20"/>
  <c r="T1127" i="20"/>
  <c r="U1127" i="20"/>
  <c r="V1127" i="20"/>
  <c r="Q1128" i="20"/>
  <c r="R1128" i="20"/>
  <c r="S1128" i="20"/>
  <c r="T1128" i="20"/>
  <c r="U1128" i="20"/>
  <c r="V1128" i="20"/>
  <c r="Q1129" i="20"/>
  <c r="R1129" i="20"/>
  <c r="S1129" i="20"/>
  <c r="T1129" i="20"/>
  <c r="U1129" i="20"/>
  <c r="V1129" i="20"/>
  <c r="Q1130" i="20"/>
  <c r="R1130" i="20"/>
  <c r="S1130" i="20"/>
  <c r="T1130" i="20"/>
  <c r="U1130" i="20"/>
  <c r="V1130" i="20"/>
  <c r="Q1131" i="20"/>
  <c r="R1131" i="20"/>
  <c r="S1131" i="20"/>
  <c r="T1131" i="20"/>
  <c r="U1131" i="20"/>
  <c r="V1131" i="20"/>
  <c r="Q1132" i="20"/>
  <c r="R1132" i="20"/>
  <c r="S1132" i="20"/>
  <c r="T1132" i="20"/>
  <c r="U1132" i="20"/>
  <c r="V1132" i="20"/>
  <c r="Q1133" i="20"/>
  <c r="R1133" i="20"/>
  <c r="S1133" i="20"/>
  <c r="T1133" i="20"/>
  <c r="U1133" i="20"/>
  <c r="V1133" i="20"/>
  <c r="Q1134" i="20"/>
  <c r="R1134" i="20"/>
  <c r="S1134" i="20"/>
  <c r="T1134" i="20"/>
  <c r="U1134" i="20"/>
  <c r="V1134" i="20"/>
  <c r="Q1135" i="20"/>
  <c r="R1135" i="20"/>
  <c r="S1135" i="20"/>
  <c r="T1135" i="20"/>
  <c r="U1135" i="20"/>
  <c r="V1135" i="20"/>
  <c r="Q1136" i="20"/>
  <c r="R1136" i="20"/>
  <c r="S1136" i="20"/>
  <c r="T1136" i="20"/>
  <c r="U1136" i="20"/>
  <c r="V1136" i="20"/>
  <c r="Q1137" i="20"/>
  <c r="R1137" i="20"/>
  <c r="S1137" i="20"/>
  <c r="T1137" i="20"/>
  <c r="U1137" i="20"/>
  <c r="V1137" i="20"/>
  <c r="Q1138" i="20"/>
  <c r="R1138" i="20"/>
  <c r="S1138" i="20"/>
  <c r="T1138" i="20"/>
  <c r="U1138" i="20"/>
  <c r="V1138" i="20"/>
  <c r="Q1139" i="20"/>
  <c r="R1139" i="20"/>
  <c r="S1139" i="20"/>
  <c r="T1139" i="20"/>
  <c r="U1139" i="20"/>
  <c r="V1139" i="20"/>
  <c r="Q1140" i="20"/>
  <c r="R1140" i="20"/>
  <c r="S1140" i="20"/>
  <c r="T1140" i="20"/>
  <c r="U1140" i="20"/>
  <c r="V1140" i="20"/>
  <c r="Q1141" i="20"/>
  <c r="R1141" i="20"/>
  <c r="S1141" i="20"/>
  <c r="T1141" i="20"/>
  <c r="U1141" i="20"/>
  <c r="V1141" i="20"/>
  <c r="Q1142" i="20"/>
  <c r="R1142" i="20"/>
  <c r="S1142" i="20"/>
  <c r="T1142" i="20"/>
  <c r="U1142" i="20"/>
  <c r="V1142" i="20"/>
  <c r="Q1143" i="20"/>
  <c r="R1143" i="20"/>
  <c r="S1143" i="20"/>
  <c r="T1143" i="20"/>
  <c r="U1143" i="20"/>
  <c r="V1143" i="20"/>
  <c r="Q1144" i="20"/>
  <c r="R1144" i="20"/>
  <c r="S1144" i="20"/>
  <c r="T1144" i="20"/>
  <c r="U1144" i="20"/>
  <c r="V1144" i="20"/>
  <c r="Q1145" i="20"/>
  <c r="R1145" i="20"/>
  <c r="S1145" i="20"/>
  <c r="T1145" i="20"/>
  <c r="U1145" i="20"/>
  <c r="V1145" i="20"/>
  <c r="Q1146" i="20"/>
  <c r="R1146" i="20"/>
  <c r="S1146" i="20"/>
  <c r="T1146" i="20"/>
  <c r="U1146" i="20"/>
  <c r="V1146" i="20"/>
  <c r="Q1147" i="20"/>
  <c r="R1147" i="20"/>
  <c r="S1147" i="20"/>
  <c r="T1147" i="20"/>
  <c r="U1147" i="20"/>
  <c r="V1147" i="20"/>
  <c r="Q1148" i="20"/>
  <c r="R1148" i="20"/>
  <c r="S1148" i="20"/>
  <c r="T1148" i="20"/>
  <c r="U1148" i="20"/>
  <c r="V1148" i="20"/>
  <c r="Q1149" i="20"/>
  <c r="R1149" i="20"/>
  <c r="S1149" i="20"/>
  <c r="T1149" i="20"/>
  <c r="U1149" i="20"/>
  <c r="V1149" i="20"/>
  <c r="Q1150" i="20"/>
  <c r="R1150" i="20"/>
  <c r="S1150" i="20"/>
  <c r="T1150" i="20"/>
  <c r="U1150" i="20"/>
  <c r="V1150" i="20"/>
  <c r="Q1151" i="20"/>
  <c r="R1151" i="20"/>
  <c r="S1151" i="20"/>
  <c r="T1151" i="20"/>
  <c r="U1151" i="20"/>
  <c r="V1151" i="20"/>
  <c r="Q1152" i="20"/>
  <c r="R1152" i="20"/>
  <c r="S1152" i="20"/>
  <c r="T1152" i="20"/>
  <c r="U1152" i="20"/>
  <c r="V1152" i="20"/>
  <c r="Q1153" i="20"/>
  <c r="R1153" i="20"/>
  <c r="S1153" i="20"/>
  <c r="T1153" i="20"/>
  <c r="U1153" i="20"/>
  <c r="V1153" i="20"/>
  <c r="Q1154" i="20"/>
  <c r="R1154" i="20"/>
  <c r="S1154" i="20"/>
  <c r="T1154" i="20"/>
  <c r="U1154" i="20"/>
  <c r="V1154" i="20"/>
  <c r="Q1155" i="20"/>
  <c r="R1155" i="20"/>
  <c r="S1155" i="20"/>
  <c r="T1155" i="20"/>
  <c r="U1155" i="20"/>
  <c r="V1155" i="20"/>
  <c r="Q1156" i="20"/>
  <c r="R1156" i="20"/>
  <c r="S1156" i="20"/>
  <c r="T1156" i="20"/>
  <c r="U1156" i="20"/>
  <c r="V1156" i="20"/>
  <c r="Q1157" i="20"/>
  <c r="R1157" i="20"/>
  <c r="S1157" i="20"/>
  <c r="T1157" i="20"/>
  <c r="U1157" i="20"/>
  <c r="V1157" i="20"/>
  <c r="Q1158" i="20"/>
  <c r="R1158" i="20"/>
  <c r="S1158" i="20"/>
  <c r="T1158" i="20"/>
  <c r="U1158" i="20"/>
  <c r="V1158" i="20"/>
  <c r="Q1159" i="20"/>
  <c r="R1159" i="20"/>
  <c r="S1159" i="20"/>
  <c r="T1159" i="20"/>
  <c r="U1159" i="20"/>
  <c r="V1159" i="20"/>
  <c r="Q1160" i="20"/>
  <c r="R1160" i="20"/>
  <c r="S1160" i="20"/>
  <c r="T1160" i="20"/>
  <c r="U1160" i="20"/>
  <c r="V1160" i="20"/>
  <c r="Q1161" i="20"/>
  <c r="R1161" i="20"/>
  <c r="S1161" i="20"/>
  <c r="T1161" i="20"/>
  <c r="U1161" i="20"/>
  <c r="V1161" i="20"/>
  <c r="Q1162" i="20"/>
  <c r="R1162" i="20"/>
  <c r="S1162" i="20"/>
  <c r="T1162" i="20"/>
  <c r="U1162" i="20"/>
  <c r="V1162" i="20"/>
  <c r="Q1163" i="20"/>
  <c r="R1163" i="20"/>
  <c r="S1163" i="20"/>
  <c r="T1163" i="20"/>
  <c r="U1163" i="20"/>
  <c r="V1163" i="20"/>
  <c r="Q1164" i="20"/>
  <c r="R1164" i="20"/>
  <c r="S1164" i="20"/>
  <c r="T1164" i="20"/>
  <c r="U1164" i="20"/>
  <c r="V1164" i="20"/>
  <c r="Q1165" i="20"/>
  <c r="R1165" i="20"/>
  <c r="S1165" i="20"/>
  <c r="T1165" i="20"/>
  <c r="U1165" i="20"/>
  <c r="V1165" i="20"/>
  <c r="Q1166" i="20"/>
  <c r="R1166" i="20"/>
  <c r="S1166" i="20"/>
  <c r="T1166" i="20"/>
  <c r="U1166" i="20"/>
  <c r="V1166" i="20"/>
  <c r="Q1167" i="20"/>
  <c r="R1167" i="20"/>
  <c r="S1167" i="20"/>
  <c r="T1167" i="20"/>
  <c r="U1167" i="20"/>
  <c r="V1167" i="20"/>
  <c r="Q1168" i="20"/>
  <c r="R1168" i="20"/>
  <c r="S1168" i="20"/>
  <c r="T1168" i="20"/>
  <c r="U1168" i="20"/>
  <c r="V1168" i="20"/>
  <c r="Q1169" i="20"/>
  <c r="R1169" i="20"/>
  <c r="S1169" i="20"/>
  <c r="T1169" i="20"/>
  <c r="U1169" i="20"/>
  <c r="V1169" i="20"/>
  <c r="Q1170" i="20"/>
  <c r="R1170" i="20"/>
  <c r="S1170" i="20"/>
  <c r="T1170" i="20"/>
  <c r="U1170" i="20"/>
  <c r="V1170" i="20"/>
  <c r="Q1171" i="20"/>
  <c r="R1171" i="20"/>
  <c r="S1171" i="20"/>
  <c r="T1171" i="20"/>
  <c r="U1171" i="20"/>
  <c r="V1171" i="20"/>
  <c r="Q1172" i="20"/>
  <c r="R1172" i="20"/>
  <c r="S1172" i="20"/>
  <c r="T1172" i="20"/>
  <c r="U1172" i="20"/>
  <c r="V1172" i="20"/>
  <c r="Q1173" i="20"/>
  <c r="R1173" i="20"/>
  <c r="S1173" i="20"/>
  <c r="T1173" i="20"/>
  <c r="U1173" i="20"/>
  <c r="V1173" i="20"/>
  <c r="Q1174" i="20"/>
  <c r="R1174" i="20"/>
  <c r="S1174" i="20"/>
  <c r="T1174" i="20"/>
  <c r="U1174" i="20"/>
  <c r="V1174" i="20"/>
  <c r="Q1175" i="20"/>
  <c r="R1175" i="20"/>
  <c r="S1175" i="20"/>
  <c r="T1175" i="20"/>
  <c r="U1175" i="20"/>
  <c r="V1175" i="20"/>
  <c r="Q1176" i="20"/>
  <c r="R1176" i="20"/>
  <c r="S1176" i="20"/>
  <c r="T1176" i="20"/>
  <c r="U1176" i="20"/>
  <c r="V1176" i="20"/>
  <c r="Q1177" i="20"/>
  <c r="R1177" i="20"/>
  <c r="S1177" i="20"/>
  <c r="T1177" i="20"/>
  <c r="U1177" i="20"/>
  <c r="V1177" i="20"/>
  <c r="Q1178" i="20"/>
  <c r="R1178" i="20"/>
  <c r="S1178" i="20"/>
  <c r="T1178" i="20"/>
  <c r="U1178" i="20"/>
  <c r="V1178" i="20"/>
  <c r="Q1179" i="20"/>
  <c r="R1179" i="20"/>
  <c r="S1179" i="20"/>
  <c r="T1179" i="20"/>
  <c r="U1179" i="20"/>
  <c r="V1179" i="20"/>
  <c r="Q1180" i="20"/>
  <c r="R1180" i="20"/>
  <c r="S1180" i="20"/>
  <c r="T1180" i="20"/>
  <c r="U1180" i="20"/>
  <c r="V1180" i="20"/>
  <c r="Q1181" i="20"/>
  <c r="R1181" i="20"/>
  <c r="S1181" i="20"/>
  <c r="T1181" i="20"/>
  <c r="U1181" i="20"/>
  <c r="V1181" i="20"/>
  <c r="Q1182" i="20"/>
  <c r="R1182" i="20"/>
  <c r="S1182" i="20"/>
  <c r="T1182" i="20"/>
  <c r="U1182" i="20"/>
  <c r="V1182" i="20"/>
  <c r="Q1183" i="20"/>
  <c r="R1183" i="20"/>
  <c r="S1183" i="20"/>
  <c r="T1183" i="20"/>
  <c r="U1183" i="20"/>
  <c r="V1183" i="20"/>
  <c r="Q1184" i="20"/>
  <c r="R1184" i="20"/>
  <c r="S1184" i="20"/>
  <c r="T1184" i="20"/>
  <c r="U1184" i="20"/>
  <c r="V1184" i="20"/>
  <c r="Q1185" i="20"/>
  <c r="R1185" i="20"/>
  <c r="S1185" i="20"/>
  <c r="T1185" i="20"/>
  <c r="U1185" i="20"/>
  <c r="V1185" i="20"/>
  <c r="Q1186" i="20"/>
  <c r="R1186" i="20"/>
  <c r="S1186" i="20"/>
  <c r="T1186" i="20"/>
  <c r="U1186" i="20"/>
  <c r="V1186" i="20"/>
  <c r="Q1187" i="20"/>
  <c r="R1187" i="20"/>
  <c r="S1187" i="20"/>
  <c r="T1187" i="20"/>
  <c r="U1187" i="20"/>
  <c r="V1187" i="20"/>
  <c r="Q1188" i="20"/>
  <c r="R1188" i="20"/>
  <c r="S1188" i="20"/>
  <c r="T1188" i="20"/>
  <c r="U1188" i="20"/>
  <c r="V1188" i="20"/>
  <c r="Q1189" i="20"/>
  <c r="R1189" i="20"/>
  <c r="S1189" i="20"/>
  <c r="T1189" i="20"/>
  <c r="U1189" i="20"/>
  <c r="V1189" i="20"/>
  <c r="Q1190" i="20"/>
  <c r="R1190" i="20"/>
  <c r="S1190" i="20"/>
  <c r="T1190" i="20"/>
  <c r="U1190" i="20"/>
  <c r="V1190" i="20"/>
  <c r="Q1191" i="20"/>
  <c r="R1191" i="20"/>
  <c r="S1191" i="20"/>
  <c r="T1191" i="20"/>
  <c r="U1191" i="20"/>
  <c r="V1191" i="20"/>
  <c r="Q1192" i="20"/>
  <c r="R1192" i="20"/>
  <c r="S1192" i="20"/>
  <c r="T1192" i="20"/>
  <c r="U1192" i="20"/>
  <c r="V1192" i="20"/>
  <c r="Q1193" i="20"/>
  <c r="R1193" i="20"/>
  <c r="S1193" i="20"/>
  <c r="T1193" i="20"/>
  <c r="U1193" i="20"/>
  <c r="V1193" i="20"/>
  <c r="Q1194" i="20"/>
  <c r="R1194" i="20"/>
  <c r="S1194" i="20"/>
  <c r="T1194" i="20"/>
  <c r="U1194" i="20"/>
  <c r="V1194" i="20"/>
  <c r="Q1195" i="20"/>
  <c r="R1195" i="20"/>
  <c r="S1195" i="20"/>
  <c r="T1195" i="20"/>
  <c r="U1195" i="20"/>
  <c r="V1195" i="20"/>
  <c r="Q1196" i="20"/>
  <c r="R1196" i="20"/>
  <c r="S1196" i="20"/>
  <c r="T1196" i="20"/>
  <c r="U1196" i="20"/>
  <c r="V1196" i="20"/>
  <c r="Q1197" i="20"/>
  <c r="R1197" i="20"/>
  <c r="S1197" i="20"/>
  <c r="T1197" i="20"/>
  <c r="U1197" i="20"/>
  <c r="V1197" i="20"/>
  <c r="Q1198" i="20"/>
  <c r="R1198" i="20"/>
  <c r="S1198" i="20"/>
  <c r="T1198" i="20"/>
  <c r="U1198" i="20"/>
  <c r="V1198" i="20"/>
  <c r="Q1199" i="20"/>
  <c r="R1199" i="20"/>
  <c r="S1199" i="20"/>
  <c r="T1199" i="20"/>
  <c r="U1199" i="20"/>
  <c r="V1199" i="20"/>
  <c r="Q1200" i="20"/>
  <c r="R1200" i="20"/>
  <c r="S1200" i="20"/>
  <c r="T1200" i="20"/>
  <c r="U1200" i="20"/>
  <c r="V1200" i="20"/>
  <c r="Q1201" i="20"/>
  <c r="R1201" i="20"/>
  <c r="S1201" i="20"/>
  <c r="T1201" i="20"/>
  <c r="U1201" i="20"/>
  <c r="V1201" i="20"/>
  <c r="Q1202" i="20"/>
  <c r="R1202" i="20"/>
  <c r="S1202" i="20"/>
  <c r="T1202" i="20"/>
  <c r="U1202" i="20"/>
  <c r="V1202" i="20"/>
  <c r="Q1203" i="20"/>
  <c r="R1203" i="20"/>
  <c r="S1203" i="20"/>
  <c r="T1203" i="20"/>
  <c r="U1203" i="20"/>
  <c r="V1203" i="20"/>
  <c r="Q1204" i="20"/>
  <c r="R1204" i="20"/>
  <c r="S1204" i="20"/>
  <c r="T1204" i="20"/>
  <c r="U1204" i="20"/>
  <c r="V1204" i="20"/>
  <c r="Q1205" i="20"/>
  <c r="R1205" i="20"/>
  <c r="S1205" i="20"/>
  <c r="T1205" i="20"/>
  <c r="U1205" i="20"/>
  <c r="V1205" i="20"/>
  <c r="Q1206" i="20"/>
  <c r="R1206" i="20"/>
  <c r="S1206" i="20"/>
  <c r="T1206" i="20"/>
  <c r="U1206" i="20"/>
  <c r="V1206" i="20"/>
  <c r="Q1207" i="20"/>
  <c r="R1207" i="20"/>
  <c r="S1207" i="20"/>
  <c r="T1207" i="20"/>
  <c r="U1207" i="20"/>
  <c r="V1207" i="20"/>
  <c r="Q1208" i="20"/>
  <c r="R1208" i="20"/>
  <c r="S1208" i="20"/>
  <c r="T1208" i="20"/>
  <c r="U1208" i="20"/>
  <c r="V1208" i="20"/>
  <c r="Q1209" i="20"/>
  <c r="R1209" i="20"/>
  <c r="S1209" i="20"/>
  <c r="T1209" i="20"/>
  <c r="U1209" i="20"/>
  <c r="V1209" i="20"/>
  <c r="Q1210" i="20"/>
  <c r="R1210" i="20"/>
  <c r="S1210" i="20"/>
  <c r="T1210" i="20"/>
  <c r="U1210" i="20"/>
  <c r="V1210" i="20"/>
  <c r="Q1211" i="20"/>
  <c r="R1211" i="20"/>
  <c r="S1211" i="20"/>
  <c r="T1211" i="20"/>
  <c r="U1211" i="20"/>
  <c r="V1211" i="20"/>
  <c r="Q1212" i="20"/>
  <c r="R1212" i="20"/>
  <c r="S1212" i="20"/>
  <c r="T1212" i="20"/>
  <c r="U1212" i="20"/>
  <c r="V1212" i="20"/>
  <c r="Q1213" i="20"/>
  <c r="R1213" i="20"/>
  <c r="S1213" i="20"/>
  <c r="T1213" i="20"/>
  <c r="U1213" i="20"/>
  <c r="V1213" i="20"/>
  <c r="Q1214" i="20"/>
  <c r="R1214" i="20"/>
  <c r="S1214" i="20"/>
  <c r="T1214" i="20"/>
  <c r="U1214" i="20"/>
  <c r="V1214" i="20"/>
  <c r="Q1215" i="20"/>
  <c r="R1215" i="20"/>
  <c r="S1215" i="20"/>
  <c r="T1215" i="20"/>
  <c r="U1215" i="20"/>
  <c r="V1215" i="20"/>
  <c r="Q1216" i="20"/>
  <c r="R1216" i="20"/>
  <c r="S1216" i="20"/>
  <c r="T1216" i="20"/>
  <c r="U1216" i="20"/>
  <c r="V1216" i="20"/>
  <c r="Q1217" i="20"/>
  <c r="R1217" i="20"/>
  <c r="S1217" i="20"/>
  <c r="T1217" i="20"/>
  <c r="U1217" i="20"/>
  <c r="V1217" i="20"/>
  <c r="Q1218" i="20"/>
  <c r="R1218" i="20"/>
  <c r="S1218" i="20"/>
  <c r="T1218" i="20"/>
  <c r="U1218" i="20"/>
  <c r="V1218" i="20"/>
  <c r="Q1219" i="20"/>
  <c r="R1219" i="20"/>
  <c r="S1219" i="20"/>
  <c r="T1219" i="20"/>
  <c r="U1219" i="20"/>
  <c r="V1219" i="20"/>
  <c r="Q1220" i="20"/>
  <c r="R1220" i="20"/>
  <c r="S1220" i="20"/>
  <c r="T1220" i="20"/>
  <c r="U1220" i="20"/>
  <c r="V1220" i="20"/>
  <c r="Q1221" i="20"/>
  <c r="R1221" i="20"/>
  <c r="S1221" i="20"/>
  <c r="T1221" i="20"/>
  <c r="U1221" i="20"/>
  <c r="V1221" i="20"/>
  <c r="Q1222" i="20"/>
  <c r="R1222" i="20"/>
  <c r="S1222" i="20"/>
  <c r="T1222" i="20"/>
  <c r="U1222" i="20"/>
  <c r="V1222" i="20"/>
  <c r="Q1223" i="20"/>
  <c r="R1223" i="20"/>
  <c r="S1223" i="20"/>
  <c r="T1223" i="20"/>
  <c r="U1223" i="20"/>
  <c r="V1223" i="20"/>
  <c r="Q1224" i="20"/>
  <c r="R1224" i="20"/>
  <c r="S1224" i="20"/>
  <c r="T1224" i="20"/>
  <c r="U1224" i="20"/>
  <c r="V1224" i="20"/>
  <c r="Q1225" i="20"/>
  <c r="R1225" i="20"/>
  <c r="S1225" i="20"/>
  <c r="T1225" i="20"/>
  <c r="U1225" i="20"/>
  <c r="V1225" i="20"/>
  <c r="Q1226" i="20"/>
  <c r="R1226" i="20"/>
  <c r="S1226" i="20"/>
  <c r="T1226" i="20"/>
  <c r="U1226" i="20"/>
  <c r="V1226" i="20"/>
  <c r="Q1227" i="20"/>
  <c r="R1227" i="20"/>
  <c r="S1227" i="20"/>
  <c r="T1227" i="20"/>
  <c r="U1227" i="20"/>
  <c r="V1227" i="20"/>
  <c r="Q1228" i="20"/>
  <c r="R1228" i="20"/>
  <c r="S1228" i="20"/>
  <c r="T1228" i="20"/>
  <c r="U1228" i="20"/>
  <c r="V1228" i="20"/>
  <c r="Q1229" i="20"/>
  <c r="R1229" i="20"/>
  <c r="S1229" i="20"/>
  <c r="T1229" i="20"/>
  <c r="U1229" i="20"/>
  <c r="V1229" i="20"/>
  <c r="Q1230" i="20"/>
  <c r="R1230" i="20"/>
  <c r="S1230" i="20"/>
  <c r="T1230" i="20"/>
  <c r="U1230" i="20"/>
  <c r="V1230" i="20"/>
  <c r="Q1231" i="20"/>
  <c r="R1231" i="20"/>
  <c r="S1231" i="20"/>
  <c r="T1231" i="20"/>
  <c r="U1231" i="20"/>
  <c r="V1231" i="20"/>
  <c r="Q1232" i="20"/>
  <c r="R1232" i="20"/>
  <c r="S1232" i="20"/>
  <c r="T1232" i="20"/>
  <c r="U1232" i="20"/>
  <c r="V1232" i="20"/>
  <c r="Q1233" i="20"/>
  <c r="R1233" i="20"/>
  <c r="S1233" i="20"/>
  <c r="T1233" i="20"/>
  <c r="U1233" i="20"/>
  <c r="V1233" i="20"/>
  <c r="Q1234" i="20"/>
  <c r="R1234" i="20"/>
  <c r="S1234" i="20"/>
  <c r="T1234" i="20"/>
  <c r="U1234" i="20"/>
  <c r="V1234" i="20"/>
  <c r="Q1235" i="20"/>
  <c r="R1235" i="20"/>
  <c r="S1235" i="20"/>
  <c r="T1235" i="20"/>
  <c r="U1235" i="20"/>
  <c r="V1235" i="20"/>
  <c r="Q1236" i="20"/>
  <c r="R1236" i="20"/>
  <c r="S1236" i="20"/>
  <c r="T1236" i="20"/>
  <c r="U1236" i="20"/>
  <c r="V1236" i="20"/>
  <c r="Q1237" i="20"/>
  <c r="R1237" i="20"/>
  <c r="S1237" i="20"/>
  <c r="T1237" i="20"/>
  <c r="U1237" i="20"/>
  <c r="V1237" i="20"/>
  <c r="Q1238" i="20"/>
  <c r="R1238" i="20"/>
  <c r="S1238" i="20"/>
  <c r="T1238" i="20"/>
  <c r="U1238" i="20"/>
  <c r="V1238" i="20"/>
  <c r="Q1239" i="20"/>
  <c r="R1239" i="20"/>
  <c r="S1239" i="20"/>
  <c r="T1239" i="20"/>
  <c r="U1239" i="20"/>
  <c r="V1239" i="20"/>
  <c r="Q1240" i="20"/>
  <c r="R1240" i="20"/>
  <c r="S1240" i="20"/>
  <c r="T1240" i="20"/>
  <c r="U1240" i="20"/>
  <c r="V1240" i="20"/>
  <c r="Q1241" i="20"/>
  <c r="R1241" i="20"/>
  <c r="S1241" i="20"/>
  <c r="T1241" i="20"/>
  <c r="U1241" i="20"/>
  <c r="V1241" i="20"/>
  <c r="Q1242" i="20"/>
  <c r="R1242" i="20"/>
  <c r="S1242" i="20"/>
  <c r="T1242" i="20"/>
  <c r="U1242" i="20"/>
  <c r="V1242" i="20"/>
  <c r="Q1243" i="20"/>
  <c r="R1243" i="20"/>
  <c r="S1243" i="20"/>
  <c r="T1243" i="20"/>
  <c r="U1243" i="20"/>
  <c r="V1243" i="20"/>
  <c r="Q1244" i="20"/>
  <c r="R1244" i="20"/>
  <c r="S1244" i="20"/>
  <c r="T1244" i="20"/>
  <c r="U1244" i="20"/>
  <c r="V1244" i="20"/>
  <c r="Q1245" i="20"/>
  <c r="R1245" i="20"/>
  <c r="S1245" i="20"/>
  <c r="T1245" i="20"/>
  <c r="U1245" i="20"/>
  <c r="V1245" i="20"/>
  <c r="Q1246" i="20"/>
  <c r="R1246" i="20"/>
  <c r="S1246" i="20"/>
  <c r="T1246" i="20"/>
  <c r="U1246" i="20"/>
  <c r="V1246" i="20"/>
  <c r="Q1247" i="20"/>
  <c r="R1247" i="20"/>
  <c r="S1247" i="20"/>
  <c r="T1247" i="20"/>
  <c r="U1247" i="20"/>
  <c r="V1247" i="20"/>
  <c r="Q1248" i="20"/>
  <c r="R1248" i="20"/>
  <c r="S1248" i="20"/>
  <c r="T1248" i="20"/>
  <c r="U1248" i="20"/>
  <c r="V1248" i="20"/>
  <c r="Q1249" i="20"/>
  <c r="R1249" i="20"/>
  <c r="S1249" i="20"/>
  <c r="T1249" i="20"/>
  <c r="U1249" i="20"/>
  <c r="V1249" i="20"/>
  <c r="Q1250" i="20"/>
  <c r="R1250" i="20"/>
  <c r="S1250" i="20"/>
  <c r="T1250" i="20"/>
  <c r="U1250" i="20"/>
  <c r="V1250" i="20"/>
  <c r="Q1251" i="20"/>
  <c r="R1251" i="20"/>
  <c r="S1251" i="20"/>
  <c r="T1251" i="20"/>
  <c r="U1251" i="20"/>
  <c r="V1251" i="20"/>
  <c r="Q1252" i="20"/>
  <c r="R1252" i="20"/>
  <c r="S1252" i="20"/>
  <c r="T1252" i="20"/>
  <c r="U1252" i="20"/>
  <c r="V1252" i="20"/>
  <c r="Q1253" i="20"/>
  <c r="R1253" i="20"/>
  <c r="S1253" i="20"/>
  <c r="T1253" i="20"/>
  <c r="U1253" i="20"/>
  <c r="V1253" i="20"/>
  <c r="Q1254" i="20"/>
  <c r="R1254" i="20"/>
  <c r="S1254" i="20"/>
  <c r="T1254" i="20"/>
  <c r="U1254" i="20"/>
  <c r="V1254" i="20"/>
  <c r="Q1255" i="20"/>
  <c r="R1255" i="20"/>
  <c r="S1255" i="20"/>
  <c r="T1255" i="20"/>
  <c r="U1255" i="20"/>
  <c r="V1255" i="20"/>
  <c r="Q1256" i="20"/>
  <c r="R1256" i="20"/>
  <c r="S1256" i="20"/>
  <c r="T1256" i="20"/>
  <c r="U1256" i="20"/>
  <c r="V1256" i="20"/>
  <c r="Q1257" i="20"/>
  <c r="R1257" i="20"/>
  <c r="S1257" i="20"/>
  <c r="T1257" i="20"/>
  <c r="U1257" i="20"/>
  <c r="V1257" i="20"/>
  <c r="Q1258" i="20"/>
  <c r="R1258" i="20"/>
  <c r="S1258" i="20"/>
  <c r="T1258" i="20"/>
  <c r="U1258" i="20"/>
  <c r="V1258" i="20"/>
  <c r="Q1259" i="20"/>
  <c r="R1259" i="20"/>
  <c r="S1259" i="20"/>
  <c r="T1259" i="20"/>
  <c r="U1259" i="20"/>
  <c r="V1259" i="20"/>
  <c r="Q1260" i="20"/>
  <c r="R1260" i="20"/>
  <c r="S1260" i="20"/>
  <c r="T1260" i="20"/>
  <c r="U1260" i="20"/>
  <c r="V1260" i="20"/>
  <c r="Q1261" i="20"/>
  <c r="R1261" i="20"/>
  <c r="S1261" i="20"/>
  <c r="T1261" i="20"/>
  <c r="U1261" i="20"/>
  <c r="V1261" i="20"/>
  <c r="Q1262" i="20"/>
  <c r="R1262" i="20"/>
  <c r="S1262" i="20"/>
  <c r="T1262" i="20"/>
  <c r="U1262" i="20"/>
  <c r="V1262" i="20"/>
  <c r="Q1263" i="20"/>
  <c r="R1263" i="20"/>
  <c r="S1263" i="20"/>
  <c r="T1263" i="20"/>
  <c r="U1263" i="20"/>
  <c r="V1263" i="20"/>
  <c r="Q1264" i="20"/>
  <c r="R1264" i="20"/>
  <c r="S1264" i="20"/>
  <c r="T1264" i="20"/>
  <c r="U1264" i="20"/>
  <c r="V1264" i="20"/>
  <c r="Q1265" i="20"/>
  <c r="R1265" i="20"/>
  <c r="S1265" i="20"/>
  <c r="T1265" i="20"/>
  <c r="U1265" i="20"/>
  <c r="V1265" i="20"/>
  <c r="Q1266" i="20"/>
  <c r="R1266" i="20"/>
  <c r="S1266" i="20"/>
  <c r="T1266" i="20"/>
  <c r="U1266" i="20"/>
  <c r="V1266" i="20"/>
  <c r="Q1267" i="20"/>
  <c r="R1267" i="20"/>
  <c r="S1267" i="20"/>
  <c r="T1267" i="20"/>
  <c r="U1267" i="20"/>
  <c r="V1267" i="20"/>
  <c r="Q1268" i="20"/>
  <c r="R1268" i="20"/>
  <c r="S1268" i="20"/>
  <c r="T1268" i="20"/>
  <c r="U1268" i="20"/>
  <c r="V1268" i="20"/>
  <c r="Q1269" i="20"/>
  <c r="R1269" i="20"/>
  <c r="S1269" i="20"/>
  <c r="T1269" i="20"/>
  <c r="U1269" i="20"/>
  <c r="V1269" i="20"/>
  <c r="Q1270" i="20"/>
  <c r="R1270" i="20"/>
  <c r="S1270" i="20"/>
  <c r="T1270" i="20"/>
  <c r="U1270" i="20"/>
  <c r="V1270" i="20"/>
  <c r="Q1271" i="20"/>
  <c r="R1271" i="20"/>
  <c r="S1271" i="20"/>
  <c r="T1271" i="20"/>
  <c r="U1271" i="20"/>
  <c r="V1271" i="20"/>
  <c r="Q1272" i="20"/>
  <c r="R1272" i="20"/>
  <c r="S1272" i="20"/>
  <c r="T1272" i="20"/>
  <c r="U1272" i="20"/>
  <c r="V1272" i="20"/>
  <c r="Q1273" i="20"/>
  <c r="R1273" i="20"/>
  <c r="S1273" i="20"/>
  <c r="T1273" i="20"/>
  <c r="U1273" i="20"/>
  <c r="V1273" i="20"/>
  <c r="Q1274" i="20"/>
  <c r="R1274" i="20"/>
  <c r="S1274" i="20"/>
  <c r="T1274" i="20"/>
  <c r="U1274" i="20"/>
  <c r="V1274" i="20"/>
  <c r="Q1275" i="20"/>
  <c r="R1275" i="20"/>
  <c r="S1275" i="20"/>
  <c r="T1275" i="20"/>
  <c r="U1275" i="20"/>
  <c r="V1275" i="20"/>
  <c r="Q1276" i="20"/>
  <c r="R1276" i="20"/>
  <c r="S1276" i="20"/>
  <c r="T1276" i="20"/>
  <c r="U1276" i="20"/>
  <c r="V1276" i="20"/>
  <c r="Q1277" i="20"/>
  <c r="R1277" i="20"/>
  <c r="S1277" i="20"/>
  <c r="T1277" i="20"/>
  <c r="U1277" i="20"/>
  <c r="V1277" i="20"/>
  <c r="Q1278" i="20"/>
  <c r="R1278" i="20"/>
  <c r="S1278" i="20"/>
  <c r="T1278" i="20"/>
  <c r="U1278" i="20"/>
  <c r="V1278" i="20"/>
  <c r="Q1279" i="20"/>
  <c r="R1279" i="20"/>
  <c r="S1279" i="20"/>
  <c r="T1279" i="20"/>
  <c r="U1279" i="20"/>
  <c r="V1279" i="20"/>
  <c r="Q1280" i="20"/>
  <c r="R1280" i="20"/>
  <c r="S1280" i="20"/>
  <c r="T1280" i="20"/>
  <c r="U1280" i="20"/>
  <c r="V1280" i="20"/>
  <c r="Q1281" i="20"/>
  <c r="R1281" i="20"/>
  <c r="S1281" i="20"/>
  <c r="T1281" i="20"/>
  <c r="U1281" i="20"/>
  <c r="V1281" i="20"/>
  <c r="Q1282" i="20"/>
  <c r="R1282" i="20"/>
  <c r="S1282" i="20"/>
  <c r="T1282" i="20"/>
  <c r="U1282" i="20"/>
  <c r="V1282" i="20"/>
  <c r="Q1283" i="20"/>
  <c r="R1283" i="20"/>
  <c r="S1283" i="20"/>
  <c r="T1283" i="20"/>
  <c r="U1283" i="20"/>
  <c r="V1283" i="20"/>
  <c r="Q1284" i="20"/>
  <c r="R1284" i="20"/>
  <c r="S1284" i="20"/>
  <c r="T1284" i="20"/>
  <c r="U1284" i="20"/>
  <c r="V1284" i="20"/>
  <c r="Q1285" i="20"/>
  <c r="R1285" i="20"/>
  <c r="S1285" i="20"/>
  <c r="T1285" i="20"/>
  <c r="U1285" i="20"/>
  <c r="V1285" i="20"/>
  <c r="Q1286" i="20"/>
  <c r="R1286" i="20"/>
  <c r="S1286" i="20"/>
  <c r="T1286" i="20"/>
  <c r="U1286" i="20"/>
  <c r="V1286" i="20"/>
  <c r="Q1287" i="20"/>
  <c r="R1287" i="20"/>
  <c r="S1287" i="20"/>
  <c r="T1287" i="20"/>
  <c r="U1287" i="20"/>
  <c r="V1287" i="20"/>
  <c r="Q1288" i="20"/>
  <c r="R1288" i="20"/>
  <c r="S1288" i="20"/>
  <c r="T1288" i="20"/>
  <c r="U1288" i="20"/>
  <c r="V1288" i="20"/>
  <c r="Q1289" i="20"/>
  <c r="R1289" i="20"/>
  <c r="S1289" i="20"/>
  <c r="T1289" i="20"/>
  <c r="U1289" i="20"/>
  <c r="V1289" i="20"/>
  <c r="Q1290" i="20"/>
  <c r="R1290" i="20"/>
  <c r="S1290" i="20"/>
  <c r="T1290" i="20"/>
  <c r="U1290" i="20"/>
  <c r="V1290" i="20"/>
  <c r="Q1291" i="20"/>
  <c r="R1291" i="20"/>
  <c r="S1291" i="20"/>
  <c r="T1291" i="20"/>
  <c r="U1291" i="20"/>
  <c r="V1291" i="20"/>
  <c r="Q1292" i="20"/>
  <c r="R1292" i="20"/>
  <c r="S1292" i="20"/>
  <c r="T1292" i="20"/>
  <c r="U1292" i="20"/>
  <c r="V1292" i="20"/>
  <c r="Q1293" i="20"/>
  <c r="R1293" i="20"/>
  <c r="S1293" i="20"/>
  <c r="T1293" i="20"/>
  <c r="U1293" i="20"/>
  <c r="V1293" i="20"/>
  <c r="Q1294" i="20"/>
  <c r="R1294" i="20"/>
  <c r="S1294" i="20"/>
  <c r="T1294" i="20"/>
  <c r="U1294" i="20"/>
  <c r="V1294" i="20"/>
  <c r="Q1295" i="20"/>
  <c r="R1295" i="20"/>
  <c r="S1295" i="20"/>
  <c r="T1295" i="20"/>
  <c r="U1295" i="20"/>
  <c r="V1295" i="20"/>
  <c r="Q1296" i="20"/>
  <c r="R1296" i="20"/>
  <c r="S1296" i="20"/>
  <c r="T1296" i="20"/>
  <c r="U1296" i="20"/>
  <c r="V1296" i="20"/>
  <c r="Q1297" i="20"/>
  <c r="R1297" i="20"/>
  <c r="S1297" i="20"/>
  <c r="T1297" i="20"/>
  <c r="U1297" i="20"/>
  <c r="V1297" i="20"/>
  <c r="Q1298" i="20"/>
  <c r="R1298" i="20"/>
  <c r="S1298" i="20"/>
  <c r="T1298" i="20"/>
  <c r="U1298" i="20"/>
  <c r="V1298" i="20"/>
  <c r="Q1299" i="20"/>
  <c r="R1299" i="20"/>
  <c r="S1299" i="20"/>
  <c r="T1299" i="20"/>
  <c r="U1299" i="20"/>
  <c r="V1299" i="20"/>
  <c r="Q1300" i="20"/>
  <c r="R1300" i="20"/>
  <c r="S1300" i="20"/>
  <c r="T1300" i="20"/>
  <c r="U1300" i="20"/>
  <c r="V1300" i="20"/>
  <c r="Q1301" i="20"/>
  <c r="R1301" i="20"/>
  <c r="S1301" i="20"/>
  <c r="T1301" i="20"/>
  <c r="U1301" i="20"/>
  <c r="V1301" i="20"/>
  <c r="Q1302" i="20"/>
  <c r="R1302" i="20"/>
  <c r="S1302" i="20"/>
  <c r="T1302" i="20"/>
  <c r="U1302" i="20"/>
  <c r="V1302" i="20"/>
  <c r="Q1303" i="20"/>
  <c r="R1303" i="20"/>
  <c r="S1303" i="20"/>
  <c r="T1303" i="20"/>
  <c r="U1303" i="20"/>
  <c r="V1303" i="20"/>
  <c r="Q1304" i="20"/>
  <c r="R1304" i="20"/>
  <c r="S1304" i="20"/>
  <c r="T1304" i="20"/>
  <c r="U1304" i="20"/>
  <c r="V1304" i="20"/>
  <c r="Q1305" i="20"/>
  <c r="R1305" i="20"/>
  <c r="S1305" i="20"/>
  <c r="T1305" i="20"/>
  <c r="U1305" i="20"/>
  <c r="V1305" i="20"/>
  <c r="Q1306" i="20"/>
  <c r="R1306" i="20"/>
  <c r="S1306" i="20"/>
  <c r="T1306" i="20"/>
  <c r="U1306" i="20"/>
  <c r="V1306" i="20"/>
  <c r="Q1307" i="20"/>
  <c r="R1307" i="20"/>
  <c r="S1307" i="20"/>
  <c r="T1307" i="20"/>
  <c r="U1307" i="20"/>
  <c r="V1307" i="20"/>
  <c r="Q1308" i="20"/>
  <c r="R1308" i="20"/>
  <c r="S1308" i="20"/>
  <c r="T1308" i="20"/>
  <c r="U1308" i="20"/>
  <c r="V1308" i="20"/>
  <c r="Q1309" i="20"/>
  <c r="R1309" i="20"/>
  <c r="S1309" i="20"/>
  <c r="T1309" i="20"/>
  <c r="U1309" i="20"/>
  <c r="V1309" i="20"/>
  <c r="Q1310" i="20"/>
  <c r="R1310" i="20"/>
  <c r="S1310" i="20"/>
  <c r="T1310" i="20"/>
  <c r="U1310" i="20"/>
  <c r="V1310" i="20"/>
  <c r="Q1311" i="20"/>
  <c r="R1311" i="20"/>
  <c r="S1311" i="20"/>
  <c r="T1311" i="20"/>
  <c r="U1311" i="20"/>
  <c r="V1311" i="20"/>
  <c r="Q1312" i="20"/>
  <c r="R1312" i="20"/>
  <c r="S1312" i="20"/>
  <c r="T1312" i="20"/>
  <c r="U1312" i="20"/>
  <c r="V1312" i="20"/>
  <c r="Q1313" i="20"/>
  <c r="R1313" i="20"/>
  <c r="S1313" i="20"/>
  <c r="T1313" i="20"/>
  <c r="U1313" i="20"/>
  <c r="V1313" i="20"/>
  <c r="Q1314" i="20"/>
  <c r="R1314" i="20"/>
  <c r="S1314" i="20"/>
  <c r="T1314" i="20"/>
  <c r="U1314" i="20"/>
  <c r="V1314" i="20"/>
  <c r="Q1315" i="20"/>
  <c r="R1315" i="20"/>
  <c r="S1315" i="20"/>
  <c r="T1315" i="20"/>
  <c r="U1315" i="20"/>
  <c r="V1315" i="20"/>
  <c r="Q1316" i="20"/>
  <c r="R1316" i="20"/>
  <c r="S1316" i="20"/>
  <c r="T1316" i="20"/>
  <c r="U1316" i="20"/>
  <c r="V1316" i="20"/>
  <c r="Q1317" i="20"/>
  <c r="R1317" i="20"/>
  <c r="S1317" i="20"/>
  <c r="T1317" i="20"/>
  <c r="U1317" i="20"/>
  <c r="V1317" i="20"/>
  <c r="Q1318" i="20"/>
  <c r="R1318" i="20"/>
  <c r="S1318" i="20"/>
  <c r="T1318" i="20"/>
  <c r="U1318" i="20"/>
  <c r="V1318" i="20"/>
  <c r="Q1319" i="20"/>
  <c r="R1319" i="20"/>
  <c r="S1319" i="20"/>
  <c r="T1319" i="20"/>
  <c r="U1319" i="20"/>
  <c r="V1319" i="20"/>
  <c r="Q1320" i="20"/>
  <c r="R1320" i="20"/>
  <c r="S1320" i="20"/>
  <c r="T1320" i="20"/>
  <c r="U1320" i="20"/>
  <c r="V1320" i="20"/>
  <c r="Q1321" i="20"/>
  <c r="R1321" i="20"/>
  <c r="S1321" i="20"/>
  <c r="T1321" i="20"/>
  <c r="U1321" i="20"/>
  <c r="V1321" i="20"/>
  <c r="Q1322" i="20"/>
  <c r="R1322" i="20"/>
  <c r="S1322" i="20"/>
  <c r="T1322" i="20"/>
  <c r="U1322" i="20"/>
  <c r="V1322" i="20"/>
  <c r="Q1323" i="20"/>
  <c r="R1323" i="20"/>
  <c r="S1323" i="20"/>
  <c r="T1323" i="20"/>
  <c r="U1323" i="20"/>
  <c r="V1323" i="20"/>
  <c r="Q1324" i="20"/>
  <c r="R1324" i="20"/>
  <c r="S1324" i="20"/>
  <c r="T1324" i="20"/>
  <c r="U1324" i="20"/>
  <c r="V1324" i="20"/>
  <c r="Q1325" i="20"/>
  <c r="R1325" i="20"/>
  <c r="S1325" i="20"/>
  <c r="T1325" i="20"/>
  <c r="U1325" i="20"/>
  <c r="V1325" i="20"/>
  <c r="Q1326" i="20"/>
  <c r="R1326" i="20"/>
  <c r="S1326" i="20"/>
  <c r="T1326" i="20"/>
  <c r="U1326" i="20"/>
  <c r="V1326" i="20"/>
  <c r="Q1327" i="20"/>
  <c r="R1327" i="20"/>
  <c r="S1327" i="20"/>
  <c r="T1327" i="20"/>
  <c r="U1327" i="20"/>
  <c r="V1327" i="20"/>
  <c r="Q1328" i="20"/>
  <c r="R1328" i="20"/>
  <c r="S1328" i="20"/>
  <c r="T1328" i="20"/>
  <c r="U1328" i="20"/>
  <c r="V1328" i="20"/>
  <c r="Q1329" i="20"/>
  <c r="R1329" i="20"/>
  <c r="S1329" i="20"/>
  <c r="T1329" i="20"/>
  <c r="U1329" i="20"/>
  <c r="V1329" i="20"/>
  <c r="Q1330" i="20"/>
  <c r="R1330" i="20"/>
  <c r="S1330" i="20"/>
  <c r="T1330" i="20"/>
  <c r="U1330" i="20"/>
  <c r="V1330" i="20"/>
  <c r="Q1331" i="20"/>
  <c r="R1331" i="20"/>
  <c r="S1331" i="20"/>
  <c r="T1331" i="20"/>
  <c r="U1331" i="20"/>
  <c r="V1331" i="20"/>
  <c r="Q1332" i="20"/>
  <c r="R1332" i="20"/>
  <c r="S1332" i="20"/>
  <c r="T1332" i="20"/>
  <c r="U1332" i="20"/>
  <c r="V1332" i="20"/>
  <c r="Q1333" i="20"/>
  <c r="R1333" i="20"/>
  <c r="S1333" i="20"/>
  <c r="T1333" i="20"/>
  <c r="U1333" i="20"/>
  <c r="V1333" i="20"/>
  <c r="Q1334" i="20"/>
  <c r="R1334" i="20"/>
  <c r="S1334" i="20"/>
  <c r="T1334" i="20"/>
  <c r="U1334" i="20"/>
  <c r="V1334" i="20"/>
  <c r="Q1335" i="20"/>
  <c r="R1335" i="20"/>
  <c r="S1335" i="20"/>
  <c r="T1335" i="20"/>
  <c r="U1335" i="20"/>
  <c r="V1335" i="20"/>
  <c r="Q1336" i="20"/>
  <c r="R1336" i="20"/>
  <c r="S1336" i="20"/>
  <c r="T1336" i="20"/>
  <c r="U1336" i="20"/>
  <c r="V1336" i="20"/>
  <c r="Q1337" i="20"/>
  <c r="R1337" i="20"/>
  <c r="S1337" i="20"/>
  <c r="T1337" i="20"/>
  <c r="U1337" i="20"/>
  <c r="V1337" i="20"/>
  <c r="Q1338" i="20"/>
  <c r="R1338" i="20"/>
  <c r="S1338" i="20"/>
  <c r="T1338" i="20"/>
  <c r="U1338" i="20"/>
  <c r="V1338" i="20"/>
  <c r="Q1339" i="20"/>
  <c r="R1339" i="20"/>
  <c r="S1339" i="20"/>
  <c r="T1339" i="20"/>
  <c r="U1339" i="20"/>
  <c r="V1339" i="20"/>
  <c r="Q1340" i="20"/>
  <c r="R1340" i="20"/>
  <c r="S1340" i="20"/>
  <c r="T1340" i="20"/>
  <c r="U1340" i="20"/>
  <c r="V1340" i="20"/>
  <c r="Q1341" i="20"/>
  <c r="R1341" i="20"/>
  <c r="S1341" i="20"/>
  <c r="T1341" i="20"/>
  <c r="U1341" i="20"/>
  <c r="V1341" i="20"/>
  <c r="Q1342" i="20"/>
  <c r="R1342" i="20"/>
  <c r="S1342" i="20"/>
  <c r="T1342" i="20"/>
  <c r="U1342" i="20"/>
  <c r="V1342" i="20"/>
  <c r="Q1343" i="20"/>
  <c r="R1343" i="20"/>
  <c r="S1343" i="20"/>
  <c r="T1343" i="20"/>
  <c r="U1343" i="20"/>
  <c r="V1343" i="20"/>
  <c r="Q1344" i="20"/>
  <c r="R1344" i="20"/>
  <c r="S1344" i="20"/>
  <c r="T1344" i="20"/>
  <c r="U1344" i="20"/>
  <c r="V1344" i="20"/>
  <c r="Q1345" i="20"/>
  <c r="R1345" i="20"/>
  <c r="S1345" i="20"/>
  <c r="T1345" i="20"/>
  <c r="U1345" i="20"/>
  <c r="V1345" i="20"/>
  <c r="Q1346" i="20"/>
  <c r="R1346" i="20"/>
  <c r="S1346" i="20"/>
  <c r="T1346" i="20"/>
  <c r="U1346" i="20"/>
  <c r="V1346" i="20"/>
  <c r="Q1347" i="20"/>
  <c r="R1347" i="20"/>
  <c r="S1347" i="20"/>
  <c r="T1347" i="20"/>
  <c r="U1347" i="20"/>
  <c r="V1347" i="20"/>
  <c r="Q1348" i="20"/>
  <c r="R1348" i="20"/>
  <c r="S1348" i="20"/>
  <c r="T1348" i="20"/>
  <c r="U1348" i="20"/>
  <c r="V1348" i="20"/>
  <c r="Q1349" i="20"/>
  <c r="R1349" i="20"/>
  <c r="S1349" i="20"/>
  <c r="T1349" i="20"/>
  <c r="U1349" i="20"/>
  <c r="V1349" i="20"/>
  <c r="Q1350" i="20"/>
  <c r="R1350" i="20"/>
  <c r="S1350" i="20"/>
  <c r="T1350" i="20"/>
  <c r="U1350" i="20"/>
  <c r="V1350" i="20"/>
  <c r="Q1351" i="20"/>
  <c r="R1351" i="20"/>
  <c r="S1351" i="20"/>
  <c r="T1351" i="20"/>
  <c r="U1351" i="20"/>
  <c r="V1351" i="20"/>
  <c r="Q1352" i="20"/>
  <c r="R1352" i="20"/>
  <c r="S1352" i="20"/>
  <c r="T1352" i="20"/>
  <c r="U1352" i="20"/>
  <c r="V1352" i="20"/>
  <c r="Q1353" i="20"/>
  <c r="R1353" i="20"/>
  <c r="S1353" i="20"/>
  <c r="T1353" i="20"/>
  <c r="U1353" i="20"/>
  <c r="V1353" i="20"/>
  <c r="Q1354" i="20"/>
  <c r="R1354" i="20"/>
  <c r="S1354" i="20"/>
  <c r="T1354" i="20"/>
  <c r="U1354" i="20"/>
  <c r="V1354" i="20"/>
  <c r="Q1355" i="20"/>
  <c r="R1355" i="20"/>
  <c r="S1355" i="20"/>
  <c r="T1355" i="20"/>
  <c r="U1355" i="20"/>
  <c r="V1355" i="20"/>
  <c r="Q1356" i="20"/>
  <c r="R1356" i="20"/>
  <c r="S1356" i="20"/>
  <c r="T1356" i="20"/>
  <c r="U1356" i="20"/>
  <c r="V1356" i="20"/>
  <c r="Q1357" i="20"/>
  <c r="R1357" i="20"/>
  <c r="S1357" i="20"/>
  <c r="T1357" i="20"/>
  <c r="U1357" i="20"/>
  <c r="V1357" i="20"/>
  <c r="Q1358" i="20"/>
  <c r="R1358" i="20"/>
  <c r="S1358" i="20"/>
  <c r="T1358" i="20"/>
  <c r="U1358" i="20"/>
  <c r="V1358" i="20"/>
  <c r="Q1359" i="20"/>
  <c r="R1359" i="20"/>
  <c r="S1359" i="20"/>
  <c r="T1359" i="20"/>
  <c r="U1359" i="20"/>
  <c r="V1359" i="20"/>
  <c r="Q1360" i="20"/>
  <c r="R1360" i="20"/>
  <c r="S1360" i="20"/>
  <c r="T1360" i="20"/>
  <c r="U1360" i="20"/>
  <c r="V1360" i="20"/>
  <c r="Q1361" i="20"/>
  <c r="R1361" i="20"/>
  <c r="S1361" i="20"/>
  <c r="T1361" i="20"/>
  <c r="U1361" i="20"/>
  <c r="V1361" i="20"/>
  <c r="Q1362" i="20"/>
  <c r="R1362" i="20"/>
  <c r="S1362" i="20"/>
  <c r="T1362" i="20"/>
  <c r="U1362" i="20"/>
  <c r="V1362" i="20"/>
  <c r="Q1363" i="20"/>
  <c r="R1363" i="20"/>
  <c r="S1363" i="20"/>
  <c r="T1363" i="20"/>
  <c r="U1363" i="20"/>
  <c r="V1363" i="20"/>
  <c r="Q1364" i="20"/>
  <c r="R1364" i="20"/>
  <c r="S1364" i="20"/>
  <c r="T1364" i="20"/>
  <c r="U1364" i="20"/>
  <c r="V1364" i="20"/>
  <c r="Q1365" i="20"/>
  <c r="R1365" i="20"/>
  <c r="S1365" i="20"/>
  <c r="T1365" i="20"/>
  <c r="U1365" i="20"/>
  <c r="V1365" i="20"/>
  <c r="Q1366" i="20"/>
  <c r="R1366" i="20"/>
  <c r="S1366" i="20"/>
  <c r="T1366" i="20"/>
  <c r="U1366" i="20"/>
  <c r="V1366" i="20"/>
  <c r="Q1367" i="20"/>
  <c r="R1367" i="20"/>
  <c r="S1367" i="20"/>
  <c r="T1367" i="20"/>
  <c r="U1367" i="20"/>
  <c r="V1367" i="20"/>
  <c r="Q1368" i="20"/>
  <c r="R1368" i="20"/>
  <c r="S1368" i="20"/>
  <c r="T1368" i="20"/>
  <c r="U1368" i="20"/>
  <c r="V1368" i="20"/>
  <c r="Q1369" i="20"/>
  <c r="R1369" i="20"/>
  <c r="S1369" i="20"/>
  <c r="T1369" i="20"/>
  <c r="U1369" i="20"/>
  <c r="V1369" i="20"/>
  <c r="Q1370" i="20"/>
  <c r="R1370" i="20"/>
  <c r="S1370" i="20"/>
  <c r="T1370" i="20"/>
  <c r="U1370" i="20"/>
  <c r="V1370" i="20"/>
  <c r="Q1371" i="20"/>
  <c r="R1371" i="20"/>
  <c r="S1371" i="20"/>
  <c r="T1371" i="20"/>
  <c r="U1371" i="20"/>
  <c r="V1371" i="20"/>
  <c r="Q1372" i="20"/>
  <c r="R1372" i="20"/>
  <c r="S1372" i="20"/>
  <c r="T1372" i="20"/>
  <c r="U1372" i="20"/>
  <c r="V1372" i="20"/>
  <c r="Q1373" i="20"/>
  <c r="R1373" i="20"/>
  <c r="S1373" i="20"/>
  <c r="T1373" i="20"/>
  <c r="U1373" i="20"/>
  <c r="V1373" i="20"/>
  <c r="Q1374" i="20"/>
  <c r="R1374" i="20"/>
  <c r="S1374" i="20"/>
  <c r="T1374" i="20"/>
  <c r="U1374" i="20"/>
  <c r="V1374" i="20"/>
  <c r="Q1375" i="20"/>
  <c r="R1375" i="20"/>
  <c r="S1375" i="20"/>
  <c r="T1375" i="20"/>
  <c r="U1375" i="20"/>
  <c r="V1375" i="20"/>
  <c r="Q1376" i="20"/>
  <c r="R1376" i="20"/>
  <c r="S1376" i="20"/>
  <c r="T1376" i="20"/>
  <c r="U1376" i="20"/>
  <c r="V1376" i="20"/>
  <c r="Q1377" i="20"/>
  <c r="R1377" i="20"/>
  <c r="S1377" i="20"/>
  <c r="T1377" i="20"/>
  <c r="U1377" i="20"/>
  <c r="V1377" i="20"/>
  <c r="Q1378" i="20"/>
  <c r="R1378" i="20"/>
  <c r="S1378" i="20"/>
  <c r="T1378" i="20"/>
  <c r="U1378" i="20"/>
  <c r="V1378" i="20"/>
  <c r="Q1379" i="20"/>
  <c r="R1379" i="20"/>
  <c r="S1379" i="20"/>
  <c r="T1379" i="20"/>
  <c r="U1379" i="20"/>
  <c r="V1379" i="20"/>
  <c r="Q1380" i="20"/>
  <c r="R1380" i="20"/>
  <c r="S1380" i="20"/>
  <c r="T1380" i="20"/>
  <c r="U1380" i="20"/>
  <c r="V1380" i="20"/>
  <c r="Q1381" i="20"/>
  <c r="R1381" i="20"/>
  <c r="S1381" i="20"/>
  <c r="T1381" i="20"/>
  <c r="U1381" i="20"/>
  <c r="V1381" i="20"/>
  <c r="Q1382" i="20"/>
  <c r="R1382" i="20"/>
  <c r="S1382" i="20"/>
  <c r="T1382" i="20"/>
  <c r="U1382" i="20"/>
  <c r="V1382" i="20"/>
  <c r="Q1383" i="20"/>
  <c r="R1383" i="20"/>
  <c r="S1383" i="20"/>
  <c r="T1383" i="20"/>
  <c r="U1383" i="20"/>
  <c r="V1383" i="20"/>
  <c r="Q1384" i="20"/>
  <c r="R1384" i="20"/>
  <c r="S1384" i="20"/>
  <c r="T1384" i="20"/>
  <c r="U1384" i="20"/>
  <c r="V1384" i="20"/>
  <c r="Q1385" i="20"/>
  <c r="R1385" i="20"/>
  <c r="S1385" i="20"/>
  <c r="T1385" i="20"/>
  <c r="U1385" i="20"/>
  <c r="V1385" i="20"/>
  <c r="Q1386" i="20"/>
  <c r="R1386" i="20"/>
  <c r="S1386" i="20"/>
  <c r="T1386" i="20"/>
  <c r="U1386" i="20"/>
  <c r="V1386" i="20"/>
  <c r="Q1387" i="20"/>
  <c r="R1387" i="20"/>
  <c r="S1387" i="20"/>
  <c r="T1387" i="20"/>
  <c r="U1387" i="20"/>
  <c r="V1387" i="20"/>
  <c r="Q1388" i="20"/>
  <c r="R1388" i="20"/>
  <c r="S1388" i="20"/>
  <c r="T1388" i="20"/>
  <c r="U1388" i="20"/>
  <c r="V1388" i="20"/>
  <c r="Q1389" i="20"/>
  <c r="R1389" i="20"/>
  <c r="S1389" i="20"/>
  <c r="T1389" i="20"/>
  <c r="U1389" i="20"/>
  <c r="V1389" i="20"/>
  <c r="Q1390" i="20"/>
  <c r="R1390" i="20"/>
  <c r="S1390" i="20"/>
  <c r="T1390" i="20"/>
  <c r="U1390" i="20"/>
  <c r="V1390" i="20"/>
  <c r="Q1391" i="20"/>
  <c r="R1391" i="20"/>
  <c r="S1391" i="20"/>
  <c r="T1391" i="20"/>
  <c r="U1391" i="20"/>
  <c r="V1391" i="20"/>
  <c r="Q1392" i="20"/>
  <c r="R1392" i="20"/>
  <c r="S1392" i="20"/>
  <c r="T1392" i="20"/>
  <c r="U1392" i="20"/>
  <c r="V1392" i="20"/>
  <c r="Q1393" i="20"/>
  <c r="R1393" i="20"/>
  <c r="S1393" i="20"/>
  <c r="T1393" i="20"/>
  <c r="U1393" i="20"/>
  <c r="V1393" i="20"/>
  <c r="Q1394" i="20"/>
  <c r="R1394" i="20"/>
  <c r="S1394" i="20"/>
  <c r="T1394" i="20"/>
  <c r="U1394" i="20"/>
  <c r="V1394" i="20"/>
  <c r="Q1395" i="20"/>
  <c r="R1395" i="20"/>
  <c r="S1395" i="20"/>
  <c r="T1395" i="20"/>
  <c r="U1395" i="20"/>
  <c r="V1395" i="20"/>
  <c r="Q1396" i="20"/>
  <c r="R1396" i="20"/>
  <c r="S1396" i="20"/>
  <c r="T1396" i="20"/>
  <c r="U1396" i="20"/>
  <c r="V1396" i="20"/>
  <c r="Q1397" i="20"/>
  <c r="R1397" i="20"/>
  <c r="S1397" i="20"/>
  <c r="T1397" i="20"/>
  <c r="U1397" i="20"/>
  <c r="V1397" i="20"/>
  <c r="Q1398" i="20"/>
  <c r="R1398" i="20"/>
  <c r="S1398" i="20"/>
  <c r="T1398" i="20"/>
  <c r="U1398" i="20"/>
  <c r="V1398" i="20"/>
  <c r="Q1399" i="20"/>
  <c r="R1399" i="20"/>
  <c r="S1399" i="20"/>
  <c r="T1399" i="20"/>
  <c r="U1399" i="20"/>
  <c r="V1399" i="20"/>
  <c r="Q1400" i="20"/>
  <c r="R1400" i="20"/>
  <c r="S1400" i="20"/>
  <c r="T1400" i="20"/>
  <c r="U1400" i="20"/>
  <c r="V1400" i="20"/>
  <c r="Q1401" i="20"/>
  <c r="R1401" i="20"/>
  <c r="S1401" i="20"/>
  <c r="T1401" i="20"/>
  <c r="U1401" i="20"/>
  <c r="V1401" i="20"/>
  <c r="Q1402" i="20"/>
  <c r="R1402" i="20"/>
  <c r="S1402" i="20"/>
  <c r="T1402" i="20"/>
  <c r="U1402" i="20"/>
  <c r="V1402" i="20"/>
  <c r="Q1403" i="20"/>
  <c r="R1403" i="20"/>
  <c r="S1403" i="20"/>
  <c r="T1403" i="20"/>
  <c r="U1403" i="20"/>
  <c r="V1403" i="20"/>
  <c r="Q1404" i="20"/>
  <c r="R1404" i="20"/>
  <c r="S1404" i="20"/>
  <c r="T1404" i="20"/>
  <c r="U1404" i="20"/>
  <c r="V1404" i="20"/>
  <c r="Q1405" i="20"/>
  <c r="R1405" i="20"/>
  <c r="S1405" i="20"/>
  <c r="T1405" i="20"/>
  <c r="U1405" i="20"/>
  <c r="V1405" i="20"/>
  <c r="Q1406" i="20"/>
  <c r="R1406" i="20"/>
  <c r="S1406" i="20"/>
  <c r="T1406" i="20"/>
  <c r="U1406" i="20"/>
  <c r="V1406" i="20"/>
  <c r="Q1407" i="20"/>
  <c r="R1407" i="20"/>
  <c r="S1407" i="20"/>
  <c r="T1407" i="20"/>
  <c r="U1407" i="20"/>
  <c r="V1407" i="20"/>
  <c r="Q1408" i="20"/>
  <c r="R1408" i="20"/>
  <c r="S1408" i="20"/>
  <c r="T1408" i="20"/>
  <c r="U1408" i="20"/>
  <c r="V1408" i="20"/>
  <c r="Q1409" i="20"/>
  <c r="R1409" i="20"/>
  <c r="S1409" i="20"/>
  <c r="T1409" i="20"/>
  <c r="U1409" i="20"/>
  <c r="V1409" i="20"/>
  <c r="Q1410" i="20"/>
  <c r="R1410" i="20"/>
  <c r="S1410" i="20"/>
  <c r="T1410" i="20"/>
  <c r="U1410" i="20"/>
  <c r="V1410" i="20"/>
  <c r="Q1411" i="20"/>
  <c r="R1411" i="20"/>
  <c r="S1411" i="20"/>
  <c r="T1411" i="20"/>
  <c r="U1411" i="20"/>
  <c r="V1411" i="20"/>
  <c r="Q1412" i="20"/>
  <c r="R1412" i="20"/>
  <c r="S1412" i="20"/>
  <c r="T1412" i="20"/>
  <c r="U1412" i="20"/>
  <c r="V1412" i="20"/>
  <c r="Q1413" i="20"/>
  <c r="R1413" i="20"/>
  <c r="S1413" i="20"/>
  <c r="T1413" i="20"/>
  <c r="U1413" i="20"/>
  <c r="V1413" i="20"/>
  <c r="Q1414" i="20"/>
  <c r="R1414" i="20"/>
  <c r="S1414" i="20"/>
  <c r="T1414" i="20"/>
  <c r="U1414" i="20"/>
  <c r="V1414" i="20"/>
  <c r="Q1415" i="20"/>
  <c r="R1415" i="20"/>
  <c r="S1415" i="20"/>
  <c r="T1415" i="20"/>
  <c r="U1415" i="20"/>
  <c r="V1415" i="20"/>
  <c r="Q1416" i="20"/>
  <c r="R1416" i="20"/>
  <c r="S1416" i="20"/>
  <c r="T1416" i="20"/>
  <c r="U1416" i="20"/>
  <c r="V1416" i="20"/>
  <c r="Q1417" i="20"/>
  <c r="R1417" i="20"/>
  <c r="S1417" i="20"/>
  <c r="T1417" i="20"/>
  <c r="U1417" i="20"/>
  <c r="V1417" i="20"/>
  <c r="Q1418" i="20"/>
  <c r="R1418" i="20"/>
  <c r="S1418" i="20"/>
  <c r="T1418" i="20"/>
  <c r="U1418" i="20"/>
  <c r="V1418" i="20"/>
  <c r="Q1419" i="20"/>
  <c r="R1419" i="20"/>
  <c r="S1419" i="20"/>
  <c r="T1419" i="20"/>
  <c r="U1419" i="20"/>
  <c r="V1419" i="20"/>
  <c r="Q1420" i="20"/>
  <c r="R1420" i="20"/>
  <c r="S1420" i="20"/>
  <c r="T1420" i="20"/>
  <c r="U1420" i="20"/>
  <c r="V1420" i="20"/>
  <c r="Q1421" i="20"/>
  <c r="R1421" i="20"/>
  <c r="S1421" i="20"/>
  <c r="T1421" i="20"/>
  <c r="U1421" i="20"/>
  <c r="V1421" i="20"/>
  <c r="Q1422" i="20"/>
  <c r="R1422" i="20"/>
  <c r="S1422" i="20"/>
  <c r="T1422" i="20"/>
  <c r="U1422" i="20"/>
  <c r="V1422" i="20"/>
  <c r="Q1423" i="20"/>
  <c r="R1423" i="20"/>
  <c r="S1423" i="20"/>
  <c r="T1423" i="20"/>
  <c r="U1423" i="20"/>
  <c r="V1423" i="20"/>
  <c r="Q1424" i="20"/>
  <c r="R1424" i="20"/>
  <c r="S1424" i="20"/>
  <c r="T1424" i="20"/>
  <c r="U1424" i="20"/>
  <c r="V1424" i="20"/>
  <c r="Q1425" i="20"/>
  <c r="R1425" i="20"/>
  <c r="S1425" i="20"/>
  <c r="T1425" i="20"/>
  <c r="U1425" i="20"/>
  <c r="V1425" i="20"/>
  <c r="Q1426" i="20"/>
  <c r="R1426" i="20"/>
  <c r="S1426" i="20"/>
  <c r="T1426" i="20"/>
  <c r="U1426" i="20"/>
  <c r="V1426" i="20"/>
  <c r="Q1427" i="20"/>
  <c r="R1427" i="20"/>
  <c r="S1427" i="20"/>
  <c r="T1427" i="20"/>
  <c r="U1427" i="20"/>
  <c r="V1427" i="20"/>
  <c r="Q1428" i="20"/>
  <c r="R1428" i="20"/>
  <c r="S1428" i="20"/>
  <c r="T1428" i="20"/>
  <c r="U1428" i="20"/>
  <c r="V1428" i="20"/>
  <c r="Q1429" i="20"/>
  <c r="R1429" i="20"/>
  <c r="S1429" i="20"/>
  <c r="T1429" i="20"/>
  <c r="U1429" i="20"/>
  <c r="V1429" i="20"/>
  <c r="Q1430" i="20"/>
  <c r="R1430" i="20"/>
  <c r="S1430" i="20"/>
  <c r="T1430" i="20"/>
  <c r="U1430" i="20"/>
  <c r="V1430" i="20"/>
  <c r="Q1431" i="20"/>
  <c r="R1431" i="20"/>
  <c r="S1431" i="20"/>
  <c r="T1431" i="20"/>
  <c r="U1431" i="20"/>
  <c r="V1431" i="20"/>
  <c r="Q1432" i="20"/>
  <c r="R1432" i="20"/>
  <c r="S1432" i="20"/>
  <c r="T1432" i="20"/>
  <c r="U1432" i="20"/>
  <c r="V1432" i="20"/>
  <c r="Q1433" i="20"/>
  <c r="R1433" i="20"/>
  <c r="S1433" i="20"/>
  <c r="T1433" i="20"/>
  <c r="U1433" i="20"/>
  <c r="V1433" i="20"/>
  <c r="Q1434" i="20"/>
  <c r="R1434" i="20"/>
  <c r="S1434" i="20"/>
  <c r="T1434" i="20"/>
  <c r="U1434" i="20"/>
  <c r="V1434" i="20"/>
  <c r="Q1435" i="20"/>
  <c r="R1435" i="20"/>
  <c r="S1435" i="20"/>
  <c r="T1435" i="20"/>
  <c r="U1435" i="20"/>
  <c r="V1435" i="20"/>
  <c r="Q1436" i="20"/>
  <c r="R1436" i="20"/>
  <c r="S1436" i="20"/>
  <c r="T1436" i="20"/>
  <c r="U1436" i="20"/>
  <c r="V1436" i="20"/>
  <c r="Q1437" i="20"/>
  <c r="R1437" i="20"/>
  <c r="S1437" i="20"/>
  <c r="T1437" i="20"/>
  <c r="U1437" i="20"/>
  <c r="V1437" i="20"/>
  <c r="Q1438" i="20"/>
  <c r="R1438" i="20"/>
  <c r="S1438" i="20"/>
  <c r="T1438" i="20"/>
  <c r="U1438" i="20"/>
  <c r="V1438" i="20"/>
  <c r="Q1439" i="20"/>
  <c r="R1439" i="20"/>
  <c r="S1439" i="20"/>
  <c r="T1439" i="20"/>
  <c r="U1439" i="20"/>
  <c r="V1439" i="20"/>
  <c r="Q1440" i="20"/>
  <c r="R1440" i="20"/>
  <c r="S1440" i="20"/>
  <c r="T1440" i="20"/>
  <c r="U1440" i="20"/>
  <c r="V1440" i="20"/>
  <c r="Q1441" i="20"/>
  <c r="R1441" i="20"/>
  <c r="S1441" i="20"/>
  <c r="T1441" i="20"/>
  <c r="U1441" i="20"/>
  <c r="V1441" i="20"/>
  <c r="Q1442" i="20"/>
  <c r="R1442" i="20"/>
  <c r="S1442" i="20"/>
  <c r="T1442" i="20"/>
  <c r="U1442" i="20"/>
  <c r="V1442" i="20"/>
  <c r="Q1443" i="20"/>
  <c r="R1443" i="20"/>
  <c r="S1443" i="20"/>
  <c r="T1443" i="20"/>
  <c r="U1443" i="20"/>
  <c r="V1443" i="20"/>
  <c r="Q1444" i="20"/>
  <c r="R1444" i="20"/>
  <c r="S1444" i="20"/>
  <c r="T1444" i="20"/>
  <c r="U1444" i="20"/>
  <c r="V1444" i="20"/>
  <c r="Q1445" i="20"/>
  <c r="R1445" i="20"/>
  <c r="S1445" i="20"/>
  <c r="T1445" i="20"/>
  <c r="U1445" i="20"/>
  <c r="V1445" i="20"/>
  <c r="Q1446" i="20"/>
  <c r="R1446" i="20"/>
  <c r="S1446" i="20"/>
  <c r="T1446" i="20"/>
  <c r="U1446" i="20"/>
  <c r="V1446" i="20"/>
  <c r="Q1447" i="20"/>
  <c r="R1447" i="20"/>
  <c r="S1447" i="20"/>
  <c r="T1447" i="20"/>
  <c r="U1447" i="20"/>
  <c r="V1447" i="20"/>
  <c r="Q1448" i="20"/>
  <c r="R1448" i="20"/>
  <c r="S1448" i="20"/>
  <c r="T1448" i="20"/>
  <c r="U1448" i="20"/>
  <c r="V1448" i="20"/>
  <c r="Q1449" i="20"/>
  <c r="R1449" i="20"/>
  <c r="S1449" i="20"/>
  <c r="T1449" i="20"/>
  <c r="U1449" i="20"/>
  <c r="V1449" i="20"/>
  <c r="Q1450" i="20"/>
  <c r="R1450" i="20"/>
  <c r="S1450" i="20"/>
  <c r="T1450" i="20"/>
  <c r="U1450" i="20"/>
  <c r="V1450" i="20"/>
  <c r="Q1451" i="20"/>
  <c r="R1451" i="20"/>
  <c r="S1451" i="20"/>
  <c r="T1451" i="20"/>
  <c r="U1451" i="20"/>
  <c r="V1451" i="20"/>
  <c r="Q1452" i="20"/>
  <c r="R1452" i="20"/>
  <c r="S1452" i="20"/>
  <c r="T1452" i="20"/>
  <c r="U1452" i="20"/>
  <c r="V1452" i="20"/>
  <c r="Q1453" i="20"/>
  <c r="R1453" i="20"/>
  <c r="S1453" i="20"/>
  <c r="T1453" i="20"/>
  <c r="U1453" i="20"/>
  <c r="V1453" i="20"/>
  <c r="Q1454" i="20"/>
  <c r="R1454" i="20"/>
  <c r="S1454" i="20"/>
  <c r="T1454" i="20"/>
  <c r="U1454" i="20"/>
  <c r="V1454" i="20"/>
  <c r="Q1455" i="20"/>
  <c r="R1455" i="20"/>
  <c r="S1455" i="20"/>
  <c r="T1455" i="20"/>
  <c r="U1455" i="20"/>
  <c r="V1455" i="20"/>
  <c r="Q1456" i="20"/>
  <c r="R1456" i="20"/>
  <c r="S1456" i="20"/>
  <c r="T1456" i="20"/>
  <c r="U1456" i="20"/>
  <c r="V1456" i="20"/>
  <c r="Q1457" i="20"/>
  <c r="R1457" i="20"/>
  <c r="S1457" i="20"/>
  <c r="T1457" i="20"/>
  <c r="U1457" i="20"/>
  <c r="V1457" i="20"/>
  <c r="Q1458" i="20"/>
  <c r="R1458" i="20"/>
  <c r="S1458" i="20"/>
  <c r="T1458" i="20"/>
  <c r="U1458" i="20"/>
  <c r="V1458" i="20"/>
  <c r="Q1459" i="20"/>
  <c r="R1459" i="20"/>
  <c r="S1459" i="20"/>
  <c r="T1459" i="20"/>
  <c r="U1459" i="20"/>
  <c r="V1459" i="20"/>
  <c r="Q1460" i="20"/>
  <c r="R1460" i="20"/>
  <c r="S1460" i="20"/>
  <c r="T1460" i="20"/>
  <c r="U1460" i="20"/>
  <c r="V1460" i="20"/>
  <c r="Q1461" i="20"/>
  <c r="R1461" i="20"/>
  <c r="S1461" i="20"/>
  <c r="T1461" i="20"/>
  <c r="U1461" i="20"/>
  <c r="V1461" i="20"/>
  <c r="Q1462" i="20"/>
  <c r="R1462" i="20"/>
  <c r="S1462" i="20"/>
  <c r="T1462" i="20"/>
  <c r="U1462" i="20"/>
  <c r="V1462" i="20"/>
  <c r="Q1463" i="20"/>
  <c r="R1463" i="20"/>
  <c r="S1463" i="20"/>
  <c r="T1463" i="20"/>
  <c r="U1463" i="20"/>
  <c r="V1463" i="20"/>
  <c r="Q1464" i="20"/>
  <c r="R1464" i="20"/>
  <c r="S1464" i="20"/>
  <c r="T1464" i="20"/>
  <c r="U1464" i="20"/>
  <c r="V1464" i="20"/>
  <c r="Q1465" i="20"/>
  <c r="R1465" i="20"/>
  <c r="S1465" i="20"/>
  <c r="T1465" i="20"/>
  <c r="U1465" i="20"/>
  <c r="V1465" i="20"/>
  <c r="Q1466" i="20"/>
  <c r="R1466" i="20"/>
  <c r="S1466" i="20"/>
  <c r="T1466" i="20"/>
  <c r="U1466" i="20"/>
  <c r="V1466" i="20"/>
  <c r="Q1467" i="20"/>
  <c r="R1467" i="20"/>
  <c r="S1467" i="20"/>
  <c r="T1467" i="20"/>
  <c r="U1467" i="20"/>
  <c r="V1467" i="20"/>
  <c r="Q1468" i="20"/>
  <c r="R1468" i="20"/>
  <c r="S1468" i="20"/>
  <c r="T1468" i="20"/>
  <c r="U1468" i="20"/>
  <c r="V1468" i="20"/>
  <c r="Q1469" i="20"/>
  <c r="R1469" i="20"/>
  <c r="S1469" i="20"/>
  <c r="T1469" i="20"/>
  <c r="U1469" i="20"/>
  <c r="V1469" i="20"/>
  <c r="Q1470" i="20"/>
  <c r="R1470" i="20"/>
  <c r="S1470" i="20"/>
  <c r="T1470" i="20"/>
  <c r="U1470" i="20"/>
  <c r="V1470" i="20"/>
  <c r="Q1471" i="20"/>
  <c r="R1471" i="20"/>
  <c r="S1471" i="20"/>
  <c r="T1471" i="20"/>
  <c r="U1471" i="20"/>
  <c r="V1471" i="20"/>
  <c r="Q1472" i="20"/>
  <c r="R1472" i="20"/>
  <c r="S1472" i="20"/>
  <c r="T1472" i="20"/>
  <c r="U1472" i="20"/>
  <c r="V1472" i="20"/>
  <c r="Q1473" i="20"/>
  <c r="R1473" i="20"/>
  <c r="S1473" i="20"/>
  <c r="T1473" i="20"/>
  <c r="U1473" i="20"/>
  <c r="V1473" i="20"/>
  <c r="Q1474" i="20"/>
  <c r="R1474" i="20"/>
  <c r="S1474" i="20"/>
  <c r="T1474" i="20"/>
  <c r="U1474" i="20"/>
  <c r="V1474" i="20"/>
  <c r="Q1475" i="20"/>
  <c r="R1475" i="20"/>
  <c r="S1475" i="20"/>
  <c r="T1475" i="20"/>
  <c r="U1475" i="20"/>
  <c r="V1475" i="20"/>
  <c r="Q1476" i="20"/>
  <c r="R1476" i="20"/>
  <c r="S1476" i="20"/>
  <c r="T1476" i="20"/>
  <c r="U1476" i="20"/>
  <c r="V1476" i="20"/>
  <c r="Q1477" i="20"/>
  <c r="R1477" i="20"/>
  <c r="S1477" i="20"/>
  <c r="T1477" i="20"/>
  <c r="U1477" i="20"/>
  <c r="V1477" i="20"/>
  <c r="Q1478" i="20"/>
  <c r="R1478" i="20"/>
  <c r="S1478" i="20"/>
  <c r="T1478" i="20"/>
  <c r="U1478" i="20"/>
  <c r="V1478" i="20"/>
  <c r="Q1479" i="20"/>
  <c r="R1479" i="20"/>
  <c r="S1479" i="20"/>
  <c r="T1479" i="20"/>
  <c r="U1479" i="20"/>
  <c r="V1479" i="20"/>
  <c r="Q1480" i="20"/>
  <c r="R1480" i="20"/>
  <c r="S1480" i="20"/>
  <c r="T1480" i="20"/>
  <c r="U1480" i="20"/>
  <c r="V1480" i="20"/>
  <c r="Q1481" i="20"/>
  <c r="R1481" i="20"/>
  <c r="S1481" i="20"/>
  <c r="T1481" i="20"/>
  <c r="U1481" i="20"/>
  <c r="V1481" i="20"/>
  <c r="Q1482" i="20"/>
  <c r="R1482" i="20"/>
  <c r="S1482" i="20"/>
  <c r="T1482" i="20"/>
  <c r="U1482" i="20"/>
  <c r="V1482" i="20"/>
  <c r="Q1483" i="20"/>
  <c r="R1483" i="20"/>
  <c r="S1483" i="20"/>
  <c r="T1483" i="20"/>
  <c r="U1483" i="20"/>
  <c r="V1483" i="20"/>
  <c r="Q1484" i="20"/>
  <c r="R1484" i="20"/>
  <c r="S1484" i="20"/>
  <c r="T1484" i="20"/>
  <c r="U1484" i="20"/>
  <c r="V1484" i="20"/>
  <c r="Q1485" i="20"/>
  <c r="R1485" i="20"/>
  <c r="S1485" i="20"/>
  <c r="T1485" i="20"/>
  <c r="U1485" i="20"/>
  <c r="V1485" i="20"/>
  <c r="Q1486" i="20"/>
  <c r="R1486" i="20"/>
  <c r="S1486" i="20"/>
  <c r="T1486" i="20"/>
  <c r="U1486" i="20"/>
  <c r="V1486" i="20"/>
  <c r="Q1487" i="20"/>
  <c r="R1487" i="20"/>
  <c r="S1487" i="20"/>
  <c r="T1487" i="20"/>
  <c r="U1487" i="20"/>
  <c r="V1487" i="20"/>
  <c r="Q1488" i="20"/>
  <c r="R1488" i="20"/>
  <c r="S1488" i="20"/>
  <c r="T1488" i="20"/>
  <c r="U1488" i="20"/>
  <c r="V1488" i="20"/>
  <c r="Q1489" i="20"/>
  <c r="R1489" i="20"/>
  <c r="S1489" i="20"/>
  <c r="T1489" i="20"/>
  <c r="U1489" i="20"/>
  <c r="V1489" i="20"/>
  <c r="Q1490" i="20"/>
  <c r="R1490" i="20"/>
  <c r="S1490" i="20"/>
  <c r="T1490" i="20"/>
  <c r="U1490" i="20"/>
  <c r="V1490" i="20"/>
  <c r="Q1491" i="20"/>
  <c r="R1491" i="20"/>
  <c r="S1491" i="20"/>
  <c r="T1491" i="20"/>
  <c r="U1491" i="20"/>
  <c r="V1491" i="20"/>
  <c r="Q1492" i="20"/>
  <c r="R1492" i="20"/>
  <c r="S1492" i="20"/>
  <c r="T1492" i="20"/>
  <c r="U1492" i="20"/>
  <c r="V1492" i="20"/>
  <c r="Q1493" i="20"/>
  <c r="R1493" i="20"/>
  <c r="S1493" i="20"/>
  <c r="T1493" i="20"/>
  <c r="U1493" i="20"/>
  <c r="V1493" i="20"/>
  <c r="Q1494" i="20"/>
  <c r="R1494" i="20"/>
  <c r="S1494" i="20"/>
  <c r="T1494" i="20"/>
  <c r="U1494" i="20"/>
  <c r="V1494" i="20"/>
  <c r="Q1495" i="20"/>
  <c r="R1495" i="20"/>
  <c r="S1495" i="20"/>
  <c r="T1495" i="20"/>
  <c r="U1495" i="20"/>
  <c r="V1495" i="20"/>
  <c r="Q1496" i="20"/>
  <c r="R1496" i="20"/>
  <c r="S1496" i="20"/>
  <c r="T1496" i="20"/>
  <c r="U1496" i="20"/>
  <c r="V1496" i="20"/>
  <c r="Q1497" i="20"/>
  <c r="R1497" i="20"/>
  <c r="S1497" i="20"/>
  <c r="T1497" i="20"/>
  <c r="U1497" i="20"/>
  <c r="V1497" i="20"/>
  <c r="Q1498" i="20"/>
  <c r="R1498" i="20"/>
  <c r="S1498" i="20"/>
  <c r="T1498" i="20"/>
  <c r="U1498" i="20"/>
  <c r="V1498" i="20"/>
  <c r="Q1499" i="20"/>
  <c r="R1499" i="20"/>
  <c r="S1499" i="20"/>
  <c r="T1499" i="20"/>
  <c r="U1499" i="20"/>
  <c r="V1499" i="20"/>
  <c r="Q1500" i="20"/>
  <c r="R1500" i="20"/>
  <c r="S1500" i="20"/>
  <c r="T1500" i="20"/>
  <c r="U1500" i="20"/>
  <c r="V1500" i="20"/>
  <c r="Q1501" i="20"/>
  <c r="R1501" i="20"/>
  <c r="S1501" i="20"/>
  <c r="T1501" i="20"/>
  <c r="U1501" i="20"/>
  <c r="V1501" i="20"/>
  <c r="Q1502" i="20"/>
  <c r="R1502" i="20"/>
  <c r="S1502" i="20"/>
  <c r="T1502" i="20"/>
  <c r="U1502" i="20"/>
  <c r="V1502" i="20"/>
  <c r="Q1503" i="20"/>
  <c r="R1503" i="20"/>
  <c r="S1503" i="20"/>
  <c r="T1503" i="20"/>
  <c r="U1503" i="20"/>
  <c r="V1503" i="20"/>
  <c r="Q1504" i="20"/>
  <c r="R1504" i="20"/>
  <c r="S1504" i="20"/>
  <c r="T1504" i="20"/>
  <c r="U1504" i="20"/>
  <c r="V1504" i="20"/>
  <c r="Q1505" i="20"/>
  <c r="R1505" i="20"/>
  <c r="S1505" i="20"/>
  <c r="T1505" i="20"/>
  <c r="U1505" i="20"/>
  <c r="V1505" i="20"/>
  <c r="Q1506" i="20"/>
  <c r="R1506" i="20"/>
  <c r="S1506" i="20"/>
  <c r="T1506" i="20"/>
  <c r="U1506" i="20"/>
  <c r="V1506" i="20"/>
  <c r="Q1507" i="20"/>
  <c r="R1507" i="20"/>
  <c r="S1507" i="20"/>
  <c r="T1507" i="20"/>
  <c r="U1507" i="20"/>
  <c r="V1507" i="20"/>
  <c r="Q1508" i="20"/>
  <c r="R1508" i="20"/>
  <c r="S1508" i="20"/>
  <c r="T1508" i="20"/>
  <c r="U1508" i="20"/>
  <c r="V1508" i="20"/>
  <c r="Q1509" i="20"/>
  <c r="R1509" i="20"/>
  <c r="S1509" i="20"/>
  <c r="T1509" i="20"/>
  <c r="U1509" i="20"/>
  <c r="V1509" i="20"/>
  <c r="Q1510" i="20"/>
  <c r="R1510" i="20"/>
  <c r="S1510" i="20"/>
  <c r="T1510" i="20"/>
  <c r="U1510" i="20"/>
  <c r="V1510" i="20"/>
  <c r="Q1511" i="20"/>
  <c r="R1511" i="20"/>
  <c r="S1511" i="20"/>
  <c r="T1511" i="20"/>
  <c r="U1511" i="20"/>
  <c r="V1511" i="20"/>
  <c r="Q1512" i="20"/>
  <c r="R1512" i="20"/>
  <c r="S1512" i="20"/>
  <c r="T1512" i="20"/>
  <c r="U1512" i="20"/>
  <c r="V1512" i="20"/>
  <c r="Q1513" i="20"/>
  <c r="R1513" i="20"/>
  <c r="S1513" i="20"/>
  <c r="T1513" i="20"/>
  <c r="U1513" i="20"/>
  <c r="V1513" i="20"/>
  <c r="Q1514" i="20"/>
  <c r="R1514" i="20"/>
  <c r="S1514" i="20"/>
  <c r="T1514" i="20"/>
  <c r="U1514" i="20"/>
  <c r="V1514" i="20"/>
  <c r="Q1515" i="20"/>
  <c r="R1515" i="20"/>
  <c r="S1515" i="20"/>
  <c r="T1515" i="20"/>
  <c r="U1515" i="20"/>
  <c r="V1515" i="20"/>
  <c r="Q1516" i="20"/>
  <c r="R1516" i="20"/>
  <c r="S1516" i="20"/>
  <c r="T1516" i="20"/>
  <c r="U1516" i="20"/>
  <c r="V1516" i="20"/>
  <c r="Q1517" i="20"/>
  <c r="R1517" i="20"/>
  <c r="S1517" i="20"/>
  <c r="T1517" i="20"/>
  <c r="U1517" i="20"/>
  <c r="V1517" i="20"/>
  <c r="Q1518" i="20"/>
  <c r="R1518" i="20"/>
  <c r="S1518" i="20"/>
  <c r="T1518" i="20"/>
  <c r="U1518" i="20"/>
  <c r="V1518" i="20"/>
  <c r="Q1519" i="20"/>
  <c r="R1519" i="20"/>
  <c r="S1519" i="20"/>
  <c r="T1519" i="20"/>
  <c r="U1519" i="20"/>
  <c r="V1519" i="20"/>
  <c r="Q1520" i="20"/>
  <c r="R1520" i="20"/>
  <c r="S1520" i="20"/>
  <c r="T1520" i="20"/>
  <c r="U1520" i="20"/>
  <c r="V1520" i="20"/>
  <c r="Q1521" i="20"/>
  <c r="R1521" i="20"/>
  <c r="S1521" i="20"/>
  <c r="T1521" i="20"/>
  <c r="U1521" i="20"/>
  <c r="V1521" i="20"/>
  <c r="Q1522" i="20"/>
  <c r="R1522" i="20"/>
  <c r="S1522" i="20"/>
  <c r="T1522" i="20"/>
  <c r="U1522" i="20"/>
  <c r="V1522" i="20"/>
  <c r="Q1523" i="20"/>
  <c r="R1523" i="20"/>
  <c r="S1523" i="20"/>
  <c r="T1523" i="20"/>
  <c r="U1523" i="20"/>
  <c r="V1523" i="20"/>
  <c r="Q1524" i="20"/>
  <c r="R1524" i="20"/>
  <c r="S1524" i="20"/>
  <c r="T1524" i="20"/>
  <c r="U1524" i="20"/>
  <c r="V1524" i="20"/>
  <c r="Q1525" i="20"/>
  <c r="R1525" i="20"/>
  <c r="S1525" i="20"/>
  <c r="T1525" i="20"/>
  <c r="U1525" i="20"/>
  <c r="V1525" i="20"/>
  <c r="Q1526" i="20"/>
  <c r="R1526" i="20"/>
  <c r="S1526" i="20"/>
  <c r="T1526" i="20"/>
  <c r="U1526" i="20"/>
  <c r="V1526" i="20"/>
  <c r="Q1527" i="20"/>
  <c r="R1527" i="20"/>
  <c r="S1527" i="20"/>
  <c r="T1527" i="20"/>
  <c r="U1527" i="20"/>
  <c r="V1527" i="20"/>
  <c r="Q1528" i="20"/>
  <c r="R1528" i="20"/>
  <c r="S1528" i="20"/>
  <c r="T1528" i="20"/>
  <c r="U1528" i="20"/>
  <c r="V1528" i="20"/>
  <c r="Q1529" i="20"/>
  <c r="R1529" i="20"/>
  <c r="S1529" i="20"/>
  <c r="T1529" i="20"/>
  <c r="U1529" i="20"/>
  <c r="V1529" i="20"/>
  <c r="Q1530" i="20"/>
  <c r="R1530" i="20"/>
  <c r="S1530" i="20"/>
  <c r="T1530" i="20"/>
  <c r="U1530" i="20"/>
  <c r="V1530" i="20"/>
  <c r="Q1531" i="20"/>
  <c r="R1531" i="20"/>
  <c r="S1531" i="20"/>
  <c r="T1531" i="20"/>
  <c r="U1531" i="20"/>
  <c r="V1531" i="20"/>
  <c r="Q1532" i="20"/>
  <c r="R1532" i="20"/>
  <c r="S1532" i="20"/>
  <c r="T1532" i="20"/>
  <c r="U1532" i="20"/>
  <c r="V1532" i="20"/>
  <c r="Q1533" i="20"/>
  <c r="R1533" i="20"/>
  <c r="S1533" i="20"/>
  <c r="T1533" i="20"/>
  <c r="U1533" i="20"/>
  <c r="V1533" i="20"/>
  <c r="Q1534" i="20"/>
  <c r="R1534" i="20"/>
  <c r="S1534" i="20"/>
  <c r="T1534" i="20"/>
  <c r="U1534" i="20"/>
  <c r="V1534" i="20"/>
  <c r="Q1535" i="20"/>
  <c r="R1535" i="20"/>
  <c r="S1535" i="20"/>
  <c r="T1535" i="20"/>
  <c r="U1535" i="20"/>
  <c r="V1535" i="20"/>
  <c r="Q1536" i="20"/>
  <c r="R1536" i="20"/>
  <c r="S1536" i="20"/>
  <c r="T1536" i="20"/>
  <c r="U1536" i="20"/>
  <c r="V1536" i="20"/>
  <c r="Q1537" i="20"/>
  <c r="R1537" i="20"/>
  <c r="S1537" i="20"/>
  <c r="T1537" i="20"/>
  <c r="U1537" i="20"/>
  <c r="V1537" i="20"/>
  <c r="Q1538" i="20"/>
  <c r="R1538" i="20"/>
  <c r="S1538" i="20"/>
  <c r="T1538" i="20"/>
  <c r="U1538" i="20"/>
  <c r="V1538" i="20"/>
  <c r="Q1539" i="20"/>
  <c r="R1539" i="20"/>
  <c r="S1539" i="20"/>
  <c r="T1539" i="20"/>
  <c r="U1539" i="20"/>
  <c r="V1539" i="20"/>
  <c r="Q1540" i="20"/>
  <c r="R1540" i="20"/>
  <c r="S1540" i="20"/>
  <c r="T1540" i="20"/>
  <c r="U1540" i="20"/>
  <c r="V1540" i="20"/>
  <c r="Q1541" i="20"/>
  <c r="R1541" i="20"/>
  <c r="S1541" i="20"/>
  <c r="T1541" i="20"/>
  <c r="U1541" i="20"/>
  <c r="V1541" i="20"/>
  <c r="Q1542" i="20"/>
  <c r="R1542" i="20"/>
  <c r="S1542" i="20"/>
  <c r="T1542" i="20"/>
  <c r="U1542" i="20"/>
  <c r="V1542" i="20"/>
  <c r="Q1543" i="20"/>
  <c r="R1543" i="20"/>
  <c r="S1543" i="20"/>
  <c r="T1543" i="20"/>
  <c r="U1543" i="20"/>
  <c r="V1543" i="20"/>
  <c r="Q1544" i="20"/>
  <c r="R1544" i="20"/>
  <c r="S1544" i="20"/>
  <c r="T1544" i="20"/>
  <c r="U1544" i="20"/>
  <c r="V1544" i="20"/>
  <c r="Q1545" i="20"/>
  <c r="R1545" i="20"/>
  <c r="S1545" i="20"/>
  <c r="T1545" i="20"/>
  <c r="U1545" i="20"/>
  <c r="V1545" i="20"/>
  <c r="Q1546" i="20"/>
  <c r="R1546" i="20"/>
  <c r="S1546" i="20"/>
  <c r="T1546" i="20"/>
  <c r="U1546" i="20"/>
  <c r="V1546" i="20"/>
  <c r="Q1547" i="20"/>
  <c r="R1547" i="20"/>
  <c r="S1547" i="20"/>
  <c r="T1547" i="20"/>
  <c r="U1547" i="20"/>
  <c r="V1547" i="20"/>
  <c r="Q1548" i="20"/>
  <c r="R1548" i="20"/>
  <c r="S1548" i="20"/>
  <c r="T1548" i="20"/>
  <c r="U1548" i="20"/>
  <c r="V1548" i="20"/>
  <c r="Q1549" i="20"/>
  <c r="R1549" i="20"/>
  <c r="S1549" i="20"/>
  <c r="T1549" i="20"/>
  <c r="U1549" i="20"/>
  <c r="V1549" i="20"/>
  <c r="Q1550" i="20"/>
  <c r="R1550" i="20"/>
  <c r="S1550" i="20"/>
  <c r="T1550" i="20"/>
  <c r="U1550" i="20"/>
  <c r="V1550" i="20"/>
  <c r="Q1551" i="20"/>
  <c r="R1551" i="20"/>
  <c r="S1551" i="20"/>
  <c r="T1551" i="20"/>
  <c r="U1551" i="20"/>
  <c r="V1551" i="20"/>
  <c r="Q1552" i="20"/>
  <c r="R1552" i="20"/>
  <c r="S1552" i="20"/>
  <c r="T1552" i="20"/>
  <c r="U1552" i="20"/>
  <c r="V1552" i="20"/>
  <c r="Q1553" i="20"/>
  <c r="R1553" i="20"/>
  <c r="S1553" i="20"/>
  <c r="T1553" i="20"/>
  <c r="U1553" i="20"/>
  <c r="V1553" i="20"/>
  <c r="Q1554" i="20"/>
  <c r="R1554" i="20"/>
  <c r="S1554" i="20"/>
  <c r="T1554" i="20"/>
  <c r="U1554" i="20"/>
  <c r="V1554" i="20"/>
  <c r="Q1555" i="20"/>
  <c r="R1555" i="20"/>
  <c r="S1555" i="20"/>
  <c r="T1555" i="20"/>
  <c r="U1555" i="20"/>
  <c r="V1555" i="20"/>
  <c r="Q1556" i="20"/>
  <c r="R1556" i="20"/>
  <c r="S1556" i="20"/>
  <c r="T1556" i="20"/>
  <c r="U1556" i="20"/>
  <c r="V1556" i="20"/>
  <c r="Q1557" i="20"/>
  <c r="R1557" i="20"/>
  <c r="S1557" i="20"/>
  <c r="T1557" i="20"/>
  <c r="U1557" i="20"/>
  <c r="V1557" i="20"/>
  <c r="Q1558" i="20"/>
  <c r="R1558" i="20"/>
  <c r="S1558" i="20"/>
  <c r="T1558" i="20"/>
  <c r="U1558" i="20"/>
  <c r="V1558" i="20"/>
  <c r="Q1559" i="20"/>
  <c r="R1559" i="20"/>
  <c r="S1559" i="20"/>
  <c r="T1559" i="20"/>
  <c r="U1559" i="20"/>
  <c r="V1559" i="20"/>
  <c r="Q1560" i="20"/>
  <c r="R1560" i="20"/>
  <c r="S1560" i="20"/>
  <c r="T1560" i="20"/>
  <c r="U1560" i="20"/>
  <c r="V1560" i="20"/>
  <c r="Q1561" i="20"/>
  <c r="R1561" i="20"/>
  <c r="S1561" i="20"/>
  <c r="T1561" i="20"/>
  <c r="U1561" i="20"/>
  <c r="V1561" i="20"/>
  <c r="Q1562" i="20"/>
  <c r="R1562" i="20"/>
  <c r="S1562" i="20"/>
  <c r="T1562" i="20"/>
  <c r="U1562" i="20"/>
  <c r="V1562" i="20"/>
  <c r="Q1563" i="20"/>
  <c r="R1563" i="20"/>
  <c r="S1563" i="20"/>
  <c r="T1563" i="20"/>
  <c r="U1563" i="20"/>
  <c r="V1563" i="20"/>
  <c r="Q1564" i="20"/>
  <c r="R1564" i="20"/>
  <c r="S1564" i="20"/>
  <c r="T1564" i="20"/>
  <c r="U1564" i="20"/>
  <c r="V1564" i="20"/>
  <c r="Q1565" i="20"/>
  <c r="R1565" i="20"/>
  <c r="S1565" i="20"/>
  <c r="T1565" i="20"/>
  <c r="U1565" i="20"/>
  <c r="V1565" i="20"/>
  <c r="Q1566" i="20"/>
  <c r="R1566" i="20"/>
  <c r="S1566" i="20"/>
  <c r="T1566" i="20"/>
  <c r="U1566" i="20"/>
  <c r="V1566" i="20"/>
  <c r="Q1567" i="20"/>
  <c r="R1567" i="20"/>
  <c r="S1567" i="20"/>
  <c r="T1567" i="20"/>
  <c r="U1567" i="20"/>
  <c r="V1567" i="20"/>
  <c r="Q1568" i="20"/>
  <c r="R1568" i="20"/>
  <c r="S1568" i="20"/>
  <c r="T1568" i="20"/>
  <c r="U1568" i="20"/>
  <c r="V1568" i="20"/>
  <c r="Q1569" i="20"/>
  <c r="R1569" i="20"/>
  <c r="S1569" i="20"/>
  <c r="T1569" i="20"/>
  <c r="U1569" i="20"/>
  <c r="V1569" i="20"/>
  <c r="Q1570" i="20"/>
  <c r="R1570" i="20"/>
  <c r="S1570" i="20"/>
  <c r="T1570" i="20"/>
  <c r="U1570" i="20"/>
  <c r="V1570" i="20"/>
  <c r="Q1571" i="20"/>
  <c r="R1571" i="20"/>
  <c r="S1571" i="20"/>
  <c r="T1571" i="20"/>
  <c r="U1571" i="20"/>
  <c r="V1571" i="20"/>
  <c r="Q1572" i="20"/>
  <c r="R1572" i="20"/>
  <c r="S1572" i="20"/>
  <c r="T1572" i="20"/>
  <c r="U1572" i="20"/>
  <c r="V1572" i="20"/>
  <c r="Q1573" i="20"/>
  <c r="R1573" i="20"/>
  <c r="S1573" i="20"/>
  <c r="T1573" i="20"/>
  <c r="U1573" i="20"/>
  <c r="V1573" i="20"/>
  <c r="Q1574" i="20"/>
  <c r="R1574" i="20"/>
  <c r="S1574" i="20"/>
  <c r="T1574" i="20"/>
  <c r="U1574" i="20"/>
  <c r="V1574" i="20"/>
  <c r="Q1575" i="20"/>
  <c r="R1575" i="20"/>
  <c r="S1575" i="20"/>
  <c r="T1575" i="20"/>
  <c r="U1575" i="20"/>
  <c r="V1575" i="20"/>
  <c r="Q1576" i="20"/>
  <c r="R1576" i="20"/>
  <c r="S1576" i="20"/>
  <c r="T1576" i="20"/>
  <c r="U1576" i="20"/>
  <c r="V1576" i="20"/>
  <c r="Q1577" i="20"/>
  <c r="R1577" i="20"/>
  <c r="S1577" i="20"/>
  <c r="T1577" i="20"/>
  <c r="U1577" i="20"/>
  <c r="V1577" i="20"/>
  <c r="Q1578" i="20"/>
  <c r="R1578" i="20"/>
  <c r="S1578" i="20"/>
  <c r="T1578" i="20"/>
  <c r="U1578" i="20"/>
  <c r="V1578" i="20"/>
  <c r="Q1579" i="20"/>
  <c r="R1579" i="20"/>
  <c r="S1579" i="20"/>
  <c r="T1579" i="20"/>
  <c r="U1579" i="20"/>
  <c r="V1579" i="20"/>
  <c r="Q1580" i="20"/>
  <c r="R1580" i="20"/>
  <c r="S1580" i="20"/>
  <c r="T1580" i="20"/>
  <c r="U1580" i="20"/>
  <c r="V1580" i="20"/>
  <c r="Q1581" i="20"/>
  <c r="R1581" i="20"/>
  <c r="S1581" i="20"/>
  <c r="T1581" i="20"/>
  <c r="U1581" i="20"/>
  <c r="V1581" i="20"/>
  <c r="Q1582" i="20"/>
  <c r="R1582" i="20"/>
  <c r="S1582" i="20"/>
  <c r="T1582" i="20"/>
  <c r="U1582" i="20"/>
  <c r="V1582" i="20"/>
  <c r="Q1583" i="20"/>
  <c r="R1583" i="20"/>
  <c r="S1583" i="20"/>
  <c r="T1583" i="20"/>
  <c r="U1583" i="20"/>
  <c r="V1583" i="20"/>
  <c r="Q1584" i="20"/>
  <c r="R1584" i="20"/>
  <c r="S1584" i="20"/>
  <c r="T1584" i="20"/>
  <c r="U1584" i="20"/>
  <c r="V1584" i="20"/>
  <c r="Q1585" i="20"/>
  <c r="R1585" i="20"/>
  <c r="S1585" i="20"/>
  <c r="T1585" i="20"/>
  <c r="U1585" i="20"/>
  <c r="V1585" i="20"/>
  <c r="Q1586" i="20"/>
  <c r="R1586" i="20"/>
  <c r="S1586" i="20"/>
  <c r="T1586" i="20"/>
  <c r="U1586" i="20"/>
  <c r="V1586" i="20"/>
  <c r="Q1587" i="20"/>
  <c r="R1587" i="20"/>
  <c r="S1587" i="20"/>
  <c r="T1587" i="20"/>
  <c r="U1587" i="20"/>
  <c r="V1587" i="20"/>
  <c r="Q1588" i="20"/>
  <c r="R1588" i="20"/>
  <c r="S1588" i="20"/>
  <c r="T1588" i="20"/>
  <c r="U1588" i="20"/>
  <c r="V1588" i="20"/>
  <c r="Q1589" i="20"/>
  <c r="R1589" i="20"/>
  <c r="S1589" i="20"/>
  <c r="T1589" i="20"/>
  <c r="U1589" i="20"/>
  <c r="V1589" i="20"/>
  <c r="Q1590" i="20"/>
  <c r="R1590" i="20"/>
  <c r="S1590" i="20"/>
  <c r="T1590" i="20"/>
  <c r="U1590" i="20"/>
  <c r="V1590" i="20"/>
  <c r="Q1591" i="20"/>
  <c r="R1591" i="20"/>
  <c r="S1591" i="20"/>
  <c r="T1591" i="20"/>
  <c r="U1591" i="20"/>
  <c r="V1591" i="20"/>
  <c r="Q1592" i="20"/>
  <c r="R1592" i="20"/>
  <c r="S1592" i="20"/>
  <c r="T1592" i="20"/>
  <c r="U1592" i="20"/>
  <c r="V1592" i="20"/>
  <c r="Q1593" i="20"/>
  <c r="R1593" i="20"/>
  <c r="S1593" i="20"/>
  <c r="T1593" i="20"/>
  <c r="U1593" i="20"/>
  <c r="V1593" i="20"/>
  <c r="Q1594" i="20"/>
  <c r="R1594" i="20"/>
  <c r="S1594" i="20"/>
  <c r="T1594" i="20"/>
  <c r="U1594" i="20"/>
  <c r="V1594" i="20"/>
  <c r="Q1595" i="20"/>
  <c r="R1595" i="20"/>
  <c r="S1595" i="20"/>
  <c r="T1595" i="20"/>
  <c r="U1595" i="20"/>
  <c r="V1595" i="20"/>
  <c r="Q1596" i="20"/>
  <c r="R1596" i="20"/>
  <c r="S1596" i="20"/>
  <c r="T1596" i="20"/>
  <c r="U1596" i="20"/>
  <c r="V1596" i="20"/>
  <c r="Q1597" i="20"/>
  <c r="R1597" i="20"/>
  <c r="S1597" i="20"/>
  <c r="T1597" i="20"/>
  <c r="U1597" i="20"/>
  <c r="V1597" i="20"/>
  <c r="Q1598" i="20"/>
  <c r="R1598" i="20"/>
  <c r="S1598" i="20"/>
  <c r="T1598" i="20"/>
  <c r="U1598" i="20"/>
  <c r="V1598" i="20"/>
  <c r="Q1599" i="20"/>
  <c r="R1599" i="20"/>
  <c r="S1599" i="20"/>
  <c r="T1599" i="20"/>
  <c r="U1599" i="20"/>
  <c r="V1599" i="20"/>
  <c r="Q1600" i="20"/>
  <c r="R1600" i="20"/>
  <c r="S1600" i="20"/>
  <c r="T1600" i="20"/>
  <c r="U1600" i="20"/>
  <c r="V1600" i="20"/>
  <c r="Q1601" i="20"/>
  <c r="R1601" i="20"/>
  <c r="S1601" i="20"/>
  <c r="T1601" i="20"/>
  <c r="U1601" i="20"/>
  <c r="V1601" i="20"/>
  <c r="Q1602" i="20"/>
  <c r="R1602" i="20"/>
  <c r="S1602" i="20"/>
  <c r="T1602" i="20"/>
  <c r="U1602" i="20"/>
  <c r="V1602" i="20"/>
  <c r="Q1603" i="20"/>
  <c r="R1603" i="20"/>
  <c r="S1603" i="20"/>
  <c r="T1603" i="20"/>
  <c r="U1603" i="20"/>
  <c r="V1603" i="20"/>
  <c r="Q1604" i="20"/>
  <c r="R1604" i="20"/>
  <c r="S1604" i="20"/>
  <c r="T1604" i="20"/>
  <c r="U1604" i="20"/>
  <c r="V1604" i="20"/>
  <c r="Q1605" i="20"/>
  <c r="R1605" i="20"/>
  <c r="S1605" i="20"/>
  <c r="T1605" i="20"/>
  <c r="U1605" i="20"/>
  <c r="V1605" i="20"/>
  <c r="Q1606" i="20"/>
  <c r="R1606" i="20"/>
  <c r="S1606" i="20"/>
  <c r="T1606" i="20"/>
  <c r="U1606" i="20"/>
  <c r="V1606" i="20"/>
  <c r="Q1607" i="20"/>
  <c r="R1607" i="20"/>
  <c r="S1607" i="20"/>
  <c r="T1607" i="20"/>
  <c r="U1607" i="20"/>
  <c r="V1607" i="20"/>
  <c r="Q1608" i="20"/>
  <c r="R1608" i="20"/>
  <c r="S1608" i="20"/>
  <c r="T1608" i="20"/>
  <c r="U1608" i="20"/>
  <c r="V1608" i="20"/>
  <c r="Q1609" i="20"/>
  <c r="R1609" i="20"/>
  <c r="S1609" i="20"/>
  <c r="T1609" i="20"/>
  <c r="U1609" i="20"/>
  <c r="V1609" i="20"/>
  <c r="Q1610" i="20"/>
  <c r="R1610" i="20"/>
  <c r="S1610" i="20"/>
  <c r="T1610" i="20"/>
  <c r="U1610" i="20"/>
  <c r="V1610" i="20"/>
  <c r="Q1611" i="20"/>
  <c r="R1611" i="20"/>
  <c r="S1611" i="20"/>
  <c r="T1611" i="20"/>
  <c r="U1611" i="20"/>
  <c r="V1611" i="20"/>
  <c r="Q1612" i="20"/>
  <c r="R1612" i="20"/>
  <c r="S1612" i="20"/>
  <c r="T1612" i="20"/>
  <c r="U1612" i="20"/>
  <c r="V1612" i="20"/>
  <c r="Q1613" i="20"/>
  <c r="R1613" i="20"/>
  <c r="S1613" i="20"/>
  <c r="T1613" i="20"/>
  <c r="U1613" i="20"/>
  <c r="V1613" i="20"/>
  <c r="Q1614" i="20"/>
  <c r="R1614" i="20"/>
  <c r="S1614" i="20"/>
  <c r="T1614" i="20"/>
  <c r="U1614" i="20"/>
  <c r="V1614" i="20"/>
  <c r="Q1615" i="20"/>
  <c r="R1615" i="20"/>
  <c r="S1615" i="20"/>
  <c r="T1615" i="20"/>
  <c r="U1615" i="20"/>
  <c r="V1615" i="20"/>
  <c r="Q1616" i="20"/>
  <c r="R1616" i="20"/>
  <c r="S1616" i="20"/>
  <c r="T1616" i="20"/>
  <c r="U1616" i="20"/>
  <c r="V1616" i="20"/>
  <c r="Q1617" i="20"/>
  <c r="R1617" i="20"/>
  <c r="S1617" i="20"/>
  <c r="T1617" i="20"/>
  <c r="U1617" i="20"/>
  <c r="V1617" i="20"/>
  <c r="Q1618" i="20"/>
  <c r="R1618" i="20"/>
  <c r="S1618" i="20"/>
  <c r="T1618" i="20"/>
  <c r="U1618" i="20"/>
  <c r="V1618" i="20"/>
  <c r="Q1619" i="20"/>
  <c r="R1619" i="20"/>
  <c r="S1619" i="20"/>
  <c r="T1619" i="20"/>
  <c r="U1619" i="20"/>
  <c r="V1619" i="20"/>
  <c r="Q1620" i="20"/>
  <c r="R1620" i="20"/>
  <c r="S1620" i="20"/>
  <c r="T1620" i="20"/>
  <c r="U1620" i="20"/>
  <c r="V1620" i="20"/>
  <c r="Q1621" i="20"/>
  <c r="R1621" i="20"/>
  <c r="S1621" i="20"/>
  <c r="T1621" i="20"/>
  <c r="U1621" i="20"/>
  <c r="V1621" i="20"/>
  <c r="Q1622" i="20"/>
  <c r="R1622" i="20"/>
  <c r="S1622" i="20"/>
  <c r="T1622" i="20"/>
  <c r="U1622" i="20"/>
  <c r="V1622" i="20"/>
  <c r="Q1623" i="20"/>
  <c r="R1623" i="20"/>
  <c r="S1623" i="20"/>
  <c r="T1623" i="20"/>
  <c r="U1623" i="20"/>
  <c r="V1623" i="20"/>
  <c r="Q1624" i="20"/>
  <c r="R1624" i="20"/>
  <c r="S1624" i="20"/>
  <c r="T1624" i="20"/>
  <c r="U1624" i="20"/>
  <c r="V1624" i="20"/>
  <c r="Q1625" i="20"/>
  <c r="R1625" i="20"/>
  <c r="S1625" i="20"/>
  <c r="T1625" i="20"/>
  <c r="U1625" i="20"/>
  <c r="V1625" i="20"/>
  <c r="Q1626" i="20"/>
  <c r="R1626" i="20"/>
  <c r="S1626" i="20"/>
  <c r="T1626" i="20"/>
  <c r="U1626" i="20"/>
  <c r="V1626" i="20"/>
  <c r="Q1627" i="20"/>
  <c r="R1627" i="20"/>
  <c r="S1627" i="20"/>
  <c r="T1627" i="20"/>
  <c r="U1627" i="20"/>
  <c r="V1627" i="20"/>
  <c r="Q1628" i="20"/>
  <c r="R1628" i="20"/>
  <c r="S1628" i="20"/>
  <c r="T1628" i="20"/>
  <c r="U1628" i="20"/>
  <c r="V1628" i="20"/>
  <c r="Q1629" i="20"/>
  <c r="R1629" i="20"/>
  <c r="S1629" i="20"/>
  <c r="T1629" i="20"/>
  <c r="U1629" i="20"/>
  <c r="V1629" i="20"/>
  <c r="Q1630" i="20"/>
  <c r="R1630" i="20"/>
  <c r="S1630" i="20"/>
  <c r="T1630" i="20"/>
  <c r="U1630" i="20"/>
  <c r="V1630" i="20"/>
  <c r="Q1631" i="20"/>
  <c r="R1631" i="20"/>
  <c r="S1631" i="20"/>
  <c r="T1631" i="20"/>
  <c r="U1631" i="20"/>
  <c r="V1631" i="20"/>
  <c r="Q1632" i="20"/>
  <c r="R1632" i="20"/>
  <c r="S1632" i="20"/>
  <c r="T1632" i="20"/>
  <c r="U1632" i="20"/>
  <c r="V1632" i="20"/>
  <c r="Q1633" i="20"/>
  <c r="R1633" i="20"/>
  <c r="S1633" i="20"/>
  <c r="T1633" i="20"/>
  <c r="U1633" i="20"/>
  <c r="V1633" i="20"/>
  <c r="Q1634" i="20"/>
  <c r="R1634" i="20"/>
  <c r="S1634" i="20"/>
  <c r="T1634" i="20"/>
  <c r="U1634" i="20"/>
  <c r="V1634" i="20"/>
  <c r="Q1635" i="20"/>
  <c r="R1635" i="20"/>
  <c r="S1635" i="20"/>
  <c r="T1635" i="20"/>
  <c r="U1635" i="20"/>
  <c r="V1635" i="20"/>
  <c r="Q1636" i="20"/>
  <c r="R1636" i="20"/>
  <c r="S1636" i="20"/>
  <c r="T1636" i="20"/>
  <c r="U1636" i="20"/>
  <c r="V1636" i="20"/>
  <c r="Q1637" i="20"/>
  <c r="R1637" i="20"/>
  <c r="S1637" i="20"/>
  <c r="T1637" i="20"/>
  <c r="U1637" i="20"/>
  <c r="V1637" i="20"/>
  <c r="Q1638" i="20"/>
  <c r="R1638" i="20"/>
  <c r="S1638" i="20"/>
  <c r="T1638" i="20"/>
  <c r="U1638" i="20"/>
  <c r="V1638" i="20"/>
  <c r="Q1639" i="20"/>
  <c r="R1639" i="20"/>
  <c r="S1639" i="20"/>
  <c r="T1639" i="20"/>
  <c r="U1639" i="20"/>
  <c r="V1639" i="20"/>
  <c r="Q1640" i="20"/>
  <c r="R1640" i="20"/>
  <c r="S1640" i="20"/>
  <c r="T1640" i="20"/>
  <c r="U1640" i="20"/>
  <c r="V1640" i="20"/>
  <c r="Q1641" i="20"/>
  <c r="R1641" i="20"/>
  <c r="S1641" i="20"/>
  <c r="T1641" i="20"/>
  <c r="U1641" i="20"/>
  <c r="V1641" i="20"/>
  <c r="Q1642" i="20"/>
  <c r="R1642" i="20"/>
  <c r="S1642" i="20"/>
  <c r="T1642" i="20"/>
  <c r="U1642" i="20"/>
  <c r="V1642" i="20"/>
  <c r="Q1643" i="20"/>
  <c r="R1643" i="20"/>
  <c r="S1643" i="20"/>
  <c r="T1643" i="20"/>
  <c r="U1643" i="20"/>
  <c r="V1643" i="20"/>
  <c r="Q1644" i="20"/>
  <c r="R1644" i="20"/>
  <c r="S1644" i="20"/>
  <c r="T1644" i="20"/>
  <c r="U1644" i="20"/>
  <c r="V1644" i="20"/>
  <c r="Q1645" i="20"/>
  <c r="R1645" i="20"/>
  <c r="S1645" i="20"/>
  <c r="T1645" i="20"/>
  <c r="U1645" i="20"/>
  <c r="V1645" i="20"/>
  <c r="Q1646" i="20"/>
  <c r="R1646" i="20"/>
  <c r="S1646" i="20"/>
  <c r="T1646" i="20"/>
  <c r="U1646" i="20"/>
  <c r="V1646" i="20"/>
  <c r="Q1647" i="20"/>
  <c r="R1647" i="20"/>
  <c r="S1647" i="20"/>
  <c r="T1647" i="20"/>
  <c r="U1647" i="20"/>
  <c r="V1647" i="20"/>
  <c r="Q1648" i="20"/>
  <c r="R1648" i="20"/>
  <c r="S1648" i="20"/>
  <c r="T1648" i="20"/>
  <c r="U1648" i="20"/>
  <c r="V1648" i="20"/>
  <c r="Q1649" i="20"/>
  <c r="R1649" i="20"/>
  <c r="S1649" i="20"/>
  <c r="T1649" i="20"/>
  <c r="U1649" i="20"/>
  <c r="V1649" i="20"/>
  <c r="Q1650" i="20"/>
  <c r="R1650" i="20"/>
  <c r="S1650" i="20"/>
  <c r="T1650" i="20"/>
  <c r="U1650" i="20"/>
  <c r="V1650" i="20"/>
  <c r="Q1651" i="20"/>
  <c r="R1651" i="20"/>
  <c r="S1651" i="20"/>
  <c r="T1651" i="20"/>
  <c r="U1651" i="20"/>
  <c r="V1651" i="20"/>
  <c r="Q1652" i="20"/>
  <c r="R1652" i="20"/>
  <c r="S1652" i="20"/>
  <c r="T1652" i="20"/>
  <c r="U1652" i="20"/>
  <c r="V1652" i="20"/>
  <c r="Q1653" i="20"/>
  <c r="R1653" i="20"/>
  <c r="S1653" i="20"/>
  <c r="T1653" i="20"/>
  <c r="U1653" i="20"/>
  <c r="V1653" i="20"/>
  <c r="Q1654" i="20"/>
  <c r="R1654" i="20"/>
  <c r="S1654" i="20"/>
  <c r="T1654" i="20"/>
  <c r="U1654" i="20"/>
  <c r="V1654" i="20"/>
  <c r="Q1655" i="20"/>
  <c r="R1655" i="20"/>
  <c r="S1655" i="20"/>
  <c r="T1655" i="20"/>
  <c r="U1655" i="20"/>
  <c r="V1655" i="20"/>
  <c r="Q1656" i="20"/>
  <c r="R1656" i="20"/>
  <c r="S1656" i="20"/>
  <c r="T1656" i="20"/>
  <c r="U1656" i="20"/>
  <c r="V1656" i="20"/>
  <c r="Q1657" i="20"/>
  <c r="R1657" i="20"/>
  <c r="S1657" i="20"/>
  <c r="T1657" i="20"/>
  <c r="U1657" i="20"/>
  <c r="V1657" i="20"/>
  <c r="Q1658" i="20"/>
  <c r="R1658" i="20"/>
  <c r="S1658" i="20"/>
  <c r="T1658" i="20"/>
  <c r="U1658" i="20"/>
  <c r="V1658" i="20"/>
  <c r="Q1659" i="20"/>
  <c r="R1659" i="20"/>
  <c r="S1659" i="20"/>
  <c r="T1659" i="20"/>
  <c r="U1659" i="20"/>
  <c r="V1659" i="20"/>
  <c r="Q1660" i="20"/>
  <c r="R1660" i="20"/>
  <c r="S1660" i="20"/>
  <c r="T1660" i="20"/>
  <c r="U1660" i="20"/>
  <c r="V1660" i="20"/>
  <c r="Q1661" i="20"/>
  <c r="R1661" i="20"/>
  <c r="S1661" i="20"/>
  <c r="T1661" i="20"/>
  <c r="U1661" i="20"/>
  <c r="V1661" i="20"/>
  <c r="Q1662" i="20"/>
  <c r="R1662" i="20"/>
  <c r="S1662" i="20"/>
  <c r="T1662" i="20"/>
  <c r="U1662" i="20"/>
  <c r="V1662" i="20"/>
  <c r="Q1663" i="20"/>
  <c r="R1663" i="20"/>
  <c r="S1663" i="20"/>
  <c r="T1663" i="20"/>
  <c r="U1663" i="20"/>
  <c r="V1663" i="20"/>
  <c r="Q1664" i="20"/>
  <c r="R1664" i="20"/>
  <c r="S1664" i="20"/>
  <c r="T1664" i="20"/>
  <c r="U1664" i="20"/>
  <c r="V1664" i="20"/>
  <c r="Q1665" i="20"/>
  <c r="R1665" i="20"/>
  <c r="S1665" i="20"/>
  <c r="T1665" i="20"/>
  <c r="U1665" i="20"/>
  <c r="V1665" i="20"/>
  <c r="Q1666" i="20"/>
  <c r="R1666" i="20"/>
  <c r="S1666" i="20"/>
  <c r="T1666" i="20"/>
  <c r="U1666" i="20"/>
  <c r="V1666" i="20"/>
  <c r="Q1667" i="20"/>
  <c r="R1667" i="20"/>
  <c r="S1667" i="20"/>
  <c r="T1667" i="20"/>
  <c r="U1667" i="20"/>
  <c r="V1667" i="20"/>
  <c r="Q1668" i="20"/>
  <c r="R1668" i="20"/>
  <c r="S1668" i="20"/>
  <c r="T1668" i="20"/>
  <c r="U1668" i="20"/>
  <c r="V1668" i="20"/>
  <c r="Q1669" i="20"/>
  <c r="R1669" i="20"/>
  <c r="S1669" i="20"/>
  <c r="T1669" i="20"/>
  <c r="U1669" i="20"/>
  <c r="V1669" i="20"/>
  <c r="Q1670" i="20"/>
  <c r="R1670" i="20"/>
  <c r="S1670" i="20"/>
  <c r="T1670" i="20"/>
  <c r="U1670" i="20"/>
  <c r="V1670" i="20"/>
  <c r="Q1671" i="20"/>
  <c r="R1671" i="20"/>
  <c r="S1671" i="20"/>
  <c r="T1671" i="20"/>
  <c r="U1671" i="20"/>
  <c r="V1671" i="20"/>
  <c r="Q1672" i="20"/>
  <c r="R1672" i="20"/>
  <c r="S1672" i="20"/>
  <c r="T1672" i="20"/>
  <c r="U1672" i="20"/>
  <c r="V1672" i="20"/>
  <c r="Q1673" i="20"/>
  <c r="R1673" i="20"/>
  <c r="S1673" i="20"/>
  <c r="T1673" i="20"/>
  <c r="U1673" i="20"/>
  <c r="V1673" i="20"/>
  <c r="Q1674" i="20"/>
  <c r="R1674" i="20"/>
  <c r="S1674" i="20"/>
  <c r="T1674" i="20"/>
  <c r="U1674" i="20"/>
  <c r="V1674" i="20"/>
  <c r="Q1675" i="20"/>
  <c r="R1675" i="20"/>
  <c r="S1675" i="20"/>
  <c r="T1675" i="20"/>
  <c r="U1675" i="20"/>
  <c r="V1675" i="20"/>
  <c r="Q1676" i="20"/>
  <c r="R1676" i="20"/>
  <c r="S1676" i="20"/>
  <c r="T1676" i="20"/>
  <c r="U1676" i="20"/>
  <c r="V1676" i="20"/>
  <c r="Q1677" i="20"/>
  <c r="R1677" i="20"/>
  <c r="S1677" i="20"/>
  <c r="T1677" i="20"/>
  <c r="U1677" i="20"/>
  <c r="V1677" i="20"/>
  <c r="Q1678" i="20"/>
  <c r="R1678" i="20"/>
  <c r="S1678" i="20"/>
  <c r="T1678" i="20"/>
  <c r="U1678" i="20"/>
  <c r="V1678" i="20"/>
  <c r="Q1679" i="20"/>
  <c r="R1679" i="20"/>
  <c r="S1679" i="20"/>
  <c r="T1679" i="20"/>
  <c r="U1679" i="20"/>
  <c r="V1679" i="20"/>
  <c r="Q1680" i="20"/>
  <c r="R1680" i="20"/>
  <c r="S1680" i="20"/>
  <c r="T1680" i="20"/>
  <c r="U1680" i="20"/>
  <c r="V1680" i="20"/>
  <c r="Q1681" i="20"/>
  <c r="R1681" i="20"/>
  <c r="S1681" i="20"/>
  <c r="T1681" i="20"/>
  <c r="U1681" i="20"/>
  <c r="V1681" i="20"/>
  <c r="Q1682" i="20"/>
  <c r="R1682" i="20"/>
  <c r="S1682" i="20"/>
  <c r="T1682" i="20"/>
  <c r="U1682" i="20"/>
  <c r="V1682" i="20"/>
  <c r="Q1683" i="20"/>
  <c r="R1683" i="20"/>
  <c r="S1683" i="20"/>
  <c r="T1683" i="20"/>
  <c r="U1683" i="20"/>
  <c r="V1683" i="20"/>
  <c r="Q1684" i="20"/>
  <c r="R1684" i="20"/>
  <c r="S1684" i="20"/>
  <c r="T1684" i="20"/>
  <c r="U1684" i="20"/>
  <c r="V1684" i="20"/>
  <c r="Q1685" i="20"/>
  <c r="R1685" i="20"/>
  <c r="S1685" i="20"/>
  <c r="T1685" i="20"/>
  <c r="U1685" i="20"/>
  <c r="V1685" i="20"/>
  <c r="Q1686" i="20"/>
  <c r="R1686" i="20"/>
  <c r="S1686" i="20"/>
  <c r="T1686" i="20"/>
  <c r="U1686" i="20"/>
  <c r="V1686" i="20"/>
  <c r="Q1687" i="20"/>
  <c r="R1687" i="20"/>
  <c r="S1687" i="20"/>
  <c r="T1687" i="20"/>
  <c r="U1687" i="20"/>
  <c r="V1687" i="20"/>
  <c r="Q1688" i="20"/>
  <c r="R1688" i="20"/>
  <c r="S1688" i="20"/>
  <c r="T1688" i="20"/>
  <c r="U1688" i="20"/>
  <c r="V1688" i="20"/>
  <c r="Q1689" i="20"/>
  <c r="R1689" i="20"/>
  <c r="S1689" i="20"/>
  <c r="T1689" i="20"/>
  <c r="U1689" i="20"/>
  <c r="V1689" i="20"/>
  <c r="Q1690" i="20"/>
  <c r="R1690" i="20"/>
  <c r="S1690" i="20"/>
  <c r="T1690" i="20"/>
  <c r="U1690" i="20"/>
  <c r="V1690" i="20"/>
  <c r="Q1691" i="20"/>
  <c r="R1691" i="20"/>
  <c r="S1691" i="20"/>
  <c r="T1691" i="20"/>
  <c r="U1691" i="20"/>
  <c r="V1691" i="20"/>
  <c r="Q1692" i="20"/>
  <c r="R1692" i="20"/>
  <c r="S1692" i="20"/>
  <c r="T1692" i="20"/>
  <c r="U1692" i="20"/>
  <c r="V1692" i="20"/>
  <c r="Q1693" i="20"/>
  <c r="R1693" i="20"/>
  <c r="S1693" i="20"/>
  <c r="T1693" i="20"/>
  <c r="U1693" i="20"/>
  <c r="V1693" i="20"/>
  <c r="Q1694" i="20"/>
  <c r="R1694" i="20"/>
  <c r="S1694" i="20"/>
  <c r="T1694" i="20"/>
  <c r="U1694" i="20"/>
  <c r="V1694" i="20"/>
  <c r="Q1695" i="20"/>
  <c r="R1695" i="20"/>
  <c r="S1695" i="20"/>
  <c r="T1695" i="20"/>
  <c r="U1695" i="20"/>
  <c r="V1695" i="20"/>
  <c r="Q1696" i="20"/>
  <c r="R1696" i="20"/>
  <c r="S1696" i="20"/>
  <c r="T1696" i="20"/>
  <c r="U1696" i="20"/>
  <c r="V1696" i="20"/>
  <c r="Q1697" i="20"/>
  <c r="R1697" i="20"/>
  <c r="S1697" i="20"/>
  <c r="T1697" i="20"/>
  <c r="U1697" i="20"/>
  <c r="V1697" i="20"/>
  <c r="Q1698" i="20"/>
  <c r="R1698" i="20"/>
  <c r="S1698" i="20"/>
  <c r="T1698" i="20"/>
  <c r="U1698" i="20"/>
  <c r="V1698" i="20"/>
  <c r="Q1699" i="20"/>
  <c r="R1699" i="20"/>
  <c r="S1699" i="20"/>
  <c r="T1699" i="20"/>
  <c r="U1699" i="20"/>
  <c r="V1699" i="20"/>
  <c r="Q1700" i="20"/>
  <c r="R1700" i="20"/>
  <c r="S1700" i="20"/>
  <c r="T1700" i="20"/>
  <c r="U1700" i="20"/>
  <c r="V1700" i="20"/>
  <c r="Q1701" i="20"/>
  <c r="R1701" i="20"/>
  <c r="S1701" i="20"/>
  <c r="T1701" i="20"/>
  <c r="U1701" i="20"/>
  <c r="V1701" i="20"/>
  <c r="Q1702" i="20"/>
  <c r="R1702" i="20"/>
  <c r="S1702" i="20"/>
  <c r="T1702" i="20"/>
  <c r="U1702" i="20"/>
  <c r="V1702" i="20"/>
  <c r="Q1703" i="20"/>
  <c r="R1703" i="20"/>
  <c r="S1703" i="20"/>
  <c r="T1703" i="20"/>
  <c r="U1703" i="20"/>
  <c r="V1703" i="20"/>
  <c r="Q1704" i="20"/>
  <c r="R1704" i="20"/>
  <c r="S1704" i="20"/>
  <c r="T1704" i="20"/>
  <c r="U1704" i="20"/>
  <c r="V1704" i="20"/>
  <c r="Q1705" i="20"/>
  <c r="R1705" i="20"/>
  <c r="S1705" i="20"/>
  <c r="T1705" i="20"/>
  <c r="U1705" i="20"/>
  <c r="V1705" i="20"/>
  <c r="Q1706" i="20"/>
  <c r="R1706" i="20"/>
  <c r="S1706" i="20"/>
  <c r="T1706" i="20"/>
  <c r="U1706" i="20"/>
  <c r="V1706" i="20"/>
  <c r="Q1707" i="20"/>
  <c r="R1707" i="20"/>
  <c r="S1707" i="20"/>
  <c r="T1707" i="20"/>
  <c r="U1707" i="20"/>
  <c r="V1707" i="20"/>
  <c r="Q1708" i="20"/>
  <c r="R1708" i="20"/>
  <c r="S1708" i="20"/>
  <c r="T1708" i="20"/>
  <c r="U1708" i="20"/>
  <c r="V1708" i="20"/>
  <c r="Q1709" i="20"/>
  <c r="R1709" i="20"/>
  <c r="S1709" i="20"/>
  <c r="T1709" i="20"/>
  <c r="U1709" i="20"/>
  <c r="V1709" i="20"/>
  <c r="Q1710" i="20"/>
  <c r="R1710" i="20"/>
  <c r="S1710" i="20"/>
  <c r="T1710" i="20"/>
  <c r="U1710" i="20"/>
  <c r="V1710" i="20"/>
  <c r="Q1711" i="20"/>
  <c r="R1711" i="20"/>
  <c r="S1711" i="20"/>
  <c r="T1711" i="20"/>
  <c r="U1711" i="20"/>
  <c r="V1711" i="20"/>
  <c r="Q1712" i="20"/>
  <c r="R1712" i="20"/>
  <c r="S1712" i="20"/>
  <c r="T1712" i="20"/>
  <c r="U1712" i="20"/>
  <c r="V1712" i="20"/>
  <c r="Q1713" i="20"/>
  <c r="R1713" i="20"/>
  <c r="S1713" i="20"/>
  <c r="T1713" i="20"/>
  <c r="U1713" i="20"/>
  <c r="V1713" i="20"/>
  <c r="Q1714" i="20"/>
  <c r="R1714" i="20"/>
  <c r="S1714" i="20"/>
  <c r="T1714" i="20"/>
  <c r="U1714" i="20"/>
  <c r="V1714" i="20"/>
  <c r="Q1715" i="20"/>
  <c r="R1715" i="20"/>
  <c r="S1715" i="20"/>
  <c r="T1715" i="20"/>
  <c r="U1715" i="20"/>
  <c r="V1715" i="20"/>
  <c r="Q1716" i="20"/>
  <c r="R1716" i="20"/>
  <c r="S1716" i="20"/>
  <c r="T1716" i="20"/>
  <c r="U1716" i="20"/>
  <c r="V1716" i="20"/>
  <c r="Q1717" i="20"/>
  <c r="R1717" i="20"/>
  <c r="S1717" i="20"/>
  <c r="T1717" i="20"/>
  <c r="U1717" i="20"/>
  <c r="V1717" i="20"/>
  <c r="Q1718" i="20"/>
  <c r="R1718" i="20"/>
  <c r="S1718" i="20"/>
  <c r="T1718" i="20"/>
  <c r="U1718" i="20"/>
  <c r="V1718" i="20"/>
  <c r="Q1719" i="20"/>
  <c r="R1719" i="20"/>
  <c r="S1719" i="20"/>
  <c r="T1719" i="20"/>
  <c r="U1719" i="20"/>
  <c r="V1719" i="20"/>
  <c r="Q1720" i="20"/>
  <c r="R1720" i="20"/>
  <c r="S1720" i="20"/>
  <c r="T1720" i="20"/>
  <c r="U1720" i="20"/>
  <c r="V1720" i="20"/>
  <c r="Q1721" i="20"/>
  <c r="R1721" i="20"/>
  <c r="S1721" i="20"/>
  <c r="T1721" i="20"/>
  <c r="U1721" i="20"/>
  <c r="V1721" i="20"/>
  <c r="Q1722" i="20"/>
  <c r="R1722" i="20"/>
  <c r="S1722" i="20"/>
  <c r="T1722" i="20"/>
  <c r="U1722" i="20"/>
  <c r="V1722" i="20"/>
  <c r="Q1723" i="20"/>
  <c r="R1723" i="20"/>
  <c r="S1723" i="20"/>
  <c r="T1723" i="20"/>
  <c r="U1723" i="20"/>
  <c r="V1723" i="20"/>
  <c r="Q1724" i="20"/>
  <c r="R1724" i="20"/>
  <c r="S1724" i="20"/>
  <c r="T1724" i="20"/>
  <c r="U1724" i="20"/>
  <c r="V1724" i="20"/>
  <c r="Q1725" i="20"/>
  <c r="R1725" i="20"/>
  <c r="S1725" i="20"/>
  <c r="T1725" i="20"/>
  <c r="U1725" i="20"/>
  <c r="V1725" i="20"/>
  <c r="Q1726" i="20"/>
  <c r="R1726" i="20"/>
  <c r="S1726" i="20"/>
  <c r="T1726" i="20"/>
  <c r="U1726" i="20"/>
  <c r="V1726" i="20"/>
  <c r="Q1727" i="20"/>
  <c r="R1727" i="20"/>
  <c r="S1727" i="20"/>
  <c r="T1727" i="20"/>
  <c r="U1727" i="20"/>
  <c r="V1727" i="20"/>
  <c r="Q1728" i="20"/>
  <c r="R1728" i="20"/>
  <c r="S1728" i="20"/>
  <c r="T1728" i="20"/>
  <c r="U1728" i="20"/>
  <c r="V1728" i="20"/>
  <c r="Q1729" i="20"/>
  <c r="R1729" i="20"/>
  <c r="S1729" i="20"/>
  <c r="T1729" i="20"/>
  <c r="U1729" i="20"/>
  <c r="V1729" i="20"/>
  <c r="Q1730" i="20"/>
  <c r="R1730" i="20"/>
  <c r="S1730" i="20"/>
  <c r="T1730" i="20"/>
  <c r="U1730" i="20"/>
  <c r="V1730" i="20"/>
  <c r="Q1731" i="20"/>
  <c r="R1731" i="20"/>
  <c r="S1731" i="20"/>
  <c r="T1731" i="20"/>
  <c r="U1731" i="20"/>
  <c r="V1731" i="20"/>
  <c r="Q1732" i="20"/>
  <c r="R1732" i="20"/>
  <c r="S1732" i="20"/>
  <c r="T1732" i="20"/>
  <c r="U1732" i="20"/>
  <c r="V1732" i="20"/>
  <c r="Q1733" i="20"/>
  <c r="R1733" i="20"/>
  <c r="S1733" i="20"/>
  <c r="T1733" i="20"/>
  <c r="U1733" i="20"/>
  <c r="V1733" i="20"/>
  <c r="Q1734" i="20"/>
  <c r="R1734" i="20"/>
  <c r="S1734" i="20"/>
  <c r="T1734" i="20"/>
  <c r="U1734" i="20"/>
  <c r="V1734" i="20"/>
  <c r="Q1735" i="20"/>
  <c r="R1735" i="20"/>
  <c r="S1735" i="20"/>
  <c r="T1735" i="20"/>
  <c r="U1735" i="20"/>
  <c r="V1735" i="20"/>
  <c r="Q1736" i="20"/>
  <c r="R1736" i="20"/>
  <c r="S1736" i="20"/>
  <c r="T1736" i="20"/>
  <c r="U1736" i="20"/>
  <c r="V1736" i="20"/>
  <c r="Q1737" i="20"/>
  <c r="R1737" i="20"/>
  <c r="S1737" i="20"/>
  <c r="T1737" i="20"/>
  <c r="U1737" i="20"/>
  <c r="V1737" i="20"/>
  <c r="Q1738" i="20"/>
  <c r="R1738" i="20"/>
  <c r="S1738" i="20"/>
  <c r="T1738" i="20"/>
  <c r="U1738" i="20"/>
  <c r="V1738" i="20"/>
  <c r="Q1739" i="20"/>
  <c r="R1739" i="20"/>
  <c r="S1739" i="20"/>
  <c r="T1739" i="20"/>
  <c r="U1739" i="20"/>
  <c r="V1739" i="20"/>
  <c r="Q1740" i="20"/>
  <c r="R1740" i="20"/>
  <c r="S1740" i="20"/>
  <c r="T1740" i="20"/>
  <c r="U1740" i="20"/>
  <c r="V1740" i="20"/>
  <c r="Q1741" i="20"/>
  <c r="R1741" i="20"/>
  <c r="S1741" i="20"/>
  <c r="T1741" i="20"/>
  <c r="U1741" i="20"/>
  <c r="V1741" i="20"/>
  <c r="Q1742" i="20"/>
  <c r="R1742" i="20"/>
  <c r="S1742" i="20"/>
  <c r="T1742" i="20"/>
  <c r="U1742" i="20"/>
  <c r="V1742" i="20"/>
  <c r="Q1743" i="20"/>
  <c r="R1743" i="20"/>
  <c r="S1743" i="20"/>
  <c r="T1743" i="20"/>
  <c r="U1743" i="20"/>
  <c r="V1743" i="20"/>
  <c r="Q1744" i="20"/>
  <c r="R1744" i="20"/>
  <c r="S1744" i="20"/>
  <c r="T1744" i="20"/>
  <c r="U1744" i="20"/>
  <c r="V1744" i="20"/>
  <c r="Q1745" i="20"/>
  <c r="R1745" i="20"/>
  <c r="S1745" i="20"/>
  <c r="T1745" i="20"/>
  <c r="U1745" i="20"/>
  <c r="V1745" i="20"/>
  <c r="Q1746" i="20"/>
  <c r="R1746" i="20"/>
  <c r="S1746" i="20"/>
  <c r="T1746" i="20"/>
  <c r="U1746" i="20"/>
  <c r="V1746" i="20"/>
  <c r="Q1747" i="20"/>
  <c r="R1747" i="20"/>
  <c r="S1747" i="20"/>
  <c r="T1747" i="20"/>
  <c r="U1747" i="20"/>
  <c r="V1747" i="20"/>
  <c r="Q1748" i="20"/>
  <c r="R1748" i="20"/>
  <c r="S1748" i="20"/>
  <c r="T1748" i="20"/>
  <c r="U1748" i="20"/>
  <c r="V1748" i="20"/>
  <c r="Q1749" i="20"/>
  <c r="R1749" i="20"/>
  <c r="S1749" i="20"/>
  <c r="T1749" i="20"/>
  <c r="U1749" i="20"/>
  <c r="V1749" i="20"/>
  <c r="Q1750" i="20"/>
  <c r="R1750" i="20"/>
  <c r="S1750" i="20"/>
  <c r="T1750" i="20"/>
  <c r="U1750" i="20"/>
  <c r="V1750" i="20"/>
  <c r="Q1751" i="20"/>
  <c r="R1751" i="20"/>
  <c r="S1751" i="20"/>
  <c r="T1751" i="20"/>
  <c r="U1751" i="20"/>
  <c r="V1751" i="20"/>
  <c r="Q1752" i="20"/>
  <c r="R1752" i="20"/>
  <c r="S1752" i="20"/>
  <c r="T1752" i="20"/>
  <c r="U1752" i="20"/>
  <c r="V1752" i="20"/>
  <c r="Q1753" i="20"/>
  <c r="R1753" i="20"/>
  <c r="S1753" i="20"/>
  <c r="T1753" i="20"/>
  <c r="U1753" i="20"/>
  <c r="V1753" i="20"/>
  <c r="Q1754" i="20"/>
  <c r="R1754" i="20"/>
  <c r="S1754" i="20"/>
  <c r="T1754" i="20"/>
  <c r="U1754" i="20"/>
  <c r="V1754" i="20"/>
  <c r="Q1755" i="20"/>
  <c r="R1755" i="20"/>
  <c r="S1755" i="20"/>
  <c r="T1755" i="20"/>
  <c r="U1755" i="20"/>
  <c r="V1755" i="20"/>
  <c r="Q1756" i="20"/>
  <c r="R1756" i="20"/>
  <c r="S1756" i="20"/>
  <c r="T1756" i="20"/>
  <c r="U1756" i="20"/>
  <c r="V1756" i="20"/>
  <c r="Q1757" i="20"/>
  <c r="R1757" i="20"/>
  <c r="S1757" i="20"/>
  <c r="T1757" i="20"/>
  <c r="U1757" i="20"/>
  <c r="V1757" i="20"/>
  <c r="Q1758" i="20"/>
  <c r="R1758" i="20"/>
  <c r="S1758" i="20"/>
  <c r="T1758" i="20"/>
  <c r="U1758" i="20"/>
  <c r="V1758" i="20"/>
  <c r="Q1759" i="20"/>
  <c r="R1759" i="20"/>
  <c r="S1759" i="20"/>
  <c r="T1759" i="20"/>
  <c r="U1759" i="20"/>
  <c r="V1759" i="20"/>
  <c r="Q1760" i="20"/>
  <c r="R1760" i="20"/>
  <c r="S1760" i="20"/>
  <c r="T1760" i="20"/>
  <c r="U1760" i="20"/>
  <c r="V1760" i="20"/>
  <c r="Q1761" i="20"/>
  <c r="R1761" i="20"/>
  <c r="S1761" i="20"/>
  <c r="T1761" i="20"/>
  <c r="U1761" i="20"/>
  <c r="V1761" i="20"/>
  <c r="Q1762" i="20"/>
  <c r="R1762" i="20"/>
  <c r="S1762" i="20"/>
  <c r="T1762" i="20"/>
  <c r="U1762" i="20"/>
  <c r="V1762" i="20"/>
  <c r="Q1763" i="20"/>
  <c r="R1763" i="20"/>
  <c r="S1763" i="20"/>
  <c r="T1763" i="20"/>
  <c r="U1763" i="20"/>
  <c r="V1763" i="20"/>
  <c r="Q1764" i="20"/>
  <c r="R1764" i="20"/>
  <c r="S1764" i="20"/>
  <c r="T1764" i="20"/>
  <c r="U1764" i="20"/>
  <c r="V1764" i="20"/>
  <c r="Q1765" i="20"/>
  <c r="R1765" i="20"/>
  <c r="S1765" i="20"/>
  <c r="T1765" i="20"/>
  <c r="U1765" i="20"/>
  <c r="V1765" i="20"/>
  <c r="Q1766" i="20"/>
  <c r="R1766" i="20"/>
  <c r="S1766" i="20"/>
  <c r="T1766" i="20"/>
  <c r="U1766" i="20"/>
  <c r="V1766" i="20"/>
  <c r="Q1767" i="20"/>
  <c r="R1767" i="20"/>
  <c r="S1767" i="20"/>
  <c r="T1767" i="20"/>
  <c r="U1767" i="20"/>
  <c r="V1767" i="20"/>
  <c r="Q1768" i="20"/>
  <c r="R1768" i="20"/>
  <c r="S1768" i="20"/>
  <c r="T1768" i="20"/>
  <c r="U1768" i="20"/>
  <c r="V1768" i="20"/>
  <c r="Q1769" i="20"/>
  <c r="R1769" i="20"/>
  <c r="S1769" i="20"/>
  <c r="T1769" i="20"/>
  <c r="U1769" i="20"/>
  <c r="V1769" i="20"/>
  <c r="Q1770" i="20"/>
  <c r="R1770" i="20"/>
  <c r="S1770" i="20"/>
  <c r="T1770" i="20"/>
  <c r="U1770" i="20"/>
  <c r="V1770" i="20"/>
  <c r="Q1771" i="20"/>
  <c r="R1771" i="20"/>
  <c r="S1771" i="20"/>
  <c r="T1771" i="20"/>
  <c r="U1771" i="20"/>
  <c r="V1771" i="20"/>
  <c r="Q1772" i="20"/>
  <c r="R1772" i="20"/>
  <c r="S1772" i="20"/>
  <c r="T1772" i="20"/>
  <c r="U1772" i="20"/>
  <c r="V1772" i="20"/>
  <c r="Q1773" i="20"/>
  <c r="R1773" i="20"/>
  <c r="S1773" i="20"/>
  <c r="T1773" i="20"/>
  <c r="U1773" i="20"/>
  <c r="V1773" i="20"/>
  <c r="Q1774" i="20"/>
  <c r="R1774" i="20"/>
  <c r="S1774" i="20"/>
  <c r="T1774" i="20"/>
  <c r="U1774" i="20"/>
  <c r="V1774" i="20"/>
  <c r="Q1775" i="20"/>
  <c r="R1775" i="20"/>
  <c r="S1775" i="20"/>
  <c r="T1775" i="20"/>
  <c r="U1775" i="20"/>
  <c r="V1775" i="20"/>
  <c r="Q1776" i="20"/>
  <c r="R1776" i="20"/>
  <c r="S1776" i="20"/>
  <c r="T1776" i="20"/>
  <c r="U1776" i="20"/>
  <c r="V1776" i="20"/>
  <c r="Q1777" i="20"/>
  <c r="R1777" i="20"/>
  <c r="S1777" i="20"/>
  <c r="T1777" i="20"/>
  <c r="U1777" i="20"/>
  <c r="V1777" i="20"/>
  <c r="Q1778" i="20"/>
  <c r="R1778" i="20"/>
  <c r="S1778" i="20"/>
  <c r="T1778" i="20"/>
  <c r="U1778" i="20"/>
  <c r="V1778" i="20"/>
  <c r="Q1779" i="20"/>
  <c r="R1779" i="20"/>
  <c r="S1779" i="20"/>
  <c r="T1779" i="20"/>
  <c r="U1779" i="20"/>
  <c r="V1779" i="20"/>
  <c r="Q1780" i="20"/>
  <c r="R1780" i="20"/>
  <c r="S1780" i="20"/>
  <c r="T1780" i="20"/>
  <c r="U1780" i="20"/>
  <c r="V1780" i="20"/>
  <c r="Q1781" i="20"/>
  <c r="R1781" i="20"/>
  <c r="S1781" i="20"/>
  <c r="T1781" i="20"/>
  <c r="U1781" i="20"/>
  <c r="V1781" i="20"/>
  <c r="Q1782" i="20"/>
  <c r="R1782" i="20"/>
  <c r="S1782" i="20"/>
  <c r="T1782" i="20"/>
  <c r="U1782" i="20"/>
  <c r="V1782" i="20"/>
  <c r="Q1783" i="20"/>
  <c r="R1783" i="20"/>
  <c r="S1783" i="20"/>
  <c r="T1783" i="20"/>
  <c r="U1783" i="20"/>
  <c r="V1783" i="20"/>
  <c r="Q1784" i="20"/>
  <c r="R1784" i="20"/>
  <c r="S1784" i="20"/>
  <c r="T1784" i="20"/>
  <c r="U1784" i="20"/>
  <c r="V1784" i="20"/>
  <c r="Q1785" i="20"/>
  <c r="R1785" i="20"/>
  <c r="S1785" i="20"/>
  <c r="T1785" i="20"/>
  <c r="U1785" i="20"/>
  <c r="V1785" i="20"/>
  <c r="Q1786" i="20"/>
  <c r="R1786" i="20"/>
  <c r="S1786" i="20"/>
  <c r="T1786" i="20"/>
  <c r="U1786" i="20"/>
  <c r="V1786" i="20"/>
  <c r="Q1787" i="20"/>
  <c r="R1787" i="20"/>
  <c r="S1787" i="20"/>
  <c r="T1787" i="20"/>
  <c r="U1787" i="20"/>
  <c r="V1787" i="20"/>
  <c r="Q1788" i="20"/>
  <c r="R1788" i="20"/>
  <c r="S1788" i="20"/>
  <c r="T1788" i="20"/>
  <c r="U1788" i="20"/>
  <c r="V1788" i="20"/>
  <c r="Q1789" i="20"/>
  <c r="R1789" i="20"/>
  <c r="S1789" i="20"/>
  <c r="T1789" i="20"/>
  <c r="U1789" i="20"/>
  <c r="V1789" i="20"/>
  <c r="Q1790" i="20"/>
  <c r="R1790" i="20"/>
  <c r="S1790" i="20"/>
  <c r="T1790" i="20"/>
  <c r="U1790" i="20"/>
  <c r="V1790" i="20"/>
  <c r="Q1791" i="20"/>
  <c r="R1791" i="20"/>
  <c r="S1791" i="20"/>
  <c r="T1791" i="20"/>
  <c r="U1791" i="20"/>
  <c r="V1791" i="20"/>
  <c r="Q1792" i="20"/>
  <c r="R1792" i="20"/>
  <c r="S1792" i="20"/>
  <c r="T1792" i="20"/>
  <c r="U1792" i="20"/>
  <c r="V1792" i="20"/>
  <c r="Q1793" i="20"/>
  <c r="R1793" i="20"/>
  <c r="S1793" i="20"/>
  <c r="T1793" i="20"/>
  <c r="U1793" i="20"/>
  <c r="V1793" i="20"/>
  <c r="Q1794" i="20"/>
  <c r="R1794" i="20"/>
  <c r="S1794" i="20"/>
  <c r="T1794" i="20"/>
  <c r="U1794" i="20"/>
  <c r="V1794" i="20"/>
  <c r="Q1795" i="20"/>
  <c r="R1795" i="20"/>
  <c r="S1795" i="20"/>
  <c r="T1795" i="20"/>
  <c r="U1795" i="20"/>
  <c r="V1795" i="20"/>
  <c r="Q1796" i="20"/>
  <c r="R1796" i="20"/>
  <c r="S1796" i="20"/>
  <c r="T1796" i="20"/>
  <c r="U1796" i="20"/>
  <c r="V1796" i="20"/>
  <c r="Q1797" i="20"/>
  <c r="R1797" i="20"/>
  <c r="S1797" i="20"/>
  <c r="T1797" i="20"/>
  <c r="U1797" i="20"/>
  <c r="V1797" i="20"/>
  <c r="Q1798" i="20"/>
  <c r="R1798" i="20"/>
  <c r="S1798" i="20"/>
  <c r="T1798" i="20"/>
  <c r="U1798" i="20"/>
  <c r="V1798" i="20"/>
  <c r="Q1799" i="20"/>
  <c r="R1799" i="20"/>
  <c r="S1799" i="20"/>
  <c r="T1799" i="20"/>
  <c r="U1799" i="20"/>
  <c r="V1799" i="20"/>
  <c r="Q1800" i="20"/>
  <c r="R1800" i="20"/>
  <c r="S1800" i="20"/>
  <c r="T1800" i="20"/>
  <c r="U1800" i="20"/>
  <c r="V1800" i="20"/>
  <c r="Q1801" i="20"/>
  <c r="R1801" i="20"/>
  <c r="S1801" i="20"/>
  <c r="T1801" i="20"/>
  <c r="U1801" i="20"/>
  <c r="V1801" i="20"/>
  <c r="Q1802" i="20"/>
  <c r="R1802" i="20"/>
  <c r="S1802" i="20"/>
  <c r="T1802" i="20"/>
  <c r="U1802" i="20"/>
  <c r="V1802" i="20"/>
  <c r="Q1803" i="20"/>
  <c r="R1803" i="20"/>
  <c r="S1803" i="20"/>
  <c r="T1803" i="20"/>
  <c r="U1803" i="20"/>
  <c r="V1803" i="20"/>
  <c r="Q1804" i="20"/>
  <c r="R1804" i="20"/>
  <c r="S1804" i="20"/>
  <c r="T1804" i="20"/>
  <c r="U1804" i="20"/>
  <c r="V1804" i="20"/>
  <c r="Q1805" i="20"/>
  <c r="R1805" i="20"/>
  <c r="S1805" i="20"/>
  <c r="T1805" i="20"/>
  <c r="U1805" i="20"/>
  <c r="V1805" i="20"/>
  <c r="Q1806" i="20"/>
  <c r="R1806" i="20"/>
  <c r="S1806" i="20"/>
  <c r="T1806" i="20"/>
  <c r="U1806" i="20"/>
  <c r="V1806" i="20"/>
  <c r="Q1807" i="20"/>
  <c r="R1807" i="20"/>
  <c r="S1807" i="20"/>
  <c r="T1807" i="20"/>
  <c r="U1807" i="20"/>
  <c r="V1807" i="20"/>
  <c r="Q1808" i="20"/>
  <c r="R1808" i="20"/>
  <c r="S1808" i="20"/>
  <c r="T1808" i="20"/>
  <c r="U1808" i="20"/>
  <c r="V1808" i="20"/>
  <c r="Q1809" i="20"/>
  <c r="R1809" i="20"/>
  <c r="S1809" i="20"/>
  <c r="T1809" i="20"/>
  <c r="U1809" i="20"/>
  <c r="V1809" i="20"/>
  <c r="Q1810" i="20"/>
  <c r="R1810" i="20"/>
  <c r="S1810" i="20"/>
  <c r="T1810" i="20"/>
  <c r="U1810" i="20"/>
  <c r="V1810" i="20"/>
  <c r="Q1811" i="20"/>
  <c r="R1811" i="20"/>
  <c r="S1811" i="20"/>
  <c r="T1811" i="20"/>
  <c r="U1811" i="20"/>
  <c r="V1811" i="20"/>
  <c r="Q1812" i="20"/>
  <c r="R1812" i="20"/>
  <c r="S1812" i="20"/>
  <c r="T1812" i="20"/>
  <c r="U1812" i="20"/>
  <c r="V1812" i="20"/>
  <c r="Q1813" i="20"/>
  <c r="R1813" i="20"/>
  <c r="S1813" i="20"/>
  <c r="T1813" i="20"/>
  <c r="U1813" i="20"/>
  <c r="V1813" i="20"/>
  <c r="Q1814" i="20"/>
  <c r="R1814" i="20"/>
  <c r="S1814" i="20"/>
  <c r="T1814" i="20"/>
  <c r="U1814" i="20"/>
  <c r="V1814" i="20"/>
  <c r="Q1815" i="20"/>
  <c r="R1815" i="20"/>
  <c r="S1815" i="20"/>
  <c r="T1815" i="20"/>
  <c r="U1815" i="20"/>
  <c r="V1815" i="20"/>
  <c r="Q1816" i="20"/>
  <c r="R1816" i="20"/>
  <c r="S1816" i="20"/>
  <c r="T1816" i="20"/>
  <c r="U1816" i="20"/>
  <c r="V1816" i="20"/>
  <c r="Q1817" i="20"/>
  <c r="R1817" i="20"/>
  <c r="S1817" i="20"/>
  <c r="T1817" i="20"/>
  <c r="U1817" i="20"/>
  <c r="V1817" i="20"/>
  <c r="Q1818" i="20"/>
  <c r="R1818" i="20"/>
  <c r="S1818" i="20"/>
  <c r="T1818" i="20"/>
  <c r="U1818" i="20"/>
  <c r="V1818" i="20"/>
  <c r="Q1819" i="20"/>
  <c r="R1819" i="20"/>
  <c r="S1819" i="20"/>
  <c r="T1819" i="20"/>
  <c r="U1819" i="20"/>
  <c r="V1819" i="20"/>
  <c r="Q1820" i="20"/>
  <c r="R1820" i="20"/>
  <c r="S1820" i="20"/>
  <c r="T1820" i="20"/>
  <c r="U1820" i="20"/>
  <c r="V1820" i="20"/>
  <c r="Q1821" i="20"/>
  <c r="R1821" i="20"/>
  <c r="S1821" i="20"/>
  <c r="T1821" i="20"/>
  <c r="U1821" i="20"/>
  <c r="V1821" i="20"/>
  <c r="Q1822" i="20"/>
  <c r="R1822" i="20"/>
  <c r="S1822" i="20"/>
  <c r="T1822" i="20"/>
  <c r="U1822" i="20"/>
  <c r="V1822" i="20"/>
  <c r="Q1823" i="20"/>
  <c r="R1823" i="20"/>
  <c r="S1823" i="20"/>
  <c r="T1823" i="20"/>
  <c r="U1823" i="20"/>
  <c r="V1823" i="20"/>
  <c r="Q1824" i="20"/>
  <c r="R1824" i="20"/>
  <c r="S1824" i="20"/>
  <c r="T1824" i="20"/>
  <c r="U1824" i="20"/>
  <c r="V1824" i="20"/>
  <c r="Q1825" i="20"/>
  <c r="R1825" i="20"/>
  <c r="S1825" i="20"/>
  <c r="T1825" i="20"/>
  <c r="U1825" i="20"/>
  <c r="V1825" i="20"/>
  <c r="Q1826" i="20"/>
  <c r="R1826" i="20"/>
  <c r="S1826" i="20"/>
  <c r="T1826" i="20"/>
  <c r="U1826" i="20"/>
  <c r="V1826" i="20"/>
  <c r="Q1827" i="20"/>
  <c r="R1827" i="20"/>
  <c r="S1827" i="20"/>
  <c r="T1827" i="20"/>
  <c r="U1827" i="20"/>
  <c r="V1827" i="20"/>
  <c r="Q1828" i="20"/>
  <c r="R1828" i="20"/>
  <c r="S1828" i="20"/>
  <c r="T1828" i="20"/>
  <c r="U1828" i="20"/>
  <c r="V1828" i="20"/>
  <c r="Q1829" i="20"/>
  <c r="R1829" i="20"/>
  <c r="S1829" i="20"/>
  <c r="T1829" i="20"/>
  <c r="U1829" i="20"/>
  <c r="V1829" i="20"/>
  <c r="Q1830" i="20"/>
  <c r="R1830" i="20"/>
  <c r="S1830" i="20"/>
  <c r="T1830" i="20"/>
  <c r="U1830" i="20"/>
  <c r="V1830" i="20"/>
  <c r="Q1831" i="20"/>
  <c r="R1831" i="20"/>
  <c r="S1831" i="20"/>
  <c r="T1831" i="20"/>
  <c r="U1831" i="20"/>
  <c r="V1831" i="20"/>
  <c r="Q1832" i="20"/>
  <c r="R1832" i="20"/>
  <c r="S1832" i="20"/>
  <c r="T1832" i="20"/>
  <c r="U1832" i="20"/>
  <c r="V1832" i="20"/>
  <c r="Q1833" i="20"/>
  <c r="R1833" i="20"/>
  <c r="S1833" i="20"/>
  <c r="T1833" i="20"/>
  <c r="U1833" i="20"/>
  <c r="V1833" i="20"/>
  <c r="Q1834" i="20"/>
  <c r="R1834" i="20"/>
  <c r="S1834" i="20"/>
  <c r="T1834" i="20"/>
  <c r="U1834" i="20"/>
  <c r="V1834" i="20"/>
  <c r="Q1835" i="20"/>
  <c r="R1835" i="20"/>
  <c r="S1835" i="20"/>
  <c r="T1835" i="20"/>
  <c r="U1835" i="20"/>
  <c r="V1835" i="20"/>
  <c r="Q1836" i="20"/>
  <c r="R1836" i="20"/>
  <c r="S1836" i="20"/>
  <c r="T1836" i="20"/>
  <c r="U1836" i="20"/>
  <c r="V1836" i="20"/>
  <c r="Q1837" i="20"/>
  <c r="R1837" i="20"/>
  <c r="S1837" i="20"/>
  <c r="T1837" i="20"/>
  <c r="U1837" i="20"/>
  <c r="V1837" i="20"/>
  <c r="Q1838" i="20"/>
  <c r="R1838" i="20"/>
  <c r="S1838" i="20"/>
  <c r="T1838" i="20"/>
  <c r="U1838" i="20"/>
  <c r="V1838" i="20"/>
  <c r="Q1839" i="20"/>
  <c r="R1839" i="20"/>
  <c r="S1839" i="20"/>
  <c r="T1839" i="20"/>
  <c r="U1839" i="20"/>
  <c r="V1839" i="20"/>
  <c r="Q1840" i="20"/>
  <c r="R1840" i="20"/>
  <c r="S1840" i="20"/>
  <c r="T1840" i="20"/>
  <c r="U1840" i="20"/>
  <c r="V1840" i="20"/>
  <c r="Q1841" i="20"/>
  <c r="R1841" i="20"/>
  <c r="S1841" i="20"/>
  <c r="T1841" i="20"/>
  <c r="U1841" i="20"/>
  <c r="V1841" i="20"/>
  <c r="Q1842" i="20"/>
  <c r="R1842" i="20"/>
  <c r="S1842" i="20"/>
  <c r="T1842" i="20"/>
  <c r="U1842" i="20"/>
  <c r="V1842" i="20"/>
  <c r="Q1843" i="20"/>
  <c r="R1843" i="20"/>
  <c r="S1843" i="20"/>
  <c r="T1843" i="20"/>
  <c r="U1843" i="20"/>
  <c r="V1843" i="20"/>
  <c r="Q1844" i="20"/>
  <c r="R1844" i="20"/>
  <c r="S1844" i="20"/>
  <c r="T1844" i="20"/>
  <c r="U1844" i="20"/>
  <c r="V1844" i="20"/>
  <c r="Q1845" i="20"/>
  <c r="R1845" i="20"/>
  <c r="S1845" i="20"/>
  <c r="T1845" i="20"/>
  <c r="U1845" i="20"/>
  <c r="V1845" i="20"/>
  <c r="Q1846" i="20"/>
  <c r="R1846" i="20"/>
  <c r="S1846" i="20"/>
  <c r="T1846" i="20"/>
  <c r="U1846" i="20"/>
  <c r="V1846" i="20"/>
  <c r="Q1847" i="20"/>
  <c r="R1847" i="20"/>
  <c r="S1847" i="20"/>
  <c r="T1847" i="20"/>
  <c r="U1847" i="20"/>
  <c r="V1847" i="20"/>
  <c r="Q1848" i="20"/>
  <c r="R1848" i="20"/>
  <c r="S1848" i="20"/>
  <c r="T1848" i="20"/>
  <c r="U1848" i="20"/>
  <c r="V1848" i="20"/>
  <c r="Q1849" i="20"/>
  <c r="R1849" i="20"/>
  <c r="S1849" i="20"/>
  <c r="T1849" i="20"/>
  <c r="U1849" i="20"/>
  <c r="V1849" i="20"/>
  <c r="Q1850" i="20"/>
  <c r="R1850" i="20"/>
  <c r="S1850" i="20"/>
  <c r="T1850" i="20"/>
  <c r="U1850" i="20"/>
  <c r="V1850" i="20"/>
  <c r="Q1851" i="20"/>
  <c r="R1851" i="20"/>
  <c r="S1851" i="20"/>
  <c r="T1851" i="20"/>
  <c r="U1851" i="20"/>
  <c r="V1851" i="20"/>
  <c r="Q1852" i="20"/>
  <c r="R1852" i="20"/>
  <c r="S1852" i="20"/>
  <c r="T1852" i="20"/>
  <c r="U1852" i="20"/>
  <c r="V1852" i="20"/>
  <c r="Q1853" i="20"/>
  <c r="R1853" i="20"/>
  <c r="S1853" i="20"/>
  <c r="T1853" i="20"/>
  <c r="U1853" i="20"/>
  <c r="V1853" i="20"/>
  <c r="Q1854" i="20"/>
  <c r="R1854" i="20"/>
  <c r="S1854" i="20"/>
  <c r="T1854" i="20"/>
  <c r="U1854" i="20"/>
  <c r="V1854" i="20"/>
  <c r="Q1855" i="20"/>
  <c r="R1855" i="20"/>
  <c r="S1855" i="20"/>
  <c r="T1855" i="20"/>
  <c r="U1855" i="20"/>
  <c r="V1855" i="20"/>
  <c r="Q1856" i="20"/>
  <c r="R1856" i="20"/>
  <c r="S1856" i="20"/>
  <c r="T1856" i="20"/>
  <c r="U1856" i="20"/>
  <c r="V1856" i="20"/>
  <c r="Q1857" i="20"/>
  <c r="R1857" i="20"/>
  <c r="S1857" i="20"/>
  <c r="T1857" i="20"/>
  <c r="U1857" i="20"/>
  <c r="V1857" i="20"/>
  <c r="Q1858" i="20"/>
  <c r="R1858" i="20"/>
  <c r="S1858" i="20"/>
  <c r="T1858" i="20"/>
  <c r="U1858" i="20"/>
  <c r="V1858" i="20"/>
  <c r="Q1859" i="20"/>
  <c r="R1859" i="20"/>
  <c r="S1859" i="20"/>
  <c r="T1859" i="20"/>
  <c r="U1859" i="20"/>
  <c r="V1859" i="20"/>
  <c r="Q1860" i="20"/>
  <c r="R1860" i="20"/>
  <c r="S1860" i="20"/>
  <c r="T1860" i="20"/>
  <c r="U1860" i="20"/>
  <c r="V1860" i="20"/>
  <c r="Q1861" i="20"/>
  <c r="R1861" i="20"/>
  <c r="S1861" i="20"/>
  <c r="T1861" i="20"/>
  <c r="U1861" i="20"/>
  <c r="V1861" i="20"/>
  <c r="Q1862" i="20"/>
  <c r="R1862" i="20"/>
  <c r="S1862" i="20"/>
  <c r="T1862" i="20"/>
  <c r="U1862" i="20"/>
  <c r="V1862" i="20"/>
  <c r="Q1863" i="20"/>
  <c r="R1863" i="20"/>
  <c r="S1863" i="20"/>
  <c r="T1863" i="20"/>
  <c r="U1863" i="20"/>
  <c r="V1863" i="20"/>
  <c r="Q1864" i="20"/>
  <c r="R1864" i="20"/>
  <c r="S1864" i="20"/>
  <c r="T1864" i="20"/>
  <c r="U1864" i="20"/>
  <c r="V1864" i="20"/>
  <c r="Q1865" i="20"/>
  <c r="R1865" i="20"/>
  <c r="S1865" i="20"/>
  <c r="T1865" i="20"/>
  <c r="U1865" i="20"/>
  <c r="V1865" i="20"/>
  <c r="Q1866" i="20"/>
  <c r="R1866" i="20"/>
  <c r="S1866" i="20"/>
  <c r="T1866" i="20"/>
  <c r="U1866" i="20"/>
  <c r="V1866" i="20"/>
  <c r="Q1867" i="20"/>
  <c r="R1867" i="20"/>
  <c r="S1867" i="20"/>
  <c r="T1867" i="20"/>
  <c r="U1867" i="20"/>
  <c r="V1867" i="20"/>
  <c r="Q1868" i="20"/>
  <c r="R1868" i="20"/>
  <c r="S1868" i="20"/>
  <c r="T1868" i="20"/>
  <c r="U1868" i="20"/>
  <c r="V1868" i="20"/>
  <c r="Q1869" i="20"/>
  <c r="R1869" i="20"/>
  <c r="S1869" i="20"/>
  <c r="T1869" i="20"/>
  <c r="U1869" i="20"/>
  <c r="V1869" i="20"/>
  <c r="Q1870" i="20"/>
  <c r="R1870" i="20"/>
  <c r="S1870" i="20"/>
  <c r="T1870" i="20"/>
  <c r="U1870" i="20"/>
  <c r="V1870" i="20"/>
  <c r="Q1871" i="20"/>
  <c r="R1871" i="20"/>
  <c r="S1871" i="20"/>
  <c r="T1871" i="20"/>
  <c r="U1871" i="20"/>
  <c r="V1871" i="20"/>
  <c r="Q1872" i="20"/>
  <c r="R1872" i="20"/>
  <c r="S1872" i="20"/>
  <c r="T1872" i="20"/>
  <c r="U1872" i="20"/>
  <c r="V1872" i="20"/>
  <c r="Q1873" i="20"/>
  <c r="R1873" i="20"/>
  <c r="S1873" i="20"/>
  <c r="T1873" i="20"/>
  <c r="U1873" i="20"/>
  <c r="V1873" i="20"/>
  <c r="Q1874" i="20"/>
  <c r="R1874" i="20"/>
  <c r="S1874" i="20"/>
  <c r="T1874" i="20"/>
  <c r="U1874" i="20"/>
  <c r="V1874" i="20"/>
  <c r="Q1875" i="20"/>
  <c r="R1875" i="20"/>
  <c r="S1875" i="20"/>
  <c r="T1875" i="20"/>
  <c r="U1875" i="20"/>
  <c r="V1875" i="20"/>
  <c r="Q1876" i="20"/>
  <c r="R1876" i="20"/>
  <c r="S1876" i="20"/>
  <c r="T1876" i="20"/>
  <c r="U1876" i="20"/>
  <c r="V1876" i="20"/>
  <c r="Q1877" i="20"/>
  <c r="R1877" i="20"/>
  <c r="S1877" i="20"/>
  <c r="T1877" i="20"/>
  <c r="U1877" i="20"/>
  <c r="V1877" i="20"/>
  <c r="Q1878" i="20"/>
  <c r="R1878" i="20"/>
  <c r="S1878" i="20"/>
  <c r="T1878" i="20"/>
  <c r="U1878" i="20"/>
  <c r="V1878" i="20"/>
  <c r="Q1879" i="20"/>
  <c r="R1879" i="20"/>
  <c r="S1879" i="20"/>
  <c r="T1879" i="20"/>
  <c r="U1879" i="20"/>
  <c r="V1879" i="20"/>
  <c r="Q1880" i="20"/>
  <c r="R1880" i="20"/>
  <c r="S1880" i="20"/>
  <c r="T1880" i="20"/>
  <c r="U1880" i="20"/>
  <c r="V1880" i="20"/>
  <c r="Q1881" i="20"/>
  <c r="R1881" i="20"/>
  <c r="S1881" i="20"/>
  <c r="T1881" i="20"/>
  <c r="U1881" i="20"/>
  <c r="V1881" i="20"/>
  <c r="Q1882" i="20"/>
  <c r="R1882" i="20"/>
  <c r="S1882" i="20"/>
  <c r="T1882" i="20"/>
  <c r="U1882" i="20"/>
  <c r="V1882" i="20"/>
  <c r="Q1883" i="20"/>
  <c r="R1883" i="20"/>
  <c r="S1883" i="20"/>
  <c r="T1883" i="20"/>
  <c r="U1883" i="20"/>
  <c r="V1883" i="20"/>
  <c r="Q1884" i="20"/>
  <c r="R1884" i="20"/>
  <c r="S1884" i="20"/>
  <c r="T1884" i="20"/>
  <c r="U1884" i="20"/>
  <c r="V1884" i="20"/>
  <c r="Q1885" i="20"/>
  <c r="R1885" i="20"/>
  <c r="S1885" i="20"/>
  <c r="T1885" i="20"/>
  <c r="U1885" i="20"/>
  <c r="V1885" i="20"/>
  <c r="Q1886" i="20"/>
  <c r="R1886" i="20"/>
  <c r="S1886" i="20"/>
  <c r="T1886" i="20"/>
  <c r="U1886" i="20"/>
  <c r="V1886" i="20"/>
  <c r="Q1887" i="20"/>
  <c r="R1887" i="20"/>
  <c r="S1887" i="20"/>
  <c r="T1887" i="20"/>
  <c r="U1887" i="20"/>
  <c r="V1887" i="20"/>
  <c r="Q1888" i="20"/>
  <c r="R1888" i="20"/>
  <c r="S1888" i="20"/>
  <c r="T1888" i="20"/>
  <c r="U1888" i="20"/>
  <c r="V1888" i="20"/>
  <c r="Q1889" i="20"/>
  <c r="R1889" i="20"/>
  <c r="S1889" i="20"/>
  <c r="T1889" i="20"/>
  <c r="U1889" i="20"/>
  <c r="V1889" i="20"/>
  <c r="Q1890" i="20"/>
  <c r="R1890" i="20"/>
  <c r="S1890" i="20"/>
  <c r="T1890" i="20"/>
  <c r="U1890" i="20"/>
  <c r="V1890" i="20"/>
  <c r="Q1891" i="20"/>
  <c r="R1891" i="20"/>
  <c r="S1891" i="20"/>
  <c r="T1891" i="20"/>
  <c r="U1891" i="20"/>
  <c r="V1891" i="20"/>
  <c r="Q1892" i="20"/>
  <c r="R1892" i="20"/>
  <c r="S1892" i="20"/>
  <c r="T1892" i="20"/>
  <c r="U1892" i="20"/>
  <c r="V1892" i="20"/>
  <c r="Q1893" i="20"/>
  <c r="R1893" i="20"/>
  <c r="S1893" i="20"/>
  <c r="T1893" i="20"/>
  <c r="U1893" i="20"/>
  <c r="V1893" i="20"/>
  <c r="Q1894" i="20"/>
  <c r="R1894" i="20"/>
  <c r="S1894" i="20"/>
  <c r="T1894" i="20"/>
  <c r="U1894" i="20"/>
  <c r="V1894" i="20"/>
  <c r="Q1895" i="20"/>
  <c r="R1895" i="20"/>
  <c r="S1895" i="20"/>
  <c r="T1895" i="20"/>
  <c r="U1895" i="20"/>
  <c r="V1895" i="20"/>
  <c r="Q1896" i="20"/>
  <c r="R1896" i="20"/>
  <c r="S1896" i="20"/>
  <c r="T1896" i="20"/>
  <c r="U1896" i="20"/>
  <c r="V1896" i="20"/>
  <c r="Q1897" i="20"/>
  <c r="R1897" i="20"/>
  <c r="S1897" i="20"/>
  <c r="T1897" i="20"/>
  <c r="U1897" i="20"/>
  <c r="V1897" i="20"/>
  <c r="Q1898" i="20"/>
  <c r="R1898" i="20"/>
  <c r="S1898" i="20"/>
  <c r="T1898" i="20"/>
  <c r="U1898" i="20"/>
  <c r="V1898" i="20"/>
  <c r="Q1899" i="20"/>
  <c r="R1899" i="20"/>
  <c r="S1899" i="20"/>
  <c r="T1899" i="20"/>
  <c r="U1899" i="20"/>
  <c r="V1899" i="20"/>
  <c r="Q1900" i="20"/>
  <c r="R1900" i="20"/>
  <c r="S1900" i="20"/>
  <c r="T1900" i="20"/>
  <c r="U1900" i="20"/>
  <c r="V1900" i="20"/>
  <c r="Q1901" i="20"/>
  <c r="R1901" i="20"/>
  <c r="S1901" i="20"/>
  <c r="T1901" i="20"/>
  <c r="U1901" i="20"/>
  <c r="V1901" i="20"/>
  <c r="Q1902" i="20"/>
  <c r="R1902" i="20"/>
  <c r="S1902" i="20"/>
  <c r="T1902" i="20"/>
  <c r="U1902" i="20"/>
  <c r="V1902" i="20"/>
  <c r="Q1903" i="20"/>
  <c r="R1903" i="20"/>
  <c r="S1903" i="20"/>
  <c r="T1903" i="20"/>
  <c r="U1903" i="20"/>
  <c r="V1903" i="20"/>
  <c r="Q1904" i="20"/>
  <c r="R1904" i="20"/>
  <c r="S1904" i="20"/>
  <c r="T1904" i="20"/>
  <c r="U1904" i="20"/>
  <c r="V1904" i="20"/>
  <c r="Q1905" i="20"/>
  <c r="R1905" i="20"/>
  <c r="S1905" i="20"/>
  <c r="T1905" i="20"/>
  <c r="U1905" i="20"/>
  <c r="V1905" i="20"/>
  <c r="Q1906" i="20"/>
  <c r="R1906" i="20"/>
  <c r="S1906" i="20"/>
  <c r="T1906" i="20"/>
  <c r="U1906" i="20"/>
  <c r="V1906" i="20"/>
  <c r="Q1907" i="20"/>
  <c r="R1907" i="20"/>
  <c r="S1907" i="20"/>
  <c r="T1907" i="20"/>
  <c r="U1907" i="20"/>
  <c r="V1907" i="20"/>
  <c r="Q1908" i="20"/>
  <c r="R1908" i="20"/>
  <c r="S1908" i="20"/>
  <c r="T1908" i="20"/>
  <c r="U1908" i="20"/>
  <c r="V1908" i="20"/>
  <c r="Q1909" i="20"/>
  <c r="R1909" i="20"/>
  <c r="S1909" i="20"/>
  <c r="T1909" i="20"/>
  <c r="U1909" i="20"/>
  <c r="V1909" i="20"/>
  <c r="Q1910" i="20"/>
  <c r="R1910" i="20"/>
  <c r="S1910" i="20"/>
  <c r="T1910" i="20"/>
  <c r="U1910" i="20"/>
  <c r="V1910" i="20"/>
  <c r="Q1911" i="20"/>
  <c r="R1911" i="20"/>
  <c r="S1911" i="20"/>
  <c r="T1911" i="20"/>
  <c r="U1911" i="20"/>
  <c r="V1911" i="20"/>
  <c r="Q1912" i="20"/>
  <c r="R1912" i="20"/>
  <c r="S1912" i="20"/>
  <c r="T1912" i="20"/>
  <c r="U1912" i="20"/>
  <c r="V1912" i="20"/>
  <c r="Q1913" i="20"/>
  <c r="R1913" i="20"/>
  <c r="S1913" i="20"/>
  <c r="T1913" i="20"/>
  <c r="U1913" i="20"/>
  <c r="V1913" i="20"/>
  <c r="Q1914" i="20"/>
  <c r="R1914" i="20"/>
  <c r="S1914" i="20"/>
  <c r="T1914" i="20"/>
  <c r="U1914" i="20"/>
  <c r="V1914" i="20"/>
  <c r="Q1915" i="20"/>
  <c r="R1915" i="20"/>
  <c r="S1915" i="20"/>
  <c r="T1915" i="20"/>
  <c r="U1915" i="20"/>
  <c r="V1915" i="20"/>
  <c r="Q1916" i="20"/>
  <c r="R1916" i="20"/>
  <c r="S1916" i="20"/>
  <c r="T1916" i="20"/>
  <c r="U1916" i="20"/>
  <c r="V1916" i="20"/>
  <c r="Q1917" i="20"/>
  <c r="R1917" i="20"/>
  <c r="S1917" i="20"/>
  <c r="T1917" i="20"/>
  <c r="U1917" i="20"/>
  <c r="V1917" i="20"/>
  <c r="Q1918" i="20"/>
  <c r="R1918" i="20"/>
  <c r="S1918" i="20"/>
  <c r="T1918" i="20"/>
  <c r="U1918" i="20"/>
  <c r="V1918" i="20"/>
  <c r="Q1919" i="20"/>
  <c r="R1919" i="20"/>
  <c r="S1919" i="20"/>
  <c r="T1919" i="20"/>
  <c r="U1919" i="20"/>
  <c r="V1919" i="20"/>
  <c r="Q1920" i="20"/>
  <c r="R1920" i="20"/>
  <c r="S1920" i="20"/>
  <c r="T1920" i="20"/>
  <c r="U1920" i="20"/>
  <c r="V1920" i="20"/>
  <c r="Q1921" i="20"/>
  <c r="R1921" i="20"/>
  <c r="S1921" i="20"/>
  <c r="T1921" i="20"/>
  <c r="U1921" i="20"/>
  <c r="V1921" i="20"/>
  <c r="Q1922" i="20"/>
  <c r="R1922" i="20"/>
  <c r="S1922" i="20"/>
  <c r="T1922" i="20"/>
  <c r="U1922" i="20"/>
  <c r="V1922" i="20"/>
  <c r="Q1923" i="20"/>
  <c r="R1923" i="20"/>
  <c r="S1923" i="20"/>
  <c r="T1923" i="20"/>
  <c r="U1923" i="20"/>
  <c r="V1923" i="20"/>
  <c r="Q1924" i="20"/>
  <c r="R1924" i="20"/>
  <c r="S1924" i="20"/>
  <c r="T1924" i="20"/>
  <c r="U1924" i="20"/>
  <c r="V1924" i="20"/>
  <c r="Q1925" i="20"/>
  <c r="R1925" i="20"/>
  <c r="S1925" i="20"/>
  <c r="T1925" i="20"/>
  <c r="U1925" i="20"/>
  <c r="V1925" i="20"/>
  <c r="Q1926" i="20"/>
  <c r="R1926" i="20"/>
  <c r="S1926" i="20"/>
  <c r="T1926" i="20"/>
  <c r="U1926" i="20"/>
  <c r="V1926" i="20"/>
  <c r="Q1927" i="20"/>
  <c r="R1927" i="20"/>
  <c r="S1927" i="20"/>
  <c r="T1927" i="20"/>
  <c r="U1927" i="20"/>
  <c r="V1927" i="20"/>
  <c r="Q1928" i="20"/>
  <c r="R1928" i="20"/>
  <c r="S1928" i="20"/>
  <c r="T1928" i="20"/>
  <c r="U1928" i="20"/>
  <c r="V1928" i="20"/>
  <c r="Q1929" i="20"/>
  <c r="R1929" i="20"/>
  <c r="S1929" i="20"/>
  <c r="T1929" i="20"/>
  <c r="U1929" i="20"/>
  <c r="V1929" i="20"/>
  <c r="Q1930" i="20"/>
  <c r="R1930" i="20"/>
  <c r="S1930" i="20"/>
  <c r="T1930" i="20"/>
  <c r="U1930" i="20"/>
  <c r="V1930" i="20"/>
  <c r="Q1931" i="20"/>
  <c r="R1931" i="20"/>
  <c r="S1931" i="20"/>
  <c r="T1931" i="20"/>
  <c r="U1931" i="20"/>
  <c r="V1931" i="20"/>
  <c r="Q1932" i="20"/>
  <c r="R1932" i="20"/>
  <c r="S1932" i="20"/>
  <c r="T1932" i="20"/>
  <c r="U1932" i="20"/>
  <c r="V1932" i="20"/>
  <c r="Q1933" i="20"/>
  <c r="R1933" i="20"/>
  <c r="S1933" i="20"/>
  <c r="T1933" i="20"/>
  <c r="U1933" i="20"/>
  <c r="V1933" i="20"/>
  <c r="Q1934" i="20"/>
  <c r="R1934" i="20"/>
  <c r="S1934" i="20"/>
  <c r="T1934" i="20"/>
  <c r="U1934" i="20"/>
  <c r="V1934" i="20"/>
  <c r="Q1935" i="20"/>
  <c r="R1935" i="20"/>
  <c r="S1935" i="20"/>
  <c r="T1935" i="20"/>
  <c r="U1935" i="20"/>
  <c r="V1935" i="20"/>
  <c r="Q1936" i="20"/>
  <c r="R1936" i="20"/>
  <c r="S1936" i="20"/>
  <c r="T1936" i="20"/>
  <c r="U1936" i="20"/>
  <c r="V1936" i="20"/>
  <c r="Q1937" i="20"/>
  <c r="R1937" i="20"/>
  <c r="S1937" i="20"/>
  <c r="T1937" i="20"/>
  <c r="U1937" i="20"/>
  <c r="V1937" i="20"/>
  <c r="Q1938" i="20"/>
  <c r="R1938" i="20"/>
  <c r="S1938" i="20"/>
  <c r="T1938" i="20"/>
  <c r="U1938" i="20"/>
  <c r="V1938" i="20"/>
  <c r="Q1939" i="20"/>
  <c r="R1939" i="20"/>
  <c r="S1939" i="20"/>
  <c r="T1939" i="20"/>
  <c r="U1939" i="20"/>
  <c r="V1939" i="20"/>
  <c r="Q1940" i="20"/>
  <c r="R1940" i="20"/>
  <c r="S1940" i="20"/>
  <c r="T1940" i="20"/>
  <c r="U1940" i="20"/>
  <c r="V1940" i="20"/>
  <c r="Q1941" i="20"/>
  <c r="R1941" i="20"/>
  <c r="S1941" i="20"/>
  <c r="T1941" i="20"/>
  <c r="U1941" i="20"/>
  <c r="V1941" i="20"/>
  <c r="Q1942" i="20"/>
  <c r="R1942" i="20"/>
  <c r="S1942" i="20"/>
  <c r="T1942" i="20"/>
  <c r="U1942" i="20"/>
  <c r="V1942" i="20"/>
  <c r="Q1943" i="20"/>
  <c r="R1943" i="20"/>
  <c r="S1943" i="20"/>
  <c r="T1943" i="20"/>
  <c r="U1943" i="20"/>
  <c r="V1943" i="20"/>
  <c r="Q1944" i="20"/>
  <c r="R1944" i="20"/>
  <c r="S1944" i="20"/>
  <c r="T1944" i="20"/>
  <c r="U1944" i="20"/>
  <c r="V1944" i="20"/>
  <c r="Q1945" i="20"/>
  <c r="R1945" i="20"/>
  <c r="S1945" i="20"/>
  <c r="T1945" i="20"/>
  <c r="U1945" i="20"/>
  <c r="V1945" i="20"/>
  <c r="Q1946" i="20"/>
  <c r="R1946" i="20"/>
  <c r="S1946" i="20"/>
  <c r="T1946" i="20"/>
  <c r="U1946" i="20"/>
  <c r="V1946" i="20"/>
  <c r="Q1947" i="20"/>
  <c r="R1947" i="20"/>
  <c r="S1947" i="20"/>
  <c r="T1947" i="20"/>
  <c r="U1947" i="20"/>
  <c r="V1947" i="20"/>
  <c r="Q1948" i="20"/>
  <c r="R1948" i="20"/>
  <c r="S1948" i="20"/>
  <c r="T1948" i="20"/>
  <c r="U1948" i="20"/>
  <c r="V1948" i="20"/>
  <c r="Q1949" i="20"/>
  <c r="R1949" i="20"/>
  <c r="S1949" i="20"/>
  <c r="T1949" i="20"/>
  <c r="U1949" i="20"/>
  <c r="V1949" i="20"/>
  <c r="Q1950" i="20"/>
  <c r="R1950" i="20"/>
  <c r="S1950" i="20"/>
  <c r="T1950" i="20"/>
  <c r="U1950" i="20"/>
  <c r="V1950" i="20"/>
  <c r="Q1951" i="20"/>
  <c r="R1951" i="20"/>
  <c r="S1951" i="20"/>
  <c r="T1951" i="20"/>
  <c r="U1951" i="20"/>
  <c r="V1951" i="20"/>
  <c r="Q1952" i="20"/>
  <c r="R1952" i="20"/>
  <c r="S1952" i="20"/>
  <c r="T1952" i="20"/>
  <c r="U1952" i="20"/>
  <c r="V1952" i="20"/>
  <c r="Q1953" i="20"/>
  <c r="R1953" i="20"/>
  <c r="S1953" i="20"/>
  <c r="T1953" i="20"/>
  <c r="U1953" i="20"/>
  <c r="V1953" i="20"/>
  <c r="Q1954" i="20"/>
  <c r="R1954" i="20"/>
  <c r="S1954" i="20"/>
  <c r="T1954" i="20"/>
  <c r="U1954" i="20"/>
  <c r="V1954" i="20"/>
  <c r="Q1955" i="20"/>
  <c r="R1955" i="20"/>
  <c r="S1955" i="20"/>
  <c r="T1955" i="20"/>
  <c r="U1955" i="20"/>
  <c r="V1955" i="20"/>
  <c r="Q1956" i="20"/>
  <c r="R1956" i="20"/>
  <c r="S1956" i="20"/>
  <c r="T1956" i="20"/>
  <c r="U1956" i="20"/>
  <c r="V1956" i="20"/>
  <c r="Q1957" i="20"/>
  <c r="R1957" i="20"/>
  <c r="S1957" i="20"/>
  <c r="T1957" i="20"/>
  <c r="U1957" i="20"/>
  <c r="V1957" i="20"/>
  <c r="Q1958" i="20"/>
  <c r="R1958" i="20"/>
  <c r="S1958" i="20"/>
  <c r="T1958" i="20"/>
  <c r="U1958" i="20"/>
  <c r="V1958" i="20"/>
  <c r="Q1959" i="20"/>
  <c r="R1959" i="20"/>
  <c r="S1959" i="20"/>
  <c r="T1959" i="20"/>
  <c r="U1959" i="20"/>
  <c r="V1959" i="20"/>
  <c r="Q1960" i="20"/>
  <c r="R1960" i="20"/>
  <c r="S1960" i="20"/>
  <c r="T1960" i="20"/>
  <c r="U1960" i="20"/>
  <c r="V1960" i="20"/>
  <c r="Q1961" i="20"/>
  <c r="R1961" i="20"/>
  <c r="S1961" i="20"/>
  <c r="T1961" i="20"/>
  <c r="U1961" i="20"/>
  <c r="V1961" i="20"/>
  <c r="Q1962" i="20"/>
  <c r="R1962" i="20"/>
  <c r="S1962" i="20"/>
  <c r="T1962" i="20"/>
  <c r="U1962" i="20"/>
  <c r="V1962" i="20"/>
  <c r="Q1963" i="20"/>
  <c r="R1963" i="20"/>
  <c r="S1963" i="20"/>
  <c r="T1963" i="20"/>
  <c r="U1963" i="20"/>
  <c r="V1963" i="20"/>
  <c r="Q1964" i="20"/>
  <c r="R1964" i="20"/>
  <c r="S1964" i="20"/>
  <c r="T1964" i="20"/>
  <c r="U1964" i="20"/>
  <c r="V1964" i="20"/>
  <c r="Q1965" i="20"/>
  <c r="R1965" i="20"/>
  <c r="S1965" i="20"/>
  <c r="T1965" i="20"/>
  <c r="U1965" i="20"/>
  <c r="V1965" i="20"/>
  <c r="Q1966" i="20"/>
  <c r="R1966" i="20"/>
  <c r="S1966" i="20"/>
  <c r="T1966" i="20"/>
  <c r="U1966" i="20"/>
  <c r="V1966" i="20"/>
  <c r="Q1967" i="20"/>
  <c r="R1967" i="20"/>
  <c r="S1967" i="20"/>
  <c r="T1967" i="20"/>
  <c r="U1967" i="20"/>
  <c r="V1967" i="20"/>
  <c r="Q1968" i="20"/>
  <c r="R1968" i="20"/>
  <c r="S1968" i="20"/>
  <c r="T1968" i="20"/>
  <c r="U1968" i="20"/>
  <c r="V1968" i="20"/>
  <c r="Q1969" i="20"/>
  <c r="R1969" i="20"/>
  <c r="S1969" i="20"/>
  <c r="T1969" i="20"/>
  <c r="U1969" i="20"/>
  <c r="V1969" i="20"/>
  <c r="Q1970" i="20"/>
  <c r="R1970" i="20"/>
  <c r="S1970" i="20"/>
  <c r="T1970" i="20"/>
  <c r="U1970" i="20"/>
  <c r="V1970" i="20"/>
  <c r="Q1971" i="20"/>
  <c r="R1971" i="20"/>
  <c r="S1971" i="20"/>
  <c r="T1971" i="20"/>
  <c r="U1971" i="20"/>
  <c r="V1971" i="20"/>
  <c r="Q1972" i="20"/>
  <c r="R1972" i="20"/>
  <c r="S1972" i="20"/>
  <c r="T1972" i="20"/>
  <c r="U1972" i="20"/>
  <c r="V1972" i="20"/>
  <c r="Q1973" i="20"/>
  <c r="R1973" i="20"/>
  <c r="S1973" i="20"/>
  <c r="T1973" i="20"/>
  <c r="U1973" i="20"/>
  <c r="V1973" i="20"/>
  <c r="Q1974" i="20"/>
  <c r="R1974" i="20"/>
  <c r="S1974" i="20"/>
  <c r="T1974" i="20"/>
  <c r="U1974" i="20"/>
  <c r="V1974" i="20"/>
  <c r="Q1975" i="20"/>
  <c r="R1975" i="20"/>
  <c r="S1975" i="20"/>
  <c r="T1975" i="20"/>
  <c r="U1975" i="20"/>
  <c r="V1975" i="20"/>
  <c r="Q1976" i="20"/>
  <c r="R1976" i="20"/>
  <c r="S1976" i="20"/>
  <c r="T1976" i="20"/>
  <c r="U1976" i="20"/>
  <c r="V1976" i="20"/>
  <c r="Q1977" i="20"/>
  <c r="R1977" i="20"/>
  <c r="S1977" i="20"/>
  <c r="T1977" i="20"/>
  <c r="U1977" i="20"/>
  <c r="V1977" i="20"/>
  <c r="Q1978" i="20"/>
  <c r="R1978" i="20"/>
  <c r="S1978" i="20"/>
  <c r="T1978" i="20"/>
  <c r="U1978" i="20"/>
  <c r="V1978" i="20"/>
  <c r="Q1979" i="20"/>
  <c r="R1979" i="20"/>
  <c r="S1979" i="20"/>
  <c r="T1979" i="20"/>
  <c r="U1979" i="20"/>
  <c r="V1979" i="20"/>
  <c r="Q1980" i="20"/>
  <c r="R1980" i="20"/>
  <c r="S1980" i="20"/>
  <c r="T1980" i="20"/>
  <c r="U1980" i="20"/>
  <c r="V1980" i="20"/>
  <c r="Q1981" i="20"/>
  <c r="R1981" i="20"/>
  <c r="S1981" i="20"/>
  <c r="T1981" i="20"/>
  <c r="U1981" i="20"/>
  <c r="V1981" i="20"/>
  <c r="Q1982" i="20"/>
  <c r="R1982" i="20"/>
  <c r="S1982" i="20"/>
  <c r="T1982" i="20"/>
  <c r="U1982" i="20"/>
  <c r="V1982" i="20"/>
  <c r="Q1983" i="20"/>
  <c r="R1983" i="20"/>
  <c r="S1983" i="20"/>
  <c r="T1983" i="20"/>
  <c r="U1983" i="20"/>
  <c r="V1983" i="20"/>
  <c r="Q1984" i="20"/>
  <c r="R1984" i="20"/>
  <c r="S1984" i="20"/>
  <c r="T1984" i="20"/>
  <c r="U1984" i="20"/>
  <c r="V1984" i="20"/>
  <c r="Q1985" i="20"/>
  <c r="R1985" i="20"/>
  <c r="S1985" i="20"/>
  <c r="T1985" i="20"/>
  <c r="U1985" i="20"/>
  <c r="V1985" i="20"/>
  <c r="Q1986" i="20"/>
  <c r="R1986" i="20"/>
  <c r="S1986" i="20"/>
  <c r="T1986" i="20"/>
  <c r="U1986" i="20"/>
  <c r="V1986" i="20"/>
  <c r="Q1987" i="20"/>
  <c r="R1987" i="20"/>
  <c r="S1987" i="20"/>
  <c r="T1987" i="20"/>
  <c r="U1987" i="20"/>
  <c r="V1987" i="20"/>
  <c r="Q1988" i="20"/>
  <c r="R1988" i="20"/>
  <c r="S1988" i="20"/>
  <c r="T1988" i="20"/>
  <c r="U1988" i="20"/>
  <c r="V1988" i="20"/>
  <c r="Q1989" i="20"/>
  <c r="R1989" i="20"/>
  <c r="S1989" i="20"/>
  <c r="T1989" i="20"/>
  <c r="U1989" i="20"/>
  <c r="V1989" i="20"/>
  <c r="Q1990" i="20"/>
  <c r="R1990" i="20"/>
  <c r="S1990" i="20"/>
  <c r="T1990" i="20"/>
  <c r="U1990" i="20"/>
  <c r="V1990" i="20"/>
  <c r="Q1991" i="20"/>
  <c r="R1991" i="20"/>
  <c r="S1991" i="20"/>
  <c r="T1991" i="20"/>
  <c r="U1991" i="20"/>
  <c r="V1991" i="20"/>
  <c r="Q1992" i="20"/>
  <c r="R1992" i="20"/>
  <c r="S1992" i="20"/>
  <c r="T1992" i="20"/>
  <c r="U1992" i="20"/>
  <c r="V1992" i="20"/>
  <c r="Q1993" i="20"/>
  <c r="R1993" i="20"/>
  <c r="S1993" i="20"/>
  <c r="T1993" i="20"/>
  <c r="U1993" i="20"/>
  <c r="V1993" i="20"/>
  <c r="Q1994" i="20"/>
  <c r="R1994" i="20"/>
  <c r="S1994" i="20"/>
  <c r="T1994" i="20"/>
  <c r="U1994" i="20"/>
  <c r="V1994" i="20"/>
  <c r="Q1995" i="20"/>
  <c r="R1995" i="20"/>
  <c r="S1995" i="20"/>
  <c r="T1995" i="20"/>
  <c r="U1995" i="20"/>
  <c r="V1995" i="20"/>
  <c r="Q1996" i="20"/>
  <c r="R1996" i="20"/>
  <c r="S1996" i="20"/>
  <c r="T1996" i="20"/>
  <c r="U1996" i="20"/>
  <c r="V1996" i="20"/>
  <c r="Q1997" i="20"/>
  <c r="R1997" i="20"/>
  <c r="S1997" i="20"/>
  <c r="T1997" i="20"/>
  <c r="U1997" i="20"/>
  <c r="V1997" i="20"/>
  <c r="Q1998" i="20"/>
  <c r="R1998" i="20"/>
  <c r="S1998" i="20"/>
  <c r="T1998" i="20"/>
  <c r="U1998" i="20"/>
  <c r="V1998" i="20"/>
  <c r="Q1999" i="20"/>
  <c r="R1999" i="20"/>
  <c r="S1999" i="20"/>
  <c r="T1999" i="20"/>
  <c r="U1999" i="20"/>
  <c r="V1999" i="20"/>
  <c r="Q2000" i="20"/>
  <c r="R2000" i="20"/>
  <c r="S2000" i="20"/>
  <c r="T2000" i="20"/>
  <c r="U2000" i="20"/>
  <c r="V2000" i="20"/>
  <c r="Q2001" i="20"/>
  <c r="R2001" i="20"/>
  <c r="S2001" i="20"/>
  <c r="T2001" i="20"/>
  <c r="U2001" i="20"/>
  <c r="V2001" i="20"/>
  <c r="Q2002" i="20"/>
  <c r="R2002" i="20"/>
  <c r="S2002" i="20"/>
  <c r="T2002" i="20"/>
  <c r="U2002" i="20"/>
  <c r="V2002" i="20"/>
  <c r="Q2003" i="20"/>
  <c r="R2003" i="20"/>
  <c r="S2003" i="20"/>
  <c r="T2003" i="20"/>
  <c r="U2003" i="20"/>
  <c r="V2003" i="20"/>
  <c r="V4" i="20"/>
  <c r="U4" i="20"/>
  <c r="T4" i="20"/>
  <c r="S4" i="20"/>
  <c r="R4" i="20"/>
  <c r="Q4" i="20"/>
  <c r="J5" i="20"/>
  <c r="K5" i="20"/>
  <c r="L5" i="20"/>
  <c r="M5" i="20"/>
  <c r="N5" i="20"/>
  <c r="O5" i="20"/>
  <c r="J6" i="20"/>
  <c r="K6" i="20"/>
  <c r="L6" i="20"/>
  <c r="M6" i="20"/>
  <c r="N6" i="20"/>
  <c r="O6" i="20"/>
  <c r="J7" i="20"/>
  <c r="K7" i="20"/>
  <c r="L7" i="20"/>
  <c r="M7" i="20"/>
  <c r="N7" i="20"/>
  <c r="O7" i="20"/>
  <c r="J8" i="20"/>
  <c r="K8" i="20"/>
  <c r="L8" i="20"/>
  <c r="M8" i="20"/>
  <c r="N8" i="20"/>
  <c r="O8" i="20"/>
  <c r="J9" i="20"/>
  <c r="K9" i="20"/>
  <c r="L9" i="20"/>
  <c r="M9" i="20"/>
  <c r="N9" i="20"/>
  <c r="O9" i="20"/>
  <c r="J10" i="20"/>
  <c r="K10" i="20"/>
  <c r="L10" i="20"/>
  <c r="M10" i="20"/>
  <c r="N10" i="20"/>
  <c r="O10" i="20"/>
  <c r="J11" i="20"/>
  <c r="K11" i="20"/>
  <c r="L11" i="20"/>
  <c r="M11" i="20"/>
  <c r="N11" i="20"/>
  <c r="O11" i="20"/>
  <c r="J12" i="20"/>
  <c r="K12" i="20"/>
  <c r="L12" i="20"/>
  <c r="M12" i="20"/>
  <c r="N12" i="20"/>
  <c r="O12" i="20"/>
  <c r="J13" i="20"/>
  <c r="K13" i="20"/>
  <c r="L13" i="20"/>
  <c r="M13" i="20"/>
  <c r="N13" i="20"/>
  <c r="O13" i="20"/>
  <c r="J14" i="20"/>
  <c r="K14" i="20"/>
  <c r="L14" i="20"/>
  <c r="M14" i="20"/>
  <c r="N14" i="20"/>
  <c r="O14" i="20"/>
  <c r="J15" i="20"/>
  <c r="K15" i="20"/>
  <c r="L15" i="20"/>
  <c r="M15" i="20"/>
  <c r="N15" i="20"/>
  <c r="O15" i="20"/>
  <c r="J16" i="20"/>
  <c r="K16" i="20"/>
  <c r="L16" i="20"/>
  <c r="M16" i="20"/>
  <c r="N16" i="20"/>
  <c r="O16" i="20"/>
  <c r="J17" i="20"/>
  <c r="K17" i="20"/>
  <c r="L17" i="20"/>
  <c r="M17" i="20"/>
  <c r="N17" i="20"/>
  <c r="O17" i="20"/>
  <c r="J18" i="20"/>
  <c r="K18" i="20"/>
  <c r="L18" i="20"/>
  <c r="M18" i="20"/>
  <c r="N18" i="20"/>
  <c r="O18" i="20"/>
  <c r="J19" i="20"/>
  <c r="K19" i="20"/>
  <c r="L19" i="20"/>
  <c r="M19" i="20"/>
  <c r="N19" i="20"/>
  <c r="O19" i="20"/>
  <c r="J20" i="20"/>
  <c r="K20" i="20"/>
  <c r="L20" i="20"/>
  <c r="M20" i="20"/>
  <c r="N20" i="20"/>
  <c r="O20" i="20"/>
  <c r="J21" i="20"/>
  <c r="K21" i="20"/>
  <c r="L21" i="20"/>
  <c r="M21" i="20"/>
  <c r="N21" i="20"/>
  <c r="O21" i="20"/>
  <c r="J22" i="20"/>
  <c r="K22" i="20"/>
  <c r="L22" i="20"/>
  <c r="M22" i="20"/>
  <c r="N22" i="20"/>
  <c r="O22" i="20"/>
  <c r="J23" i="20"/>
  <c r="K23" i="20"/>
  <c r="L23" i="20"/>
  <c r="M23" i="20"/>
  <c r="N23" i="20"/>
  <c r="O23" i="20"/>
  <c r="J24" i="20"/>
  <c r="K24" i="20"/>
  <c r="L24" i="20"/>
  <c r="M24" i="20"/>
  <c r="N24" i="20"/>
  <c r="O24" i="20"/>
  <c r="J25" i="20"/>
  <c r="K25" i="20"/>
  <c r="L25" i="20"/>
  <c r="M25" i="20"/>
  <c r="N25" i="20"/>
  <c r="O25" i="20"/>
  <c r="J26" i="20"/>
  <c r="K26" i="20"/>
  <c r="L26" i="20"/>
  <c r="M26" i="20"/>
  <c r="N26" i="20"/>
  <c r="O26" i="20"/>
  <c r="J27" i="20"/>
  <c r="K27" i="20"/>
  <c r="L27" i="20"/>
  <c r="M27" i="20"/>
  <c r="N27" i="20"/>
  <c r="O27" i="20"/>
  <c r="J28" i="20"/>
  <c r="K28" i="20"/>
  <c r="L28" i="20"/>
  <c r="M28" i="20"/>
  <c r="N28" i="20"/>
  <c r="O28" i="20"/>
  <c r="J29" i="20"/>
  <c r="K29" i="20"/>
  <c r="L29" i="20"/>
  <c r="M29" i="20"/>
  <c r="N29" i="20"/>
  <c r="O29" i="20"/>
  <c r="J30" i="20"/>
  <c r="K30" i="20"/>
  <c r="L30" i="20"/>
  <c r="M30" i="20"/>
  <c r="N30" i="20"/>
  <c r="O30" i="20"/>
  <c r="J31" i="20"/>
  <c r="K31" i="20"/>
  <c r="L31" i="20"/>
  <c r="M31" i="20"/>
  <c r="N31" i="20"/>
  <c r="O31" i="20"/>
  <c r="J32" i="20"/>
  <c r="K32" i="20"/>
  <c r="L32" i="20"/>
  <c r="M32" i="20"/>
  <c r="N32" i="20"/>
  <c r="O32" i="20"/>
  <c r="J33" i="20"/>
  <c r="K33" i="20"/>
  <c r="L33" i="20"/>
  <c r="M33" i="20"/>
  <c r="N33" i="20"/>
  <c r="O33" i="20"/>
  <c r="J34" i="20"/>
  <c r="K34" i="20"/>
  <c r="L34" i="20"/>
  <c r="M34" i="20"/>
  <c r="N34" i="20"/>
  <c r="O34" i="20"/>
  <c r="J35" i="20"/>
  <c r="K35" i="20"/>
  <c r="L35" i="20"/>
  <c r="M35" i="20"/>
  <c r="N35" i="20"/>
  <c r="O35" i="20"/>
  <c r="J36" i="20"/>
  <c r="K36" i="20"/>
  <c r="L36" i="20"/>
  <c r="M36" i="20"/>
  <c r="N36" i="20"/>
  <c r="O36" i="20"/>
  <c r="J37" i="20"/>
  <c r="K37" i="20"/>
  <c r="L37" i="20"/>
  <c r="M37" i="20"/>
  <c r="N37" i="20"/>
  <c r="O37" i="20"/>
  <c r="J38" i="20"/>
  <c r="K38" i="20"/>
  <c r="L38" i="20"/>
  <c r="M38" i="20"/>
  <c r="N38" i="20"/>
  <c r="O38" i="20"/>
  <c r="J39" i="20"/>
  <c r="K39" i="20"/>
  <c r="L39" i="20"/>
  <c r="M39" i="20"/>
  <c r="N39" i="20"/>
  <c r="O39" i="20"/>
  <c r="J40" i="20"/>
  <c r="K40" i="20"/>
  <c r="L40" i="20"/>
  <c r="M40" i="20"/>
  <c r="N40" i="20"/>
  <c r="O40" i="20"/>
  <c r="J41" i="20"/>
  <c r="K41" i="20"/>
  <c r="L41" i="20"/>
  <c r="M41" i="20"/>
  <c r="N41" i="20"/>
  <c r="O41" i="20"/>
  <c r="J42" i="20"/>
  <c r="K42" i="20"/>
  <c r="L42" i="20"/>
  <c r="M42" i="20"/>
  <c r="N42" i="20"/>
  <c r="O42" i="20"/>
  <c r="J43" i="20"/>
  <c r="K43" i="20"/>
  <c r="L43" i="20"/>
  <c r="M43" i="20"/>
  <c r="N43" i="20"/>
  <c r="O43" i="20"/>
  <c r="J44" i="20"/>
  <c r="K44" i="20"/>
  <c r="L44" i="20"/>
  <c r="M44" i="20"/>
  <c r="N44" i="20"/>
  <c r="O44" i="20"/>
  <c r="J45" i="20"/>
  <c r="K45" i="20"/>
  <c r="L45" i="20"/>
  <c r="M45" i="20"/>
  <c r="N45" i="20"/>
  <c r="O45" i="20"/>
  <c r="J46" i="20"/>
  <c r="K46" i="20"/>
  <c r="L46" i="20"/>
  <c r="M46" i="20"/>
  <c r="N46" i="20"/>
  <c r="O46" i="20"/>
  <c r="J47" i="20"/>
  <c r="K47" i="20"/>
  <c r="L47" i="20"/>
  <c r="M47" i="20"/>
  <c r="N47" i="20"/>
  <c r="O47" i="20"/>
  <c r="J48" i="20"/>
  <c r="K48" i="20"/>
  <c r="L48" i="20"/>
  <c r="M48" i="20"/>
  <c r="N48" i="20"/>
  <c r="O48" i="20"/>
  <c r="J49" i="20"/>
  <c r="K49" i="20"/>
  <c r="L49" i="20"/>
  <c r="M49" i="20"/>
  <c r="N49" i="20"/>
  <c r="O49" i="20"/>
  <c r="J50" i="20"/>
  <c r="K50" i="20"/>
  <c r="L50" i="20"/>
  <c r="M50" i="20"/>
  <c r="N50" i="20"/>
  <c r="O50" i="20"/>
  <c r="J51" i="20"/>
  <c r="K51" i="20"/>
  <c r="L51" i="20"/>
  <c r="M51" i="20"/>
  <c r="N51" i="20"/>
  <c r="O51" i="20"/>
  <c r="J52" i="20"/>
  <c r="K52" i="20"/>
  <c r="L52" i="20"/>
  <c r="M52" i="20"/>
  <c r="N52" i="20"/>
  <c r="O52" i="20"/>
  <c r="J53" i="20"/>
  <c r="K53" i="20"/>
  <c r="L53" i="20"/>
  <c r="M53" i="20"/>
  <c r="N53" i="20"/>
  <c r="O53" i="20"/>
  <c r="J54" i="20"/>
  <c r="K54" i="20"/>
  <c r="L54" i="20"/>
  <c r="M54" i="20"/>
  <c r="N54" i="20"/>
  <c r="O54" i="20"/>
  <c r="J55" i="20"/>
  <c r="K55" i="20"/>
  <c r="L55" i="20"/>
  <c r="M55" i="20"/>
  <c r="N55" i="20"/>
  <c r="O55" i="20"/>
  <c r="J56" i="20"/>
  <c r="K56" i="20"/>
  <c r="L56" i="20"/>
  <c r="M56" i="20"/>
  <c r="N56" i="20"/>
  <c r="O56" i="20"/>
  <c r="J57" i="20"/>
  <c r="K57" i="20"/>
  <c r="L57" i="20"/>
  <c r="M57" i="20"/>
  <c r="N57" i="20"/>
  <c r="O57" i="20"/>
  <c r="J58" i="20"/>
  <c r="K58" i="20"/>
  <c r="L58" i="20"/>
  <c r="M58" i="20"/>
  <c r="N58" i="20"/>
  <c r="O58" i="20"/>
  <c r="J59" i="20"/>
  <c r="K59" i="20"/>
  <c r="L59" i="20"/>
  <c r="M59" i="20"/>
  <c r="N59" i="20"/>
  <c r="O59" i="20"/>
  <c r="J60" i="20"/>
  <c r="K60" i="20"/>
  <c r="L60" i="20"/>
  <c r="M60" i="20"/>
  <c r="N60" i="20"/>
  <c r="O60" i="20"/>
  <c r="J61" i="20"/>
  <c r="K61" i="20"/>
  <c r="L61" i="20"/>
  <c r="M61" i="20"/>
  <c r="N61" i="20"/>
  <c r="O61" i="20"/>
  <c r="J62" i="20"/>
  <c r="K62" i="20"/>
  <c r="L62" i="20"/>
  <c r="M62" i="20"/>
  <c r="N62" i="20"/>
  <c r="O62" i="20"/>
  <c r="J63" i="20"/>
  <c r="K63" i="20"/>
  <c r="L63" i="20"/>
  <c r="M63" i="20"/>
  <c r="N63" i="20"/>
  <c r="O63" i="20"/>
  <c r="J64" i="20"/>
  <c r="K64" i="20"/>
  <c r="L64" i="20"/>
  <c r="M64" i="20"/>
  <c r="N64" i="20"/>
  <c r="O64" i="20"/>
  <c r="J65" i="20"/>
  <c r="K65" i="20"/>
  <c r="L65" i="20"/>
  <c r="M65" i="20"/>
  <c r="N65" i="20"/>
  <c r="O65" i="20"/>
  <c r="J66" i="20"/>
  <c r="K66" i="20"/>
  <c r="L66" i="20"/>
  <c r="M66" i="20"/>
  <c r="N66" i="20"/>
  <c r="O66" i="20"/>
  <c r="J67" i="20"/>
  <c r="K67" i="20"/>
  <c r="L67" i="20"/>
  <c r="M67" i="20"/>
  <c r="N67" i="20"/>
  <c r="O67" i="20"/>
  <c r="J68" i="20"/>
  <c r="K68" i="20"/>
  <c r="L68" i="20"/>
  <c r="M68" i="20"/>
  <c r="N68" i="20"/>
  <c r="O68" i="20"/>
  <c r="J69" i="20"/>
  <c r="K69" i="20"/>
  <c r="L69" i="20"/>
  <c r="M69" i="20"/>
  <c r="N69" i="20"/>
  <c r="O69" i="20"/>
  <c r="J70" i="20"/>
  <c r="K70" i="20"/>
  <c r="L70" i="20"/>
  <c r="M70" i="20"/>
  <c r="N70" i="20"/>
  <c r="O70" i="20"/>
  <c r="J71" i="20"/>
  <c r="K71" i="20"/>
  <c r="L71" i="20"/>
  <c r="M71" i="20"/>
  <c r="N71" i="20"/>
  <c r="O71" i="20"/>
  <c r="J72" i="20"/>
  <c r="K72" i="20"/>
  <c r="L72" i="20"/>
  <c r="M72" i="20"/>
  <c r="N72" i="20"/>
  <c r="O72" i="20"/>
  <c r="J73" i="20"/>
  <c r="K73" i="20"/>
  <c r="L73" i="20"/>
  <c r="M73" i="20"/>
  <c r="N73" i="20"/>
  <c r="O73" i="20"/>
  <c r="J74" i="20"/>
  <c r="K74" i="20"/>
  <c r="L74" i="20"/>
  <c r="M74" i="20"/>
  <c r="N74" i="20"/>
  <c r="O74" i="20"/>
  <c r="J75" i="20"/>
  <c r="K75" i="20"/>
  <c r="L75" i="20"/>
  <c r="M75" i="20"/>
  <c r="N75" i="20"/>
  <c r="O75" i="20"/>
  <c r="J76" i="20"/>
  <c r="K76" i="20"/>
  <c r="L76" i="20"/>
  <c r="M76" i="20"/>
  <c r="N76" i="20"/>
  <c r="O76" i="20"/>
  <c r="J77" i="20"/>
  <c r="K77" i="20"/>
  <c r="L77" i="20"/>
  <c r="M77" i="20"/>
  <c r="N77" i="20"/>
  <c r="O77" i="20"/>
  <c r="J78" i="20"/>
  <c r="K78" i="20"/>
  <c r="L78" i="20"/>
  <c r="M78" i="20"/>
  <c r="N78" i="20"/>
  <c r="O78" i="20"/>
  <c r="J79" i="20"/>
  <c r="K79" i="20"/>
  <c r="L79" i="20"/>
  <c r="M79" i="20"/>
  <c r="N79" i="20"/>
  <c r="O79" i="20"/>
  <c r="J80" i="20"/>
  <c r="K80" i="20"/>
  <c r="L80" i="20"/>
  <c r="M80" i="20"/>
  <c r="N80" i="20"/>
  <c r="O80" i="20"/>
  <c r="J81" i="20"/>
  <c r="K81" i="20"/>
  <c r="L81" i="20"/>
  <c r="M81" i="20"/>
  <c r="N81" i="20"/>
  <c r="O81" i="20"/>
  <c r="J82" i="20"/>
  <c r="K82" i="20"/>
  <c r="L82" i="20"/>
  <c r="M82" i="20"/>
  <c r="N82" i="20"/>
  <c r="O82" i="20"/>
  <c r="J83" i="20"/>
  <c r="K83" i="20"/>
  <c r="L83" i="20"/>
  <c r="M83" i="20"/>
  <c r="N83" i="20"/>
  <c r="O83" i="20"/>
  <c r="J84" i="20"/>
  <c r="K84" i="20"/>
  <c r="L84" i="20"/>
  <c r="M84" i="20"/>
  <c r="N84" i="20"/>
  <c r="O84" i="20"/>
  <c r="J85" i="20"/>
  <c r="K85" i="20"/>
  <c r="L85" i="20"/>
  <c r="M85" i="20"/>
  <c r="N85" i="20"/>
  <c r="O85" i="20"/>
  <c r="J86" i="20"/>
  <c r="K86" i="20"/>
  <c r="L86" i="20"/>
  <c r="M86" i="20"/>
  <c r="N86" i="20"/>
  <c r="O86" i="20"/>
  <c r="J87" i="20"/>
  <c r="K87" i="20"/>
  <c r="L87" i="20"/>
  <c r="M87" i="20"/>
  <c r="N87" i="20"/>
  <c r="O87" i="20"/>
  <c r="J88" i="20"/>
  <c r="K88" i="20"/>
  <c r="L88" i="20"/>
  <c r="M88" i="20"/>
  <c r="N88" i="20"/>
  <c r="O88" i="20"/>
  <c r="J89" i="20"/>
  <c r="K89" i="20"/>
  <c r="L89" i="20"/>
  <c r="M89" i="20"/>
  <c r="N89" i="20"/>
  <c r="O89" i="20"/>
  <c r="J90" i="20"/>
  <c r="K90" i="20"/>
  <c r="L90" i="20"/>
  <c r="M90" i="20"/>
  <c r="N90" i="20"/>
  <c r="O90" i="20"/>
  <c r="J91" i="20"/>
  <c r="K91" i="20"/>
  <c r="L91" i="20"/>
  <c r="M91" i="20"/>
  <c r="N91" i="20"/>
  <c r="O91" i="20"/>
  <c r="J92" i="20"/>
  <c r="K92" i="20"/>
  <c r="L92" i="20"/>
  <c r="M92" i="20"/>
  <c r="N92" i="20"/>
  <c r="O92" i="20"/>
  <c r="J93" i="20"/>
  <c r="K93" i="20"/>
  <c r="L93" i="20"/>
  <c r="M93" i="20"/>
  <c r="N93" i="20"/>
  <c r="O93" i="20"/>
  <c r="J94" i="20"/>
  <c r="K94" i="20"/>
  <c r="L94" i="20"/>
  <c r="M94" i="20"/>
  <c r="N94" i="20"/>
  <c r="O94" i="20"/>
  <c r="J95" i="20"/>
  <c r="K95" i="20"/>
  <c r="L95" i="20"/>
  <c r="M95" i="20"/>
  <c r="N95" i="20"/>
  <c r="O95" i="20"/>
  <c r="J96" i="20"/>
  <c r="K96" i="20"/>
  <c r="L96" i="20"/>
  <c r="M96" i="20"/>
  <c r="N96" i="20"/>
  <c r="O96" i="20"/>
  <c r="J97" i="20"/>
  <c r="K97" i="20"/>
  <c r="L97" i="20"/>
  <c r="M97" i="20"/>
  <c r="N97" i="20"/>
  <c r="O97" i="20"/>
  <c r="J98" i="20"/>
  <c r="K98" i="20"/>
  <c r="L98" i="20"/>
  <c r="M98" i="20"/>
  <c r="N98" i="20"/>
  <c r="O98" i="20"/>
  <c r="J99" i="20"/>
  <c r="K99" i="20"/>
  <c r="L99" i="20"/>
  <c r="M99" i="20"/>
  <c r="N99" i="20"/>
  <c r="O99" i="20"/>
  <c r="J100" i="20"/>
  <c r="K100" i="20"/>
  <c r="L100" i="20"/>
  <c r="M100" i="20"/>
  <c r="N100" i="20"/>
  <c r="O100" i="20"/>
  <c r="J101" i="20"/>
  <c r="K101" i="20"/>
  <c r="L101" i="20"/>
  <c r="M101" i="20"/>
  <c r="N101" i="20"/>
  <c r="O101" i="20"/>
  <c r="J102" i="20"/>
  <c r="K102" i="20"/>
  <c r="L102" i="20"/>
  <c r="M102" i="20"/>
  <c r="N102" i="20"/>
  <c r="O102" i="20"/>
  <c r="J103" i="20"/>
  <c r="K103" i="20"/>
  <c r="L103" i="20"/>
  <c r="M103" i="20"/>
  <c r="N103" i="20"/>
  <c r="O103" i="20"/>
  <c r="J104" i="20"/>
  <c r="K104" i="20"/>
  <c r="L104" i="20"/>
  <c r="M104" i="20"/>
  <c r="N104" i="20"/>
  <c r="O104" i="20"/>
  <c r="J105" i="20"/>
  <c r="K105" i="20"/>
  <c r="L105" i="20"/>
  <c r="M105" i="20"/>
  <c r="N105" i="20"/>
  <c r="O105" i="20"/>
  <c r="J106" i="20"/>
  <c r="K106" i="20"/>
  <c r="L106" i="20"/>
  <c r="M106" i="20"/>
  <c r="N106" i="20"/>
  <c r="O106" i="20"/>
  <c r="J107" i="20"/>
  <c r="K107" i="20"/>
  <c r="L107" i="20"/>
  <c r="M107" i="20"/>
  <c r="N107" i="20"/>
  <c r="O107" i="20"/>
  <c r="J108" i="20"/>
  <c r="K108" i="20"/>
  <c r="L108" i="20"/>
  <c r="M108" i="20"/>
  <c r="N108" i="20"/>
  <c r="O108" i="20"/>
  <c r="J109" i="20"/>
  <c r="K109" i="20"/>
  <c r="L109" i="20"/>
  <c r="M109" i="20"/>
  <c r="N109" i="20"/>
  <c r="O109" i="20"/>
  <c r="J110" i="20"/>
  <c r="K110" i="20"/>
  <c r="L110" i="20"/>
  <c r="M110" i="20"/>
  <c r="N110" i="20"/>
  <c r="O110" i="20"/>
  <c r="J111" i="20"/>
  <c r="K111" i="20"/>
  <c r="L111" i="20"/>
  <c r="M111" i="20"/>
  <c r="N111" i="20"/>
  <c r="O111" i="20"/>
  <c r="J112" i="20"/>
  <c r="K112" i="20"/>
  <c r="L112" i="20"/>
  <c r="M112" i="20"/>
  <c r="N112" i="20"/>
  <c r="O112" i="20"/>
  <c r="J113" i="20"/>
  <c r="K113" i="20"/>
  <c r="L113" i="20"/>
  <c r="M113" i="20"/>
  <c r="N113" i="20"/>
  <c r="O113" i="20"/>
  <c r="J114" i="20"/>
  <c r="K114" i="20"/>
  <c r="L114" i="20"/>
  <c r="M114" i="20"/>
  <c r="N114" i="20"/>
  <c r="O114" i="20"/>
  <c r="J115" i="20"/>
  <c r="K115" i="20"/>
  <c r="L115" i="20"/>
  <c r="M115" i="20"/>
  <c r="N115" i="20"/>
  <c r="O115" i="20"/>
  <c r="J116" i="20"/>
  <c r="K116" i="20"/>
  <c r="L116" i="20"/>
  <c r="M116" i="20"/>
  <c r="N116" i="20"/>
  <c r="O116" i="20"/>
  <c r="J117" i="20"/>
  <c r="K117" i="20"/>
  <c r="L117" i="20"/>
  <c r="M117" i="20"/>
  <c r="N117" i="20"/>
  <c r="O117" i="20"/>
  <c r="J118" i="20"/>
  <c r="K118" i="20"/>
  <c r="L118" i="20"/>
  <c r="M118" i="20"/>
  <c r="N118" i="20"/>
  <c r="O118" i="20"/>
  <c r="J119" i="20"/>
  <c r="K119" i="20"/>
  <c r="L119" i="20"/>
  <c r="M119" i="20"/>
  <c r="N119" i="20"/>
  <c r="O119" i="20"/>
  <c r="J120" i="20"/>
  <c r="K120" i="20"/>
  <c r="L120" i="20"/>
  <c r="M120" i="20"/>
  <c r="N120" i="20"/>
  <c r="O120" i="20"/>
  <c r="J121" i="20"/>
  <c r="K121" i="20"/>
  <c r="L121" i="20"/>
  <c r="M121" i="20"/>
  <c r="N121" i="20"/>
  <c r="O121" i="20"/>
  <c r="J122" i="20"/>
  <c r="K122" i="20"/>
  <c r="L122" i="20"/>
  <c r="M122" i="20"/>
  <c r="N122" i="20"/>
  <c r="O122" i="20"/>
  <c r="J123" i="20"/>
  <c r="K123" i="20"/>
  <c r="L123" i="20"/>
  <c r="M123" i="20"/>
  <c r="N123" i="20"/>
  <c r="O123" i="20"/>
  <c r="J124" i="20"/>
  <c r="K124" i="20"/>
  <c r="L124" i="20"/>
  <c r="M124" i="20"/>
  <c r="N124" i="20"/>
  <c r="O124" i="20"/>
  <c r="J125" i="20"/>
  <c r="K125" i="20"/>
  <c r="L125" i="20"/>
  <c r="M125" i="20"/>
  <c r="N125" i="20"/>
  <c r="O125" i="20"/>
  <c r="J126" i="20"/>
  <c r="K126" i="20"/>
  <c r="L126" i="20"/>
  <c r="M126" i="20"/>
  <c r="N126" i="20"/>
  <c r="O126" i="20"/>
  <c r="J127" i="20"/>
  <c r="K127" i="20"/>
  <c r="L127" i="20"/>
  <c r="M127" i="20"/>
  <c r="N127" i="20"/>
  <c r="O127" i="20"/>
  <c r="J128" i="20"/>
  <c r="K128" i="20"/>
  <c r="L128" i="20"/>
  <c r="M128" i="20"/>
  <c r="N128" i="20"/>
  <c r="O128" i="20"/>
  <c r="J129" i="20"/>
  <c r="K129" i="20"/>
  <c r="L129" i="20"/>
  <c r="M129" i="20"/>
  <c r="N129" i="20"/>
  <c r="O129" i="20"/>
  <c r="J130" i="20"/>
  <c r="K130" i="20"/>
  <c r="L130" i="20"/>
  <c r="M130" i="20"/>
  <c r="N130" i="20"/>
  <c r="O130" i="20"/>
  <c r="J131" i="20"/>
  <c r="K131" i="20"/>
  <c r="L131" i="20"/>
  <c r="M131" i="20"/>
  <c r="N131" i="20"/>
  <c r="O131" i="20"/>
  <c r="J132" i="20"/>
  <c r="K132" i="20"/>
  <c r="L132" i="20"/>
  <c r="M132" i="20"/>
  <c r="N132" i="20"/>
  <c r="O132" i="20"/>
  <c r="J133" i="20"/>
  <c r="K133" i="20"/>
  <c r="L133" i="20"/>
  <c r="M133" i="20"/>
  <c r="N133" i="20"/>
  <c r="O133" i="20"/>
  <c r="J134" i="20"/>
  <c r="K134" i="20"/>
  <c r="L134" i="20"/>
  <c r="M134" i="20"/>
  <c r="N134" i="20"/>
  <c r="O134" i="20"/>
  <c r="J135" i="20"/>
  <c r="K135" i="20"/>
  <c r="L135" i="20"/>
  <c r="M135" i="20"/>
  <c r="N135" i="20"/>
  <c r="O135" i="20"/>
  <c r="J136" i="20"/>
  <c r="K136" i="20"/>
  <c r="L136" i="20"/>
  <c r="M136" i="20"/>
  <c r="N136" i="20"/>
  <c r="O136" i="20"/>
  <c r="J137" i="20"/>
  <c r="K137" i="20"/>
  <c r="L137" i="20"/>
  <c r="M137" i="20"/>
  <c r="N137" i="20"/>
  <c r="O137" i="20"/>
  <c r="J138" i="20"/>
  <c r="K138" i="20"/>
  <c r="L138" i="20"/>
  <c r="M138" i="20"/>
  <c r="N138" i="20"/>
  <c r="O138" i="20"/>
  <c r="J139" i="20"/>
  <c r="K139" i="20"/>
  <c r="L139" i="20"/>
  <c r="M139" i="20"/>
  <c r="N139" i="20"/>
  <c r="O139" i="20"/>
  <c r="J140" i="20"/>
  <c r="K140" i="20"/>
  <c r="L140" i="20"/>
  <c r="M140" i="20"/>
  <c r="N140" i="20"/>
  <c r="O140" i="20"/>
  <c r="J141" i="20"/>
  <c r="K141" i="20"/>
  <c r="L141" i="20"/>
  <c r="M141" i="20"/>
  <c r="N141" i="20"/>
  <c r="O141" i="20"/>
  <c r="J142" i="20"/>
  <c r="K142" i="20"/>
  <c r="L142" i="20"/>
  <c r="M142" i="20"/>
  <c r="N142" i="20"/>
  <c r="O142" i="20"/>
  <c r="J143" i="20"/>
  <c r="K143" i="20"/>
  <c r="L143" i="20"/>
  <c r="M143" i="20"/>
  <c r="N143" i="20"/>
  <c r="O143" i="20"/>
  <c r="J144" i="20"/>
  <c r="K144" i="20"/>
  <c r="L144" i="20"/>
  <c r="M144" i="20"/>
  <c r="N144" i="20"/>
  <c r="O144" i="20"/>
  <c r="J145" i="20"/>
  <c r="K145" i="20"/>
  <c r="L145" i="20"/>
  <c r="M145" i="20"/>
  <c r="N145" i="20"/>
  <c r="O145" i="20"/>
  <c r="J146" i="20"/>
  <c r="K146" i="20"/>
  <c r="L146" i="20"/>
  <c r="M146" i="20"/>
  <c r="N146" i="20"/>
  <c r="O146" i="20"/>
  <c r="J147" i="20"/>
  <c r="K147" i="20"/>
  <c r="L147" i="20"/>
  <c r="M147" i="20"/>
  <c r="N147" i="20"/>
  <c r="O147" i="20"/>
  <c r="J148" i="20"/>
  <c r="K148" i="20"/>
  <c r="L148" i="20"/>
  <c r="M148" i="20"/>
  <c r="N148" i="20"/>
  <c r="O148" i="20"/>
  <c r="J149" i="20"/>
  <c r="K149" i="20"/>
  <c r="L149" i="20"/>
  <c r="M149" i="20"/>
  <c r="N149" i="20"/>
  <c r="O149" i="20"/>
  <c r="J150" i="20"/>
  <c r="K150" i="20"/>
  <c r="L150" i="20"/>
  <c r="M150" i="20"/>
  <c r="N150" i="20"/>
  <c r="O150" i="20"/>
  <c r="J151" i="20"/>
  <c r="K151" i="20"/>
  <c r="L151" i="20"/>
  <c r="M151" i="20"/>
  <c r="N151" i="20"/>
  <c r="O151" i="20"/>
  <c r="J152" i="20"/>
  <c r="K152" i="20"/>
  <c r="L152" i="20"/>
  <c r="M152" i="20"/>
  <c r="N152" i="20"/>
  <c r="O152" i="20"/>
  <c r="J153" i="20"/>
  <c r="K153" i="20"/>
  <c r="L153" i="20"/>
  <c r="M153" i="20"/>
  <c r="N153" i="20"/>
  <c r="O153" i="20"/>
  <c r="J154" i="20"/>
  <c r="K154" i="20"/>
  <c r="L154" i="20"/>
  <c r="M154" i="20"/>
  <c r="N154" i="20"/>
  <c r="O154" i="20"/>
  <c r="J155" i="20"/>
  <c r="K155" i="20"/>
  <c r="L155" i="20"/>
  <c r="M155" i="20"/>
  <c r="N155" i="20"/>
  <c r="O155" i="20"/>
  <c r="J156" i="20"/>
  <c r="K156" i="20"/>
  <c r="L156" i="20"/>
  <c r="M156" i="20"/>
  <c r="N156" i="20"/>
  <c r="O156" i="20"/>
  <c r="J157" i="20"/>
  <c r="K157" i="20"/>
  <c r="L157" i="20"/>
  <c r="M157" i="20"/>
  <c r="N157" i="20"/>
  <c r="O157" i="20"/>
  <c r="J158" i="20"/>
  <c r="K158" i="20"/>
  <c r="L158" i="20"/>
  <c r="M158" i="20"/>
  <c r="N158" i="20"/>
  <c r="O158" i="20"/>
  <c r="J159" i="20"/>
  <c r="K159" i="20"/>
  <c r="L159" i="20"/>
  <c r="M159" i="20"/>
  <c r="N159" i="20"/>
  <c r="O159" i="20"/>
  <c r="J160" i="20"/>
  <c r="K160" i="20"/>
  <c r="L160" i="20"/>
  <c r="M160" i="20"/>
  <c r="N160" i="20"/>
  <c r="O160" i="20"/>
  <c r="J161" i="20"/>
  <c r="K161" i="20"/>
  <c r="L161" i="20"/>
  <c r="M161" i="20"/>
  <c r="N161" i="20"/>
  <c r="O161" i="20"/>
  <c r="J162" i="20"/>
  <c r="K162" i="20"/>
  <c r="L162" i="20"/>
  <c r="M162" i="20"/>
  <c r="N162" i="20"/>
  <c r="O162" i="20"/>
  <c r="J163" i="20"/>
  <c r="K163" i="20"/>
  <c r="L163" i="20"/>
  <c r="M163" i="20"/>
  <c r="N163" i="20"/>
  <c r="O163" i="20"/>
  <c r="O4" i="20"/>
  <c r="N4" i="20"/>
  <c r="M4" i="20"/>
  <c r="L4" i="20"/>
  <c r="K4" i="20"/>
  <c r="J4" i="20"/>
  <c r="B5" i="20"/>
  <c r="C5" i="20"/>
  <c r="D5" i="20"/>
  <c r="E5" i="20"/>
  <c r="F5" i="20"/>
  <c r="G5" i="20"/>
  <c r="H5" i="20"/>
  <c r="B6" i="20"/>
  <c r="C6" i="20"/>
  <c r="D6" i="20"/>
  <c r="E6" i="20"/>
  <c r="F6" i="20"/>
  <c r="G6" i="20"/>
  <c r="H6" i="20"/>
  <c r="B7" i="20"/>
  <c r="C7" i="20"/>
  <c r="D7" i="20"/>
  <c r="E7" i="20"/>
  <c r="F7" i="20"/>
  <c r="G7" i="20"/>
  <c r="H7" i="20"/>
  <c r="B8" i="20"/>
  <c r="C8" i="20"/>
  <c r="D8" i="20"/>
  <c r="E8" i="20"/>
  <c r="F8" i="20"/>
  <c r="G8" i="20"/>
  <c r="H8" i="20"/>
  <c r="B9" i="20"/>
  <c r="C9" i="20"/>
  <c r="D9" i="20"/>
  <c r="E9" i="20"/>
  <c r="F9" i="20"/>
  <c r="G9" i="20"/>
  <c r="H9" i="20"/>
  <c r="B10" i="20"/>
  <c r="C10" i="20"/>
  <c r="D10" i="20"/>
  <c r="E10" i="20"/>
  <c r="F10" i="20"/>
  <c r="G10" i="20"/>
  <c r="H10" i="20"/>
  <c r="B11" i="20"/>
  <c r="C11" i="20"/>
  <c r="D11" i="20"/>
  <c r="E11" i="20"/>
  <c r="F11" i="20"/>
  <c r="G11" i="20"/>
  <c r="H11" i="20"/>
  <c r="B12" i="20"/>
  <c r="C12" i="20"/>
  <c r="D12" i="20"/>
  <c r="E12" i="20"/>
  <c r="F12" i="20"/>
  <c r="G12" i="20"/>
  <c r="H12" i="20"/>
  <c r="B13" i="20"/>
  <c r="C13" i="20"/>
  <c r="D13" i="20"/>
  <c r="E13" i="20"/>
  <c r="F13" i="20"/>
  <c r="G13" i="20"/>
  <c r="H13" i="20"/>
  <c r="B14" i="20"/>
  <c r="C14" i="20"/>
  <c r="D14" i="20"/>
  <c r="E14" i="20"/>
  <c r="F14" i="20"/>
  <c r="G14" i="20"/>
  <c r="H14" i="20"/>
  <c r="B15" i="20"/>
  <c r="C15" i="20"/>
  <c r="D15" i="20"/>
  <c r="E15" i="20"/>
  <c r="F15" i="20"/>
  <c r="G15" i="20"/>
  <c r="H15" i="20"/>
  <c r="B16" i="20"/>
  <c r="C16" i="20"/>
  <c r="D16" i="20"/>
  <c r="E16" i="20"/>
  <c r="F16" i="20"/>
  <c r="G16" i="20"/>
  <c r="H16" i="20"/>
  <c r="B17" i="20"/>
  <c r="C17" i="20"/>
  <c r="D17" i="20"/>
  <c r="E17" i="20"/>
  <c r="F17" i="20"/>
  <c r="G17" i="20"/>
  <c r="H17" i="20"/>
  <c r="B18" i="20"/>
  <c r="C18" i="20"/>
  <c r="D18" i="20"/>
  <c r="E18" i="20"/>
  <c r="F18" i="20"/>
  <c r="G18" i="20"/>
  <c r="H18" i="20"/>
  <c r="B19" i="20"/>
  <c r="C19" i="20"/>
  <c r="D19" i="20"/>
  <c r="E19" i="20"/>
  <c r="F19" i="20"/>
  <c r="G19" i="20"/>
  <c r="H19" i="20"/>
  <c r="B20" i="20"/>
  <c r="C20" i="20"/>
  <c r="D20" i="20"/>
  <c r="E20" i="20"/>
  <c r="F20" i="20"/>
  <c r="G20" i="20"/>
  <c r="H20" i="20"/>
  <c r="B21" i="20"/>
  <c r="C21" i="20"/>
  <c r="D21" i="20"/>
  <c r="E21" i="20"/>
  <c r="F21" i="20"/>
  <c r="G21" i="20"/>
  <c r="H21" i="20"/>
  <c r="B22" i="20"/>
  <c r="C22" i="20"/>
  <c r="D22" i="20"/>
  <c r="E22" i="20"/>
  <c r="F22" i="20"/>
  <c r="G22" i="20"/>
  <c r="H22" i="20"/>
  <c r="B23" i="20"/>
  <c r="C23" i="20"/>
  <c r="D23" i="20"/>
  <c r="E23" i="20"/>
  <c r="F23" i="20"/>
  <c r="G23" i="20"/>
  <c r="H23" i="20"/>
  <c r="B24" i="20"/>
  <c r="C24" i="20"/>
  <c r="D24" i="20"/>
  <c r="E24" i="20"/>
  <c r="F24" i="20"/>
  <c r="G24" i="20"/>
  <c r="H24" i="20"/>
  <c r="B25" i="20"/>
  <c r="C25" i="20"/>
  <c r="D25" i="20"/>
  <c r="E25" i="20"/>
  <c r="F25" i="20"/>
  <c r="G25" i="20"/>
  <c r="H25" i="20"/>
  <c r="B26" i="20"/>
  <c r="C26" i="20"/>
  <c r="D26" i="20"/>
  <c r="E26" i="20"/>
  <c r="F26" i="20"/>
  <c r="G26" i="20"/>
  <c r="H26" i="20"/>
  <c r="B27" i="20"/>
  <c r="C27" i="20"/>
  <c r="D27" i="20"/>
  <c r="E27" i="20"/>
  <c r="F27" i="20"/>
  <c r="G27" i="20"/>
  <c r="H27" i="20"/>
  <c r="B28" i="20"/>
  <c r="C28" i="20"/>
  <c r="D28" i="20"/>
  <c r="E28" i="20"/>
  <c r="F28" i="20"/>
  <c r="G28" i="20"/>
  <c r="H28" i="20"/>
  <c r="B29" i="20"/>
  <c r="C29" i="20"/>
  <c r="D29" i="20"/>
  <c r="E29" i="20"/>
  <c r="F29" i="20"/>
  <c r="G29" i="20"/>
  <c r="H29" i="20"/>
  <c r="B30" i="20"/>
  <c r="C30" i="20"/>
  <c r="D30" i="20"/>
  <c r="E30" i="20"/>
  <c r="F30" i="20"/>
  <c r="G30" i="20"/>
  <c r="H30" i="20"/>
  <c r="B31" i="20"/>
  <c r="C31" i="20"/>
  <c r="D31" i="20"/>
  <c r="E31" i="20"/>
  <c r="F31" i="20"/>
  <c r="G31" i="20"/>
  <c r="H31" i="20"/>
  <c r="B32" i="20"/>
  <c r="C32" i="20"/>
  <c r="D32" i="20"/>
  <c r="E32" i="20"/>
  <c r="F32" i="20"/>
  <c r="G32" i="20"/>
  <c r="H32" i="20"/>
  <c r="B33" i="20"/>
  <c r="C33" i="20"/>
  <c r="D33" i="20"/>
  <c r="E33" i="20"/>
  <c r="F33" i="20"/>
  <c r="G33" i="20"/>
  <c r="H33" i="20"/>
  <c r="B34" i="20"/>
  <c r="C34" i="20"/>
  <c r="D34" i="20"/>
  <c r="E34" i="20"/>
  <c r="F34" i="20"/>
  <c r="G34" i="20"/>
  <c r="H34" i="20"/>
  <c r="B35" i="20"/>
  <c r="C35" i="20"/>
  <c r="D35" i="20"/>
  <c r="E35" i="20"/>
  <c r="F35" i="20"/>
  <c r="G35" i="20"/>
  <c r="H35" i="20"/>
  <c r="B36" i="20"/>
  <c r="C36" i="20"/>
  <c r="D36" i="20"/>
  <c r="E36" i="20"/>
  <c r="F36" i="20"/>
  <c r="G36" i="20"/>
  <c r="H36" i="20"/>
  <c r="B37" i="20"/>
  <c r="C37" i="20"/>
  <c r="D37" i="20"/>
  <c r="E37" i="20"/>
  <c r="F37" i="20"/>
  <c r="G37" i="20"/>
  <c r="H37" i="20"/>
  <c r="B38" i="20"/>
  <c r="C38" i="20"/>
  <c r="D38" i="20"/>
  <c r="E38" i="20"/>
  <c r="F38" i="20"/>
  <c r="G38" i="20"/>
  <c r="H38" i="20"/>
  <c r="B39" i="20"/>
  <c r="C39" i="20"/>
  <c r="D39" i="20"/>
  <c r="E39" i="20"/>
  <c r="F39" i="20"/>
  <c r="G39" i="20"/>
  <c r="H39" i="20"/>
  <c r="B40" i="20"/>
  <c r="C40" i="20"/>
  <c r="D40" i="20"/>
  <c r="E40" i="20"/>
  <c r="F40" i="20"/>
  <c r="G40" i="20"/>
  <c r="H40" i="20"/>
  <c r="B41" i="20"/>
  <c r="C41" i="20"/>
  <c r="D41" i="20"/>
  <c r="E41" i="20"/>
  <c r="F41" i="20"/>
  <c r="G41" i="20"/>
  <c r="H41" i="20"/>
  <c r="B42" i="20"/>
  <c r="C42" i="20"/>
  <c r="D42" i="20"/>
  <c r="E42" i="20"/>
  <c r="F42" i="20"/>
  <c r="G42" i="20"/>
  <c r="H42" i="20"/>
  <c r="B43" i="20"/>
  <c r="C43" i="20"/>
  <c r="D43" i="20"/>
  <c r="E43" i="20"/>
  <c r="F43" i="20"/>
  <c r="G43" i="20"/>
  <c r="H43" i="20"/>
  <c r="B44" i="20"/>
  <c r="C44" i="20"/>
  <c r="D44" i="20"/>
  <c r="E44" i="20"/>
  <c r="F44" i="20"/>
  <c r="G44" i="20"/>
  <c r="H44" i="20"/>
  <c r="B45" i="20"/>
  <c r="C45" i="20"/>
  <c r="D45" i="20"/>
  <c r="E45" i="20"/>
  <c r="F45" i="20"/>
  <c r="G45" i="20"/>
  <c r="H45" i="20"/>
  <c r="B46" i="20"/>
  <c r="C46" i="20"/>
  <c r="D46" i="20"/>
  <c r="E46" i="20"/>
  <c r="F46" i="20"/>
  <c r="G46" i="20"/>
  <c r="H46" i="20"/>
  <c r="B47" i="20"/>
  <c r="C47" i="20"/>
  <c r="D47" i="20"/>
  <c r="E47" i="20"/>
  <c r="F47" i="20"/>
  <c r="G47" i="20"/>
  <c r="H47" i="20"/>
  <c r="B48" i="20"/>
  <c r="C48" i="20"/>
  <c r="D48" i="20"/>
  <c r="E48" i="20"/>
  <c r="F48" i="20"/>
  <c r="G48" i="20"/>
  <c r="H48" i="20"/>
  <c r="B49" i="20"/>
  <c r="C49" i="20"/>
  <c r="D49" i="20"/>
  <c r="E49" i="20"/>
  <c r="F49" i="20"/>
  <c r="G49" i="20"/>
  <c r="H49" i="20"/>
  <c r="B50" i="20"/>
  <c r="C50" i="20"/>
  <c r="D50" i="20"/>
  <c r="E50" i="20"/>
  <c r="F50" i="20"/>
  <c r="G50" i="20"/>
  <c r="H50" i="20"/>
  <c r="B51" i="20"/>
  <c r="C51" i="20"/>
  <c r="D51" i="20"/>
  <c r="E51" i="20"/>
  <c r="F51" i="20"/>
  <c r="G51" i="20"/>
  <c r="H51" i="20"/>
  <c r="B52" i="20"/>
  <c r="C52" i="20"/>
  <c r="D52" i="20"/>
  <c r="E52" i="20"/>
  <c r="F52" i="20"/>
  <c r="G52" i="20"/>
  <c r="H52" i="20"/>
  <c r="B53" i="20"/>
  <c r="C53" i="20"/>
  <c r="D53" i="20"/>
  <c r="E53" i="20"/>
  <c r="F53" i="20"/>
  <c r="G53" i="20"/>
  <c r="H53" i="20"/>
  <c r="B54" i="20"/>
  <c r="C54" i="20"/>
  <c r="D54" i="20"/>
  <c r="E54" i="20"/>
  <c r="F54" i="20"/>
  <c r="G54" i="20"/>
  <c r="H54" i="20"/>
  <c r="B55" i="20"/>
  <c r="C55" i="20"/>
  <c r="D55" i="20"/>
  <c r="E55" i="20"/>
  <c r="F55" i="20"/>
  <c r="G55" i="20"/>
  <c r="H55" i="20"/>
  <c r="B56" i="20"/>
  <c r="C56" i="20"/>
  <c r="D56" i="20"/>
  <c r="E56" i="20"/>
  <c r="F56" i="20"/>
  <c r="G56" i="20"/>
  <c r="H56" i="20"/>
  <c r="B57" i="20"/>
  <c r="C57" i="20"/>
  <c r="D57" i="20"/>
  <c r="E57" i="20"/>
  <c r="F57" i="20"/>
  <c r="G57" i="20"/>
  <c r="H57" i="20"/>
  <c r="B58" i="20"/>
  <c r="C58" i="20"/>
  <c r="D58" i="20"/>
  <c r="E58" i="20"/>
  <c r="F58" i="20"/>
  <c r="G58" i="20"/>
  <c r="H58" i="20"/>
  <c r="B59" i="20"/>
  <c r="C59" i="20"/>
  <c r="D59" i="20"/>
  <c r="E59" i="20"/>
  <c r="F59" i="20"/>
  <c r="G59" i="20"/>
  <c r="H59" i="20"/>
  <c r="B60" i="20"/>
  <c r="C60" i="20"/>
  <c r="D60" i="20"/>
  <c r="E60" i="20"/>
  <c r="F60" i="20"/>
  <c r="G60" i="20"/>
  <c r="H60" i="20"/>
  <c r="B61" i="20"/>
  <c r="C61" i="20"/>
  <c r="D61" i="20"/>
  <c r="E61" i="20"/>
  <c r="F61" i="20"/>
  <c r="G61" i="20"/>
  <c r="H61" i="20"/>
  <c r="B62" i="20"/>
  <c r="C62" i="20"/>
  <c r="D62" i="20"/>
  <c r="E62" i="20"/>
  <c r="F62" i="20"/>
  <c r="G62" i="20"/>
  <c r="H62" i="20"/>
  <c r="B63" i="20"/>
  <c r="C63" i="20"/>
  <c r="D63" i="20"/>
  <c r="E63" i="20"/>
  <c r="F63" i="20"/>
  <c r="G63" i="20"/>
  <c r="H63" i="20"/>
  <c r="B64" i="20"/>
  <c r="C64" i="20"/>
  <c r="D64" i="20"/>
  <c r="E64" i="20"/>
  <c r="F64" i="20"/>
  <c r="G64" i="20"/>
  <c r="H64" i="20"/>
  <c r="B65" i="20"/>
  <c r="C65" i="20"/>
  <c r="D65" i="20"/>
  <c r="E65" i="20"/>
  <c r="F65" i="20"/>
  <c r="G65" i="20"/>
  <c r="H65" i="20"/>
  <c r="B66" i="20"/>
  <c r="C66" i="20"/>
  <c r="D66" i="20"/>
  <c r="E66" i="20"/>
  <c r="F66" i="20"/>
  <c r="G66" i="20"/>
  <c r="H66" i="20"/>
  <c r="B67" i="20"/>
  <c r="C67" i="20"/>
  <c r="D67" i="20"/>
  <c r="E67" i="20"/>
  <c r="F67" i="20"/>
  <c r="G67" i="20"/>
  <c r="H67" i="20"/>
  <c r="B68" i="20"/>
  <c r="C68" i="20"/>
  <c r="D68" i="20"/>
  <c r="E68" i="20"/>
  <c r="F68" i="20"/>
  <c r="G68" i="20"/>
  <c r="H68" i="20"/>
  <c r="B69" i="20"/>
  <c r="C69" i="20"/>
  <c r="D69" i="20"/>
  <c r="E69" i="20"/>
  <c r="F69" i="20"/>
  <c r="G69" i="20"/>
  <c r="H69" i="20"/>
  <c r="B70" i="20"/>
  <c r="C70" i="20"/>
  <c r="D70" i="20"/>
  <c r="E70" i="20"/>
  <c r="F70" i="20"/>
  <c r="G70" i="20"/>
  <c r="H70" i="20"/>
  <c r="B71" i="20"/>
  <c r="C71" i="20"/>
  <c r="D71" i="20"/>
  <c r="E71" i="20"/>
  <c r="F71" i="20"/>
  <c r="G71" i="20"/>
  <c r="H71" i="20"/>
  <c r="B72" i="20"/>
  <c r="C72" i="20"/>
  <c r="D72" i="20"/>
  <c r="E72" i="20"/>
  <c r="F72" i="20"/>
  <c r="G72" i="20"/>
  <c r="H72" i="20"/>
  <c r="B73" i="20"/>
  <c r="C73" i="20"/>
  <c r="D73" i="20"/>
  <c r="E73" i="20"/>
  <c r="F73" i="20"/>
  <c r="G73" i="20"/>
  <c r="H73" i="20"/>
  <c r="B74" i="20"/>
  <c r="C74" i="20"/>
  <c r="D74" i="20"/>
  <c r="E74" i="20"/>
  <c r="F74" i="20"/>
  <c r="G74" i="20"/>
  <c r="H74" i="20"/>
  <c r="B75" i="20"/>
  <c r="C75" i="20"/>
  <c r="D75" i="20"/>
  <c r="E75" i="20"/>
  <c r="F75" i="20"/>
  <c r="G75" i="20"/>
  <c r="H75" i="20"/>
  <c r="B76" i="20"/>
  <c r="C76" i="20"/>
  <c r="D76" i="20"/>
  <c r="E76" i="20"/>
  <c r="F76" i="20"/>
  <c r="G76" i="20"/>
  <c r="H76" i="20"/>
  <c r="B77" i="20"/>
  <c r="C77" i="20"/>
  <c r="D77" i="20"/>
  <c r="E77" i="20"/>
  <c r="F77" i="20"/>
  <c r="G77" i="20"/>
  <c r="H77" i="20"/>
  <c r="B78" i="20"/>
  <c r="C78" i="20"/>
  <c r="D78" i="20"/>
  <c r="E78" i="20"/>
  <c r="F78" i="20"/>
  <c r="G78" i="20"/>
  <c r="H78" i="20"/>
  <c r="B79" i="20"/>
  <c r="C79" i="20"/>
  <c r="D79" i="20"/>
  <c r="E79" i="20"/>
  <c r="F79" i="20"/>
  <c r="G79" i="20"/>
  <c r="H79" i="20"/>
  <c r="B80" i="20"/>
  <c r="C80" i="20"/>
  <c r="D80" i="20"/>
  <c r="E80" i="20"/>
  <c r="F80" i="20"/>
  <c r="G80" i="20"/>
  <c r="H80" i="20"/>
  <c r="B81" i="20"/>
  <c r="C81" i="20"/>
  <c r="D81" i="20"/>
  <c r="E81" i="20"/>
  <c r="F81" i="20"/>
  <c r="G81" i="20"/>
  <c r="H81" i="20"/>
  <c r="B82" i="20"/>
  <c r="C82" i="20"/>
  <c r="D82" i="20"/>
  <c r="E82" i="20"/>
  <c r="F82" i="20"/>
  <c r="G82" i="20"/>
  <c r="H82" i="20"/>
  <c r="B83" i="20"/>
  <c r="C83" i="20"/>
  <c r="D83" i="20"/>
  <c r="E83" i="20"/>
  <c r="F83" i="20"/>
  <c r="G83" i="20"/>
  <c r="H83" i="20"/>
  <c r="B84" i="20"/>
  <c r="C84" i="20"/>
  <c r="D84" i="20"/>
  <c r="E84" i="20"/>
  <c r="F84" i="20"/>
  <c r="G84" i="20"/>
  <c r="H84" i="20"/>
  <c r="B85" i="20"/>
  <c r="C85" i="20"/>
  <c r="D85" i="20"/>
  <c r="E85" i="20"/>
  <c r="F85" i="20"/>
  <c r="G85" i="20"/>
  <c r="H85" i="20"/>
  <c r="B86" i="20"/>
  <c r="C86" i="20"/>
  <c r="D86" i="20"/>
  <c r="E86" i="20"/>
  <c r="F86" i="20"/>
  <c r="G86" i="20"/>
  <c r="H86" i="20"/>
  <c r="B87" i="20"/>
  <c r="C87" i="20"/>
  <c r="D87" i="20"/>
  <c r="E87" i="20"/>
  <c r="F87" i="20"/>
  <c r="G87" i="20"/>
  <c r="H87" i="20"/>
  <c r="B88" i="20"/>
  <c r="C88" i="20"/>
  <c r="D88" i="20"/>
  <c r="E88" i="20"/>
  <c r="F88" i="20"/>
  <c r="G88" i="20"/>
  <c r="H88" i="20"/>
  <c r="B89" i="20"/>
  <c r="C89" i="20"/>
  <c r="D89" i="20"/>
  <c r="E89" i="20"/>
  <c r="F89" i="20"/>
  <c r="G89" i="20"/>
  <c r="H89" i="20"/>
  <c r="B90" i="20"/>
  <c r="C90" i="20"/>
  <c r="D90" i="20"/>
  <c r="E90" i="20"/>
  <c r="F90" i="20"/>
  <c r="G90" i="20"/>
  <c r="H90" i="20"/>
  <c r="B91" i="20"/>
  <c r="C91" i="20"/>
  <c r="D91" i="20"/>
  <c r="E91" i="20"/>
  <c r="F91" i="20"/>
  <c r="G91" i="20"/>
  <c r="H91" i="20"/>
  <c r="B92" i="20"/>
  <c r="C92" i="20"/>
  <c r="D92" i="20"/>
  <c r="E92" i="20"/>
  <c r="F92" i="20"/>
  <c r="G92" i="20"/>
  <c r="H92" i="20"/>
  <c r="B93" i="20"/>
  <c r="C93" i="20"/>
  <c r="D93" i="20"/>
  <c r="E93" i="20"/>
  <c r="F93" i="20"/>
  <c r="G93" i="20"/>
  <c r="H93" i="20"/>
  <c r="B94" i="20"/>
  <c r="C94" i="20"/>
  <c r="D94" i="20"/>
  <c r="E94" i="20"/>
  <c r="F94" i="20"/>
  <c r="G94" i="20"/>
  <c r="H94" i="20"/>
  <c r="B95" i="20"/>
  <c r="C95" i="20"/>
  <c r="D95" i="20"/>
  <c r="E95" i="20"/>
  <c r="F95" i="20"/>
  <c r="G95" i="20"/>
  <c r="H95" i="20"/>
  <c r="B96" i="20"/>
  <c r="C96" i="20"/>
  <c r="D96" i="20"/>
  <c r="E96" i="20"/>
  <c r="F96" i="20"/>
  <c r="G96" i="20"/>
  <c r="H96" i="20"/>
  <c r="B97" i="20"/>
  <c r="C97" i="20"/>
  <c r="D97" i="20"/>
  <c r="E97" i="20"/>
  <c r="F97" i="20"/>
  <c r="G97" i="20"/>
  <c r="H97" i="20"/>
  <c r="B98" i="20"/>
  <c r="C98" i="20"/>
  <c r="D98" i="20"/>
  <c r="E98" i="20"/>
  <c r="F98" i="20"/>
  <c r="G98" i="20"/>
  <c r="H98" i="20"/>
  <c r="B99" i="20"/>
  <c r="C99" i="20"/>
  <c r="D99" i="20"/>
  <c r="E99" i="20"/>
  <c r="F99" i="20"/>
  <c r="G99" i="20"/>
  <c r="H99" i="20"/>
  <c r="B100" i="20"/>
  <c r="C100" i="20"/>
  <c r="D100" i="20"/>
  <c r="E100" i="20"/>
  <c r="F100" i="20"/>
  <c r="G100" i="20"/>
  <c r="H100" i="20"/>
  <c r="B101" i="20"/>
  <c r="C101" i="20"/>
  <c r="D101" i="20"/>
  <c r="E101" i="20"/>
  <c r="F101" i="20"/>
  <c r="G101" i="20"/>
  <c r="H101" i="20"/>
  <c r="B102" i="20"/>
  <c r="C102" i="20"/>
  <c r="D102" i="20"/>
  <c r="E102" i="20"/>
  <c r="F102" i="20"/>
  <c r="G102" i="20"/>
  <c r="H102" i="20"/>
  <c r="B103" i="20"/>
  <c r="C103" i="20"/>
  <c r="D103" i="20"/>
  <c r="E103" i="20"/>
  <c r="F103" i="20"/>
  <c r="G103" i="20"/>
  <c r="H103" i="20"/>
  <c r="B104" i="20"/>
  <c r="C104" i="20"/>
  <c r="D104" i="20"/>
  <c r="E104" i="20"/>
  <c r="F104" i="20"/>
  <c r="G104" i="20"/>
  <c r="H104" i="20"/>
  <c r="B105" i="20"/>
  <c r="C105" i="20"/>
  <c r="D105" i="20"/>
  <c r="E105" i="20"/>
  <c r="F105" i="20"/>
  <c r="G105" i="20"/>
  <c r="H105" i="20"/>
  <c r="B106" i="20"/>
  <c r="C106" i="20"/>
  <c r="D106" i="20"/>
  <c r="E106" i="20"/>
  <c r="F106" i="20"/>
  <c r="G106" i="20"/>
  <c r="H106" i="20"/>
  <c r="B107" i="20"/>
  <c r="C107" i="20"/>
  <c r="D107" i="20"/>
  <c r="E107" i="20"/>
  <c r="F107" i="20"/>
  <c r="G107" i="20"/>
  <c r="H107" i="20"/>
  <c r="B108" i="20"/>
  <c r="C108" i="20"/>
  <c r="D108" i="20"/>
  <c r="E108" i="20"/>
  <c r="F108" i="20"/>
  <c r="G108" i="20"/>
  <c r="H108" i="20"/>
  <c r="B109" i="20"/>
  <c r="C109" i="20"/>
  <c r="D109" i="20"/>
  <c r="E109" i="20"/>
  <c r="F109" i="20"/>
  <c r="G109" i="20"/>
  <c r="H109" i="20"/>
  <c r="B110" i="20"/>
  <c r="C110" i="20"/>
  <c r="D110" i="20"/>
  <c r="E110" i="20"/>
  <c r="F110" i="20"/>
  <c r="G110" i="20"/>
  <c r="H110" i="20"/>
  <c r="B111" i="20"/>
  <c r="C111" i="20"/>
  <c r="D111" i="20"/>
  <c r="E111" i="20"/>
  <c r="F111" i="20"/>
  <c r="G111" i="20"/>
  <c r="H111" i="20"/>
  <c r="B112" i="20"/>
  <c r="C112" i="20"/>
  <c r="D112" i="20"/>
  <c r="E112" i="20"/>
  <c r="F112" i="20"/>
  <c r="G112" i="20"/>
  <c r="H112" i="20"/>
  <c r="B113" i="20"/>
  <c r="C113" i="20"/>
  <c r="D113" i="20"/>
  <c r="E113" i="20"/>
  <c r="F113" i="20"/>
  <c r="G113" i="20"/>
  <c r="H113" i="20"/>
  <c r="B114" i="20"/>
  <c r="C114" i="20"/>
  <c r="D114" i="20"/>
  <c r="E114" i="20"/>
  <c r="F114" i="20"/>
  <c r="G114" i="20"/>
  <c r="H114" i="20"/>
  <c r="B115" i="20"/>
  <c r="C115" i="20"/>
  <c r="D115" i="20"/>
  <c r="E115" i="20"/>
  <c r="F115" i="20"/>
  <c r="G115" i="20"/>
  <c r="H115" i="20"/>
  <c r="B116" i="20"/>
  <c r="C116" i="20"/>
  <c r="D116" i="20"/>
  <c r="E116" i="20"/>
  <c r="F116" i="20"/>
  <c r="G116" i="20"/>
  <c r="H116" i="20"/>
  <c r="B117" i="20"/>
  <c r="C117" i="20"/>
  <c r="D117" i="20"/>
  <c r="E117" i="20"/>
  <c r="F117" i="20"/>
  <c r="G117" i="20"/>
  <c r="H117" i="20"/>
  <c r="B118" i="20"/>
  <c r="C118" i="20"/>
  <c r="D118" i="20"/>
  <c r="E118" i="20"/>
  <c r="F118" i="20"/>
  <c r="G118" i="20"/>
  <c r="H118" i="20"/>
  <c r="B119" i="20"/>
  <c r="C119" i="20"/>
  <c r="D119" i="20"/>
  <c r="E119" i="20"/>
  <c r="F119" i="20"/>
  <c r="G119" i="20"/>
  <c r="H119" i="20"/>
  <c r="B120" i="20"/>
  <c r="C120" i="20"/>
  <c r="D120" i="20"/>
  <c r="E120" i="20"/>
  <c r="F120" i="20"/>
  <c r="G120" i="20"/>
  <c r="H120" i="20"/>
  <c r="B121" i="20"/>
  <c r="C121" i="20"/>
  <c r="D121" i="20"/>
  <c r="E121" i="20"/>
  <c r="F121" i="20"/>
  <c r="G121" i="20"/>
  <c r="H121" i="20"/>
  <c r="B122" i="20"/>
  <c r="C122" i="20"/>
  <c r="D122" i="20"/>
  <c r="E122" i="20"/>
  <c r="F122" i="20"/>
  <c r="G122" i="20"/>
  <c r="H122" i="20"/>
  <c r="B123" i="20"/>
  <c r="C123" i="20"/>
  <c r="D123" i="20"/>
  <c r="E123" i="20"/>
  <c r="F123" i="20"/>
  <c r="G123" i="20"/>
  <c r="H123" i="20"/>
  <c r="B124" i="20"/>
  <c r="C124" i="20"/>
  <c r="D124" i="20"/>
  <c r="E124" i="20"/>
  <c r="F124" i="20"/>
  <c r="G124" i="20"/>
  <c r="H124" i="20"/>
  <c r="B125" i="20"/>
  <c r="C125" i="20"/>
  <c r="D125" i="20"/>
  <c r="E125" i="20"/>
  <c r="F125" i="20"/>
  <c r="G125" i="20"/>
  <c r="H125" i="20"/>
  <c r="B126" i="20"/>
  <c r="C126" i="20"/>
  <c r="D126" i="20"/>
  <c r="E126" i="20"/>
  <c r="F126" i="20"/>
  <c r="G126" i="20"/>
  <c r="H126" i="20"/>
  <c r="B127" i="20"/>
  <c r="C127" i="20"/>
  <c r="D127" i="20"/>
  <c r="E127" i="20"/>
  <c r="F127" i="20"/>
  <c r="G127" i="20"/>
  <c r="H127" i="20"/>
  <c r="B128" i="20"/>
  <c r="C128" i="20"/>
  <c r="D128" i="20"/>
  <c r="E128" i="20"/>
  <c r="F128" i="20"/>
  <c r="G128" i="20"/>
  <c r="H128" i="20"/>
  <c r="B129" i="20"/>
  <c r="C129" i="20"/>
  <c r="D129" i="20"/>
  <c r="E129" i="20"/>
  <c r="F129" i="20"/>
  <c r="G129" i="20"/>
  <c r="H129" i="20"/>
  <c r="B130" i="20"/>
  <c r="C130" i="20"/>
  <c r="D130" i="20"/>
  <c r="E130" i="20"/>
  <c r="F130" i="20"/>
  <c r="G130" i="20"/>
  <c r="H130" i="20"/>
  <c r="B131" i="20"/>
  <c r="C131" i="20"/>
  <c r="D131" i="20"/>
  <c r="E131" i="20"/>
  <c r="F131" i="20"/>
  <c r="G131" i="20"/>
  <c r="H131" i="20"/>
  <c r="B132" i="20"/>
  <c r="C132" i="20"/>
  <c r="D132" i="20"/>
  <c r="E132" i="20"/>
  <c r="F132" i="20"/>
  <c r="G132" i="20"/>
  <c r="H132" i="20"/>
  <c r="B133" i="20"/>
  <c r="C133" i="20"/>
  <c r="D133" i="20"/>
  <c r="E133" i="20"/>
  <c r="F133" i="20"/>
  <c r="G133" i="20"/>
  <c r="H133" i="20"/>
  <c r="B134" i="20"/>
  <c r="C134" i="20"/>
  <c r="D134" i="20"/>
  <c r="E134" i="20"/>
  <c r="F134" i="20"/>
  <c r="G134" i="20"/>
  <c r="H134" i="20"/>
  <c r="B135" i="20"/>
  <c r="C135" i="20"/>
  <c r="D135" i="20"/>
  <c r="E135" i="20"/>
  <c r="F135" i="20"/>
  <c r="G135" i="20"/>
  <c r="H135" i="20"/>
  <c r="B136" i="20"/>
  <c r="C136" i="20"/>
  <c r="D136" i="20"/>
  <c r="E136" i="20"/>
  <c r="F136" i="20"/>
  <c r="G136" i="20"/>
  <c r="H136" i="20"/>
  <c r="B137" i="20"/>
  <c r="C137" i="20"/>
  <c r="D137" i="20"/>
  <c r="E137" i="20"/>
  <c r="F137" i="20"/>
  <c r="G137" i="20"/>
  <c r="H137" i="20"/>
  <c r="B138" i="20"/>
  <c r="C138" i="20"/>
  <c r="D138" i="20"/>
  <c r="E138" i="20"/>
  <c r="F138" i="20"/>
  <c r="G138" i="20"/>
  <c r="H138" i="20"/>
  <c r="B139" i="20"/>
  <c r="C139" i="20"/>
  <c r="D139" i="20"/>
  <c r="E139" i="20"/>
  <c r="F139" i="20"/>
  <c r="G139" i="20"/>
  <c r="H139" i="20"/>
  <c r="B140" i="20"/>
  <c r="C140" i="20"/>
  <c r="D140" i="20"/>
  <c r="E140" i="20"/>
  <c r="F140" i="20"/>
  <c r="G140" i="20"/>
  <c r="H140" i="20"/>
  <c r="B141" i="20"/>
  <c r="C141" i="20"/>
  <c r="D141" i="20"/>
  <c r="E141" i="20"/>
  <c r="F141" i="20"/>
  <c r="G141" i="20"/>
  <c r="H141" i="20"/>
  <c r="B142" i="20"/>
  <c r="C142" i="20"/>
  <c r="D142" i="20"/>
  <c r="E142" i="20"/>
  <c r="F142" i="20"/>
  <c r="G142" i="20"/>
  <c r="H142" i="20"/>
  <c r="B143" i="20"/>
  <c r="C143" i="20"/>
  <c r="D143" i="20"/>
  <c r="E143" i="20"/>
  <c r="F143" i="20"/>
  <c r="G143" i="20"/>
  <c r="H143" i="20"/>
  <c r="B144" i="20"/>
  <c r="C144" i="20"/>
  <c r="D144" i="20"/>
  <c r="E144" i="20"/>
  <c r="F144" i="20"/>
  <c r="G144" i="20"/>
  <c r="H144" i="20"/>
  <c r="B145" i="20"/>
  <c r="C145" i="20"/>
  <c r="D145" i="20"/>
  <c r="E145" i="20"/>
  <c r="F145" i="20"/>
  <c r="G145" i="20"/>
  <c r="H145" i="20"/>
  <c r="B146" i="20"/>
  <c r="C146" i="20"/>
  <c r="D146" i="20"/>
  <c r="E146" i="20"/>
  <c r="F146" i="20"/>
  <c r="G146" i="20"/>
  <c r="H146" i="20"/>
  <c r="B147" i="20"/>
  <c r="C147" i="20"/>
  <c r="D147" i="20"/>
  <c r="E147" i="20"/>
  <c r="F147" i="20"/>
  <c r="G147" i="20"/>
  <c r="H147" i="20"/>
  <c r="B148" i="20"/>
  <c r="C148" i="20"/>
  <c r="D148" i="20"/>
  <c r="E148" i="20"/>
  <c r="F148" i="20"/>
  <c r="G148" i="20"/>
  <c r="H148" i="20"/>
  <c r="B149" i="20"/>
  <c r="C149" i="20"/>
  <c r="D149" i="20"/>
  <c r="E149" i="20"/>
  <c r="F149" i="20"/>
  <c r="G149" i="20"/>
  <c r="H149" i="20"/>
  <c r="B150" i="20"/>
  <c r="C150" i="20"/>
  <c r="D150" i="20"/>
  <c r="E150" i="20"/>
  <c r="F150" i="20"/>
  <c r="G150" i="20"/>
  <c r="H150" i="20"/>
  <c r="B151" i="20"/>
  <c r="C151" i="20"/>
  <c r="D151" i="20"/>
  <c r="E151" i="20"/>
  <c r="F151" i="20"/>
  <c r="G151" i="20"/>
  <c r="H151" i="20"/>
  <c r="B152" i="20"/>
  <c r="C152" i="20"/>
  <c r="D152" i="20"/>
  <c r="E152" i="20"/>
  <c r="F152" i="20"/>
  <c r="G152" i="20"/>
  <c r="H152" i="20"/>
  <c r="B153" i="20"/>
  <c r="C153" i="20"/>
  <c r="D153" i="20"/>
  <c r="E153" i="20"/>
  <c r="F153" i="20"/>
  <c r="G153" i="20"/>
  <c r="H153" i="20"/>
  <c r="B154" i="20"/>
  <c r="C154" i="20"/>
  <c r="D154" i="20"/>
  <c r="E154" i="20"/>
  <c r="F154" i="20"/>
  <c r="G154" i="20"/>
  <c r="H154" i="20"/>
  <c r="B155" i="20"/>
  <c r="C155" i="20"/>
  <c r="D155" i="20"/>
  <c r="E155" i="20"/>
  <c r="F155" i="20"/>
  <c r="G155" i="20"/>
  <c r="H155" i="20"/>
  <c r="B156" i="20"/>
  <c r="C156" i="20"/>
  <c r="D156" i="20"/>
  <c r="E156" i="20"/>
  <c r="F156" i="20"/>
  <c r="G156" i="20"/>
  <c r="H156" i="20"/>
  <c r="B157" i="20"/>
  <c r="C157" i="20"/>
  <c r="D157" i="20"/>
  <c r="E157" i="20"/>
  <c r="F157" i="20"/>
  <c r="G157" i="20"/>
  <c r="H157" i="20"/>
  <c r="B158" i="20"/>
  <c r="C158" i="20"/>
  <c r="D158" i="20"/>
  <c r="E158" i="20"/>
  <c r="F158" i="20"/>
  <c r="G158" i="20"/>
  <c r="H158" i="20"/>
  <c r="B159" i="20"/>
  <c r="C159" i="20"/>
  <c r="D159" i="20"/>
  <c r="E159" i="20"/>
  <c r="F159" i="20"/>
  <c r="G159" i="20"/>
  <c r="H159" i="20"/>
  <c r="B160" i="20"/>
  <c r="C160" i="20"/>
  <c r="D160" i="20"/>
  <c r="E160" i="20"/>
  <c r="F160" i="20"/>
  <c r="G160" i="20"/>
  <c r="H160" i="20"/>
  <c r="B161" i="20"/>
  <c r="C161" i="20"/>
  <c r="D161" i="20"/>
  <c r="E161" i="20"/>
  <c r="F161" i="20"/>
  <c r="G161" i="20"/>
  <c r="H161" i="20"/>
  <c r="B162" i="20"/>
  <c r="C162" i="20"/>
  <c r="D162" i="20"/>
  <c r="E162" i="20"/>
  <c r="F162" i="20"/>
  <c r="G162" i="20"/>
  <c r="H162" i="20"/>
  <c r="B163" i="20"/>
  <c r="C163" i="20"/>
  <c r="D163" i="20"/>
  <c r="E163" i="20"/>
  <c r="F163" i="20"/>
  <c r="G163" i="20"/>
  <c r="H163" i="20"/>
  <c r="C4" i="20"/>
  <c r="D4" i="20"/>
  <c r="E4" i="20"/>
  <c r="F4" i="20"/>
  <c r="G4" i="20"/>
  <c r="H4" i="20"/>
  <c r="B4" i="20"/>
  <c r="O160" i="15"/>
  <c r="R161" i="15"/>
  <c r="P163" i="15"/>
  <c r="P160" i="15"/>
  <c r="S161" i="15"/>
  <c r="Q163" i="15"/>
  <c r="Q160" i="15"/>
  <c r="O162" i="15"/>
  <c r="R163" i="15"/>
  <c r="R160" i="15"/>
  <c r="P162" i="15"/>
  <c r="S163" i="15"/>
  <c r="O163" i="15"/>
  <c r="S160" i="15"/>
  <c r="Q162" i="15"/>
  <c r="O161" i="15"/>
  <c r="R162" i="15"/>
  <c r="P161" i="15"/>
  <c r="S162" i="15"/>
  <c r="Q161" i="15"/>
  <c r="O132" i="15"/>
  <c r="R133" i="15"/>
  <c r="P135" i="15"/>
  <c r="S136" i="15"/>
  <c r="Q138" i="15"/>
  <c r="O140" i="15"/>
  <c r="R141" i="15"/>
  <c r="P143" i="15"/>
  <c r="S144" i="15"/>
  <c r="Q146" i="15"/>
  <c r="O148" i="15"/>
  <c r="R149" i="15"/>
  <c r="P151" i="15"/>
  <c r="S152" i="15"/>
  <c r="Q154" i="15"/>
  <c r="O156" i="15"/>
  <c r="R157" i="15"/>
  <c r="P159" i="15"/>
  <c r="P138" i="15"/>
  <c r="P132" i="15"/>
  <c r="S133" i="15"/>
  <c r="Q135" i="15"/>
  <c r="O137" i="15"/>
  <c r="R138" i="15"/>
  <c r="P140" i="15"/>
  <c r="S141" i="15"/>
  <c r="Q143" i="15"/>
  <c r="O145" i="15"/>
  <c r="R146" i="15"/>
  <c r="P148" i="15"/>
  <c r="S149" i="15"/>
  <c r="Q151" i="15"/>
  <c r="O153" i="15"/>
  <c r="R154" i="15"/>
  <c r="P156" i="15"/>
  <c r="S157" i="15"/>
  <c r="Q159" i="15"/>
  <c r="R136" i="15"/>
  <c r="Q132" i="15"/>
  <c r="O134" i="15"/>
  <c r="R135" i="15"/>
  <c r="P137" i="15"/>
  <c r="S138" i="15"/>
  <c r="Q140" i="15"/>
  <c r="O142" i="15"/>
  <c r="R143" i="15"/>
  <c r="P145" i="15"/>
  <c r="S146" i="15"/>
  <c r="Q148" i="15"/>
  <c r="O150" i="15"/>
  <c r="R151" i="15"/>
  <c r="P153" i="15"/>
  <c r="S154" i="15"/>
  <c r="Q156" i="15"/>
  <c r="O158" i="15"/>
  <c r="R159" i="15"/>
  <c r="O143" i="15"/>
  <c r="R132" i="15"/>
  <c r="P134" i="15"/>
  <c r="S135" i="15"/>
  <c r="Q137" i="15"/>
  <c r="O139" i="15"/>
  <c r="R140" i="15"/>
  <c r="P142" i="15"/>
  <c r="S143" i="15"/>
  <c r="Q145" i="15"/>
  <c r="O147" i="15"/>
  <c r="R148" i="15"/>
  <c r="P150" i="15"/>
  <c r="S151" i="15"/>
  <c r="Q153" i="15"/>
  <c r="O155" i="15"/>
  <c r="R156" i="15"/>
  <c r="P158" i="15"/>
  <c r="S159" i="15"/>
  <c r="S139" i="15"/>
  <c r="S132" i="15"/>
  <c r="Q134" i="15"/>
  <c r="O136" i="15"/>
  <c r="R137" i="15"/>
  <c r="P139" i="15"/>
  <c r="S140" i="15"/>
  <c r="Q142" i="15"/>
  <c r="O144" i="15"/>
  <c r="R145" i="15"/>
  <c r="P147" i="15"/>
  <c r="S148" i="15"/>
  <c r="Q150" i="15"/>
  <c r="O152" i="15"/>
  <c r="R153" i="15"/>
  <c r="P155" i="15"/>
  <c r="S156" i="15"/>
  <c r="Q158" i="15"/>
  <c r="O135" i="15"/>
  <c r="O133" i="15"/>
  <c r="R134" i="15"/>
  <c r="P136" i="15"/>
  <c r="S137" i="15"/>
  <c r="Q139" i="15"/>
  <c r="O141" i="15"/>
  <c r="R142" i="15"/>
  <c r="P144" i="15"/>
  <c r="S145" i="15"/>
  <c r="Q147" i="15"/>
  <c r="O149" i="15"/>
  <c r="R150" i="15"/>
  <c r="P152" i="15"/>
  <c r="S153" i="15"/>
  <c r="Q155" i="15"/>
  <c r="O157" i="15"/>
  <c r="R158" i="15"/>
  <c r="Q141" i="15"/>
  <c r="P133" i="15"/>
  <c r="S134" i="15"/>
  <c r="Q136" i="15"/>
  <c r="O138" i="15"/>
  <c r="R139" i="15"/>
  <c r="P141" i="15"/>
  <c r="S142" i="15"/>
  <c r="Q144" i="15"/>
  <c r="O146" i="15"/>
  <c r="R147" i="15"/>
  <c r="P149" i="15"/>
  <c r="S150" i="15"/>
  <c r="Q152" i="15"/>
  <c r="O154" i="15"/>
  <c r="R155" i="15"/>
  <c r="P157" i="15"/>
  <c r="S158" i="15"/>
  <c r="Q133" i="15"/>
  <c r="R144" i="15"/>
  <c r="P146" i="15"/>
  <c r="S147" i="15"/>
  <c r="Q149" i="15"/>
  <c r="O151" i="15"/>
  <c r="R152" i="15"/>
  <c r="P154" i="15"/>
  <c r="S155" i="15"/>
  <c r="Q157" i="15"/>
  <c r="O159" i="15"/>
  <c r="O104" i="15"/>
  <c r="R105" i="15"/>
  <c r="P107" i="15"/>
  <c r="S108" i="15"/>
  <c r="Q110" i="15"/>
  <c r="O112" i="15"/>
  <c r="R113" i="15"/>
  <c r="P115" i="15"/>
  <c r="S116" i="15"/>
  <c r="Q118" i="15"/>
  <c r="O120" i="15"/>
  <c r="R121" i="15"/>
  <c r="P123" i="15"/>
  <c r="S124" i="15"/>
  <c r="Q126" i="15"/>
  <c r="O128" i="15"/>
  <c r="R129" i="15"/>
  <c r="P131" i="15"/>
  <c r="O115" i="15"/>
  <c r="P104" i="15"/>
  <c r="S105" i="15"/>
  <c r="Q107" i="15"/>
  <c r="O109" i="15"/>
  <c r="R110" i="15"/>
  <c r="P112" i="15"/>
  <c r="S113" i="15"/>
  <c r="Q115" i="15"/>
  <c r="O117" i="15"/>
  <c r="R118" i="15"/>
  <c r="P120" i="15"/>
  <c r="S121" i="15"/>
  <c r="Q123" i="15"/>
  <c r="O125" i="15"/>
  <c r="R126" i="15"/>
  <c r="P128" i="15"/>
  <c r="S129" i="15"/>
  <c r="Q131" i="15"/>
  <c r="S111" i="15"/>
  <c r="Q129" i="15"/>
  <c r="Q104" i="15"/>
  <c r="O106" i="15"/>
  <c r="R107" i="15"/>
  <c r="P109" i="15"/>
  <c r="S110" i="15"/>
  <c r="Q112" i="15"/>
  <c r="O114" i="15"/>
  <c r="R115" i="15"/>
  <c r="P117" i="15"/>
  <c r="S118" i="15"/>
  <c r="Q120" i="15"/>
  <c r="O122" i="15"/>
  <c r="R123" i="15"/>
  <c r="P125" i="15"/>
  <c r="S126" i="15"/>
  <c r="Q128" i="15"/>
  <c r="O130" i="15"/>
  <c r="R131" i="15"/>
  <c r="Q113" i="15"/>
  <c r="R116" i="15"/>
  <c r="P118" i="15"/>
  <c r="S119" i="15"/>
  <c r="Q121" i="15"/>
  <c r="O123" i="15"/>
  <c r="R124" i="15"/>
  <c r="P126" i="15"/>
  <c r="S127" i="15"/>
  <c r="O131" i="15"/>
  <c r="R104" i="15"/>
  <c r="P106" i="15"/>
  <c r="S107" i="15"/>
  <c r="Q109" i="15"/>
  <c r="O111" i="15"/>
  <c r="R112" i="15"/>
  <c r="P114" i="15"/>
  <c r="S115" i="15"/>
  <c r="Q117" i="15"/>
  <c r="O119" i="15"/>
  <c r="R120" i="15"/>
  <c r="P122" i="15"/>
  <c r="S123" i="15"/>
  <c r="Q125" i="15"/>
  <c r="O127" i="15"/>
  <c r="R128" i="15"/>
  <c r="P130" i="15"/>
  <c r="S131" i="15"/>
  <c r="P110" i="15"/>
  <c r="S104" i="15"/>
  <c r="Q106" i="15"/>
  <c r="O108" i="15"/>
  <c r="R109" i="15"/>
  <c r="P111" i="15"/>
  <c r="S112" i="15"/>
  <c r="Q114" i="15"/>
  <c r="O116" i="15"/>
  <c r="R117" i="15"/>
  <c r="P119" i="15"/>
  <c r="S120" i="15"/>
  <c r="Q122" i="15"/>
  <c r="O124" i="15"/>
  <c r="R125" i="15"/>
  <c r="P127" i="15"/>
  <c r="S128" i="15"/>
  <c r="Q130" i="15"/>
  <c r="R108" i="15"/>
  <c r="O105" i="15"/>
  <c r="R106" i="15"/>
  <c r="P108" i="15"/>
  <c r="S109" i="15"/>
  <c r="Q111" i="15"/>
  <c r="O113" i="15"/>
  <c r="R114" i="15"/>
  <c r="P116" i="15"/>
  <c r="S117" i="15"/>
  <c r="Q119" i="15"/>
  <c r="O121" i="15"/>
  <c r="R122" i="15"/>
  <c r="P124" i="15"/>
  <c r="S125" i="15"/>
  <c r="Q127" i="15"/>
  <c r="O129" i="15"/>
  <c r="R130" i="15"/>
  <c r="O107" i="15"/>
  <c r="P105" i="15"/>
  <c r="S106" i="15"/>
  <c r="Q108" i="15"/>
  <c r="O110" i="15"/>
  <c r="R111" i="15"/>
  <c r="P113" i="15"/>
  <c r="S114" i="15"/>
  <c r="Q116" i="15"/>
  <c r="O118" i="15"/>
  <c r="R119" i="15"/>
  <c r="P121" i="15"/>
  <c r="S122" i="15"/>
  <c r="Q124" i="15"/>
  <c r="O126" i="15"/>
  <c r="R127" i="15"/>
  <c r="P129" i="15"/>
  <c r="S130" i="15"/>
  <c r="Q105" i="15"/>
  <c r="F8" i="14" l="1"/>
  <c r="G11" i="19" l="1"/>
  <c r="G10" i="19"/>
  <c r="F10" i="19"/>
  <c r="F11" i="19" s="1"/>
  <c r="H11" i="19" l="1"/>
  <c r="H10" i="19"/>
  <c r="D14" i="19"/>
  <c r="D5" i="19"/>
  <c r="U223" i="7" l="1"/>
  <c r="T223" i="7"/>
  <c r="S223" i="7"/>
  <c r="R223" i="7"/>
  <c r="U222" i="7"/>
  <c r="T222" i="7"/>
  <c r="S222" i="7"/>
  <c r="R222" i="7"/>
  <c r="U221" i="7"/>
  <c r="T221" i="7"/>
  <c r="S221" i="7"/>
  <c r="R221" i="7"/>
  <c r="U220" i="7"/>
  <c r="T220" i="7"/>
  <c r="S220" i="7"/>
  <c r="R220" i="7"/>
  <c r="U219" i="7"/>
  <c r="T219" i="7"/>
  <c r="S219" i="7"/>
  <c r="R219" i="7"/>
  <c r="U218" i="7"/>
  <c r="T218" i="7"/>
  <c r="S218" i="7"/>
  <c r="R218" i="7"/>
  <c r="U217" i="7"/>
  <c r="T217" i="7"/>
  <c r="S217" i="7"/>
  <c r="R217" i="7"/>
  <c r="U216" i="7"/>
  <c r="T216" i="7"/>
  <c r="S216" i="7"/>
  <c r="R216" i="7"/>
  <c r="U215" i="7"/>
  <c r="T215" i="7"/>
  <c r="S215" i="7"/>
  <c r="R215" i="7"/>
  <c r="U214" i="7"/>
  <c r="T214" i="7"/>
  <c r="S214" i="7"/>
  <c r="R214" i="7"/>
  <c r="U213" i="7"/>
  <c r="T213" i="7"/>
  <c r="S213" i="7"/>
  <c r="R213" i="7"/>
  <c r="U212" i="7"/>
  <c r="T212" i="7"/>
  <c r="S212" i="7"/>
  <c r="R212" i="7"/>
  <c r="U211" i="7"/>
  <c r="T211" i="7"/>
  <c r="S211" i="7"/>
  <c r="R211" i="7"/>
  <c r="U210" i="7"/>
  <c r="T210" i="7"/>
  <c r="S210" i="7"/>
  <c r="R210" i="7"/>
  <c r="U209" i="7"/>
  <c r="T209" i="7"/>
  <c r="S209" i="7"/>
  <c r="R209" i="7"/>
  <c r="U208" i="7"/>
  <c r="T208" i="7"/>
  <c r="S208" i="7"/>
  <c r="R208" i="7"/>
  <c r="U207" i="7"/>
  <c r="T207" i="7"/>
  <c r="S207" i="7"/>
  <c r="R207" i="7"/>
  <c r="U206" i="7"/>
  <c r="T206" i="7"/>
  <c r="S206" i="7"/>
  <c r="R206" i="7"/>
  <c r="U205" i="7"/>
  <c r="T205" i="7"/>
  <c r="S205" i="7"/>
  <c r="R205" i="7"/>
  <c r="U204" i="7"/>
  <c r="T204" i="7"/>
  <c r="S204" i="7"/>
  <c r="R204" i="7"/>
  <c r="U203" i="7"/>
  <c r="T203" i="7"/>
  <c r="S203" i="7"/>
  <c r="R203" i="7"/>
  <c r="U202" i="7"/>
  <c r="T202" i="7"/>
  <c r="S202" i="7"/>
  <c r="R202" i="7"/>
  <c r="U201" i="7"/>
  <c r="T201" i="7"/>
  <c r="S201" i="7"/>
  <c r="R201" i="7"/>
  <c r="U200" i="7"/>
  <c r="T200" i="7"/>
  <c r="S200" i="7"/>
  <c r="R200" i="7"/>
  <c r="U199" i="7"/>
  <c r="T199" i="7"/>
  <c r="S199" i="7"/>
  <c r="R199" i="7"/>
  <c r="U198" i="7"/>
  <c r="T198" i="7"/>
  <c r="S198" i="7"/>
  <c r="R198" i="7"/>
  <c r="U197" i="7"/>
  <c r="T197" i="7"/>
  <c r="S197" i="7"/>
  <c r="R197" i="7"/>
  <c r="U196" i="7"/>
  <c r="T196" i="7"/>
  <c r="S196" i="7"/>
  <c r="R196" i="7"/>
  <c r="U195" i="7"/>
  <c r="T195" i="7"/>
  <c r="S195" i="7"/>
  <c r="R195" i="7"/>
  <c r="U194" i="7"/>
  <c r="T194" i="7"/>
  <c r="S194" i="7"/>
  <c r="R194" i="7"/>
  <c r="U193" i="7"/>
  <c r="T193" i="7"/>
  <c r="S193" i="7"/>
  <c r="R193" i="7"/>
  <c r="U192" i="7"/>
  <c r="T192" i="7"/>
  <c r="S192" i="7"/>
  <c r="R192" i="7"/>
  <c r="U191" i="7"/>
  <c r="T191" i="7"/>
  <c r="S191" i="7"/>
  <c r="R191" i="7"/>
  <c r="U190" i="7"/>
  <c r="T190" i="7"/>
  <c r="S190" i="7"/>
  <c r="R190" i="7"/>
  <c r="U189" i="7"/>
  <c r="T189" i="7"/>
  <c r="S189" i="7"/>
  <c r="R189" i="7"/>
  <c r="U188" i="7"/>
  <c r="T188" i="7"/>
  <c r="S188" i="7"/>
  <c r="R188" i="7"/>
  <c r="U187" i="7"/>
  <c r="T187" i="7"/>
  <c r="S187" i="7"/>
  <c r="R187" i="7"/>
  <c r="U186" i="7"/>
  <c r="T186" i="7"/>
  <c r="S186" i="7"/>
  <c r="R186" i="7"/>
  <c r="U185" i="7"/>
  <c r="T185" i="7"/>
  <c r="S185" i="7"/>
  <c r="R185" i="7"/>
  <c r="U178" i="7"/>
  <c r="T178" i="7"/>
  <c r="S178" i="7"/>
  <c r="R178" i="7"/>
  <c r="U177" i="7"/>
  <c r="T177" i="7"/>
  <c r="S177" i="7"/>
  <c r="R177" i="7"/>
  <c r="U176" i="7"/>
  <c r="T176" i="7"/>
  <c r="S176" i="7"/>
  <c r="R176" i="7"/>
  <c r="U175" i="7"/>
  <c r="T175" i="7"/>
  <c r="S175" i="7"/>
  <c r="R175" i="7"/>
  <c r="U174" i="7"/>
  <c r="T174" i="7"/>
  <c r="S174" i="7"/>
  <c r="R174" i="7"/>
  <c r="U173" i="7"/>
  <c r="T173" i="7"/>
  <c r="S173" i="7"/>
  <c r="R173" i="7"/>
  <c r="U172" i="7"/>
  <c r="T172" i="7"/>
  <c r="S172" i="7"/>
  <c r="R172" i="7"/>
  <c r="U171" i="7"/>
  <c r="T171" i="7"/>
  <c r="S171" i="7"/>
  <c r="R171" i="7"/>
  <c r="U170" i="7"/>
  <c r="T170" i="7"/>
  <c r="S170" i="7"/>
  <c r="R170" i="7"/>
  <c r="U169" i="7"/>
  <c r="T169" i="7"/>
  <c r="S169" i="7"/>
  <c r="R169" i="7"/>
  <c r="U168" i="7"/>
  <c r="T168" i="7"/>
  <c r="S168" i="7"/>
  <c r="R168" i="7"/>
  <c r="U167" i="7"/>
  <c r="T167" i="7"/>
  <c r="S167" i="7"/>
  <c r="R167" i="7"/>
  <c r="U166" i="7"/>
  <c r="T166" i="7"/>
  <c r="S166" i="7"/>
  <c r="R166" i="7"/>
  <c r="U165" i="7"/>
  <c r="T165" i="7"/>
  <c r="S165" i="7"/>
  <c r="R165" i="7"/>
  <c r="U164" i="7"/>
  <c r="T164" i="7"/>
  <c r="S164" i="7"/>
  <c r="R164" i="7"/>
  <c r="U163" i="7"/>
  <c r="T163" i="7"/>
  <c r="S163" i="7"/>
  <c r="R163" i="7"/>
  <c r="U162" i="7"/>
  <c r="T162" i="7"/>
  <c r="S162" i="7"/>
  <c r="R162" i="7"/>
  <c r="U161" i="7"/>
  <c r="T161" i="7"/>
  <c r="S161" i="7"/>
  <c r="R161" i="7"/>
  <c r="U160" i="7"/>
  <c r="T160" i="7"/>
  <c r="S160" i="7"/>
  <c r="R160" i="7"/>
  <c r="U159" i="7"/>
  <c r="T159" i="7"/>
  <c r="S159" i="7"/>
  <c r="R159" i="7"/>
  <c r="U158" i="7"/>
  <c r="T158" i="7"/>
  <c r="S158" i="7"/>
  <c r="R158" i="7"/>
  <c r="U157" i="7"/>
  <c r="T157" i="7"/>
  <c r="S157" i="7"/>
  <c r="R157" i="7"/>
  <c r="U156" i="7"/>
  <c r="T156" i="7"/>
  <c r="S156" i="7"/>
  <c r="R156" i="7"/>
  <c r="U155" i="7"/>
  <c r="T155" i="7"/>
  <c r="S155" i="7"/>
  <c r="R155" i="7"/>
  <c r="U154" i="7"/>
  <c r="T154" i="7"/>
  <c r="S154" i="7"/>
  <c r="R154" i="7"/>
  <c r="U153" i="7"/>
  <c r="T153" i="7"/>
  <c r="S153" i="7"/>
  <c r="R153" i="7"/>
  <c r="U152" i="7"/>
  <c r="T152" i="7"/>
  <c r="S152" i="7"/>
  <c r="R152" i="7"/>
  <c r="U151" i="7"/>
  <c r="T151" i="7"/>
  <c r="S151" i="7"/>
  <c r="R151" i="7"/>
  <c r="U150" i="7"/>
  <c r="T150" i="7"/>
  <c r="S150" i="7"/>
  <c r="R150" i="7"/>
  <c r="U149" i="7"/>
  <c r="T149" i="7"/>
  <c r="S149" i="7"/>
  <c r="R149" i="7"/>
  <c r="U148" i="7"/>
  <c r="T148" i="7"/>
  <c r="S148" i="7"/>
  <c r="R148" i="7"/>
  <c r="U147" i="7"/>
  <c r="T147" i="7"/>
  <c r="S147" i="7"/>
  <c r="R147" i="7"/>
  <c r="U146" i="7"/>
  <c r="T146" i="7"/>
  <c r="S146" i="7"/>
  <c r="R146" i="7"/>
  <c r="U145" i="7"/>
  <c r="T145" i="7"/>
  <c r="S145" i="7"/>
  <c r="R145" i="7"/>
  <c r="U144" i="7"/>
  <c r="T144" i="7"/>
  <c r="S144" i="7"/>
  <c r="R144" i="7"/>
  <c r="U143" i="7"/>
  <c r="T143" i="7"/>
  <c r="S143" i="7"/>
  <c r="R143" i="7"/>
  <c r="U142" i="7"/>
  <c r="T142" i="7"/>
  <c r="S142" i="7"/>
  <c r="R142" i="7"/>
  <c r="U141" i="7"/>
  <c r="T141" i="7"/>
  <c r="S141" i="7"/>
  <c r="R141" i="7"/>
  <c r="U140" i="7"/>
  <c r="T140" i="7"/>
  <c r="S140" i="7"/>
  <c r="R140" i="7"/>
  <c r="U133" i="7"/>
  <c r="T133" i="7"/>
  <c r="S133" i="7"/>
  <c r="R133" i="7"/>
  <c r="U132" i="7"/>
  <c r="T132" i="7"/>
  <c r="S132" i="7"/>
  <c r="R132" i="7"/>
  <c r="U131" i="7"/>
  <c r="T131" i="7"/>
  <c r="S131" i="7"/>
  <c r="R131" i="7"/>
  <c r="U130" i="7"/>
  <c r="T130" i="7"/>
  <c r="S130" i="7"/>
  <c r="R130" i="7"/>
  <c r="U129" i="7"/>
  <c r="T129" i="7"/>
  <c r="S129" i="7"/>
  <c r="R129" i="7"/>
  <c r="U128" i="7"/>
  <c r="T128" i="7"/>
  <c r="S128" i="7"/>
  <c r="R128" i="7"/>
  <c r="U127" i="7"/>
  <c r="T127" i="7"/>
  <c r="S127" i="7"/>
  <c r="R127" i="7"/>
  <c r="U126" i="7"/>
  <c r="T126" i="7"/>
  <c r="S126" i="7"/>
  <c r="R126" i="7"/>
  <c r="U125" i="7"/>
  <c r="T125" i="7"/>
  <c r="S125" i="7"/>
  <c r="R125" i="7"/>
  <c r="U124" i="7"/>
  <c r="T124" i="7"/>
  <c r="S124" i="7"/>
  <c r="R124" i="7"/>
  <c r="U123" i="7"/>
  <c r="T123" i="7"/>
  <c r="S123" i="7"/>
  <c r="R123" i="7"/>
  <c r="U122" i="7"/>
  <c r="T122" i="7"/>
  <c r="S122" i="7"/>
  <c r="R122" i="7"/>
  <c r="U121" i="7"/>
  <c r="T121" i="7"/>
  <c r="S121" i="7"/>
  <c r="R121" i="7"/>
  <c r="U120" i="7"/>
  <c r="T120" i="7"/>
  <c r="S120" i="7"/>
  <c r="R120" i="7"/>
  <c r="U119" i="7"/>
  <c r="T119" i="7"/>
  <c r="S119" i="7"/>
  <c r="R119" i="7"/>
  <c r="U118" i="7"/>
  <c r="T118" i="7"/>
  <c r="S118" i="7"/>
  <c r="R118" i="7"/>
  <c r="U117" i="7"/>
  <c r="T117" i="7"/>
  <c r="S117" i="7"/>
  <c r="R117" i="7"/>
  <c r="U116" i="7"/>
  <c r="T116" i="7"/>
  <c r="S116" i="7"/>
  <c r="R116" i="7"/>
  <c r="U115" i="7"/>
  <c r="T115" i="7"/>
  <c r="S115" i="7"/>
  <c r="R115" i="7"/>
  <c r="U114" i="7"/>
  <c r="T114" i="7"/>
  <c r="S114" i="7"/>
  <c r="R114" i="7"/>
  <c r="U113" i="7"/>
  <c r="T113" i="7"/>
  <c r="S113" i="7"/>
  <c r="R113" i="7"/>
  <c r="U112" i="7"/>
  <c r="T112" i="7"/>
  <c r="S112" i="7"/>
  <c r="R112" i="7"/>
  <c r="U111" i="7"/>
  <c r="T111" i="7"/>
  <c r="S111" i="7"/>
  <c r="R111" i="7"/>
  <c r="U110" i="7"/>
  <c r="T110" i="7"/>
  <c r="S110" i="7"/>
  <c r="R110" i="7"/>
  <c r="U109" i="7"/>
  <c r="T109" i="7"/>
  <c r="S109" i="7"/>
  <c r="R109" i="7"/>
  <c r="U108" i="7"/>
  <c r="T108" i="7"/>
  <c r="S108" i="7"/>
  <c r="R108" i="7"/>
  <c r="U107" i="7"/>
  <c r="T107" i="7"/>
  <c r="S107" i="7"/>
  <c r="R107" i="7"/>
  <c r="U106" i="7"/>
  <c r="T106" i="7"/>
  <c r="S106" i="7"/>
  <c r="R106" i="7"/>
  <c r="U105" i="7"/>
  <c r="T105" i="7"/>
  <c r="S105" i="7"/>
  <c r="R105" i="7"/>
  <c r="U104" i="7"/>
  <c r="T104" i="7"/>
  <c r="S104" i="7"/>
  <c r="R104" i="7"/>
  <c r="U103" i="7"/>
  <c r="T103" i="7"/>
  <c r="S103" i="7"/>
  <c r="R103" i="7"/>
  <c r="U102" i="7"/>
  <c r="T102" i="7"/>
  <c r="S102" i="7"/>
  <c r="R102" i="7"/>
  <c r="U101" i="7"/>
  <c r="T101" i="7"/>
  <c r="S101" i="7"/>
  <c r="R101" i="7"/>
  <c r="U100" i="7"/>
  <c r="T100" i="7"/>
  <c r="S100" i="7"/>
  <c r="R100" i="7"/>
  <c r="U99" i="7"/>
  <c r="T99" i="7"/>
  <c r="S99" i="7"/>
  <c r="R99" i="7"/>
  <c r="U98" i="7"/>
  <c r="T98" i="7"/>
  <c r="S98" i="7"/>
  <c r="R98" i="7"/>
  <c r="U97" i="7"/>
  <c r="T97" i="7"/>
  <c r="S97" i="7"/>
  <c r="R97" i="7"/>
  <c r="U96" i="7"/>
  <c r="T96" i="7"/>
  <c r="S96" i="7"/>
  <c r="R96" i="7"/>
  <c r="U95" i="7"/>
  <c r="T95" i="7"/>
  <c r="S95" i="7"/>
  <c r="R95" i="7"/>
  <c r="U88" i="7"/>
  <c r="T88" i="7"/>
  <c r="S88" i="7"/>
  <c r="R88" i="7"/>
  <c r="U87" i="7"/>
  <c r="T87" i="7"/>
  <c r="S87" i="7"/>
  <c r="R87" i="7"/>
  <c r="U86" i="7"/>
  <c r="T86" i="7"/>
  <c r="S86" i="7"/>
  <c r="R86" i="7"/>
  <c r="U85" i="7"/>
  <c r="T85" i="7"/>
  <c r="S85" i="7"/>
  <c r="R85" i="7"/>
  <c r="U84" i="7"/>
  <c r="T84" i="7"/>
  <c r="S84" i="7"/>
  <c r="R84" i="7"/>
  <c r="U83" i="7"/>
  <c r="T83" i="7"/>
  <c r="S83" i="7"/>
  <c r="R83" i="7"/>
  <c r="U82" i="7"/>
  <c r="T82" i="7"/>
  <c r="S82" i="7"/>
  <c r="R82" i="7"/>
  <c r="U81" i="7"/>
  <c r="T81" i="7"/>
  <c r="S81" i="7"/>
  <c r="R81" i="7"/>
  <c r="U80" i="7"/>
  <c r="T80" i="7"/>
  <c r="S80" i="7"/>
  <c r="R80" i="7"/>
  <c r="U79" i="7"/>
  <c r="T79" i="7"/>
  <c r="S79" i="7"/>
  <c r="R79" i="7"/>
  <c r="U78" i="7"/>
  <c r="T78" i="7"/>
  <c r="S78" i="7"/>
  <c r="R78" i="7"/>
  <c r="U77" i="7"/>
  <c r="T77" i="7"/>
  <c r="S77" i="7"/>
  <c r="R77" i="7"/>
  <c r="U76" i="7"/>
  <c r="T76" i="7"/>
  <c r="S76" i="7"/>
  <c r="R76" i="7"/>
  <c r="U75" i="7"/>
  <c r="T75" i="7"/>
  <c r="S75" i="7"/>
  <c r="R75" i="7"/>
  <c r="U74" i="7"/>
  <c r="T74" i="7"/>
  <c r="S74" i="7"/>
  <c r="R74" i="7"/>
  <c r="U73" i="7"/>
  <c r="T73" i="7"/>
  <c r="S73" i="7"/>
  <c r="R73" i="7"/>
  <c r="U72" i="7"/>
  <c r="T72" i="7"/>
  <c r="S72" i="7"/>
  <c r="R72" i="7"/>
  <c r="U71" i="7"/>
  <c r="T71" i="7"/>
  <c r="S71" i="7"/>
  <c r="R71" i="7"/>
  <c r="U70" i="7"/>
  <c r="T70" i="7"/>
  <c r="S70" i="7"/>
  <c r="R70" i="7"/>
  <c r="U69" i="7"/>
  <c r="T69" i="7"/>
  <c r="S69" i="7"/>
  <c r="R69" i="7"/>
  <c r="U68" i="7"/>
  <c r="T68" i="7"/>
  <c r="S68" i="7"/>
  <c r="R68" i="7"/>
  <c r="U67" i="7"/>
  <c r="T67" i="7"/>
  <c r="S67" i="7"/>
  <c r="R67" i="7"/>
  <c r="U66" i="7"/>
  <c r="T66" i="7"/>
  <c r="S66" i="7"/>
  <c r="R66" i="7"/>
  <c r="U65" i="7"/>
  <c r="T65" i="7"/>
  <c r="S65" i="7"/>
  <c r="R65" i="7"/>
  <c r="U64" i="7"/>
  <c r="T64" i="7"/>
  <c r="S64" i="7"/>
  <c r="R64" i="7"/>
  <c r="U63" i="7"/>
  <c r="T63" i="7"/>
  <c r="S63" i="7"/>
  <c r="R63" i="7"/>
  <c r="U62" i="7"/>
  <c r="T62" i="7"/>
  <c r="S62" i="7"/>
  <c r="R62" i="7"/>
  <c r="U61" i="7"/>
  <c r="T61" i="7"/>
  <c r="S61" i="7"/>
  <c r="R61" i="7"/>
  <c r="U60" i="7"/>
  <c r="T60" i="7"/>
  <c r="S60" i="7"/>
  <c r="R60" i="7"/>
  <c r="U59" i="7"/>
  <c r="T59" i="7"/>
  <c r="S59" i="7"/>
  <c r="R59" i="7"/>
  <c r="U58" i="7"/>
  <c r="T58" i="7"/>
  <c r="S58" i="7"/>
  <c r="R58" i="7"/>
  <c r="U57" i="7"/>
  <c r="T57" i="7"/>
  <c r="S57" i="7"/>
  <c r="R57" i="7"/>
  <c r="U56" i="7"/>
  <c r="T56" i="7"/>
  <c r="S56" i="7"/>
  <c r="R56" i="7"/>
  <c r="U55" i="7"/>
  <c r="T55" i="7"/>
  <c r="S55" i="7"/>
  <c r="R55" i="7"/>
  <c r="U54" i="7"/>
  <c r="T54" i="7"/>
  <c r="S54" i="7"/>
  <c r="R54" i="7"/>
  <c r="U53" i="7"/>
  <c r="T53" i="7"/>
  <c r="S53" i="7"/>
  <c r="R53" i="7"/>
  <c r="U52" i="7"/>
  <c r="T52" i="7"/>
  <c r="S52" i="7"/>
  <c r="R52" i="7"/>
  <c r="U51" i="7"/>
  <c r="T51" i="7"/>
  <c r="S51" i="7"/>
  <c r="R51" i="7"/>
  <c r="U50" i="7"/>
  <c r="T50" i="7"/>
  <c r="S50" i="7"/>
  <c r="R50" i="7"/>
  <c r="R6" i="7"/>
  <c r="S6" i="7"/>
  <c r="T6" i="7"/>
  <c r="U6" i="7"/>
  <c r="R7" i="7"/>
  <c r="S7" i="7"/>
  <c r="T7" i="7"/>
  <c r="U7" i="7"/>
  <c r="R8" i="7"/>
  <c r="S8" i="7"/>
  <c r="T8" i="7"/>
  <c r="U8" i="7"/>
  <c r="R9" i="7"/>
  <c r="S9" i="7"/>
  <c r="T9" i="7"/>
  <c r="U9" i="7"/>
  <c r="R10" i="7"/>
  <c r="S10" i="7"/>
  <c r="T10" i="7"/>
  <c r="U10" i="7"/>
  <c r="R11" i="7"/>
  <c r="S11" i="7"/>
  <c r="T11" i="7"/>
  <c r="U11" i="7"/>
  <c r="R12" i="7"/>
  <c r="S12" i="7"/>
  <c r="T12" i="7"/>
  <c r="U12" i="7"/>
  <c r="R13" i="7"/>
  <c r="S13" i="7"/>
  <c r="T13" i="7"/>
  <c r="U13" i="7"/>
  <c r="R14" i="7"/>
  <c r="S14" i="7"/>
  <c r="T14" i="7"/>
  <c r="U14" i="7"/>
  <c r="R15" i="7"/>
  <c r="S15" i="7"/>
  <c r="T15" i="7"/>
  <c r="U15" i="7"/>
  <c r="R16" i="7"/>
  <c r="S16" i="7"/>
  <c r="T16" i="7"/>
  <c r="U16" i="7"/>
  <c r="R17" i="7"/>
  <c r="S17" i="7"/>
  <c r="T17" i="7"/>
  <c r="U17" i="7"/>
  <c r="R18" i="7"/>
  <c r="S18" i="7"/>
  <c r="T18" i="7"/>
  <c r="U18" i="7"/>
  <c r="R19" i="7"/>
  <c r="S19" i="7"/>
  <c r="T19" i="7"/>
  <c r="U19" i="7"/>
  <c r="R20" i="7"/>
  <c r="S20" i="7"/>
  <c r="T20" i="7"/>
  <c r="U20" i="7"/>
  <c r="R21" i="7"/>
  <c r="S21" i="7"/>
  <c r="T21" i="7"/>
  <c r="U21" i="7"/>
  <c r="R22" i="7"/>
  <c r="S22" i="7"/>
  <c r="T22" i="7"/>
  <c r="U22" i="7"/>
  <c r="R23" i="7"/>
  <c r="S23" i="7"/>
  <c r="T23" i="7"/>
  <c r="U23" i="7"/>
  <c r="R24" i="7"/>
  <c r="S24" i="7"/>
  <c r="T24" i="7"/>
  <c r="U24" i="7"/>
  <c r="R25" i="7"/>
  <c r="S25" i="7"/>
  <c r="T25" i="7"/>
  <c r="U25" i="7"/>
  <c r="R26" i="7"/>
  <c r="S26" i="7"/>
  <c r="T26" i="7"/>
  <c r="U26" i="7"/>
  <c r="R27" i="7"/>
  <c r="S27" i="7"/>
  <c r="T27" i="7"/>
  <c r="U27" i="7"/>
  <c r="R28" i="7"/>
  <c r="S28" i="7"/>
  <c r="T28" i="7"/>
  <c r="U28" i="7"/>
  <c r="R29" i="7"/>
  <c r="S29" i="7"/>
  <c r="T29" i="7"/>
  <c r="U29" i="7"/>
  <c r="R30" i="7"/>
  <c r="S30" i="7"/>
  <c r="T30" i="7"/>
  <c r="U30" i="7"/>
  <c r="R31" i="7"/>
  <c r="S31" i="7"/>
  <c r="T31" i="7"/>
  <c r="U31" i="7"/>
  <c r="R32" i="7"/>
  <c r="S32" i="7"/>
  <c r="T32" i="7"/>
  <c r="U32" i="7"/>
  <c r="R33" i="7"/>
  <c r="S33" i="7"/>
  <c r="T33" i="7"/>
  <c r="U33" i="7"/>
  <c r="R34" i="7"/>
  <c r="S34" i="7"/>
  <c r="T34" i="7"/>
  <c r="U34" i="7"/>
  <c r="R35" i="7"/>
  <c r="S35" i="7"/>
  <c r="T35" i="7"/>
  <c r="U35" i="7"/>
  <c r="R36" i="7"/>
  <c r="S36" i="7"/>
  <c r="T36" i="7"/>
  <c r="U36" i="7"/>
  <c r="R37" i="7"/>
  <c r="S37" i="7"/>
  <c r="T37" i="7"/>
  <c r="U37" i="7"/>
  <c r="R38" i="7"/>
  <c r="S38" i="7"/>
  <c r="T38" i="7"/>
  <c r="U38" i="7"/>
  <c r="R39" i="7"/>
  <c r="S39" i="7"/>
  <c r="T39" i="7"/>
  <c r="U39" i="7"/>
  <c r="R40" i="7"/>
  <c r="S40" i="7"/>
  <c r="T40" i="7"/>
  <c r="U40" i="7"/>
  <c r="R41" i="7"/>
  <c r="S41" i="7"/>
  <c r="T41" i="7"/>
  <c r="U41" i="7"/>
  <c r="R42" i="7"/>
  <c r="S42" i="7"/>
  <c r="T42" i="7"/>
  <c r="U42" i="7"/>
  <c r="R43" i="7"/>
  <c r="S43" i="7"/>
  <c r="T43" i="7"/>
  <c r="U43" i="7"/>
  <c r="C198" i="2" l="1"/>
  <c r="D198" i="2"/>
  <c r="C199" i="2"/>
  <c r="D199" i="2"/>
  <c r="C200" i="2"/>
  <c r="D200" i="2"/>
  <c r="C201" i="2"/>
  <c r="D201" i="2"/>
  <c r="C202" i="2"/>
  <c r="D202" i="2"/>
  <c r="C203" i="2"/>
  <c r="D203" i="2"/>
  <c r="C204" i="2"/>
  <c r="D204" i="2"/>
  <c r="C205" i="2"/>
  <c r="D205" i="2"/>
  <c r="C206" i="2"/>
  <c r="D206" i="2"/>
  <c r="C207" i="2"/>
  <c r="D207" i="2"/>
  <c r="C208" i="2"/>
  <c r="D208" i="2"/>
  <c r="C209" i="2"/>
  <c r="D209" i="2"/>
  <c r="C210" i="2"/>
  <c r="D210" i="2"/>
  <c r="C211" i="2"/>
  <c r="D211" i="2"/>
  <c r="C212" i="2"/>
  <c r="D212" i="2"/>
  <c r="C213" i="2"/>
  <c r="D213" i="2"/>
  <c r="C214" i="2"/>
  <c r="D214" i="2"/>
  <c r="C215" i="2"/>
  <c r="D215" i="2"/>
  <c r="C216" i="2"/>
  <c r="D216" i="2"/>
  <c r="C217" i="2"/>
  <c r="D217" i="2"/>
  <c r="C218" i="2"/>
  <c r="D218" i="2"/>
  <c r="C219" i="2"/>
  <c r="D219" i="2"/>
  <c r="C220" i="2"/>
  <c r="D220" i="2"/>
  <c r="C221" i="2"/>
  <c r="D221" i="2"/>
  <c r="C222" i="2"/>
  <c r="D222" i="2"/>
  <c r="C223" i="2"/>
  <c r="D223" i="2"/>
  <c r="C224" i="2"/>
  <c r="D224" i="2"/>
  <c r="C225" i="2"/>
  <c r="D225" i="2"/>
  <c r="C226" i="2"/>
  <c r="D226" i="2"/>
  <c r="C227" i="2"/>
  <c r="D227" i="2"/>
  <c r="C228" i="2"/>
  <c r="D228" i="2"/>
  <c r="C229" i="2"/>
  <c r="D229" i="2"/>
  <c r="C230" i="2"/>
  <c r="D230" i="2"/>
  <c r="C231" i="2"/>
  <c r="D231" i="2"/>
  <c r="C232" i="2"/>
  <c r="D232" i="2"/>
  <c r="C233" i="2"/>
  <c r="D233" i="2"/>
  <c r="C234" i="2"/>
  <c r="D234" i="2"/>
  <c r="C235" i="2"/>
  <c r="D235" i="2"/>
  <c r="D197" i="2"/>
  <c r="C197" i="2"/>
  <c r="C153" i="2"/>
  <c r="D153" i="2"/>
  <c r="C154" i="2"/>
  <c r="D154" i="2"/>
  <c r="C155" i="2"/>
  <c r="D155" i="2"/>
  <c r="C156" i="2"/>
  <c r="D156" i="2"/>
  <c r="C157" i="2"/>
  <c r="D157" i="2"/>
  <c r="C158" i="2"/>
  <c r="D158" i="2"/>
  <c r="C159" i="2"/>
  <c r="D159" i="2"/>
  <c r="C160" i="2"/>
  <c r="D160" i="2"/>
  <c r="C161" i="2"/>
  <c r="D161" i="2"/>
  <c r="C162" i="2"/>
  <c r="D162" i="2"/>
  <c r="C163" i="2"/>
  <c r="D163" i="2"/>
  <c r="C164" i="2"/>
  <c r="D164" i="2"/>
  <c r="C165" i="2"/>
  <c r="D165" i="2"/>
  <c r="C166" i="2"/>
  <c r="D166" i="2"/>
  <c r="C167" i="2"/>
  <c r="D167" i="2"/>
  <c r="C168" i="2"/>
  <c r="D168" i="2"/>
  <c r="C169" i="2"/>
  <c r="D169" i="2"/>
  <c r="C170" i="2"/>
  <c r="D170" i="2"/>
  <c r="C171" i="2"/>
  <c r="D171" i="2"/>
  <c r="C172" i="2"/>
  <c r="D172" i="2"/>
  <c r="C173" i="2"/>
  <c r="D173" i="2"/>
  <c r="C174" i="2"/>
  <c r="D174" i="2"/>
  <c r="C175" i="2"/>
  <c r="D175" i="2"/>
  <c r="C176" i="2"/>
  <c r="D176" i="2"/>
  <c r="C177" i="2"/>
  <c r="D177" i="2"/>
  <c r="C178" i="2"/>
  <c r="D178" i="2"/>
  <c r="C179" i="2"/>
  <c r="D179" i="2"/>
  <c r="C180" i="2"/>
  <c r="D180" i="2"/>
  <c r="C181" i="2"/>
  <c r="D181" i="2"/>
  <c r="C182" i="2"/>
  <c r="D182" i="2"/>
  <c r="C183" i="2"/>
  <c r="D183" i="2"/>
  <c r="C184" i="2"/>
  <c r="D184" i="2"/>
  <c r="C185" i="2"/>
  <c r="D185" i="2"/>
  <c r="C186" i="2"/>
  <c r="D186" i="2"/>
  <c r="C187" i="2"/>
  <c r="D187" i="2"/>
  <c r="C188" i="2"/>
  <c r="D188" i="2"/>
  <c r="C189" i="2"/>
  <c r="D189" i="2"/>
  <c r="C190" i="2"/>
  <c r="D190" i="2"/>
  <c r="D152" i="2"/>
  <c r="C152" i="2"/>
  <c r="K173" i="7" l="1"/>
  <c r="K161" i="7"/>
  <c r="K155" i="7"/>
  <c r="K146" i="7"/>
  <c r="K178" i="7"/>
  <c r="K175" i="7"/>
  <c r="K172" i="7"/>
  <c r="K169" i="7"/>
  <c r="K166" i="7"/>
  <c r="K163" i="7"/>
  <c r="K160" i="7"/>
  <c r="K157" i="7"/>
  <c r="K154" i="7"/>
  <c r="K151" i="7"/>
  <c r="K148" i="7"/>
  <c r="K145" i="7"/>
  <c r="K142" i="7"/>
  <c r="K140" i="7"/>
  <c r="K170" i="7"/>
  <c r="K164" i="7"/>
  <c r="K152" i="7"/>
  <c r="K143" i="7"/>
  <c r="K176" i="7"/>
  <c r="K167" i="7"/>
  <c r="K158" i="7"/>
  <c r="K149" i="7"/>
  <c r="K177" i="7"/>
  <c r="K174" i="7"/>
  <c r="K171" i="7"/>
  <c r="K168" i="7"/>
  <c r="K165" i="7"/>
  <c r="K162" i="7"/>
  <c r="K159" i="7"/>
  <c r="K156" i="7"/>
  <c r="K153" i="7"/>
  <c r="K150" i="7"/>
  <c r="K147" i="7"/>
  <c r="K144" i="7"/>
  <c r="K141" i="7"/>
  <c r="AO207" i="14"/>
  <c r="AO219" i="14"/>
  <c r="AO220" i="14"/>
  <c r="AP222" i="14"/>
  <c r="AP72" i="14"/>
  <c r="AP117" i="14" s="1"/>
  <c r="AP162" i="14" s="1"/>
  <c r="AP207" i="14" s="1"/>
  <c r="AP73" i="14"/>
  <c r="AP118" i="14" s="1"/>
  <c r="AP163" i="14" s="1"/>
  <c r="AP208" i="14" s="1"/>
  <c r="AP74" i="14"/>
  <c r="AP119" i="14" s="1"/>
  <c r="AP164" i="14" s="1"/>
  <c r="AP209" i="14" s="1"/>
  <c r="AP75" i="14"/>
  <c r="AP120" i="14" s="1"/>
  <c r="AP165" i="14" s="1"/>
  <c r="AP210" i="14" s="1"/>
  <c r="AP76" i="14"/>
  <c r="AP121" i="14" s="1"/>
  <c r="AP166" i="14" s="1"/>
  <c r="AP211" i="14" s="1"/>
  <c r="AP77" i="14"/>
  <c r="AP122" i="14" s="1"/>
  <c r="AP167" i="14" s="1"/>
  <c r="AP212" i="14" s="1"/>
  <c r="AP78" i="14"/>
  <c r="AP123" i="14" s="1"/>
  <c r="AP168" i="14" s="1"/>
  <c r="AP213" i="14" s="1"/>
  <c r="AP79" i="14"/>
  <c r="AP124" i="14" s="1"/>
  <c r="AP169" i="14" s="1"/>
  <c r="AP214" i="14" s="1"/>
  <c r="AP80" i="14"/>
  <c r="AP125" i="14" s="1"/>
  <c r="AP170" i="14" s="1"/>
  <c r="AP215" i="14" s="1"/>
  <c r="AP81" i="14"/>
  <c r="AP126" i="14" s="1"/>
  <c r="AP171" i="14" s="1"/>
  <c r="AP216" i="14" s="1"/>
  <c r="AP82" i="14"/>
  <c r="AP127" i="14" s="1"/>
  <c r="AP172" i="14" s="1"/>
  <c r="AP217" i="14" s="1"/>
  <c r="AP83" i="14"/>
  <c r="AP128" i="14" s="1"/>
  <c r="AP173" i="14" s="1"/>
  <c r="AP218" i="14" s="1"/>
  <c r="AP84" i="14"/>
  <c r="AP129" i="14" s="1"/>
  <c r="AP174" i="14" s="1"/>
  <c r="AP219" i="14" s="1"/>
  <c r="AP85" i="14"/>
  <c r="AP130" i="14" s="1"/>
  <c r="AP175" i="14" s="1"/>
  <c r="AP220" i="14" s="1"/>
  <c r="AP86" i="14"/>
  <c r="AP131" i="14" s="1"/>
  <c r="AP176" i="14" s="1"/>
  <c r="AP221" i="14" s="1"/>
  <c r="AP87" i="14"/>
  <c r="AP132" i="14" s="1"/>
  <c r="AP177" i="14" s="1"/>
  <c r="AP88" i="14"/>
  <c r="AP133" i="14" s="1"/>
  <c r="AP178" i="14" s="1"/>
  <c r="AP223" i="14" s="1"/>
  <c r="AP89" i="14"/>
  <c r="AP134" i="14" s="1"/>
  <c r="AP179" i="14" s="1"/>
  <c r="AP224" i="14" s="1"/>
  <c r="AP90" i="14"/>
  <c r="AP135" i="14" s="1"/>
  <c r="AP180" i="14" s="1"/>
  <c r="AP225" i="14" s="1"/>
  <c r="AP91" i="14"/>
  <c r="AP136" i="14" s="1"/>
  <c r="AP181" i="14" s="1"/>
  <c r="AP226" i="14" s="1"/>
  <c r="AP92" i="14"/>
  <c r="AP137" i="14" s="1"/>
  <c r="AP182" i="14" s="1"/>
  <c r="AP227" i="14" s="1"/>
  <c r="AP93" i="14"/>
  <c r="AP138" i="14" s="1"/>
  <c r="AP183" i="14" s="1"/>
  <c r="AP228" i="14" s="1"/>
  <c r="AP94" i="14"/>
  <c r="AP139" i="14" s="1"/>
  <c r="AP184" i="14" s="1"/>
  <c r="AP229" i="14" s="1"/>
  <c r="AO27" i="14"/>
  <c r="AO72" i="14" s="1"/>
  <c r="AO117" i="14" s="1"/>
  <c r="AO162" i="14" s="1"/>
  <c r="AO28" i="14"/>
  <c r="AO73" i="14" s="1"/>
  <c r="AO118" i="14" s="1"/>
  <c r="AO163" i="14" s="1"/>
  <c r="AO208" i="14" s="1"/>
  <c r="AO29" i="14"/>
  <c r="AO74" i="14" s="1"/>
  <c r="AO119" i="14" s="1"/>
  <c r="AO164" i="14" s="1"/>
  <c r="AO209" i="14" s="1"/>
  <c r="AO30" i="14"/>
  <c r="AO75" i="14" s="1"/>
  <c r="AO120" i="14" s="1"/>
  <c r="AO165" i="14" s="1"/>
  <c r="AO210" i="14" s="1"/>
  <c r="AO31" i="14"/>
  <c r="AO76" i="14" s="1"/>
  <c r="AO121" i="14" s="1"/>
  <c r="AO166" i="14" s="1"/>
  <c r="AO211" i="14" s="1"/>
  <c r="AO32" i="14"/>
  <c r="AO77" i="14" s="1"/>
  <c r="AO122" i="14" s="1"/>
  <c r="AO167" i="14" s="1"/>
  <c r="AO212" i="14" s="1"/>
  <c r="AO33" i="14"/>
  <c r="AO78" i="14" s="1"/>
  <c r="AO123" i="14" s="1"/>
  <c r="AO168" i="14" s="1"/>
  <c r="AO213" i="14" s="1"/>
  <c r="AO34" i="14"/>
  <c r="AO79" i="14" s="1"/>
  <c r="AO124" i="14" s="1"/>
  <c r="AO169" i="14" s="1"/>
  <c r="AO214" i="14" s="1"/>
  <c r="AO35" i="14"/>
  <c r="AO80" i="14" s="1"/>
  <c r="AO125" i="14" s="1"/>
  <c r="AO170" i="14" s="1"/>
  <c r="AO215" i="14" s="1"/>
  <c r="AO36" i="14"/>
  <c r="AO81" i="14" s="1"/>
  <c r="AO126" i="14" s="1"/>
  <c r="AO171" i="14" s="1"/>
  <c r="AO216" i="14" s="1"/>
  <c r="AO37" i="14"/>
  <c r="AO82" i="14" s="1"/>
  <c r="AO127" i="14" s="1"/>
  <c r="AO172" i="14" s="1"/>
  <c r="AO217" i="14" s="1"/>
  <c r="AO38" i="14"/>
  <c r="AO83" i="14" s="1"/>
  <c r="AO128" i="14" s="1"/>
  <c r="AO173" i="14" s="1"/>
  <c r="AO218" i="14" s="1"/>
  <c r="AO39" i="14"/>
  <c r="AO84" i="14" s="1"/>
  <c r="AO129" i="14" s="1"/>
  <c r="AO174" i="14" s="1"/>
  <c r="AO40" i="14"/>
  <c r="AO85" i="14" s="1"/>
  <c r="AO130" i="14" s="1"/>
  <c r="AO175" i="14" s="1"/>
  <c r="AO41" i="14"/>
  <c r="AO86" i="14" s="1"/>
  <c r="AO131" i="14" s="1"/>
  <c r="AO176" i="14" s="1"/>
  <c r="AO221" i="14" s="1"/>
  <c r="AO42" i="14"/>
  <c r="AO87" i="14" s="1"/>
  <c r="AO132" i="14" s="1"/>
  <c r="AO177" i="14" s="1"/>
  <c r="AO222" i="14" s="1"/>
  <c r="AO43" i="14"/>
  <c r="AO88" i="14" s="1"/>
  <c r="AO133" i="14" s="1"/>
  <c r="AO178" i="14" s="1"/>
  <c r="AO223" i="14" s="1"/>
  <c r="AO44" i="14"/>
  <c r="AO89" i="14" s="1"/>
  <c r="AO134" i="14" s="1"/>
  <c r="AO179" i="14" s="1"/>
  <c r="AO224" i="14" s="1"/>
  <c r="AO45" i="14"/>
  <c r="AO90" i="14" s="1"/>
  <c r="AO135" i="14" s="1"/>
  <c r="AO180" i="14" s="1"/>
  <c r="AO225" i="14" s="1"/>
  <c r="AO46" i="14"/>
  <c r="AO91" i="14" s="1"/>
  <c r="AO136" i="14" s="1"/>
  <c r="AO181" i="14" s="1"/>
  <c r="AO226" i="14" s="1"/>
  <c r="AO47" i="14"/>
  <c r="AO92" i="14" s="1"/>
  <c r="AO137" i="14" s="1"/>
  <c r="AO182" i="14" s="1"/>
  <c r="AO227" i="14" s="1"/>
  <c r="AO48" i="14"/>
  <c r="AO93" i="14" s="1"/>
  <c r="AO138" i="14" s="1"/>
  <c r="AO183" i="14" s="1"/>
  <c r="AO228" i="14" s="1"/>
  <c r="AO49" i="14"/>
  <c r="AO94" i="14" s="1"/>
  <c r="AO139" i="14" s="1"/>
  <c r="AO184" i="14" s="1"/>
  <c r="AO229" i="14" s="1"/>
  <c r="Z207" i="11"/>
  <c r="G25" i="15" s="1"/>
  <c r="AL229" i="14"/>
  <c r="AL207" i="14"/>
  <c r="AL208" i="14"/>
  <c r="AL209" i="14"/>
  <c r="AL210" i="14"/>
  <c r="AL211" i="14"/>
  <c r="AL212" i="14"/>
  <c r="AL213" i="14"/>
  <c r="AL214" i="14"/>
  <c r="AL215" i="14"/>
  <c r="AL216" i="14"/>
  <c r="AL217" i="14"/>
  <c r="Z213" i="11"/>
  <c r="G31" i="15" s="1"/>
  <c r="AL218" i="14"/>
  <c r="AL219" i="14"/>
  <c r="AL220" i="14"/>
  <c r="AL221" i="14"/>
  <c r="AL222" i="14"/>
  <c r="AL223" i="14"/>
  <c r="Z219" i="11"/>
  <c r="G37" i="15" s="1"/>
  <c r="AL224" i="14"/>
  <c r="AL225" i="14"/>
  <c r="AL226" i="14"/>
  <c r="AL227" i="14"/>
  <c r="AL228" i="14"/>
  <c r="AL162" i="14"/>
  <c r="AL163" i="14"/>
  <c r="AL164" i="14"/>
  <c r="AL165" i="14"/>
  <c r="AL166" i="14"/>
  <c r="AL167" i="14"/>
  <c r="Z163" i="11"/>
  <c r="F26" i="15" s="1"/>
  <c r="AL168" i="14"/>
  <c r="AL169" i="14"/>
  <c r="AL170" i="14"/>
  <c r="AL171" i="14"/>
  <c r="AL172" i="14"/>
  <c r="AL173" i="14"/>
  <c r="Z169" i="11"/>
  <c r="F32" i="15" s="1"/>
  <c r="AL174" i="14"/>
  <c r="AL175" i="14"/>
  <c r="AL176" i="14"/>
  <c r="AL177" i="14"/>
  <c r="AL178" i="14"/>
  <c r="AL179" i="14"/>
  <c r="AL180" i="14"/>
  <c r="AL181" i="14"/>
  <c r="AL182" i="14"/>
  <c r="AL183" i="14"/>
  <c r="AL184" i="14"/>
  <c r="C108" i="2"/>
  <c r="D108" i="2"/>
  <c r="C109" i="2"/>
  <c r="D109" i="2"/>
  <c r="C110" i="2"/>
  <c r="D110" i="2"/>
  <c r="C111" i="2"/>
  <c r="D111" i="2"/>
  <c r="C112" i="2"/>
  <c r="D112" i="2"/>
  <c r="C113" i="2"/>
  <c r="D113" i="2"/>
  <c r="C114" i="2"/>
  <c r="D114" i="2"/>
  <c r="C115" i="2"/>
  <c r="D115" i="2"/>
  <c r="C116" i="2"/>
  <c r="D116" i="2"/>
  <c r="C117" i="2"/>
  <c r="D117" i="2"/>
  <c r="C118" i="2"/>
  <c r="D118" i="2"/>
  <c r="C119" i="2"/>
  <c r="D119" i="2"/>
  <c r="C120" i="2"/>
  <c r="D120" i="2"/>
  <c r="C121" i="2"/>
  <c r="D121" i="2"/>
  <c r="C122" i="2"/>
  <c r="D122" i="2"/>
  <c r="C123" i="2"/>
  <c r="D123" i="2"/>
  <c r="AL117" i="14" s="1"/>
  <c r="C124" i="2"/>
  <c r="D124" i="2"/>
  <c r="AL118" i="14" s="1"/>
  <c r="C125" i="2"/>
  <c r="D125" i="2"/>
  <c r="AL119" i="14" s="1"/>
  <c r="C126" i="2"/>
  <c r="D126" i="2"/>
  <c r="AL120" i="14" s="1"/>
  <c r="C127" i="2"/>
  <c r="D127" i="2"/>
  <c r="AL121" i="14" s="1"/>
  <c r="C128" i="2"/>
  <c r="D128" i="2"/>
  <c r="AL122" i="14" s="1"/>
  <c r="C129" i="2"/>
  <c r="D129" i="2"/>
  <c r="AL123" i="14" s="1"/>
  <c r="C130" i="2"/>
  <c r="D130" i="2"/>
  <c r="AL124" i="14" s="1"/>
  <c r="C131" i="2"/>
  <c r="D131" i="2"/>
  <c r="AL125" i="14" s="1"/>
  <c r="C132" i="2"/>
  <c r="D132" i="2"/>
  <c r="AL126" i="14" s="1"/>
  <c r="C133" i="2"/>
  <c r="D133" i="2"/>
  <c r="AL127" i="14" s="1"/>
  <c r="C134" i="2"/>
  <c r="D134" i="2"/>
  <c r="AL128" i="14" s="1"/>
  <c r="C135" i="2"/>
  <c r="D135" i="2"/>
  <c r="AL129" i="14" s="1"/>
  <c r="C136" i="2"/>
  <c r="D136" i="2"/>
  <c r="AL130" i="14" s="1"/>
  <c r="C137" i="2"/>
  <c r="D137" i="2"/>
  <c r="AL131" i="14" s="1"/>
  <c r="C138" i="2"/>
  <c r="D138" i="2"/>
  <c r="AL132" i="14" s="1"/>
  <c r="C139" i="2"/>
  <c r="D139" i="2"/>
  <c r="AL133" i="14" s="1"/>
  <c r="C140" i="2"/>
  <c r="D140" i="2"/>
  <c r="AL134" i="14" s="1"/>
  <c r="C141" i="2"/>
  <c r="D141" i="2"/>
  <c r="AL135" i="14" s="1"/>
  <c r="C142" i="2"/>
  <c r="D142" i="2"/>
  <c r="AL136" i="14" s="1"/>
  <c r="C143" i="2"/>
  <c r="D143" i="2"/>
  <c r="AL137" i="14" s="1"/>
  <c r="C144" i="2"/>
  <c r="D144" i="2"/>
  <c r="AL138" i="14" s="1"/>
  <c r="C145" i="2"/>
  <c r="D145" i="2"/>
  <c r="AL139" i="14" s="1"/>
  <c r="D107" i="2"/>
  <c r="C107" i="2"/>
  <c r="C63" i="2"/>
  <c r="D63" i="2"/>
  <c r="C64" i="2"/>
  <c r="D64" i="2"/>
  <c r="C65" i="2"/>
  <c r="D65" i="2"/>
  <c r="C66" i="2"/>
  <c r="D66" i="2"/>
  <c r="C67" i="2"/>
  <c r="D67" i="2"/>
  <c r="C68" i="2"/>
  <c r="D68" i="2"/>
  <c r="C69" i="2"/>
  <c r="D69" i="2"/>
  <c r="C70" i="2"/>
  <c r="D70" i="2"/>
  <c r="C71" i="2"/>
  <c r="D71" i="2"/>
  <c r="C72" i="2"/>
  <c r="D72" i="2"/>
  <c r="C73" i="2"/>
  <c r="D73" i="2"/>
  <c r="C74" i="2"/>
  <c r="D74" i="2"/>
  <c r="C75" i="2"/>
  <c r="D75" i="2"/>
  <c r="C76" i="2"/>
  <c r="D76" i="2"/>
  <c r="C77" i="2"/>
  <c r="D77" i="2"/>
  <c r="C78" i="2"/>
  <c r="D78" i="2"/>
  <c r="AL72" i="14" s="1"/>
  <c r="C79" i="2"/>
  <c r="D79" i="2"/>
  <c r="AL73" i="14" s="1"/>
  <c r="C80" i="2"/>
  <c r="D80" i="2"/>
  <c r="AL74" i="14" s="1"/>
  <c r="C81" i="2"/>
  <c r="D81" i="2"/>
  <c r="AL75" i="14" s="1"/>
  <c r="C82" i="2"/>
  <c r="D82" i="2"/>
  <c r="AL76" i="14" s="1"/>
  <c r="C83" i="2"/>
  <c r="D83" i="2"/>
  <c r="AL77" i="14" s="1"/>
  <c r="C84" i="2"/>
  <c r="D84" i="2"/>
  <c r="AL78" i="14" s="1"/>
  <c r="C85" i="2"/>
  <c r="D85" i="2"/>
  <c r="AL79" i="14" s="1"/>
  <c r="C86" i="2"/>
  <c r="D86" i="2"/>
  <c r="AL80" i="14" s="1"/>
  <c r="C87" i="2"/>
  <c r="D87" i="2"/>
  <c r="AL81" i="14" s="1"/>
  <c r="C88" i="2"/>
  <c r="D88" i="2"/>
  <c r="AL82" i="14" s="1"/>
  <c r="C89" i="2"/>
  <c r="D89" i="2"/>
  <c r="AL83" i="14" s="1"/>
  <c r="C90" i="2"/>
  <c r="D90" i="2"/>
  <c r="AL84" i="14" s="1"/>
  <c r="C91" i="2"/>
  <c r="D91" i="2"/>
  <c r="AL85" i="14" s="1"/>
  <c r="C92" i="2"/>
  <c r="D92" i="2"/>
  <c r="AL86" i="14" s="1"/>
  <c r="C93" i="2"/>
  <c r="D93" i="2"/>
  <c r="AL87" i="14" s="1"/>
  <c r="C94" i="2"/>
  <c r="D94" i="2"/>
  <c r="AL88" i="14" s="1"/>
  <c r="C95" i="2"/>
  <c r="D95" i="2"/>
  <c r="AL89" i="14" s="1"/>
  <c r="C96" i="2"/>
  <c r="D96" i="2"/>
  <c r="AL90" i="14" s="1"/>
  <c r="C97" i="2"/>
  <c r="D97" i="2"/>
  <c r="AL91" i="14" s="1"/>
  <c r="C98" i="2"/>
  <c r="D98" i="2"/>
  <c r="AL92" i="14" s="1"/>
  <c r="C99" i="2"/>
  <c r="D99" i="2"/>
  <c r="AL93" i="14" s="1"/>
  <c r="C100" i="2"/>
  <c r="D100" i="2"/>
  <c r="AL94" i="14" s="1"/>
  <c r="D62" i="2"/>
  <c r="C62" i="2"/>
  <c r="C33" i="2"/>
  <c r="D33" i="2"/>
  <c r="AL27" i="14" s="1"/>
  <c r="C34" i="2"/>
  <c r="D34" i="2"/>
  <c r="AL28" i="14" s="1"/>
  <c r="C35" i="2"/>
  <c r="D35" i="2"/>
  <c r="AL29" i="14" s="1"/>
  <c r="C36" i="2"/>
  <c r="D36" i="2"/>
  <c r="AL30" i="14" s="1"/>
  <c r="C37" i="2"/>
  <c r="D37" i="2"/>
  <c r="AL31" i="14" s="1"/>
  <c r="C38" i="2"/>
  <c r="D38" i="2"/>
  <c r="AL32" i="14" s="1"/>
  <c r="C39" i="2"/>
  <c r="D39" i="2"/>
  <c r="AL33" i="14" s="1"/>
  <c r="C40" i="2"/>
  <c r="D40" i="2"/>
  <c r="AL34" i="14" s="1"/>
  <c r="C41" i="2"/>
  <c r="D41" i="2"/>
  <c r="AL35" i="14" s="1"/>
  <c r="C42" i="2"/>
  <c r="D42" i="2"/>
  <c r="AL36" i="14" s="1"/>
  <c r="C43" i="2"/>
  <c r="D43" i="2"/>
  <c r="AL37" i="14" s="1"/>
  <c r="C44" i="2"/>
  <c r="D44" i="2"/>
  <c r="AL38" i="14" s="1"/>
  <c r="C45" i="2"/>
  <c r="D45" i="2"/>
  <c r="AL39" i="14" s="1"/>
  <c r="C46" i="2"/>
  <c r="D46" i="2"/>
  <c r="AL40" i="14" s="1"/>
  <c r="C47" i="2"/>
  <c r="D47" i="2"/>
  <c r="AL41" i="14" s="1"/>
  <c r="C48" i="2"/>
  <c r="D48" i="2"/>
  <c r="AL42" i="14" s="1"/>
  <c r="C49" i="2"/>
  <c r="D49" i="2"/>
  <c r="AL43" i="14" s="1"/>
  <c r="C50" i="2"/>
  <c r="D50" i="2"/>
  <c r="AL44" i="14" s="1"/>
  <c r="C51" i="2"/>
  <c r="D51" i="2"/>
  <c r="AL45" i="14" s="1"/>
  <c r="C52" i="2"/>
  <c r="D52" i="2"/>
  <c r="AL46" i="14" s="1"/>
  <c r="C53" i="2"/>
  <c r="D53" i="2"/>
  <c r="AL47" i="14" s="1"/>
  <c r="C54" i="2"/>
  <c r="D54" i="2"/>
  <c r="AL48" i="14" s="1"/>
  <c r="C55" i="2"/>
  <c r="D55" i="2"/>
  <c r="AL49" i="14" s="1"/>
  <c r="G33" i="7"/>
  <c r="G34" i="7"/>
  <c r="G35" i="7"/>
  <c r="G36" i="7"/>
  <c r="G37" i="7"/>
  <c r="G38" i="7"/>
  <c r="AM178" i="14"/>
  <c r="AM78" i="14"/>
  <c r="AM41" i="14"/>
  <c r="AM211" i="14"/>
  <c r="AM226" i="14"/>
  <c r="AM35" i="14"/>
  <c r="AM174" i="14"/>
  <c r="AM125" i="14"/>
  <c r="AM118" i="14"/>
  <c r="AM82" i="14"/>
  <c r="AM45" i="14"/>
  <c r="AM173" i="14"/>
  <c r="AM167" i="14"/>
  <c r="AM43" i="14"/>
  <c r="AM182" i="14"/>
  <c r="AM170" i="14"/>
  <c r="AM122" i="14"/>
  <c r="AM86" i="14"/>
  <c r="AM49" i="14"/>
  <c r="AM127" i="14"/>
  <c r="AM181" i="14"/>
  <c r="AM47" i="14"/>
  <c r="AM120" i="14"/>
  <c r="AM39" i="14"/>
  <c r="AM228" i="14"/>
  <c r="AM218" i="14"/>
  <c r="AM162" i="14"/>
  <c r="AM133" i="14"/>
  <c r="AM28" i="14"/>
  <c r="AM166" i="14"/>
  <c r="AM209" i="14"/>
  <c r="AM224" i="14"/>
  <c r="AM76" i="14"/>
  <c r="AM132" i="14"/>
  <c r="AM123" i="14"/>
  <c r="AM131" i="14"/>
  <c r="AM73" i="14"/>
  <c r="AM135" i="14"/>
  <c r="AM42" i="14"/>
  <c r="AM117" i="14"/>
  <c r="AM38" i="14"/>
  <c r="AM37" i="14"/>
  <c r="AM27" i="14"/>
  <c r="AM229" i="14"/>
  <c r="AM216" i="14"/>
  <c r="AM85" i="14"/>
  <c r="AM214" i="14"/>
  <c r="AM89" i="14"/>
  <c r="AM221" i="14"/>
  <c r="AM129" i="14"/>
  <c r="AM126" i="14"/>
  <c r="AM90" i="14"/>
  <c r="AM210" i="14"/>
  <c r="AM139" i="14"/>
  <c r="AM128" i="14"/>
  <c r="AM91" i="14"/>
  <c r="AM124" i="14"/>
  <c r="AM225" i="14"/>
  <c r="AM168" i="14"/>
  <c r="AM180" i="14"/>
  <c r="AM169" i="14"/>
  <c r="AM137" i="14"/>
  <c r="AM32" i="14"/>
  <c r="AM119" i="14"/>
  <c r="AM130" i="14"/>
  <c r="AM94" i="14"/>
  <c r="AM75" i="14"/>
  <c r="AM30" i="14"/>
  <c r="AM175" i="14"/>
  <c r="AM176" i="14"/>
  <c r="AM36" i="14"/>
  <c r="AM72" i="14"/>
  <c r="AM46" i="14"/>
  <c r="AM48" i="14"/>
  <c r="AM171" i="14"/>
  <c r="AM179" i="14"/>
  <c r="AM227" i="14"/>
  <c r="AM121" i="14"/>
  <c r="AM88" i="14"/>
  <c r="AM215" i="14"/>
  <c r="AM31" i="14"/>
  <c r="AM93" i="14"/>
  <c r="AM217" i="14"/>
  <c r="AM134" i="14"/>
  <c r="AM29" i="14"/>
  <c r="AM165" i="14"/>
  <c r="AM34" i="14"/>
  <c r="AM84" i="14"/>
  <c r="AM213" i="14"/>
  <c r="AM136" i="14"/>
  <c r="AM87" i="14"/>
  <c r="AM183" i="14"/>
  <c r="AM83" i="14"/>
  <c r="AM184" i="14"/>
  <c r="AM77" i="14"/>
  <c r="AM40" i="14"/>
  <c r="AM79" i="14"/>
  <c r="AM164" i="14"/>
  <c r="AM138" i="14"/>
  <c r="AM33" i="14"/>
  <c r="AM172" i="14"/>
  <c r="AM212" i="14"/>
  <c r="AM92" i="14"/>
  <c r="AM220" i="14"/>
  <c r="AM44" i="14"/>
  <c r="AM81" i="14"/>
  <c r="AM74" i="14"/>
  <c r="AM219" i="14"/>
  <c r="AM80" i="14"/>
  <c r="AM207" i="14"/>
  <c r="AM208" i="14"/>
  <c r="AM163" i="14"/>
  <c r="AM223" i="14"/>
  <c r="AM222" i="14"/>
  <c r="AM177" i="14"/>
  <c r="AN137" i="14" l="1"/>
  <c r="AN134" i="14"/>
  <c r="AN131" i="14"/>
  <c r="AN128" i="14"/>
  <c r="AN125" i="14"/>
  <c r="AN122" i="14"/>
  <c r="AN139" i="14"/>
  <c r="AN136" i="14"/>
  <c r="AN133" i="14"/>
  <c r="AN130" i="14"/>
  <c r="AN127" i="14"/>
  <c r="AN124" i="14"/>
  <c r="AN121" i="14"/>
  <c r="AN138" i="14"/>
  <c r="AN135" i="14"/>
  <c r="AN132" i="14"/>
  <c r="AN129" i="14"/>
  <c r="AN126" i="14"/>
  <c r="AN123" i="14"/>
  <c r="K95" i="7"/>
  <c r="K131" i="7"/>
  <c r="K128" i="7"/>
  <c r="K125" i="7"/>
  <c r="K116" i="7"/>
  <c r="K113" i="7"/>
  <c r="K110" i="7"/>
  <c r="K107" i="7"/>
  <c r="K104" i="7"/>
  <c r="K101" i="7"/>
  <c r="K98" i="7"/>
  <c r="K133" i="7"/>
  <c r="K127" i="7"/>
  <c r="K124" i="7"/>
  <c r="K121" i="7"/>
  <c r="K115" i="7"/>
  <c r="K109" i="7"/>
  <c r="K106" i="7"/>
  <c r="K103" i="7"/>
  <c r="K100" i="7"/>
  <c r="K97" i="7"/>
  <c r="K132" i="7"/>
  <c r="K129" i="7"/>
  <c r="K126" i="7"/>
  <c r="K123" i="7"/>
  <c r="K120" i="7"/>
  <c r="K117" i="7"/>
  <c r="K114" i="7"/>
  <c r="K111" i="7"/>
  <c r="K108" i="7"/>
  <c r="K105" i="7"/>
  <c r="K102" i="7"/>
  <c r="K99" i="7"/>
  <c r="K96" i="7"/>
  <c r="K35" i="7"/>
  <c r="K29" i="7"/>
  <c r="K68" i="7"/>
  <c r="K56" i="7"/>
  <c r="K43" i="7"/>
  <c r="K40" i="7"/>
  <c r="K37" i="7"/>
  <c r="K34" i="7"/>
  <c r="K31" i="7"/>
  <c r="K28" i="7"/>
  <c r="K25" i="7"/>
  <c r="K22" i="7"/>
  <c r="K88" i="7"/>
  <c r="K85" i="7"/>
  <c r="K82" i="7"/>
  <c r="K79" i="7"/>
  <c r="K76" i="7"/>
  <c r="K73" i="7"/>
  <c r="K70" i="7"/>
  <c r="K67" i="7"/>
  <c r="K64" i="7"/>
  <c r="K61" i="7"/>
  <c r="K58" i="7"/>
  <c r="K55" i="7"/>
  <c r="K52" i="7"/>
  <c r="K38" i="7"/>
  <c r="K39" i="7"/>
  <c r="K33" i="7"/>
  <c r="K27" i="7"/>
  <c r="K24" i="7"/>
  <c r="K21" i="7"/>
  <c r="K87" i="7"/>
  <c r="K84" i="7"/>
  <c r="K81" i="7"/>
  <c r="K78" i="7"/>
  <c r="K75" i="7"/>
  <c r="K72" i="7"/>
  <c r="K69" i="7"/>
  <c r="K66" i="7"/>
  <c r="K63" i="7"/>
  <c r="K60" i="7"/>
  <c r="K57" i="7"/>
  <c r="K54" i="7"/>
  <c r="K51" i="7"/>
  <c r="K26" i="7"/>
  <c r="K74" i="7"/>
  <c r="K62" i="7"/>
  <c r="K41" i="7"/>
  <c r="K32" i="7"/>
  <c r="K23" i="7"/>
  <c r="K83" i="7"/>
  <c r="K77" i="7"/>
  <c r="K71" i="7"/>
  <c r="K65" i="7"/>
  <c r="K59" i="7"/>
  <c r="K53" i="7"/>
  <c r="Z87" i="11"/>
  <c r="D40" i="15" s="1"/>
  <c r="K86" i="7"/>
  <c r="K128" i="14"/>
  <c r="K122" i="7"/>
  <c r="Z81" i="11"/>
  <c r="D34" i="15" s="1"/>
  <c r="K80" i="7"/>
  <c r="Z131" i="11"/>
  <c r="E39" i="15" s="1"/>
  <c r="K130" i="7"/>
  <c r="Z119" i="11"/>
  <c r="E27" i="15" s="1"/>
  <c r="K118" i="7"/>
  <c r="Z113" i="11"/>
  <c r="E21" i="15" s="1"/>
  <c r="K112" i="7"/>
  <c r="K125" i="14"/>
  <c r="K119" i="7"/>
  <c r="K48" i="14"/>
  <c r="K42" i="7"/>
  <c r="K42" i="14"/>
  <c r="K36" i="7"/>
  <c r="K36" i="14"/>
  <c r="K30" i="7"/>
  <c r="Z75" i="11"/>
  <c r="D28" i="15" s="1"/>
  <c r="K177" i="14"/>
  <c r="Z172" i="11"/>
  <c r="F35" i="15" s="1"/>
  <c r="Q171" i="7"/>
  <c r="K166" i="14"/>
  <c r="Z161" i="11"/>
  <c r="F24" i="15" s="1"/>
  <c r="Q160" i="7"/>
  <c r="Z217" i="11"/>
  <c r="G35" i="15" s="1"/>
  <c r="K216" i="7"/>
  <c r="K222" i="14"/>
  <c r="Q216" i="7"/>
  <c r="Z39" i="11"/>
  <c r="C37" i="15" s="1"/>
  <c r="K44" i="14"/>
  <c r="K49" i="14"/>
  <c r="Z44" i="11"/>
  <c r="C42" i="15" s="1"/>
  <c r="Z41" i="11"/>
  <c r="C39" i="15" s="1"/>
  <c r="K46" i="14"/>
  <c r="K43" i="14"/>
  <c r="Z38" i="11"/>
  <c r="C36" i="15" s="1"/>
  <c r="Z35" i="11"/>
  <c r="C33" i="15" s="1"/>
  <c r="K40" i="14"/>
  <c r="K37" i="14"/>
  <c r="Z32" i="11"/>
  <c r="C30" i="15" s="1"/>
  <c r="Z29" i="11"/>
  <c r="C27" i="15" s="1"/>
  <c r="Q28" i="7"/>
  <c r="K34" i="14"/>
  <c r="K31" i="14"/>
  <c r="Q25" i="7"/>
  <c r="Z26" i="11"/>
  <c r="C24" i="15" s="1"/>
  <c r="Z23" i="11"/>
  <c r="C21" i="15" s="1"/>
  <c r="Q22" i="7"/>
  <c r="K28" i="14"/>
  <c r="Z89" i="11"/>
  <c r="D42" i="15" s="1"/>
  <c r="Q88" i="7"/>
  <c r="K94" i="14"/>
  <c r="K91" i="14"/>
  <c r="Q85" i="7"/>
  <c r="Z86" i="11"/>
  <c r="D39" i="15" s="1"/>
  <c r="Z83" i="11"/>
  <c r="D36" i="15" s="1"/>
  <c r="Q82" i="7"/>
  <c r="K88" i="14"/>
  <c r="K85" i="14"/>
  <c r="Q79" i="7"/>
  <c r="Z80" i="11"/>
  <c r="D33" i="15" s="1"/>
  <c r="Z77" i="11"/>
  <c r="D30" i="15" s="1"/>
  <c r="Q76" i="7"/>
  <c r="K82" i="14"/>
  <c r="K79" i="14"/>
  <c r="Q73" i="7"/>
  <c r="Z74" i="11"/>
  <c r="D27" i="15" s="1"/>
  <c r="K75" i="14"/>
  <c r="Q69" i="7"/>
  <c r="Z70" i="11"/>
  <c r="D23" i="15" s="1"/>
  <c r="Q68" i="7"/>
  <c r="K74" i="14"/>
  <c r="Z179" i="11"/>
  <c r="F42" i="15" s="1"/>
  <c r="Q178" i="7"/>
  <c r="Q175" i="7"/>
  <c r="Z176" i="11"/>
  <c r="F39" i="15" s="1"/>
  <c r="Z173" i="11"/>
  <c r="F36" i="15" s="1"/>
  <c r="K178" i="14"/>
  <c r="Q172" i="7"/>
  <c r="K175" i="14"/>
  <c r="Q169" i="7"/>
  <c r="Z170" i="11"/>
  <c r="F33" i="15" s="1"/>
  <c r="K172" i="14"/>
  <c r="Z167" i="11"/>
  <c r="F30" i="15" s="1"/>
  <c r="Q166" i="7"/>
  <c r="K169" i="14"/>
  <c r="Q163" i="7"/>
  <c r="Z164" i="11"/>
  <c r="F27" i="15" s="1"/>
  <c r="Z160" i="11"/>
  <c r="F23" i="15" s="1"/>
  <c r="Q159" i="7"/>
  <c r="K165" i="14"/>
  <c r="Q156" i="7"/>
  <c r="K162" i="14"/>
  <c r="Z223" i="11"/>
  <c r="G41" i="15" s="1"/>
  <c r="K222" i="7"/>
  <c r="K228" i="14"/>
  <c r="Q222" i="7"/>
  <c r="K219" i="7"/>
  <c r="K225" i="14"/>
  <c r="Q219" i="7"/>
  <c r="Z220" i="11"/>
  <c r="G38" i="15" s="1"/>
  <c r="Z216" i="11"/>
  <c r="G34" i="15" s="1"/>
  <c r="K215" i="7"/>
  <c r="Q215" i="7"/>
  <c r="K221" i="14"/>
  <c r="Z211" i="11"/>
  <c r="G29" i="15" s="1"/>
  <c r="K210" i="7"/>
  <c r="K216" i="14"/>
  <c r="Q210" i="7"/>
  <c r="Z210" i="11"/>
  <c r="G28" i="15" s="1"/>
  <c r="K209" i="7"/>
  <c r="Q209" i="7"/>
  <c r="K215" i="14"/>
  <c r="K206" i="7"/>
  <c r="Q206" i="7"/>
  <c r="K212" i="14"/>
  <c r="Z203" i="11"/>
  <c r="G21" i="15" s="1"/>
  <c r="K208" i="14"/>
  <c r="K202" i="7"/>
  <c r="Q202" i="7"/>
  <c r="K229" i="14"/>
  <c r="K223" i="7"/>
  <c r="Z224" i="11"/>
  <c r="G42" i="15" s="1"/>
  <c r="Q223" i="7"/>
  <c r="K29" i="14"/>
  <c r="Q23" i="7"/>
  <c r="Z24" i="11"/>
  <c r="C22" i="15" s="1"/>
  <c r="K93" i="14"/>
  <c r="Q87" i="7"/>
  <c r="Z88" i="11"/>
  <c r="D41" i="15" s="1"/>
  <c r="K81" i="14"/>
  <c r="Q75" i="7"/>
  <c r="Z76" i="11"/>
  <c r="D29" i="15" s="1"/>
  <c r="Z67" i="11"/>
  <c r="D20" i="15" s="1"/>
  <c r="Q66" i="7"/>
  <c r="K72" i="14"/>
  <c r="Z133" i="11"/>
  <c r="E41" i="15" s="1"/>
  <c r="K138" i="14"/>
  <c r="Q132" i="7"/>
  <c r="K135" i="14"/>
  <c r="Q129" i="7"/>
  <c r="Z130" i="11"/>
  <c r="E38" i="15" s="1"/>
  <c r="K132" i="14"/>
  <c r="Z127" i="11"/>
  <c r="E35" i="15" s="1"/>
  <c r="Q126" i="7"/>
  <c r="K129" i="14"/>
  <c r="Q123" i="7"/>
  <c r="Z124" i="11"/>
  <c r="E32" i="15" s="1"/>
  <c r="K126" i="14"/>
  <c r="Z121" i="11"/>
  <c r="E29" i="15" s="1"/>
  <c r="Q120" i="7"/>
  <c r="Z117" i="11"/>
  <c r="E25" i="15" s="1"/>
  <c r="Q116" i="7"/>
  <c r="K122" i="14"/>
  <c r="Z27" i="11"/>
  <c r="C25" i="15" s="1"/>
  <c r="Q26" i="7"/>
  <c r="K32" i="14"/>
  <c r="K87" i="14"/>
  <c r="Q81" i="7"/>
  <c r="Z82" i="11"/>
  <c r="D35" i="15" s="1"/>
  <c r="Z71" i="11"/>
  <c r="D24" i="15" s="1"/>
  <c r="Q70" i="7"/>
  <c r="K76" i="14"/>
  <c r="Q113" i="7"/>
  <c r="Z114" i="11"/>
  <c r="E22" i="15" s="1"/>
  <c r="K180" i="14"/>
  <c r="Q174" i="7"/>
  <c r="K207" i="7"/>
  <c r="K213" i="14"/>
  <c r="Q207" i="7"/>
  <c r="Z208" i="11"/>
  <c r="G26" i="15" s="1"/>
  <c r="Z205" i="11"/>
  <c r="G23" i="15" s="1"/>
  <c r="K204" i="7"/>
  <c r="K210" i="14"/>
  <c r="Q204" i="7"/>
  <c r="Q131" i="7"/>
  <c r="Z132" i="11"/>
  <c r="E40" i="15" s="1"/>
  <c r="Z129" i="11"/>
  <c r="E37" i="15" s="1"/>
  <c r="Q128" i="7"/>
  <c r="Q125" i="7"/>
  <c r="Z126" i="11"/>
  <c r="E34" i="15" s="1"/>
  <c r="Z123" i="11"/>
  <c r="E31" i="15" s="1"/>
  <c r="Q122" i="7"/>
  <c r="Q119" i="7"/>
  <c r="Z120" i="11"/>
  <c r="E28" i="15" s="1"/>
  <c r="K123" i="14"/>
  <c r="Q117" i="7"/>
  <c r="Z118" i="11"/>
  <c r="E26" i="15" s="1"/>
  <c r="K120" i="14"/>
  <c r="Z115" i="11"/>
  <c r="E23" i="15" s="1"/>
  <c r="Q114" i="7"/>
  <c r="K167" i="14"/>
  <c r="Z162" i="11"/>
  <c r="F25" i="15" s="1"/>
  <c r="Q161" i="7"/>
  <c r="K213" i="7"/>
  <c r="K219" i="14"/>
  <c r="Q213" i="7"/>
  <c r="Z214" i="11"/>
  <c r="G32" i="15" s="1"/>
  <c r="Z37" i="11"/>
  <c r="C35" i="15" s="1"/>
  <c r="Z69" i="11"/>
  <c r="D22" i="15" s="1"/>
  <c r="K137" i="14"/>
  <c r="K119" i="14"/>
  <c r="Z34" i="11"/>
  <c r="C32" i="15" s="1"/>
  <c r="K39" i="14"/>
  <c r="Z22" i="11"/>
  <c r="C20" i="15" s="1"/>
  <c r="K27" i="14"/>
  <c r="Q21" i="7"/>
  <c r="Z85" i="11"/>
  <c r="D38" i="15" s="1"/>
  <c r="Q84" i="7"/>
  <c r="K90" i="14"/>
  <c r="Z79" i="11"/>
  <c r="D32" i="15" s="1"/>
  <c r="Q78" i="7"/>
  <c r="K84" i="14"/>
  <c r="Z178" i="11"/>
  <c r="F41" i="15" s="1"/>
  <c r="K183" i="14"/>
  <c r="Q177" i="7"/>
  <c r="K223" i="14"/>
  <c r="K217" i="7"/>
  <c r="Z218" i="11"/>
  <c r="G36" i="15" s="1"/>
  <c r="Q217" i="7"/>
  <c r="K217" i="14"/>
  <c r="K211" i="7"/>
  <c r="Z212" i="11"/>
  <c r="G30" i="15" s="1"/>
  <c r="Q211" i="7"/>
  <c r="Z204" i="11"/>
  <c r="G22" i="15" s="1"/>
  <c r="K203" i="7"/>
  <c r="Q203" i="7"/>
  <c r="K209" i="14"/>
  <c r="Z43" i="11"/>
  <c r="C41" i="15" s="1"/>
  <c r="K41" i="14"/>
  <c r="Z36" i="11"/>
  <c r="C34" i="15" s="1"/>
  <c r="K35" i="14"/>
  <c r="Q29" i="7"/>
  <c r="Z30" i="11"/>
  <c r="C28" i="15" s="1"/>
  <c r="Z28" i="11"/>
  <c r="C26" i="15" s="1"/>
  <c r="K33" i="14"/>
  <c r="Q27" i="7"/>
  <c r="Q24" i="7"/>
  <c r="K30" i="14"/>
  <c r="Q86" i="7"/>
  <c r="K92" i="14"/>
  <c r="Z84" i="11"/>
  <c r="D37" i="15" s="1"/>
  <c r="K89" i="14"/>
  <c r="Q83" i="7"/>
  <c r="Q80" i="7"/>
  <c r="K86" i="14"/>
  <c r="Z78" i="11"/>
  <c r="D31" i="15" s="1"/>
  <c r="K83" i="14"/>
  <c r="Q77" i="7"/>
  <c r="Q74" i="7"/>
  <c r="K80" i="14"/>
  <c r="Z73" i="11"/>
  <c r="D26" i="15" s="1"/>
  <c r="Q72" i="7"/>
  <c r="K78" i="14"/>
  <c r="Z72" i="11"/>
  <c r="D25" i="15" s="1"/>
  <c r="K77" i="14"/>
  <c r="Q71" i="7"/>
  <c r="K117" i="14"/>
  <c r="Q111" i="7"/>
  <c r="Z112" i="11"/>
  <c r="E20" i="15" s="1"/>
  <c r="K182" i="14"/>
  <c r="Z177" i="11"/>
  <c r="F40" i="15" s="1"/>
  <c r="Q176" i="7"/>
  <c r="Z174" i="11"/>
  <c r="F37" i="15" s="1"/>
  <c r="Q173" i="7"/>
  <c r="K179" i="14"/>
  <c r="Z171" i="11"/>
  <c r="F34" i="15" s="1"/>
  <c r="Q170" i="7"/>
  <c r="K176" i="14"/>
  <c r="Z168" i="11"/>
  <c r="F31" i="15" s="1"/>
  <c r="Q167" i="7"/>
  <c r="Z165" i="11"/>
  <c r="F28" i="15" s="1"/>
  <c r="Q164" i="7"/>
  <c r="K163" i="14"/>
  <c r="Q157" i="7"/>
  <c r="Z158" i="11"/>
  <c r="F21" i="15" s="1"/>
  <c r="Z222" i="11"/>
  <c r="G40" i="15" s="1"/>
  <c r="K221" i="7"/>
  <c r="Q221" i="7"/>
  <c r="K227" i="14"/>
  <c r="K218" i="7"/>
  <c r="Q218" i="7"/>
  <c r="K224" i="14"/>
  <c r="Z209" i="11"/>
  <c r="G27" i="15" s="1"/>
  <c r="K214" i="14"/>
  <c r="K208" i="7"/>
  <c r="Q208" i="7"/>
  <c r="K211" i="14"/>
  <c r="K205" i="7"/>
  <c r="Z206" i="11"/>
  <c r="G24" i="15" s="1"/>
  <c r="Q205" i="7"/>
  <c r="Z31" i="11"/>
  <c r="C29" i="15" s="1"/>
  <c r="K134" i="14"/>
  <c r="K184" i="14"/>
  <c r="K173" i="14"/>
  <c r="Z40" i="11"/>
  <c r="C38" i="15" s="1"/>
  <c r="K45" i="14"/>
  <c r="K118" i="14"/>
  <c r="Q112" i="7"/>
  <c r="K174" i="14"/>
  <c r="Q168" i="7"/>
  <c r="K171" i="14"/>
  <c r="Z166" i="11"/>
  <c r="F29" i="15" s="1"/>
  <c r="Q165" i="7"/>
  <c r="Z221" i="11"/>
  <c r="G39" i="15" s="1"/>
  <c r="K226" i="14"/>
  <c r="K220" i="7"/>
  <c r="Q220" i="7"/>
  <c r="K212" i="7"/>
  <c r="Q212" i="7"/>
  <c r="K218" i="14"/>
  <c r="K201" i="7"/>
  <c r="K207" i="14"/>
  <c r="Q201" i="7"/>
  <c r="Z202" i="11"/>
  <c r="G20" i="15" s="1"/>
  <c r="Z175" i="11"/>
  <c r="F38" i="15" s="1"/>
  <c r="K47" i="14"/>
  <c r="Z42" i="11"/>
  <c r="C40" i="15" s="1"/>
  <c r="Z33" i="11"/>
  <c r="C31" i="15" s="1"/>
  <c r="K38" i="14"/>
  <c r="K73" i="14"/>
  <c r="Q67" i="7"/>
  <c r="Z68" i="11"/>
  <c r="D21" i="15" s="1"/>
  <c r="Z134" i="11"/>
  <c r="E42" i="15" s="1"/>
  <c r="Q133" i="7"/>
  <c r="K139" i="14"/>
  <c r="K136" i="14"/>
  <c r="Q130" i="7"/>
  <c r="Z128" i="11"/>
  <c r="E36" i="15" s="1"/>
  <c r="K133" i="14"/>
  <c r="Q127" i="7"/>
  <c r="K130" i="14"/>
  <c r="Q124" i="7"/>
  <c r="Z122" i="11"/>
  <c r="E30" i="15" s="1"/>
  <c r="K127" i="14"/>
  <c r="Q121" i="7"/>
  <c r="K124" i="14"/>
  <c r="Q118" i="7"/>
  <c r="Z116" i="11"/>
  <c r="E24" i="15" s="1"/>
  <c r="K121" i="14"/>
  <c r="Q115" i="7"/>
  <c r="K168" i="14"/>
  <c r="Q162" i="7"/>
  <c r="Z159" i="11"/>
  <c r="F22" i="15" s="1"/>
  <c r="K164" i="14"/>
  <c r="Q158" i="7"/>
  <c r="Z215" i="11"/>
  <c r="G33" i="15" s="1"/>
  <c r="K220" i="14"/>
  <c r="K214" i="7"/>
  <c r="Q214" i="7"/>
  <c r="Q43" i="7"/>
  <c r="Q42" i="7"/>
  <c r="Q41" i="7"/>
  <c r="Q40" i="7"/>
  <c r="Q39" i="7"/>
  <c r="Q38" i="7"/>
  <c r="Q37" i="7"/>
  <c r="Q36" i="7"/>
  <c r="Q35" i="7"/>
  <c r="Q34" i="7"/>
  <c r="Q33" i="7"/>
  <c r="Q32" i="7"/>
  <c r="Q31" i="7"/>
  <c r="Q30" i="7"/>
  <c r="Z25" i="11"/>
  <c r="C23" i="15" s="1"/>
  <c r="Z125" i="11"/>
  <c r="E33" i="15" s="1"/>
  <c r="Z157" i="11"/>
  <c r="F20" i="15" s="1"/>
  <c r="K131" i="14"/>
  <c r="K181" i="14"/>
  <c r="K170" i="14"/>
  <c r="AP57" i="14"/>
  <c r="AP102" i="14" s="1"/>
  <c r="AP147" i="14" s="1"/>
  <c r="AP192" i="14" s="1"/>
  <c r="AP58" i="14"/>
  <c r="AP103" i="14" s="1"/>
  <c r="AP148" i="14" s="1"/>
  <c r="AP193" i="14" s="1"/>
  <c r="AP59" i="14"/>
  <c r="AP104" i="14" s="1"/>
  <c r="AP149" i="14" s="1"/>
  <c r="AP194" i="14" s="1"/>
  <c r="AP60" i="14"/>
  <c r="AP105" i="14" s="1"/>
  <c r="AP150" i="14" s="1"/>
  <c r="AP195" i="14" s="1"/>
  <c r="AP61" i="14"/>
  <c r="AP106" i="14" s="1"/>
  <c r="AP151" i="14" s="1"/>
  <c r="AP196" i="14" s="1"/>
  <c r="AP62" i="14"/>
  <c r="AP107" i="14" s="1"/>
  <c r="AP152" i="14" s="1"/>
  <c r="AP197" i="14" s="1"/>
  <c r="AP63" i="14"/>
  <c r="AP108" i="14" s="1"/>
  <c r="AP64" i="14"/>
  <c r="AP109" i="14" s="1"/>
  <c r="AP154" i="14" s="1"/>
  <c r="AP199" i="14" s="1"/>
  <c r="AP65" i="14"/>
  <c r="AP110" i="14" s="1"/>
  <c r="AP155" i="14" s="1"/>
  <c r="AP200" i="14" s="1"/>
  <c r="AP66" i="14"/>
  <c r="AP111" i="14" s="1"/>
  <c r="AP156" i="14" s="1"/>
  <c r="AP67" i="14"/>
  <c r="AP112" i="14" s="1"/>
  <c r="AP157" i="14" s="1"/>
  <c r="AP202" i="14" s="1"/>
  <c r="AP68" i="14"/>
  <c r="AP113" i="14" s="1"/>
  <c r="AP158" i="14" s="1"/>
  <c r="AP203" i="14" s="1"/>
  <c r="AP69" i="14"/>
  <c r="AP114" i="14" s="1"/>
  <c r="AP159" i="14" s="1"/>
  <c r="AP204" i="14" s="1"/>
  <c r="AP70" i="14"/>
  <c r="AP115" i="14" s="1"/>
  <c r="AP160" i="14" s="1"/>
  <c r="AP205" i="14" s="1"/>
  <c r="AP71" i="14"/>
  <c r="AP116" i="14" s="1"/>
  <c r="AP161" i="14" s="1"/>
  <c r="AP206" i="14" s="1"/>
  <c r="AP56" i="14"/>
  <c r="AP101" i="14" s="1"/>
  <c r="AP146" i="14" s="1"/>
  <c r="AP191" i="14" s="1"/>
  <c r="E23" i="14"/>
  <c r="F23" i="14" s="1"/>
  <c r="AO12" i="14"/>
  <c r="AO57" i="14" s="1"/>
  <c r="AO102" i="14" s="1"/>
  <c r="AO147" i="14" s="1"/>
  <c r="AO192" i="14" s="1"/>
  <c r="AO13" i="14"/>
  <c r="AO58" i="14" s="1"/>
  <c r="AO103" i="14" s="1"/>
  <c r="AO148" i="14" s="1"/>
  <c r="AO193" i="14" s="1"/>
  <c r="AO14" i="14"/>
  <c r="AO59" i="14" s="1"/>
  <c r="AO104" i="14" s="1"/>
  <c r="AO149" i="14" s="1"/>
  <c r="AO194" i="14" s="1"/>
  <c r="AO15" i="14"/>
  <c r="AO60" i="14" s="1"/>
  <c r="AO105" i="14" s="1"/>
  <c r="AO150" i="14" s="1"/>
  <c r="AO195" i="14" s="1"/>
  <c r="AO16" i="14"/>
  <c r="AO61" i="14" s="1"/>
  <c r="AO106" i="14" s="1"/>
  <c r="AO151" i="14" s="1"/>
  <c r="AO196" i="14" s="1"/>
  <c r="AO17" i="14"/>
  <c r="AO62" i="14" s="1"/>
  <c r="AO107" i="14" s="1"/>
  <c r="AO152" i="14" s="1"/>
  <c r="AO197" i="14" s="1"/>
  <c r="AO18" i="14"/>
  <c r="AO63" i="14" s="1"/>
  <c r="AO19" i="14"/>
  <c r="AO20" i="14"/>
  <c r="AO65" i="14" s="1"/>
  <c r="AO110" i="14" s="1"/>
  <c r="AO155" i="14" s="1"/>
  <c r="AO200" i="14" s="1"/>
  <c r="AO21" i="14"/>
  <c r="AO22" i="14"/>
  <c r="AO23" i="14"/>
  <c r="AO68" i="14" s="1"/>
  <c r="AO113" i="14" s="1"/>
  <c r="AO158" i="14" s="1"/>
  <c r="AO203" i="14" s="1"/>
  <c r="AO24" i="14"/>
  <c r="AO69" i="14" s="1"/>
  <c r="AO114" i="14" s="1"/>
  <c r="AO159" i="14" s="1"/>
  <c r="AO204" i="14" s="1"/>
  <c r="AO25" i="14"/>
  <c r="AO70" i="14" s="1"/>
  <c r="AO115" i="14" s="1"/>
  <c r="AO160" i="14" s="1"/>
  <c r="AO205" i="14" s="1"/>
  <c r="AO26" i="14"/>
  <c r="AO71" i="14" s="1"/>
  <c r="AO116" i="14" s="1"/>
  <c r="AO161" i="14" s="1"/>
  <c r="AO206" i="14" s="1"/>
  <c r="AO11" i="14"/>
  <c r="AO56" i="14" s="1"/>
  <c r="AO101" i="14" s="1"/>
  <c r="AO146" i="14" s="1"/>
  <c r="AO191" i="14" s="1"/>
  <c r="F11" i="14" l="1"/>
  <c r="F10" i="14" s="1"/>
  <c r="AO66" i="14"/>
  <c r="AO111" i="14" s="1"/>
  <c r="AP153" i="14"/>
  <c r="AP198" i="14" s="1"/>
  <c r="AO108" i="14"/>
  <c r="AO153" i="14" s="1"/>
  <c r="AO67" i="14"/>
  <c r="AP201" i="14"/>
  <c r="AO64" i="14"/>
  <c r="E11" i="14"/>
  <c r="E10" i="14" s="1"/>
  <c r="D11" i="14"/>
  <c r="C11" i="14"/>
  <c r="C9" i="14"/>
  <c r="D6" i="14"/>
  <c r="D4" i="19" l="1"/>
  <c r="AO198" i="14"/>
  <c r="AO112" i="14"/>
  <c r="AO157" i="14" s="1"/>
  <c r="AO202" i="14" s="1"/>
  <c r="AO156" i="14"/>
  <c r="AO109" i="14"/>
  <c r="C23" i="14"/>
  <c r="C24" i="14" s="1"/>
  <c r="E6" i="14"/>
  <c r="F6" i="14" s="1"/>
  <c r="D9" i="14"/>
  <c r="AO201" i="14" l="1"/>
  <c r="AO154" i="14"/>
  <c r="E9" i="14"/>
  <c r="AO199" i="14" l="1"/>
  <c r="F9" i="14"/>
  <c r="C10" i="14" l="1"/>
  <c r="D10" i="14"/>
  <c r="F4" i="14" l="1"/>
  <c r="C7" i="14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4" i="1"/>
  <c r="R113" i="18" l="1"/>
  <c r="R112" i="18"/>
  <c r="R111" i="18"/>
  <c r="R110" i="18"/>
  <c r="R109" i="18"/>
  <c r="R108" i="18"/>
  <c r="R107" i="18"/>
  <c r="R106" i="18"/>
  <c r="R105" i="18"/>
  <c r="R104" i="18"/>
  <c r="R103" i="18"/>
  <c r="R102" i="18"/>
  <c r="R101" i="18"/>
  <c r="R100" i="18"/>
  <c r="R99" i="18"/>
  <c r="R98" i="18"/>
  <c r="R97" i="18"/>
  <c r="R90" i="18"/>
  <c r="R89" i="18"/>
  <c r="R88" i="18"/>
  <c r="R87" i="18"/>
  <c r="R86" i="18"/>
  <c r="R85" i="18"/>
  <c r="R84" i="18"/>
  <c r="R83" i="18"/>
  <c r="R82" i="18"/>
  <c r="R81" i="18"/>
  <c r="R80" i="18"/>
  <c r="R79" i="18"/>
  <c r="R78" i="18"/>
  <c r="R77" i="18"/>
  <c r="R76" i="18"/>
  <c r="R75" i="18"/>
  <c r="R74" i="18"/>
  <c r="R67" i="18"/>
  <c r="R66" i="18"/>
  <c r="R65" i="18"/>
  <c r="R64" i="18"/>
  <c r="R63" i="18"/>
  <c r="R62" i="18"/>
  <c r="R61" i="18"/>
  <c r="R60" i="18"/>
  <c r="R59" i="18"/>
  <c r="R58" i="18"/>
  <c r="R57" i="18"/>
  <c r="R56" i="18"/>
  <c r="R55" i="18"/>
  <c r="R54" i="18"/>
  <c r="R53" i="18"/>
  <c r="R52" i="18"/>
  <c r="R51" i="18"/>
  <c r="G46" i="18"/>
  <c r="F46" i="18"/>
  <c r="E46" i="18"/>
  <c r="D46" i="18"/>
  <c r="G45" i="18"/>
  <c r="F45" i="18"/>
  <c r="E45" i="18"/>
  <c r="D45" i="18"/>
  <c r="R44" i="18"/>
  <c r="R43" i="18"/>
  <c r="R42" i="18"/>
  <c r="R41" i="18"/>
  <c r="R40" i="18"/>
  <c r="R39" i="18"/>
  <c r="R38" i="18"/>
  <c r="R37" i="18"/>
  <c r="G37" i="18"/>
  <c r="F37" i="18"/>
  <c r="E37" i="18"/>
  <c r="D37" i="18"/>
  <c r="R36" i="18"/>
  <c r="G36" i="18"/>
  <c r="F36" i="18"/>
  <c r="E36" i="18"/>
  <c r="D36" i="18"/>
  <c r="R35" i="18"/>
  <c r="G35" i="18"/>
  <c r="F35" i="18"/>
  <c r="E35" i="18"/>
  <c r="D35" i="18"/>
  <c r="R34" i="18"/>
  <c r="G34" i="18"/>
  <c r="F34" i="18"/>
  <c r="E34" i="18"/>
  <c r="D34" i="18"/>
  <c r="R33" i="18"/>
  <c r="G33" i="18"/>
  <c r="F33" i="18"/>
  <c r="E33" i="18"/>
  <c r="D33" i="18"/>
  <c r="R32" i="18"/>
  <c r="G32" i="18"/>
  <c r="F32" i="18"/>
  <c r="E32" i="18"/>
  <c r="D32" i="18"/>
  <c r="R31" i="18"/>
  <c r="G31" i="18"/>
  <c r="F31" i="18"/>
  <c r="E31" i="18"/>
  <c r="D31" i="18"/>
  <c r="R30" i="18"/>
  <c r="R29" i="18"/>
  <c r="R28" i="18"/>
  <c r="R21" i="18"/>
  <c r="R20" i="18"/>
  <c r="G20" i="18"/>
  <c r="G44" i="18" s="1"/>
  <c r="F20" i="18"/>
  <c r="F44" i="18" s="1"/>
  <c r="E20" i="18"/>
  <c r="E44" i="18" s="1"/>
  <c r="D20" i="18"/>
  <c r="D44" i="18" s="1"/>
  <c r="R19" i="18"/>
  <c r="G19" i="18"/>
  <c r="G43" i="18" s="1"/>
  <c r="F19" i="18"/>
  <c r="F43" i="18" s="1"/>
  <c r="E19" i="18"/>
  <c r="E43" i="18" s="1"/>
  <c r="D19" i="18"/>
  <c r="D43" i="18" s="1"/>
  <c r="R18" i="18"/>
  <c r="G18" i="18"/>
  <c r="G42" i="18" s="1"/>
  <c r="F18" i="18"/>
  <c r="F42" i="18" s="1"/>
  <c r="E18" i="18"/>
  <c r="E42" i="18" s="1"/>
  <c r="D18" i="18"/>
  <c r="D42" i="18" s="1"/>
  <c r="R17" i="18"/>
  <c r="G17" i="18"/>
  <c r="G41" i="18" s="1"/>
  <c r="F17" i="18"/>
  <c r="F41" i="18" s="1"/>
  <c r="E17" i="18"/>
  <c r="E41" i="18" s="1"/>
  <c r="D17" i="18"/>
  <c r="D41" i="18" s="1"/>
  <c r="R16" i="18"/>
  <c r="G16" i="18"/>
  <c r="G40" i="18" s="1"/>
  <c r="F16" i="18"/>
  <c r="F40" i="18" s="1"/>
  <c r="E16" i="18"/>
  <c r="E40" i="18" s="1"/>
  <c r="D16" i="18"/>
  <c r="D40" i="18" s="1"/>
  <c r="R15" i="18"/>
  <c r="G15" i="18"/>
  <c r="G39" i="18" s="1"/>
  <c r="F15" i="18"/>
  <c r="F39" i="18" s="1"/>
  <c r="E15" i="18"/>
  <c r="E39" i="18" s="1"/>
  <c r="D15" i="18"/>
  <c r="D39" i="18" s="1"/>
  <c r="R14" i="18"/>
  <c r="R13" i="18"/>
  <c r="R12" i="18"/>
  <c r="R11" i="18"/>
  <c r="R10" i="18"/>
  <c r="R9" i="18"/>
  <c r="R8" i="18"/>
  <c r="R7" i="18"/>
  <c r="R6" i="18"/>
  <c r="R5" i="18"/>
  <c r="O6" i="11" l="1"/>
  <c r="P6" i="11"/>
  <c r="N6" i="11"/>
  <c r="M7" i="11" l="1"/>
  <c r="O7" i="11" l="1"/>
  <c r="P7" i="11"/>
  <c r="N7" i="11"/>
  <c r="M8" i="11"/>
  <c r="S7" i="11"/>
  <c r="M9" i="11" l="1"/>
  <c r="N8" i="11"/>
  <c r="O8" i="11"/>
  <c r="P8" i="11"/>
  <c r="S8" i="11"/>
  <c r="R5" i="7"/>
  <c r="AL195" i="14"/>
  <c r="AL150" i="14"/>
  <c r="AL106" i="14"/>
  <c r="AL62" i="14"/>
  <c r="D25" i="2"/>
  <c r="AL19" i="14" s="1"/>
  <c r="D24" i="2"/>
  <c r="AL18" i="14" s="1"/>
  <c r="D23" i="2"/>
  <c r="AL17" i="14" s="1"/>
  <c r="D22" i="2"/>
  <c r="AL16" i="14" s="1"/>
  <c r="D21" i="2"/>
  <c r="AL15" i="14" s="1"/>
  <c r="D20" i="2"/>
  <c r="AL14" i="14" s="1"/>
  <c r="D19" i="2"/>
  <c r="AL13" i="14" s="1"/>
  <c r="D18" i="2"/>
  <c r="AL12" i="14" s="1"/>
  <c r="D17" i="2"/>
  <c r="AL11" i="14" s="1"/>
  <c r="AM17" i="14"/>
  <c r="AM106" i="14"/>
  <c r="AM19" i="14"/>
  <c r="AM18" i="14"/>
  <c r="AM16" i="14"/>
  <c r="AM13" i="14"/>
  <c r="AM195" i="14"/>
  <c r="AM150" i="14"/>
  <c r="AM11" i="14"/>
  <c r="AM15" i="14"/>
  <c r="AM14" i="14"/>
  <c r="AM62" i="14"/>
  <c r="AM12" i="14"/>
  <c r="S9" i="11" l="1"/>
  <c r="M10" i="11"/>
  <c r="N9" i="11"/>
  <c r="O9" i="11"/>
  <c r="P9" i="11"/>
  <c r="M11" i="11" l="1"/>
  <c r="S11" i="11" s="1"/>
  <c r="N10" i="11"/>
  <c r="O10" i="11"/>
  <c r="P10" i="11"/>
  <c r="S10" i="11"/>
  <c r="M12" i="11" l="1"/>
  <c r="O11" i="11"/>
  <c r="P11" i="11"/>
  <c r="N11" i="11"/>
  <c r="M13" i="11" l="1"/>
  <c r="S13" i="11" s="1"/>
  <c r="N12" i="11"/>
  <c r="O12" i="11"/>
  <c r="P12" i="11"/>
  <c r="S12" i="11"/>
  <c r="M14" i="11" l="1"/>
  <c r="O13" i="11"/>
  <c r="N13" i="11"/>
  <c r="P13" i="11"/>
  <c r="M15" i="11" l="1"/>
  <c r="S15" i="11" s="1"/>
  <c r="N14" i="11"/>
  <c r="O14" i="11"/>
  <c r="P14" i="11"/>
  <c r="S14" i="11"/>
  <c r="M16" i="11" l="1"/>
  <c r="P15" i="11"/>
  <c r="N15" i="11"/>
  <c r="O15" i="11"/>
  <c r="M17" i="11" l="1"/>
  <c r="S17" i="11" s="1"/>
  <c r="N16" i="11"/>
  <c r="O16" i="11"/>
  <c r="P16" i="11"/>
  <c r="S16" i="11"/>
  <c r="M18" i="11" l="1"/>
  <c r="O17" i="11"/>
  <c r="N17" i="11"/>
  <c r="P17" i="11"/>
  <c r="V6" i="11"/>
  <c r="T6" i="11"/>
  <c r="U6" i="11"/>
  <c r="T8" i="11"/>
  <c r="M19" i="11" l="1"/>
  <c r="S19" i="11" s="1"/>
  <c r="N18" i="11"/>
  <c r="O18" i="11"/>
  <c r="P18" i="11"/>
  <c r="S18" i="11"/>
  <c r="V9" i="11"/>
  <c r="U8" i="11"/>
  <c r="U9" i="11"/>
  <c r="V7" i="11"/>
  <c r="U7" i="11"/>
  <c r="T9" i="11"/>
  <c r="T7" i="11"/>
  <c r="V8" i="11"/>
  <c r="V10" i="11"/>
  <c r="M20" i="11" l="1"/>
  <c r="P19" i="11"/>
  <c r="N19" i="11"/>
  <c r="O19" i="11"/>
  <c r="U10" i="11"/>
  <c r="T10" i="11"/>
  <c r="U11" i="11"/>
  <c r="V11" i="11"/>
  <c r="M21" i="11" l="1"/>
  <c r="N20" i="11"/>
  <c r="O20" i="11"/>
  <c r="P20" i="11"/>
  <c r="S20" i="11"/>
  <c r="T11" i="11"/>
  <c r="V12" i="11"/>
  <c r="M22" i="11" l="1"/>
  <c r="N21" i="11"/>
  <c r="O21" i="11"/>
  <c r="P21" i="11"/>
  <c r="S21" i="11"/>
  <c r="T12" i="11"/>
  <c r="U12" i="11"/>
  <c r="M23" i="11" l="1"/>
  <c r="N22" i="11"/>
  <c r="O22" i="11"/>
  <c r="P22" i="11"/>
  <c r="S22" i="11"/>
  <c r="U13" i="11"/>
  <c r="V13" i="11"/>
  <c r="T13" i="11"/>
  <c r="U14" i="11"/>
  <c r="V14" i="11"/>
  <c r="M24" i="11" l="1"/>
  <c r="O23" i="11"/>
  <c r="N23" i="11"/>
  <c r="P23" i="11"/>
  <c r="S23" i="11"/>
  <c r="T14" i="11"/>
  <c r="T15" i="11"/>
  <c r="U15" i="11"/>
  <c r="M25" i="11" l="1"/>
  <c r="N24" i="11"/>
  <c r="O24" i="11"/>
  <c r="P24" i="11"/>
  <c r="S24" i="11"/>
  <c r="V15" i="11"/>
  <c r="T16" i="11"/>
  <c r="U16" i="11"/>
  <c r="V16" i="11"/>
  <c r="M26" i="11" l="1"/>
  <c r="N25" i="11"/>
  <c r="P25" i="11"/>
  <c r="O25" i="11"/>
  <c r="S25" i="11"/>
  <c r="T17" i="11"/>
  <c r="U17" i="11"/>
  <c r="V17" i="11"/>
  <c r="M27" i="11" l="1"/>
  <c r="N26" i="11"/>
  <c r="O26" i="11"/>
  <c r="P26" i="11"/>
  <c r="S26" i="11"/>
  <c r="U18" i="11"/>
  <c r="V18" i="11"/>
  <c r="T18" i="11"/>
  <c r="M28" i="11" l="1"/>
  <c r="O27" i="11"/>
  <c r="N27" i="11"/>
  <c r="P27" i="11"/>
  <c r="S27" i="11"/>
  <c r="T19" i="11"/>
  <c r="U19" i="11"/>
  <c r="V19" i="11"/>
  <c r="M29" i="11" l="1"/>
  <c r="N28" i="11"/>
  <c r="O28" i="11"/>
  <c r="P28" i="11"/>
  <c r="S28" i="11"/>
  <c r="U20" i="11"/>
  <c r="T20" i="11"/>
  <c r="V20" i="11"/>
  <c r="M30" i="11" l="1"/>
  <c r="N29" i="11"/>
  <c r="P29" i="11"/>
  <c r="O29" i="11"/>
  <c r="S29" i="11"/>
  <c r="T21" i="11"/>
  <c r="U21" i="11"/>
  <c r="V21" i="11"/>
  <c r="M31" i="11" l="1"/>
  <c r="N30" i="11"/>
  <c r="O30" i="11"/>
  <c r="P30" i="11"/>
  <c r="S30" i="11"/>
  <c r="V22" i="11"/>
  <c r="T22" i="11"/>
  <c r="U22" i="11"/>
  <c r="M32" i="11" l="1"/>
  <c r="O31" i="11"/>
  <c r="N31" i="11"/>
  <c r="P31" i="11"/>
  <c r="S31" i="11"/>
  <c r="T23" i="11"/>
  <c r="U23" i="11"/>
  <c r="V23" i="11"/>
  <c r="M33" i="11" l="1"/>
  <c r="N32" i="11"/>
  <c r="O32" i="11"/>
  <c r="P32" i="11"/>
  <c r="S32" i="11"/>
  <c r="T24" i="11"/>
  <c r="U24" i="11"/>
  <c r="V24" i="11"/>
  <c r="M34" i="11" l="1"/>
  <c r="P33" i="11"/>
  <c r="N33" i="11"/>
  <c r="O33" i="11"/>
  <c r="S33" i="11"/>
  <c r="T25" i="11"/>
  <c r="U25" i="11"/>
  <c r="V25" i="11"/>
  <c r="M35" i="11" l="1"/>
  <c r="N34" i="11"/>
  <c r="O34" i="11"/>
  <c r="P34" i="11"/>
  <c r="S34" i="11"/>
  <c r="T26" i="11"/>
  <c r="U26" i="11"/>
  <c r="V26" i="11"/>
  <c r="M36" i="11" l="1"/>
  <c r="N35" i="11"/>
  <c r="O35" i="11"/>
  <c r="P35" i="11"/>
  <c r="S35" i="11"/>
  <c r="T27" i="11"/>
  <c r="U27" i="11"/>
  <c r="V27" i="11"/>
  <c r="M37" i="11" l="1"/>
  <c r="N36" i="11"/>
  <c r="O36" i="11"/>
  <c r="P36" i="11"/>
  <c r="S36" i="11"/>
  <c r="T28" i="11"/>
  <c r="U28" i="11"/>
  <c r="V28" i="11"/>
  <c r="M38" i="11" l="1"/>
  <c r="P37" i="11"/>
  <c r="N37" i="11"/>
  <c r="O37" i="11"/>
  <c r="S37" i="11"/>
  <c r="T29" i="11"/>
  <c r="U29" i="11"/>
  <c r="V29" i="11"/>
  <c r="M39" i="11" l="1"/>
  <c r="M40" i="11" s="1"/>
  <c r="N38" i="11"/>
  <c r="O38" i="11"/>
  <c r="P38" i="11"/>
  <c r="S38" i="11"/>
  <c r="T30" i="11"/>
  <c r="U30" i="11"/>
  <c r="V30" i="11"/>
  <c r="O40" i="11" l="1"/>
  <c r="N40" i="11"/>
  <c r="P40" i="11"/>
  <c r="S40" i="11"/>
  <c r="N39" i="11"/>
  <c r="O39" i="11"/>
  <c r="P39" i="11"/>
  <c r="S39" i="11"/>
  <c r="T31" i="11"/>
  <c r="U31" i="11"/>
  <c r="V31" i="11"/>
  <c r="V40" i="11" l="1"/>
  <c r="T40" i="11"/>
  <c r="U40" i="11"/>
  <c r="U32" i="11"/>
  <c r="T32" i="11"/>
  <c r="V32" i="11"/>
  <c r="T33" i="11" l="1"/>
  <c r="U33" i="11"/>
  <c r="V33" i="11"/>
  <c r="T34" i="11" l="1"/>
  <c r="V34" i="11"/>
  <c r="U34" i="11"/>
  <c r="T35" i="11" l="1"/>
  <c r="U35" i="11"/>
  <c r="V35" i="11"/>
  <c r="V36" i="11" l="1"/>
  <c r="T36" i="11"/>
  <c r="U36" i="11"/>
  <c r="T37" i="11" l="1"/>
  <c r="U37" i="11"/>
  <c r="V37" i="11"/>
  <c r="U38" i="11" l="1"/>
  <c r="T38" i="11"/>
  <c r="V38" i="11"/>
  <c r="V39" i="11" l="1"/>
  <c r="U39" i="11"/>
  <c r="T39" i="11"/>
  <c r="C17" i="14" l="1"/>
  <c r="D17" i="14"/>
  <c r="E17" i="14"/>
  <c r="F17" i="14"/>
  <c r="D18" i="14" l="1"/>
  <c r="F18" i="14"/>
  <c r="E18" i="14"/>
  <c r="C18" i="14"/>
  <c r="O9" i="12"/>
  <c r="N9" i="12"/>
  <c r="M9" i="12"/>
  <c r="L9" i="12"/>
  <c r="O8" i="12"/>
  <c r="N8" i="12"/>
  <c r="M8" i="12"/>
  <c r="L8" i="12"/>
  <c r="L3" i="12"/>
  <c r="L6" i="12" s="1"/>
  <c r="P120" i="12" l="1"/>
  <c r="O120" i="12"/>
  <c r="N120" i="12"/>
  <c r="M120" i="12"/>
  <c r="P119" i="12"/>
  <c r="O119" i="12"/>
  <c r="N119" i="12"/>
  <c r="M119" i="12"/>
  <c r="T118" i="12"/>
  <c r="S118" i="12" s="1"/>
  <c r="R118" i="12" s="1"/>
  <c r="Q118" i="12" s="1"/>
  <c r="T117" i="12"/>
  <c r="S117" i="12" s="1"/>
  <c r="R117" i="12" s="1"/>
  <c r="Q117" i="12" s="1"/>
  <c r="T116" i="12"/>
  <c r="S116" i="12" s="1"/>
  <c r="R116" i="12" s="1"/>
  <c r="Q116" i="12" s="1"/>
  <c r="T115" i="12"/>
  <c r="S115" i="12" s="1"/>
  <c r="R115" i="12" s="1"/>
  <c r="Q115" i="12" s="1"/>
  <c r="T114" i="12"/>
  <c r="S114" i="12" s="1"/>
  <c r="R114" i="12" s="1"/>
  <c r="Q114" i="12" s="1"/>
  <c r="T113" i="12"/>
  <c r="S113" i="12" s="1"/>
  <c r="R113" i="12" s="1"/>
  <c r="Q113" i="12" s="1"/>
  <c r="T112" i="12"/>
  <c r="S112" i="12" s="1"/>
  <c r="R112" i="12" s="1"/>
  <c r="Q112" i="12" s="1"/>
  <c r="T111" i="12"/>
  <c r="S111" i="12" s="1"/>
  <c r="R111" i="12" s="1"/>
  <c r="Q111" i="12" s="1"/>
  <c r="T110" i="12"/>
  <c r="S110" i="12" s="1"/>
  <c r="R110" i="12" s="1"/>
  <c r="Q110" i="12" s="1"/>
  <c r="P110" i="12"/>
  <c r="T109" i="12"/>
  <c r="S109" i="12" s="1"/>
  <c r="R109" i="12" s="1"/>
  <c r="Q109" i="12" s="1"/>
  <c r="P109" i="12"/>
  <c r="P97" i="12"/>
  <c r="O97" i="12"/>
  <c r="N97" i="12"/>
  <c r="M97" i="12"/>
  <c r="P96" i="12"/>
  <c r="O96" i="12"/>
  <c r="N96" i="12"/>
  <c r="M96" i="12"/>
  <c r="T95" i="12"/>
  <c r="S95" i="12" s="1"/>
  <c r="R95" i="12" s="1"/>
  <c r="Q95" i="12" s="1"/>
  <c r="T94" i="12"/>
  <c r="S94" i="12" s="1"/>
  <c r="R94" i="12" s="1"/>
  <c r="Q94" i="12" s="1"/>
  <c r="T93" i="12"/>
  <c r="S93" i="12" s="1"/>
  <c r="R93" i="12" s="1"/>
  <c r="Q93" i="12" s="1"/>
  <c r="T92" i="12"/>
  <c r="S92" i="12" s="1"/>
  <c r="R92" i="12" s="1"/>
  <c r="Q92" i="12" s="1"/>
  <c r="T91" i="12"/>
  <c r="S91" i="12" s="1"/>
  <c r="R91" i="12" s="1"/>
  <c r="Q91" i="12" s="1"/>
  <c r="T90" i="12"/>
  <c r="S90" i="12" s="1"/>
  <c r="R90" i="12" s="1"/>
  <c r="Q90" i="12" s="1"/>
  <c r="T89" i="12"/>
  <c r="S89" i="12" s="1"/>
  <c r="R89" i="12" s="1"/>
  <c r="Q89" i="12" s="1"/>
  <c r="T88" i="12"/>
  <c r="S88" i="12" s="1"/>
  <c r="R88" i="12" s="1"/>
  <c r="Q88" i="12" s="1"/>
  <c r="T87" i="12"/>
  <c r="S87" i="12" s="1"/>
  <c r="R87" i="12" s="1"/>
  <c r="Q87" i="12" s="1"/>
  <c r="P87" i="12"/>
  <c r="T86" i="12"/>
  <c r="S86" i="12" s="1"/>
  <c r="R86" i="12" s="1"/>
  <c r="Q86" i="12" s="1"/>
  <c r="P86" i="12"/>
  <c r="P74" i="12"/>
  <c r="O74" i="12"/>
  <c r="N74" i="12"/>
  <c r="M74" i="12"/>
  <c r="P73" i="12"/>
  <c r="O73" i="12"/>
  <c r="N73" i="12"/>
  <c r="M73" i="12"/>
  <c r="T72" i="12"/>
  <c r="S72" i="12" s="1"/>
  <c r="R72" i="12" s="1"/>
  <c r="Q72" i="12" s="1"/>
  <c r="T71" i="12"/>
  <c r="S71" i="12" s="1"/>
  <c r="R71" i="12" s="1"/>
  <c r="Q71" i="12" s="1"/>
  <c r="T70" i="12"/>
  <c r="S70" i="12" s="1"/>
  <c r="R70" i="12" s="1"/>
  <c r="Q70" i="12" s="1"/>
  <c r="T69" i="12"/>
  <c r="S69" i="12" s="1"/>
  <c r="R69" i="12" s="1"/>
  <c r="Q69" i="12" s="1"/>
  <c r="T68" i="12"/>
  <c r="S68" i="12" s="1"/>
  <c r="R68" i="12" s="1"/>
  <c r="Q68" i="12" s="1"/>
  <c r="T67" i="12"/>
  <c r="S67" i="12" s="1"/>
  <c r="R67" i="12" s="1"/>
  <c r="Q67" i="12" s="1"/>
  <c r="T66" i="12"/>
  <c r="S66" i="12" s="1"/>
  <c r="R66" i="12" s="1"/>
  <c r="Q66" i="12" s="1"/>
  <c r="T65" i="12"/>
  <c r="S65" i="12" s="1"/>
  <c r="R65" i="12" s="1"/>
  <c r="Q65" i="12" s="1"/>
  <c r="P65" i="12"/>
  <c r="T64" i="12"/>
  <c r="S64" i="12" s="1"/>
  <c r="R64" i="12" s="1"/>
  <c r="Q64" i="12" s="1"/>
  <c r="P64" i="12"/>
  <c r="T63" i="12"/>
  <c r="S63" i="12"/>
  <c r="P63" i="12"/>
  <c r="O63" i="12"/>
  <c r="T49" i="12"/>
  <c r="S49" i="12" s="1"/>
  <c r="R49" i="12" s="1"/>
  <c r="Q49" i="12" s="1"/>
  <c r="T48" i="12"/>
  <c r="S48" i="12" s="1"/>
  <c r="R48" i="12" s="1"/>
  <c r="Q48" i="12" s="1"/>
  <c r="T47" i="12"/>
  <c r="S47" i="12" s="1"/>
  <c r="R47" i="12" s="1"/>
  <c r="Q47" i="12" s="1"/>
  <c r="T46" i="12"/>
  <c r="S46" i="12" s="1"/>
  <c r="R46" i="12" s="1"/>
  <c r="Q46" i="12" s="1"/>
  <c r="T45" i="12"/>
  <c r="S45" i="12" s="1"/>
  <c r="R45" i="12" s="1"/>
  <c r="Q45" i="12" s="1"/>
  <c r="T44" i="12"/>
  <c r="S44" i="12" s="1"/>
  <c r="R44" i="12" s="1"/>
  <c r="Q44" i="12" s="1"/>
  <c r="T43" i="12"/>
  <c r="S43" i="12" s="1"/>
  <c r="R43" i="12" s="1"/>
  <c r="Q43" i="12" s="1"/>
  <c r="T42" i="12"/>
  <c r="S42" i="12" s="1"/>
  <c r="R42" i="12" s="1"/>
  <c r="Q42" i="12" s="1"/>
  <c r="P42" i="12"/>
  <c r="T41" i="12"/>
  <c r="S41" i="12" s="1"/>
  <c r="R41" i="12" s="1"/>
  <c r="Q41" i="12" s="1"/>
  <c r="P41" i="12"/>
  <c r="T40" i="12"/>
  <c r="S40" i="12"/>
  <c r="P40" i="12"/>
  <c r="O40" i="12"/>
  <c r="T26" i="12"/>
  <c r="S26" i="12" s="1"/>
  <c r="R26" i="12" s="1"/>
  <c r="Q26" i="12" s="1"/>
  <c r="T25" i="12"/>
  <c r="S25" i="12" s="1"/>
  <c r="R25" i="12" s="1"/>
  <c r="Q25" i="12" s="1"/>
  <c r="T24" i="12"/>
  <c r="S24" i="12" s="1"/>
  <c r="R24" i="12" s="1"/>
  <c r="Q24" i="12" s="1"/>
  <c r="T23" i="12"/>
  <c r="S23" i="12" s="1"/>
  <c r="R23" i="12" s="1"/>
  <c r="Q23" i="12" s="1"/>
  <c r="T22" i="12"/>
  <c r="S22" i="12" s="1"/>
  <c r="R22" i="12" s="1"/>
  <c r="Q22" i="12" s="1"/>
  <c r="T21" i="12"/>
  <c r="S21" i="12" s="1"/>
  <c r="R21" i="12" s="1"/>
  <c r="Q21" i="12" s="1"/>
  <c r="T20" i="12"/>
  <c r="S20" i="12" s="1"/>
  <c r="R20" i="12" s="1"/>
  <c r="Q20" i="12" s="1"/>
  <c r="P20" i="12"/>
  <c r="T19" i="12"/>
  <c r="S19" i="12" s="1"/>
  <c r="R19" i="12" s="1"/>
  <c r="Q19" i="12" s="1"/>
  <c r="P19" i="12"/>
  <c r="T18" i="12"/>
  <c r="S18" i="12" s="1"/>
  <c r="R18" i="12" s="1"/>
  <c r="Q18" i="12" s="1"/>
  <c r="P18" i="12"/>
  <c r="T17" i="12"/>
  <c r="S17" i="12"/>
  <c r="P17" i="12"/>
  <c r="O17" i="12"/>
  <c r="R17" i="12" l="1"/>
  <c r="Q17" i="12" s="1"/>
  <c r="R40" i="12"/>
  <c r="Q40" i="12" s="1"/>
  <c r="R63" i="12"/>
  <c r="Q63" i="12" s="1"/>
  <c r="D37" i="7" l="1"/>
  <c r="D35" i="7"/>
  <c r="D33" i="7"/>
  <c r="D38" i="7"/>
  <c r="D36" i="7"/>
  <c r="D34" i="7"/>
  <c r="D32" i="7"/>
  <c r="G32" i="7"/>
  <c r="F37" i="7"/>
  <c r="F35" i="7"/>
  <c r="F33" i="7"/>
  <c r="F38" i="7"/>
  <c r="F36" i="7"/>
  <c r="F34" i="7"/>
  <c r="F32" i="7"/>
  <c r="E37" i="7"/>
  <c r="E35" i="7"/>
  <c r="E33" i="7"/>
  <c r="E38" i="7"/>
  <c r="E36" i="7"/>
  <c r="E34" i="7"/>
  <c r="E32" i="7"/>
  <c r="S6" i="11" l="1"/>
  <c r="E5" i="1" l="1"/>
  <c r="E106" i="1" l="1"/>
  <c r="G107" i="1"/>
  <c r="D108" i="1"/>
  <c r="F109" i="1"/>
  <c r="D111" i="1"/>
  <c r="H112" i="1"/>
  <c r="G113" i="1"/>
  <c r="F93" i="1" l="1"/>
  <c r="E27" i="1"/>
  <c r="F98" i="1"/>
  <c r="G88" i="1"/>
  <c r="E76" i="1"/>
  <c r="G70" i="1"/>
  <c r="H46" i="1"/>
  <c r="H40" i="1"/>
  <c r="D39" i="1"/>
  <c r="E87" i="1"/>
  <c r="F63" i="1"/>
  <c r="H21" i="1"/>
  <c r="F79" i="1"/>
  <c r="H62" i="1"/>
  <c r="F50" i="1"/>
  <c r="H8" i="1"/>
  <c r="G69" i="1"/>
  <c r="E91" i="1"/>
  <c r="E103" i="1"/>
  <c r="G91" i="1"/>
  <c r="G67" i="1"/>
  <c r="E43" i="1"/>
  <c r="F31" i="1"/>
  <c r="E25" i="1"/>
  <c r="G19" i="1"/>
  <c r="G13" i="1"/>
  <c r="D7" i="1"/>
  <c r="F19" i="1"/>
  <c r="E75" i="1"/>
  <c r="G51" i="1"/>
  <c r="E9" i="1"/>
  <c r="F68" i="1"/>
  <c r="D114" i="1"/>
  <c r="H102" i="1"/>
  <c r="E90" i="1"/>
  <c r="F78" i="1"/>
  <c r="F66" i="1"/>
  <c r="E60" i="1"/>
  <c r="H30" i="1"/>
  <c r="F18" i="1"/>
  <c r="G6" i="1"/>
  <c r="H99" i="1"/>
  <c r="F45" i="1"/>
  <c r="F15" i="1"/>
  <c r="H37" i="1"/>
  <c r="E101" i="1"/>
  <c r="E89" i="1"/>
  <c r="H83" i="1"/>
  <c r="F77" i="1"/>
  <c r="H65" i="1"/>
  <c r="E59" i="1"/>
  <c r="F53" i="1"/>
  <c r="F47" i="1"/>
  <c r="E41" i="1"/>
  <c r="G35" i="1"/>
  <c r="G29" i="1"/>
  <c r="E11" i="1"/>
  <c r="D98" i="1"/>
  <c r="D95" i="1"/>
  <c r="D71" i="12"/>
  <c r="F94" i="1"/>
  <c r="D92" i="1"/>
  <c r="D85" i="1"/>
  <c r="D82" i="1"/>
  <c r="D79" i="1"/>
  <c r="D46" i="12"/>
  <c r="E74" i="1"/>
  <c r="D71" i="1"/>
  <c r="D68" i="1"/>
  <c r="D57" i="1"/>
  <c r="D55" i="1"/>
  <c r="D90" i="12"/>
  <c r="G54" i="1"/>
  <c r="D52" i="1"/>
  <c r="E44" i="1"/>
  <c r="D43" i="12"/>
  <c r="D42" i="1"/>
  <c r="D65" i="12"/>
  <c r="F34" i="1"/>
  <c r="D33" i="1"/>
  <c r="D110" i="12"/>
  <c r="H24" i="1"/>
  <c r="D23" i="1"/>
  <c r="D20" i="1"/>
  <c r="D17" i="1"/>
  <c r="D109" i="12"/>
  <c r="H14" i="1"/>
  <c r="F112" i="1"/>
  <c r="F111" i="1"/>
  <c r="F110" i="1"/>
  <c r="E110" i="1"/>
  <c r="H110" i="1"/>
  <c r="H107" i="1"/>
  <c r="E107" i="1"/>
  <c r="G111" i="1"/>
  <c r="F108" i="1"/>
  <c r="D107" i="1"/>
  <c r="H111" i="1"/>
  <c r="G109" i="1"/>
  <c r="G106" i="1"/>
  <c r="F107" i="1"/>
  <c r="E108" i="1"/>
  <c r="E112" i="1"/>
  <c r="H108" i="1"/>
  <c r="D112" i="1"/>
  <c r="G108" i="1"/>
  <c r="G112" i="1"/>
  <c r="E105" i="1"/>
  <c r="H105" i="1"/>
  <c r="H106" i="1"/>
  <c r="D106" i="1"/>
  <c r="E113" i="1"/>
  <c r="H113" i="1"/>
  <c r="F113" i="1"/>
  <c r="D109" i="1"/>
  <c r="E109" i="1"/>
  <c r="H109" i="1"/>
  <c r="G105" i="1"/>
  <c r="D105" i="1"/>
  <c r="F105" i="1"/>
  <c r="D113" i="1"/>
  <c r="F106" i="1"/>
  <c r="G110" i="1"/>
  <c r="D110" i="1"/>
  <c r="G114" i="1" l="1"/>
  <c r="H58" i="1"/>
  <c r="G65" i="1"/>
  <c r="E70" i="1"/>
  <c r="H13" i="1"/>
  <c r="F25" i="1"/>
  <c r="H45" i="1"/>
  <c r="E69" i="1"/>
  <c r="G76" i="1"/>
  <c r="H48" i="1"/>
  <c r="E92" i="1"/>
  <c r="F40" i="1"/>
  <c r="F92" i="1"/>
  <c r="E68" i="1"/>
  <c r="H16" i="1"/>
  <c r="H11" i="1"/>
  <c r="E42" i="1"/>
  <c r="F103" i="1"/>
  <c r="E83" i="1"/>
  <c r="G63" i="1"/>
  <c r="F43" i="1"/>
  <c r="E23" i="1"/>
  <c r="H7" i="1"/>
  <c r="F38" i="1"/>
  <c r="F95" i="1"/>
  <c r="G55" i="1"/>
  <c r="E15" i="1"/>
  <c r="F83" i="1"/>
  <c r="G43" i="1"/>
  <c r="F10" i="1"/>
  <c r="E12" i="1"/>
  <c r="F32" i="1"/>
  <c r="H56" i="1"/>
  <c r="H96" i="1"/>
  <c r="E6" i="1"/>
  <c r="H35" i="1"/>
  <c r="D59" i="1"/>
  <c r="H114" i="1"/>
  <c r="G78" i="1"/>
  <c r="H57" i="1"/>
  <c r="E77" i="1"/>
  <c r="F85" i="1"/>
  <c r="F97" i="1"/>
  <c r="H70" i="1"/>
  <c r="E18" i="1"/>
  <c r="G33" i="1"/>
  <c r="E37" i="1"/>
  <c r="G53" i="1"/>
  <c r="H89" i="1"/>
  <c r="F29" i="1"/>
  <c r="G98" i="1"/>
  <c r="D49" i="1"/>
  <c r="F61" i="1"/>
  <c r="H69" i="1"/>
  <c r="H97" i="1"/>
  <c r="G68" i="1"/>
  <c r="F102" i="1"/>
  <c r="G62" i="1"/>
  <c r="G102" i="1"/>
  <c r="F30" i="1"/>
  <c r="H9" i="1"/>
  <c r="F21" i="1"/>
  <c r="G25" i="1"/>
  <c r="E33" i="1"/>
  <c r="H41" i="1"/>
  <c r="G57" i="1"/>
  <c r="H73" i="1"/>
  <c r="F89" i="1"/>
  <c r="G72" i="1"/>
  <c r="F20" i="1"/>
  <c r="E88" i="1"/>
  <c r="H60" i="1"/>
  <c r="F36" i="1"/>
  <c r="F88" i="1"/>
  <c r="G40" i="1"/>
  <c r="H12" i="1"/>
  <c r="F91" i="1"/>
  <c r="E99" i="1"/>
  <c r="H79" i="1"/>
  <c r="F59" i="1"/>
  <c r="E39" i="1"/>
  <c r="H23" i="1"/>
  <c r="H87" i="1"/>
  <c r="E47" i="1"/>
  <c r="G5" i="1"/>
  <c r="F75" i="1"/>
  <c r="E35" i="1"/>
  <c r="G10" i="1"/>
  <c r="F58" i="1"/>
  <c r="E16" i="1"/>
  <c r="H36" i="1"/>
  <c r="H80" i="1"/>
  <c r="G100" i="1"/>
  <c r="G39" i="1"/>
  <c r="G27" i="1"/>
  <c r="G83" i="1"/>
  <c r="E79" i="1"/>
  <c r="H33" i="1"/>
  <c r="H92" i="1"/>
  <c r="E40" i="1"/>
  <c r="F80" i="1"/>
  <c r="G32" i="1"/>
  <c r="F60" i="1"/>
  <c r="E8" i="1"/>
  <c r="H75" i="1"/>
  <c r="F5" i="1"/>
  <c r="H95" i="1"/>
  <c r="E55" i="1"/>
  <c r="H39" i="1"/>
  <c r="D19" i="1"/>
  <c r="H90" i="1"/>
  <c r="G26" i="1"/>
  <c r="F8" i="1"/>
  <c r="G79" i="1"/>
  <c r="E67" i="1"/>
  <c r="D10" i="1"/>
  <c r="H38" i="1"/>
  <c r="G58" i="1"/>
  <c r="G30" i="1"/>
  <c r="E98" i="1"/>
  <c r="F16" i="1"/>
  <c r="F100" i="1"/>
  <c r="F70" i="1"/>
  <c r="E19" i="1"/>
  <c r="H103" i="1"/>
  <c r="G82" i="1"/>
  <c r="G50" i="1"/>
  <c r="E97" i="1"/>
  <c r="G52" i="1"/>
  <c r="H10" i="1"/>
  <c r="F17" i="1"/>
  <c r="G16" i="1"/>
  <c r="F26" i="1"/>
  <c r="E66" i="1"/>
  <c r="E86" i="1"/>
  <c r="G66" i="1"/>
  <c r="F46" i="1"/>
  <c r="G93" i="1"/>
  <c r="H53" i="1"/>
  <c r="E61" i="1"/>
  <c r="F73" i="1"/>
  <c r="H81" i="1"/>
  <c r="H93" i="1"/>
  <c r="G101" i="1"/>
  <c r="G36" i="1"/>
  <c r="G90" i="1"/>
  <c r="H50" i="1"/>
  <c r="H26" i="1"/>
  <c r="F9" i="1"/>
  <c r="G17" i="1"/>
  <c r="E21" i="1"/>
  <c r="H29" i="1"/>
  <c r="F41" i="1"/>
  <c r="E49" i="1"/>
  <c r="H61" i="1"/>
  <c r="G73" i="1"/>
  <c r="G97" i="1"/>
  <c r="H88" i="1"/>
  <c r="E36" i="1"/>
  <c r="G12" i="1"/>
  <c r="E52" i="1"/>
  <c r="G28" i="1"/>
  <c r="G80" i="1"/>
  <c r="F56" i="1"/>
  <c r="H59" i="1"/>
  <c r="H78" i="1"/>
  <c r="H22" i="1"/>
  <c r="E71" i="1"/>
  <c r="H55" i="1"/>
  <c r="G15" i="1"/>
  <c r="E78" i="1"/>
  <c r="E22" i="1"/>
  <c r="G92" i="1"/>
  <c r="G75" i="1"/>
  <c r="F35" i="1"/>
  <c r="G99" i="1"/>
  <c r="F23" i="1"/>
  <c r="F22" i="1"/>
  <c r="E38" i="1"/>
  <c r="F86" i="1"/>
  <c r="H6" i="1"/>
  <c r="G46" i="1"/>
  <c r="H28" i="1"/>
  <c r="F99" i="1"/>
  <c r="F51" i="1"/>
  <c r="E63" i="1"/>
  <c r="G95" i="1"/>
  <c r="F13" i="1"/>
  <c r="H5" i="1"/>
  <c r="F71" i="1"/>
  <c r="H67" i="1"/>
  <c r="H91" i="1"/>
  <c r="E31" i="1"/>
  <c r="H101" i="1"/>
  <c r="G61" i="1"/>
  <c r="F81" i="1"/>
  <c r="E58" i="1"/>
  <c r="E30" i="1"/>
  <c r="E29" i="1"/>
  <c r="F57" i="1"/>
  <c r="E56" i="1"/>
  <c r="E50" i="1"/>
  <c r="E102" i="1"/>
  <c r="H82" i="1"/>
  <c r="F62" i="1"/>
  <c r="E46" i="1"/>
  <c r="E85" i="1"/>
  <c r="E73" i="1"/>
  <c r="E81" i="1"/>
  <c r="E93" i="1"/>
  <c r="F101" i="1"/>
  <c r="G20" i="1"/>
  <c r="E82" i="1"/>
  <c r="F42" i="1"/>
  <c r="F82" i="1"/>
  <c r="G42" i="1"/>
  <c r="G9" i="1"/>
  <c r="E17" i="1"/>
  <c r="H25" i="1"/>
  <c r="D29" i="1"/>
  <c r="F37" i="1"/>
  <c r="G41" i="1"/>
  <c r="H49" i="1"/>
  <c r="E65" i="1"/>
  <c r="E32" i="1"/>
  <c r="G8" i="1"/>
  <c r="H100" i="1"/>
  <c r="E48" i="1"/>
  <c r="H76" i="1"/>
  <c r="F52" i="1"/>
  <c r="H43" i="1"/>
  <c r="G87" i="1"/>
  <c r="H71" i="1"/>
  <c r="G31" i="1"/>
  <c r="F11" i="1"/>
  <c r="H66" i="1"/>
  <c r="F76" i="1"/>
  <c r="F67" i="1"/>
  <c r="H31" i="1"/>
  <c r="E95" i="1"/>
  <c r="F55" i="1"/>
  <c r="H19" i="1"/>
  <c r="G22" i="1"/>
  <c r="G38" i="1"/>
  <c r="G86" i="1"/>
  <c r="F48" i="1"/>
  <c r="F72" i="1"/>
  <c r="F39" i="1"/>
  <c r="H15" i="1"/>
  <c r="H18" i="1"/>
  <c r="G7" i="1"/>
  <c r="H47" i="1"/>
  <c r="F90" i="1"/>
  <c r="G49" i="1"/>
  <c r="G89" i="1"/>
  <c r="D9" i="1"/>
  <c r="G21" i="1"/>
  <c r="F49" i="1"/>
  <c r="H98" i="1"/>
  <c r="E62" i="1"/>
  <c r="H42" i="1"/>
  <c r="E57" i="1"/>
  <c r="F65" i="1"/>
  <c r="H77" i="1"/>
  <c r="G85" i="1"/>
  <c r="E100" i="1"/>
  <c r="E114" i="1"/>
  <c r="F114" i="1"/>
  <c r="G18" i="1"/>
  <c r="E13" i="1"/>
  <c r="H17" i="1"/>
  <c r="F33" i="1"/>
  <c r="G37" i="1"/>
  <c r="E45" i="1"/>
  <c r="E53" i="1"/>
  <c r="F69" i="1"/>
  <c r="G81" i="1"/>
  <c r="H85" i="1"/>
  <c r="E80" i="1"/>
  <c r="H52" i="1"/>
  <c r="F28" i="1"/>
  <c r="E96" i="1"/>
  <c r="H68" i="1"/>
  <c r="F96" i="1"/>
  <c r="E72" i="1"/>
  <c r="G48" i="1"/>
  <c r="H20" i="1"/>
  <c r="H27" i="1"/>
  <c r="E10" i="1"/>
  <c r="G103" i="1"/>
  <c r="F87" i="1"/>
  <c r="G47" i="1"/>
  <c r="F27" i="1"/>
  <c r="E7" i="1"/>
  <c r="F6" i="1"/>
  <c r="G60" i="1"/>
  <c r="H63" i="1"/>
  <c r="G23" i="1"/>
  <c r="H51" i="1"/>
  <c r="G11" i="1"/>
  <c r="E26" i="1"/>
  <c r="H86" i="1"/>
  <c r="F12" i="1"/>
  <c r="H32" i="1"/>
  <c r="G56" i="1"/>
  <c r="H72" i="1"/>
  <c r="G96" i="1"/>
  <c r="E51" i="1"/>
  <c r="G45" i="1"/>
  <c r="G71" i="1"/>
  <c r="G77" i="1"/>
  <c r="D94" i="1"/>
  <c r="D25" i="12"/>
  <c r="D94" i="12"/>
  <c r="G94" i="1"/>
  <c r="D78" i="1"/>
  <c r="G74" i="1"/>
  <c r="D92" i="12"/>
  <c r="D70" i="1"/>
  <c r="D21" i="12"/>
  <c r="D54" i="1"/>
  <c r="D53" i="1"/>
  <c r="D65" i="1"/>
  <c r="D69" i="1"/>
  <c r="D77" i="1"/>
  <c r="D89" i="1"/>
  <c r="D93" i="1"/>
  <c r="E84" i="1"/>
  <c r="D47" i="12"/>
  <c r="D117" i="12"/>
  <c r="H94" i="1"/>
  <c r="D69" i="12"/>
  <c r="F74" i="1"/>
  <c r="D50" i="1"/>
  <c r="E34" i="1"/>
  <c r="D42" i="12"/>
  <c r="E94" i="1"/>
  <c r="D48" i="12"/>
  <c r="D86" i="1"/>
  <c r="D23" i="12"/>
  <c r="D74" i="1"/>
  <c r="D62" i="1"/>
  <c r="F54" i="1"/>
  <c r="D67" i="12"/>
  <c r="D38" i="1"/>
  <c r="D88" i="12"/>
  <c r="G34" i="1"/>
  <c r="D22" i="1"/>
  <c r="D63" i="12"/>
  <c r="F14" i="1"/>
  <c r="D40" i="12"/>
  <c r="E14" i="1"/>
  <c r="D6" i="1"/>
  <c r="D13" i="1"/>
  <c r="D21" i="1"/>
  <c r="D25" i="1"/>
  <c r="D37" i="1"/>
  <c r="D41" i="1"/>
  <c r="D45" i="1"/>
  <c r="D61" i="1"/>
  <c r="D73" i="1"/>
  <c r="D81" i="1"/>
  <c r="D97" i="1"/>
  <c r="D26" i="12"/>
  <c r="D104" i="1"/>
  <c r="D100" i="1"/>
  <c r="D96" i="1"/>
  <c r="D116" i="12"/>
  <c r="H84" i="1"/>
  <c r="D64" i="1"/>
  <c r="D22" i="12"/>
  <c r="D60" i="1"/>
  <c r="D56" i="1"/>
  <c r="H44" i="1"/>
  <c r="D112" i="12"/>
  <c r="D64" i="12"/>
  <c r="F24" i="1"/>
  <c r="H104" i="1"/>
  <c r="D118" i="12"/>
  <c r="D76" i="1"/>
  <c r="D72" i="1"/>
  <c r="D114" i="12"/>
  <c r="H64" i="1"/>
  <c r="D66" i="12"/>
  <c r="F44" i="1"/>
  <c r="G24" i="1"/>
  <c r="D87" i="12"/>
  <c r="D16" i="1"/>
  <c r="D12" i="1"/>
  <c r="D8" i="1"/>
  <c r="E104" i="1"/>
  <c r="D49" i="12"/>
  <c r="G84" i="1"/>
  <c r="D93" i="12"/>
  <c r="E64" i="1"/>
  <c r="D45" i="12"/>
  <c r="D89" i="12"/>
  <c r="G44" i="1"/>
  <c r="D32" i="1"/>
  <c r="D28" i="1"/>
  <c r="D24" i="1"/>
  <c r="D18" i="12"/>
  <c r="D90" i="1"/>
  <c r="D66" i="1"/>
  <c r="D113" i="12"/>
  <c r="H54" i="1"/>
  <c r="D34" i="1"/>
  <c r="D19" i="12"/>
  <c r="D86" i="12"/>
  <c r="G14" i="1"/>
  <c r="D91" i="1"/>
  <c r="D75" i="1"/>
  <c r="D67" i="1"/>
  <c r="D51" i="1"/>
  <c r="D35" i="1"/>
  <c r="D102" i="1"/>
  <c r="D44" i="12"/>
  <c r="E54" i="1"/>
  <c r="D111" i="12"/>
  <c r="H34" i="1"/>
  <c r="D17" i="12"/>
  <c r="D14" i="1"/>
  <c r="D40" i="1"/>
  <c r="E24" i="1"/>
  <c r="D41" i="12"/>
  <c r="D99" i="1"/>
  <c r="D43" i="1"/>
  <c r="D11" i="1"/>
  <c r="D87" i="1"/>
  <c r="D63" i="1"/>
  <c r="D31" i="1"/>
  <c r="D26" i="1"/>
  <c r="D58" i="1"/>
  <c r="D115" i="12"/>
  <c r="H74" i="1"/>
  <c r="D18" i="1"/>
  <c r="E28" i="1"/>
  <c r="D36" i="1"/>
  <c r="D48" i="1"/>
  <c r="G64" i="1"/>
  <c r="D91" i="12"/>
  <c r="F64" i="1"/>
  <c r="D68" i="12"/>
  <c r="D80" i="1"/>
  <c r="D84" i="1"/>
  <c r="D24" i="12"/>
  <c r="D70" i="12"/>
  <c r="F84" i="1"/>
  <c r="D72" i="12"/>
  <c r="F104" i="1"/>
  <c r="D95" i="12"/>
  <c r="G104" i="1"/>
  <c r="E111" i="1"/>
  <c r="D15" i="1"/>
  <c r="D103" i="1"/>
  <c r="D27" i="1"/>
  <c r="D88" i="1"/>
  <c r="D46" i="1"/>
  <c r="D30" i="1"/>
  <c r="D47" i="1"/>
  <c r="D101" i="1"/>
  <c r="D83" i="1"/>
  <c r="G59" i="1"/>
  <c r="D5" i="1"/>
  <c r="F7" i="1"/>
  <c r="E20" i="1"/>
  <c r="D20" i="12"/>
  <c r="D44" i="1"/>
  <c r="D26" i="2" l="1"/>
  <c r="AL20" i="14" s="1"/>
  <c r="AM20" i="14"/>
  <c r="D27" i="2" l="1"/>
  <c r="AL21" i="14" s="1"/>
  <c r="AM21" i="14"/>
  <c r="D28" i="2" l="1"/>
  <c r="AL22" i="14" s="1"/>
  <c r="AM22" i="14"/>
  <c r="D29" i="2" l="1"/>
  <c r="AL23" i="14" s="1"/>
  <c r="AM23" i="14"/>
  <c r="D30" i="2" l="1"/>
  <c r="AL24" i="14" s="1"/>
  <c r="AM24" i="14"/>
  <c r="D31" i="2" l="1"/>
  <c r="AL25" i="14" s="1"/>
  <c r="AM25" i="14"/>
  <c r="D32" i="2" l="1"/>
  <c r="AL26" i="14" s="1"/>
  <c r="AM26" i="14"/>
  <c r="AL196" i="14" l="1"/>
  <c r="AL151" i="14"/>
  <c r="AL107" i="14"/>
  <c r="AL63" i="14"/>
  <c r="AM151" i="14"/>
  <c r="AM196" i="14"/>
  <c r="AM107" i="14"/>
  <c r="AM63" i="14"/>
  <c r="AL64" i="14" l="1"/>
  <c r="AL108" i="14"/>
  <c r="AL152" i="14"/>
  <c r="AL197" i="14"/>
  <c r="AM64" i="14"/>
  <c r="AM108" i="14"/>
  <c r="AM152" i="14"/>
  <c r="AM197" i="14"/>
  <c r="AL153" i="14" l="1"/>
  <c r="AL109" i="14"/>
  <c r="AL198" i="14"/>
  <c r="AL65" i="14"/>
  <c r="AM153" i="14"/>
  <c r="AM198" i="14"/>
  <c r="AM109" i="14"/>
  <c r="AM65" i="14"/>
  <c r="AL110" i="14" l="1"/>
  <c r="AL66" i="14"/>
  <c r="AL199" i="14"/>
  <c r="AL154" i="14"/>
  <c r="AM110" i="14"/>
  <c r="AM66" i="14"/>
  <c r="AM154" i="14"/>
  <c r="AM199" i="14"/>
  <c r="AL67" i="14" l="1"/>
  <c r="AL155" i="14"/>
  <c r="AL200" i="14"/>
  <c r="AL111" i="14"/>
  <c r="AM67" i="14"/>
  <c r="AM155" i="14"/>
  <c r="AM111" i="14"/>
  <c r="AM200" i="14"/>
  <c r="AL201" i="14" l="1"/>
  <c r="AL156" i="14"/>
  <c r="AL112" i="14"/>
  <c r="AL68" i="14"/>
  <c r="AM201" i="14"/>
  <c r="AM156" i="14"/>
  <c r="AM68" i="14"/>
  <c r="AM112" i="14"/>
  <c r="AL157" i="14" l="1"/>
  <c r="AL113" i="14"/>
  <c r="AL69" i="14"/>
  <c r="AL202" i="14"/>
  <c r="AM157" i="14"/>
  <c r="AM113" i="14"/>
  <c r="AM202" i="14"/>
  <c r="AM69" i="14"/>
  <c r="AL70" i="14" l="1"/>
  <c r="AL114" i="14"/>
  <c r="AL203" i="14"/>
  <c r="AL158" i="14"/>
  <c r="AM70" i="14"/>
  <c r="AM203" i="14"/>
  <c r="AM114" i="14"/>
  <c r="AM158" i="14"/>
  <c r="AL159" i="14" l="1"/>
  <c r="AL71" i="14"/>
  <c r="AL204" i="14"/>
  <c r="AL115" i="14"/>
  <c r="AM204" i="14"/>
  <c r="AM115" i="14"/>
  <c r="AM159" i="14"/>
  <c r="AM71" i="14"/>
  <c r="AL116" i="14" l="1"/>
  <c r="AL205" i="14"/>
  <c r="AL160" i="14"/>
  <c r="AM116" i="14"/>
  <c r="AM160" i="14"/>
  <c r="AM205" i="14"/>
  <c r="AL206" i="14" l="1"/>
  <c r="AL161" i="14"/>
  <c r="AM206" i="14"/>
  <c r="AM161" i="14"/>
  <c r="AL61" i="14" l="1"/>
  <c r="AM61" i="14"/>
  <c r="AL101" i="14" l="1"/>
  <c r="AL192" i="14"/>
  <c r="AL59" i="14"/>
  <c r="AL58" i="14"/>
  <c r="AL146" i="14"/>
  <c r="AL57" i="14"/>
  <c r="AL191" i="14"/>
  <c r="AL194" i="14"/>
  <c r="AL56" i="14"/>
  <c r="AL193" i="14"/>
  <c r="AL60" i="14"/>
  <c r="AM59" i="14"/>
  <c r="AM60" i="14"/>
  <c r="AM101" i="14"/>
  <c r="AM146" i="14"/>
  <c r="AM193" i="14"/>
  <c r="AM58" i="14"/>
  <c r="AM56" i="14"/>
  <c r="AM57" i="14"/>
  <c r="AM194" i="14"/>
  <c r="AM191" i="14"/>
  <c r="AM192" i="14"/>
  <c r="AL147" i="14" l="1"/>
  <c r="AM147" i="14"/>
  <c r="AL148" i="14" l="1"/>
  <c r="AM148" i="14"/>
  <c r="AL149" i="14" l="1"/>
  <c r="AM149" i="14"/>
  <c r="AL102" i="14" l="1"/>
  <c r="AM102" i="14"/>
  <c r="AL103" i="14" l="1"/>
  <c r="AM103" i="14"/>
  <c r="AL104" i="14" l="1"/>
  <c r="AM104" i="14"/>
  <c r="AL105" i="14" l="1"/>
  <c r="AM105" i="14"/>
  <c r="C17" i="2" l="1"/>
  <c r="C29" i="2"/>
  <c r="C21" i="2"/>
  <c r="C25" i="2"/>
  <c r="C18" i="2"/>
  <c r="C28" i="2"/>
  <c r="C31" i="2"/>
  <c r="C23" i="2"/>
  <c r="C20" i="2"/>
  <c r="C27" i="2"/>
  <c r="C19" i="2"/>
  <c r="C30" i="2"/>
  <c r="C26" i="2"/>
  <c r="C22" i="2"/>
  <c r="C24" i="2"/>
  <c r="K8" i="7" l="1"/>
  <c r="K18" i="7"/>
  <c r="K7" i="7"/>
  <c r="K13" i="7"/>
  <c r="K10" i="7"/>
  <c r="K17" i="7"/>
  <c r="K16" i="7"/>
  <c r="K6" i="7"/>
  <c r="K15" i="7"/>
  <c r="K12" i="7"/>
  <c r="K9" i="7"/>
  <c r="K11" i="7"/>
  <c r="K14" i="7"/>
  <c r="K19" i="7"/>
  <c r="K18" i="18"/>
  <c r="K24" i="14"/>
  <c r="Z19" i="11"/>
  <c r="C17" i="15" s="1"/>
  <c r="Q18" i="18"/>
  <c r="Q18" i="7"/>
  <c r="Q11" i="7"/>
  <c r="K11" i="18"/>
  <c r="K17" i="14"/>
  <c r="Z12" i="11"/>
  <c r="C10" i="15" s="1"/>
  <c r="Q11" i="18"/>
  <c r="K12" i="14"/>
  <c r="K6" i="18"/>
  <c r="Q6" i="7"/>
  <c r="Z7" i="11"/>
  <c r="C5" i="15" s="1"/>
  <c r="Q6" i="18"/>
  <c r="T11" i="18"/>
  <c r="C32" i="2"/>
  <c r="K7" i="18"/>
  <c r="Z8" i="11"/>
  <c r="C6" i="15" s="1"/>
  <c r="K13" i="14"/>
  <c r="Q7" i="7"/>
  <c r="Q7" i="18"/>
  <c r="K18" i="14"/>
  <c r="Z13" i="11"/>
  <c r="C11" i="15" s="1"/>
  <c r="Q12" i="7"/>
  <c r="Q12" i="18"/>
  <c r="K12" i="18"/>
  <c r="Q13" i="7"/>
  <c r="K13" i="18"/>
  <c r="K19" i="14"/>
  <c r="Q13" i="18"/>
  <c r="Z14" i="11"/>
  <c r="C12" i="15" s="1"/>
  <c r="K21" i="14"/>
  <c r="K15" i="18"/>
  <c r="Z16" i="11"/>
  <c r="C14" i="15" s="1"/>
  <c r="Q15" i="7"/>
  <c r="Q15" i="18"/>
  <c r="Z10" i="11"/>
  <c r="C8" i="15" s="1"/>
  <c r="Q9" i="7"/>
  <c r="K9" i="18"/>
  <c r="K15" i="14"/>
  <c r="Q9" i="18"/>
  <c r="Z20" i="11"/>
  <c r="C18" i="15" s="1"/>
  <c r="Q19" i="7"/>
  <c r="K25" i="14"/>
  <c r="Q19" i="18"/>
  <c r="K19" i="18"/>
  <c r="Q10" i="18"/>
  <c r="Z11" i="11"/>
  <c r="C9" i="15" s="1"/>
  <c r="K16" i="14"/>
  <c r="K10" i="18"/>
  <c r="Q10" i="7"/>
  <c r="Q16" i="18"/>
  <c r="K22" i="14"/>
  <c r="K16" i="18"/>
  <c r="Z17" i="11"/>
  <c r="C15" i="15" s="1"/>
  <c r="Q16" i="7"/>
  <c r="K14" i="18"/>
  <c r="K20" i="14"/>
  <c r="Z15" i="11"/>
  <c r="C13" i="15" s="1"/>
  <c r="Q14" i="18"/>
  <c r="Q14" i="7"/>
  <c r="K14" i="14"/>
  <c r="Q8" i="7"/>
  <c r="K8" i="18"/>
  <c r="Z9" i="11"/>
  <c r="C7" i="15" s="1"/>
  <c r="Q8" i="18"/>
  <c r="Q5" i="18"/>
  <c r="K5" i="7"/>
  <c r="Q5" i="7"/>
  <c r="K11" i="14"/>
  <c r="Z6" i="11"/>
  <c r="C4" i="15" s="1"/>
  <c r="K5" i="18"/>
  <c r="K17" i="18"/>
  <c r="Z18" i="11"/>
  <c r="C16" i="15" s="1"/>
  <c r="Q17" i="7"/>
  <c r="Q17" i="18"/>
  <c r="K23" i="14"/>
  <c r="K20" i="7" l="1"/>
  <c r="U8" i="18"/>
  <c r="Q20" i="18"/>
  <c r="K26" i="14"/>
  <c r="Q20" i="7"/>
  <c r="K20" i="18"/>
  <c r="Z21" i="11"/>
  <c r="C19" i="15" s="1"/>
  <c r="Q21" i="18" l="1"/>
  <c r="K21" i="18"/>
  <c r="T63" i="18" l="1"/>
  <c r="T64" i="18"/>
  <c r="T86" i="18"/>
  <c r="T87" i="18"/>
  <c r="T110" i="18"/>
  <c r="T109" i="18"/>
  <c r="U51" i="18"/>
  <c r="T67" i="18"/>
  <c r="S67" i="18"/>
  <c r="T66" i="18"/>
  <c r="S66" i="18"/>
  <c r="T65" i="18"/>
  <c r="S65" i="18"/>
  <c r="S64" i="18"/>
  <c r="S63" i="18"/>
  <c r="S62" i="18"/>
  <c r="S61" i="18"/>
  <c r="S60" i="18"/>
  <c r="S59" i="18"/>
  <c r="S58" i="18"/>
  <c r="S57" i="18"/>
  <c r="S56" i="18"/>
  <c r="U55" i="18"/>
  <c r="S55" i="18"/>
  <c r="U54" i="18"/>
  <c r="U53" i="18"/>
  <c r="U52" i="18"/>
  <c r="T90" i="18"/>
  <c r="S90" i="18"/>
  <c r="T89" i="18"/>
  <c r="S89" i="18"/>
  <c r="T88" i="18"/>
  <c r="S88" i="18"/>
  <c r="S87" i="18"/>
  <c r="S86" i="18"/>
  <c r="S85" i="18"/>
  <c r="S84" i="18"/>
  <c r="S83" i="18"/>
  <c r="S82" i="18"/>
  <c r="S81" i="18"/>
  <c r="S80" i="18"/>
  <c r="S79" i="18"/>
  <c r="S78" i="18"/>
  <c r="S77" i="18"/>
  <c r="T113" i="18"/>
  <c r="S113" i="18"/>
  <c r="T112" i="18"/>
  <c r="S112" i="18"/>
  <c r="T111" i="18"/>
  <c r="S111" i="18"/>
  <c r="S110" i="18"/>
  <c r="S109" i="18"/>
  <c r="S108" i="18"/>
  <c r="S107" i="18"/>
  <c r="S106" i="18"/>
  <c r="S105" i="18"/>
  <c r="S104" i="18"/>
  <c r="S103" i="18"/>
  <c r="S102" i="18"/>
  <c r="S101" i="18"/>
  <c r="S100" i="18"/>
  <c r="T17" i="18" l="1"/>
  <c r="T18" i="18"/>
  <c r="T41" i="18"/>
  <c r="T40" i="18"/>
  <c r="U11" i="18"/>
  <c r="U10" i="18"/>
  <c r="U9" i="18"/>
  <c r="T44" i="18"/>
  <c r="S44" i="18"/>
  <c r="T43" i="18"/>
  <c r="S43" i="18"/>
  <c r="T42" i="18"/>
  <c r="S42" i="18"/>
  <c r="S41" i="18"/>
  <c r="S40" i="18"/>
  <c r="S39" i="18"/>
  <c r="S38" i="18"/>
  <c r="S37" i="18"/>
  <c r="S36" i="18"/>
  <c r="S35" i="18"/>
  <c r="S34" i="18"/>
  <c r="S33" i="18"/>
  <c r="U32" i="18"/>
  <c r="U31" i="18"/>
  <c r="U30" i="18"/>
  <c r="U29" i="18"/>
  <c r="U28" i="18"/>
  <c r="T21" i="18"/>
  <c r="S21" i="18"/>
  <c r="T20" i="18"/>
  <c r="S20" i="18"/>
  <c r="T19" i="18"/>
  <c r="S19" i="18"/>
  <c r="S18" i="18"/>
  <c r="S17" i="18"/>
  <c r="S16" i="18"/>
  <c r="S15" i="18"/>
  <c r="S14" i="18"/>
  <c r="S13" i="18"/>
  <c r="S12" i="18"/>
  <c r="S11" i="18"/>
  <c r="U7" i="18"/>
  <c r="U6" i="18"/>
  <c r="U5" i="18"/>
  <c r="U5" i="7"/>
  <c r="K90" i="18" l="1"/>
  <c r="Q90" i="18"/>
  <c r="K67" i="18"/>
  <c r="Q67" i="18"/>
  <c r="U67" i="18"/>
  <c r="U90" i="18"/>
  <c r="U103" i="18" l="1"/>
  <c r="U80" i="18"/>
  <c r="U79" i="18"/>
  <c r="U102" i="18"/>
  <c r="U78" i="18"/>
  <c r="U34" i="18"/>
  <c r="U57" i="18"/>
  <c r="U56" i="18"/>
  <c r="U101" i="18"/>
  <c r="U97" i="18"/>
  <c r="U74" i="18"/>
  <c r="U99" i="18"/>
  <c r="S53" i="18"/>
  <c r="U77" i="18"/>
  <c r="U75" i="18"/>
  <c r="U98" i="18"/>
  <c r="U76" i="18"/>
  <c r="K189" i="7"/>
  <c r="Z190" i="11"/>
  <c r="G8" i="15" s="1"/>
  <c r="Q101" i="18"/>
  <c r="K195" i="14"/>
  <c r="K101" i="18"/>
  <c r="Q189" i="7"/>
  <c r="K44" i="18"/>
  <c r="Q44" i="18"/>
  <c r="U113" i="18"/>
  <c r="U84" i="18"/>
  <c r="U62" i="18"/>
  <c r="T56" i="18"/>
  <c r="U104" i="18"/>
  <c r="U106" i="18"/>
  <c r="U65" i="18"/>
  <c r="U81" i="18"/>
  <c r="T79" i="18"/>
  <c r="U64" i="18"/>
  <c r="Q103" i="18"/>
  <c r="K197" i="14"/>
  <c r="K191" i="7"/>
  <c r="Z192" i="11"/>
  <c r="G10" i="15" s="1"/>
  <c r="Q191" i="7"/>
  <c r="K103" i="18"/>
  <c r="Q147" i="7"/>
  <c r="Z148" i="11"/>
  <c r="F11" i="15" s="1"/>
  <c r="Q81" i="18"/>
  <c r="K153" i="14"/>
  <c r="K81" i="18"/>
  <c r="K62" i="14"/>
  <c r="Z57" i="11"/>
  <c r="D10" i="15" s="1"/>
  <c r="K34" i="18"/>
  <c r="Q56" i="7"/>
  <c r="Q34" i="18"/>
  <c r="Q56" i="18"/>
  <c r="K56" i="18"/>
  <c r="Z101" i="11"/>
  <c r="E9" i="15" s="1"/>
  <c r="Q100" i="7"/>
  <c r="K106" i="14"/>
  <c r="Q199" i="7"/>
  <c r="Q111" i="18"/>
  <c r="K111" i="18"/>
  <c r="K205" i="14"/>
  <c r="Z200" i="11"/>
  <c r="G18" i="15" s="1"/>
  <c r="K199" i="7"/>
  <c r="Z107" i="11"/>
  <c r="E15" i="15" s="1"/>
  <c r="K112" i="14"/>
  <c r="Q106" i="7"/>
  <c r="Q62" i="18"/>
  <c r="K62" i="18"/>
  <c r="Q87" i="18"/>
  <c r="Q153" i="7"/>
  <c r="Z154" i="11"/>
  <c r="F17" i="15" s="1"/>
  <c r="K87" i="18"/>
  <c r="K159" i="14"/>
  <c r="Q106" i="18"/>
  <c r="Q194" i="7"/>
  <c r="K106" i="18"/>
  <c r="Z195" i="11"/>
  <c r="G13" i="15" s="1"/>
  <c r="K194" i="7"/>
  <c r="K200" i="14"/>
  <c r="Q61" i="18"/>
  <c r="Q105" i="7"/>
  <c r="K111" i="14"/>
  <c r="K61" i="18"/>
  <c r="Z106" i="11"/>
  <c r="E14" i="15" s="1"/>
  <c r="Z151" i="11"/>
  <c r="F14" i="15" s="1"/>
  <c r="K156" i="14"/>
  <c r="Q150" i="7"/>
  <c r="K84" i="18"/>
  <c r="Q84" i="18"/>
  <c r="T103" i="18"/>
  <c r="T80" i="18"/>
  <c r="U110" i="18"/>
  <c r="T104" i="18"/>
  <c r="T101" i="18"/>
  <c r="U43" i="18"/>
  <c r="T85" i="18"/>
  <c r="U20" i="18"/>
  <c r="U111" i="18"/>
  <c r="U107" i="18"/>
  <c r="T108" i="18"/>
  <c r="T81" i="18"/>
  <c r="T105" i="18"/>
  <c r="K198" i="14"/>
  <c r="K192" i="7"/>
  <c r="Q104" i="18"/>
  <c r="Z193" i="11"/>
  <c r="G11" i="15" s="1"/>
  <c r="K104" i="18"/>
  <c r="Q192" i="7"/>
  <c r="T84" i="18"/>
  <c r="U44" i="18"/>
  <c r="T102" i="18"/>
  <c r="U108" i="18"/>
  <c r="T107" i="18"/>
  <c r="U109" i="18"/>
  <c r="U63" i="18"/>
  <c r="U19" i="18"/>
  <c r="Q113" i="18"/>
  <c r="K113" i="18"/>
  <c r="Q64" i="18"/>
  <c r="Z109" i="11"/>
  <c r="E17" i="15" s="1"/>
  <c r="K114" i="14"/>
  <c r="K64" i="18"/>
  <c r="Q108" i="7"/>
  <c r="Q88" i="18"/>
  <c r="Q154" i="7"/>
  <c r="K160" i="14"/>
  <c r="Z155" i="11"/>
  <c r="F18" i="15" s="1"/>
  <c r="K88" i="18"/>
  <c r="K108" i="14"/>
  <c r="Q102" i="7"/>
  <c r="Q58" i="18"/>
  <c r="K58" i="18"/>
  <c r="Z103" i="11"/>
  <c r="E11" i="15" s="1"/>
  <c r="K155" i="14"/>
  <c r="Z150" i="11"/>
  <c r="F13" i="15" s="1"/>
  <c r="Q149" i="7"/>
  <c r="K83" i="18"/>
  <c r="Q83" i="18"/>
  <c r="Q112" i="18"/>
  <c r="K112" i="18"/>
  <c r="K200" i="7"/>
  <c r="K206" i="14"/>
  <c r="Z201" i="11"/>
  <c r="G19" i="15" s="1"/>
  <c r="Q200" i="7"/>
  <c r="Q103" i="7"/>
  <c r="K109" i="14"/>
  <c r="K59" i="18"/>
  <c r="Z104" i="11"/>
  <c r="E12" i="15" s="1"/>
  <c r="Q59" i="18"/>
  <c r="Z146" i="11"/>
  <c r="F9" i="15" s="1"/>
  <c r="Q145" i="7"/>
  <c r="K79" i="18"/>
  <c r="K151" i="14"/>
  <c r="Q79" i="18"/>
  <c r="Z110" i="11"/>
  <c r="E18" i="15" s="1"/>
  <c r="Q109" i="7"/>
  <c r="Q65" i="18"/>
  <c r="K65" i="18"/>
  <c r="K115" i="14"/>
  <c r="K43" i="18"/>
  <c r="Q43" i="18"/>
  <c r="Q65" i="7"/>
  <c r="K71" i="14"/>
  <c r="Z66" i="11"/>
  <c r="D19" i="15" s="1"/>
  <c r="U87" i="18"/>
  <c r="U105" i="18"/>
  <c r="K110" i="14"/>
  <c r="Q60" i="18"/>
  <c r="Z105" i="11"/>
  <c r="E13" i="15" s="1"/>
  <c r="K60" i="18"/>
  <c r="Q104" i="7"/>
  <c r="T59" i="18"/>
  <c r="T106" i="18"/>
  <c r="U88" i="18"/>
  <c r="U60" i="18"/>
  <c r="T62" i="18"/>
  <c r="U89" i="18"/>
  <c r="T60" i="18"/>
  <c r="U82" i="18"/>
  <c r="K193" i="7"/>
  <c r="K199" i="14"/>
  <c r="Z194" i="11"/>
  <c r="G12" i="15" s="1"/>
  <c r="Q105" i="18"/>
  <c r="K105" i="18"/>
  <c r="Q193" i="7"/>
  <c r="Z152" i="11"/>
  <c r="F15" i="15" s="1"/>
  <c r="K85" i="18"/>
  <c r="Q85" i="18"/>
  <c r="K157" i="14"/>
  <c r="Q151" i="7"/>
  <c r="Q86" i="18"/>
  <c r="Z153" i="11"/>
  <c r="F16" i="15" s="1"/>
  <c r="K158" i="14"/>
  <c r="K86" i="18"/>
  <c r="Q152" i="7"/>
  <c r="K113" i="14"/>
  <c r="K63" i="18"/>
  <c r="Q63" i="18"/>
  <c r="Z108" i="11"/>
  <c r="E16" i="15" s="1"/>
  <c r="Q107" i="7"/>
  <c r="U61" i="18"/>
  <c r="U66" i="18"/>
  <c r="U86" i="18"/>
  <c r="T78" i="18"/>
  <c r="T82" i="18"/>
  <c r="U83" i="18"/>
  <c r="T58" i="18"/>
  <c r="T34" i="18"/>
  <c r="U21" i="18"/>
  <c r="K204" i="14"/>
  <c r="K198" i="7"/>
  <c r="K110" i="18"/>
  <c r="Q110" i="18"/>
  <c r="Q198" i="7"/>
  <c r="Z199" i="11"/>
  <c r="G17" i="15" s="1"/>
  <c r="Z111" i="11"/>
  <c r="E19" i="15" s="1"/>
  <c r="Q110" i="7"/>
  <c r="Q66" i="18"/>
  <c r="K66" i="18"/>
  <c r="K116" i="14"/>
  <c r="K203" i="14"/>
  <c r="Q197" i="7"/>
  <c r="K109" i="18"/>
  <c r="Q109" i="18"/>
  <c r="K197" i="7"/>
  <c r="Z198" i="11"/>
  <c r="G16" i="15" s="1"/>
  <c r="Z145" i="11"/>
  <c r="F8" i="15" s="1"/>
  <c r="K150" i="14"/>
  <c r="Q144" i="7"/>
  <c r="K78" i="18"/>
  <c r="Q78" i="18"/>
  <c r="K80" i="18"/>
  <c r="Q80" i="18"/>
  <c r="Q146" i="7"/>
  <c r="Z147" i="11"/>
  <c r="F10" i="15" s="1"/>
  <c r="K152" i="14"/>
  <c r="Q108" i="18"/>
  <c r="K196" i="7"/>
  <c r="Q196" i="7"/>
  <c r="K108" i="18"/>
  <c r="Z197" i="11"/>
  <c r="G15" i="15" s="1"/>
  <c r="K202" i="14"/>
  <c r="K107" i="18"/>
  <c r="K195" i="7"/>
  <c r="Q107" i="18"/>
  <c r="Z196" i="11"/>
  <c r="G14" i="15" s="1"/>
  <c r="Q195" i="7"/>
  <c r="K201" i="14"/>
  <c r="K190" i="7"/>
  <c r="Q102" i="18"/>
  <c r="K196" i="14"/>
  <c r="Z191" i="11"/>
  <c r="G9" i="15" s="1"/>
  <c r="K102" i="18"/>
  <c r="Q190" i="7"/>
  <c r="Z149" i="11"/>
  <c r="F12" i="15" s="1"/>
  <c r="Q82" i="18"/>
  <c r="K154" i="14"/>
  <c r="Q148" i="7"/>
  <c r="K82" i="18"/>
  <c r="Q89" i="18"/>
  <c r="K89" i="18"/>
  <c r="K161" i="14"/>
  <c r="Q155" i="7"/>
  <c r="Z156" i="11"/>
  <c r="F19" i="15" s="1"/>
  <c r="K57" i="18"/>
  <c r="Q57" i="18"/>
  <c r="Z102" i="11"/>
  <c r="E10" i="15" s="1"/>
  <c r="Q101" i="7"/>
  <c r="K107" i="14"/>
  <c r="U59" i="18"/>
  <c r="T57" i="18"/>
  <c r="U58" i="18"/>
  <c r="T61" i="18"/>
  <c r="U85" i="18"/>
  <c r="U112" i="18"/>
  <c r="T83" i="18"/>
  <c r="U33" i="18" l="1"/>
  <c r="S54" i="18"/>
  <c r="S7" i="18"/>
  <c r="S8" i="18"/>
  <c r="S30" i="18"/>
  <c r="S9" i="18"/>
  <c r="S31" i="18"/>
  <c r="S32" i="18"/>
  <c r="S10" i="18"/>
  <c r="U13" i="18"/>
  <c r="U37" i="18"/>
  <c r="U42" i="18"/>
  <c r="T12" i="18"/>
  <c r="U18" i="18"/>
  <c r="U35" i="18"/>
  <c r="T35" i="18"/>
  <c r="Q63" i="7"/>
  <c r="K69" i="14"/>
  <c r="K41" i="18"/>
  <c r="Q41" i="18"/>
  <c r="Z64" i="11"/>
  <c r="D17" i="15" s="1"/>
  <c r="K38" i="18"/>
  <c r="Q60" i="7"/>
  <c r="Z61" i="11"/>
  <c r="D14" i="15" s="1"/>
  <c r="K66" i="14"/>
  <c r="Q38" i="18"/>
  <c r="K35" i="18"/>
  <c r="Z58" i="11"/>
  <c r="D11" i="15" s="1"/>
  <c r="K63" i="14"/>
  <c r="Q35" i="18"/>
  <c r="Q57" i="7"/>
  <c r="U36" i="18"/>
  <c r="U16" i="18"/>
  <c r="U40" i="18"/>
  <c r="T16" i="18"/>
  <c r="T9" i="18"/>
  <c r="T39" i="18"/>
  <c r="T38" i="18"/>
  <c r="T15" i="18"/>
  <c r="T36" i="18"/>
  <c r="T37" i="18"/>
  <c r="U12" i="18"/>
  <c r="U15" i="18"/>
  <c r="T33" i="18"/>
  <c r="U39" i="18"/>
  <c r="Q58" i="7"/>
  <c r="Q36" i="18"/>
  <c r="K36" i="18"/>
  <c r="Z59" i="11"/>
  <c r="D12" i="15" s="1"/>
  <c r="K64" i="14"/>
  <c r="Z56" i="11"/>
  <c r="D9" i="15" s="1"/>
  <c r="K33" i="18"/>
  <c r="Q55" i="7"/>
  <c r="Q33" i="18"/>
  <c r="K61" i="14"/>
  <c r="U41" i="18"/>
  <c r="T10" i="18"/>
  <c r="Q42" i="18"/>
  <c r="K70" i="14"/>
  <c r="Z65" i="11"/>
  <c r="D18" i="15" s="1"/>
  <c r="K42" i="18"/>
  <c r="Q64" i="7"/>
  <c r="U17" i="18"/>
  <c r="U38" i="18"/>
  <c r="T13" i="18"/>
  <c r="U14" i="18"/>
  <c r="K67" i="14"/>
  <c r="Z62" i="11"/>
  <c r="D15" i="15" s="1"/>
  <c r="Q39" i="18"/>
  <c r="K39" i="18"/>
  <c r="Q61" i="7"/>
  <c r="K37" i="18"/>
  <c r="Q59" i="7"/>
  <c r="Z60" i="11"/>
  <c r="D13" i="15" s="1"/>
  <c r="Q37" i="18"/>
  <c r="K65" i="14"/>
  <c r="Q40" i="18"/>
  <c r="K40" i="18"/>
  <c r="K68" i="14"/>
  <c r="Z63" i="11"/>
  <c r="D16" i="15" s="1"/>
  <c r="Q62" i="7"/>
  <c r="T14" i="18"/>
  <c r="T51" i="18" l="1"/>
  <c r="S51" i="18"/>
  <c r="U100" i="18" l="1"/>
  <c r="S75" i="18"/>
  <c r="S29" i="18"/>
  <c r="S52" i="18"/>
  <c r="S74" i="18"/>
  <c r="S99" i="18"/>
  <c r="S6" i="18"/>
  <c r="S98" i="18"/>
  <c r="S97" i="18"/>
  <c r="T55" i="18"/>
  <c r="K147" i="14"/>
  <c r="Q141" i="7"/>
  <c r="Z142" i="11"/>
  <c r="F5" i="15" s="1"/>
  <c r="K75" i="18"/>
  <c r="Q75" i="18"/>
  <c r="T53" i="18"/>
  <c r="Q188" i="7"/>
  <c r="Q100" i="18"/>
  <c r="Z189" i="11"/>
  <c r="G7" i="15" s="1"/>
  <c r="K100" i="18"/>
  <c r="K188" i="7"/>
  <c r="K194" i="14"/>
  <c r="T8" i="18"/>
  <c r="K58" i="14"/>
  <c r="Q30" i="18"/>
  <c r="Z53" i="11"/>
  <c r="D6" i="15" s="1"/>
  <c r="Q52" i="7"/>
  <c r="K30" i="18"/>
  <c r="K53" i="18"/>
  <c r="Q53" i="18"/>
  <c r="Q97" i="7"/>
  <c r="K103" i="14"/>
  <c r="Z98" i="11"/>
  <c r="E6" i="15" s="1"/>
  <c r="Z96" i="11"/>
  <c r="Q51" i="18"/>
  <c r="K51" i="18"/>
  <c r="Q95" i="7"/>
  <c r="K101" i="14"/>
  <c r="K29" i="18"/>
  <c r="Z52" i="11"/>
  <c r="D5" i="15" s="1"/>
  <c r="Q51" i="7"/>
  <c r="K57" i="14"/>
  <c r="Q29" i="18"/>
  <c r="K187" i="7"/>
  <c r="K99" i="18"/>
  <c r="Q99" i="18"/>
  <c r="K193" i="14"/>
  <c r="Q187" i="7"/>
  <c r="Z188" i="11"/>
  <c r="G6" i="15" s="1"/>
  <c r="T97" i="18"/>
  <c r="T99" i="18"/>
  <c r="T6" i="18"/>
  <c r="T7" i="18"/>
  <c r="T29" i="18"/>
  <c r="K104" i="14"/>
  <c r="Q54" i="18"/>
  <c r="Z99" i="11"/>
  <c r="E7" i="15" s="1"/>
  <c r="Q98" i="7"/>
  <c r="K54" i="18"/>
  <c r="T32" i="18"/>
  <c r="T28" i="18"/>
  <c r="T100" i="18"/>
  <c r="Q31" i="18"/>
  <c r="Z54" i="11"/>
  <c r="D7" i="15" s="1"/>
  <c r="Q53" i="7"/>
  <c r="K31" i="18"/>
  <c r="K59" i="14"/>
  <c r="Q98" i="18"/>
  <c r="K192" i="14"/>
  <c r="K98" i="18"/>
  <c r="Q186" i="7"/>
  <c r="Z187" i="11"/>
  <c r="G5" i="15" s="1"/>
  <c r="K186" i="7"/>
  <c r="Z97" i="11"/>
  <c r="E5" i="15" s="1"/>
  <c r="K52" i="18"/>
  <c r="K102" i="14"/>
  <c r="Q52" i="18"/>
  <c r="Q96" i="7"/>
  <c r="Q99" i="7"/>
  <c r="Q55" i="18"/>
  <c r="Z100" i="11"/>
  <c r="E8" i="15" s="1"/>
  <c r="K55" i="18"/>
  <c r="K105" i="14"/>
  <c r="T98" i="18"/>
  <c r="T52" i="18"/>
  <c r="T5" i="18"/>
  <c r="T5" i="7"/>
  <c r="S5" i="7"/>
  <c r="S5" i="18"/>
  <c r="K32" i="18"/>
  <c r="Q54" i="7"/>
  <c r="Q32" i="18"/>
  <c r="Z55" i="11"/>
  <c r="D8" i="15" s="1"/>
  <c r="K60" i="14"/>
  <c r="Q185" i="7"/>
  <c r="K185" i="7"/>
  <c r="Z186" i="11"/>
  <c r="K97" i="18"/>
  <c r="Q97" i="18"/>
  <c r="K191" i="14"/>
  <c r="Q50" i="7"/>
  <c r="K56" i="14"/>
  <c r="K28" i="18"/>
  <c r="Z51" i="11"/>
  <c r="Q28" i="18"/>
  <c r="K50" i="7"/>
  <c r="S28" i="18"/>
  <c r="T54" i="18"/>
  <c r="T75" i="18"/>
  <c r="T31" i="18"/>
  <c r="T30" i="18"/>
  <c r="G4" i="15" l="1"/>
  <c r="D4" i="15"/>
  <c r="E4" i="15"/>
  <c r="T74" i="18"/>
  <c r="Q74" i="18"/>
  <c r="Q140" i="7"/>
  <c r="K74" i="18"/>
  <c r="Z141" i="11"/>
  <c r="K146" i="14"/>
  <c r="F4" i="15" l="1"/>
  <c r="S76" i="18"/>
  <c r="T76" i="18" l="1"/>
  <c r="K149" i="14"/>
  <c r="T77" i="18"/>
  <c r="Q143" i="7" l="1"/>
  <c r="Q77" i="18"/>
  <c r="K77" i="18"/>
  <c r="Z144" i="11"/>
  <c r="F7" i="15" s="1"/>
  <c r="Q142" i="7"/>
  <c r="Z143" i="11"/>
  <c r="F6" i="15" s="1"/>
  <c r="K148" i="14"/>
  <c r="Q76" i="18"/>
  <c r="K76" i="18"/>
  <c r="BA13" i="14" l="1"/>
  <c r="BA27" i="14"/>
  <c r="BA26" i="14"/>
  <c r="BA80" i="14"/>
  <c r="BA49" i="14"/>
  <c r="BA84" i="14"/>
  <c r="BA77" i="14"/>
  <c r="BA46" i="14"/>
  <c r="BA38" i="14"/>
  <c r="AF19" i="12"/>
  <c r="AA19" i="12" s="1"/>
  <c r="AH19" i="12"/>
  <c r="AC19" i="12" s="1"/>
  <c r="AE19" i="12"/>
  <c r="Z19" i="12" s="1"/>
  <c r="AG19" i="12"/>
  <c r="AB19" i="12" s="1"/>
  <c r="BA22" i="14"/>
  <c r="AH17" i="12"/>
  <c r="AC17" i="12" s="1"/>
  <c r="AE17" i="12"/>
  <c r="Z17" i="12" s="1"/>
  <c r="BA20" i="14"/>
  <c r="AG17" i="12"/>
  <c r="AB17" i="12" s="1"/>
  <c r="AF17" i="12"/>
  <c r="AA17" i="12" s="1"/>
  <c r="BA32" i="14"/>
  <c r="BA14" i="14"/>
  <c r="BA18" i="14"/>
  <c r="BA78" i="14"/>
  <c r="BA30" i="14"/>
  <c r="AF18" i="12"/>
  <c r="AA18" i="12" s="1"/>
  <c r="AG18" i="12"/>
  <c r="AB18" i="12" s="1"/>
  <c r="AE18" i="12"/>
  <c r="Z18" i="12" s="1"/>
  <c r="AH18" i="12"/>
  <c r="AC18" i="12" s="1"/>
  <c r="BA34" i="14"/>
  <c r="BA17" i="14"/>
  <c r="BA44" i="14"/>
  <c r="AG20" i="12"/>
  <c r="AB20" i="12" s="1"/>
  <c r="AE20" i="12"/>
  <c r="Z20" i="12" s="1"/>
  <c r="AH20" i="12"/>
  <c r="AC20" i="12" s="1"/>
  <c r="AF20" i="12"/>
  <c r="AA20" i="12" s="1"/>
  <c r="BA19" i="14"/>
  <c r="BA11" i="14"/>
  <c r="BA28" i="14"/>
  <c r="BA79" i="14"/>
  <c r="BA81" i="14"/>
  <c r="BA40" i="14"/>
  <c r="BA41" i="14"/>
  <c r="BA21" i="14"/>
  <c r="BA25" i="14"/>
  <c r="BA29" i="14"/>
  <c r="BA47" i="14"/>
  <c r="BA42" i="14"/>
  <c r="BA24" i="14"/>
  <c r="BA39" i="14"/>
  <c r="BA76" i="14"/>
  <c r="BA37" i="14"/>
  <c r="BA33" i="14"/>
  <c r="BA15" i="14"/>
  <c r="BA82" i="14"/>
  <c r="BA83" i="14"/>
  <c r="BA31" i="14"/>
  <c r="BA36" i="14"/>
  <c r="BA45" i="14"/>
  <c r="BA35" i="14"/>
  <c r="BA23" i="14"/>
  <c r="BA12" i="14"/>
  <c r="BA43" i="14"/>
  <c r="BA16" i="14"/>
  <c r="BA48" i="14"/>
  <c r="AN22" i="14" l="1"/>
  <c r="AN73" i="14"/>
  <c r="AN61" i="14"/>
  <c r="AN71" i="14"/>
  <c r="AN64" i="14"/>
  <c r="AN68" i="14"/>
  <c r="AN67" i="14"/>
  <c r="AN70" i="14"/>
  <c r="AN66" i="14"/>
  <c r="AN69" i="14"/>
  <c r="AN16" i="14"/>
  <c r="AN72" i="14"/>
  <c r="AN65" i="14"/>
  <c r="AN17" i="14"/>
  <c r="AN19" i="14"/>
  <c r="AT19" i="14" s="1"/>
  <c r="AN15" i="14"/>
  <c r="AN26" i="14"/>
  <c r="AN24" i="14"/>
  <c r="AN25" i="14"/>
  <c r="AN23" i="14"/>
  <c r="AN20" i="14"/>
  <c r="AN21" i="14"/>
  <c r="BA54" i="14"/>
  <c r="BB97" i="14"/>
  <c r="BB54" i="14"/>
  <c r="BB16" i="14"/>
  <c r="AG40" i="12"/>
  <c r="AB40" i="12" s="1"/>
  <c r="AH40" i="12"/>
  <c r="AC40" i="12" s="1"/>
  <c r="AF40" i="12"/>
  <c r="AA40" i="12" s="1"/>
  <c r="BB19" i="14"/>
  <c r="AE40" i="12"/>
  <c r="Z40" i="12" s="1"/>
  <c r="BB26" i="14"/>
  <c r="BB93" i="14"/>
  <c r="AN13" i="14"/>
  <c r="BA56" i="14"/>
  <c r="BA67" i="14"/>
  <c r="BA70" i="14"/>
  <c r="AH26" i="12"/>
  <c r="AC26" i="12" s="1"/>
  <c r="AF26" i="12"/>
  <c r="AA26" i="12" s="1"/>
  <c r="AE26" i="12"/>
  <c r="Z26" i="12" s="1"/>
  <c r="AG26" i="12"/>
  <c r="AB26" i="12" s="1"/>
  <c r="BA75" i="14"/>
  <c r="BA58" i="14"/>
  <c r="BB77" i="14"/>
  <c r="AG48" i="12"/>
  <c r="AB48" i="12" s="1"/>
  <c r="AH48" i="12"/>
  <c r="AC48" i="12" s="1"/>
  <c r="AF48" i="12"/>
  <c r="AA48" i="12" s="1"/>
  <c r="AE48" i="12"/>
  <c r="Z48" i="12" s="1"/>
  <c r="BB69" i="14"/>
  <c r="BB55" i="14"/>
  <c r="AE44" i="12"/>
  <c r="Z44" i="12" s="1"/>
  <c r="AF44" i="12"/>
  <c r="AA44" i="12" s="1"/>
  <c r="AH44" i="12"/>
  <c r="AC44" i="12" s="1"/>
  <c r="AG44" i="12"/>
  <c r="AB44" i="12" s="1"/>
  <c r="BB49" i="14"/>
  <c r="BB36" i="14"/>
  <c r="BB38" i="14"/>
  <c r="BB45" i="14"/>
  <c r="BB73" i="14"/>
  <c r="AN11" i="14"/>
  <c r="BB41" i="14"/>
  <c r="BB25" i="14"/>
  <c r="AG47" i="12"/>
  <c r="AB47" i="12" s="1"/>
  <c r="BB63" i="14"/>
  <c r="AE47" i="12"/>
  <c r="Z47" i="12" s="1"/>
  <c r="AF47" i="12"/>
  <c r="AA47" i="12" s="1"/>
  <c r="AH47" i="12"/>
  <c r="AC47" i="12" s="1"/>
  <c r="BB52" i="14"/>
  <c r="BB21" i="14"/>
  <c r="BB84" i="14"/>
  <c r="BB23" i="14"/>
  <c r="AH22" i="12"/>
  <c r="AC22" i="12" s="1"/>
  <c r="AG22" i="12"/>
  <c r="AB22" i="12" s="1"/>
  <c r="AE22" i="12"/>
  <c r="Z22" i="12" s="1"/>
  <c r="BA53" i="14"/>
  <c r="AF22" i="12"/>
  <c r="AA22" i="12" s="1"/>
  <c r="BB24" i="14"/>
  <c r="BB83" i="14"/>
  <c r="BB57" i="14"/>
  <c r="AN18" i="14"/>
  <c r="BB60" i="14"/>
  <c r="AH41" i="12"/>
  <c r="AC41" i="12" s="1"/>
  <c r="AF41" i="12"/>
  <c r="AA41" i="12" s="1"/>
  <c r="AE41" i="12"/>
  <c r="Z41" i="12" s="1"/>
  <c r="BB29" i="14"/>
  <c r="AG41" i="12"/>
  <c r="AB41" i="12" s="1"/>
  <c r="BB22" i="14"/>
  <c r="BA51" i="14"/>
  <c r="BA72" i="14"/>
  <c r="BA57" i="14"/>
  <c r="BA62" i="14"/>
  <c r="BB12" i="14"/>
  <c r="AN12" i="14"/>
  <c r="BB28" i="14"/>
  <c r="BB20" i="14"/>
  <c r="BB72" i="14"/>
  <c r="BB27" i="14"/>
  <c r="BB46" i="14"/>
  <c r="BB86" i="14"/>
  <c r="BB15" i="14"/>
  <c r="BB32" i="14"/>
  <c r="AH46" i="12"/>
  <c r="AC46" i="12" s="1"/>
  <c r="AF46" i="12"/>
  <c r="AA46" i="12" s="1"/>
  <c r="AG46" i="12"/>
  <c r="AB46" i="12" s="1"/>
  <c r="BB59" i="14"/>
  <c r="AE46" i="12"/>
  <c r="Z46" i="12" s="1"/>
  <c r="BB76" i="14"/>
  <c r="BB92" i="14"/>
  <c r="BB90" i="14"/>
  <c r="BB30" i="14"/>
  <c r="BB82" i="14"/>
  <c r="BB17" i="14"/>
  <c r="BB44" i="14"/>
  <c r="AE43" i="12"/>
  <c r="Z43" i="12" s="1"/>
  <c r="AG43" i="12"/>
  <c r="AB43" i="12" s="1"/>
  <c r="AH43" i="12"/>
  <c r="AC43" i="12" s="1"/>
  <c r="AF43" i="12"/>
  <c r="AA43" i="12" s="1"/>
  <c r="BB79" i="14"/>
  <c r="AH24" i="12"/>
  <c r="AC24" i="12" s="1"/>
  <c r="AF24" i="12"/>
  <c r="AA24" i="12" s="1"/>
  <c r="BA63" i="14"/>
  <c r="AG24" i="12"/>
  <c r="AB24" i="12" s="1"/>
  <c r="AE24" i="12"/>
  <c r="Z24" i="12" s="1"/>
  <c r="AF21" i="12"/>
  <c r="AA21" i="12" s="1"/>
  <c r="AG21" i="12"/>
  <c r="AB21" i="12" s="1"/>
  <c r="AE21" i="12"/>
  <c r="Z21" i="12" s="1"/>
  <c r="AH21" i="12"/>
  <c r="AC21" i="12" s="1"/>
  <c r="BA50" i="14"/>
  <c r="AF23" i="12"/>
  <c r="AA23" i="12" s="1"/>
  <c r="BA59" i="14"/>
  <c r="AE23" i="12"/>
  <c r="Z23" i="12" s="1"/>
  <c r="AH23" i="12"/>
  <c r="AC23" i="12" s="1"/>
  <c r="AG23" i="12"/>
  <c r="AB23" i="12" s="1"/>
  <c r="BA60" i="14"/>
  <c r="BB66" i="14"/>
  <c r="BB34" i="14"/>
  <c r="BB80" i="14"/>
  <c r="BB67" i="14"/>
  <c r="BB18" i="14"/>
  <c r="BB75" i="14"/>
  <c r="BB94" i="14"/>
  <c r="BB81" i="14"/>
  <c r="BB78" i="14"/>
  <c r="BB31" i="14"/>
  <c r="BB42" i="14"/>
  <c r="BB87" i="14"/>
  <c r="BB64" i="14"/>
  <c r="BB33" i="14"/>
  <c r="BA52" i="14"/>
  <c r="BB62" i="14"/>
  <c r="BB70" i="14"/>
  <c r="BB11" i="14"/>
  <c r="AE42" i="12"/>
  <c r="Z42" i="12" s="1"/>
  <c r="BB37" i="14"/>
  <c r="AG42" i="12"/>
  <c r="AB42" i="12" s="1"/>
  <c r="AH42" i="12"/>
  <c r="AC42" i="12" s="1"/>
  <c r="AF42" i="12"/>
  <c r="AA42" i="12" s="1"/>
  <c r="BB96" i="14"/>
  <c r="BB74" i="14"/>
  <c r="AE49" i="12"/>
  <c r="Z49" i="12" s="1"/>
  <c r="AG49" i="12"/>
  <c r="AB49" i="12" s="1"/>
  <c r="AH49" i="12"/>
  <c r="AC49" i="12" s="1"/>
  <c r="AF49" i="12"/>
  <c r="AA49" i="12" s="1"/>
  <c r="BA55" i="14"/>
  <c r="BA71" i="14"/>
  <c r="BA65" i="14"/>
  <c r="BA74" i="14"/>
  <c r="BB65" i="14"/>
  <c r="BB14" i="14"/>
  <c r="BB88" i="14"/>
  <c r="BB91" i="14"/>
  <c r="BB39" i="14"/>
  <c r="BB56" i="14"/>
  <c r="BB48" i="14"/>
  <c r="BB71" i="14"/>
  <c r="BB47" i="14"/>
  <c r="AN14" i="14"/>
  <c r="BA92" i="14"/>
  <c r="BA87" i="14"/>
  <c r="BA86" i="14"/>
  <c r="BA89" i="14"/>
  <c r="BA94" i="14"/>
  <c r="BA90" i="14"/>
  <c r="BA93" i="14"/>
  <c r="BA88" i="14"/>
  <c r="BA91" i="14"/>
  <c r="BA85" i="14"/>
  <c r="BA73" i="14"/>
  <c r="BB61" i="14"/>
  <c r="AF45" i="12"/>
  <c r="AA45" i="12" s="1"/>
  <c r="AE45" i="12"/>
  <c r="Z45" i="12" s="1"/>
  <c r="AG45" i="12"/>
  <c r="AB45" i="12" s="1"/>
  <c r="AH45" i="12"/>
  <c r="AC45" i="12" s="1"/>
  <c r="BB53" i="14"/>
  <c r="BB95" i="14"/>
  <c r="BB68" i="14"/>
  <c r="BB50" i="14"/>
  <c r="BA61" i="14"/>
  <c r="BA68" i="14"/>
  <c r="BA64" i="14"/>
  <c r="BA66" i="14"/>
  <c r="AH25" i="12"/>
  <c r="AC25" i="12" s="1"/>
  <c r="AE25" i="12"/>
  <c r="Z25" i="12" s="1"/>
  <c r="BA69" i="14"/>
  <c r="AG25" i="12"/>
  <c r="AB25" i="12" s="1"/>
  <c r="AF25" i="12"/>
  <c r="AA25" i="12" s="1"/>
  <c r="BB85" i="14"/>
  <c r="BB13" i="14"/>
  <c r="BB89" i="14"/>
  <c r="BB43" i="14"/>
  <c r="BB35" i="14"/>
  <c r="BB58" i="14"/>
  <c r="BB51" i="14"/>
  <c r="BB40" i="14"/>
  <c r="BA95" i="14"/>
  <c r="BB98" i="14"/>
  <c r="BA96" i="14"/>
  <c r="AR26" i="14" l="1"/>
  <c r="AS26" i="14"/>
  <c r="AQ26" i="14"/>
  <c r="AT26" i="14"/>
  <c r="AQ16" i="14"/>
  <c r="AR16" i="14"/>
  <c r="AS16" i="14"/>
  <c r="AT16" i="14"/>
  <c r="AQ13" i="14"/>
  <c r="AR13" i="14"/>
  <c r="AS13" i="14"/>
  <c r="AT13" i="14"/>
  <c r="AT21" i="14"/>
  <c r="AQ21" i="14"/>
  <c r="AR21" i="14"/>
  <c r="AS21" i="14"/>
  <c r="AT15" i="14"/>
  <c r="AS15" i="14"/>
  <c r="AQ15" i="14"/>
  <c r="AR15" i="14"/>
  <c r="AR14" i="14"/>
  <c r="AS14" i="14"/>
  <c r="AQ14" i="14"/>
  <c r="AT14" i="14"/>
  <c r="AT12" i="14"/>
  <c r="AS12" i="14"/>
  <c r="AQ12" i="14"/>
  <c r="AR12" i="14"/>
  <c r="AR20" i="14"/>
  <c r="AS20" i="14"/>
  <c r="AQ20" i="14"/>
  <c r="AT20" i="14"/>
  <c r="AQ19" i="14"/>
  <c r="AR19" i="14"/>
  <c r="AS19" i="14"/>
  <c r="AT18" i="14"/>
  <c r="AS18" i="14"/>
  <c r="AQ18" i="14"/>
  <c r="AR18" i="14"/>
  <c r="AR23" i="14"/>
  <c r="AS23" i="14"/>
  <c r="AT23" i="14"/>
  <c r="AQ23" i="14"/>
  <c r="AR17" i="14"/>
  <c r="AS17" i="14"/>
  <c r="AT17" i="14"/>
  <c r="AQ17" i="14"/>
  <c r="AT24" i="14"/>
  <c r="AQ24" i="14"/>
  <c r="AR24" i="14"/>
  <c r="AS24" i="14"/>
  <c r="AQ25" i="14"/>
  <c r="AR25" i="14"/>
  <c r="AS25" i="14"/>
  <c r="AT25" i="14"/>
  <c r="AQ22" i="14"/>
  <c r="AR22" i="14"/>
  <c r="AS22" i="14"/>
  <c r="AT22" i="14"/>
  <c r="AN114" i="14"/>
  <c r="AN109" i="14"/>
  <c r="AN110" i="14"/>
  <c r="AN117" i="14"/>
  <c r="AN111" i="14"/>
  <c r="AN112" i="14"/>
  <c r="AN118" i="14"/>
  <c r="AN57" i="14"/>
  <c r="AN27" i="14"/>
  <c r="AN116" i="14"/>
  <c r="AN115" i="14"/>
  <c r="AN58" i="14"/>
  <c r="AN59" i="14"/>
  <c r="AN60" i="14"/>
  <c r="AN56" i="14"/>
  <c r="AN113" i="14"/>
  <c r="AN62" i="14"/>
  <c r="AN63" i="14"/>
  <c r="BC95" i="14"/>
  <c r="BC23" i="14"/>
  <c r="BC28" i="14"/>
  <c r="BC30" i="14"/>
  <c r="BC55" i="14"/>
  <c r="BC43" i="14"/>
  <c r="BC87" i="14"/>
  <c r="BC13" i="14"/>
  <c r="BC70" i="14"/>
  <c r="BC18" i="14"/>
  <c r="BC72" i="14"/>
  <c r="AE72" i="12"/>
  <c r="Z72" i="12" s="1"/>
  <c r="BC74" i="14"/>
  <c r="AF72" i="12"/>
  <c r="AA72" i="12" s="1"/>
  <c r="AG72" i="12"/>
  <c r="AB72" i="12" s="1"/>
  <c r="AH72" i="12"/>
  <c r="AC72" i="12" s="1"/>
  <c r="BC48" i="14"/>
  <c r="BC51" i="14"/>
  <c r="BC54" i="14"/>
  <c r="BC100" i="14"/>
  <c r="BC57" i="14"/>
  <c r="BC47" i="14"/>
  <c r="BC12" i="14"/>
  <c r="BC92" i="14"/>
  <c r="BC45" i="14"/>
  <c r="BC94" i="14"/>
  <c r="BC73" i="14"/>
  <c r="BC25" i="14"/>
  <c r="BC81" i="14"/>
  <c r="AG63" i="12"/>
  <c r="AB63" i="12" s="1"/>
  <c r="AE63" i="12"/>
  <c r="Z63" i="12" s="1"/>
  <c r="AH63" i="12"/>
  <c r="AC63" i="12" s="1"/>
  <c r="BC20" i="14"/>
  <c r="AF63" i="12"/>
  <c r="AA63" i="12" s="1"/>
  <c r="AG66" i="12"/>
  <c r="AB66" i="12" s="1"/>
  <c r="BC44" i="14"/>
  <c r="AH66" i="12"/>
  <c r="AC66" i="12" s="1"/>
  <c r="AE66" i="12"/>
  <c r="Z66" i="12" s="1"/>
  <c r="AF66" i="12"/>
  <c r="AA66" i="12" s="1"/>
  <c r="BC71" i="14"/>
  <c r="BC89" i="14"/>
  <c r="BC78" i="14"/>
  <c r="BC82" i="14"/>
  <c r="BC63" i="14"/>
  <c r="AG70" i="12"/>
  <c r="AB70" i="12" s="1"/>
  <c r="AE70" i="12"/>
  <c r="Z70" i="12" s="1"/>
  <c r="AF70" i="12"/>
  <c r="AA70" i="12" s="1"/>
  <c r="AH70" i="12"/>
  <c r="AC70" i="12" s="1"/>
  <c r="BC91" i="14"/>
  <c r="BC58" i="14"/>
  <c r="BC32" i="14"/>
  <c r="BC33" i="14"/>
  <c r="BC90" i="14"/>
  <c r="BC24" i="14"/>
  <c r="AF68" i="12"/>
  <c r="AA68" i="12" s="1"/>
  <c r="BC53" i="14"/>
  <c r="AG68" i="12"/>
  <c r="AB68" i="12" s="1"/>
  <c r="AE68" i="12"/>
  <c r="Z68" i="12" s="1"/>
  <c r="AH68" i="12"/>
  <c r="AC68" i="12" s="1"/>
  <c r="BC27" i="14"/>
  <c r="BC21" i="14"/>
  <c r="BC62" i="14"/>
  <c r="BC29" i="14"/>
  <c r="AE64" i="12"/>
  <c r="Z64" i="12" s="1"/>
  <c r="AG64" i="12"/>
  <c r="AB64" i="12" s="1"/>
  <c r="AH64" i="12"/>
  <c r="AC64" i="12" s="1"/>
  <c r="AF64" i="12"/>
  <c r="AA64" i="12" s="1"/>
  <c r="BC16" i="14"/>
  <c r="BC36" i="14"/>
  <c r="BC11" i="14"/>
  <c r="BC79" i="14"/>
  <c r="AG67" i="12"/>
  <c r="AB67" i="12" s="1"/>
  <c r="BC49" i="14"/>
  <c r="AF67" i="12"/>
  <c r="AA67" i="12" s="1"/>
  <c r="AE67" i="12"/>
  <c r="Z67" i="12" s="1"/>
  <c r="AH67" i="12"/>
  <c r="AC67" i="12" s="1"/>
  <c r="BC56" i="14"/>
  <c r="BC98" i="14"/>
  <c r="BC68" i="14"/>
  <c r="BC64" i="14"/>
  <c r="BC77" i="14"/>
  <c r="BC76" i="14"/>
  <c r="BC84" i="14"/>
  <c r="BC86" i="14"/>
  <c r="BC52" i="14"/>
  <c r="BC37" i="14"/>
  <c r="AE65" i="12"/>
  <c r="Z65" i="12" s="1"/>
  <c r="AF65" i="12"/>
  <c r="AA65" i="12" s="1"/>
  <c r="AH65" i="12"/>
  <c r="AC65" i="12" s="1"/>
  <c r="AG65" i="12"/>
  <c r="AB65" i="12" s="1"/>
  <c r="BC34" i="14"/>
  <c r="BC31" i="14"/>
  <c r="BC39" i="14"/>
  <c r="BC40" i="14"/>
  <c r="BC93" i="14"/>
  <c r="BC19" i="14"/>
  <c r="BC66" i="14"/>
  <c r="BC46" i="14"/>
  <c r="BC50" i="14"/>
  <c r="BC96" i="14"/>
  <c r="BC88" i="14"/>
  <c r="BC80" i="14"/>
  <c r="BC97" i="14"/>
  <c r="BC60" i="14"/>
  <c r="BC99" i="14"/>
  <c r="BC67" i="14"/>
  <c r="BC41" i="14"/>
  <c r="BC35" i="14"/>
  <c r="BC75" i="14"/>
  <c r="BC83" i="14"/>
  <c r="BC17" i="14"/>
  <c r="BC14" i="14"/>
  <c r="BC85" i="14"/>
  <c r="AH69" i="12"/>
  <c r="AC69" i="12" s="1"/>
  <c r="AG69" i="12"/>
  <c r="AB69" i="12" s="1"/>
  <c r="BC59" i="14"/>
  <c r="AF69" i="12"/>
  <c r="AA69" i="12" s="1"/>
  <c r="AE69" i="12"/>
  <c r="Z69" i="12" s="1"/>
  <c r="AE71" i="12"/>
  <c r="Z71" i="12" s="1"/>
  <c r="AH71" i="12"/>
  <c r="AC71" i="12" s="1"/>
  <c r="BC69" i="14"/>
  <c r="AF71" i="12"/>
  <c r="AA71" i="12" s="1"/>
  <c r="AG71" i="12"/>
  <c r="AB71" i="12" s="1"/>
  <c r="BC65" i="14"/>
  <c r="BC15" i="14"/>
  <c r="BC22" i="14"/>
  <c r="BC61" i="14"/>
  <c r="BC38" i="14"/>
  <c r="BC26" i="14"/>
  <c r="BC42" i="14"/>
  <c r="AR69" i="14"/>
  <c r="AS69" i="14"/>
  <c r="AT69" i="14"/>
  <c r="AQ69" i="14"/>
  <c r="AS66" i="14"/>
  <c r="AQ66" i="14"/>
  <c r="AT66" i="14"/>
  <c r="AR66" i="14"/>
  <c r="AS64" i="14"/>
  <c r="AT64" i="14"/>
  <c r="AQ64" i="14"/>
  <c r="AR64" i="14"/>
  <c r="AT65" i="14"/>
  <c r="AS65" i="14"/>
  <c r="AQ65" i="14"/>
  <c r="AR65" i="14"/>
  <c r="AS70" i="14"/>
  <c r="AQ70" i="14"/>
  <c r="AT70" i="14"/>
  <c r="AR70" i="14"/>
  <c r="AT71" i="14"/>
  <c r="AR71" i="14"/>
  <c r="AS71" i="14"/>
  <c r="AQ71" i="14"/>
  <c r="AR11" i="14"/>
  <c r="AS11" i="14"/>
  <c r="AT11" i="14"/>
  <c r="AQ11" i="14"/>
  <c r="AQ67" i="14"/>
  <c r="AR67" i="14"/>
  <c r="AT67" i="14"/>
  <c r="AS67" i="14"/>
  <c r="AQ61" i="14"/>
  <c r="AR61" i="14"/>
  <c r="AT61" i="14"/>
  <c r="AS61" i="14"/>
  <c r="AT72" i="14"/>
  <c r="AQ72" i="14"/>
  <c r="AR72" i="14"/>
  <c r="AS72" i="14"/>
  <c r="AS68" i="14"/>
  <c r="AR68" i="14"/>
  <c r="AQ68" i="14"/>
  <c r="AT68" i="14"/>
  <c r="AT73" i="14"/>
  <c r="AS73" i="14"/>
  <c r="AR73" i="14"/>
  <c r="AQ73" i="14"/>
  <c r="BC101" i="14"/>
  <c r="BA97" i="14"/>
  <c r="BB99" i="14"/>
  <c r="AT27" i="14" l="1"/>
  <c r="AS27" i="14"/>
  <c r="AQ27" i="14"/>
  <c r="AU27" i="14" s="1"/>
  <c r="L27" i="14" s="1"/>
  <c r="AR27" i="14"/>
  <c r="AN157" i="14"/>
  <c r="AN156" i="14"/>
  <c r="AN211" i="14"/>
  <c r="AN209" i="14"/>
  <c r="AN205" i="14"/>
  <c r="AN163" i="14"/>
  <c r="AN203" i="14"/>
  <c r="AN208" i="14"/>
  <c r="AN158" i="14"/>
  <c r="AN161" i="14"/>
  <c r="AN160" i="14"/>
  <c r="AN102" i="14"/>
  <c r="AN212" i="14"/>
  <c r="AN202" i="14"/>
  <c r="AN162" i="14"/>
  <c r="AN164" i="14"/>
  <c r="AN154" i="14"/>
  <c r="AN210" i="14"/>
  <c r="AN155" i="14"/>
  <c r="AN101" i="14"/>
  <c r="AN207" i="14"/>
  <c r="AN165" i="14"/>
  <c r="AN159" i="14"/>
  <c r="AN206" i="14"/>
  <c r="AN103" i="14"/>
  <c r="AN105" i="14"/>
  <c r="AN106" i="14"/>
  <c r="AN107" i="14"/>
  <c r="AN108" i="14"/>
  <c r="AN204" i="14"/>
  <c r="AN104" i="14"/>
  <c r="BE34" i="14"/>
  <c r="BE24" i="14"/>
  <c r="AE116" i="12"/>
  <c r="Z116" i="12" s="1"/>
  <c r="AG116" i="12"/>
  <c r="AB116" i="12" s="1"/>
  <c r="AF116" i="12"/>
  <c r="AA116" i="12" s="1"/>
  <c r="AH116" i="12"/>
  <c r="AC116" i="12" s="1"/>
  <c r="BE62" i="14"/>
  <c r="BE44" i="14"/>
  <c r="AH110" i="12"/>
  <c r="AC110" i="12" s="1"/>
  <c r="BE29" i="14"/>
  <c r="AG110" i="12"/>
  <c r="AB110" i="12" s="1"/>
  <c r="AF110" i="12"/>
  <c r="AA110" i="12" s="1"/>
  <c r="AE110" i="12"/>
  <c r="Z110" i="12" s="1"/>
  <c r="BD64" i="14"/>
  <c r="BD105" i="14"/>
  <c r="BE31" i="14"/>
  <c r="BD18" i="14"/>
  <c r="BE50" i="14"/>
  <c r="BE73" i="14"/>
  <c r="BE59" i="14"/>
  <c r="BD40" i="14"/>
  <c r="BD73" i="14"/>
  <c r="AF95" i="12"/>
  <c r="AA95" i="12" s="1"/>
  <c r="AG95" i="12"/>
  <c r="AB95" i="12" s="1"/>
  <c r="AH95" i="12"/>
  <c r="AC95" i="12" s="1"/>
  <c r="AE95" i="12"/>
  <c r="Z95" i="12" s="1"/>
  <c r="BD74" i="14"/>
  <c r="BD55" i="14"/>
  <c r="BE57" i="14"/>
  <c r="BE22" i="14"/>
  <c r="BE14" i="14"/>
  <c r="BD47" i="14"/>
  <c r="AN119" i="14"/>
  <c r="BD82" i="14"/>
  <c r="BE16" i="14"/>
  <c r="BD90" i="14"/>
  <c r="BE63" i="14"/>
  <c r="BE93" i="14"/>
  <c r="BE64" i="14"/>
  <c r="BD78" i="14"/>
  <c r="BD100" i="14"/>
  <c r="BE36" i="14"/>
  <c r="BE107" i="14"/>
  <c r="BD63" i="14"/>
  <c r="BD12" i="14"/>
  <c r="BD60" i="14"/>
  <c r="BE100" i="14"/>
  <c r="BD19" i="14"/>
  <c r="BD34" i="14"/>
  <c r="BE101" i="14"/>
  <c r="BE26" i="14"/>
  <c r="BD33" i="14"/>
  <c r="BE25" i="14"/>
  <c r="AH111" i="12"/>
  <c r="AC111" i="12" s="1"/>
  <c r="AG111" i="12"/>
  <c r="AB111" i="12" s="1"/>
  <c r="AE111" i="12"/>
  <c r="Z111" i="12" s="1"/>
  <c r="AF111" i="12"/>
  <c r="AA111" i="12" s="1"/>
  <c r="BE37" i="14"/>
  <c r="BD30" i="14"/>
  <c r="BD16" i="14"/>
  <c r="BE70" i="14"/>
  <c r="AF117" i="12"/>
  <c r="AA117" i="12" s="1"/>
  <c r="BE68" i="14"/>
  <c r="AH117" i="12"/>
  <c r="AC117" i="12" s="1"/>
  <c r="AG117" i="12"/>
  <c r="AB117" i="12" s="1"/>
  <c r="AE117" i="12"/>
  <c r="Z117" i="12" s="1"/>
  <c r="BE89" i="14"/>
  <c r="BE77" i="14"/>
  <c r="AF113" i="12"/>
  <c r="AA113" i="12" s="1"/>
  <c r="BE48" i="14"/>
  <c r="AE113" i="12"/>
  <c r="Z113" i="12" s="1"/>
  <c r="AH113" i="12"/>
  <c r="AC113" i="12" s="1"/>
  <c r="AG113" i="12"/>
  <c r="AB113" i="12" s="1"/>
  <c r="BD35" i="14"/>
  <c r="BD83" i="14"/>
  <c r="BD57" i="14"/>
  <c r="BD36" i="14"/>
  <c r="BD56" i="14"/>
  <c r="AF87" i="12"/>
  <c r="AA87" i="12" s="1"/>
  <c r="BD29" i="14"/>
  <c r="AE87" i="12"/>
  <c r="Z87" i="12" s="1"/>
  <c r="AH87" i="12"/>
  <c r="AC87" i="12" s="1"/>
  <c r="AG87" i="12"/>
  <c r="AB87" i="12" s="1"/>
  <c r="BD86" i="14"/>
  <c r="BD44" i="14"/>
  <c r="BD96" i="14"/>
  <c r="BD104" i="14"/>
  <c r="BE15" i="14"/>
  <c r="BD97" i="14"/>
  <c r="BE90" i="14"/>
  <c r="BD93" i="14"/>
  <c r="BE30" i="14"/>
  <c r="BE41" i="14"/>
  <c r="BE85" i="14"/>
  <c r="BD42" i="14"/>
  <c r="BE51" i="14"/>
  <c r="BD101" i="14"/>
  <c r="BE94" i="14"/>
  <c r="BD53" i="14"/>
  <c r="BD102" i="14"/>
  <c r="BD23" i="14"/>
  <c r="BD17" i="14"/>
  <c r="BD54" i="14"/>
  <c r="BE21" i="14"/>
  <c r="BD80" i="14"/>
  <c r="BD51" i="14"/>
  <c r="BD76" i="14"/>
  <c r="BE67" i="14"/>
  <c r="BD79" i="14"/>
  <c r="BE61" i="14"/>
  <c r="BD66" i="14"/>
  <c r="BD45" i="14"/>
  <c r="BE86" i="14"/>
  <c r="BD77" i="14"/>
  <c r="BD89" i="14"/>
  <c r="BE106" i="14"/>
  <c r="BE84" i="14"/>
  <c r="BD75" i="14"/>
  <c r="BD15" i="14"/>
  <c r="BE95" i="14"/>
  <c r="BE96" i="14"/>
  <c r="BD87" i="14"/>
  <c r="BD58" i="14"/>
  <c r="AH92" i="12"/>
  <c r="AC92" i="12" s="1"/>
  <c r="AF92" i="12"/>
  <c r="AA92" i="12" s="1"/>
  <c r="AG92" i="12"/>
  <c r="AB92" i="12" s="1"/>
  <c r="AE92" i="12"/>
  <c r="Z92" i="12" s="1"/>
  <c r="BE35" i="14"/>
  <c r="BE17" i="14"/>
  <c r="BD72" i="14"/>
  <c r="BD84" i="14"/>
  <c r="BE60" i="14"/>
  <c r="BE27" i="14"/>
  <c r="BE39" i="14"/>
  <c r="BE109" i="14"/>
  <c r="BE79" i="14"/>
  <c r="BD28" i="14"/>
  <c r="BE47" i="14"/>
  <c r="BD98" i="14"/>
  <c r="BE65" i="14"/>
  <c r="BE19" i="14"/>
  <c r="BE110" i="14"/>
  <c r="BD25" i="14"/>
  <c r="AN28" i="14"/>
  <c r="AG93" i="12"/>
  <c r="AB93" i="12" s="1"/>
  <c r="AF93" i="12"/>
  <c r="AA93" i="12" s="1"/>
  <c r="AH93" i="12"/>
  <c r="AC93" i="12" s="1"/>
  <c r="AE93" i="12"/>
  <c r="Z93" i="12" s="1"/>
  <c r="BD62" i="14"/>
  <c r="BE55" i="14"/>
  <c r="BE38" i="14"/>
  <c r="AE90" i="12"/>
  <c r="Z90" i="12" s="1"/>
  <c r="AG90" i="12"/>
  <c r="AB90" i="12" s="1"/>
  <c r="AH90" i="12"/>
  <c r="AC90" i="12" s="1"/>
  <c r="BD49" i="14"/>
  <c r="AF90" i="12"/>
  <c r="AA90" i="12" s="1"/>
  <c r="BE76" i="14"/>
  <c r="BE71" i="14"/>
  <c r="BD67" i="14"/>
  <c r="BD99" i="14"/>
  <c r="BE72" i="14"/>
  <c r="BE103" i="14"/>
  <c r="BE33" i="14"/>
  <c r="BE78" i="14"/>
  <c r="AH88" i="12"/>
  <c r="AC88" i="12" s="1"/>
  <c r="AG88" i="12"/>
  <c r="AB88" i="12" s="1"/>
  <c r="AF88" i="12"/>
  <c r="AA88" i="12" s="1"/>
  <c r="BD37" i="14"/>
  <c r="AE88" i="12"/>
  <c r="Z88" i="12" s="1"/>
  <c r="BE105" i="14"/>
  <c r="BD14" i="14"/>
  <c r="BE74" i="14"/>
  <c r="AF118" i="12"/>
  <c r="AA118" i="12" s="1"/>
  <c r="AH118" i="12"/>
  <c r="AC118" i="12" s="1"/>
  <c r="AG118" i="12"/>
  <c r="AB118" i="12" s="1"/>
  <c r="AE118" i="12"/>
  <c r="Z118" i="12" s="1"/>
  <c r="BE69" i="14"/>
  <c r="BE18" i="14"/>
  <c r="BD94" i="14"/>
  <c r="BE97" i="14"/>
  <c r="BD91" i="14"/>
  <c r="BD69" i="14"/>
  <c r="BD48" i="14"/>
  <c r="AE91" i="12"/>
  <c r="Z91" i="12" s="1"/>
  <c r="BD52" i="14"/>
  <c r="AH91" i="12"/>
  <c r="AC91" i="12" s="1"/>
  <c r="AG91" i="12"/>
  <c r="AB91" i="12" s="1"/>
  <c r="AF91" i="12"/>
  <c r="AA91" i="12" s="1"/>
  <c r="BE75" i="14"/>
  <c r="BD11" i="14"/>
  <c r="BD41" i="14"/>
  <c r="BE80" i="14"/>
  <c r="BD59" i="14"/>
  <c r="BD24" i="14"/>
  <c r="BD32" i="14"/>
  <c r="AG89" i="12"/>
  <c r="AB89" i="12" s="1"/>
  <c r="BD43" i="14"/>
  <c r="AH89" i="12"/>
  <c r="AC89" i="12" s="1"/>
  <c r="AF89" i="12"/>
  <c r="AA89" i="12" s="1"/>
  <c r="AE89" i="12"/>
  <c r="Z89" i="12" s="1"/>
  <c r="AH115" i="12"/>
  <c r="AC115" i="12" s="1"/>
  <c r="AG115" i="12"/>
  <c r="AB115" i="12" s="1"/>
  <c r="AF115" i="12"/>
  <c r="AA115" i="12" s="1"/>
  <c r="BE58" i="14"/>
  <c r="AE115" i="12"/>
  <c r="Z115" i="12" s="1"/>
  <c r="BD50" i="14"/>
  <c r="BD31" i="14"/>
  <c r="BE66" i="14"/>
  <c r="BD68" i="14"/>
  <c r="AG94" i="12"/>
  <c r="AB94" i="12" s="1"/>
  <c r="AE94" i="12"/>
  <c r="Z94" i="12" s="1"/>
  <c r="AF94" i="12"/>
  <c r="AA94" i="12" s="1"/>
  <c r="AH94" i="12"/>
  <c r="AC94" i="12" s="1"/>
  <c r="BD95" i="14"/>
  <c r="BE12" i="14"/>
  <c r="BE32" i="14"/>
  <c r="BE88" i="14"/>
  <c r="BE102" i="14"/>
  <c r="BE11" i="14"/>
  <c r="BE40" i="14"/>
  <c r="BD65" i="14"/>
  <c r="BD85" i="14"/>
  <c r="BE42" i="14"/>
  <c r="BE104" i="14"/>
  <c r="BD103" i="14"/>
  <c r="BE53" i="14"/>
  <c r="BE13" i="14"/>
  <c r="BD27" i="14"/>
  <c r="BE52" i="14"/>
  <c r="AF114" i="12"/>
  <c r="AA114" i="12" s="1"/>
  <c r="AH114" i="12"/>
  <c r="AC114" i="12" s="1"/>
  <c r="AG114" i="12"/>
  <c r="AB114" i="12" s="1"/>
  <c r="AE114" i="12"/>
  <c r="Z114" i="12" s="1"/>
  <c r="BE99" i="14"/>
  <c r="BE81" i="14"/>
  <c r="BE98" i="14"/>
  <c r="AF112" i="12"/>
  <c r="AA112" i="12" s="1"/>
  <c r="AG112" i="12"/>
  <c r="AB112" i="12" s="1"/>
  <c r="BE43" i="14"/>
  <c r="AH112" i="12"/>
  <c r="AC112" i="12" s="1"/>
  <c r="AE112" i="12"/>
  <c r="Z112" i="12" s="1"/>
  <c r="BD81" i="14"/>
  <c r="BE54" i="14"/>
  <c r="BE28" i="14"/>
  <c r="BE91" i="14"/>
  <c r="BE82" i="14"/>
  <c r="BD22" i="14"/>
  <c r="BD71" i="14"/>
  <c r="AH109" i="12"/>
  <c r="AC109" i="12" s="1"/>
  <c r="AF109" i="12"/>
  <c r="AA109" i="12" s="1"/>
  <c r="AE109" i="12"/>
  <c r="Z109" i="12" s="1"/>
  <c r="AG109" i="12"/>
  <c r="AB109" i="12" s="1"/>
  <c r="BE20" i="14"/>
  <c r="BE45" i="14"/>
  <c r="BD92" i="14"/>
  <c r="BD38" i="14"/>
  <c r="BD70" i="14"/>
  <c r="BD39" i="14"/>
  <c r="AH86" i="12"/>
  <c r="AC86" i="12" s="1"/>
  <c r="AF86" i="12"/>
  <c r="AA86" i="12" s="1"/>
  <c r="AG86" i="12"/>
  <c r="AB86" i="12" s="1"/>
  <c r="AE86" i="12"/>
  <c r="Z86" i="12" s="1"/>
  <c r="BD20" i="14"/>
  <c r="BE83" i="14"/>
  <c r="BD26" i="14"/>
  <c r="BD46" i="14"/>
  <c r="BE46" i="14"/>
  <c r="BE23" i="14"/>
  <c r="BE92" i="14"/>
  <c r="BE108" i="14"/>
  <c r="BD13" i="14"/>
  <c r="BE87" i="14"/>
  <c r="BD88" i="14"/>
  <c r="BE56" i="14"/>
  <c r="BE49" i="14"/>
  <c r="BD61" i="14"/>
  <c r="BD21" i="14"/>
  <c r="AW24" i="14"/>
  <c r="N24" i="14" s="1"/>
  <c r="AW19" i="14"/>
  <c r="N19" i="14" s="1"/>
  <c r="AW13" i="14"/>
  <c r="N13" i="14" s="1"/>
  <c r="AW14" i="14"/>
  <c r="N14" i="14" s="1"/>
  <c r="AW18" i="14"/>
  <c r="N18" i="14" s="1"/>
  <c r="AW22" i="14"/>
  <c r="N22" i="14" s="1"/>
  <c r="AW15" i="14"/>
  <c r="N15" i="14" s="1"/>
  <c r="AW12" i="14"/>
  <c r="N12" i="14" s="1"/>
  <c r="AW20" i="14"/>
  <c r="N20" i="14" s="1"/>
  <c r="AW23" i="14"/>
  <c r="N23" i="14" s="1"/>
  <c r="AW16" i="14"/>
  <c r="N16" i="14" s="1"/>
  <c r="AW11" i="14"/>
  <c r="N11" i="14" s="1"/>
  <c r="AW21" i="14"/>
  <c r="N21" i="14" s="1"/>
  <c r="AW25" i="14"/>
  <c r="N25" i="14" s="1"/>
  <c r="AW17" i="14"/>
  <c r="N17" i="14" s="1"/>
  <c r="AW26" i="14"/>
  <c r="N26" i="14" s="1"/>
  <c r="AQ116" i="14"/>
  <c r="AT116" i="14"/>
  <c r="AR116" i="14"/>
  <c r="AS116" i="14"/>
  <c r="AT111" i="14"/>
  <c r="AQ111" i="14"/>
  <c r="AR111" i="14"/>
  <c r="AS111" i="14"/>
  <c r="AX11" i="14"/>
  <c r="O11" i="14" s="1"/>
  <c r="AX22" i="14"/>
  <c r="O22" i="14" s="1"/>
  <c r="AX23" i="14"/>
  <c r="O23" i="14" s="1"/>
  <c r="AX17" i="14"/>
  <c r="O17" i="14" s="1"/>
  <c r="AX15" i="14"/>
  <c r="O15" i="14" s="1"/>
  <c r="AX13" i="14"/>
  <c r="O13" i="14" s="1"/>
  <c r="AX18" i="14"/>
  <c r="O18" i="14" s="1"/>
  <c r="AX19" i="14"/>
  <c r="O19" i="14" s="1"/>
  <c r="AX12" i="14"/>
  <c r="O12" i="14" s="1"/>
  <c r="AX25" i="14"/>
  <c r="O25" i="14" s="1"/>
  <c r="AX20" i="14"/>
  <c r="O20" i="14" s="1"/>
  <c r="AX26" i="14"/>
  <c r="O26" i="14" s="1"/>
  <c r="AX14" i="14"/>
  <c r="O14" i="14" s="1"/>
  <c r="AX16" i="14"/>
  <c r="O16" i="14" s="1"/>
  <c r="AX24" i="14"/>
  <c r="O24" i="14" s="1"/>
  <c r="AX21" i="14"/>
  <c r="O21" i="14" s="1"/>
  <c r="AV11" i="14"/>
  <c r="M11" i="14" s="1"/>
  <c r="AV16" i="14"/>
  <c r="M16" i="14" s="1"/>
  <c r="AV14" i="14"/>
  <c r="M14" i="14" s="1"/>
  <c r="AV15" i="14"/>
  <c r="M15" i="14" s="1"/>
  <c r="AV21" i="14"/>
  <c r="M21" i="14" s="1"/>
  <c r="AV18" i="14"/>
  <c r="M18" i="14" s="1"/>
  <c r="AV13" i="14"/>
  <c r="M13" i="14" s="1"/>
  <c r="AV25" i="14"/>
  <c r="M25" i="14" s="1"/>
  <c r="AV22" i="14"/>
  <c r="M22" i="14" s="1"/>
  <c r="AV23" i="14"/>
  <c r="M23" i="14" s="1"/>
  <c r="AV17" i="14"/>
  <c r="M17" i="14" s="1"/>
  <c r="AV19" i="14"/>
  <c r="M19" i="14" s="1"/>
  <c r="AV24" i="14"/>
  <c r="M24" i="14" s="1"/>
  <c r="AV20" i="14"/>
  <c r="M20" i="14" s="1"/>
  <c r="AV26" i="14"/>
  <c r="M26" i="14" s="1"/>
  <c r="AT63" i="14"/>
  <c r="AS63" i="14"/>
  <c r="AQ63" i="14"/>
  <c r="AR63" i="14"/>
  <c r="AQ60" i="14"/>
  <c r="AS60" i="14"/>
  <c r="AT60" i="14"/>
  <c r="AR60" i="14"/>
  <c r="AV27" i="14"/>
  <c r="M27" i="14" s="1"/>
  <c r="AV12" i="14"/>
  <c r="M12" i="14" s="1"/>
  <c r="AS62" i="14"/>
  <c r="AQ62" i="14"/>
  <c r="AR62" i="14"/>
  <c r="AT62" i="14"/>
  <c r="AQ59" i="14"/>
  <c r="AS59" i="14"/>
  <c r="AR59" i="14"/>
  <c r="AT59" i="14"/>
  <c r="AR117" i="14"/>
  <c r="AS117" i="14"/>
  <c r="AQ117" i="14"/>
  <c r="AT117" i="14"/>
  <c r="AT57" i="14"/>
  <c r="AQ57" i="14"/>
  <c r="AR57" i="14"/>
  <c r="AS57" i="14"/>
  <c r="AS110" i="14"/>
  <c r="AT110" i="14"/>
  <c r="AR110" i="14"/>
  <c r="AQ110" i="14"/>
  <c r="AU12" i="14"/>
  <c r="L12" i="14" s="1"/>
  <c r="AU18" i="14"/>
  <c r="L18" i="14" s="1"/>
  <c r="AU21" i="14"/>
  <c r="L21" i="14" s="1"/>
  <c r="AU15" i="14"/>
  <c r="L15" i="14" s="1"/>
  <c r="AU22" i="14"/>
  <c r="L22" i="14" s="1"/>
  <c r="AU16" i="14"/>
  <c r="L16" i="14" s="1"/>
  <c r="AU13" i="14"/>
  <c r="L13" i="14" s="1"/>
  <c r="AU24" i="14"/>
  <c r="L24" i="14" s="1"/>
  <c r="AU20" i="14"/>
  <c r="L20" i="14" s="1"/>
  <c r="AU14" i="14"/>
  <c r="L14" i="14" s="1"/>
  <c r="AU26" i="14"/>
  <c r="L26" i="14" s="1"/>
  <c r="AU25" i="14"/>
  <c r="L25" i="14" s="1"/>
  <c r="AU17" i="14"/>
  <c r="L17" i="14" s="1"/>
  <c r="AU11" i="14"/>
  <c r="L11" i="14" s="1"/>
  <c r="AU23" i="14"/>
  <c r="L23" i="14" s="1"/>
  <c r="AU19" i="14"/>
  <c r="L19" i="14" s="1"/>
  <c r="AQ113" i="14"/>
  <c r="AR113" i="14"/>
  <c r="AS113" i="14"/>
  <c r="AT113" i="14"/>
  <c r="AT58" i="14"/>
  <c r="AS58" i="14"/>
  <c r="AQ58" i="14"/>
  <c r="AR58" i="14"/>
  <c r="AS118" i="14"/>
  <c r="AT118" i="14"/>
  <c r="AQ118" i="14"/>
  <c r="AR118" i="14"/>
  <c r="AQ109" i="14"/>
  <c r="AT109" i="14"/>
  <c r="AR109" i="14"/>
  <c r="AS109" i="14"/>
  <c r="AS56" i="14"/>
  <c r="AQ56" i="14"/>
  <c r="AT56" i="14"/>
  <c r="AR56" i="14"/>
  <c r="AT115" i="14"/>
  <c r="AQ115" i="14"/>
  <c r="AS115" i="14"/>
  <c r="AR115" i="14"/>
  <c r="AR112" i="14"/>
  <c r="AQ112" i="14"/>
  <c r="AS112" i="14"/>
  <c r="AT112" i="14"/>
  <c r="AQ114" i="14"/>
  <c r="AR114" i="14"/>
  <c r="AS114" i="14"/>
  <c r="AT114" i="14"/>
  <c r="BD106" i="14"/>
  <c r="BA98" i="14"/>
  <c r="BC102" i="14"/>
  <c r="BB100" i="14"/>
  <c r="S20" i="14"/>
  <c r="Q16" i="14"/>
  <c r="P25" i="14"/>
  <c r="S23" i="14"/>
  <c r="Q22" i="14"/>
  <c r="S26" i="14"/>
  <c r="P16" i="14"/>
  <c r="R24" i="14"/>
  <c r="Q12" i="14"/>
  <c r="R14" i="14"/>
  <c r="P11" i="14"/>
  <c r="W26" i="14"/>
  <c r="W20" i="14"/>
  <c r="P17" i="14"/>
  <c r="P15" i="14"/>
  <c r="P22" i="14"/>
  <c r="T22" i="14" s="1"/>
  <c r="P27" i="14"/>
  <c r="R21" i="14"/>
  <c r="V21" i="14"/>
  <c r="R19" i="14"/>
  <c r="R22" i="14"/>
  <c r="V24" i="14"/>
  <c r="P24" i="14"/>
  <c r="Q11" i="14"/>
  <c r="S25" i="14"/>
  <c r="R16" i="14"/>
  <c r="Q19" i="14"/>
  <c r="R20" i="14"/>
  <c r="V20" i="14" s="1"/>
  <c r="T15" i="14"/>
  <c r="P13" i="14"/>
  <c r="Q13" i="14"/>
  <c r="T13" i="14"/>
  <c r="U22" i="14"/>
  <c r="U11" i="14"/>
  <c r="U16" i="14"/>
  <c r="R13" i="14"/>
  <c r="Q18" i="14"/>
  <c r="U18" i="14" s="1"/>
  <c r="Q20" i="14"/>
  <c r="U20" i="14" s="1"/>
  <c r="P12" i="14"/>
  <c r="P20" i="14"/>
  <c r="T20" i="14" s="1"/>
  <c r="Q21" i="14"/>
  <c r="Q23" i="14"/>
  <c r="U23" i="14" s="1"/>
  <c r="Q15" i="14"/>
  <c r="R18" i="14"/>
  <c r="V18" i="14" s="1"/>
  <c r="P23" i="14"/>
  <c r="Q24" i="14"/>
  <c r="R23" i="14"/>
  <c r="R15" i="14"/>
  <c r="V15" i="14" s="1"/>
  <c r="R17" i="14"/>
  <c r="S24" i="14"/>
  <c r="W24" i="14" s="1"/>
  <c r="Q26" i="14"/>
  <c r="P18" i="14"/>
  <c r="T18" i="14" s="1"/>
  <c r="P14" i="14"/>
  <c r="Q14" i="14"/>
  <c r="U14" i="14" s="1"/>
  <c r="R11" i="14"/>
  <c r="V11" i="14" s="1"/>
  <c r="R25" i="14"/>
  <c r="S22" i="14"/>
  <c r="W22" i="14" s="1"/>
  <c r="V14" i="14"/>
  <c r="T24" i="14"/>
  <c r="T27" i="14"/>
  <c r="R12" i="14"/>
  <c r="R26" i="14"/>
  <c r="S21" i="14"/>
  <c r="W21" i="14" s="1"/>
  <c r="Q25" i="14"/>
  <c r="U25" i="14" s="1"/>
  <c r="Q27" i="14"/>
  <c r="U27" i="14" s="1"/>
  <c r="P21" i="14"/>
  <c r="P26" i="14"/>
  <c r="Q17" i="14"/>
  <c r="U17" i="14" s="1"/>
  <c r="U21" i="14"/>
  <c r="P19" i="14"/>
  <c r="T19" i="14" s="1"/>
  <c r="U26" i="14"/>
  <c r="AQ28" i="14" l="1"/>
  <c r="AR28" i="14"/>
  <c r="AS28" i="14"/>
  <c r="AT28" i="14"/>
  <c r="AX28" i="14" s="1"/>
  <c r="O28" i="14" s="1"/>
  <c r="AW61" i="14"/>
  <c r="N61" i="14" s="1"/>
  <c r="AN147" i="14"/>
  <c r="AN146" i="14"/>
  <c r="AN150" i="14"/>
  <c r="AN151" i="14"/>
  <c r="AN194" i="14"/>
  <c r="AN196" i="14"/>
  <c r="AN192" i="14"/>
  <c r="AN193" i="14"/>
  <c r="AN191" i="14"/>
  <c r="AN195" i="14"/>
  <c r="AN148" i="14"/>
  <c r="AN149" i="14"/>
  <c r="AN199" i="14"/>
  <c r="AN152" i="14"/>
  <c r="AN153" i="14"/>
  <c r="AN200" i="14"/>
  <c r="AN201" i="14"/>
  <c r="AN198" i="14"/>
  <c r="AN197" i="14"/>
  <c r="I25" i="2"/>
  <c r="I20" i="2"/>
  <c r="I28" i="2"/>
  <c r="J25" i="2"/>
  <c r="J24" i="2"/>
  <c r="L29" i="2"/>
  <c r="K17" i="2"/>
  <c r="K28" i="2"/>
  <c r="I29" i="2"/>
  <c r="I26" i="2"/>
  <c r="I21" i="2"/>
  <c r="J18" i="2"/>
  <c r="J23" i="2"/>
  <c r="J27" i="2"/>
  <c r="L28" i="2"/>
  <c r="K32" i="2"/>
  <c r="K22" i="2"/>
  <c r="K24" i="2"/>
  <c r="I17" i="2"/>
  <c r="I30" i="2"/>
  <c r="I27" i="2"/>
  <c r="J29" i="2"/>
  <c r="J21" i="2"/>
  <c r="L32" i="2"/>
  <c r="K29" i="2"/>
  <c r="K20" i="2"/>
  <c r="I23" i="2"/>
  <c r="I19" i="2"/>
  <c r="I24" i="2"/>
  <c r="J32" i="2"/>
  <c r="J28" i="2"/>
  <c r="J20" i="2"/>
  <c r="K23" i="2"/>
  <c r="K26" i="2"/>
  <c r="K19" i="2"/>
  <c r="I31" i="2"/>
  <c r="I22" i="2"/>
  <c r="I18" i="2"/>
  <c r="J33" i="2"/>
  <c r="J26" i="2"/>
  <c r="J31" i="2"/>
  <c r="J22" i="2"/>
  <c r="L27" i="2"/>
  <c r="L26" i="2"/>
  <c r="K31" i="2"/>
  <c r="K18" i="2"/>
  <c r="K25" i="2"/>
  <c r="I32" i="2"/>
  <c r="I33" i="2"/>
  <c r="J30" i="2"/>
  <c r="J19" i="2"/>
  <c r="J17" i="2"/>
  <c r="L30" i="2"/>
  <c r="L31" i="2"/>
  <c r="K27" i="2"/>
  <c r="K21" i="2"/>
  <c r="K30" i="2"/>
  <c r="E25" i="2"/>
  <c r="E20" i="2"/>
  <c r="E28" i="2"/>
  <c r="F25" i="2"/>
  <c r="F24" i="2"/>
  <c r="H22" i="2"/>
  <c r="S16" i="14"/>
  <c r="AA16" i="14"/>
  <c r="AH16" i="14" s="1"/>
  <c r="H18" i="2"/>
  <c r="AA12" i="14"/>
  <c r="AH12" i="14" s="1"/>
  <c r="S12" i="14"/>
  <c r="H29" i="2"/>
  <c r="G17" i="2"/>
  <c r="G28" i="2"/>
  <c r="AW72" i="14"/>
  <c r="N72" i="14" s="1"/>
  <c r="AQ204" i="14"/>
  <c r="AT204" i="14"/>
  <c r="AR204" i="14"/>
  <c r="AS204" i="14"/>
  <c r="AQ107" i="14"/>
  <c r="AR107" i="14"/>
  <c r="AT107" i="14"/>
  <c r="AS107" i="14"/>
  <c r="AQ105" i="14"/>
  <c r="AR105" i="14"/>
  <c r="AS105" i="14"/>
  <c r="AT105" i="14"/>
  <c r="AT207" i="14"/>
  <c r="AR207" i="14"/>
  <c r="AQ207" i="14"/>
  <c r="AS207" i="14"/>
  <c r="AQ164" i="14"/>
  <c r="AT164" i="14"/>
  <c r="AS164" i="14"/>
  <c r="AR164" i="14"/>
  <c r="AT163" i="14"/>
  <c r="AS163" i="14"/>
  <c r="AQ163" i="14"/>
  <c r="AR163" i="14"/>
  <c r="AV72" i="14"/>
  <c r="M72" i="14" s="1"/>
  <c r="AV57" i="14"/>
  <c r="M57" i="14" s="1"/>
  <c r="AV63" i="14"/>
  <c r="M63" i="14" s="1"/>
  <c r="AV71" i="14"/>
  <c r="M71" i="14" s="1"/>
  <c r="AV62" i="14"/>
  <c r="M62" i="14" s="1"/>
  <c r="AV58" i="14"/>
  <c r="M58" i="14" s="1"/>
  <c r="AV59" i="14"/>
  <c r="M59" i="14" s="1"/>
  <c r="AV60" i="14"/>
  <c r="M60" i="14" s="1"/>
  <c r="AV69" i="14"/>
  <c r="M69" i="14" s="1"/>
  <c r="AV64" i="14"/>
  <c r="M64" i="14" s="1"/>
  <c r="AV65" i="14"/>
  <c r="M65" i="14" s="1"/>
  <c r="AV70" i="14"/>
  <c r="M70" i="14" s="1"/>
  <c r="AV68" i="14"/>
  <c r="M68" i="14" s="1"/>
  <c r="AV61" i="14"/>
  <c r="M61" i="14" s="1"/>
  <c r="AV56" i="14"/>
  <c r="M56" i="14" s="1"/>
  <c r="AV73" i="14"/>
  <c r="M73" i="14" s="1"/>
  <c r="AV66" i="14"/>
  <c r="M66" i="14" s="1"/>
  <c r="AV67" i="14"/>
  <c r="M67" i="14" s="1"/>
  <c r="E29" i="2"/>
  <c r="E26" i="2"/>
  <c r="E21" i="2"/>
  <c r="F18" i="2"/>
  <c r="F23" i="2"/>
  <c r="F27" i="2"/>
  <c r="AA14" i="14"/>
  <c r="AH14" i="14" s="1"/>
  <c r="H20" i="2"/>
  <c r="S14" i="14"/>
  <c r="S19" i="14"/>
  <c r="H25" i="2"/>
  <c r="AA19" i="14"/>
  <c r="AH19" i="14" s="1"/>
  <c r="H28" i="2"/>
  <c r="G32" i="2"/>
  <c r="G22" i="2"/>
  <c r="G24" i="2"/>
  <c r="AS106" i="14"/>
  <c r="AQ106" i="14"/>
  <c r="AT106" i="14"/>
  <c r="AR106" i="14"/>
  <c r="AR103" i="14"/>
  <c r="AS103" i="14"/>
  <c r="AT103" i="14"/>
  <c r="AQ103" i="14"/>
  <c r="AR160" i="14"/>
  <c r="AS160" i="14"/>
  <c r="AT160" i="14"/>
  <c r="AQ160" i="14"/>
  <c r="AT205" i="14"/>
  <c r="AS205" i="14"/>
  <c r="AQ205" i="14"/>
  <c r="AR205" i="14"/>
  <c r="AX57" i="14"/>
  <c r="O57" i="14" s="1"/>
  <c r="AX59" i="14"/>
  <c r="O59" i="14" s="1"/>
  <c r="AX73" i="14"/>
  <c r="O73" i="14" s="1"/>
  <c r="AX68" i="14"/>
  <c r="O68" i="14" s="1"/>
  <c r="AX67" i="14"/>
  <c r="O67" i="14" s="1"/>
  <c r="AX65" i="14"/>
  <c r="O65" i="14" s="1"/>
  <c r="AX61" i="14"/>
  <c r="O61" i="14" s="1"/>
  <c r="AX70" i="14"/>
  <c r="O70" i="14" s="1"/>
  <c r="AX58" i="14"/>
  <c r="O58" i="14" s="1"/>
  <c r="AX71" i="14"/>
  <c r="O71" i="14" s="1"/>
  <c r="AX66" i="14"/>
  <c r="O66" i="14" s="1"/>
  <c r="AX63" i="14"/>
  <c r="O63" i="14" s="1"/>
  <c r="AX64" i="14"/>
  <c r="O64" i="14" s="1"/>
  <c r="AX56" i="14"/>
  <c r="O56" i="14" s="1"/>
  <c r="AX62" i="14"/>
  <c r="O62" i="14" s="1"/>
  <c r="AX72" i="14"/>
  <c r="O72" i="14" s="1"/>
  <c r="AX60" i="14"/>
  <c r="O60" i="14" s="1"/>
  <c r="E17" i="2"/>
  <c r="E30" i="2"/>
  <c r="E27" i="2"/>
  <c r="F29" i="2"/>
  <c r="F21" i="2"/>
  <c r="H32" i="2"/>
  <c r="H24" i="2"/>
  <c r="S18" i="14"/>
  <c r="AA18" i="14"/>
  <c r="AH18" i="14" s="1"/>
  <c r="S11" i="14"/>
  <c r="H17" i="2"/>
  <c r="AA11" i="14"/>
  <c r="AH11" i="14" s="1"/>
  <c r="AW27" i="14"/>
  <c r="N27" i="14" s="1"/>
  <c r="G29" i="2"/>
  <c r="G20" i="2"/>
  <c r="AR206" i="14"/>
  <c r="AT206" i="14"/>
  <c r="AQ206" i="14"/>
  <c r="AS206" i="14"/>
  <c r="AR101" i="14"/>
  <c r="AQ101" i="14"/>
  <c r="AS101" i="14"/>
  <c r="AT101" i="14"/>
  <c r="AQ162" i="14"/>
  <c r="AR162" i="14"/>
  <c r="AT162" i="14"/>
  <c r="AS162" i="14"/>
  <c r="AT161" i="14"/>
  <c r="AQ161" i="14"/>
  <c r="AS161" i="14"/>
  <c r="AR161" i="14"/>
  <c r="AQ209" i="14"/>
  <c r="AT209" i="14"/>
  <c r="AS209" i="14"/>
  <c r="AR209" i="14"/>
  <c r="AU56" i="14"/>
  <c r="L56" i="14" s="1"/>
  <c r="AU72" i="14"/>
  <c r="L72" i="14" s="1"/>
  <c r="AU65" i="14"/>
  <c r="L65" i="14" s="1"/>
  <c r="AU68" i="14"/>
  <c r="L68" i="14" s="1"/>
  <c r="AU59" i="14"/>
  <c r="L59" i="14" s="1"/>
  <c r="AU57" i="14"/>
  <c r="L57" i="14" s="1"/>
  <c r="AU69" i="14"/>
  <c r="L69" i="14" s="1"/>
  <c r="AU67" i="14"/>
  <c r="L67" i="14" s="1"/>
  <c r="AU62" i="14"/>
  <c r="L62" i="14" s="1"/>
  <c r="AU61" i="14"/>
  <c r="L61" i="14" s="1"/>
  <c r="AU60" i="14"/>
  <c r="L60" i="14" s="1"/>
  <c r="AU58" i="14"/>
  <c r="L58" i="14" s="1"/>
  <c r="AU71" i="14"/>
  <c r="L71" i="14" s="1"/>
  <c r="AU66" i="14"/>
  <c r="L66" i="14" s="1"/>
  <c r="AU70" i="14"/>
  <c r="L70" i="14" s="1"/>
  <c r="AU64" i="14"/>
  <c r="L64" i="14" s="1"/>
  <c r="AU73" i="14"/>
  <c r="L73" i="14" s="1"/>
  <c r="E23" i="2"/>
  <c r="E19" i="2"/>
  <c r="E24" i="2"/>
  <c r="AX69" i="14"/>
  <c r="O69" i="14" s="1"/>
  <c r="F32" i="2"/>
  <c r="F28" i="2"/>
  <c r="F20" i="2"/>
  <c r="AX27" i="14"/>
  <c r="O27" i="14" s="1"/>
  <c r="H19" i="2"/>
  <c r="S13" i="14"/>
  <c r="AA13" i="14"/>
  <c r="AH13" i="14" s="1"/>
  <c r="G23" i="2"/>
  <c r="G26" i="2"/>
  <c r="G19" i="2"/>
  <c r="AQ159" i="14"/>
  <c r="AT159" i="14"/>
  <c r="AS159" i="14"/>
  <c r="AR159" i="14"/>
  <c r="AS155" i="14"/>
  <c r="AQ155" i="14"/>
  <c r="AR155" i="14"/>
  <c r="AT155" i="14"/>
  <c r="AQ202" i="14"/>
  <c r="AR202" i="14"/>
  <c r="AS202" i="14"/>
  <c r="AT202" i="14"/>
  <c r="AQ158" i="14"/>
  <c r="AS158" i="14"/>
  <c r="AT158" i="14"/>
  <c r="AR158" i="14"/>
  <c r="AS211" i="14"/>
  <c r="AT211" i="14"/>
  <c r="AQ211" i="14"/>
  <c r="AR211" i="14"/>
  <c r="AW60" i="14"/>
  <c r="N60" i="14" s="1"/>
  <c r="AW57" i="14"/>
  <c r="N57" i="14" s="1"/>
  <c r="AW64" i="14"/>
  <c r="N64" i="14" s="1"/>
  <c r="AW58" i="14"/>
  <c r="N58" i="14" s="1"/>
  <c r="AW59" i="14"/>
  <c r="N59" i="14" s="1"/>
  <c r="AW56" i="14"/>
  <c r="N56" i="14" s="1"/>
  <c r="AW62" i="14"/>
  <c r="N62" i="14" s="1"/>
  <c r="AW67" i="14"/>
  <c r="N67" i="14" s="1"/>
  <c r="AW69" i="14"/>
  <c r="N69" i="14" s="1"/>
  <c r="AW70" i="14"/>
  <c r="N70" i="14" s="1"/>
  <c r="AW73" i="14"/>
  <c r="N73" i="14" s="1"/>
  <c r="AW66" i="14"/>
  <c r="N66" i="14" s="1"/>
  <c r="AW65" i="14"/>
  <c r="N65" i="14" s="1"/>
  <c r="AW68" i="14"/>
  <c r="N68" i="14" s="1"/>
  <c r="AW71" i="14"/>
  <c r="N71" i="14" s="1"/>
  <c r="AW63" i="14"/>
  <c r="N63" i="14" s="1"/>
  <c r="E31" i="2"/>
  <c r="E22" i="2"/>
  <c r="E18" i="2"/>
  <c r="F33" i="2"/>
  <c r="F26" i="2"/>
  <c r="F31" i="2"/>
  <c r="F22" i="2"/>
  <c r="H27" i="2"/>
  <c r="H26" i="2"/>
  <c r="AA15" i="14"/>
  <c r="AH15" i="14" s="1"/>
  <c r="S15" i="14"/>
  <c r="H21" i="2"/>
  <c r="G31" i="2"/>
  <c r="G18" i="2"/>
  <c r="G25" i="2"/>
  <c r="AR165" i="14"/>
  <c r="AQ165" i="14"/>
  <c r="AS165" i="14"/>
  <c r="AT165" i="14"/>
  <c r="AR210" i="14"/>
  <c r="AT210" i="14"/>
  <c r="AS210" i="14"/>
  <c r="AQ210" i="14"/>
  <c r="AR212" i="14"/>
  <c r="AT212" i="14"/>
  <c r="AQ212" i="14"/>
  <c r="AS212" i="14"/>
  <c r="AT208" i="14"/>
  <c r="AS208" i="14"/>
  <c r="AQ208" i="14"/>
  <c r="AR208" i="14"/>
  <c r="AR156" i="14"/>
  <c r="AQ156" i="14"/>
  <c r="AT156" i="14"/>
  <c r="AS156" i="14"/>
  <c r="E32" i="2"/>
  <c r="E33" i="2"/>
  <c r="AU63" i="14"/>
  <c r="L63" i="14" s="1"/>
  <c r="F30" i="2"/>
  <c r="F19" i="2"/>
  <c r="F17" i="2"/>
  <c r="H30" i="2"/>
  <c r="H31" i="2"/>
  <c r="S17" i="14"/>
  <c r="AA17" i="14"/>
  <c r="AH17" i="14" s="1"/>
  <c r="H23" i="2"/>
  <c r="G27" i="2"/>
  <c r="G21" i="2"/>
  <c r="G30" i="2"/>
  <c r="AQ119" i="14"/>
  <c r="AT119" i="14"/>
  <c r="AS119" i="14"/>
  <c r="AR119" i="14"/>
  <c r="AS104" i="14"/>
  <c r="AQ104" i="14"/>
  <c r="AT104" i="14"/>
  <c r="AR104" i="14"/>
  <c r="AR108" i="14"/>
  <c r="AQ108" i="14"/>
  <c r="AS108" i="14"/>
  <c r="AT108" i="14"/>
  <c r="AR154" i="14"/>
  <c r="AS154" i="14"/>
  <c r="AT154" i="14"/>
  <c r="AQ154" i="14"/>
  <c r="AS102" i="14"/>
  <c r="AR102" i="14"/>
  <c r="AQ102" i="14"/>
  <c r="AT102" i="14"/>
  <c r="AR203" i="14"/>
  <c r="AT203" i="14"/>
  <c r="AQ203" i="14"/>
  <c r="AS203" i="14"/>
  <c r="AR157" i="14"/>
  <c r="AT157" i="14"/>
  <c r="AS157" i="14"/>
  <c r="AQ157" i="14"/>
  <c r="BD107" i="14"/>
  <c r="BC103" i="14"/>
  <c r="BB101" i="14"/>
  <c r="BA99" i="14"/>
  <c r="T26" i="14"/>
  <c r="U24" i="14"/>
  <c r="W25" i="14"/>
  <c r="T25" i="14"/>
  <c r="R72" i="14"/>
  <c r="Q73" i="14"/>
  <c r="N27" i="2"/>
  <c r="O32" i="2"/>
  <c r="S65" i="14"/>
  <c r="N21" i="2"/>
  <c r="R27" i="14"/>
  <c r="P72" i="14"/>
  <c r="M23" i="2"/>
  <c r="R62" i="14"/>
  <c r="R71" i="14"/>
  <c r="N22" i="2"/>
  <c r="O25" i="2"/>
  <c r="N30" i="2"/>
  <c r="O27" i="2"/>
  <c r="P60" i="14"/>
  <c r="Z59" i="17"/>
  <c r="V18" i="18"/>
  <c r="X38" i="17"/>
  <c r="Z80" i="17"/>
  <c r="W45" i="17"/>
  <c r="Z76" i="17"/>
  <c r="M25" i="2"/>
  <c r="Z21" i="14"/>
  <c r="Z32" i="17"/>
  <c r="X18" i="7"/>
  <c r="W7" i="17"/>
  <c r="X12" i="7"/>
  <c r="W15" i="18"/>
  <c r="W18" i="17"/>
  <c r="W11" i="17"/>
  <c r="Y77" i="17"/>
  <c r="Y25" i="14"/>
  <c r="W70" i="17"/>
  <c r="Z65" i="17"/>
  <c r="Y9" i="17"/>
  <c r="Y26" i="17"/>
  <c r="V17" i="18"/>
  <c r="X12" i="18"/>
  <c r="Z47" i="17"/>
  <c r="Y15" i="17"/>
  <c r="T60" i="14"/>
  <c r="W65" i="17"/>
  <c r="Z5" i="17"/>
  <c r="Z77" i="17"/>
  <c r="Z35" i="17"/>
  <c r="W81" i="17"/>
  <c r="W85" i="17"/>
  <c r="Y58" i="17"/>
  <c r="Z69" i="17"/>
  <c r="Y6" i="17"/>
  <c r="W13" i="17"/>
  <c r="W34" i="17"/>
  <c r="AA24" i="14"/>
  <c r="Q57" i="14"/>
  <c r="X54" i="17"/>
  <c r="Z78" i="17"/>
  <c r="W55" i="17"/>
  <c r="Y23" i="14"/>
  <c r="W50" i="17"/>
  <c r="Z72" i="17"/>
  <c r="X15" i="17"/>
  <c r="X7" i="17"/>
  <c r="Y19" i="17"/>
  <c r="Z20" i="17"/>
  <c r="Q70" i="14"/>
  <c r="W15" i="7"/>
  <c r="Y8" i="17"/>
  <c r="Z39" i="17"/>
  <c r="P29" i="2"/>
  <c r="Y18" i="14"/>
  <c r="Z68" i="17"/>
  <c r="O19" i="2"/>
  <c r="Z15" i="17"/>
  <c r="Y22" i="17"/>
  <c r="P67" i="14"/>
  <c r="V8" i="18"/>
  <c r="W7" i="18"/>
  <c r="S68" i="14"/>
  <c r="T21" i="14"/>
  <c r="X21" i="14" s="1"/>
  <c r="T23" i="14"/>
  <c r="V22" i="14"/>
  <c r="M19" i="2"/>
  <c r="X41" i="17"/>
  <c r="X51" i="17"/>
  <c r="Y30" i="17"/>
  <c r="Z37" i="17"/>
  <c r="X79" i="17"/>
  <c r="W77" i="17"/>
  <c r="X20" i="14"/>
  <c r="Y21" i="14"/>
  <c r="Y16" i="17"/>
  <c r="V15" i="7"/>
  <c r="Z49" i="17"/>
  <c r="X9" i="17"/>
  <c r="X5" i="18"/>
  <c r="Y69" i="17"/>
  <c r="W9" i="7"/>
  <c r="Y31" i="17"/>
  <c r="S28" i="14"/>
  <c r="W28" i="14" s="1"/>
  <c r="S73" i="14"/>
  <c r="X16" i="17"/>
  <c r="Z52" i="17"/>
  <c r="W75" i="17"/>
  <c r="W48" i="17"/>
  <c r="X18" i="17"/>
  <c r="Y50" i="17"/>
  <c r="Y75" i="17"/>
  <c r="W80" i="17"/>
  <c r="X9" i="18"/>
  <c r="V13" i="18"/>
  <c r="Z28" i="17"/>
  <c r="Z55" i="17"/>
  <c r="Y57" i="17"/>
  <c r="Z9" i="17"/>
  <c r="W73" i="14"/>
  <c r="P65" i="14"/>
  <c r="V6" i="18"/>
  <c r="W12" i="14"/>
  <c r="X19" i="18"/>
  <c r="X88" i="17"/>
  <c r="Y42" i="17"/>
  <c r="X40" i="17"/>
  <c r="Z14" i="17"/>
  <c r="X11" i="18"/>
  <c r="M18" i="2"/>
  <c r="Y17" i="14"/>
  <c r="Z74" i="17"/>
  <c r="Z56" i="17"/>
  <c r="W21" i="7"/>
  <c r="AA22" i="14"/>
  <c r="X50" i="17"/>
  <c r="W18" i="7"/>
  <c r="W31" i="17"/>
  <c r="V12" i="18"/>
  <c r="Y34" i="17"/>
  <c r="X19" i="7"/>
  <c r="W18" i="18"/>
  <c r="W10" i="7"/>
  <c r="X43" i="17"/>
  <c r="X72" i="17"/>
  <c r="X15" i="18"/>
  <c r="X9" i="7"/>
  <c r="S71" i="14"/>
  <c r="X31" i="17"/>
  <c r="AA25" i="14"/>
  <c r="Y17" i="7"/>
  <c r="Y67" i="17"/>
  <c r="M29" i="2"/>
  <c r="W64" i="17"/>
  <c r="R58" i="14"/>
  <c r="X10" i="18"/>
  <c r="X30" i="17"/>
  <c r="V10" i="18"/>
  <c r="Q63" i="14"/>
  <c r="V14" i="7"/>
  <c r="X20" i="7"/>
  <c r="O23" i="2"/>
  <c r="V26" i="14"/>
  <c r="Z26" i="14" s="1"/>
  <c r="U15" i="14"/>
  <c r="V19" i="14"/>
  <c r="R63" i="14"/>
  <c r="Q71" i="14"/>
  <c r="V21" i="7"/>
  <c r="Y7" i="17"/>
  <c r="W11" i="7"/>
  <c r="Y62" i="17"/>
  <c r="V16" i="18"/>
  <c r="X68" i="17"/>
  <c r="Y51" i="17"/>
  <c r="O24" i="2"/>
  <c r="M17" i="2"/>
  <c r="S66" i="14"/>
  <c r="W36" i="17"/>
  <c r="V7" i="18"/>
  <c r="Z58" i="17"/>
  <c r="X66" i="17"/>
  <c r="AY13" i="17"/>
  <c r="X22" i="14"/>
  <c r="Z34" i="17"/>
  <c r="Y80" i="17"/>
  <c r="Y81" i="17"/>
  <c r="Y47" i="17"/>
  <c r="W10" i="17"/>
  <c r="Y17" i="17"/>
  <c r="X11" i="17"/>
  <c r="Y78" i="17"/>
  <c r="X62" i="17"/>
  <c r="Y14" i="18"/>
  <c r="X11" i="7"/>
  <c r="W19" i="18"/>
  <c r="Z63" i="17"/>
  <c r="X16" i="18"/>
  <c r="X6" i="18"/>
  <c r="Y14" i="14"/>
  <c r="X13" i="17"/>
  <c r="X45" i="17"/>
  <c r="Y44" i="17"/>
  <c r="W57" i="17"/>
  <c r="X48" i="17"/>
  <c r="W59" i="17"/>
  <c r="W37" i="17"/>
  <c r="Y22" i="14"/>
  <c r="M20" i="2"/>
  <c r="W9" i="17"/>
  <c r="V11" i="18"/>
  <c r="Y15" i="7"/>
  <c r="S69" i="14"/>
  <c r="R64" i="14"/>
  <c r="Y10" i="17"/>
  <c r="Y18" i="7"/>
  <c r="AY23" i="17"/>
  <c r="W68" i="17"/>
  <c r="W23" i="17"/>
  <c r="W11" i="14"/>
  <c r="X37" i="17"/>
  <c r="X24" i="17"/>
  <c r="V12" i="14"/>
  <c r="Z12" i="14" s="1"/>
  <c r="T12" i="14"/>
  <c r="T17" i="14"/>
  <c r="Q72" i="14"/>
  <c r="P27" i="2"/>
  <c r="X24" i="14"/>
  <c r="W32" i="17"/>
  <c r="Y61" i="17"/>
  <c r="Z57" i="17"/>
  <c r="W52" i="17"/>
  <c r="W39" i="17"/>
  <c r="W63" i="17"/>
  <c r="W17" i="18"/>
  <c r="S72" i="14"/>
  <c r="X13" i="14"/>
  <c r="Y26" i="14"/>
  <c r="W6" i="18"/>
  <c r="X70" i="17"/>
  <c r="W14" i="7"/>
  <c r="X17" i="18"/>
  <c r="W49" i="17"/>
  <c r="W13" i="14"/>
  <c r="X60" i="17"/>
  <c r="X22" i="17"/>
  <c r="X19" i="14"/>
  <c r="X25" i="14"/>
  <c r="V25" i="14"/>
  <c r="V13" i="14"/>
  <c r="T11" i="14"/>
  <c r="Q69" i="14"/>
  <c r="N19" i="2"/>
  <c r="Z19" i="14"/>
  <c r="Z10" i="17"/>
  <c r="X46" i="17"/>
  <c r="X6" i="17"/>
  <c r="W8" i="7"/>
  <c r="W16" i="17"/>
  <c r="Z62" i="17"/>
  <c r="AA26" i="14"/>
  <c r="Z46" i="17"/>
  <c r="Y32" i="17"/>
  <c r="Z67" i="17"/>
  <c r="X52" i="17"/>
  <c r="V15" i="18"/>
  <c r="Z81" i="17"/>
  <c r="W14" i="17"/>
  <c r="X44" i="17"/>
  <c r="Y27" i="14"/>
  <c r="O26" i="2"/>
  <c r="Z11" i="17"/>
  <c r="W46" i="17"/>
  <c r="Z7" i="17"/>
  <c r="Z21" i="17"/>
  <c r="Z23" i="17"/>
  <c r="Z40" i="17"/>
  <c r="Z19" i="17"/>
  <c r="X26" i="14"/>
  <c r="Z24" i="14"/>
  <c r="W58" i="17"/>
  <c r="W12" i="17"/>
  <c r="V13" i="7"/>
  <c r="W26" i="17"/>
  <c r="Y20" i="7"/>
  <c r="V18" i="7"/>
  <c r="Y20" i="14"/>
  <c r="Z20" i="14"/>
  <c r="V5" i="18"/>
  <c r="Z70" i="17"/>
  <c r="Y35" i="17"/>
  <c r="X86" i="17"/>
  <c r="W13" i="7"/>
  <c r="W18" i="14"/>
  <c r="Y27" i="17"/>
  <c r="O28" i="2"/>
  <c r="AY19" i="17"/>
  <c r="V63" i="14"/>
  <c r="Y25" i="17"/>
  <c r="Q60" i="14"/>
  <c r="Y15" i="14"/>
  <c r="W17" i="7"/>
  <c r="BA63" i="17"/>
  <c r="X83" i="17"/>
  <c r="Y74" i="17"/>
  <c r="Y46" i="17"/>
  <c r="W78" i="17"/>
  <c r="V20" i="18"/>
  <c r="X14" i="7"/>
  <c r="W7" i="7"/>
  <c r="N26" i="2"/>
  <c r="W19" i="14"/>
  <c r="Z12" i="17"/>
  <c r="U72" i="14"/>
  <c r="Y21" i="17"/>
  <c r="X64" i="17"/>
  <c r="Y20" i="17"/>
  <c r="Z71" i="17"/>
  <c r="M32" i="2"/>
  <c r="Z38" i="17"/>
  <c r="Z15" i="14"/>
  <c r="W20" i="18"/>
  <c r="X26" i="17"/>
  <c r="W35" i="17"/>
  <c r="X14" i="17"/>
  <c r="AY7" i="17"/>
  <c r="AY26" i="17"/>
  <c r="AZ45" i="17"/>
  <c r="BA62" i="17"/>
  <c r="BA75" i="17"/>
  <c r="T14" i="14"/>
  <c r="X14" i="14" s="1"/>
  <c r="U13" i="14"/>
  <c r="Y13" i="14" s="1"/>
  <c r="U12" i="14"/>
  <c r="Q66" i="14"/>
  <c r="U66" i="14" s="1"/>
  <c r="O21" i="2"/>
  <c r="X17" i="14"/>
  <c r="Z22" i="17"/>
  <c r="Z54" i="17"/>
  <c r="W87" i="17"/>
  <c r="W76" i="17"/>
  <c r="W10" i="18"/>
  <c r="W54" i="17"/>
  <c r="W86" i="17"/>
  <c r="Y11" i="14"/>
  <c r="W51" i="17"/>
  <c r="Z66" i="17"/>
  <c r="X27" i="17"/>
  <c r="V9" i="7"/>
  <c r="Y15" i="18"/>
  <c r="Y16" i="7"/>
  <c r="Z26" i="17"/>
  <c r="Z45" i="17"/>
  <c r="Y16" i="18"/>
  <c r="Z22" i="14"/>
  <c r="W12" i="7"/>
  <c r="X84" i="17"/>
  <c r="W38" i="17"/>
  <c r="X67" i="17"/>
  <c r="Y52" i="17"/>
  <c r="V5" i="7"/>
  <c r="W79" i="17"/>
  <c r="Y13" i="17"/>
  <c r="X12" i="14"/>
  <c r="Z11" i="14"/>
  <c r="Y83" i="17"/>
  <c r="W20" i="7"/>
  <c r="Z17" i="17"/>
  <c r="W66" i="14"/>
  <c r="X39" i="17"/>
  <c r="W17" i="14"/>
  <c r="X85" i="17"/>
  <c r="W16" i="14"/>
  <c r="P68" i="14"/>
  <c r="P66" i="14"/>
  <c r="Z31" i="17"/>
  <c r="Z8" i="17"/>
  <c r="W5" i="17"/>
  <c r="Z50" i="17"/>
  <c r="W6" i="7"/>
  <c r="X15" i="7"/>
  <c r="X47" i="17"/>
  <c r="Q59" i="14"/>
  <c r="M21" i="2"/>
  <c r="AY36" i="17"/>
  <c r="X53" i="17"/>
  <c r="P61" i="14"/>
  <c r="Z13" i="14"/>
  <c r="Y54" i="17"/>
  <c r="AY22" i="17"/>
  <c r="AY11" i="17"/>
  <c r="T72" i="14"/>
  <c r="Z33" i="17"/>
  <c r="V19" i="7"/>
  <c r="AY39" i="17"/>
  <c r="X49" i="17"/>
  <c r="Z85" i="17"/>
  <c r="BA61" i="17"/>
  <c r="P28" i="2"/>
  <c r="X80" i="17"/>
  <c r="Y49" i="17"/>
  <c r="X57" i="17"/>
  <c r="Y36" i="17"/>
  <c r="W30" i="17"/>
  <c r="N20" i="2"/>
  <c r="AY25" i="17"/>
  <c r="Y20" i="18"/>
  <c r="M26" i="2"/>
  <c r="X63" i="17"/>
  <c r="U69" i="14"/>
  <c r="Y40" i="17"/>
  <c r="V7" i="7"/>
  <c r="Z13" i="17"/>
  <c r="W5" i="7"/>
  <c r="Y53" i="17"/>
  <c r="BA71" i="17"/>
  <c r="AY16" i="17"/>
  <c r="AY28" i="17"/>
  <c r="AY34" i="17"/>
  <c r="AZ46" i="17"/>
  <c r="BA60" i="17"/>
  <c r="BA72" i="17"/>
  <c r="AZ38" i="17"/>
  <c r="AY67" i="17"/>
  <c r="V17" i="14"/>
  <c r="U19" i="14"/>
  <c r="T16" i="14"/>
  <c r="X16" i="14" s="1"/>
  <c r="N24" i="2"/>
  <c r="O17" i="2"/>
  <c r="Q58" i="14"/>
  <c r="N18" i="2"/>
  <c r="R59" i="14"/>
  <c r="V59" i="14" s="1"/>
  <c r="O31" i="2"/>
  <c r="BA85" i="17" s="1"/>
  <c r="O22" i="2"/>
  <c r="Z25" i="14"/>
  <c r="Q68" i="14"/>
  <c r="Y59" i="17"/>
  <c r="W67" i="17"/>
  <c r="X25" i="17"/>
  <c r="Z73" i="17"/>
  <c r="X21" i="17"/>
  <c r="Y23" i="17"/>
  <c r="U71" i="14"/>
  <c r="Y16" i="14"/>
  <c r="W72" i="17"/>
  <c r="X5" i="7"/>
  <c r="X8" i="7"/>
  <c r="W62" i="17"/>
  <c r="W53" i="17"/>
  <c r="X55" i="17"/>
  <c r="W17" i="17"/>
  <c r="X16" i="7"/>
  <c r="Y11" i="17"/>
  <c r="N32" i="2"/>
  <c r="W72" i="14"/>
  <c r="W8" i="18"/>
  <c r="W8" i="17"/>
  <c r="Z36" i="17"/>
  <c r="X13" i="7"/>
  <c r="V19" i="18"/>
  <c r="X73" i="17"/>
  <c r="Z64" i="17"/>
  <c r="P57" i="14"/>
  <c r="T57" i="14" s="1"/>
  <c r="M28" i="2"/>
  <c r="Y56" i="17"/>
  <c r="W66" i="17"/>
  <c r="X61" i="17"/>
  <c r="W29" i="17"/>
  <c r="Y48" i="17"/>
  <c r="X18" i="18"/>
  <c r="Z53" i="17"/>
  <c r="Z83" i="17"/>
  <c r="P62" i="14"/>
  <c r="T62" i="14" s="1"/>
  <c r="N28" i="2"/>
  <c r="W20" i="17"/>
  <c r="Y79" i="17"/>
  <c r="X58" i="17"/>
  <c r="W16" i="18"/>
  <c r="Z75" i="17"/>
  <c r="X14" i="18"/>
  <c r="W11" i="18"/>
  <c r="R68" i="14"/>
  <c r="Z18" i="14"/>
  <c r="R69" i="14"/>
  <c r="V69" i="14" s="1"/>
  <c r="V10" i="7"/>
  <c r="X59" i="17"/>
  <c r="Y19" i="14"/>
  <c r="Q62" i="14"/>
  <c r="AY18" i="17"/>
  <c r="X32" i="17"/>
  <c r="Z51" i="17"/>
  <c r="W43" i="17"/>
  <c r="Y73" i="17"/>
  <c r="X10" i="17"/>
  <c r="U73" i="14"/>
  <c r="Y45" i="17"/>
  <c r="X10" i="7"/>
  <c r="X28" i="17"/>
  <c r="Z30" i="17"/>
  <c r="X5" i="17"/>
  <c r="W13" i="18"/>
  <c r="W82" i="17"/>
  <c r="Q61" i="14"/>
  <c r="W60" i="17"/>
  <c r="X69" i="17"/>
  <c r="W25" i="17"/>
  <c r="AZ25" i="17"/>
  <c r="P69" i="14"/>
  <c r="N25" i="2"/>
  <c r="V17" i="7"/>
  <c r="X42" i="17"/>
  <c r="AY40" i="17"/>
  <c r="W41" i="17"/>
  <c r="V12" i="7"/>
  <c r="BA44" i="17"/>
  <c r="BA73" i="17"/>
  <c r="AY15" i="17"/>
  <c r="AY17" i="17"/>
  <c r="AY43" i="17"/>
  <c r="AZ47" i="17"/>
  <c r="BA59" i="17"/>
  <c r="AZ27" i="17"/>
  <c r="AZ24" i="17"/>
  <c r="AZ41" i="17"/>
  <c r="AZ62" i="17"/>
  <c r="AZ59" i="17"/>
  <c r="BA5" i="17"/>
  <c r="V23" i="14"/>
  <c r="Z23" i="14" s="1"/>
  <c r="V16" i="14"/>
  <c r="Z16" i="14" s="1"/>
  <c r="W23" i="14"/>
  <c r="AA23" i="14" s="1"/>
  <c r="Q56" i="14"/>
  <c r="U56" i="14" s="1"/>
  <c r="N23" i="2"/>
  <c r="S67" i="14"/>
  <c r="W67" i="14" s="1"/>
  <c r="N29" i="2"/>
  <c r="P56" i="14"/>
  <c r="P73" i="14"/>
  <c r="S27" i="14"/>
  <c r="W27" i="14" s="1"/>
  <c r="R56" i="14"/>
  <c r="O18" i="2"/>
  <c r="P63" i="14"/>
  <c r="P32" i="2"/>
  <c r="AA21" i="14"/>
  <c r="Y70" i="17"/>
  <c r="Y66" i="17"/>
  <c r="Z44" i="17"/>
  <c r="W9" i="18"/>
  <c r="Z16" i="17"/>
  <c r="X87" i="17"/>
  <c r="V16" i="7"/>
  <c r="W12" i="18"/>
  <c r="W42" i="17"/>
  <c r="X71" i="17"/>
  <c r="Y18" i="18"/>
  <c r="W14" i="14"/>
  <c r="X13" i="18"/>
  <c r="Y37" i="17"/>
  <c r="Y64" i="17"/>
  <c r="X27" i="14"/>
  <c r="O29" i="2"/>
  <c r="U68" i="14"/>
  <c r="W83" i="17"/>
  <c r="Y43" i="17"/>
  <c r="Y18" i="17"/>
  <c r="Y38" i="17"/>
  <c r="Y71" i="17"/>
  <c r="V6" i="7"/>
  <c r="Y24" i="14"/>
  <c r="Z25" i="17"/>
  <c r="Y55" i="17"/>
  <c r="X35" i="17"/>
  <c r="Y84" i="17"/>
  <c r="Z27" i="17"/>
  <c r="Y28" i="17"/>
  <c r="Y14" i="17"/>
  <c r="W14" i="18"/>
  <c r="Y12" i="14"/>
  <c r="Z14" i="14"/>
  <c r="X6" i="7"/>
  <c r="Y14" i="7"/>
  <c r="Y17" i="18"/>
  <c r="Y82" i="17"/>
  <c r="Z42" i="17"/>
  <c r="X74" i="17"/>
  <c r="Y41" i="17"/>
  <c r="N31" i="2"/>
  <c r="X23" i="14"/>
  <c r="X17" i="17"/>
  <c r="Z41" i="17"/>
  <c r="X7" i="18"/>
  <c r="W47" i="17"/>
  <c r="P31" i="2"/>
  <c r="R67" i="14"/>
  <c r="X17" i="7"/>
  <c r="W40" i="17"/>
  <c r="T68" i="14"/>
  <c r="X8" i="18"/>
  <c r="W56" i="17"/>
  <c r="Y72" i="17"/>
  <c r="X36" i="17"/>
  <c r="M30" i="2"/>
  <c r="U62" i="14"/>
  <c r="Z82" i="17"/>
  <c r="Z86" i="17"/>
  <c r="Y86" i="17"/>
  <c r="V14" i="18"/>
  <c r="Z43" i="17"/>
  <c r="W33" i="17"/>
  <c r="X20" i="17"/>
  <c r="W22" i="17"/>
  <c r="Y65" i="17"/>
  <c r="P70" i="14"/>
  <c r="X56" i="17"/>
  <c r="Y29" i="17"/>
  <c r="M27" i="2"/>
  <c r="AY72" i="17" s="1"/>
  <c r="AZ68" i="17"/>
  <c r="W19" i="7"/>
  <c r="Y76" i="17"/>
  <c r="X8" i="17"/>
  <c r="Y68" i="17"/>
  <c r="W71" i="17"/>
  <c r="BA77" i="17"/>
  <c r="AY29" i="17"/>
  <c r="AY27" i="17"/>
  <c r="AY33" i="17"/>
  <c r="BA68" i="17"/>
  <c r="BA69" i="17"/>
  <c r="AZ72" i="17"/>
  <c r="AZ33" i="17"/>
  <c r="AY80" i="17"/>
  <c r="AY68" i="17"/>
  <c r="AY73" i="17"/>
  <c r="AZ55" i="17"/>
  <c r="BA11" i="17"/>
  <c r="BA18" i="17"/>
  <c r="W19" i="17"/>
  <c r="X12" i="17"/>
  <c r="W15" i="14"/>
  <c r="BA76" i="17"/>
  <c r="AY10" i="17"/>
  <c r="X75" i="17"/>
  <c r="R66" i="14"/>
  <c r="Z60" i="17"/>
  <c r="BA29" i="17"/>
  <c r="AZ51" i="17"/>
  <c r="AZ32" i="17"/>
  <c r="BA27" i="17"/>
  <c r="AZ54" i="17"/>
  <c r="BA10" i="17"/>
  <c r="BA53" i="17"/>
  <c r="BA49" i="17"/>
  <c r="Q64" i="14"/>
  <c r="U64" i="14" s="1"/>
  <c r="Q67" i="14"/>
  <c r="U67" i="14" s="1"/>
  <c r="O20" i="2"/>
  <c r="P58" i="14"/>
  <c r="T58" i="14" s="1"/>
  <c r="M24" i="2"/>
  <c r="R60" i="14"/>
  <c r="V60" i="14" s="1"/>
  <c r="M31" i="2"/>
  <c r="N17" i="2"/>
  <c r="X11" i="14"/>
  <c r="W44" i="17"/>
  <c r="Y19" i="7"/>
  <c r="AZ61" i="17"/>
  <c r="R70" i="14"/>
  <c r="V70" i="14" s="1"/>
  <c r="P59" i="14"/>
  <c r="T59" i="14" s="1"/>
  <c r="Z29" i="17"/>
  <c r="AY31" i="17"/>
  <c r="BA9" i="17"/>
  <c r="R73" i="14"/>
  <c r="V73" i="14" s="1"/>
  <c r="AZ79" i="17"/>
  <c r="BA58" i="17"/>
  <c r="BA16" i="17"/>
  <c r="W73" i="17"/>
  <c r="X77" i="17"/>
  <c r="AA20" i="14"/>
  <c r="Z79" i="17"/>
  <c r="W84" i="17"/>
  <c r="Z6" i="17"/>
  <c r="W74" i="17"/>
  <c r="X23" i="17"/>
  <c r="P64" i="14"/>
  <c r="Z17" i="14"/>
  <c r="AY20" i="17"/>
  <c r="AZ82" i="17"/>
  <c r="AZ34" i="17"/>
  <c r="AY70" i="17"/>
  <c r="BA23" i="17"/>
  <c r="AY75" i="17"/>
  <c r="BA56" i="17"/>
  <c r="Y85" i="17"/>
  <c r="W61" i="17"/>
  <c r="AZ76" i="17"/>
  <c r="X19" i="17"/>
  <c r="AZ17" i="17"/>
  <c r="AY81" i="17"/>
  <c r="BA51" i="17"/>
  <c r="P26" i="2"/>
  <c r="BA43" i="17"/>
  <c r="X76" i="17"/>
  <c r="AZ50" i="17"/>
  <c r="BA14" i="17"/>
  <c r="M22" i="2"/>
  <c r="Y63" i="17"/>
  <c r="Y5" i="17"/>
  <c r="W24" i="17"/>
  <c r="X82" i="17"/>
  <c r="X33" i="17"/>
  <c r="U59" i="14"/>
  <c r="W69" i="17"/>
  <c r="BA86" i="17"/>
  <c r="BA57" i="17"/>
  <c r="X78" i="17"/>
  <c r="V20" i="7"/>
  <c r="Z18" i="17"/>
  <c r="X18" i="14"/>
  <c r="AY56" i="17"/>
  <c r="V11" i="7"/>
  <c r="X65" i="17"/>
  <c r="X81" i="17"/>
  <c r="M33" i="2"/>
  <c r="AY87" i="17" s="1"/>
  <c r="X20" i="18"/>
  <c r="AY12" i="17"/>
  <c r="AY46" i="17"/>
  <c r="AZ84" i="17"/>
  <c r="AZ35" i="17"/>
  <c r="AY71" i="17"/>
  <c r="BA6" i="17"/>
  <c r="AY76" i="17"/>
  <c r="BA52" i="17"/>
  <c r="X7" i="7"/>
  <c r="Z48" i="17"/>
  <c r="R65" i="14"/>
  <c r="AZ44" i="17"/>
  <c r="BA7" i="17"/>
  <c r="O30" i="2"/>
  <c r="Y24" i="17"/>
  <c r="N33" i="2"/>
  <c r="AZ30" i="17"/>
  <c r="Q65" i="14"/>
  <c r="U65" i="14" s="1"/>
  <c r="P30" i="2"/>
  <c r="Y19" i="18"/>
  <c r="W21" i="17"/>
  <c r="AZ73" i="17"/>
  <c r="BA50" i="17"/>
  <c r="W27" i="17"/>
  <c r="S70" i="14"/>
  <c r="BA13" i="17"/>
  <c r="BA21" i="17"/>
  <c r="V9" i="18"/>
  <c r="X29" i="17"/>
  <c r="Z24" i="17"/>
  <c r="R57" i="14"/>
  <c r="V57" i="14" s="1"/>
  <c r="BA74" i="17"/>
  <c r="Y39" i="17"/>
  <c r="Y12" i="17"/>
  <c r="BA45" i="17"/>
  <c r="BA31" i="17"/>
  <c r="Z84" i="17"/>
  <c r="AY49" i="17"/>
  <c r="AY38" i="17"/>
  <c r="AZ26" i="17"/>
  <c r="AZ36" i="17"/>
  <c r="AZ69" i="17"/>
  <c r="BA20" i="17"/>
  <c r="AY74" i="17"/>
  <c r="BA54" i="17"/>
  <c r="Z61" i="17"/>
  <c r="Y60" i="17"/>
  <c r="X15" i="14"/>
  <c r="AY50" i="17"/>
  <c r="AZ64" i="17"/>
  <c r="BA48" i="17"/>
  <c r="V8" i="7"/>
  <c r="W5" i="18"/>
  <c r="Y33" i="17"/>
  <c r="BA28" i="17"/>
  <c r="BA24" i="17"/>
  <c r="BA55" i="17"/>
  <c r="P71" i="14"/>
  <c r="W16" i="7"/>
  <c r="W88" i="17"/>
  <c r="W15" i="17"/>
  <c r="BA64" i="17"/>
  <c r="BA12" i="17"/>
  <c r="X34" i="17"/>
  <c r="W6" i="17"/>
  <c r="W28" i="17"/>
  <c r="AY24" i="17"/>
  <c r="AY88" i="17"/>
  <c r="AY37" i="17"/>
  <c r="AY35" i="17"/>
  <c r="AY32" i="17"/>
  <c r="AY30" i="17"/>
  <c r="AY21" i="17"/>
  <c r="AY5" i="17"/>
  <c r="AY8" i="17"/>
  <c r="AY14" i="17"/>
  <c r="AY6" i="17"/>
  <c r="AY9" i="17"/>
  <c r="BA66" i="17"/>
  <c r="BA65" i="17"/>
  <c r="BA70" i="17"/>
  <c r="BA67" i="17"/>
  <c r="AZ70" i="17"/>
  <c r="AZ71" i="17"/>
  <c r="BA47" i="17"/>
  <c r="BA46" i="17"/>
  <c r="AY42" i="17"/>
  <c r="AY45" i="17"/>
  <c r="AY41" i="17"/>
  <c r="AY47" i="17"/>
  <c r="AZ39" i="17"/>
  <c r="AZ37" i="17"/>
  <c r="AZ43" i="17"/>
  <c r="AZ40" i="17"/>
  <c r="AZ42" i="17"/>
  <c r="AY69" i="17"/>
  <c r="AY65" i="17"/>
  <c r="AY64" i="17"/>
  <c r="AY66" i="17"/>
  <c r="AZ60" i="17"/>
  <c r="AZ58" i="17"/>
  <c r="AZ63" i="17"/>
  <c r="BA22" i="17"/>
  <c r="BA19" i="17"/>
  <c r="BA15" i="17"/>
  <c r="BA17" i="17"/>
  <c r="BA8" i="17"/>
  <c r="AZ29" i="17"/>
  <c r="AZ28" i="17"/>
  <c r="AZ31" i="17"/>
  <c r="AY78" i="17"/>
  <c r="AY77" i="17"/>
  <c r="AZ77" i="17"/>
  <c r="AZ74" i="17"/>
  <c r="AZ65" i="17"/>
  <c r="AZ67" i="17"/>
  <c r="AZ66" i="17"/>
  <c r="AZ52" i="17"/>
  <c r="AZ57" i="17"/>
  <c r="AZ48" i="17"/>
  <c r="AZ56" i="17"/>
  <c r="AZ49" i="17"/>
  <c r="AZ53" i="17"/>
  <c r="AZ78" i="17"/>
  <c r="AZ80" i="17"/>
  <c r="AZ81" i="17"/>
  <c r="BA25" i="17"/>
  <c r="BA26" i="17"/>
  <c r="BA30" i="17"/>
  <c r="BA32" i="17"/>
  <c r="BA78" i="17"/>
  <c r="BA80" i="17"/>
  <c r="BA81" i="17"/>
  <c r="AZ85" i="17"/>
  <c r="AZ83" i="17"/>
  <c r="AZ86" i="17"/>
  <c r="AY79" i="17"/>
  <c r="AY82" i="17"/>
  <c r="AY83" i="17"/>
  <c r="BA34" i="17"/>
  <c r="BA38" i="17"/>
  <c r="BA33" i="17"/>
  <c r="BA41" i="17"/>
  <c r="BA39" i="17"/>
  <c r="BA40" i="17"/>
  <c r="BA35" i="17"/>
  <c r="BA36" i="17"/>
  <c r="BA37" i="17"/>
  <c r="BA42" i="17"/>
  <c r="AY63" i="17"/>
  <c r="AY55" i="17"/>
  <c r="AY58" i="17"/>
  <c r="AY61" i="17"/>
  <c r="AY60" i="17"/>
  <c r="AY59" i="17"/>
  <c r="AY57" i="17"/>
  <c r="AY62" i="17"/>
  <c r="AY54" i="17"/>
  <c r="AY84" i="17"/>
  <c r="AY86" i="17"/>
  <c r="AY85" i="17"/>
  <c r="AZ18" i="17"/>
  <c r="AZ19" i="17"/>
  <c r="AZ9" i="17"/>
  <c r="AZ13" i="17"/>
  <c r="AZ5" i="17"/>
  <c r="AZ8" i="17"/>
  <c r="AZ15" i="17"/>
  <c r="AZ22" i="17"/>
  <c r="AZ12" i="17"/>
  <c r="AZ16" i="17"/>
  <c r="AZ6" i="17"/>
  <c r="AZ7" i="17"/>
  <c r="AZ14" i="17"/>
  <c r="AZ23" i="17"/>
  <c r="AZ20" i="17"/>
  <c r="AZ21" i="17"/>
  <c r="AZ11" i="17"/>
  <c r="AZ10" i="17"/>
  <c r="AY44" i="17"/>
  <c r="AY48" i="17"/>
  <c r="AY53" i="17"/>
  <c r="AY51" i="17"/>
  <c r="AY52" i="17"/>
  <c r="BA84" i="17"/>
  <c r="BA79" i="17"/>
  <c r="BA83" i="17"/>
  <c r="BA82" i="17"/>
  <c r="AZ87" i="17"/>
  <c r="AZ88" i="17"/>
  <c r="G67" i="2" l="1"/>
  <c r="AG16" i="14"/>
  <c r="AG25" i="14"/>
  <c r="AE14" i="14"/>
  <c r="AF20" i="14"/>
  <c r="AH25" i="14"/>
  <c r="AG18" i="14"/>
  <c r="AE15" i="14"/>
  <c r="AG14" i="14"/>
  <c r="AG19" i="14"/>
  <c r="AE17" i="14"/>
  <c r="AG21" i="14"/>
  <c r="AG20" i="14"/>
  <c r="AG24" i="14"/>
  <c r="AE27" i="14"/>
  <c r="AE26" i="14"/>
  <c r="AF12" i="14"/>
  <c r="AF13" i="14"/>
  <c r="AG22" i="14"/>
  <c r="AF25" i="14"/>
  <c r="AH22" i="14"/>
  <c r="AF22" i="14"/>
  <c r="AE13" i="14"/>
  <c r="AG17" i="14"/>
  <c r="AE16" i="14"/>
  <c r="AH20" i="14"/>
  <c r="AF21" i="14"/>
  <c r="AH23" i="14"/>
  <c r="AG13" i="14"/>
  <c r="AF17" i="14"/>
  <c r="AB23" i="14"/>
  <c r="AC23" i="14" s="1"/>
  <c r="AE23" i="14"/>
  <c r="AE25" i="14"/>
  <c r="AE21" i="14"/>
  <c r="AG23" i="14"/>
  <c r="AF15" i="14"/>
  <c r="AE12" i="14"/>
  <c r="AF11" i="14"/>
  <c r="AG26" i="14"/>
  <c r="AF24" i="14"/>
  <c r="AE19" i="14"/>
  <c r="AH26" i="14"/>
  <c r="AH24" i="14"/>
  <c r="AF16" i="14"/>
  <c r="AF27" i="14"/>
  <c r="AH21" i="14"/>
  <c r="AG15" i="14"/>
  <c r="AF23" i="14"/>
  <c r="AE11" i="14"/>
  <c r="AB26" i="14"/>
  <c r="AC26" i="14" s="1"/>
  <c r="AB18" i="14"/>
  <c r="AC18" i="14" s="1"/>
  <c r="X24" i="12" s="1"/>
  <c r="AE22" i="14"/>
  <c r="AF18" i="14"/>
  <c r="AB24" i="14"/>
  <c r="AC24" i="14" s="1"/>
  <c r="AG12" i="14"/>
  <c r="AB20" i="14"/>
  <c r="AC20" i="14" s="1"/>
  <c r="X26" i="12" s="1"/>
  <c r="AF14" i="14"/>
  <c r="AB25" i="14"/>
  <c r="AC25" i="14" s="1"/>
  <c r="AB17" i="14"/>
  <c r="AC17" i="14" s="1"/>
  <c r="X23" i="12" s="1"/>
  <c r="AB16" i="14"/>
  <c r="AC16" i="14" s="1"/>
  <c r="X22" i="12" s="1"/>
  <c r="AB21" i="14"/>
  <c r="AC21" i="14" s="1"/>
  <c r="AB15" i="14"/>
  <c r="AC15" i="14" s="1"/>
  <c r="X21" i="12" s="1"/>
  <c r="AB11" i="14"/>
  <c r="AC11" i="14" s="1"/>
  <c r="X17" i="12" s="1"/>
  <c r="AG11" i="14"/>
  <c r="AE24" i="14"/>
  <c r="AB14" i="14"/>
  <c r="AC14" i="14" s="1"/>
  <c r="X20" i="12" s="1"/>
  <c r="AF19" i="14"/>
  <c r="AB19" i="14"/>
  <c r="AC19" i="14" s="1"/>
  <c r="X25" i="12" s="1"/>
  <c r="AB12" i="14"/>
  <c r="AC12" i="14" s="1"/>
  <c r="X18" i="12" s="1"/>
  <c r="AB22" i="14"/>
  <c r="AC22" i="14" s="1"/>
  <c r="AE20" i="14"/>
  <c r="AF26" i="14"/>
  <c r="AE18" i="14"/>
  <c r="AB13" i="14"/>
  <c r="AC13" i="14" s="1"/>
  <c r="X19" i="12" s="1"/>
  <c r="AN74" i="14"/>
  <c r="AN213" i="14"/>
  <c r="K74" i="2"/>
  <c r="L75" i="2"/>
  <c r="I65" i="2"/>
  <c r="L74" i="2"/>
  <c r="J78" i="2"/>
  <c r="K71" i="2"/>
  <c r="K68" i="2"/>
  <c r="K66" i="2"/>
  <c r="L33" i="2"/>
  <c r="I70" i="2"/>
  <c r="I67" i="2"/>
  <c r="I74" i="2"/>
  <c r="L79" i="2"/>
  <c r="J73" i="2"/>
  <c r="J76" i="2"/>
  <c r="J64" i="2"/>
  <c r="K73" i="2"/>
  <c r="I66" i="2"/>
  <c r="K72" i="2"/>
  <c r="K62" i="2"/>
  <c r="L34" i="2"/>
  <c r="I76" i="2"/>
  <c r="I68" i="2"/>
  <c r="I71" i="2"/>
  <c r="L76" i="2"/>
  <c r="J72" i="2"/>
  <c r="J71" i="2"/>
  <c r="J68" i="2"/>
  <c r="L77" i="2"/>
  <c r="I69" i="2"/>
  <c r="K79" i="2"/>
  <c r="K65" i="2"/>
  <c r="I72" i="2"/>
  <c r="I73" i="2"/>
  <c r="I78" i="2"/>
  <c r="K33" i="2"/>
  <c r="J79" i="2"/>
  <c r="J70" i="2"/>
  <c r="J77" i="2"/>
  <c r="I79" i="2"/>
  <c r="L78" i="2"/>
  <c r="J74" i="2"/>
  <c r="K69" i="2"/>
  <c r="K76" i="2"/>
  <c r="K64" i="2"/>
  <c r="I77" i="2"/>
  <c r="I75" i="2"/>
  <c r="I62" i="2"/>
  <c r="L71" i="2"/>
  <c r="J62" i="2"/>
  <c r="J75" i="2"/>
  <c r="J69" i="2"/>
  <c r="K63" i="2"/>
  <c r="J65" i="2"/>
  <c r="K77" i="2"/>
  <c r="K75" i="2"/>
  <c r="K70" i="2"/>
  <c r="I64" i="2"/>
  <c r="I63" i="2"/>
  <c r="L72" i="2"/>
  <c r="L73" i="2"/>
  <c r="J67" i="2"/>
  <c r="J66" i="2"/>
  <c r="J63" i="2"/>
  <c r="K78" i="2"/>
  <c r="G74" i="2"/>
  <c r="H75" i="2"/>
  <c r="E65" i="2"/>
  <c r="X32" i="2"/>
  <c r="W32" i="2" s="1"/>
  <c r="V32" i="2" s="1"/>
  <c r="U32" i="2" s="1"/>
  <c r="Z20" i="7" s="1"/>
  <c r="T32" i="2"/>
  <c r="S32" i="2" s="1"/>
  <c r="R32" i="2" s="1"/>
  <c r="Q32" i="2" s="1"/>
  <c r="H74" i="2"/>
  <c r="L20" i="2"/>
  <c r="F78" i="2"/>
  <c r="M16" i="18"/>
  <c r="M16" i="7"/>
  <c r="AS147" i="14"/>
  <c r="AT147" i="14"/>
  <c r="AR147" i="14"/>
  <c r="AQ147" i="14"/>
  <c r="L23" i="2"/>
  <c r="T21" i="2"/>
  <c r="S21" i="2" s="1"/>
  <c r="R21" i="2" s="1"/>
  <c r="Q21" i="2" s="1"/>
  <c r="P21" i="2"/>
  <c r="X21" i="2"/>
  <c r="W21" i="2" s="1"/>
  <c r="V21" i="2" s="1"/>
  <c r="U21" i="2" s="1"/>
  <c r="G71" i="2"/>
  <c r="G68" i="2"/>
  <c r="G66" i="2"/>
  <c r="H33" i="2"/>
  <c r="E70" i="2"/>
  <c r="E67" i="2"/>
  <c r="E74" i="2"/>
  <c r="AU119" i="14"/>
  <c r="L119" i="14" s="1"/>
  <c r="AU101" i="14"/>
  <c r="L101" i="14" s="1"/>
  <c r="AU103" i="14"/>
  <c r="L103" i="14" s="1"/>
  <c r="AU116" i="14"/>
  <c r="L116" i="14" s="1"/>
  <c r="AU115" i="14"/>
  <c r="L115" i="14" s="1"/>
  <c r="AU105" i="14"/>
  <c r="L105" i="14" s="1"/>
  <c r="AU118" i="14"/>
  <c r="L118" i="14" s="1"/>
  <c r="AU104" i="14"/>
  <c r="L104" i="14" s="1"/>
  <c r="AU114" i="14"/>
  <c r="L114" i="14" s="1"/>
  <c r="AU109" i="14"/>
  <c r="L109" i="14" s="1"/>
  <c r="AU107" i="14"/>
  <c r="L107" i="14" s="1"/>
  <c r="AU117" i="14"/>
  <c r="L117" i="14" s="1"/>
  <c r="AU110" i="14"/>
  <c r="L110" i="14" s="1"/>
  <c r="AU108" i="14"/>
  <c r="L108" i="14" s="1"/>
  <c r="AU102" i="14"/>
  <c r="L102" i="14" s="1"/>
  <c r="AU112" i="14"/>
  <c r="L112" i="14" s="1"/>
  <c r="AU106" i="14"/>
  <c r="L106" i="14" s="1"/>
  <c r="AU113" i="14"/>
  <c r="L113" i="14" s="1"/>
  <c r="AU111" i="14"/>
  <c r="L111" i="14" s="1"/>
  <c r="T17" i="2"/>
  <c r="S17" i="2" s="1"/>
  <c r="R17" i="2" s="1"/>
  <c r="Q17" i="2" s="1"/>
  <c r="X17" i="2"/>
  <c r="W17" i="2" s="1"/>
  <c r="V17" i="2" s="1"/>
  <c r="U17" i="2" s="1"/>
  <c r="P17" i="2"/>
  <c r="S62" i="14"/>
  <c r="H68" i="2"/>
  <c r="AA62" i="14"/>
  <c r="AH62" i="14" s="1"/>
  <c r="AA58" i="14"/>
  <c r="AH58" i="14" s="1"/>
  <c r="H64" i="2"/>
  <c r="S58" i="14"/>
  <c r="H79" i="2"/>
  <c r="X20" i="2"/>
  <c r="W20" i="2" s="1"/>
  <c r="V20" i="2" s="1"/>
  <c r="U20" i="2" s="1"/>
  <c r="P20" i="2"/>
  <c r="T20" i="2"/>
  <c r="S20" i="2" s="1"/>
  <c r="R20" i="2" s="1"/>
  <c r="Q20" i="2" s="1"/>
  <c r="F73" i="2"/>
  <c r="F76" i="2"/>
  <c r="F64" i="2"/>
  <c r="L18" i="2"/>
  <c r="O19" i="7"/>
  <c r="O19" i="18"/>
  <c r="L20" i="18"/>
  <c r="L20" i="7"/>
  <c r="N22" i="12"/>
  <c r="M10" i="18"/>
  <c r="M10" i="7"/>
  <c r="L19" i="7"/>
  <c r="L19" i="18"/>
  <c r="M20" i="18"/>
  <c r="M20" i="7"/>
  <c r="O20" i="7"/>
  <c r="O20" i="18"/>
  <c r="O24" i="12"/>
  <c r="N12" i="18"/>
  <c r="N12" i="7"/>
  <c r="M6" i="7"/>
  <c r="N18" i="12"/>
  <c r="M6" i="18"/>
  <c r="O17" i="7"/>
  <c r="O17" i="18"/>
  <c r="AQ198" i="14"/>
  <c r="AS198" i="14"/>
  <c r="AR198" i="14"/>
  <c r="AT198" i="14"/>
  <c r="AQ149" i="14"/>
  <c r="AR149" i="14"/>
  <c r="AT149" i="14"/>
  <c r="AS149" i="14"/>
  <c r="AQ196" i="14"/>
  <c r="AS196" i="14"/>
  <c r="AR196" i="14"/>
  <c r="AT196" i="14"/>
  <c r="G73" i="2"/>
  <c r="E66" i="2"/>
  <c r="T22" i="2"/>
  <c r="S22" i="2" s="1"/>
  <c r="R22" i="2" s="1"/>
  <c r="Q22" i="2" s="1"/>
  <c r="P22" i="2"/>
  <c r="X22" i="2"/>
  <c r="W22" i="2" s="1"/>
  <c r="V22" i="2" s="1"/>
  <c r="U22" i="2" s="1"/>
  <c r="L21" i="7"/>
  <c r="L5" i="7"/>
  <c r="L5" i="18"/>
  <c r="M17" i="12"/>
  <c r="L13" i="7"/>
  <c r="M25" i="12"/>
  <c r="L13" i="18"/>
  <c r="AQ197" i="14"/>
  <c r="AS197" i="14"/>
  <c r="AR197" i="14"/>
  <c r="AT197" i="14"/>
  <c r="T31" i="2"/>
  <c r="S31" i="2" s="1"/>
  <c r="R31" i="2" s="1"/>
  <c r="Q31" i="2" s="1"/>
  <c r="X31" i="2"/>
  <c r="W31" i="2" s="1"/>
  <c r="V31" i="2" s="1"/>
  <c r="U31" i="2" s="1"/>
  <c r="Z19" i="7" s="1"/>
  <c r="L21" i="2"/>
  <c r="G72" i="2"/>
  <c r="G62" i="2"/>
  <c r="H34" i="2"/>
  <c r="E76" i="2"/>
  <c r="E68" i="2"/>
  <c r="E71" i="2"/>
  <c r="AV119" i="14"/>
  <c r="M119" i="14" s="1"/>
  <c r="AV118" i="14"/>
  <c r="M118" i="14" s="1"/>
  <c r="AV108" i="14"/>
  <c r="M108" i="14" s="1"/>
  <c r="AV109" i="14"/>
  <c r="M109" i="14" s="1"/>
  <c r="AV106" i="14"/>
  <c r="M106" i="14" s="1"/>
  <c r="AV110" i="14"/>
  <c r="M110" i="14" s="1"/>
  <c r="AV102" i="14"/>
  <c r="M102" i="14" s="1"/>
  <c r="AV112" i="14"/>
  <c r="M112" i="14" s="1"/>
  <c r="AV107" i="14"/>
  <c r="M107" i="14" s="1"/>
  <c r="AV111" i="14"/>
  <c r="M111" i="14" s="1"/>
  <c r="AV101" i="14"/>
  <c r="M101" i="14" s="1"/>
  <c r="AV105" i="14"/>
  <c r="M105" i="14" s="1"/>
  <c r="AV117" i="14"/>
  <c r="M117" i="14" s="1"/>
  <c r="AV103" i="14"/>
  <c r="M103" i="14" s="1"/>
  <c r="AV104" i="14"/>
  <c r="M104" i="14" s="1"/>
  <c r="AV115" i="14"/>
  <c r="M115" i="14" s="1"/>
  <c r="AV113" i="14"/>
  <c r="M113" i="14" s="1"/>
  <c r="AV116" i="14"/>
  <c r="M116" i="14" s="1"/>
  <c r="L17" i="2"/>
  <c r="AA56" i="14"/>
  <c r="AH56" i="14" s="1"/>
  <c r="H62" i="2"/>
  <c r="S56" i="14"/>
  <c r="H76" i="2"/>
  <c r="S59" i="14"/>
  <c r="H65" i="2"/>
  <c r="AA59" i="14"/>
  <c r="AH59" i="14" s="1"/>
  <c r="X28" i="2"/>
  <c r="W28" i="2" s="1"/>
  <c r="V28" i="2" s="1"/>
  <c r="U28" i="2" s="1"/>
  <c r="Z16" i="7" s="1"/>
  <c r="T28" i="2"/>
  <c r="S28" i="2" s="1"/>
  <c r="R28" i="2" s="1"/>
  <c r="Q28" i="2" s="1"/>
  <c r="F72" i="2"/>
  <c r="F71" i="2"/>
  <c r="F68" i="2"/>
  <c r="AV28" i="14"/>
  <c r="M28" i="14" s="1"/>
  <c r="AW28" i="14"/>
  <c r="N28" i="14" s="1"/>
  <c r="O18" i="18"/>
  <c r="O18" i="7"/>
  <c r="O25" i="12"/>
  <c r="N13" i="7"/>
  <c r="N13" i="18"/>
  <c r="M19" i="7"/>
  <c r="M19" i="18"/>
  <c r="O19" i="12"/>
  <c r="N7" i="7"/>
  <c r="N7" i="18"/>
  <c r="L12" i="7"/>
  <c r="L12" i="18"/>
  <c r="M24" i="12"/>
  <c r="M9" i="7"/>
  <c r="M9" i="18"/>
  <c r="N21" i="12"/>
  <c r="O22" i="12"/>
  <c r="N10" i="18"/>
  <c r="N10" i="7"/>
  <c r="L9" i="7"/>
  <c r="M21" i="12"/>
  <c r="L9" i="18"/>
  <c r="N24" i="12"/>
  <c r="M12" i="7"/>
  <c r="M12" i="18"/>
  <c r="AT201" i="14"/>
  <c r="AR201" i="14"/>
  <c r="AQ201" i="14"/>
  <c r="AS201" i="14"/>
  <c r="AS148" i="14"/>
  <c r="AQ148" i="14"/>
  <c r="AT148" i="14"/>
  <c r="AR148" i="14"/>
  <c r="AT194" i="14"/>
  <c r="AS194" i="14"/>
  <c r="AR194" i="14"/>
  <c r="AQ194" i="14"/>
  <c r="P19" i="2"/>
  <c r="X19" i="2"/>
  <c r="W19" i="2" s="1"/>
  <c r="V19" i="2" s="1"/>
  <c r="U19" i="2" s="1"/>
  <c r="T19" i="2"/>
  <c r="S19" i="2" s="1"/>
  <c r="R19" i="2" s="1"/>
  <c r="Q19" i="2" s="1"/>
  <c r="H77" i="2"/>
  <c r="O15" i="7"/>
  <c r="O15" i="18"/>
  <c r="M11" i="7"/>
  <c r="N23" i="12"/>
  <c r="M11" i="18"/>
  <c r="AR199" i="14"/>
  <c r="AQ199" i="14"/>
  <c r="AS199" i="14"/>
  <c r="AT199" i="14"/>
  <c r="X30" i="2"/>
  <c r="W30" i="2" s="1"/>
  <c r="V30" i="2" s="1"/>
  <c r="U30" i="2" s="1"/>
  <c r="Z18" i="7" s="1"/>
  <c r="T30" i="2"/>
  <c r="S30" i="2" s="1"/>
  <c r="R30" i="2" s="1"/>
  <c r="Q30" i="2" s="1"/>
  <c r="E69" i="2"/>
  <c r="G79" i="2"/>
  <c r="G65" i="2"/>
  <c r="E72" i="2"/>
  <c r="E73" i="2"/>
  <c r="E78" i="2"/>
  <c r="G33" i="2"/>
  <c r="S64" i="14"/>
  <c r="AA64" i="14"/>
  <c r="AH64" i="14" s="1"/>
  <c r="H70" i="2"/>
  <c r="AA61" i="14"/>
  <c r="AH61" i="14" s="1"/>
  <c r="S61" i="14"/>
  <c r="H67" i="2"/>
  <c r="S57" i="14"/>
  <c r="H63" i="2"/>
  <c r="AA57" i="14"/>
  <c r="AH57" i="14" s="1"/>
  <c r="F79" i="2"/>
  <c r="F70" i="2"/>
  <c r="F77" i="2"/>
  <c r="T18" i="2"/>
  <c r="S18" i="2" s="1"/>
  <c r="R18" i="2" s="1"/>
  <c r="Q18" i="2" s="1"/>
  <c r="X18" i="2"/>
  <c r="W18" i="2" s="1"/>
  <c r="V18" i="2" s="1"/>
  <c r="U18" i="2" s="1"/>
  <c r="P18" i="2"/>
  <c r="M5" i="18"/>
  <c r="N17" i="12"/>
  <c r="M5" i="7"/>
  <c r="N6" i="7"/>
  <c r="O18" i="12"/>
  <c r="N6" i="18"/>
  <c r="M14" i="7"/>
  <c r="M14" i="18"/>
  <c r="N26" i="12"/>
  <c r="N14" i="7"/>
  <c r="N14" i="18"/>
  <c r="O26" i="12"/>
  <c r="M19" i="12"/>
  <c r="L7" i="18"/>
  <c r="L7" i="7"/>
  <c r="M17" i="7"/>
  <c r="M17" i="18"/>
  <c r="N20" i="7"/>
  <c r="N20" i="18"/>
  <c r="M26" i="12"/>
  <c r="L14" i="7"/>
  <c r="L14" i="18"/>
  <c r="M13" i="7"/>
  <c r="M13" i="18"/>
  <c r="N25" i="12"/>
  <c r="AQ200" i="14"/>
  <c r="AR200" i="14"/>
  <c r="AT200" i="14"/>
  <c r="AS200" i="14"/>
  <c r="AS195" i="14"/>
  <c r="AT195" i="14"/>
  <c r="AQ195" i="14"/>
  <c r="AR195" i="14"/>
  <c r="AR151" i="14"/>
  <c r="AS151" i="14"/>
  <c r="AT151" i="14"/>
  <c r="AQ151" i="14"/>
  <c r="E79" i="2"/>
  <c r="AW110" i="14"/>
  <c r="N110" i="14" s="1"/>
  <c r="AW101" i="14"/>
  <c r="N101" i="14" s="1"/>
  <c r="AW103" i="14"/>
  <c r="N103" i="14" s="1"/>
  <c r="AW112" i="14"/>
  <c r="N112" i="14" s="1"/>
  <c r="AW118" i="14"/>
  <c r="N118" i="14" s="1"/>
  <c r="AW109" i="14"/>
  <c r="N109" i="14" s="1"/>
  <c r="AW102" i="14"/>
  <c r="N102" i="14" s="1"/>
  <c r="AW104" i="14"/>
  <c r="N104" i="14" s="1"/>
  <c r="AW117" i="14"/>
  <c r="N117" i="14" s="1"/>
  <c r="AW114" i="14"/>
  <c r="N114" i="14" s="1"/>
  <c r="AW111" i="14"/>
  <c r="N111" i="14" s="1"/>
  <c r="AW105" i="14"/>
  <c r="N105" i="14" s="1"/>
  <c r="AW107" i="14"/>
  <c r="N107" i="14" s="1"/>
  <c r="AW116" i="14"/>
  <c r="N116" i="14" s="1"/>
  <c r="AW106" i="14"/>
  <c r="N106" i="14" s="1"/>
  <c r="AW108" i="14"/>
  <c r="N108" i="14" s="1"/>
  <c r="AW113" i="14"/>
  <c r="N113" i="14" s="1"/>
  <c r="AW119" i="14"/>
  <c r="N119" i="14" s="1"/>
  <c r="AW115" i="14"/>
  <c r="N115" i="14" s="1"/>
  <c r="H78" i="2"/>
  <c r="F74" i="2"/>
  <c r="N17" i="18"/>
  <c r="N17" i="7"/>
  <c r="T26" i="2"/>
  <c r="S26" i="2" s="1"/>
  <c r="R26" i="2" s="1"/>
  <c r="Q26" i="2" s="1"/>
  <c r="X26" i="2"/>
  <c r="W26" i="2" s="1"/>
  <c r="V26" i="2" s="1"/>
  <c r="U26" i="2" s="1"/>
  <c r="Z14" i="7" s="1"/>
  <c r="G69" i="2"/>
  <c r="G76" i="2"/>
  <c r="G64" i="2"/>
  <c r="E77" i="2"/>
  <c r="E75" i="2"/>
  <c r="E62" i="2"/>
  <c r="L24" i="2"/>
  <c r="AA63" i="14"/>
  <c r="AH63" i="14" s="1"/>
  <c r="S63" i="14"/>
  <c r="H69" i="2"/>
  <c r="H71" i="2"/>
  <c r="T25" i="2"/>
  <c r="S25" i="2" s="1"/>
  <c r="R25" i="2" s="1"/>
  <c r="Q25" i="2" s="1"/>
  <c r="X25" i="2"/>
  <c r="W25" i="2" s="1"/>
  <c r="V25" i="2" s="1"/>
  <c r="U25" i="2" s="1"/>
  <c r="P25" i="2"/>
  <c r="AV114" i="14"/>
  <c r="M114" i="14" s="1"/>
  <c r="F62" i="2"/>
  <c r="F75" i="2"/>
  <c r="F69" i="2"/>
  <c r="AU28" i="14"/>
  <c r="L28" i="14" s="1"/>
  <c r="N18" i="18"/>
  <c r="N18" i="7"/>
  <c r="M7" i="7"/>
  <c r="M7" i="18"/>
  <c r="N19" i="12"/>
  <c r="N19" i="7"/>
  <c r="N19" i="18"/>
  <c r="M21" i="7"/>
  <c r="N11" i="18"/>
  <c r="O23" i="12"/>
  <c r="N11" i="7"/>
  <c r="L11" i="7"/>
  <c r="M23" i="12"/>
  <c r="L11" i="18"/>
  <c r="L15" i="18"/>
  <c r="L15" i="7"/>
  <c r="O16" i="7"/>
  <c r="O16" i="18"/>
  <c r="L17" i="18"/>
  <c r="L17" i="7"/>
  <c r="L16" i="18"/>
  <c r="L16" i="7"/>
  <c r="AT153" i="14"/>
  <c r="AS153" i="14"/>
  <c r="AQ153" i="14"/>
  <c r="AR153" i="14"/>
  <c r="AQ191" i="14"/>
  <c r="AS191" i="14"/>
  <c r="AR191" i="14"/>
  <c r="AT191" i="14"/>
  <c r="AQ150" i="14"/>
  <c r="AT150" i="14"/>
  <c r="AR150" i="14"/>
  <c r="AS150" i="14"/>
  <c r="G63" i="2"/>
  <c r="F65" i="2"/>
  <c r="T29" i="2"/>
  <c r="S29" i="2" s="1"/>
  <c r="R29" i="2" s="1"/>
  <c r="Q29" i="2" s="1"/>
  <c r="X29" i="2"/>
  <c r="W29" i="2" s="1"/>
  <c r="V29" i="2" s="1"/>
  <c r="U29" i="2" s="1"/>
  <c r="Z17" i="7" s="1"/>
  <c r="N15" i="18"/>
  <c r="N15" i="7"/>
  <c r="L10" i="7"/>
  <c r="M22" i="12"/>
  <c r="L10" i="18"/>
  <c r="N5" i="18"/>
  <c r="N5" i="7"/>
  <c r="AT192" i="14"/>
  <c r="AS192" i="14"/>
  <c r="AR192" i="14"/>
  <c r="AQ192" i="14"/>
  <c r="T23" i="2"/>
  <c r="S23" i="2" s="1"/>
  <c r="R23" i="2" s="1"/>
  <c r="Q23" i="2" s="1"/>
  <c r="P23" i="2"/>
  <c r="X23" i="2"/>
  <c r="W23" i="2" s="1"/>
  <c r="V23" i="2" s="1"/>
  <c r="U23" i="2" s="1"/>
  <c r="T27" i="2"/>
  <c r="S27" i="2" s="1"/>
  <c r="R27" i="2" s="1"/>
  <c r="Q27" i="2" s="1"/>
  <c r="X27" i="2"/>
  <c r="W27" i="2" s="1"/>
  <c r="V27" i="2" s="1"/>
  <c r="U27" i="2" s="1"/>
  <c r="Z15" i="7" s="1"/>
  <c r="G77" i="2"/>
  <c r="G75" i="2"/>
  <c r="G70" i="2"/>
  <c r="L19" i="2"/>
  <c r="E64" i="2"/>
  <c r="E63" i="2"/>
  <c r="AX106" i="14"/>
  <c r="O106" i="14" s="1"/>
  <c r="S106" i="14" s="1"/>
  <c r="AX102" i="14"/>
  <c r="O102" i="14" s="1"/>
  <c r="S102" i="14" s="1"/>
  <c r="AX112" i="14"/>
  <c r="O112" i="14" s="1"/>
  <c r="AX116" i="14"/>
  <c r="O116" i="14" s="1"/>
  <c r="AX110" i="14"/>
  <c r="O110" i="14" s="1"/>
  <c r="AX101" i="14"/>
  <c r="O101" i="14" s="1"/>
  <c r="AX104" i="14"/>
  <c r="O104" i="14" s="1"/>
  <c r="S104" i="14" s="1"/>
  <c r="AX103" i="14"/>
  <c r="O103" i="14" s="1"/>
  <c r="S103" i="14" s="1"/>
  <c r="AX111" i="14"/>
  <c r="O111" i="14" s="1"/>
  <c r="AX118" i="14"/>
  <c r="O118" i="14" s="1"/>
  <c r="AX117" i="14"/>
  <c r="O117" i="14" s="1"/>
  <c r="AX108" i="14"/>
  <c r="O108" i="14" s="1"/>
  <c r="S108" i="14" s="1"/>
  <c r="AX113" i="14"/>
  <c r="O113" i="14" s="1"/>
  <c r="AX105" i="14"/>
  <c r="O105" i="14" s="1"/>
  <c r="S105" i="14" s="1"/>
  <c r="AX109" i="14"/>
  <c r="O109" i="14" s="1"/>
  <c r="S109" i="14" s="1"/>
  <c r="AX114" i="14"/>
  <c r="O114" i="14" s="1"/>
  <c r="AX115" i="14"/>
  <c r="O115" i="14" s="1"/>
  <c r="AX119" i="14"/>
  <c r="O119" i="14" s="1"/>
  <c r="P24" i="2"/>
  <c r="T24" i="2"/>
  <c r="S24" i="2" s="1"/>
  <c r="R24" i="2" s="1"/>
  <c r="Q24" i="2" s="1"/>
  <c r="X24" i="2"/>
  <c r="W24" i="2" s="1"/>
  <c r="V24" i="2" s="1"/>
  <c r="U24" i="2" s="1"/>
  <c r="AA60" i="14"/>
  <c r="AH60" i="14" s="1"/>
  <c r="S60" i="14"/>
  <c r="H66" i="2"/>
  <c r="H72" i="2"/>
  <c r="H73" i="2"/>
  <c r="AX107" i="14"/>
  <c r="O107" i="14" s="1"/>
  <c r="S107" i="14" s="1"/>
  <c r="L25" i="2"/>
  <c r="F67" i="2"/>
  <c r="F66" i="2"/>
  <c r="F63" i="2"/>
  <c r="G78" i="2"/>
  <c r="L22" i="2"/>
  <c r="O21" i="12"/>
  <c r="N9" i="7"/>
  <c r="N9" i="18"/>
  <c r="M18" i="18"/>
  <c r="M18" i="7"/>
  <c r="O14" i="7"/>
  <c r="P26" i="12"/>
  <c r="O14" i="18"/>
  <c r="M18" i="12"/>
  <c r="L6" i="7"/>
  <c r="L6" i="18"/>
  <c r="M8" i="18"/>
  <c r="M8" i="7"/>
  <c r="N20" i="12"/>
  <c r="N8" i="18"/>
  <c r="N8" i="7"/>
  <c r="O20" i="12"/>
  <c r="L18" i="18"/>
  <c r="L18" i="7"/>
  <c r="M15" i="18"/>
  <c r="M15" i="7"/>
  <c r="N16" i="7"/>
  <c r="N16" i="18"/>
  <c r="M20" i="12"/>
  <c r="L8" i="18"/>
  <c r="L8" i="7"/>
  <c r="AR152" i="14"/>
  <c r="AQ152" i="14"/>
  <c r="AT152" i="14"/>
  <c r="AS152" i="14"/>
  <c r="AS193" i="14"/>
  <c r="AQ193" i="14"/>
  <c r="AR193" i="14"/>
  <c r="AT193" i="14"/>
  <c r="AR146" i="14"/>
  <c r="AQ146" i="14"/>
  <c r="AS146" i="14"/>
  <c r="AT146" i="14"/>
  <c r="BC104" i="14"/>
  <c r="BA100" i="14"/>
  <c r="BD108" i="14"/>
  <c r="BB102" i="14"/>
  <c r="T71" i="14"/>
  <c r="V56" i="14"/>
  <c r="T66" i="14"/>
  <c r="W68" i="14"/>
  <c r="AZ75" i="17"/>
  <c r="R114" i="14"/>
  <c r="R109" i="14"/>
  <c r="R113" i="14"/>
  <c r="W70" i="14"/>
  <c r="T73" i="14"/>
  <c r="U60" i="14"/>
  <c r="T67" i="14"/>
  <c r="V72" i="14"/>
  <c r="P109" i="14"/>
  <c r="P113" i="14"/>
  <c r="Q109" i="14"/>
  <c r="Q105" i="14"/>
  <c r="R103" i="14"/>
  <c r="R111" i="14"/>
  <c r="R115" i="14"/>
  <c r="S112" i="14"/>
  <c r="S113" i="14"/>
  <c r="P111" i="14"/>
  <c r="Q108" i="14"/>
  <c r="Q116" i="14"/>
  <c r="P119" i="14"/>
  <c r="P112" i="14"/>
  <c r="S114" i="14"/>
  <c r="V65" i="14"/>
  <c r="T56" i="14"/>
  <c r="V64" i="14"/>
  <c r="U70" i="14"/>
  <c r="T64" i="14"/>
  <c r="T69" i="14"/>
  <c r="W69" i="14"/>
  <c r="U57" i="14"/>
  <c r="Q112" i="14"/>
  <c r="P102" i="14"/>
  <c r="R104" i="14"/>
  <c r="P106" i="14"/>
  <c r="R61" i="14"/>
  <c r="R119" i="14"/>
  <c r="S117" i="14"/>
  <c r="Q106" i="14"/>
  <c r="S119" i="14"/>
  <c r="R117" i="14"/>
  <c r="V66" i="14"/>
  <c r="U61" i="14"/>
  <c r="U63" i="14"/>
  <c r="V71" i="14"/>
  <c r="Q102" i="14"/>
  <c r="Q104" i="14"/>
  <c r="P118" i="14"/>
  <c r="P105" i="14"/>
  <c r="Q107" i="14"/>
  <c r="Q119" i="14"/>
  <c r="Q118" i="14"/>
  <c r="Q110" i="14"/>
  <c r="R102" i="14"/>
  <c r="R118" i="14"/>
  <c r="R116" i="14"/>
  <c r="R108" i="14"/>
  <c r="P114" i="14"/>
  <c r="T70" i="14"/>
  <c r="V68" i="14"/>
  <c r="V58" i="14"/>
  <c r="V62" i="14"/>
  <c r="R107" i="14"/>
  <c r="P115" i="14"/>
  <c r="Q117" i="14"/>
  <c r="V67" i="14"/>
  <c r="U58" i="14"/>
  <c r="W71" i="14"/>
  <c r="V27" i="14"/>
  <c r="P108" i="14"/>
  <c r="P110" i="14"/>
  <c r="P104" i="14"/>
  <c r="Q103" i="14"/>
  <c r="P117" i="14"/>
  <c r="Q113" i="14"/>
  <c r="S110" i="14"/>
  <c r="P116" i="14"/>
  <c r="Q115" i="14"/>
  <c r="T63" i="14"/>
  <c r="T61" i="14"/>
  <c r="T65" i="14"/>
  <c r="W65" i="14"/>
  <c r="R110" i="14"/>
  <c r="S111" i="14"/>
  <c r="P107" i="14"/>
  <c r="Q111" i="14"/>
  <c r="S115" i="14"/>
  <c r="Q114" i="14"/>
  <c r="P103" i="14"/>
  <c r="S116" i="14"/>
  <c r="R106" i="14"/>
  <c r="R105" i="14"/>
  <c r="S118" i="14"/>
  <c r="R112" i="14"/>
  <c r="K67" i="2" l="1"/>
  <c r="AU163" i="14"/>
  <c r="L163" i="14" s="1"/>
  <c r="H121" i="2"/>
  <c r="AU159" i="14"/>
  <c r="L159" i="14" s="1"/>
  <c r="F121" i="2"/>
  <c r="F115" i="2"/>
  <c r="P68" i="2"/>
  <c r="X68" i="2"/>
  <c r="W68" i="2" s="1"/>
  <c r="V68" i="2" s="1"/>
  <c r="U68" i="2" s="1"/>
  <c r="T68" i="2"/>
  <c r="S68" i="2" s="1"/>
  <c r="R68" i="2" s="1"/>
  <c r="Q68" i="2" s="1"/>
  <c r="E110" i="2"/>
  <c r="M38" i="18"/>
  <c r="M60" i="7"/>
  <c r="N50" i="7"/>
  <c r="N28" i="18"/>
  <c r="M52" i="7"/>
  <c r="N42" i="12"/>
  <c r="M30" i="18"/>
  <c r="M66" i="7"/>
  <c r="X73" i="2"/>
  <c r="W73" i="2" s="1"/>
  <c r="V73" i="2" s="1"/>
  <c r="U73" i="2" s="1"/>
  <c r="T73" i="2"/>
  <c r="S73" i="2" s="1"/>
  <c r="R73" i="2" s="1"/>
  <c r="Q73" i="2" s="1"/>
  <c r="H120" i="2"/>
  <c r="H124" i="2"/>
  <c r="H122" i="2"/>
  <c r="O7" i="7"/>
  <c r="O7" i="18"/>
  <c r="E34" i="2"/>
  <c r="O12" i="18"/>
  <c r="P24" i="12"/>
  <c r="O12" i="7"/>
  <c r="X78" i="2"/>
  <c r="W78" i="2" s="1"/>
  <c r="V78" i="2" s="1"/>
  <c r="U78" i="2" s="1"/>
  <c r="T78" i="2"/>
  <c r="S78" i="2" s="1"/>
  <c r="R78" i="2" s="1"/>
  <c r="Q78" i="2" s="1"/>
  <c r="G114" i="2"/>
  <c r="G120" i="2"/>
  <c r="G118" i="2"/>
  <c r="F110" i="2"/>
  <c r="F113" i="2"/>
  <c r="F114" i="2"/>
  <c r="X34" i="2"/>
  <c r="T34" i="2"/>
  <c r="O6" i="7"/>
  <c r="O6" i="18"/>
  <c r="T79" i="2"/>
  <c r="S79" i="2" s="1"/>
  <c r="R79" i="2" s="1"/>
  <c r="Q79" i="2" s="1"/>
  <c r="X79" i="2"/>
  <c r="W79" i="2" s="1"/>
  <c r="V79" i="2" s="1"/>
  <c r="U79" i="2" s="1"/>
  <c r="L68" i="2"/>
  <c r="E117" i="2"/>
  <c r="E116" i="2"/>
  <c r="E124" i="2"/>
  <c r="E125" i="2"/>
  <c r="O61" i="7"/>
  <c r="O39" i="18"/>
  <c r="N65" i="7"/>
  <c r="N43" i="18"/>
  <c r="M41" i="18"/>
  <c r="M63" i="7"/>
  <c r="N52" i="7"/>
  <c r="N30" i="18"/>
  <c r="O42" i="12"/>
  <c r="M67" i="7"/>
  <c r="N67" i="7"/>
  <c r="O42" i="18"/>
  <c r="O64" i="7"/>
  <c r="N60" i="7"/>
  <c r="N38" i="18"/>
  <c r="M44" i="12"/>
  <c r="L32" i="18"/>
  <c r="L54" i="7"/>
  <c r="M64" i="7"/>
  <c r="M42" i="18"/>
  <c r="O21" i="7"/>
  <c r="O40" i="18"/>
  <c r="O62" i="7"/>
  <c r="H113" i="2"/>
  <c r="AA107" i="14"/>
  <c r="AH107" i="14" s="1"/>
  <c r="H116" i="2"/>
  <c r="L67" i="2"/>
  <c r="F34" i="2"/>
  <c r="P62" i="2"/>
  <c r="X62" i="2"/>
  <c r="W62" i="2" s="1"/>
  <c r="V62" i="2" s="1"/>
  <c r="U62" i="2" s="1"/>
  <c r="T62" i="2"/>
  <c r="S62" i="2" s="1"/>
  <c r="R62" i="2" s="1"/>
  <c r="Q62" i="2" s="1"/>
  <c r="F117" i="2"/>
  <c r="E114" i="2"/>
  <c r="E107" i="2"/>
  <c r="P23" i="12"/>
  <c r="O11" i="7"/>
  <c r="O11" i="18"/>
  <c r="M55" i="7"/>
  <c r="N45" i="12"/>
  <c r="M33" i="18"/>
  <c r="N41" i="18"/>
  <c r="N63" i="7"/>
  <c r="N47" i="12"/>
  <c r="M35" i="18"/>
  <c r="M57" i="7"/>
  <c r="L65" i="7"/>
  <c r="L43" i="18"/>
  <c r="L67" i="7"/>
  <c r="M36" i="18"/>
  <c r="N48" i="12"/>
  <c r="M58" i="7"/>
  <c r="N53" i="7"/>
  <c r="N31" i="18"/>
  <c r="O43" i="12"/>
  <c r="M48" i="12"/>
  <c r="L36" i="18"/>
  <c r="L58" i="7"/>
  <c r="AQ74" i="14"/>
  <c r="AT74" i="14"/>
  <c r="AR74" i="14"/>
  <c r="AS74" i="14"/>
  <c r="AX146" i="14"/>
  <c r="O146" i="14" s="1"/>
  <c r="AX154" i="14"/>
  <c r="O154" i="14" s="1"/>
  <c r="AX152" i="14"/>
  <c r="O152" i="14" s="1"/>
  <c r="AX162" i="14"/>
  <c r="O162" i="14" s="1"/>
  <c r="AX153" i="14"/>
  <c r="O153" i="14" s="1"/>
  <c r="AX147" i="14"/>
  <c r="O147" i="14" s="1"/>
  <c r="AX155" i="14"/>
  <c r="O155" i="14" s="1"/>
  <c r="AX149" i="14"/>
  <c r="O149" i="14" s="1"/>
  <c r="AX150" i="14"/>
  <c r="O150" i="14" s="1"/>
  <c r="AX160" i="14"/>
  <c r="O160" i="14" s="1"/>
  <c r="AX164" i="14"/>
  <c r="O164" i="14" s="1"/>
  <c r="AX157" i="14"/>
  <c r="O157" i="14" s="1"/>
  <c r="AX148" i="14"/>
  <c r="O148" i="14" s="1"/>
  <c r="AX151" i="14"/>
  <c r="O151" i="14" s="1"/>
  <c r="AX161" i="14"/>
  <c r="O161" i="14" s="1"/>
  <c r="AX163" i="14"/>
  <c r="O163" i="14" s="1"/>
  <c r="AX159" i="14"/>
  <c r="O159" i="14" s="1"/>
  <c r="AX165" i="14"/>
  <c r="O165" i="14" s="1"/>
  <c r="T72" i="2"/>
  <c r="S72" i="2" s="1"/>
  <c r="R72" i="2" s="1"/>
  <c r="Q72" i="2" s="1"/>
  <c r="X72" i="2"/>
  <c r="W72" i="2" s="1"/>
  <c r="V72" i="2" s="1"/>
  <c r="U72" i="2" s="1"/>
  <c r="H115" i="2"/>
  <c r="AA109" i="14"/>
  <c r="AH109" i="14" s="1"/>
  <c r="H117" i="2"/>
  <c r="H118" i="2"/>
  <c r="AU156" i="14"/>
  <c r="L156" i="14" s="1"/>
  <c r="G112" i="2"/>
  <c r="G123" i="2"/>
  <c r="G109" i="2"/>
  <c r="T70" i="2"/>
  <c r="S70" i="2" s="1"/>
  <c r="R70" i="2" s="1"/>
  <c r="Q70" i="2" s="1"/>
  <c r="P70" i="2"/>
  <c r="X70" i="2"/>
  <c r="W70" i="2" s="1"/>
  <c r="V70" i="2" s="1"/>
  <c r="U70" i="2" s="1"/>
  <c r="X65" i="2"/>
  <c r="W65" i="2" s="1"/>
  <c r="V65" i="2" s="1"/>
  <c r="U65" i="2" s="1"/>
  <c r="P65" i="2"/>
  <c r="T65" i="2"/>
  <c r="S65" i="2" s="1"/>
  <c r="R65" i="2" s="1"/>
  <c r="Q65" i="2" s="1"/>
  <c r="O5" i="18"/>
  <c r="O5" i="7"/>
  <c r="F109" i="2"/>
  <c r="F118" i="2"/>
  <c r="F124" i="2"/>
  <c r="L64" i="2"/>
  <c r="E119" i="2"/>
  <c r="E123" i="2"/>
  <c r="E111" i="2"/>
  <c r="T75" i="2"/>
  <c r="S75" i="2" s="1"/>
  <c r="R75" i="2" s="1"/>
  <c r="Q75" i="2" s="1"/>
  <c r="X75" i="2"/>
  <c r="W75" i="2" s="1"/>
  <c r="V75" i="2" s="1"/>
  <c r="U75" i="2" s="1"/>
  <c r="O60" i="7"/>
  <c r="O38" i="18"/>
  <c r="N40" i="12"/>
  <c r="M28" i="18"/>
  <c r="M50" i="7"/>
  <c r="N64" i="7"/>
  <c r="N42" i="18"/>
  <c r="N21" i="7"/>
  <c r="L35" i="18"/>
  <c r="L57" i="7"/>
  <c r="M47" i="12"/>
  <c r="L37" i="18"/>
  <c r="M49" i="12"/>
  <c r="L59" i="7"/>
  <c r="N39" i="18"/>
  <c r="N61" i="7"/>
  <c r="M61" i="7"/>
  <c r="M39" i="18"/>
  <c r="O44" i="12"/>
  <c r="N54" i="7"/>
  <c r="N32" i="18"/>
  <c r="L53" i="7"/>
  <c r="L31" i="18"/>
  <c r="M43" i="12"/>
  <c r="G124" i="2"/>
  <c r="P66" i="2"/>
  <c r="T66" i="2"/>
  <c r="S66" i="2" s="1"/>
  <c r="R66" i="2" s="1"/>
  <c r="Q66" i="2" s="1"/>
  <c r="X66" i="2"/>
  <c r="W66" i="2" s="1"/>
  <c r="V66" i="2" s="1"/>
  <c r="U66" i="2" s="1"/>
  <c r="H111" i="2"/>
  <c r="AA105" i="14"/>
  <c r="AH105" i="14" s="1"/>
  <c r="H108" i="2"/>
  <c r="AA102" i="14"/>
  <c r="AH102" i="14" s="1"/>
  <c r="AX196" i="14"/>
  <c r="O196" i="14" s="1"/>
  <c r="AX205" i="14"/>
  <c r="O205" i="14" s="1"/>
  <c r="AX206" i="14"/>
  <c r="O206" i="14" s="1"/>
  <c r="AX207" i="14"/>
  <c r="O207" i="14" s="1"/>
  <c r="AX210" i="14"/>
  <c r="O210" i="14" s="1"/>
  <c r="AX200" i="14"/>
  <c r="O200" i="14" s="1"/>
  <c r="AX194" i="14"/>
  <c r="O194" i="14" s="1"/>
  <c r="AX203" i="14"/>
  <c r="O203" i="14" s="1"/>
  <c r="AX198" i="14"/>
  <c r="O198" i="14" s="1"/>
  <c r="AX204" i="14"/>
  <c r="O204" i="14" s="1"/>
  <c r="AX201" i="14"/>
  <c r="O201" i="14" s="1"/>
  <c r="AX208" i="14"/>
  <c r="O208" i="14" s="1"/>
  <c r="AX197" i="14"/>
  <c r="O197" i="14" s="1"/>
  <c r="AX209" i="14"/>
  <c r="O209" i="14" s="1"/>
  <c r="AX211" i="14"/>
  <c r="O211" i="14" s="1"/>
  <c r="AX212" i="14"/>
  <c r="O212" i="14" s="1"/>
  <c r="AX195" i="14"/>
  <c r="O195" i="14" s="1"/>
  <c r="AX199" i="14"/>
  <c r="O199" i="14" s="1"/>
  <c r="AX192" i="14"/>
  <c r="O192" i="14" s="1"/>
  <c r="AX202" i="14"/>
  <c r="O202" i="14" s="1"/>
  <c r="AX191" i="14"/>
  <c r="O191" i="14" s="1"/>
  <c r="AX193" i="14"/>
  <c r="O193" i="14" s="1"/>
  <c r="L65" i="2"/>
  <c r="F108" i="2"/>
  <c r="F125" i="2"/>
  <c r="P64" i="2"/>
  <c r="X64" i="2"/>
  <c r="W64" i="2" s="1"/>
  <c r="V64" i="2" s="1"/>
  <c r="U64" i="2" s="1"/>
  <c r="T64" i="2"/>
  <c r="S64" i="2" s="1"/>
  <c r="R64" i="2" s="1"/>
  <c r="Q64" i="2" s="1"/>
  <c r="E112" i="2"/>
  <c r="E113" i="2"/>
  <c r="E121" i="2"/>
  <c r="O8" i="7"/>
  <c r="O8" i="18"/>
  <c r="N66" i="7"/>
  <c r="L51" i="7"/>
  <c r="M41" i="12"/>
  <c r="L29" i="18"/>
  <c r="O37" i="18"/>
  <c r="O59" i="7"/>
  <c r="P49" i="12"/>
  <c r="N57" i="7"/>
  <c r="O47" i="12"/>
  <c r="N35" i="18"/>
  <c r="L66" i="7"/>
  <c r="O65" i="7"/>
  <c r="O43" i="18"/>
  <c r="M46" i="12"/>
  <c r="L34" i="18"/>
  <c r="L56" i="7"/>
  <c r="O67" i="7"/>
  <c r="N56" i="7"/>
  <c r="O46" i="12"/>
  <c r="N34" i="18"/>
  <c r="O63" i="7"/>
  <c r="O41" i="18"/>
  <c r="H123" i="2"/>
  <c r="AU205" i="14"/>
  <c r="L205" i="14" s="1"/>
  <c r="AU191" i="14"/>
  <c r="L191" i="14" s="1"/>
  <c r="AU197" i="14"/>
  <c r="L197" i="14" s="1"/>
  <c r="AU203" i="14"/>
  <c r="L203" i="14" s="1"/>
  <c r="AU210" i="14"/>
  <c r="L210" i="14" s="1"/>
  <c r="AU206" i="14"/>
  <c r="L206" i="14" s="1"/>
  <c r="AU209" i="14"/>
  <c r="L209" i="14" s="1"/>
  <c r="AU192" i="14"/>
  <c r="L192" i="14" s="1"/>
  <c r="AU212" i="14"/>
  <c r="L212" i="14" s="1"/>
  <c r="AU195" i="14"/>
  <c r="L195" i="14" s="1"/>
  <c r="AU200" i="14"/>
  <c r="L200" i="14" s="1"/>
  <c r="AU211" i="14"/>
  <c r="L211" i="14" s="1"/>
  <c r="AU201" i="14"/>
  <c r="L201" i="14" s="1"/>
  <c r="AU202" i="14"/>
  <c r="L202" i="14" s="1"/>
  <c r="AU204" i="14"/>
  <c r="L204" i="14" s="1"/>
  <c r="AU207" i="14"/>
  <c r="L207" i="14" s="1"/>
  <c r="AU193" i="14"/>
  <c r="L193" i="14" s="1"/>
  <c r="AU196" i="14"/>
  <c r="L196" i="14" s="1"/>
  <c r="AU208" i="14"/>
  <c r="L208" i="14" s="1"/>
  <c r="AU199" i="14"/>
  <c r="L199" i="14" s="1"/>
  <c r="AU194" i="14"/>
  <c r="L194" i="14" s="1"/>
  <c r="AU198" i="14"/>
  <c r="L198" i="14" s="1"/>
  <c r="G117" i="2"/>
  <c r="T71" i="2"/>
  <c r="S71" i="2" s="1"/>
  <c r="R71" i="2" s="1"/>
  <c r="Q71" i="2" s="1"/>
  <c r="X71" i="2"/>
  <c r="W71" i="2" s="1"/>
  <c r="V71" i="2" s="1"/>
  <c r="U71" i="2" s="1"/>
  <c r="G122" i="2"/>
  <c r="G107" i="2"/>
  <c r="F123" i="2"/>
  <c r="AU146" i="14"/>
  <c r="L146" i="14" s="1"/>
  <c r="AU161" i="14"/>
  <c r="L161" i="14" s="1"/>
  <c r="AU160" i="14"/>
  <c r="L160" i="14" s="1"/>
  <c r="AU149" i="14"/>
  <c r="L149" i="14" s="1"/>
  <c r="AU151" i="14"/>
  <c r="L151" i="14" s="1"/>
  <c r="AU147" i="14"/>
  <c r="L147" i="14" s="1"/>
  <c r="AU150" i="14"/>
  <c r="L150" i="14" s="1"/>
  <c r="AU154" i="14"/>
  <c r="L154" i="14" s="1"/>
  <c r="AU157" i="14"/>
  <c r="L157" i="14" s="1"/>
  <c r="AU152" i="14"/>
  <c r="L152" i="14" s="1"/>
  <c r="AU153" i="14"/>
  <c r="L153" i="14" s="1"/>
  <c r="AU148" i="14"/>
  <c r="L148" i="14" s="1"/>
  <c r="AU158" i="14"/>
  <c r="L158" i="14" s="1"/>
  <c r="AU162" i="14"/>
  <c r="L162" i="14" s="1"/>
  <c r="AU164" i="14"/>
  <c r="L164" i="14" s="1"/>
  <c r="AU155" i="14"/>
  <c r="L155" i="14" s="1"/>
  <c r="AU165" i="14"/>
  <c r="L165" i="14" s="1"/>
  <c r="O10" i="18"/>
  <c r="P22" i="12"/>
  <c r="O10" i="7"/>
  <c r="L66" i="2"/>
  <c r="H119" i="2"/>
  <c r="H110" i="2"/>
  <c r="AA104" i="14"/>
  <c r="AH104" i="14" s="1"/>
  <c r="H112" i="2"/>
  <c r="AA106" i="14"/>
  <c r="AH106" i="14" s="1"/>
  <c r="AX156" i="14"/>
  <c r="O156" i="14" s="1"/>
  <c r="AX158" i="14"/>
  <c r="O158" i="14" s="1"/>
  <c r="AV196" i="14"/>
  <c r="M196" i="14" s="1"/>
  <c r="AV191" i="14"/>
  <c r="M191" i="14" s="1"/>
  <c r="AV202" i="14"/>
  <c r="M202" i="14" s="1"/>
  <c r="AV199" i="14"/>
  <c r="M199" i="14" s="1"/>
  <c r="AV200" i="14"/>
  <c r="M200" i="14" s="1"/>
  <c r="AV206" i="14"/>
  <c r="M206" i="14" s="1"/>
  <c r="AV210" i="14"/>
  <c r="M210" i="14" s="1"/>
  <c r="AV192" i="14"/>
  <c r="M192" i="14" s="1"/>
  <c r="AV211" i="14"/>
  <c r="M211" i="14" s="1"/>
  <c r="AV195" i="14"/>
  <c r="M195" i="14" s="1"/>
  <c r="AV198" i="14"/>
  <c r="M198" i="14" s="1"/>
  <c r="AV204" i="14"/>
  <c r="M204" i="14" s="1"/>
  <c r="AV203" i="14"/>
  <c r="M203" i="14" s="1"/>
  <c r="AV201" i="14"/>
  <c r="M201" i="14" s="1"/>
  <c r="AV208" i="14"/>
  <c r="M208" i="14" s="1"/>
  <c r="AV205" i="14"/>
  <c r="M205" i="14" s="1"/>
  <c r="AV193" i="14"/>
  <c r="M193" i="14" s="1"/>
  <c r="AV194" i="14"/>
  <c r="M194" i="14" s="1"/>
  <c r="AV209" i="14"/>
  <c r="M209" i="14" s="1"/>
  <c r="AV207" i="14"/>
  <c r="M207" i="14" s="1"/>
  <c r="AV197" i="14"/>
  <c r="M197" i="14" s="1"/>
  <c r="AV212" i="14"/>
  <c r="M212" i="14" s="1"/>
  <c r="X69" i="2"/>
  <c r="W69" i="2" s="1"/>
  <c r="V69" i="2" s="1"/>
  <c r="U69" i="2" s="1"/>
  <c r="P69" i="2"/>
  <c r="T69" i="2"/>
  <c r="S69" i="2" s="1"/>
  <c r="R69" i="2" s="1"/>
  <c r="Q69" i="2" s="1"/>
  <c r="G121" i="2"/>
  <c r="G113" i="2"/>
  <c r="G108" i="2"/>
  <c r="G116" i="2"/>
  <c r="L63" i="2"/>
  <c r="L70" i="2"/>
  <c r="X76" i="2"/>
  <c r="W76" i="2" s="1"/>
  <c r="V76" i="2" s="1"/>
  <c r="U76" i="2" s="1"/>
  <c r="T76" i="2"/>
  <c r="S76" i="2" s="1"/>
  <c r="R76" i="2" s="1"/>
  <c r="Q76" i="2" s="1"/>
  <c r="F122" i="2"/>
  <c r="F111" i="2"/>
  <c r="F116" i="2"/>
  <c r="O9" i="18"/>
  <c r="P21" i="12"/>
  <c r="O9" i="7"/>
  <c r="E118" i="2"/>
  <c r="E115" i="2"/>
  <c r="E122" i="2"/>
  <c r="X74" i="2"/>
  <c r="W74" i="2" s="1"/>
  <c r="V74" i="2" s="1"/>
  <c r="U74" i="2" s="1"/>
  <c r="T74" i="2"/>
  <c r="S74" i="2" s="1"/>
  <c r="R74" i="2" s="1"/>
  <c r="Q74" i="2" s="1"/>
  <c r="M51" i="7"/>
  <c r="M29" i="18"/>
  <c r="N41" i="12"/>
  <c r="L52" i="7"/>
  <c r="M42" i="12"/>
  <c r="L30" i="18"/>
  <c r="N43" i="12"/>
  <c r="M53" i="7"/>
  <c r="M31" i="18"/>
  <c r="L50" i="7"/>
  <c r="L28" i="18"/>
  <c r="M40" i="12"/>
  <c r="M62" i="7"/>
  <c r="M40" i="18"/>
  <c r="L61" i="7"/>
  <c r="L39" i="18"/>
  <c r="N46" i="12"/>
  <c r="M34" i="18"/>
  <c r="M56" i="7"/>
  <c r="L42" i="18"/>
  <c r="L64" i="7"/>
  <c r="L40" i="18"/>
  <c r="L62" i="7"/>
  <c r="N37" i="18"/>
  <c r="N59" i="7"/>
  <c r="O49" i="12"/>
  <c r="N40" i="18"/>
  <c r="N62" i="7"/>
  <c r="G119" i="2"/>
  <c r="AW165" i="14"/>
  <c r="N165" i="14" s="1"/>
  <c r="AW151" i="14"/>
  <c r="N151" i="14" s="1"/>
  <c r="AW163" i="14"/>
  <c r="N163" i="14" s="1"/>
  <c r="AW155" i="14"/>
  <c r="N155" i="14" s="1"/>
  <c r="AW150" i="14"/>
  <c r="N150" i="14" s="1"/>
  <c r="AW164" i="14"/>
  <c r="N164" i="14" s="1"/>
  <c r="AW148" i="14"/>
  <c r="N148" i="14" s="1"/>
  <c r="AW152" i="14"/>
  <c r="N152" i="14" s="1"/>
  <c r="AW149" i="14"/>
  <c r="N149" i="14" s="1"/>
  <c r="AW161" i="14"/>
  <c r="N161" i="14" s="1"/>
  <c r="AW147" i="14"/>
  <c r="N147" i="14" s="1"/>
  <c r="AW146" i="14"/>
  <c r="N146" i="14" s="1"/>
  <c r="AW154" i="14"/>
  <c r="N154" i="14" s="1"/>
  <c r="AW157" i="14"/>
  <c r="N157" i="14" s="1"/>
  <c r="AW156" i="14"/>
  <c r="N156" i="14" s="1"/>
  <c r="AW153" i="14"/>
  <c r="N153" i="14" s="1"/>
  <c r="AW160" i="14"/>
  <c r="N160" i="14" s="1"/>
  <c r="AW158" i="14"/>
  <c r="N158" i="14" s="1"/>
  <c r="AW159" i="14"/>
  <c r="N159" i="14" s="1"/>
  <c r="AA103" i="14"/>
  <c r="AH103" i="14" s="1"/>
  <c r="H109" i="2"/>
  <c r="G110" i="2"/>
  <c r="P63" i="2"/>
  <c r="X63" i="2"/>
  <c r="W63" i="2" s="1"/>
  <c r="V63" i="2" s="1"/>
  <c r="U63" i="2" s="1"/>
  <c r="T63" i="2"/>
  <c r="S63" i="2" s="1"/>
  <c r="R63" i="2" s="1"/>
  <c r="Q63" i="2" s="1"/>
  <c r="AV158" i="14"/>
  <c r="M158" i="14" s="1"/>
  <c r="AV157" i="14"/>
  <c r="M157" i="14" s="1"/>
  <c r="AV156" i="14"/>
  <c r="M156" i="14" s="1"/>
  <c r="AV153" i="14"/>
  <c r="M153" i="14" s="1"/>
  <c r="AV162" i="14"/>
  <c r="M162" i="14" s="1"/>
  <c r="AV152" i="14"/>
  <c r="M152" i="14" s="1"/>
  <c r="AV150" i="14"/>
  <c r="M150" i="14" s="1"/>
  <c r="AV164" i="14"/>
  <c r="M164" i="14" s="1"/>
  <c r="AV159" i="14"/>
  <c r="M159" i="14" s="1"/>
  <c r="AV161" i="14"/>
  <c r="M161" i="14" s="1"/>
  <c r="AV163" i="14"/>
  <c r="M163" i="14" s="1"/>
  <c r="AV146" i="14"/>
  <c r="M146" i="14" s="1"/>
  <c r="AV155" i="14"/>
  <c r="M155" i="14" s="1"/>
  <c r="AV151" i="14"/>
  <c r="M151" i="14" s="1"/>
  <c r="AV154" i="14"/>
  <c r="M154" i="14" s="1"/>
  <c r="AV149" i="14"/>
  <c r="M149" i="14" s="1"/>
  <c r="AV148" i="14"/>
  <c r="M148" i="14" s="1"/>
  <c r="AV160" i="14"/>
  <c r="M160" i="14" s="1"/>
  <c r="AV147" i="14"/>
  <c r="M147" i="14" s="1"/>
  <c r="AV165" i="14"/>
  <c r="M165" i="14" s="1"/>
  <c r="P25" i="12"/>
  <c r="O13" i="18"/>
  <c r="O13" i="7"/>
  <c r="H125" i="2"/>
  <c r="H114" i="2"/>
  <c r="AA108" i="14"/>
  <c r="AH108" i="14" s="1"/>
  <c r="S101" i="14"/>
  <c r="AA101" i="14"/>
  <c r="AH101" i="14" s="1"/>
  <c r="H107" i="2"/>
  <c r="AW162" i="14"/>
  <c r="N162" i="14" s="1"/>
  <c r="AW200" i="14"/>
  <c r="N200" i="14" s="1"/>
  <c r="AW203" i="14"/>
  <c r="N203" i="14" s="1"/>
  <c r="AW210" i="14"/>
  <c r="N210" i="14" s="1"/>
  <c r="AW211" i="14"/>
  <c r="N211" i="14" s="1"/>
  <c r="AW194" i="14"/>
  <c r="N194" i="14" s="1"/>
  <c r="AW196" i="14"/>
  <c r="N196" i="14" s="1"/>
  <c r="AW207" i="14"/>
  <c r="N207" i="14" s="1"/>
  <c r="AW206" i="14"/>
  <c r="N206" i="14" s="1"/>
  <c r="AW205" i="14"/>
  <c r="N205" i="14" s="1"/>
  <c r="AW212" i="14"/>
  <c r="N212" i="14" s="1"/>
  <c r="AW201" i="14"/>
  <c r="N201" i="14" s="1"/>
  <c r="AW192" i="14"/>
  <c r="N192" i="14" s="1"/>
  <c r="AW209" i="14"/>
  <c r="N209" i="14" s="1"/>
  <c r="AW204" i="14"/>
  <c r="N204" i="14" s="1"/>
  <c r="AW198" i="14"/>
  <c r="N198" i="14" s="1"/>
  <c r="AW193" i="14"/>
  <c r="N193" i="14" s="1"/>
  <c r="AW199" i="14"/>
  <c r="N199" i="14" s="1"/>
  <c r="AW202" i="14"/>
  <c r="N202" i="14" s="1"/>
  <c r="AW197" i="14"/>
  <c r="N197" i="14" s="1"/>
  <c r="AW191" i="14"/>
  <c r="N191" i="14" s="1"/>
  <c r="AW208" i="14"/>
  <c r="N208" i="14" s="1"/>
  <c r="AW195" i="14"/>
  <c r="N195" i="14" s="1"/>
  <c r="F120" i="2"/>
  <c r="L69" i="2"/>
  <c r="G125" i="2"/>
  <c r="G111" i="2"/>
  <c r="G115" i="2"/>
  <c r="P67" i="2"/>
  <c r="T67" i="2"/>
  <c r="X67" i="2"/>
  <c r="W67" i="2" s="1"/>
  <c r="V67" i="2" s="1"/>
  <c r="U67" i="2" s="1"/>
  <c r="T77" i="2"/>
  <c r="S77" i="2" s="1"/>
  <c r="X77" i="2"/>
  <c r="W77" i="2" s="1"/>
  <c r="V77" i="2" s="1"/>
  <c r="U77" i="2" s="1"/>
  <c r="G34" i="2"/>
  <c r="L62" i="2"/>
  <c r="F119" i="2"/>
  <c r="F107" i="2"/>
  <c r="F112" i="2"/>
  <c r="E108" i="2"/>
  <c r="E120" i="2"/>
  <c r="E109" i="2"/>
  <c r="X33" i="2"/>
  <c r="W33" i="2" s="1"/>
  <c r="V33" i="2" s="1"/>
  <c r="U33" i="2" s="1"/>
  <c r="T33" i="2"/>
  <c r="S33" i="2" s="1"/>
  <c r="R33" i="2" s="1"/>
  <c r="Q33" i="2" s="1"/>
  <c r="N44" i="12"/>
  <c r="M32" i="18"/>
  <c r="M54" i="7"/>
  <c r="N58" i="7"/>
  <c r="O48" i="12"/>
  <c r="N36" i="18"/>
  <c r="N29" i="18"/>
  <c r="O41" i="12"/>
  <c r="N51" i="7"/>
  <c r="L63" i="7"/>
  <c r="L41" i="18"/>
  <c r="O66" i="7"/>
  <c r="R77" i="2"/>
  <c r="Q77" i="2" s="1"/>
  <c r="M43" i="18"/>
  <c r="M65" i="7"/>
  <c r="L60" i="7"/>
  <c r="L38" i="18"/>
  <c r="M59" i="7"/>
  <c r="M37" i="18"/>
  <c r="N49" i="12"/>
  <c r="O22" i="7"/>
  <c r="M45" i="12"/>
  <c r="L33" i="18"/>
  <c r="L55" i="7"/>
  <c r="AR213" i="14"/>
  <c r="AV213" i="14" s="1"/>
  <c r="M213" i="14" s="1"/>
  <c r="AT213" i="14"/>
  <c r="AS213" i="14"/>
  <c r="AQ213" i="14"/>
  <c r="BA101" i="14"/>
  <c r="BD109" i="14"/>
  <c r="BB103" i="14"/>
  <c r="BC105" i="14"/>
  <c r="S67" i="2" l="1"/>
  <c r="R67" i="2" s="1"/>
  <c r="Q67" i="2" s="1"/>
  <c r="E169" i="2"/>
  <c r="N33" i="18"/>
  <c r="O45" i="12"/>
  <c r="N55" i="7"/>
  <c r="AN87" i="14"/>
  <c r="AN46" i="14"/>
  <c r="AN44" i="14"/>
  <c r="AN92" i="14"/>
  <c r="AQ92" i="14" s="1"/>
  <c r="AN84" i="14"/>
  <c r="AN80" i="14"/>
  <c r="AN43" i="14"/>
  <c r="AN38" i="14"/>
  <c r="AN36" i="14"/>
  <c r="AN37" i="14"/>
  <c r="AN47" i="14"/>
  <c r="AN75" i="14"/>
  <c r="AN79" i="14"/>
  <c r="AS79" i="14" s="1"/>
  <c r="AN30" i="14"/>
  <c r="AN34" i="14"/>
  <c r="AN39" i="14"/>
  <c r="AN85" i="14"/>
  <c r="AQ85" i="14" s="1"/>
  <c r="AN120" i="14"/>
  <c r="I115" i="2"/>
  <c r="L103" i="7" s="1"/>
  <c r="AN94" i="14"/>
  <c r="AN93" i="14"/>
  <c r="AS93" i="14" s="1"/>
  <c r="AN76" i="14"/>
  <c r="AR76" i="14" s="1"/>
  <c r="AN49" i="14"/>
  <c r="AN77" i="14"/>
  <c r="AR77" i="14" s="1"/>
  <c r="AN78" i="14"/>
  <c r="AN41" i="14"/>
  <c r="AN86" i="14"/>
  <c r="AN29" i="14"/>
  <c r="AN81" i="14"/>
  <c r="AT81" i="14" s="1"/>
  <c r="AN48" i="14"/>
  <c r="AN166" i="14"/>
  <c r="AT166" i="14" s="1"/>
  <c r="AN33" i="14"/>
  <c r="L125" i="2"/>
  <c r="O113" i="7" s="1"/>
  <c r="J120" i="2"/>
  <c r="M108" i="7" s="1"/>
  <c r="K114" i="2"/>
  <c r="O70" i="12" s="1"/>
  <c r="K120" i="2"/>
  <c r="N64" i="18" s="1"/>
  <c r="K118" i="2"/>
  <c r="AN90" i="14"/>
  <c r="AQ90" i="14" s="1"/>
  <c r="AN40" i="14"/>
  <c r="AN45" i="14"/>
  <c r="AN32" i="14"/>
  <c r="AN89" i="14"/>
  <c r="AR89" i="14" s="1"/>
  <c r="AN42" i="14"/>
  <c r="I108" i="2"/>
  <c r="L96" i="7" s="1"/>
  <c r="AN35" i="14"/>
  <c r="AN83" i="14"/>
  <c r="J109" i="2"/>
  <c r="N65" i="12" s="1"/>
  <c r="J125" i="2"/>
  <c r="M113" i="7" s="1"/>
  <c r="J113" i="2"/>
  <c r="N69" i="12" s="1"/>
  <c r="L117" i="2"/>
  <c r="O105" i="7" s="1"/>
  <c r="J116" i="2"/>
  <c r="M60" i="18" s="1"/>
  <c r="I117" i="2"/>
  <c r="L61" i="18" s="1"/>
  <c r="L119" i="2"/>
  <c r="O63" i="18" s="1"/>
  <c r="J110" i="2"/>
  <c r="M98" i="7" s="1"/>
  <c r="K125" i="2"/>
  <c r="N113" i="7" s="1"/>
  <c r="K111" i="2"/>
  <c r="N55" i="18" s="1"/>
  <c r="K115" i="2"/>
  <c r="N59" i="18" s="1"/>
  <c r="J121" i="2"/>
  <c r="M109" i="7" s="1"/>
  <c r="J117" i="2"/>
  <c r="M61" i="18" s="1"/>
  <c r="J115" i="2"/>
  <c r="M103" i="7" s="1"/>
  <c r="I113" i="2"/>
  <c r="M69" i="12" s="1"/>
  <c r="I121" i="2"/>
  <c r="L109" i="7" s="1"/>
  <c r="AN31" i="14"/>
  <c r="J118" i="2"/>
  <c r="J119" i="2"/>
  <c r="M63" i="18" s="1"/>
  <c r="I116" i="2"/>
  <c r="L104" i="7" s="1"/>
  <c r="K116" i="2"/>
  <c r="I122" i="2"/>
  <c r="L66" i="18" s="1"/>
  <c r="I125" i="2"/>
  <c r="L113" i="7" s="1"/>
  <c r="I119" i="2"/>
  <c r="L63" i="18" s="1"/>
  <c r="K124" i="2"/>
  <c r="N112" i="7" s="1"/>
  <c r="AN82" i="14"/>
  <c r="AR82" i="14" s="1"/>
  <c r="L120" i="2"/>
  <c r="O108" i="7" s="1"/>
  <c r="L124" i="2"/>
  <c r="O112" i="7" s="1"/>
  <c r="I120" i="2"/>
  <c r="J124" i="2"/>
  <c r="M112" i="7" s="1"/>
  <c r="K121" i="2"/>
  <c r="J112" i="2"/>
  <c r="M100" i="7" s="1"/>
  <c r="L116" i="2"/>
  <c r="O104" i="7" s="1"/>
  <c r="K113" i="2"/>
  <c r="N57" i="18" s="1"/>
  <c r="I123" i="2"/>
  <c r="L111" i="7" s="1"/>
  <c r="K122" i="2"/>
  <c r="N110" i="7" s="1"/>
  <c r="L121" i="2"/>
  <c r="O109" i="7" s="1"/>
  <c r="L123" i="2"/>
  <c r="O111" i="7" s="1"/>
  <c r="K123" i="2"/>
  <c r="N111" i="7" s="1"/>
  <c r="K109" i="2"/>
  <c r="O65" i="12" s="1"/>
  <c r="J123" i="2"/>
  <c r="M111" i="7" s="1"/>
  <c r="J108" i="2"/>
  <c r="N64" i="12" s="1"/>
  <c r="I114" i="2"/>
  <c r="L102" i="7" s="1"/>
  <c r="I110" i="2"/>
  <c r="M66" i="12" s="1"/>
  <c r="AN88" i="14"/>
  <c r="I118" i="2"/>
  <c r="L62" i="18" s="1"/>
  <c r="K112" i="2"/>
  <c r="J114" i="2"/>
  <c r="M102" i="7" s="1"/>
  <c r="L122" i="2"/>
  <c r="O66" i="18" s="1"/>
  <c r="I109" i="2"/>
  <c r="M65" i="12" s="1"/>
  <c r="L118" i="2"/>
  <c r="O106" i="7" s="1"/>
  <c r="J122" i="2"/>
  <c r="M110" i="7" s="1"/>
  <c r="K119" i="2"/>
  <c r="N107" i="7" s="1"/>
  <c r="K110" i="2"/>
  <c r="N54" i="18" s="1"/>
  <c r="K108" i="2"/>
  <c r="O64" i="12" s="1"/>
  <c r="I112" i="2"/>
  <c r="M68" i="12" s="1"/>
  <c r="AN91" i="14"/>
  <c r="AQ91" i="14" s="1"/>
  <c r="I111" i="2"/>
  <c r="L99" i="7" s="1"/>
  <c r="J111" i="2"/>
  <c r="I124" i="2"/>
  <c r="L112" i="7" s="1"/>
  <c r="K117" i="2"/>
  <c r="N105" i="7" s="1"/>
  <c r="F219" i="2"/>
  <c r="G214" i="2"/>
  <c r="F213" i="2"/>
  <c r="O28" i="18"/>
  <c r="O50" i="7"/>
  <c r="G197" i="2"/>
  <c r="G210" i="2"/>
  <c r="G212" i="2"/>
  <c r="G209" i="2"/>
  <c r="L107" i="2"/>
  <c r="F154" i="2"/>
  <c r="F161" i="2"/>
  <c r="F170" i="2"/>
  <c r="G167" i="2"/>
  <c r="G170" i="2"/>
  <c r="F215" i="2"/>
  <c r="F209" i="2"/>
  <c r="F216" i="2"/>
  <c r="F197" i="2"/>
  <c r="P112" i="2"/>
  <c r="X112" i="2"/>
  <c r="W112" i="2" s="1"/>
  <c r="V112" i="2" s="1"/>
  <c r="U112" i="2" s="1"/>
  <c r="T112" i="2"/>
  <c r="E170" i="2"/>
  <c r="E168" i="2"/>
  <c r="E158" i="2"/>
  <c r="E153" i="2"/>
  <c r="E204" i="2"/>
  <c r="E213" i="2"/>
  <c r="AU213" i="14"/>
  <c r="L213" i="14" s="1"/>
  <c r="E216" i="2"/>
  <c r="AA199" i="14"/>
  <c r="AH199" i="14" s="1"/>
  <c r="S199" i="14"/>
  <c r="H205" i="2"/>
  <c r="H214" i="2"/>
  <c r="H200" i="2"/>
  <c r="AA194" i="14"/>
  <c r="AH194" i="14" s="1"/>
  <c r="S194" i="14"/>
  <c r="S196" i="14"/>
  <c r="AA196" i="14"/>
  <c r="AH196" i="14" s="1"/>
  <c r="H202" i="2"/>
  <c r="P111" i="2"/>
  <c r="T111" i="2"/>
  <c r="X111" i="2"/>
  <c r="W111" i="2" s="1"/>
  <c r="V111" i="2" s="1"/>
  <c r="U111" i="2" s="1"/>
  <c r="O52" i="7"/>
  <c r="O30" i="18"/>
  <c r="H169" i="2"/>
  <c r="H167" i="2"/>
  <c r="S150" i="14"/>
  <c r="AA150" i="14"/>
  <c r="AH150" i="14" s="1"/>
  <c r="H156" i="2"/>
  <c r="AA153" i="14"/>
  <c r="AH153" i="14" s="1"/>
  <c r="S153" i="14"/>
  <c r="H159" i="2"/>
  <c r="L113" i="2"/>
  <c r="T124" i="2"/>
  <c r="X124" i="2"/>
  <c r="W124" i="2" s="1"/>
  <c r="V124" i="2" s="1"/>
  <c r="U124" i="2" s="1"/>
  <c r="G154" i="2"/>
  <c r="G203" i="2"/>
  <c r="G215" i="2"/>
  <c r="G213" i="2"/>
  <c r="G206" i="2"/>
  <c r="L114" i="2"/>
  <c r="F155" i="2"/>
  <c r="F152" i="2"/>
  <c r="F162" i="2"/>
  <c r="G159" i="2"/>
  <c r="G160" i="2"/>
  <c r="F200" i="2"/>
  <c r="F210" i="2"/>
  <c r="F212" i="2"/>
  <c r="F202" i="2"/>
  <c r="E157" i="2"/>
  <c r="E167" i="2"/>
  <c r="E200" i="2"/>
  <c r="E210" i="2"/>
  <c r="E201" i="2"/>
  <c r="E209" i="2"/>
  <c r="AA195" i="14"/>
  <c r="AH195" i="14" s="1"/>
  <c r="S195" i="14"/>
  <c r="H201" i="2"/>
  <c r="H207" i="2"/>
  <c r="H206" i="2"/>
  <c r="T115" i="2"/>
  <c r="P115" i="2"/>
  <c r="X115" i="2"/>
  <c r="W115" i="2" s="1"/>
  <c r="V115" i="2" s="1"/>
  <c r="U115" i="2" s="1"/>
  <c r="H171" i="2"/>
  <c r="AA149" i="14"/>
  <c r="AH149" i="14" s="1"/>
  <c r="H155" i="2"/>
  <c r="S149" i="14"/>
  <c r="H168" i="2"/>
  <c r="AW74" i="14"/>
  <c r="N74" i="14" s="1"/>
  <c r="T120" i="2"/>
  <c r="X120" i="2"/>
  <c r="W120" i="2" s="1"/>
  <c r="V120" i="2" s="1"/>
  <c r="U120" i="2" s="1"/>
  <c r="G211" i="2"/>
  <c r="F165" i="2"/>
  <c r="F198" i="2"/>
  <c r="G208" i="2"/>
  <c r="G198" i="2"/>
  <c r="G202" i="2"/>
  <c r="AW213" i="14"/>
  <c r="N213" i="14" s="1"/>
  <c r="F171" i="2"/>
  <c r="F160" i="2"/>
  <c r="F156" i="2"/>
  <c r="F163" i="2"/>
  <c r="P109" i="2"/>
  <c r="T109" i="2"/>
  <c r="X109" i="2"/>
  <c r="W109" i="2" s="1"/>
  <c r="V109" i="2" s="1"/>
  <c r="U109" i="2" s="1"/>
  <c r="G165" i="2"/>
  <c r="G162" i="2"/>
  <c r="G152" i="2"/>
  <c r="G156" i="2"/>
  <c r="G157" i="2"/>
  <c r="F199" i="2"/>
  <c r="F204" i="2"/>
  <c r="F206" i="2"/>
  <c r="H164" i="2"/>
  <c r="L110" i="2"/>
  <c r="E164" i="2"/>
  <c r="E163" i="2"/>
  <c r="E152" i="2"/>
  <c r="E205" i="2"/>
  <c r="E208" i="2"/>
  <c r="E218" i="2"/>
  <c r="E203" i="2"/>
  <c r="H199" i="2"/>
  <c r="S193" i="14"/>
  <c r="AA193" i="14"/>
  <c r="AH193" i="14" s="1"/>
  <c r="H218" i="2"/>
  <c r="AX213" i="14"/>
  <c r="O213" i="14" s="1"/>
  <c r="H216" i="2"/>
  <c r="L108" i="2"/>
  <c r="L115" i="2"/>
  <c r="H165" i="2"/>
  <c r="H163" i="2"/>
  <c r="H161" i="2"/>
  <c r="AV74" i="14"/>
  <c r="M74" i="14" s="1"/>
  <c r="P45" i="12"/>
  <c r="O33" i="18"/>
  <c r="O55" i="7"/>
  <c r="O56" i="7"/>
  <c r="P46" i="12"/>
  <c r="O34" i="18"/>
  <c r="W34" i="2"/>
  <c r="V34" i="2" s="1"/>
  <c r="U34" i="2" s="1"/>
  <c r="E165" i="2"/>
  <c r="F159" i="2"/>
  <c r="G205" i="2"/>
  <c r="G207" i="2"/>
  <c r="G200" i="2"/>
  <c r="G168" i="2"/>
  <c r="X114" i="2"/>
  <c r="W114" i="2" s="1"/>
  <c r="V114" i="2" s="1"/>
  <c r="U114" i="2" s="1"/>
  <c r="T114" i="2"/>
  <c r="P114" i="2"/>
  <c r="F169" i="2"/>
  <c r="F158" i="2"/>
  <c r="F164" i="2"/>
  <c r="L109" i="2"/>
  <c r="G163" i="2"/>
  <c r="G153" i="2"/>
  <c r="G155" i="2"/>
  <c r="G161" i="2"/>
  <c r="O36" i="18"/>
  <c r="O58" i="7"/>
  <c r="P48" i="12"/>
  <c r="F218" i="2"/>
  <c r="F211" i="2"/>
  <c r="F201" i="2"/>
  <c r="F205" i="2"/>
  <c r="H162" i="2"/>
  <c r="X110" i="2"/>
  <c r="W110" i="2" s="1"/>
  <c r="V110" i="2" s="1"/>
  <c r="U110" i="2" s="1"/>
  <c r="T110" i="2"/>
  <c r="P110" i="2"/>
  <c r="E171" i="2"/>
  <c r="E160" i="2"/>
  <c r="E155" i="2"/>
  <c r="E214" i="2"/>
  <c r="E207" i="2"/>
  <c r="E198" i="2"/>
  <c r="E197" i="2"/>
  <c r="S191" i="14"/>
  <c r="AA191" i="14"/>
  <c r="AH191" i="14" s="1"/>
  <c r="H197" i="2"/>
  <c r="H217" i="2"/>
  <c r="H210" i="2"/>
  <c r="H213" i="2"/>
  <c r="T108" i="2"/>
  <c r="X108" i="2"/>
  <c r="W108" i="2" s="1"/>
  <c r="V108" i="2" s="1"/>
  <c r="U108" i="2" s="1"/>
  <c r="P108" i="2"/>
  <c r="E162" i="2"/>
  <c r="S151" i="14"/>
  <c r="AA151" i="14"/>
  <c r="AH151" i="14" s="1"/>
  <c r="H157" i="2"/>
  <c r="H170" i="2"/>
  <c r="H158" i="2"/>
  <c r="S152" i="14"/>
  <c r="AA152" i="14"/>
  <c r="AH152" i="14" s="1"/>
  <c r="AX74" i="14"/>
  <c r="O74" i="14" s="1"/>
  <c r="X116" i="2"/>
  <c r="W116" i="2" s="1"/>
  <c r="V116" i="2" s="1"/>
  <c r="U116" i="2" s="1"/>
  <c r="T116" i="2"/>
  <c r="X121" i="2"/>
  <c r="W121" i="2" s="1"/>
  <c r="V121" i="2" s="1"/>
  <c r="U121" i="2" s="1"/>
  <c r="T121" i="2"/>
  <c r="G216" i="2"/>
  <c r="P47" i="12"/>
  <c r="O35" i="18"/>
  <c r="O57" i="7"/>
  <c r="G201" i="2"/>
  <c r="G199" i="2"/>
  <c r="G218" i="2"/>
  <c r="G217" i="2"/>
  <c r="P107" i="2"/>
  <c r="X107" i="2"/>
  <c r="W107" i="2" s="1"/>
  <c r="V107" i="2" s="1"/>
  <c r="U107" i="2" s="1"/>
  <c r="T107" i="2"/>
  <c r="X125" i="2"/>
  <c r="W125" i="2" s="1"/>
  <c r="V125" i="2" s="1"/>
  <c r="U125" i="2" s="1"/>
  <c r="T125" i="2"/>
  <c r="F153" i="2"/>
  <c r="F157" i="2"/>
  <c r="F167" i="2"/>
  <c r="F168" i="2"/>
  <c r="G164" i="2"/>
  <c r="G158" i="2"/>
  <c r="G169" i="2"/>
  <c r="G171" i="2"/>
  <c r="O51" i="7"/>
  <c r="O29" i="18"/>
  <c r="F203" i="2"/>
  <c r="F214" i="2"/>
  <c r="F217" i="2"/>
  <c r="L112" i="2"/>
  <c r="T119" i="2"/>
  <c r="X119" i="2"/>
  <c r="W119" i="2" s="1"/>
  <c r="V119" i="2" s="1"/>
  <c r="U119" i="2" s="1"/>
  <c r="E154" i="2"/>
  <c r="E156" i="2"/>
  <c r="E166" i="2"/>
  <c r="E202" i="2"/>
  <c r="E217" i="2"/>
  <c r="E215" i="2"/>
  <c r="E211" i="2"/>
  <c r="H208" i="2"/>
  <c r="H215" i="2"/>
  <c r="S198" i="14"/>
  <c r="AA198" i="14"/>
  <c r="AH198" i="14" s="1"/>
  <c r="H204" i="2"/>
  <c r="H212" i="2"/>
  <c r="L111" i="2"/>
  <c r="T118" i="2"/>
  <c r="X118" i="2"/>
  <c r="W118" i="2" s="1"/>
  <c r="V118" i="2" s="1"/>
  <c r="U118" i="2" s="1"/>
  <c r="AA148" i="14"/>
  <c r="AH148" i="14" s="1"/>
  <c r="S148" i="14"/>
  <c r="H154" i="2"/>
  <c r="H166" i="2"/>
  <c r="AA154" i="14"/>
  <c r="AH154" i="14" s="1"/>
  <c r="H160" i="2"/>
  <c r="S154" i="14"/>
  <c r="AU74" i="14"/>
  <c r="L74" i="14" s="1"/>
  <c r="M65" i="18"/>
  <c r="G204" i="2"/>
  <c r="F166" i="2"/>
  <c r="G166" i="2"/>
  <c r="F207" i="2"/>
  <c r="F208" i="2"/>
  <c r="O54" i="7"/>
  <c r="O32" i="18"/>
  <c r="P44" i="12"/>
  <c r="E161" i="2"/>
  <c r="E159" i="2"/>
  <c r="E199" i="2"/>
  <c r="E206" i="2"/>
  <c r="E212" i="2"/>
  <c r="T123" i="2"/>
  <c r="X123" i="2"/>
  <c r="W123" i="2" s="1"/>
  <c r="V123" i="2" s="1"/>
  <c r="U123" i="2" s="1"/>
  <c r="P43" i="12"/>
  <c r="O31" i="18"/>
  <c r="O53" i="7"/>
  <c r="S192" i="14"/>
  <c r="H198" i="2"/>
  <c r="AA192" i="14"/>
  <c r="AH192" i="14" s="1"/>
  <c r="H203" i="2"/>
  <c r="S197" i="14"/>
  <c r="AA197" i="14"/>
  <c r="AH197" i="14" s="1"/>
  <c r="H209" i="2"/>
  <c r="H211" i="2"/>
  <c r="T117" i="2"/>
  <c r="X117" i="2"/>
  <c r="W117" i="2" s="1"/>
  <c r="V117" i="2" s="1"/>
  <c r="U117" i="2" s="1"/>
  <c r="S147" i="14"/>
  <c r="H153" i="2"/>
  <c r="AA147" i="14"/>
  <c r="AH147" i="14" s="1"/>
  <c r="H152" i="2"/>
  <c r="S146" i="14"/>
  <c r="AA146" i="14"/>
  <c r="AH146" i="14" s="1"/>
  <c r="P113" i="2"/>
  <c r="T113" i="2"/>
  <c r="X113" i="2"/>
  <c r="W113" i="2" s="1"/>
  <c r="V113" i="2" s="1"/>
  <c r="U113" i="2" s="1"/>
  <c r="T122" i="2"/>
  <c r="X122" i="2"/>
  <c r="W122" i="2" s="1"/>
  <c r="V122" i="2" s="1"/>
  <c r="U122" i="2" s="1"/>
  <c r="BD110" i="14"/>
  <c r="BC106" i="14"/>
  <c r="BB104" i="14"/>
  <c r="BA102" i="14"/>
  <c r="V61" i="14"/>
  <c r="S200" i="14"/>
  <c r="S209" i="14"/>
  <c r="P206" i="14"/>
  <c r="P202" i="14"/>
  <c r="P198" i="14"/>
  <c r="P161" i="14"/>
  <c r="P152" i="14"/>
  <c r="Q201" i="14"/>
  <c r="Q212" i="14"/>
  <c r="R150" i="14"/>
  <c r="R154" i="14"/>
  <c r="Q153" i="14"/>
  <c r="Q146" i="14"/>
  <c r="Q165" i="14"/>
  <c r="R204" i="14"/>
  <c r="R195" i="14"/>
  <c r="AD18" i="11"/>
  <c r="AB17" i="11"/>
  <c r="N79" i="2"/>
  <c r="P151" i="14"/>
  <c r="P199" i="14"/>
  <c r="AD31" i="17"/>
  <c r="BH62" i="17"/>
  <c r="W112" i="14"/>
  <c r="AJ71" i="17"/>
  <c r="BB48" i="17"/>
  <c r="AI7" i="17"/>
  <c r="M73" i="2"/>
  <c r="AD16" i="11"/>
  <c r="Y67" i="14"/>
  <c r="N66" i="2"/>
  <c r="AC5" i="17"/>
  <c r="U107" i="14"/>
  <c r="V109" i="14"/>
  <c r="AD39" i="17"/>
  <c r="V103" i="14"/>
  <c r="O76" i="2"/>
  <c r="AC19" i="11"/>
  <c r="O79" i="2"/>
  <c r="AD19" i="11"/>
  <c r="AD80" i="17"/>
  <c r="AE63" i="17"/>
  <c r="BB26" i="17"/>
  <c r="BB49" i="17"/>
  <c r="AE23" i="17"/>
  <c r="M69" i="2"/>
  <c r="AC18" i="11"/>
  <c r="Y69" i="14"/>
  <c r="Z56" i="14"/>
  <c r="AB19" i="11"/>
  <c r="Y7" i="7"/>
  <c r="AC49" i="17"/>
  <c r="AJ75" i="17"/>
  <c r="BB55" i="17"/>
  <c r="U114" i="14"/>
  <c r="BB63" i="17"/>
  <c r="AJ9" i="17"/>
  <c r="S164" i="14"/>
  <c r="O68" i="2"/>
  <c r="R147" i="14"/>
  <c r="Q161" i="14"/>
  <c r="X57" i="14"/>
  <c r="BB84" i="17"/>
  <c r="Y38" i="18"/>
  <c r="AC65" i="17"/>
  <c r="W29" i="18"/>
  <c r="AJ21" i="17"/>
  <c r="X65" i="14"/>
  <c r="Y60" i="14"/>
  <c r="AE81" i="17"/>
  <c r="AE54" i="17"/>
  <c r="Y67" i="7"/>
  <c r="AB20" i="17"/>
  <c r="BB79" i="17"/>
  <c r="AE32" i="17"/>
  <c r="W117" i="14"/>
  <c r="T102" i="14"/>
  <c r="X60" i="14"/>
  <c r="AD43" i="17"/>
  <c r="AC50" i="17"/>
  <c r="AD45" i="17"/>
  <c r="AG84" i="17"/>
  <c r="U201" i="14"/>
  <c r="T114" i="14"/>
  <c r="BH33" i="17"/>
  <c r="AI70" i="17"/>
  <c r="AJ16" i="17"/>
  <c r="AB81" i="17"/>
  <c r="AD15" i="17"/>
  <c r="AD52" i="11"/>
  <c r="O74" i="2"/>
  <c r="AH17" i="17"/>
  <c r="BB82" i="17"/>
  <c r="BB21" i="17"/>
  <c r="AH94" i="17"/>
  <c r="BH37" i="17"/>
  <c r="AD51" i="17"/>
  <c r="P195" i="14"/>
  <c r="R160" i="14"/>
  <c r="AA7" i="11"/>
  <c r="AH73" i="17"/>
  <c r="AD75" i="17"/>
  <c r="AD25" i="17"/>
  <c r="AJ85" i="17"/>
  <c r="AH62" i="17"/>
  <c r="AH14" i="17"/>
  <c r="BB36" i="17"/>
  <c r="P165" i="14"/>
  <c r="R194" i="14"/>
  <c r="AA73" i="14"/>
  <c r="AD12" i="17"/>
  <c r="AE66" i="17"/>
  <c r="V66" i="7"/>
  <c r="AG59" i="17"/>
  <c r="W30" i="18"/>
  <c r="BH57" i="17"/>
  <c r="AH13" i="17"/>
  <c r="AD70" i="17"/>
  <c r="AI59" i="17"/>
  <c r="AG81" i="17"/>
  <c r="AI26" i="17"/>
  <c r="X59" i="14"/>
  <c r="AD79" i="17"/>
  <c r="Y22" i="7"/>
  <c r="AD57" i="17"/>
  <c r="AE34" i="17"/>
  <c r="AD49" i="17"/>
  <c r="AJ62" i="17"/>
  <c r="P78" i="2"/>
  <c r="Z63" i="14"/>
  <c r="X70" i="14"/>
  <c r="N65" i="2"/>
  <c r="M74" i="2"/>
  <c r="Z87" i="17"/>
  <c r="BB33" i="17"/>
  <c r="AE56" i="17"/>
  <c r="Y60" i="7"/>
  <c r="AD11" i="17"/>
  <c r="W58" i="7"/>
  <c r="T110" i="14"/>
  <c r="P28" i="14"/>
  <c r="AB15" i="11"/>
  <c r="R205" i="14"/>
  <c r="AE25" i="17"/>
  <c r="V67" i="7"/>
  <c r="AB6" i="17"/>
  <c r="AI48" i="17"/>
  <c r="P155" i="14"/>
  <c r="S158" i="14"/>
  <c r="AA66" i="14"/>
  <c r="O62" i="2"/>
  <c r="AE87" i="17"/>
  <c r="BB57" i="17"/>
  <c r="W111" i="14"/>
  <c r="V30" i="18"/>
  <c r="Y42" i="18"/>
  <c r="V104" i="14"/>
  <c r="M75" i="2"/>
  <c r="R156" i="14"/>
  <c r="Q157" i="14"/>
  <c r="P207" i="14"/>
  <c r="X61" i="14"/>
  <c r="AI32" i="17"/>
  <c r="AE65" i="17"/>
  <c r="W60" i="7"/>
  <c r="AC82" i="17"/>
  <c r="V42" i="18"/>
  <c r="AG45" i="17"/>
  <c r="AC12" i="17"/>
  <c r="Q206" i="14"/>
  <c r="Q155" i="14"/>
  <c r="Q193" i="14"/>
  <c r="M70" i="2"/>
  <c r="Z71" i="14"/>
  <c r="V112" i="14"/>
  <c r="AH91" i="17"/>
  <c r="AB33" i="17"/>
  <c r="BB7" i="17"/>
  <c r="X61" i="7"/>
  <c r="AG78" i="17"/>
  <c r="AB11" i="11"/>
  <c r="O75" i="2"/>
  <c r="AH42" i="17"/>
  <c r="AB13" i="17"/>
  <c r="Y53" i="7"/>
  <c r="AE85" i="17"/>
  <c r="AB72" i="17"/>
  <c r="AG75" i="17"/>
  <c r="BB85" i="17"/>
  <c r="AJ42" i="17"/>
  <c r="Q211" i="14"/>
  <c r="AH11" i="17"/>
  <c r="BH31" i="17"/>
  <c r="BH59" i="17"/>
  <c r="BB47" i="17"/>
  <c r="AJ61" i="17"/>
  <c r="AI86" i="17"/>
  <c r="AG87" i="17"/>
  <c r="U117" i="14"/>
  <c r="BG11" i="17"/>
  <c r="AD88" i="17"/>
  <c r="V107" i="14"/>
  <c r="AJ48" i="17"/>
  <c r="BB60" i="17"/>
  <c r="P154" i="14"/>
  <c r="O78" i="2"/>
  <c r="AI31" i="17"/>
  <c r="BG79" i="17"/>
  <c r="AJ83" i="17"/>
  <c r="AE74" i="17"/>
  <c r="AI57" i="17"/>
  <c r="AJ69" i="17"/>
  <c r="P196" i="14"/>
  <c r="Q164" i="14"/>
  <c r="P34" i="2"/>
  <c r="Y12" i="18"/>
  <c r="X55" i="7"/>
  <c r="AH30" i="17"/>
  <c r="AC51" i="17"/>
  <c r="AE71" i="17"/>
  <c r="Q200" i="14"/>
  <c r="R209" i="14"/>
  <c r="P205" i="14"/>
  <c r="AB89" i="17"/>
  <c r="Y56" i="7"/>
  <c r="AB25" i="17"/>
  <c r="AJ40" i="17"/>
  <c r="AB87" i="17"/>
  <c r="V38" i="18"/>
  <c r="AG77" i="17"/>
  <c r="AB18" i="17"/>
  <c r="BH27" i="17"/>
  <c r="AI52" i="17"/>
  <c r="AE11" i="17"/>
  <c r="AG11" i="17"/>
  <c r="AC69" i="17"/>
  <c r="AG76" i="17"/>
  <c r="AJ30" i="17"/>
  <c r="AH10" i="17"/>
  <c r="U155" i="14"/>
  <c r="AG48" i="17"/>
  <c r="X35" i="18"/>
  <c r="O63" i="2"/>
  <c r="Q207" i="14"/>
  <c r="N76" i="2"/>
  <c r="Z59" i="14"/>
  <c r="V54" i="7"/>
  <c r="BB27" i="17"/>
  <c r="Y10" i="18"/>
  <c r="V58" i="7"/>
  <c r="AB48" i="17"/>
  <c r="AI89" i="17"/>
  <c r="V60" i="7"/>
  <c r="S208" i="14"/>
  <c r="X58" i="14"/>
  <c r="X67" i="14"/>
  <c r="R153" i="14"/>
  <c r="AD26" i="17"/>
  <c r="AJ20" i="17"/>
  <c r="AG44" i="17"/>
  <c r="AH16" i="17"/>
  <c r="AC71" i="17"/>
  <c r="AD10" i="11"/>
  <c r="N68" i="2"/>
  <c r="AD54" i="11"/>
  <c r="R163" i="14"/>
  <c r="AH9" i="17"/>
  <c r="BB16" i="17"/>
  <c r="X67" i="7"/>
  <c r="AI6" i="17"/>
  <c r="W62" i="7"/>
  <c r="AE89" i="17"/>
  <c r="P160" i="14"/>
  <c r="AC6" i="11"/>
  <c r="AB18" i="11"/>
  <c r="N62" i="2"/>
  <c r="R199" i="14"/>
  <c r="AB24" i="17"/>
  <c r="AG34" i="17"/>
  <c r="AD8" i="17"/>
  <c r="BB14" i="17"/>
  <c r="BB70" i="17"/>
  <c r="AD73" i="17"/>
  <c r="AE36" i="17"/>
  <c r="R196" i="14"/>
  <c r="N64" i="2"/>
  <c r="Q151" i="14"/>
  <c r="M62" i="2"/>
  <c r="S207" i="14"/>
  <c r="AC25" i="17"/>
  <c r="AG64" i="17"/>
  <c r="V35" i="18"/>
  <c r="AC53" i="17"/>
  <c r="AJ47" i="17"/>
  <c r="AI10" i="17"/>
  <c r="AD53" i="11"/>
  <c r="AC11" i="11"/>
  <c r="AB59" i="17"/>
  <c r="AJ33" i="17"/>
  <c r="T107" i="14"/>
  <c r="V57" i="7"/>
  <c r="AC88" i="17"/>
  <c r="AG72" i="17"/>
  <c r="AH59" i="17"/>
  <c r="P148" i="14"/>
  <c r="AE57" i="17"/>
  <c r="Y63" i="7"/>
  <c r="BH14" i="17"/>
  <c r="W118" i="14"/>
  <c r="AD44" i="17"/>
  <c r="BE58" i="17"/>
  <c r="AE19" i="17"/>
  <c r="AD55" i="17"/>
  <c r="AG68" i="17"/>
  <c r="BH36" i="17"/>
  <c r="AH57" i="17"/>
  <c r="AE88" i="17"/>
  <c r="AD12" i="11"/>
  <c r="Z57" i="14"/>
  <c r="V115" i="14"/>
  <c r="AC47" i="17"/>
  <c r="Y6" i="18"/>
  <c r="AB23" i="17"/>
  <c r="W113" i="14"/>
  <c r="AC46" i="17"/>
  <c r="P159" i="14"/>
  <c r="P162" i="14"/>
  <c r="Q149" i="14"/>
  <c r="R198" i="14"/>
  <c r="AG8" i="17"/>
  <c r="V106" i="14"/>
  <c r="AE80" i="17"/>
  <c r="AJ66" i="17"/>
  <c r="AC37" i="17"/>
  <c r="P156" i="14"/>
  <c r="AD21" i="11"/>
  <c r="N67" i="2"/>
  <c r="Z72" i="14"/>
  <c r="AD24" i="17"/>
  <c r="BB6" i="17"/>
  <c r="AJ13" i="17"/>
  <c r="AI9" i="17"/>
  <c r="AC61" i="17"/>
  <c r="AD30" i="17"/>
  <c r="AH64" i="17"/>
  <c r="AA27" i="14"/>
  <c r="Q208" i="14"/>
  <c r="O64" i="2"/>
  <c r="N63" i="2"/>
  <c r="AU11" i="18"/>
  <c r="AG86" i="17"/>
  <c r="AC72" i="17"/>
  <c r="AB45" i="17"/>
  <c r="BH50" i="17"/>
  <c r="AB12" i="11"/>
  <c r="AC17" i="11"/>
  <c r="AA20" i="11"/>
  <c r="AC8" i="11"/>
  <c r="AB16" i="17"/>
  <c r="V110" i="14"/>
  <c r="AD68" i="17"/>
  <c r="U104" i="14"/>
  <c r="AB78" i="17"/>
  <c r="AC57" i="17"/>
  <c r="Y70" i="14"/>
  <c r="O33" i="2"/>
  <c r="AB21" i="11"/>
  <c r="M72" i="2"/>
  <c r="X73" i="14"/>
  <c r="AG14" i="17"/>
  <c r="AE55" i="17"/>
  <c r="AJ43" i="17"/>
  <c r="AG91" i="17"/>
  <c r="AH46" i="17"/>
  <c r="BB76" i="17"/>
  <c r="AB21" i="17"/>
  <c r="Y59" i="14"/>
  <c r="S202" i="14"/>
  <c r="P71" i="2"/>
  <c r="Y64" i="14"/>
  <c r="AA12" i="11"/>
  <c r="Y10" i="7"/>
  <c r="BB22" i="17"/>
  <c r="W50" i="7"/>
  <c r="U157" i="14"/>
  <c r="BH11" i="17"/>
  <c r="AE58" i="17"/>
  <c r="AI49" i="17"/>
  <c r="AA16" i="11"/>
  <c r="X69" i="14"/>
  <c r="AD50" i="17"/>
  <c r="BB71" i="17"/>
  <c r="BB50" i="17"/>
  <c r="AB47" i="17"/>
  <c r="BB19" i="17"/>
  <c r="X59" i="7"/>
  <c r="AI16" i="17"/>
  <c r="AD13" i="11"/>
  <c r="AA14" i="11"/>
  <c r="BB29" i="17"/>
  <c r="Y37" i="18"/>
  <c r="AC55" i="17"/>
  <c r="AG28" i="17"/>
  <c r="AJ11" i="17"/>
  <c r="Y61" i="7"/>
  <c r="V111" i="14"/>
  <c r="X62" i="7"/>
  <c r="AG25" i="17"/>
  <c r="BB73" i="17"/>
  <c r="BH53" i="17"/>
  <c r="AI42" i="17"/>
  <c r="AC79" i="17"/>
  <c r="Y87" i="17"/>
  <c r="AA71" i="14"/>
  <c r="R148" i="14"/>
  <c r="Y88" i="17"/>
  <c r="AH33" i="17"/>
  <c r="BB31" i="17"/>
  <c r="AH76" i="17"/>
  <c r="AG33" i="17"/>
  <c r="S155" i="14"/>
  <c r="Q191" i="14"/>
  <c r="R203" i="14"/>
  <c r="M67" i="2"/>
  <c r="AH84" i="17"/>
  <c r="BB46" i="17"/>
  <c r="AI77" i="17"/>
  <c r="AH25" i="17"/>
  <c r="AG49" i="17"/>
  <c r="P210" i="14"/>
  <c r="Q197" i="14"/>
  <c r="AC9" i="11"/>
  <c r="AA21" i="11"/>
  <c r="BB78" i="17"/>
  <c r="AE70" i="17"/>
  <c r="AD56" i="17"/>
  <c r="W31" i="18"/>
  <c r="AI83" i="17"/>
  <c r="AD42" i="17"/>
  <c r="AI38" i="17"/>
  <c r="T119" i="14"/>
  <c r="V51" i="7"/>
  <c r="X37" i="18"/>
  <c r="AH41" i="17"/>
  <c r="Y62" i="7"/>
  <c r="X42" i="18"/>
  <c r="BG90" i="17"/>
  <c r="AH78" i="17"/>
  <c r="X52" i="7"/>
  <c r="W43" i="18"/>
  <c r="AH89" i="17"/>
  <c r="AI8" i="17"/>
  <c r="AD18" i="17"/>
  <c r="AC23" i="17"/>
  <c r="R191" i="14"/>
  <c r="Q199" i="14"/>
  <c r="Y65" i="14"/>
  <c r="AB9" i="11"/>
  <c r="P149" i="14"/>
  <c r="AJ91" i="17"/>
  <c r="AH19" i="17"/>
  <c r="AD77" i="17"/>
  <c r="W65" i="7"/>
  <c r="AI84" i="17"/>
  <c r="AB11" i="17"/>
  <c r="AI15" i="17"/>
  <c r="R207" i="14"/>
  <c r="AD17" i="11"/>
  <c r="AB7" i="11"/>
  <c r="Y61" i="14"/>
  <c r="AE18" i="17"/>
  <c r="AD59" i="17"/>
  <c r="AI87" i="17"/>
  <c r="W116" i="14"/>
  <c r="V63" i="7"/>
  <c r="S203" i="14"/>
  <c r="Y58" i="14"/>
  <c r="Q154" i="14"/>
  <c r="AA6" i="11"/>
  <c r="W59" i="7"/>
  <c r="W60" i="14"/>
  <c r="U112" i="14"/>
  <c r="AB49" i="17"/>
  <c r="X36" i="18"/>
  <c r="AC77" i="17"/>
  <c r="AD7" i="11"/>
  <c r="P153" i="14"/>
  <c r="M79" i="2"/>
  <c r="AA9" i="11"/>
  <c r="BF51" i="17"/>
  <c r="BB62" i="17"/>
  <c r="AD9" i="17"/>
  <c r="V117" i="14"/>
  <c r="AC78" i="17"/>
  <c r="AE24" i="17"/>
  <c r="AD57" i="11"/>
  <c r="M77" i="2"/>
  <c r="P79" i="2"/>
  <c r="N75" i="2"/>
  <c r="M68" i="2"/>
  <c r="P158" i="14"/>
  <c r="AI85" i="17"/>
  <c r="X66" i="7"/>
  <c r="AC58" i="17"/>
  <c r="AD23" i="17"/>
  <c r="W55" i="7"/>
  <c r="BG10" i="17"/>
  <c r="AG41" i="17"/>
  <c r="O72" i="2"/>
  <c r="N73" i="2"/>
  <c r="AD6" i="17"/>
  <c r="BG20" i="17"/>
  <c r="BH17" i="17"/>
  <c r="AB86" i="17"/>
  <c r="BE11" i="17"/>
  <c r="X63" i="7"/>
  <c r="AJ23" i="17"/>
  <c r="AJ84" i="17"/>
  <c r="AD15" i="11"/>
  <c r="O67" i="2"/>
  <c r="BB42" i="17"/>
  <c r="AB9" i="17"/>
  <c r="BB69" i="17"/>
  <c r="AI28" i="17"/>
  <c r="V28" i="18"/>
  <c r="AC34" i="17"/>
  <c r="BH52" i="17"/>
  <c r="AG66" i="17"/>
  <c r="AB26" i="17"/>
  <c r="AC35" i="17"/>
  <c r="AB76" i="17"/>
  <c r="AD67" i="17"/>
  <c r="AG88" i="17"/>
  <c r="AJ34" i="17"/>
  <c r="Q210" i="14"/>
  <c r="P204" i="14"/>
  <c r="AC18" i="17"/>
  <c r="AC40" i="17"/>
  <c r="AB60" i="17"/>
  <c r="V119" i="14"/>
  <c r="AJ26" i="17"/>
  <c r="V196" i="14"/>
  <c r="S161" i="14"/>
  <c r="Q195" i="14"/>
  <c r="R212" i="14"/>
  <c r="N70" i="2"/>
  <c r="AG74" i="17"/>
  <c r="AG21" i="17"/>
  <c r="M71" i="2"/>
  <c r="R200" i="14"/>
  <c r="AC15" i="11"/>
  <c r="P209" i="14"/>
  <c r="S159" i="14"/>
  <c r="AB70" i="17"/>
  <c r="BB65" i="17"/>
  <c r="AE12" i="17"/>
  <c r="AB42" i="17"/>
  <c r="AB17" i="17"/>
  <c r="AE17" i="17"/>
  <c r="AB88" i="17"/>
  <c r="P76" i="2"/>
  <c r="P203" i="14"/>
  <c r="AC12" i="11"/>
  <c r="AC29" i="17"/>
  <c r="AC9" i="17"/>
  <c r="AD62" i="17"/>
  <c r="V39" i="18"/>
  <c r="AD36" i="17"/>
  <c r="AC66" i="17"/>
  <c r="Q205" i="14"/>
  <c r="Q152" i="14"/>
  <c r="AC16" i="11"/>
  <c r="N71" i="2"/>
  <c r="AD37" i="17"/>
  <c r="W62" i="14"/>
  <c r="W64" i="7"/>
  <c r="AB66" i="17"/>
  <c r="V40" i="18"/>
  <c r="AJ76" i="17"/>
  <c r="R157" i="14"/>
  <c r="Z65" i="14"/>
  <c r="M78" i="2"/>
  <c r="Z58" i="14"/>
  <c r="AE26" i="17"/>
  <c r="AB61" i="17"/>
  <c r="BB8" i="17"/>
  <c r="AB27" i="17"/>
  <c r="BG6" i="17"/>
  <c r="AJ18" i="17"/>
  <c r="BG18" i="17"/>
  <c r="S160" i="14"/>
  <c r="X64" i="14"/>
  <c r="P72" i="2"/>
  <c r="AB14" i="11"/>
  <c r="AD58" i="11"/>
  <c r="Q196" i="14"/>
  <c r="W33" i="18"/>
  <c r="W52" i="7"/>
  <c r="U199" i="14"/>
  <c r="AJ45" i="17"/>
  <c r="V43" i="18"/>
  <c r="S156" i="14"/>
  <c r="AB29" i="17"/>
  <c r="BF17" i="17"/>
  <c r="AE86" i="17"/>
  <c r="AE79" i="17"/>
  <c r="X53" i="7"/>
  <c r="T161" i="14"/>
  <c r="AC64" i="17"/>
  <c r="W38" i="18"/>
  <c r="AI21" i="17"/>
  <c r="P211" i="14"/>
  <c r="Q192" i="14"/>
  <c r="AH43" i="17"/>
  <c r="BB17" i="17"/>
  <c r="AB14" i="17"/>
  <c r="AJ59" i="17"/>
  <c r="U151" i="14"/>
  <c r="BH61" i="17"/>
  <c r="U105" i="14"/>
  <c r="AG83" i="17"/>
  <c r="AI64" i="17"/>
  <c r="BE6" i="17"/>
  <c r="BH21" i="17"/>
  <c r="AG7" i="17"/>
  <c r="X43" i="18"/>
  <c r="AH39" i="17"/>
  <c r="X63" i="14"/>
  <c r="Y59" i="7"/>
  <c r="AB67" i="17"/>
  <c r="BB5" i="17"/>
  <c r="Y43" i="18"/>
  <c r="AJ7" i="17"/>
  <c r="X31" i="18"/>
  <c r="Y5" i="7"/>
  <c r="S205" i="14"/>
  <c r="Q194" i="14"/>
  <c r="AD56" i="11"/>
  <c r="AA18" i="11"/>
  <c r="AD22" i="17"/>
  <c r="AB68" i="17"/>
  <c r="BB15" i="17"/>
  <c r="V105" i="14"/>
  <c r="AI18" i="17"/>
  <c r="BF31" i="17"/>
  <c r="P194" i="14"/>
  <c r="Q156" i="14"/>
  <c r="M63" i="2"/>
  <c r="Z68" i="14"/>
  <c r="AI44" i="17"/>
  <c r="AD27" i="17"/>
  <c r="AB73" i="17"/>
  <c r="AI69" i="17"/>
  <c r="AG47" i="17"/>
  <c r="BG31" i="17"/>
  <c r="AH90" i="17"/>
  <c r="BG29" i="17"/>
  <c r="W51" i="7"/>
  <c r="AB38" i="17"/>
  <c r="W59" i="14"/>
  <c r="W57" i="14"/>
  <c r="Z67" i="14"/>
  <c r="AI60" i="17"/>
  <c r="BF10" i="17"/>
  <c r="BB37" i="17"/>
  <c r="AJ60" i="17"/>
  <c r="BB9" i="17"/>
  <c r="Y64" i="7"/>
  <c r="BH35" i="17"/>
  <c r="Z64" i="14"/>
  <c r="Y71" i="14"/>
  <c r="Y73" i="14"/>
  <c r="P101" i="14"/>
  <c r="Z66" i="14"/>
  <c r="X72" i="14"/>
  <c r="AD83" i="17"/>
  <c r="AJ17" i="17"/>
  <c r="AC6" i="17"/>
  <c r="AC11" i="17"/>
  <c r="AJ44" i="17"/>
  <c r="BB23" i="17"/>
  <c r="AA69" i="14"/>
  <c r="AA10" i="11"/>
  <c r="O73" i="2"/>
  <c r="AA15" i="11"/>
  <c r="AC8" i="17"/>
  <c r="AG15" i="17"/>
  <c r="X34" i="18"/>
  <c r="V55" i="7"/>
  <c r="AC30" i="17"/>
  <c r="V200" i="14"/>
  <c r="M64" i="2"/>
  <c r="AC21" i="11"/>
  <c r="AC14" i="11"/>
  <c r="AA70" i="14"/>
  <c r="BG19" i="17"/>
  <c r="U116" i="14"/>
  <c r="AB31" i="17"/>
  <c r="AD21" i="17"/>
  <c r="U106" i="14"/>
  <c r="R192" i="14"/>
  <c r="P73" i="2"/>
  <c r="AA28" i="14"/>
  <c r="P74" i="2"/>
  <c r="AA17" i="11"/>
  <c r="AC21" i="17"/>
  <c r="T118" i="14"/>
  <c r="T111" i="14"/>
  <c r="AC15" i="17"/>
  <c r="BH46" i="17"/>
  <c r="AC22" i="17"/>
  <c r="S165" i="14"/>
  <c r="P77" i="2"/>
  <c r="Y57" i="14"/>
  <c r="M65" i="2"/>
  <c r="S162" i="14"/>
  <c r="N69" i="2"/>
  <c r="AC10" i="17"/>
  <c r="BF38" i="17"/>
  <c r="V205" i="14"/>
  <c r="AE5" i="17"/>
  <c r="AD41" i="17"/>
  <c r="AU10" i="18"/>
  <c r="T115" i="14"/>
  <c r="Q162" i="14"/>
  <c r="BB20" i="17"/>
  <c r="W63" i="14"/>
  <c r="BE54" i="17"/>
  <c r="AC80" i="17"/>
  <c r="BE73" i="17"/>
  <c r="AB55" i="17"/>
  <c r="AG85" i="17"/>
  <c r="V154" i="14"/>
  <c r="AD54" i="17"/>
  <c r="AA22" i="11"/>
  <c r="M66" i="2"/>
  <c r="T104" i="14"/>
  <c r="AB80" i="17"/>
  <c r="AI29" i="17"/>
  <c r="BB83" i="17"/>
  <c r="AH81" i="17"/>
  <c r="Y9" i="18"/>
  <c r="AI91" i="17"/>
  <c r="AG56" i="17"/>
  <c r="AJ8" i="17"/>
  <c r="AH82" i="17"/>
  <c r="V108" i="14"/>
  <c r="AD66" i="17"/>
  <c r="AJ25" i="17"/>
  <c r="U154" i="14"/>
  <c r="Z27" i="14"/>
  <c r="T106" i="14"/>
  <c r="BE76" i="17"/>
  <c r="BB72" i="17"/>
  <c r="AG51" i="17"/>
  <c r="T28" i="14"/>
  <c r="AE30" i="17"/>
  <c r="BB10" i="17"/>
  <c r="S204" i="14"/>
  <c r="R165" i="14"/>
  <c r="Z70" i="14"/>
  <c r="N72" i="2"/>
  <c r="AG57" i="17"/>
  <c r="X50" i="7"/>
  <c r="BB43" i="17"/>
  <c r="AE68" i="17"/>
  <c r="AB65" i="17"/>
  <c r="P146" i="14"/>
  <c r="Q163" i="14"/>
  <c r="O65" i="2"/>
  <c r="X56" i="14"/>
  <c r="AG63" i="17"/>
  <c r="AC36" i="17"/>
  <c r="BH58" i="17"/>
  <c r="BH13" i="17"/>
  <c r="Y8" i="18"/>
  <c r="BB56" i="17"/>
  <c r="T103" i="14"/>
  <c r="BG73" i="17"/>
  <c r="AD47" i="17"/>
  <c r="AH26" i="17"/>
  <c r="AH88" i="17"/>
  <c r="BG81" i="17"/>
  <c r="AH53" i="17"/>
  <c r="R155" i="14"/>
  <c r="X21" i="7"/>
  <c r="AJ70" i="17"/>
  <c r="BB45" i="17"/>
  <c r="BH32" i="17"/>
  <c r="AC13" i="17"/>
  <c r="AJ15" i="17"/>
  <c r="U146" i="14"/>
  <c r="AH61" i="17"/>
  <c r="AA13" i="11"/>
  <c r="AB20" i="11"/>
  <c r="AD59" i="11"/>
  <c r="P75" i="2"/>
  <c r="Q101" i="14"/>
  <c r="R211" i="14"/>
  <c r="AC44" i="17"/>
  <c r="Y40" i="18"/>
  <c r="W110" i="14"/>
  <c r="AC38" i="17"/>
  <c r="AH8" i="17"/>
  <c r="W58" i="14"/>
  <c r="Y63" i="14"/>
  <c r="AC20" i="11"/>
  <c r="Y68" i="14"/>
  <c r="Q28" i="14"/>
  <c r="AD48" i="17"/>
  <c r="AB44" i="17"/>
  <c r="Y11" i="7"/>
  <c r="BB11" i="17"/>
  <c r="AG30" i="17"/>
  <c r="AD6" i="11"/>
  <c r="AB6" i="11"/>
  <c r="AD14" i="11"/>
  <c r="Y62" i="14"/>
  <c r="U110" i="14"/>
  <c r="W40" i="18"/>
  <c r="AJ38" i="17"/>
  <c r="BG7" i="17"/>
  <c r="AC52" i="17"/>
  <c r="AH29" i="17"/>
  <c r="Q160" i="14"/>
  <c r="N74" i="2"/>
  <c r="O71" i="2"/>
  <c r="AB8" i="11"/>
  <c r="Z73" i="14"/>
  <c r="AC62" i="17"/>
  <c r="AB50" i="17"/>
  <c r="AB57" i="17"/>
  <c r="AI90" i="17"/>
  <c r="AE53" i="17"/>
  <c r="AD90" i="17"/>
  <c r="AH60" i="17"/>
  <c r="S210" i="14"/>
  <c r="AA65" i="14"/>
  <c r="N77" i="2"/>
  <c r="Z69" i="14"/>
  <c r="AD8" i="11"/>
  <c r="AH36" i="17"/>
  <c r="AD7" i="17"/>
  <c r="BH39" i="17"/>
  <c r="BB25" i="17"/>
  <c r="AG80" i="17"/>
  <c r="AC76" i="17"/>
  <c r="AC86" i="17"/>
  <c r="AC75" i="17"/>
  <c r="AB13" i="11"/>
  <c r="X39" i="18"/>
  <c r="AD63" i="17"/>
  <c r="BB53" i="17"/>
  <c r="AE14" i="17"/>
  <c r="AD53" i="17"/>
  <c r="BF49" i="17"/>
  <c r="U160" i="14"/>
  <c r="W90" i="17"/>
  <c r="AE60" i="17"/>
  <c r="AH27" i="17"/>
  <c r="AD11" i="11"/>
  <c r="Z62" i="14"/>
  <c r="BH42" i="17"/>
  <c r="BE56" i="17"/>
  <c r="T105" i="14"/>
  <c r="AB69" i="17"/>
  <c r="AD46" i="17"/>
  <c r="W208" i="14"/>
  <c r="AE52" i="17"/>
  <c r="BF32" i="17"/>
  <c r="AH5" i="17"/>
  <c r="BH44" i="17"/>
  <c r="U206" i="14"/>
  <c r="AI47" i="17"/>
  <c r="AD9" i="11"/>
  <c r="P212" i="14"/>
  <c r="AB32" i="17"/>
  <c r="V56" i="7"/>
  <c r="AC24" i="17"/>
  <c r="AU5" i="18"/>
  <c r="W67" i="7"/>
  <c r="AJ72" i="17"/>
  <c r="AD60" i="17"/>
  <c r="P191" i="14"/>
  <c r="R149" i="14"/>
  <c r="AA19" i="11"/>
  <c r="AA72" i="14"/>
  <c r="AJ55" i="17"/>
  <c r="AE78" i="17"/>
  <c r="AJ46" i="17"/>
  <c r="T196" i="14"/>
  <c r="BH12" i="17"/>
  <c r="BE42" i="17"/>
  <c r="P157" i="14"/>
  <c r="Q147" i="14"/>
  <c r="S211" i="14"/>
  <c r="AC10" i="11"/>
  <c r="AB7" i="17"/>
  <c r="V65" i="7"/>
  <c r="BF20" i="17"/>
  <c r="AJ41" i="17"/>
  <c r="W89" i="17"/>
  <c r="BF77" i="17"/>
  <c r="AB53" i="17"/>
  <c r="AG67" i="17"/>
  <c r="BB68" i="17"/>
  <c r="BE5" i="17"/>
  <c r="AH55" i="17"/>
  <c r="AE38" i="17"/>
  <c r="Y41" i="18"/>
  <c r="AB16" i="11"/>
  <c r="BF73" i="17"/>
  <c r="AB79" i="17"/>
  <c r="T155" i="14"/>
  <c r="BE30" i="17"/>
  <c r="W37" i="18"/>
  <c r="AC20" i="17"/>
  <c r="AI11" i="17"/>
  <c r="X58" i="7"/>
  <c r="Z61" i="14"/>
  <c r="P201" i="14"/>
  <c r="AD58" i="17"/>
  <c r="BB75" i="17"/>
  <c r="BG30" i="17"/>
  <c r="AB8" i="17"/>
  <c r="T203" i="14"/>
  <c r="W64" i="14"/>
  <c r="BH74" i="17"/>
  <c r="AI93" i="17"/>
  <c r="AE73" i="17"/>
  <c r="BH47" i="17"/>
  <c r="AE22" i="17"/>
  <c r="U152" i="14"/>
  <c r="BF46" i="17"/>
  <c r="P193" i="14"/>
  <c r="V34" i="18"/>
  <c r="AE35" i="17"/>
  <c r="BH34" i="17"/>
  <c r="AC85" i="17"/>
  <c r="BB35" i="17"/>
  <c r="AH23" i="17"/>
  <c r="X90" i="17"/>
  <c r="W204" i="14"/>
  <c r="BG51" i="17"/>
  <c r="AB41" i="17"/>
  <c r="R162" i="14"/>
  <c r="AB77" i="17"/>
  <c r="T204" i="14"/>
  <c r="AI12" i="17"/>
  <c r="BH6" i="17"/>
  <c r="AD35" i="17"/>
  <c r="AJ6" i="17"/>
  <c r="AI50" i="17"/>
  <c r="U161" i="14"/>
  <c r="AB83" i="17"/>
  <c r="BE28" i="17"/>
  <c r="X29" i="18"/>
  <c r="AH71" i="17"/>
  <c r="R152" i="14"/>
  <c r="AB58" i="17"/>
  <c r="X33" i="18"/>
  <c r="BB12" i="17"/>
  <c r="BA87" i="17"/>
  <c r="AG10" i="17"/>
  <c r="V163" i="14"/>
  <c r="AB5" i="17"/>
  <c r="BH28" i="17"/>
  <c r="BB39" i="17"/>
  <c r="AG50" i="17"/>
  <c r="BF50" i="17"/>
  <c r="N78" i="2"/>
  <c r="Q204" i="14"/>
  <c r="AB62" i="17"/>
  <c r="AE61" i="17"/>
  <c r="U149" i="14"/>
  <c r="AI39" i="17"/>
  <c r="AH44" i="17"/>
  <c r="AI55" i="17"/>
  <c r="AE84" i="17"/>
  <c r="AI66" i="17"/>
  <c r="W104" i="14"/>
  <c r="AE59" i="17"/>
  <c r="BF37" i="17"/>
  <c r="R193" i="14"/>
  <c r="Q203" i="14"/>
  <c r="AD85" i="17"/>
  <c r="AG52" i="17"/>
  <c r="BH43" i="17"/>
  <c r="BB38" i="17"/>
  <c r="X30" i="18"/>
  <c r="AJ65" i="17"/>
  <c r="W61" i="14"/>
  <c r="BG15" i="17"/>
  <c r="BB30" i="17"/>
  <c r="AG93" i="17"/>
  <c r="Y28" i="18"/>
  <c r="Z89" i="17"/>
  <c r="AH47" i="17"/>
  <c r="BE9" i="17"/>
  <c r="Y32" i="18"/>
  <c r="AC7" i="11"/>
  <c r="Y65" i="7"/>
  <c r="AE50" i="17"/>
  <c r="BG14" i="17"/>
  <c r="BH18" i="17"/>
  <c r="AJ28" i="17"/>
  <c r="AC67" i="17"/>
  <c r="AH49" i="17"/>
  <c r="AG40" i="17"/>
  <c r="AH50" i="17"/>
  <c r="AJ81" i="17"/>
  <c r="T101" i="14"/>
  <c r="R206" i="14"/>
  <c r="BB34" i="17"/>
  <c r="AI88" i="17"/>
  <c r="U212" i="14"/>
  <c r="BE61" i="17"/>
  <c r="V192" i="14"/>
  <c r="AG31" i="17"/>
  <c r="U164" i="14"/>
  <c r="W56" i="14"/>
  <c r="BH72" i="17"/>
  <c r="AH65" i="17"/>
  <c r="BF29" i="17"/>
  <c r="AC14" i="17"/>
  <c r="X66" i="14"/>
  <c r="AC7" i="17"/>
  <c r="V165" i="14"/>
  <c r="AC19" i="17"/>
  <c r="T149" i="14"/>
  <c r="AE33" i="17"/>
  <c r="W102" i="14"/>
  <c r="BH22" i="17"/>
  <c r="T156" i="14"/>
  <c r="AE69" i="17"/>
  <c r="AI54" i="17"/>
  <c r="AI23" i="17"/>
  <c r="BF19" i="17"/>
  <c r="X71" i="14"/>
  <c r="V41" i="18"/>
  <c r="BH19" i="17"/>
  <c r="AI40" i="17"/>
  <c r="AG18" i="17"/>
  <c r="AG73" i="17"/>
  <c r="AE39" i="17"/>
  <c r="V153" i="14"/>
  <c r="U191" i="14"/>
  <c r="AG65" i="17"/>
  <c r="X56" i="7"/>
  <c r="X54" i="7"/>
  <c r="T194" i="14"/>
  <c r="AB63" i="17"/>
  <c r="BF22" i="17"/>
  <c r="AE42" i="17"/>
  <c r="AI79" i="17"/>
  <c r="AJ93" i="17"/>
  <c r="Q202" i="14"/>
  <c r="Y57" i="7"/>
  <c r="BH80" i="17"/>
  <c r="AJ87" i="17"/>
  <c r="U111" i="14"/>
  <c r="AC41" i="17"/>
  <c r="BG27" i="17"/>
  <c r="AC45" i="17"/>
  <c r="BB59" i="17"/>
  <c r="AJ52" i="17"/>
  <c r="BB58" i="17"/>
  <c r="AC33" i="17"/>
  <c r="R158" i="14"/>
  <c r="P150" i="14"/>
  <c r="AH18" i="17"/>
  <c r="AI67" i="17"/>
  <c r="W161" i="14"/>
  <c r="AH31" i="17"/>
  <c r="BE57" i="17"/>
  <c r="O66" i="2"/>
  <c r="T146" i="14"/>
  <c r="AH92" i="17"/>
  <c r="BF33" i="17"/>
  <c r="BH51" i="17"/>
  <c r="S201" i="14"/>
  <c r="U108" i="14"/>
  <c r="Q148" i="14"/>
  <c r="BE36" i="17"/>
  <c r="BF9" i="17"/>
  <c r="BF84" i="17"/>
  <c r="BG75" i="17"/>
  <c r="BE50" i="17"/>
  <c r="BE20" i="17"/>
  <c r="BG36" i="17"/>
  <c r="BF90" i="17"/>
  <c r="BG43" i="17"/>
  <c r="CE69" i="17"/>
  <c r="CE24" i="17"/>
  <c r="CE68" i="17"/>
  <c r="CE85" i="17"/>
  <c r="CE55" i="17"/>
  <c r="CE80" i="17"/>
  <c r="CE32" i="17"/>
  <c r="CE33" i="17"/>
  <c r="CE12" i="17"/>
  <c r="CE37" i="17"/>
  <c r="CF46" i="17"/>
  <c r="CF45" i="17"/>
  <c r="CF48" i="17"/>
  <c r="CF71" i="17"/>
  <c r="CF7" i="17"/>
  <c r="R146" i="14"/>
  <c r="AD19" i="17"/>
  <c r="AG62" i="17"/>
  <c r="BH9" i="17"/>
  <c r="AA67" i="14"/>
  <c r="AJ68" i="17"/>
  <c r="W107" i="14"/>
  <c r="AB39" i="17"/>
  <c r="AD76" i="17"/>
  <c r="AC16" i="17"/>
  <c r="AG46" i="17"/>
  <c r="AG43" i="17"/>
  <c r="T117" i="14"/>
  <c r="AI58" i="17"/>
  <c r="Y21" i="7"/>
  <c r="T199" i="14"/>
  <c r="Y72" i="14"/>
  <c r="BF28" i="17"/>
  <c r="AH66" i="17"/>
  <c r="AD65" i="17"/>
  <c r="Y50" i="7"/>
  <c r="AG82" i="17"/>
  <c r="BB18" i="17"/>
  <c r="AH45" i="17"/>
  <c r="AC31" i="17"/>
  <c r="AH93" i="17"/>
  <c r="BE14" i="17"/>
  <c r="AH75" i="17"/>
  <c r="AE16" i="17"/>
  <c r="BH81" i="17"/>
  <c r="AJ57" i="17"/>
  <c r="BH64" i="17"/>
  <c r="Y11" i="18"/>
  <c r="AG61" i="17"/>
  <c r="AD74" i="17"/>
  <c r="BE27" i="17"/>
  <c r="AJ54" i="17"/>
  <c r="BF13" i="17"/>
  <c r="W158" i="14"/>
  <c r="AD86" i="17"/>
  <c r="AI72" i="17"/>
  <c r="P192" i="14"/>
  <c r="AC87" i="17"/>
  <c r="AG38" i="17"/>
  <c r="BF56" i="17"/>
  <c r="AH85" i="17"/>
  <c r="W57" i="7"/>
  <c r="BH48" i="17"/>
  <c r="BH38" i="17"/>
  <c r="U113" i="14"/>
  <c r="BH63" i="17"/>
  <c r="AI36" i="17"/>
  <c r="Y39" i="18"/>
  <c r="BB32" i="17"/>
  <c r="X68" i="14"/>
  <c r="AJ31" i="17"/>
  <c r="BB86" i="17"/>
  <c r="AI17" i="17"/>
  <c r="BG50" i="17"/>
  <c r="AJ22" i="17"/>
  <c r="W211" i="14"/>
  <c r="BH55" i="17"/>
  <c r="AG9" i="17"/>
  <c r="BE88" i="17"/>
  <c r="W162" i="14"/>
  <c r="AJ79" i="17"/>
  <c r="M76" i="2"/>
  <c r="AI41" i="17"/>
  <c r="AC68" i="17"/>
  <c r="AC32" i="17"/>
  <c r="AE49" i="17"/>
  <c r="AJ74" i="17"/>
  <c r="R161" i="14"/>
  <c r="AD10" i="17"/>
  <c r="AD33" i="17"/>
  <c r="W109" i="14"/>
  <c r="AB71" i="17"/>
  <c r="AG37" i="17"/>
  <c r="BH29" i="17"/>
  <c r="U101" i="14"/>
  <c r="AG22" i="17"/>
  <c r="AD14" i="17"/>
  <c r="BH85" i="17"/>
  <c r="BH23" i="17"/>
  <c r="R210" i="14"/>
  <c r="Q198" i="14"/>
  <c r="AE75" i="17"/>
  <c r="AJ82" i="17"/>
  <c r="Y52" i="7"/>
  <c r="AE46" i="17"/>
  <c r="Q209" i="14"/>
  <c r="AE29" i="17"/>
  <c r="AJ24" i="17"/>
  <c r="AG89" i="17"/>
  <c r="BG80" i="17"/>
  <c r="W32" i="18"/>
  <c r="BF61" i="17"/>
  <c r="AE41" i="17"/>
  <c r="AE37" i="17"/>
  <c r="BF55" i="17"/>
  <c r="BF12" i="17"/>
  <c r="BF85" i="17"/>
  <c r="BG70" i="17"/>
  <c r="BF58" i="17"/>
  <c r="BE26" i="17"/>
  <c r="BG41" i="17"/>
  <c r="BH87" i="17"/>
  <c r="BF87" i="17"/>
  <c r="BE84" i="17"/>
  <c r="BG44" i="17"/>
  <c r="CE11" i="17"/>
  <c r="CE87" i="17"/>
  <c r="CE83" i="17"/>
  <c r="CE38" i="17"/>
  <c r="CE72" i="17"/>
  <c r="CE71" i="17"/>
  <c r="CE41" i="17"/>
  <c r="CE45" i="17"/>
  <c r="CE21" i="17"/>
  <c r="CE64" i="17"/>
  <c r="CF17" i="17"/>
  <c r="CF22" i="17"/>
  <c r="CF53" i="17"/>
  <c r="CF18" i="17"/>
  <c r="CF34" i="17"/>
  <c r="R208" i="14"/>
  <c r="W106" i="14"/>
  <c r="T112" i="14"/>
  <c r="BH84" i="17"/>
  <c r="BF41" i="17"/>
  <c r="BB41" i="17"/>
  <c r="Z88" i="17"/>
  <c r="AD64" i="17"/>
  <c r="AC43" i="17"/>
  <c r="AU7" i="18"/>
  <c r="AH70" i="17"/>
  <c r="AC27" i="17"/>
  <c r="AC26" i="17"/>
  <c r="X32" i="18"/>
  <c r="AI62" i="17"/>
  <c r="AJ77" i="17"/>
  <c r="BE68" i="17"/>
  <c r="AI61" i="17"/>
  <c r="AI19" i="17"/>
  <c r="AD71" i="17"/>
  <c r="AD5" i="17"/>
  <c r="Y89" i="17"/>
  <c r="T191" i="14"/>
  <c r="W114" i="14"/>
  <c r="T206" i="14"/>
  <c r="AJ51" i="17"/>
  <c r="BB24" i="17"/>
  <c r="BE25" i="17"/>
  <c r="BF24" i="17"/>
  <c r="AB46" i="17"/>
  <c r="BG17" i="17"/>
  <c r="T108" i="14"/>
  <c r="BF82" i="17"/>
  <c r="X51" i="7"/>
  <c r="AE6" i="17"/>
  <c r="AG92" i="17"/>
  <c r="AD72" i="17"/>
  <c r="Z90" i="17"/>
  <c r="BG28" i="17"/>
  <c r="Y13" i="18"/>
  <c r="Y29" i="18"/>
  <c r="O77" i="2"/>
  <c r="W115" i="14"/>
  <c r="AI14" i="17"/>
  <c r="X57" i="7"/>
  <c r="U115" i="14"/>
  <c r="V155" i="14"/>
  <c r="AH77" i="17"/>
  <c r="AU9" i="18"/>
  <c r="BG12" i="17"/>
  <c r="U193" i="14"/>
  <c r="BE39" i="17"/>
  <c r="V195" i="14"/>
  <c r="BE8" i="17"/>
  <c r="AI76" i="17"/>
  <c r="AI81" i="17"/>
  <c r="W103" i="14"/>
  <c r="Y36" i="18"/>
  <c r="BE29" i="17"/>
  <c r="AE9" i="17"/>
  <c r="BE72" i="17"/>
  <c r="AU12" i="18"/>
  <c r="AH51" i="17"/>
  <c r="AJ36" i="17"/>
  <c r="AG69" i="17"/>
  <c r="BH16" i="17"/>
  <c r="S157" i="14"/>
  <c r="AE27" i="17"/>
  <c r="AB10" i="17"/>
  <c r="T209" i="14"/>
  <c r="T159" i="14"/>
  <c r="BH10" i="17"/>
  <c r="R197" i="14"/>
  <c r="AB10" i="11"/>
  <c r="BH70" i="17"/>
  <c r="AH56" i="17"/>
  <c r="BH67" i="17"/>
  <c r="AH83" i="17"/>
  <c r="AH54" i="17"/>
  <c r="Y35" i="18"/>
  <c r="V191" i="14"/>
  <c r="AH80" i="17"/>
  <c r="V37" i="18"/>
  <c r="Y33" i="18"/>
  <c r="Q213" i="14"/>
  <c r="AJ5" i="17"/>
  <c r="W164" i="14"/>
  <c r="AI63" i="17"/>
  <c r="AG70" i="17"/>
  <c r="R151" i="14"/>
  <c r="BG78" i="17"/>
  <c r="X38" i="18"/>
  <c r="BE21" i="17"/>
  <c r="AH12" i="17"/>
  <c r="V118" i="14"/>
  <c r="Y56" i="14"/>
  <c r="AG60" i="17"/>
  <c r="W36" i="18"/>
  <c r="BF53" i="17"/>
  <c r="BE71" i="17"/>
  <c r="BE38" i="17"/>
  <c r="BG49" i="17"/>
  <c r="BF62" i="17"/>
  <c r="BE22" i="17"/>
  <c r="BG33" i="17"/>
  <c r="BH90" i="17"/>
  <c r="BF89" i="17"/>
  <c r="BE82" i="17"/>
  <c r="BG47" i="17"/>
  <c r="CE17" i="17"/>
  <c r="CE8" i="17"/>
  <c r="CE42" i="17"/>
  <c r="CE16" i="17"/>
  <c r="CE47" i="17"/>
  <c r="CE86" i="17"/>
  <c r="CE73" i="17"/>
  <c r="CE67" i="17"/>
  <c r="CE35" i="17"/>
  <c r="CE51" i="17"/>
  <c r="CF58" i="17"/>
  <c r="CF81" i="17"/>
  <c r="CF62" i="17"/>
  <c r="CF74" i="17"/>
  <c r="CF72" i="17"/>
  <c r="BB44" i="17"/>
  <c r="AA11" i="11"/>
  <c r="U211" i="14"/>
  <c r="BH15" i="17"/>
  <c r="Y6" i="7"/>
  <c r="Y13" i="7"/>
  <c r="W42" i="18"/>
  <c r="P33" i="2"/>
  <c r="AB75" i="17"/>
  <c r="BG53" i="17"/>
  <c r="AJ73" i="17"/>
  <c r="AD61" i="17"/>
  <c r="AI80" i="17"/>
  <c r="W202" i="14"/>
  <c r="BH73" i="17"/>
  <c r="BF74" i="17"/>
  <c r="BH8" i="17"/>
  <c r="U119" i="14"/>
  <c r="AI73" i="17"/>
  <c r="AJ56" i="17"/>
  <c r="V199" i="14"/>
  <c r="AE77" i="17"/>
  <c r="R28" i="14"/>
  <c r="AB90" i="17"/>
  <c r="BB51" i="17"/>
  <c r="Y54" i="7"/>
  <c r="BG48" i="17"/>
  <c r="T158" i="14"/>
  <c r="W28" i="18"/>
  <c r="T109" i="14"/>
  <c r="AI13" i="17"/>
  <c r="BG89" i="17"/>
  <c r="AC73" i="17"/>
  <c r="AI43" i="17"/>
  <c r="T198" i="14"/>
  <c r="AG42" i="17"/>
  <c r="Y30" i="18"/>
  <c r="AB22" i="11"/>
  <c r="AB36" i="17"/>
  <c r="V61" i="7"/>
  <c r="AE83" i="17"/>
  <c r="X60" i="7"/>
  <c r="BG72" i="17"/>
  <c r="R164" i="14"/>
  <c r="V53" i="7"/>
  <c r="U153" i="14"/>
  <c r="BF48" i="17"/>
  <c r="AD84" i="17"/>
  <c r="AI35" i="17"/>
  <c r="BF52" i="17"/>
  <c r="AG20" i="17"/>
  <c r="W66" i="7"/>
  <c r="AJ80" i="17"/>
  <c r="W105" i="14"/>
  <c r="U118" i="14"/>
  <c r="AE31" i="17"/>
  <c r="AU6" i="18"/>
  <c r="V31" i="18"/>
  <c r="S212" i="14"/>
  <c r="AE13" i="17"/>
  <c r="AE64" i="17"/>
  <c r="T212" i="14"/>
  <c r="AJ32" i="17"/>
  <c r="BF8" i="17"/>
  <c r="V116" i="14"/>
  <c r="Y5" i="18"/>
  <c r="W207" i="14"/>
  <c r="AJ63" i="17"/>
  <c r="W34" i="18"/>
  <c r="BF60" i="17"/>
  <c r="AC13" i="11"/>
  <c r="AB54" i="17"/>
  <c r="AH67" i="17"/>
  <c r="BE15" i="17"/>
  <c r="AD52" i="17"/>
  <c r="BF34" i="17"/>
  <c r="AE72" i="17"/>
  <c r="BF78" i="17"/>
  <c r="BH7" i="17"/>
  <c r="BE23" i="17"/>
  <c r="AG17" i="17"/>
  <c r="T162" i="14"/>
  <c r="T113" i="14"/>
  <c r="AB74" i="17"/>
  <c r="AC54" i="17"/>
  <c r="V204" i="14"/>
  <c r="BH86" i="17"/>
  <c r="BE80" i="17"/>
  <c r="AG35" i="17"/>
  <c r="AB40" i="17"/>
  <c r="AJ86" i="17"/>
  <c r="BG82" i="17"/>
  <c r="AI78" i="17"/>
  <c r="V156" i="14"/>
  <c r="AJ27" i="17"/>
  <c r="AG6" i="17"/>
  <c r="Q150" i="14"/>
  <c r="V114" i="14"/>
  <c r="V52" i="7"/>
  <c r="BG23" i="17"/>
  <c r="BH54" i="17"/>
  <c r="BF70" i="17"/>
  <c r="BG26" i="17"/>
  <c r="AI92" i="17"/>
  <c r="BH24" i="17"/>
  <c r="AI22" i="17"/>
  <c r="V59" i="7"/>
  <c r="AC48" i="17"/>
  <c r="AI46" i="17"/>
  <c r="V62" i="7"/>
  <c r="BG84" i="17"/>
  <c r="AC17" i="17"/>
  <c r="BF7" i="17"/>
  <c r="BF59" i="17"/>
  <c r="AG94" i="17"/>
  <c r="U205" i="14"/>
  <c r="AG39" i="17"/>
  <c r="AE62" i="17"/>
  <c r="AC83" i="17"/>
  <c r="Q158" i="14"/>
  <c r="AD29" i="17"/>
  <c r="AH28" i="17"/>
  <c r="AI24" i="17"/>
  <c r="W56" i="7"/>
  <c r="BG25" i="17"/>
  <c r="P200" i="14"/>
  <c r="AD51" i="11"/>
  <c r="AH69" i="17"/>
  <c r="AB30" i="17"/>
  <c r="BB66" i="17"/>
  <c r="AJ14" i="17"/>
  <c r="AC74" i="17"/>
  <c r="V151" i="14"/>
  <c r="W61" i="7"/>
  <c r="BE12" i="17"/>
  <c r="X40" i="18"/>
  <c r="AJ58" i="17"/>
  <c r="AC84" i="17"/>
  <c r="T116" i="14"/>
  <c r="V50" i="7"/>
  <c r="BG35" i="17"/>
  <c r="BF5" i="17"/>
  <c r="BF25" i="17"/>
  <c r="BE19" i="17"/>
  <c r="BE46" i="17"/>
  <c r="BF72" i="17"/>
  <c r="BE31" i="17"/>
  <c r="BG38" i="17"/>
  <c r="BG86" i="17"/>
  <c r="BG46" i="17"/>
  <c r="CE34" i="17"/>
  <c r="CE43" i="17"/>
  <c r="CE26" i="17"/>
  <c r="CE20" i="17"/>
  <c r="CE9" i="17"/>
  <c r="CE44" i="17"/>
  <c r="CE49" i="17"/>
  <c r="CE84" i="17"/>
  <c r="CE6" i="17"/>
  <c r="CE46" i="17"/>
  <c r="CE60" i="17"/>
  <c r="CF25" i="17"/>
  <c r="CF8" i="17"/>
  <c r="CF10" i="17"/>
  <c r="CF55" i="17"/>
  <c r="U103" i="14"/>
  <c r="BE75" i="17"/>
  <c r="AE44" i="17"/>
  <c r="V32" i="18"/>
  <c r="X65" i="7"/>
  <c r="AD32" i="17"/>
  <c r="AJ78" i="17"/>
  <c r="AH35" i="17"/>
  <c r="AJ90" i="17"/>
  <c r="U200" i="14"/>
  <c r="BE10" i="17"/>
  <c r="AI30" i="17"/>
  <c r="AB28" i="17"/>
  <c r="W39" i="18"/>
  <c r="BB40" i="17"/>
  <c r="BE37" i="17"/>
  <c r="AD20" i="11"/>
  <c r="AD78" i="17"/>
  <c r="AH86" i="17"/>
  <c r="AG16" i="17"/>
  <c r="AD17" i="17"/>
  <c r="AH48" i="17"/>
  <c r="AI71" i="17"/>
  <c r="AI45" i="17"/>
  <c r="AI51" i="17"/>
  <c r="Y8" i="7"/>
  <c r="AG13" i="17"/>
  <c r="AE45" i="17"/>
  <c r="AA68" i="14"/>
  <c r="AU8" i="18"/>
  <c r="BF68" i="17"/>
  <c r="AG23" i="17"/>
  <c r="BH83" i="17"/>
  <c r="T202" i="14"/>
  <c r="BE18" i="17"/>
  <c r="BG21" i="17"/>
  <c r="W209" i="14"/>
  <c r="W108" i="14"/>
  <c r="AE48" i="17"/>
  <c r="AB64" i="17"/>
  <c r="AC89" i="17"/>
  <c r="R202" i="14"/>
  <c r="AE10" i="17"/>
  <c r="BG13" i="17"/>
  <c r="AE47" i="17"/>
  <c r="BH5" i="17"/>
  <c r="AH72" i="17"/>
  <c r="AG71" i="17"/>
  <c r="AJ37" i="17"/>
  <c r="U102" i="14"/>
  <c r="V164" i="14"/>
  <c r="V102" i="14"/>
  <c r="BF83" i="17"/>
  <c r="R101" i="14"/>
  <c r="O70" i="2"/>
  <c r="Y34" i="18"/>
  <c r="AG54" i="17"/>
  <c r="AJ35" i="17"/>
  <c r="AD28" i="17"/>
  <c r="V113" i="14"/>
  <c r="AH40" i="17"/>
  <c r="AH74" i="17"/>
  <c r="X28" i="18"/>
  <c r="AE90" i="17"/>
  <c r="BE78" i="17"/>
  <c r="AD40" i="17"/>
  <c r="V150" i="14"/>
  <c r="Y7" i="18"/>
  <c r="AB84" i="17"/>
  <c r="BB61" i="17"/>
  <c r="AH6" i="17"/>
  <c r="BB28" i="17"/>
  <c r="AB37" i="17"/>
  <c r="BE33" i="17"/>
  <c r="AH52" i="17"/>
  <c r="V194" i="14"/>
  <c r="AJ10" i="17"/>
  <c r="BE40" i="17"/>
  <c r="AB85" i="17"/>
  <c r="AI27" i="17"/>
  <c r="AG90" i="17"/>
  <c r="AG12" i="17"/>
  <c r="AB43" i="17"/>
  <c r="AH22" i="17"/>
  <c r="P208" i="14"/>
  <c r="S163" i="14"/>
  <c r="T152" i="14"/>
  <c r="BG8" i="17"/>
  <c r="V157" i="14"/>
  <c r="Y90" i="17"/>
  <c r="AG53" i="17"/>
  <c r="BE89" i="17"/>
  <c r="W41" i="18"/>
  <c r="BF67" i="17"/>
  <c r="BE81" i="17"/>
  <c r="AE43" i="17"/>
  <c r="AG29" i="17"/>
  <c r="AH87" i="17"/>
  <c r="W54" i="7"/>
  <c r="BG37" i="17"/>
  <c r="BF21" i="17"/>
  <c r="BF27" i="17"/>
  <c r="BE7" i="17"/>
  <c r="BE53" i="17"/>
  <c r="BF75" i="17"/>
  <c r="BG34" i="17"/>
  <c r="BB89" i="17"/>
  <c r="BG85" i="17"/>
  <c r="BE85" i="17"/>
  <c r="BG40" i="17"/>
  <c r="CE27" i="17"/>
  <c r="CE5" i="17"/>
  <c r="CE31" i="17"/>
  <c r="CE54" i="17"/>
  <c r="CE25" i="17"/>
  <c r="CE48" i="17"/>
  <c r="CE10" i="17"/>
  <c r="CE75" i="17"/>
  <c r="CE23" i="17"/>
  <c r="CE82" i="17"/>
  <c r="CE66" i="17"/>
  <c r="CF56" i="17"/>
  <c r="CF26" i="17"/>
  <c r="CF32" i="17"/>
  <c r="CF39" i="17"/>
  <c r="CF60" i="17"/>
  <c r="W160" i="14"/>
  <c r="AC81" i="17"/>
  <c r="CE53" i="17"/>
  <c r="CF40" i="17"/>
  <c r="CG68" i="17"/>
  <c r="CH69" i="17"/>
  <c r="AH34" i="17"/>
  <c r="BB54" i="17"/>
  <c r="U197" i="14"/>
  <c r="CE52" i="17"/>
  <c r="CF84" i="17"/>
  <c r="CG74" i="17"/>
  <c r="CG51" i="17"/>
  <c r="CH62" i="17"/>
  <c r="AC59" i="17"/>
  <c r="AB19" i="17"/>
  <c r="AB52" i="17"/>
  <c r="Y58" i="7"/>
  <c r="X89" i="17"/>
  <c r="AJ12" i="17"/>
  <c r="BH49" i="17"/>
  <c r="BF39" i="17"/>
  <c r="AJ92" i="17"/>
  <c r="AH37" i="17"/>
  <c r="AI75" i="17"/>
  <c r="BA88" i="17"/>
  <c r="U162" i="14"/>
  <c r="AD38" i="17"/>
  <c r="BB13" i="17"/>
  <c r="U196" i="14"/>
  <c r="AG58" i="17"/>
  <c r="Y55" i="7"/>
  <c r="S206" i="14"/>
  <c r="AI37" i="17"/>
  <c r="AE51" i="17"/>
  <c r="AB12" i="17"/>
  <c r="AI34" i="17"/>
  <c r="W53" i="7"/>
  <c r="BG5" i="17"/>
  <c r="BG52" i="17"/>
  <c r="BG32" i="17"/>
  <c r="BG64" i="17"/>
  <c r="CE88" i="17"/>
  <c r="CE77" i="17"/>
  <c r="CE59" i="17"/>
  <c r="CE14" i="17"/>
  <c r="CF65" i="17"/>
  <c r="CF41" i="17"/>
  <c r="CF16" i="17"/>
  <c r="CF51" i="17"/>
  <c r="CF21" i="17"/>
  <c r="CF67" i="17"/>
  <c r="CF83" i="17"/>
  <c r="CF27" i="17"/>
  <c r="CG73" i="17"/>
  <c r="CG23" i="17"/>
  <c r="CG57" i="17"/>
  <c r="CG64" i="17"/>
  <c r="CG45" i="17"/>
  <c r="CG25" i="17"/>
  <c r="CG85" i="17"/>
  <c r="CG54" i="17"/>
  <c r="CG82" i="17"/>
  <c r="CG31" i="17"/>
  <c r="CH46" i="17"/>
  <c r="CH75" i="17"/>
  <c r="CH32" i="17"/>
  <c r="CH29" i="17"/>
  <c r="CH65" i="17"/>
  <c r="AB34" i="17"/>
  <c r="U192" i="14"/>
  <c r="BE48" i="17"/>
  <c r="AG5" i="17"/>
  <c r="AJ53" i="17"/>
  <c r="AC60" i="17"/>
  <c r="AJ49" i="17"/>
  <c r="U147" i="14"/>
  <c r="BF65" i="17"/>
  <c r="CE50" i="17"/>
  <c r="CE78" i="17"/>
  <c r="CF57" i="17"/>
  <c r="CF11" i="17"/>
  <c r="CG47" i="17"/>
  <c r="CG62" i="17"/>
  <c r="CG86" i="17"/>
  <c r="CG12" i="17"/>
  <c r="CH15" i="17"/>
  <c r="CH47" i="17"/>
  <c r="BE44" i="17"/>
  <c r="AD87" i="17"/>
  <c r="W155" i="14"/>
  <c r="BH30" i="17"/>
  <c r="BF45" i="17"/>
  <c r="R201" i="14"/>
  <c r="BH88" i="17"/>
  <c r="CF80" i="17"/>
  <c r="CG46" i="17"/>
  <c r="CG19" i="17"/>
  <c r="CH5" i="17"/>
  <c r="V33" i="18"/>
  <c r="Y66" i="7"/>
  <c r="BB67" i="17"/>
  <c r="V203" i="14"/>
  <c r="BE63" i="17"/>
  <c r="X62" i="14"/>
  <c r="AE82" i="17"/>
  <c r="AD34" i="17"/>
  <c r="AC63" i="17"/>
  <c r="BH56" i="17"/>
  <c r="W35" i="18"/>
  <c r="AI65" i="17"/>
  <c r="AH32" i="17"/>
  <c r="AH15" i="17"/>
  <c r="X64" i="7"/>
  <c r="BF71" i="17"/>
  <c r="AE15" i="17"/>
  <c r="AH58" i="17"/>
  <c r="P164" i="14"/>
  <c r="Y9" i="7"/>
  <c r="AE40" i="17"/>
  <c r="BH60" i="17"/>
  <c r="BF64" i="17"/>
  <c r="AC70" i="17"/>
  <c r="BF14" i="17"/>
  <c r="BE45" i="17"/>
  <c r="BG39" i="17"/>
  <c r="BE83" i="17"/>
  <c r="CE79" i="17"/>
  <c r="CE65" i="17"/>
  <c r="CE74" i="17"/>
  <c r="CE61" i="17"/>
  <c r="CF79" i="17"/>
  <c r="CF63" i="17"/>
  <c r="CF85" i="17"/>
  <c r="CF33" i="17"/>
  <c r="CF31" i="17"/>
  <c r="CF61" i="17"/>
  <c r="CF35" i="17"/>
  <c r="CF76" i="17"/>
  <c r="CG17" i="17"/>
  <c r="CG18" i="17"/>
  <c r="CG58" i="17"/>
  <c r="CG8" i="17"/>
  <c r="CG16" i="17"/>
  <c r="CG6" i="17"/>
  <c r="CG41" i="17"/>
  <c r="CG83" i="17"/>
  <c r="CG71" i="17"/>
  <c r="CG37" i="17"/>
  <c r="CH48" i="17"/>
  <c r="CH33" i="17"/>
  <c r="CH42" i="17"/>
  <c r="CH44" i="17"/>
  <c r="CH25" i="17"/>
  <c r="AI68" i="17"/>
  <c r="AJ50" i="17"/>
  <c r="V64" i="7"/>
  <c r="AB15" i="17"/>
  <c r="BG67" i="17"/>
  <c r="BH78" i="17"/>
  <c r="BF42" i="17"/>
  <c r="AJ64" i="17"/>
  <c r="CE56" i="17"/>
  <c r="CF68" i="17"/>
  <c r="CF12" i="17"/>
  <c r="CF13" i="17"/>
  <c r="CG53" i="17"/>
  <c r="CG20" i="17"/>
  <c r="CG49" i="17"/>
  <c r="CH36" i="17"/>
  <c r="AJ39" i="17"/>
  <c r="AG79" i="17"/>
  <c r="Z60" i="14"/>
  <c r="AE21" i="17"/>
  <c r="P197" i="14"/>
  <c r="BF66" i="17"/>
  <c r="CF6" i="17"/>
  <c r="CG84" i="17"/>
  <c r="CG72" i="17"/>
  <c r="BF86" i="17"/>
  <c r="AE7" i="17"/>
  <c r="AG32" i="17"/>
  <c r="T160" i="14"/>
  <c r="AG55" i="17"/>
  <c r="BB77" i="17"/>
  <c r="BH66" i="17"/>
  <c r="T151" i="14"/>
  <c r="Y66" i="14"/>
  <c r="BE52" i="17"/>
  <c r="U165" i="14"/>
  <c r="BH20" i="17"/>
  <c r="AD69" i="17"/>
  <c r="AJ29" i="17"/>
  <c r="AH68" i="17"/>
  <c r="W101" i="14"/>
  <c r="AG27" i="17"/>
  <c r="BB52" i="17"/>
  <c r="AB35" i="17"/>
  <c r="AB51" i="17"/>
  <c r="V147" i="14"/>
  <c r="AD16" i="17"/>
  <c r="BF36" i="17"/>
  <c r="BH68" i="17"/>
  <c r="BE74" i="17"/>
  <c r="BE51" i="17"/>
  <c r="BG42" i="17"/>
  <c r="CE15" i="17"/>
  <c r="CE29" i="17"/>
  <c r="CE58" i="17"/>
  <c r="CE36" i="17"/>
  <c r="CF15" i="17"/>
  <c r="CF43" i="17"/>
  <c r="CF88" i="17"/>
  <c r="CF36" i="17"/>
  <c r="CF75" i="17"/>
  <c r="CF50" i="17"/>
  <c r="CF5" i="17"/>
  <c r="CF54" i="17"/>
  <c r="CG69" i="17"/>
  <c r="CG78" i="17"/>
  <c r="CG28" i="17"/>
  <c r="CG14" i="17"/>
  <c r="CG13" i="17"/>
  <c r="CG32" i="17"/>
  <c r="CG48" i="17"/>
  <c r="CG27" i="17"/>
  <c r="CG22" i="17"/>
  <c r="CG65" i="17"/>
  <c r="CH82" i="17"/>
  <c r="CH59" i="17"/>
  <c r="CH26" i="17"/>
  <c r="CH51" i="17"/>
  <c r="CH70" i="17"/>
  <c r="BF40" i="17"/>
  <c r="BE59" i="17"/>
  <c r="BH40" i="17"/>
  <c r="AE8" i="17"/>
  <c r="BB81" i="17"/>
  <c r="AC28" i="17"/>
  <c r="AE76" i="17"/>
  <c r="AI25" i="17"/>
  <c r="BF26" i="17"/>
  <c r="BB87" i="17"/>
  <c r="CE18" i="17"/>
  <c r="CF44" i="17"/>
  <c r="CF66" i="17"/>
  <c r="CF42" i="17"/>
  <c r="CG67" i="17"/>
  <c r="CG39" i="17"/>
  <c r="CG60" i="17"/>
  <c r="CH71" i="17"/>
  <c r="CH14" i="17"/>
  <c r="AD13" i="17"/>
  <c r="W210" i="14"/>
  <c r="W63" i="7"/>
  <c r="AH79" i="17"/>
  <c r="AH7" i="17"/>
  <c r="AH63" i="17"/>
  <c r="BF35" i="17"/>
  <c r="CE22" i="17"/>
  <c r="CF19" i="17"/>
  <c r="CG59" i="17"/>
  <c r="CG15" i="17"/>
  <c r="CH6" i="17"/>
  <c r="AI82" i="17"/>
  <c r="AD55" i="11"/>
  <c r="AH21" i="17"/>
  <c r="AC56" i="17"/>
  <c r="BE87" i="17"/>
  <c r="AI56" i="17"/>
  <c r="AI94" i="17"/>
  <c r="T153" i="14"/>
  <c r="AI5" i="17"/>
  <c r="U207" i="14"/>
  <c r="AD20" i="17"/>
  <c r="AD89" i="17"/>
  <c r="Y12" i="7"/>
  <c r="AD81" i="17"/>
  <c r="BG87" i="17"/>
  <c r="AD82" i="17"/>
  <c r="Q159" i="14"/>
  <c r="AH24" i="17"/>
  <c r="T165" i="14"/>
  <c r="W200" i="14"/>
  <c r="AC90" i="17"/>
  <c r="AH38" i="17"/>
  <c r="W119" i="14"/>
  <c r="AG26" i="17"/>
  <c r="BE34" i="17"/>
  <c r="BF76" i="17"/>
  <c r="BH89" i="17"/>
  <c r="CE57" i="17"/>
  <c r="CE81" i="17"/>
  <c r="CE40" i="17"/>
  <c r="CE39" i="17"/>
  <c r="CF70" i="17"/>
  <c r="CF77" i="17"/>
  <c r="CF28" i="17"/>
  <c r="CF52" i="17"/>
  <c r="CF82" i="17"/>
  <c r="CF47" i="17"/>
  <c r="CF64" i="17"/>
  <c r="CG50" i="17"/>
  <c r="CG36" i="17"/>
  <c r="CG70" i="17"/>
  <c r="CG80" i="17"/>
  <c r="CG77" i="17"/>
  <c r="CG56" i="17"/>
  <c r="CG10" i="17"/>
  <c r="CG26" i="17"/>
  <c r="CG7" i="17"/>
  <c r="CG52" i="17"/>
  <c r="CG76" i="17"/>
  <c r="CH21" i="17"/>
  <c r="CH27" i="17"/>
  <c r="CH78" i="17"/>
  <c r="CH56" i="17"/>
  <c r="AJ89" i="17"/>
  <c r="BB80" i="17"/>
  <c r="T157" i="14"/>
  <c r="V36" i="18"/>
  <c r="W165" i="14"/>
  <c r="Y31" i="18"/>
  <c r="BE79" i="17"/>
  <c r="AE67" i="17"/>
  <c r="BB74" i="17"/>
  <c r="BB64" i="17"/>
  <c r="AE20" i="17"/>
  <c r="BG22" i="17"/>
  <c r="BE24" i="17"/>
  <c r="BG45" i="17"/>
  <c r="CE19" i="17"/>
  <c r="CF59" i="17"/>
  <c r="CF9" i="17"/>
  <c r="CF78" i="17"/>
  <c r="CG81" i="17"/>
  <c r="CG42" i="17"/>
  <c r="CG29" i="17"/>
  <c r="CG66" i="17"/>
  <c r="CG61" i="17"/>
  <c r="CH11" i="17"/>
  <c r="CH84" i="17"/>
  <c r="BF43" i="17"/>
  <c r="BH41" i="17"/>
  <c r="CE28" i="17"/>
  <c r="CF23" i="17"/>
  <c r="CF20" i="17"/>
  <c r="CG11" i="17"/>
  <c r="CH63" i="17"/>
  <c r="T207" i="14"/>
  <c r="AA8" i="11"/>
  <c r="BH26" i="17"/>
  <c r="AH20" i="17"/>
  <c r="AJ67" i="17"/>
  <c r="AJ19" i="17"/>
  <c r="AJ94" i="17"/>
  <c r="AJ88" i="17"/>
  <c r="W156" i="14"/>
  <c r="AB22" i="17"/>
  <c r="AB56" i="17"/>
  <c r="P147" i="14"/>
  <c r="T195" i="14"/>
  <c r="R159" i="14"/>
  <c r="AI33" i="17"/>
  <c r="Y51" i="7"/>
  <c r="X41" i="18"/>
  <c r="AC39" i="17"/>
  <c r="O69" i="2"/>
  <c r="U109" i="14"/>
  <c r="AG36" i="17"/>
  <c r="BH45" i="17"/>
  <c r="AG24" i="17"/>
  <c r="BE32" i="17"/>
  <c r="BE17" i="17"/>
  <c r="BE16" i="17"/>
  <c r="BF88" i="17"/>
  <c r="BG63" i="17"/>
  <c r="CE30" i="17"/>
  <c r="CE7" i="17"/>
  <c r="CE13" i="17"/>
  <c r="CE70" i="17"/>
  <c r="CF73" i="17"/>
  <c r="CF24" i="17"/>
  <c r="CF49" i="17"/>
  <c r="CF14" i="17"/>
  <c r="CF30" i="17"/>
  <c r="CF38" i="17"/>
  <c r="CF29" i="17"/>
  <c r="CG75" i="17"/>
  <c r="CG43" i="17"/>
  <c r="CG79" i="17"/>
  <c r="CG24" i="17"/>
  <c r="CG30" i="17"/>
  <c r="CG38" i="17"/>
  <c r="CG9" i="17"/>
  <c r="CG55" i="17"/>
  <c r="CG40" i="17"/>
  <c r="CG5" i="17"/>
  <c r="CH16" i="17"/>
  <c r="CH57" i="17"/>
  <c r="CH81" i="17"/>
  <c r="CH83" i="17"/>
  <c r="CH80" i="17"/>
  <c r="BH25" i="17"/>
  <c r="AC42" i="17"/>
  <c r="AB82" i="17"/>
  <c r="AI74" i="17"/>
  <c r="BE13" i="17"/>
  <c r="V29" i="18"/>
  <c r="BG77" i="17"/>
  <c r="BE49" i="17"/>
  <c r="V207" i="14"/>
  <c r="AE28" i="17"/>
  <c r="AG19" i="17"/>
  <c r="BG69" i="17"/>
  <c r="BG66" i="17"/>
  <c r="CE62" i="17"/>
  <c r="CE63" i="17"/>
  <c r="CF87" i="17"/>
  <c r="CF37" i="17"/>
  <c r="CF86" i="17"/>
  <c r="CG63" i="17"/>
  <c r="CG35" i="17"/>
  <c r="CG33" i="17"/>
  <c r="CG44" i="17"/>
  <c r="CH67" i="17"/>
  <c r="CH8" i="17"/>
  <c r="AI20" i="17"/>
  <c r="AI53" i="17"/>
  <c r="BG54" i="17"/>
  <c r="CE76" i="17"/>
  <c r="CF69" i="17"/>
  <c r="CG34" i="17"/>
  <c r="CG21" i="17"/>
  <c r="Y111" i="14"/>
  <c r="Z191" i="14"/>
  <c r="M121" i="2"/>
  <c r="Z194" i="14"/>
  <c r="AA111" i="14"/>
  <c r="X199" i="14"/>
  <c r="P123" i="2"/>
  <c r="O116" i="2"/>
  <c r="X103" i="14"/>
  <c r="N115" i="2"/>
  <c r="N114" i="2"/>
  <c r="Y193" i="14"/>
  <c r="N124" i="2"/>
  <c r="AD100" i="11"/>
  <c r="R74" i="14"/>
  <c r="Y105" i="14"/>
  <c r="Y115" i="14"/>
  <c r="AD103" i="11"/>
  <c r="Z109" i="14"/>
  <c r="N116" i="2"/>
  <c r="Z115" i="14"/>
  <c r="X162" i="14"/>
  <c r="X198" i="14"/>
  <c r="Y201" i="14"/>
  <c r="P122" i="2"/>
  <c r="O110" i="2"/>
  <c r="Y106" i="14"/>
  <c r="Y119" i="14"/>
  <c r="N109" i="2"/>
  <c r="Y107" i="14"/>
  <c r="O112" i="2"/>
  <c r="Z119" i="14"/>
  <c r="Y191" i="14"/>
  <c r="P74" i="14"/>
  <c r="N108" i="2"/>
  <c r="AA161" i="14"/>
  <c r="X151" i="14"/>
  <c r="Z113" i="14"/>
  <c r="O121" i="2"/>
  <c r="AA207" i="14"/>
  <c r="Y114" i="14"/>
  <c r="M110" i="2"/>
  <c r="Y155" i="14"/>
  <c r="Z165" i="14"/>
  <c r="O115" i="2"/>
  <c r="AD98" i="11"/>
  <c r="O113" i="2"/>
  <c r="X119" i="14"/>
  <c r="Z156" i="14"/>
  <c r="Y147" i="14"/>
  <c r="M113" i="2"/>
  <c r="O124" i="2"/>
  <c r="X207" i="14"/>
  <c r="P119" i="2"/>
  <c r="Z155" i="14"/>
  <c r="X156" i="14"/>
  <c r="Z111" i="14"/>
  <c r="AA116" i="14"/>
  <c r="Y102" i="14"/>
  <c r="Y101" i="14"/>
  <c r="AA160" i="14"/>
  <c r="M112" i="2"/>
  <c r="O111" i="2"/>
  <c r="N118" i="2"/>
  <c r="Y110" i="14"/>
  <c r="Y196" i="14"/>
  <c r="AA204" i="14"/>
  <c r="Y151" i="14"/>
  <c r="P118" i="2"/>
  <c r="Z147" i="14"/>
  <c r="M109" i="2"/>
  <c r="Y157" i="14"/>
  <c r="Z196" i="14"/>
  <c r="Y160" i="14"/>
  <c r="X159" i="14"/>
  <c r="Y161" i="14"/>
  <c r="M122" i="2"/>
  <c r="P120" i="2"/>
  <c r="CH53" i="17"/>
  <c r="AD99" i="11"/>
  <c r="AD97" i="11"/>
  <c r="X195" i="14"/>
  <c r="X204" i="14"/>
  <c r="X196" i="14"/>
  <c r="Y207" i="14"/>
  <c r="Y149" i="14"/>
  <c r="O108" i="2"/>
  <c r="N111" i="2"/>
  <c r="X152" i="14"/>
  <c r="X155" i="14"/>
  <c r="X160" i="14"/>
  <c r="Y212" i="14"/>
  <c r="AA208" i="14"/>
  <c r="AA158" i="14"/>
  <c r="Y164" i="14"/>
  <c r="M114" i="2"/>
  <c r="AA156" i="14"/>
  <c r="Y153" i="14"/>
  <c r="M125" i="2"/>
  <c r="S74" i="14"/>
  <c r="O117" i="2"/>
  <c r="Y108" i="14"/>
  <c r="Y104" i="14"/>
  <c r="AA162" i="14"/>
  <c r="P116" i="2"/>
  <c r="AA117" i="14"/>
  <c r="M124" i="2"/>
  <c r="AA164" i="14"/>
  <c r="O123" i="2"/>
  <c r="Y200" i="14"/>
  <c r="X116" i="14"/>
  <c r="X206" i="14"/>
  <c r="Z114" i="14"/>
  <c r="O119" i="2"/>
  <c r="N117" i="2"/>
  <c r="Y116" i="14"/>
  <c r="N113" i="2"/>
  <c r="AA118" i="14"/>
  <c r="Z106" i="14"/>
  <c r="Z110" i="14"/>
  <c r="Y192" i="14"/>
  <c r="X111" i="14"/>
  <c r="Z154" i="14"/>
  <c r="Y162" i="14"/>
  <c r="Y117" i="14"/>
  <c r="M111" i="2"/>
  <c r="X149" i="14"/>
  <c r="O118" i="2"/>
  <c r="M123" i="2"/>
  <c r="X191" i="14"/>
  <c r="P124" i="2"/>
  <c r="Y112" i="14"/>
  <c r="Z116" i="14"/>
  <c r="N120" i="2"/>
  <c r="AA200" i="14"/>
  <c r="CH19" i="17"/>
  <c r="CH34" i="17"/>
  <c r="AA202" i="14"/>
  <c r="CH74" i="17"/>
  <c r="Z118" i="14"/>
  <c r="P163" i="14"/>
  <c r="Z150" i="14"/>
  <c r="Z112" i="14"/>
  <c r="N123" i="2"/>
  <c r="CH79" i="17"/>
  <c r="Y109" i="14"/>
  <c r="CH41" i="17"/>
  <c r="X146" i="14"/>
  <c r="Y146" i="14"/>
  <c r="Z108" i="14"/>
  <c r="X202" i="14"/>
  <c r="M116" i="2"/>
  <c r="X158" i="14"/>
  <c r="Q74" i="14"/>
  <c r="Y152" i="14"/>
  <c r="S213" i="14"/>
  <c r="X105" i="14"/>
  <c r="Y211" i="14"/>
  <c r="AA113" i="14"/>
  <c r="AD96" i="11"/>
  <c r="P213" i="14"/>
  <c r="AA119" i="14"/>
  <c r="Z151" i="14"/>
  <c r="N112" i="2"/>
  <c r="CH66" i="17"/>
  <c r="Y206" i="14"/>
  <c r="Z163" i="14"/>
  <c r="Z207" i="14"/>
  <c r="N121" i="2"/>
  <c r="O122" i="2"/>
  <c r="X107" i="14"/>
  <c r="CH18" i="17"/>
  <c r="M119" i="2"/>
  <c r="X112" i="14"/>
  <c r="Z203" i="14"/>
  <c r="Z199" i="14"/>
  <c r="X194" i="14"/>
  <c r="AA210" i="14"/>
  <c r="AD101" i="11"/>
  <c r="M108" i="2"/>
  <c r="X117" i="14"/>
  <c r="N110" i="2"/>
  <c r="X157" i="14"/>
  <c r="Z117" i="14"/>
  <c r="X153" i="14"/>
  <c r="X108" i="14"/>
  <c r="X109" i="14"/>
  <c r="O109" i="2"/>
  <c r="X114" i="14"/>
  <c r="Z102" i="14"/>
  <c r="Y118" i="14"/>
  <c r="CH30" i="17"/>
  <c r="X209" i="14"/>
  <c r="Y205" i="14"/>
  <c r="X110" i="14"/>
  <c r="Y103" i="14"/>
  <c r="Y165" i="14"/>
  <c r="P117" i="2"/>
  <c r="M115" i="2"/>
  <c r="Z107" i="14"/>
  <c r="X203" i="14"/>
  <c r="Z205" i="14"/>
  <c r="AA114" i="14"/>
  <c r="Z157" i="14"/>
  <c r="Z195" i="14"/>
  <c r="AA209" i="14"/>
  <c r="P125" i="2"/>
  <c r="X102" i="14"/>
  <c r="N119" i="2"/>
  <c r="M117" i="2"/>
  <c r="AA112" i="14"/>
  <c r="M118" i="2"/>
  <c r="N125" i="2"/>
  <c r="Z103" i="14"/>
  <c r="CH20" i="17"/>
  <c r="CH85" i="17"/>
  <c r="Y113" i="14"/>
  <c r="Y154" i="14"/>
  <c r="O125" i="2"/>
  <c r="X104" i="14"/>
  <c r="M120" i="2"/>
  <c r="AD102" i="11"/>
  <c r="O114" i="2"/>
  <c r="X118" i="14"/>
  <c r="CH37" i="17"/>
  <c r="X101" i="14"/>
  <c r="AA211" i="14"/>
  <c r="Y199" i="14"/>
  <c r="AA115" i="14"/>
  <c r="Z192" i="14"/>
  <c r="CH60" i="17"/>
  <c r="Z104" i="14"/>
  <c r="X106" i="14"/>
  <c r="X165" i="14"/>
  <c r="AA110" i="14"/>
  <c r="O120" i="2"/>
  <c r="Z204" i="14"/>
  <c r="AA165" i="14"/>
  <c r="Z105" i="14"/>
  <c r="Y197" i="14"/>
  <c r="X115" i="14"/>
  <c r="N122" i="2"/>
  <c r="Z164" i="14"/>
  <c r="Z200" i="14"/>
  <c r="CH10" i="17"/>
  <c r="CH76" i="17"/>
  <c r="X161" i="14"/>
  <c r="X113" i="14"/>
  <c r="Z153" i="14"/>
  <c r="X212" i="14"/>
  <c r="AA155" i="14"/>
  <c r="R213" i="14"/>
  <c r="CH9" i="17"/>
  <c r="X28" i="14"/>
  <c r="AD104" i="11"/>
  <c r="P121" i="2"/>
  <c r="BE77" i="17"/>
  <c r="BG9" i="17"/>
  <c r="BG16" i="17"/>
  <c r="BE66" i="17"/>
  <c r="BE60" i="17"/>
  <c r="BE62" i="17"/>
  <c r="BG24" i="17"/>
  <c r="BF15" i="17"/>
  <c r="BF11" i="17"/>
  <c r="BF23" i="17"/>
  <c r="BF16" i="17"/>
  <c r="BF18" i="17"/>
  <c r="BF6" i="17"/>
  <c r="T148" i="14"/>
  <c r="X148" i="14" s="1"/>
  <c r="BF47" i="17"/>
  <c r="U208" i="14"/>
  <c r="Y208" i="14" s="1"/>
  <c r="BF30" i="17"/>
  <c r="BH69" i="17"/>
  <c r="BH71" i="17"/>
  <c r="W203" i="14"/>
  <c r="AA203" i="14" s="1"/>
  <c r="BE55" i="17"/>
  <c r="BG76" i="17"/>
  <c r="U210" i="14"/>
  <c r="Y210" i="14" s="1"/>
  <c r="BE67" i="17"/>
  <c r="BE70" i="17"/>
  <c r="BE69" i="17"/>
  <c r="BE65" i="17"/>
  <c r="W159" i="14"/>
  <c r="AA159" i="14" s="1"/>
  <c r="BE90" i="17"/>
  <c r="BH75" i="17"/>
  <c r="U194" i="14"/>
  <c r="Y194" i="14" s="1"/>
  <c r="BG74" i="17"/>
  <c r="BE35" i="17"/>
  <c r="BH76" i="17"/>
  <c r="BH77" i="17"/>
  <c r="BH79" i="17"/>
  <c r="BE41" i="17"/>
  <c r="BE43" i="17"/>
  <c r="BF63" i="17"/>
  <c r="BF57" i="17"/>
  <c r="BF54" i="17"/>
  <c r="BE47" i="17"/>
  <c r="BF69" i="17"/>
  <c r="BH82" i="17"/>
  <c r="V211" i="14"/>
  <c r="Z211" i="14" s="1"/>
  <c r="U28" i="14"/>
  <c r="Y28" i="14" s="1"/>
  <c r="BF79" i="17"/>
  <c r="BF80" i="17"/>
  <c r="BG71" i="17"/>
  <c r="T201" i="14"/>
  <c r="X201" i="14" s="1"/>
  <c r="V193" i="14"/>
  <c r="Z193" i="14" s="1"/>
  <c r="V146" i="14"/>
  <c r="Z146" i="14" s="1"/>
  <c r="BE86" i="17"/>
  <c r="V208" i="14"/>
  <c r="Z208" i="14" s="1"/>
  <c r="BB88" i="17"/>
  <c r="BB90" i="17"/>
  <c r="BG65" i="17"/>
  <c r="BG68" i="17"/>
  <c r="W206" i="14"/>
  <c r="AA206" i="14" s="1"/>
  <c r="BG60" i="17"/>
  <c r="BG61" i="17"/>
  <c r="BG59" i="17"/>
  <c r="BG58" i="17"/>
  <c r="BG57" i="17"/>
  <c r="BG56" i="17"/>
  <c r="BG55" i="17"/>
  <c r="BG62" i="17"/>
  <c r="CI63" i="17" l="1"/>
  <c r="M63" i="17" s="1"/>
  <c r="CI62" i="17"/>
  <c r="M62" i="17" s="1"/>
  <c r="CI70" i="17"/>
  <c r="M70" i="17" s="1"/>
  <c r="K165" i="2"/>
  <c r="I153" i="2"/>
  <c r="AE8" i="11"/>
  <c r="H6" i="15" s="1"/>
  <c r="CI81" i="17"/>
  <c r="M81" i="17" s="1"/>
  <c r="CI57" i="17"/>
  <c r="M57" i="17" s="1"/>
  <c r="J165" i="2"/>
  <c r="Z12" i="7"/>
  <c r="CI36" i="17"/>
  <c r="M36" i="17" s="1"/>
  <c r="CI29" i="17"/>
  <c r="M29" i="17" s="1"/>
  <c r="CI15" i="17"/>
  <c r="M15" i="17" s="1"/>
  <c r="AF66" i="14"/>
  <c r="I203" i="2"/>
  <c r="L191" i="7" s="1"/>
  <c r="AG60" i="14"/>
  <c r="CI56" i="17"/>
  <c r="M56" i="17" s="1"/>
  <c r="Z64" i="7"/>
  <c r="CI65" i="17"/>
  <c r="M65" i="17" s="1"/>
  <c r="Z9" i="7"/>
  <c r="I170" i="2"/>
  <c r="AB62" i="14"/>
  <c r="AC62" i="14" s="1"/>
  <c r="X46" i="12" s="1"/>
  <c r="AE62" i="14"/>
  <c r="K207" i="2"/>
  <c r="CI78" i="17"/>
  <c r="M78" i="17" s="1"/>
  <c r="CI14" i="17"/>
  <c r="M14" i="17" s="1"/>
  <c r="CI59" i="17"/>
  <c r="M59" i="17" s="1"/>
  <c r="L212" i="2"/>
  <c r="CI82" i="17"/>
  <c r="M82" i="17" s="1"/>
  <c r="CI75" i="17"/>
  <c r="M75" i="17" s="1"/>
  <c r="CI48" i="17"/>
  <c r="M48" i="17" s="1"/>
  <c r="CI25" i="17"/>
  <c r="M25" i="17" s="1"/>
  <c r="CI5" i="17"/>
  <c r="M5" i="17" s="1"/>
  <c r="CI27" i="17"/>
  <c r="M27" i="17" s="1"/>
  <c r="L169" i="2"/>
  <c r="I214" i="2"/>
  <c r="K107" i="2"/>
  <c r="S107" i="2" s="1"/>
  <c r="R107" i="2" s="1"/>
  <c r="Q107" i="2" s="1"/>
  <c r="K208" i="2"/>
  <c r="AH68" i="14"/>
  <c r="Z8" i="7"/>
  <c r="CI46" i="17"/>
  <c r="M46" i="17" s="1"/>
  <c r="CI6" i="17"/>
  <c r="M6" i="17" s="1"/>
  <c r="CI84" i="17"/>
  <c r="M84" i="17" s="1"/>
  <c r="CI44" i="17"/>
  <c r="M44" i="17" s="1"/>
  <c r="CI26" i="17"/>
  <c r="M26" i="17" s="1"/>
  <c r="Z50" i="7"/>
  <c r="I206" i="2"/>
  <c r="L106" i="18" s="1"/>
  <c r="J164" i="2"/>
  <c r="Z62" i="7"/>
  <c r="Z59" i="7"/>
  <c r="Z52" i="7"/>
  <c r="J156" i="2"/>
  <c r="Z5" i="18"/>
  <c r="Z6" i="18" s="1"/>
  <c r="Z7" i="18" s="1"/>
  <c r="Z8" i="18" s="1"/>
  <c r="L218" i="2"/>
  <c r="Z53" i="7"/>
  <c r="K170" i="2"/>
  <c r="Z61" i="7"/>
  <c r="K34" i="2"/>
  <c r="Z13" i="7"/>
  <c r="Z6" i="7"/>
  <c r="AE11" i="11"/>
  <c r="H9" i="15" s="1"/>
  <c r="CI51" i="17"/>
  <c r="M51" i="17" s="1"/>
  <c r="CI67" i="17"/>
  <c r="M67" i="17" s="1"/>
  <c r="CI47" i="17"/>
  <c r="M47" i="17" s="1"/>
  <c r="CI16" i="17"/>
  <c r="M16" i="17" s="1"/>
  <c r="CI42" i="17"/>
  <c r="M42" i="17" s="1"/>
  <c r="CI8" i="17"/>
  <c r="M8" i="17" s="1"/>
  <c r="AF56" i="14"/>
  <c r="K157" i="2"/>
  <c r="J219" i="2"/>
  <c r="K203" i="2"/>
  <c r="L163" i="2"/>
  <c r="K214" i="2"/>
  <c r="CI21" i="17"/>
  <c r="M21" i="17" s="1"/>
  <c r="CI71" i="17"/>
  <c r="M71" i="17" s="1"/>
  <c r="CI83" i="17"/>
  <c r="M83" i="17" s="1"/>
  <c r="CI11" i="17"/>
  <c r="M11" i="17" s="1"/>
  <c r="J215" i="2"/>
  <c r="J204" i="2"/>
  <c r="K216" i="2"/>
  <c r="K167" i="2"/>
  <c r="AE68" i="14"/>
  <c r="AB68" i="14"/>
  <c r="AC68" i="14" s="1"/>
  <c r="I198" i="2"/>
  <c r="AF72" i="14"/>
  <c r="AH67" i="14"/>
  <c r="K152" i="2"/>
  <c r="CI33" i="17"/>
  <c r="M33" i="17" s="1"/>
  <c r="CI32" i="17"/>
  <c r="M32" i="17" s="1"/>
  <c r="CI80" i="17"/>
  <c r="M80" i="17" s="1"/>
  <c r="CI69" i="17"/>
  <c r="M69" i="17" s="1"/>
  <c r="J154" i="2"/>
  <c r="L207" i="2"/>
  <c r="I156" i="2"/>
  <c r="K164" i="2"/>
  <c r="J208" i="2"/>
  <c r="AE71" i="14"/>
  <c r="AB71" i="14"/>
  <c r="AC71" i="14" s="1"/>
  <c r="AE66" i="14"/>
  <c r="AB66" i="14"/>
  <c r="K212" i="2"/>
  <c r="J209" i="2"/>
  <c r="K199" i="2"/>
  <c r="J210" i="2"/>
  <c r="K158" i="2"/>
  <c r="K168" i="2"/>
  <c r="I199" i="2"/>
  <c r="M111" i="12" s="1"/>
  <c r="I207" i="2"/>
  <c r="AG61" i="14"/>
  <c r="Z65" i="7"/>
  <c r="L217" i="2"/>
  <c r="J153" i="2"/>
  <c r="I163" i="2"/>
  <c r="AH72" i="14"/>
  <c r="AE19" i="11"/>
  <c r="H17" i="15" s="1"/>
  <c r="K155" i="2"/>
  <c r="I197" i="2"/>
  <c r="Z56" i="7"/>
  <c r="I218" i="2"/>
  <c r="AG62" i="14"/>
  <c r="AG69" i="14"/>
  <c r="AH65" i="14"/>
  <c r="L216" i="2"/>
  <c r="AG73" i="14"/>
  <c r="J166" i="2"/>
  <c r="AF62" i="14"/>
  <c r="Z11" i="7"/>
  <c r="J34" i="2"/>
  <c r="AF68" i="14"/>
  <c r="AF63" i="14"/>
  <c r="K217" i="2"/>
  <c r="J107" i="2"/>
  <c r="AE13" i="11"/>
  <c r="H11" i="15" s="1"/>
  <c r="Z21" i="7"/>
  <c r="K161" i="2"/>
  <c r="AB56" i="14"/>
  <c r="AE56" i="14"/>
  <c r="J169" i="2"/>
  <c r="I152" i="2"/>
  <c r="AG70" i="14"/>
  <c r="K171" i="2"/>
  <c r="L210" i="2"/>
  <c r="AB27" i="14"/>
  <c r="AC27" i="14" s="1"/>
  <c r="AG27" i="14"/>
  <c r="J168" i="2"/>
  <c r="L168" i="2"/>
  <c r="AF57" i="14"/>
  <c r="L171" i="2"/>
  <c r="AE17" i="11"/>
  <c r="H15" i="15" s="1"/>
  <c r="AH28" i="14"/>
  <c r="K198" i="2"/>
  <c r="AH70" i="14"/>
  <c r="Z55" i="7"/>
  <c r="AE15" i="11"/>
  <c r="H13" i="15" s="1"/>
  <c r="AE10" i="11"/>
  <c r="H8" i="15" s="1"/>
  <c r="AH69" i="14"/>
  <c r="AB72" i="14"/>
  <c r="AC72" i="14" s="1"/>
  <c r="AE72" i="14"/>
  <c r="AG66" i="14"/>
  <c r="I107" i="2"/>
  <c r="AF73" i="14"/>
  <c r="AF71" i="14"/>
  <c r="AG64" i="14"/>
  <c r="AG67" i="14"/>
  <c r="AG68" i="14"/>
  <c r="J162" i="2"/>
  <c r="I200" i="2"/>
  <c r="AE18" i="11"/>
  <c r="H16" i="15" s="1"/>
  <c r="J200" i="2"/>
  <c r="M188" i="7" s="1"/>
  <c r="L211" i="2"/>
  <c r="Z5" i="7"/>
  <c r="AE63" i="14"/>
  <c r="AB63" i="14"/>
  <c r="AC63" i="14" s="1"/>
  <c r="X47" i="12" s="1"/>
  <c r="J198" i="2"/>
  <c r="I217" i="2"/>
  <c r="L162" i="2"/>
  <c r="J202" i="2"/>
  <c r="AE64" i="14"/>
  <c r="AB64" i="14"/>
  <c r="L166" i="2"/>
  <c r="AG58" i="14"/>
  <c r="AG65" i="14"/>
  <c r="K163" i="2"/>
  <c r="J158" i="2"/>
  <c r="J211" i="2"/>
  <c r="I209" i="2"/>
  <c r="L165" i="2"/>
  <c r="I215" i="2"/>
  <c r="K206" i="2"/>
  <c r="K218" i="2"/>
  <c r="J201" i="2"/>
  <c r="N113" i="12" s="1"/>
  <c r="L167" i="2"/>
  <c r="I210" i="2"/>
  <c r="J216" i="2"/>
  <c r="Z28" i="18"/>
  <c r="Z29" i="18" s="1"/>
  <c r="I164" i="2"/>
  <c r="L86" i="18" s="1"/>
  <c r="AE9" i="11"/>
  <c r="H7" i="15" s="1"/>
  <c r="I159" i="2"/>
  <c r="L81" i="18" s="1"/>
  <c r="AE6" i="11"/>
  <c r="H4" i="15" s="1"/>
  <c r="J160" i="2"/>
  <c r="AF58" i="14"/>
  <c r="L209" i="2"/>
  <c r="Z63" i="7"/>
  <c r="AF61" i="14"/>
  <c r="K213" i="2"/>
  <c r="I155" i="2"/>
  <c r="AF65" i="14"/>
  <c r="J205" i="2"/>
  <c r="K197" i="2"/>
  <c r="Z51" i="7"/>
  <c r="AE21" i="11"/>
  <c r="H19" i="15" s="1"/>
  <c r="J203" i="2"/>
  <c r="I216" i="2"/>
  <c r="K209" i="2"/>
  <c r="J197" i="2"/>
  <c r="L161" i="2"/>
  <c r="K154" i="2"/>
  <c r="AH71" i="14"/>
  <c r="AE14" i="11"/>
  <c r="H12" i="15" s="1"/>
  <c r="AB69" i="14"/>
  <c r="AC69" i="14" s="1"/>
  <c r="AE69" i="14"/>
  <c r="AE16" i="11"/>
  <c r="H14" i="15" s="1"/>
  <c r="Z10" i="7"/>
  <c r="AE12" i="11"/>
  <c r="H10" i="15" s="1"/>
  <c r="AF64" i="14"/>
  <c r="L208" i="2"/>
  <c r="AF59" i="14"/>
  <c r="AE73" i="14"/>
  <c r="AB73" i="14"/>
  <c r="AC73" i="14" s="1"/>
  <c r="AF70" i="14"/>
  <c r="AE20" i="11"/>
  <c r="H18" i="15" s="1"/>
  <c r="J214" i="2"/>
  <c r="AH27" i="14"/>
  <c r="AG72" i="14"/>
  <c r="I162" i="2"/>
  <c r="K204" i="2"/>
  <c r="J155" i="2"/>
  <c r="I168" i="2"/>
  <c r="I165" i="2"/>
  <c r="AG57" i="14"/>
  <c r="I154" i="2"/>
  <c r="Z57" i="7"/>
  <c r="L213" i="2"/>
  <c r="O201" i="7" s="1"/>
  <c r="J157" i="2"/>
  <c r="K202" i="2"/>
  <c r="K205" i="2"/>
  <c r="I166" i="2"/>
  <c r="K169" i="2"/>
  <c r="K159" i="2"/>
  <c r="AE67" i="14"/>
  <c r="AB67" i="14"/>
  <c r="AC67" i="14" s="1"/>
  <c r="AB58" i="14"/>
  <c r="AE58" i="14"/>
  <c r="L214" i="2"/>
  <c r="Z60" i="7"/>
  <c r="Z58" i="7"/>
  <c r="Z54" i="7"/>
  <c r="AG59" i="14"/>
  <c r="J213" i="2"/>
  <c r="I211" i="2"/>
  <c r="L111" i="18" s="1"/>
  <c r="K215" i="2"/>
  <c r="J206" i="2"/>
  <c r="J170" i="2"/>
  <c r="I202" i="2"/>
  <c r="I160" i="2"/>
  <c r="J217" i="2"/>
  <c r="AG71" i="14"/>
  <c r="J199" i="2"/>
  <c r="J161" i="2"/>
  <c r="J212" i="2"/>
  <c r="AE61" i="14"/>
  <c r="AB61" i="14"/>
  <c r="AC61" i="14" s="1"/>
  <c r="X45" i="12" s="1"/>
  <c r="I213" i="2"/>
  <c r="J163" i="2"/>
  <c r="K162" i="2"/>
  <c r="AH66" i="14"/>
  <c r="L164" i="2"/>
  <c r="I161" i="2"/>
  <c r="Z67" i="7"/>
  <c r="K211" i="2"/>
  <c r="I34" i="2"/>
  <c r="AE70" i="14"/>
  <c r="AB70" i="14"/>
  <c r="AG63" i="14"/>
  <c r="AE59" i="14"/>
  <c r="AB59" i="14"/>
  <c r="AC59" i="14" s="1"/>
  <c r="X43" i="12" s="1"/>
  <c r="Z66" i="7"/>
  <c r="AH73" i="14"/>
  <c r="K200" i="2"/>
  <c r="I171" i="2"/>
  <c r="AE7" i="11"/>
  <c r="H5" i="15" s="1"/>
  <c r="K166" i="2"/>
  <c r="I201" i="2"/>
  <c r="L101" i="18" s="1"/>
  <c r="AE60" i="14"/>
  <c r="AB60" i="14"/>
  <c r="AF60" i="14"/>
  <c r="AB65" i="14"/>
  <c r="AC65" i="14" s="1"/>
  <c r="X49" i="12" s="1"/>
  <c r="AE65" i="14"/>
  <c r="AB57" i="14"/>
  <c r="AE57" i="14"/>
  <c r="J167" i="2"/>
  <c r="K153" i="2"/>
  <c r="L170" i="2"/>
  <c r="Z7" i="7"/>
  <c r="AG56" i="14"/>
  <c r="AF69" i="14"/>
  <c r="AF67" i="14"/>
  <c r="I205" i="2"/>
  <c r="I157" i="2"/>
  <c r="M91" i="12" s="1"/>
  <c r="K201" i="2"/>
  <c r="K210" i="2"/>
  <c r="J171" i="2"/>
  <c r="J152" i="2"/>
  <c r="J159" i="2"/>
  <c r="K160" i="2"/>
  <c r="K156" i="2"/>
  <c r="N78" i="18" s="1"/>
  <c r="J218" i="2"/>
  <c r="J207" i="2"/>
  <c r="I158" i="2"/>
  <c r="I167" i="2"/>
  <c r="I204" i="2"/>
  <c r="I208" i="2"/>
  <c r="I212" i="2"/>
  <c r="L215" i="2"/>
  <c r="O203" i="7" s="1"/>
  <c r="L206" i="2"/>
  <c r="CI76" i="17"/>
  <c r="M76" i="17" s="1"/>
  <c r="CI85" i="17"/>
  <c r="M85" i="17" s="1"/>
  <c r="CI60" i="17"/>
  <c r="M60" i="17" s="1"/>
  <c r="CI10" i="17"/>
  <c r="M10" i="17" s="1"/>
  <c r="CI9" i="17"/>
  <c r="M9" i="17" s="1"/>
  <c r="CI30" i="17"/>
  <c r="M30" i="17" s="1"/>
  <c r="CI34" i="17"/>
  <c r="M34" i="17" s="1"/>
  <c r="CI66" i="17"/>
  <c r="M66" i="17" s="1"/>
  <c r="O66" i="12"/>
  <c r="S122" i="2"/>
  <c r="M71" i="12"/>
  <c r="S125" i="2"/>
  <c r="L59" i="18"/>
  <c r="AT93" i="14"/>
  <c r="M53" i="18"/>
  <c r="AQ93" i="14"/>
  <c r="AS85" i="14"/>
  <c r="CI53" i="17"/>
  <c r="M53" i="17" s="1"/>
  <c r="CI79" i="17"/>
  <c r="M79" i="17" s="1"/>
  <c r="CI19" i="17"/>
  <c r="M19" i="17" s="1"/>
  <c r="CI37" i="17"/>
  <c r="M37" i="17" s="1"/>
  <c r="CI20" i="17"/>
  <c r="M20" i="17" s="1"/>
  <c r="CI41" i="17"/>
  <c r="M41" i="17" s="1"/>
  <c r="CI74" i="17"/>
  <c r="M74" i="17" s="1"/>
  <c r="CI18" i="17"/>
  <c r="M18" i="17" s="1"/>
  <c r="S110" i="2"/>
  <c r="R110" i="2" s="1"/>
  <c r="Q110" i="2" s="1"/>
  <c r="N70" i="12"/>
  <c r="O65" i="18"/>
  <c r="L58" i="18"/>
  <c r="M58" i="18"/>
  <c r="N98" i="7"/>
  <c r="N58" i="18"/>
  <c r="S124" i="2"/>
  <c r="AQ89" i="14"/>
  <c r="AR93" i="14"/>
  <c r="AR85" i="14"/>
  <c r="AT85" i="14"/>
  <c r="AT89" i="14"/>
  <c r="S119" i="2"/>
  <c r="R119" i="2" s="1"/>
  <c r="Q119" i="2" s="1"/>
  <c r="AS89" i="14"/>
  <c r="N53" i="18"/>
  <c r="N63" i="18"/>
  <c r="AT94" i="14"/>
  <c r="AS94" i="14"/>
  <c r="AQ94" i="14"/>
  <c r="AR88" i="14"/>
  <c r="AT88" i="14"/>
  <c r="AS78" i="14"/>
  <c r="AQ78" i="14"/>
  <c r="AS87" i="14"/>
  <c r="AQ87" i="14"/>
  <c r="N72" i="12"/>
  <c r="AR83" i="14"/>
  <c r="AQ83" i="14"/>
  <c r="AR166" i="14"/>
  <c r="AV166" i="14" s="1"/>
  <c r="M166" i="14" s="1"/>
  <c r="AQ166" i="14"/>
  <c r="AU166" i="14" s="1"/>
  <c r="L166" i="14" s="1"/>
  <c r="AQ80" i="14"/>
  <c r="AS80" i="14"/>
  <c r="AR87" i="14"/>
  <c r="S117" i="2"/>
  <c r="M64" i="12"/>
  <c r="L101" i="7"/>
  <c r="O60" i="18"/>
  <c r="M70" i="12"/>
  <c r="L52" i="18"/>
  <c r="L57" i="18"/>
  <c r="P72" i="12"/>
  <c r="L97" i="7"/>
  <c r="O64" i="18"/>
  <c r="L107" i="7"/>
  <c r="O69" i="12"/>
  <c r="L54" i="18"/>
  <c r="M51" i="18"/>
  <c r="N66" i="12"/>
  <c r="M95" i="7"/>
  <c r="S109" i="2"/>
  <c r="R109" i="2" s="1"/>
  <c r="Q109" i="2" s="1"/>
  <c r="L55" i="18"/>
  <c r="M56" i="18"/>
  <c r="N95" i="7"/>
  <c r="O107" i="7"/>
  <c r="N68" i="12"/>
  <c r="L56" i="18"/>
  <c r="N97" i="7"/>
  <c r="L106" i="7"/>
  <c r="L110" i="7"/>
  <c r="N61" i="18"/>
  <c r="O71" i="12"/>
  <c r="N108" i="7"/>
  <c r="AF106" i="14"/>
  <c r="AE111" i="14"/>
  <c r="AG109" i="14"/>
  <c r="AG105" i="14"/>
  <c r="AG113" i="14"/>
  <c r="AH115" i="14"/>
  <c r="AF113" i="14"/>
  <c r="AE108" i="14"/>
  <c r="AE107" i="14"/>
  <c r="AF102" i="14"/>
  <c r="AF107" i="14"/>
  <c r="AH116" i="14"/>
  <c r="AH118" i="14"/>
  <c r="AF110" i="14"/>
  <c r="AH113" i="14"/>
  <c r="AF119" i="14"/>
  <c r="AB118" i="14"/>
  <c r="AC118" i="14" s="1"/>
  <c r="AE118" i="14"/>
  <c r="AF115" i="14"/>
  <c r="AF108" i="14"/>
  <c r="AE116" i="14"/>
  <c r="AG104" i="14"/>
  <c r="AF101" i="14"/>
  <c r="AG106" i="14"/>
  <c r="AE115" i="14"/>
  <c r="AB115" i="14"/>
  <c r="AC115" i="14" s="1"/>
  <c r="AF114" i="14"/>
  <c r="AG117" i="14"/>
  <c r="AE109" i="14"/>
  <c r="AH114" i="14"/>
  <c r="AG114" i="14"/>
  <c r="AE101" i="14"/>
  <c r="AH117" i="14"/>
  <c r="AE117" i="14"/>
  <c r="AF103" i="14"/>
  <c r="AG112" i="14"/>
  <c r="AF117" i="14"/>
  <c r="AG115" i="14"/>
  <c r="AH112" i="14"/>
  <c r="AF116" i="14"/>
  <c r="AE104" i="14"/>
  <c r="AE103" i="14"/>
  <c r="AH119" i="14"/>
  <c r="AH111" i="14"/>
  <c r="AE106" i="14"/>
  <c r="AH110" i="14"/>
  <c r="AG107" i="14"/>
  <c r="AG111" i="14"/>
  <c r="AB111" i="14"/>
  <c r="AC111" i="14" s="1"/>
  <c r="AF111" i="14"/>
  <c r="AG110" i="14"/>
  <c r="AF112" i="14"/>
  <c r="AG103" i="14"/>
  <c r="AF105" i="14"/>
  <c r="AE102" i="14"/>
  <c r="AF118" i="14"/>
  <c r="AF104" i="14"/>
  <c r="AE110" i="14"/>
  <c r="AG118" i="14"/>
  <c r="AF28" i="14"/>
  <c r="AE119" i="14"/>
  <c r="M54" i="18"/>
  <c r="M107" i="7"/>
  <c r="AB110" i="14"/>
  <c r="AC110" i="14" s="1"/>
  <c r="X72" i="12" s="1"/>
  <c r="R117" i="2"/>
  <c r="Q117" i="2" s="1"/>
  <c r="S120" i="2"/>
  <c r="R120" i="2" s="1"/>
  <c r="Q120" i="2" s="1"/>
  <c r="AB103" i="14"/>
  <c r="AC103" i="14" s="1"/>
  <c r="X65" i="12" s="1"/>
  <c r="AB117" i="14"/>
  <c r="AC117" i="14" s="1"/>
  <c r="O68" i="12"/>
  <c r="N100" i="7"/>
  <c r="L108" i="7"/>
  <c r="L64" i="18"/>
  <c r="N60" i="18"/>
  <c r="N104" i="7"/>
  <c r="N62" i="18"/>
  <c r="N106" i="7"/>
  <c r="AR86" i="14"/>
  <c r="AS86" i="14"/>
  <c r="AT86" i="14"/>
  <c r="AQ86" i="14"/>
  <c r="AS120" i="14"/>
  <c r="AT120" i="14"/>
  <c r="AX120" i="14" s="1"/>
  <c r="O120" i="14" s="1"/>
  <c r="AR120" i="14"/>
  <c r="AV120" i="14" s="1"/>
  <c r="M120" i="14" s="1"/>
  <c r="AQ120" i="14"/>
  <c r="AU120" i="14" s="1"/>
  <c r="L120" i="14" s="1"/>
  <c r="AR75" i="14"/>
  <c r="AV77" i="14" s="1"/>
  <c r="M77" i="14" s="1"/>
  <c r="AS75" i="14"/>
  <c r="AT75" i="14"/>
  <c r="AX75" i="14" s="1"/>
  <c r="O75" i="14" s="1"/>
  <c r="AQ75" i="14"/>
  <c r="AU75" i="14" s="1"/>
  <c r="L75" i="14" s="1"/>
  <c r="I169" i="2"/>
  <c r="AB105" i="14"/>
  <c r="AE105" i="14"/>
  <c r="M99" i="7"/>
  <c r="N67" i="12"/>
  <c r="AE112" i="14"/>
  <c r="AB112" i="14"/>
  <c r="AB107" i="14"/>
  <c r="AC107" i="14" s="1"/>
  <c r="X69" i="12" s="1"/>
  <c r="AE114" i="14"/>
  <c r="AB114" i="14"/>
  <c r="AR84" i="14"/>
  <c r="AS84" i="14"/>
  <c r="AF109" i="14"/>
  <c r="AB109" i="14"/>
  <c r="AB104" i="14"/>
  <c r="AB106" i="14"/>
  <c r="AC106" i="14" s="1"/>
  <c r="X68" i="12" s="1"/>
  <c r="AG116" i="14"/>
  <c r="AB116" i="14"/>
  <c r="AC116" i="14" s="1"/>
  <c r="AG108" i="14"/>
  <c r="AB108" i="14"/>
  <c r="AE113" i="14"/>
  <c r="AB113" i="14"/>
  <c r="AC113" i="14" s="1"/>
  <c r="AB119" i="14"/>
  <c r="AE28" i="14"/>
  <c r="AG102" i="14"/>
  <c r="AB102" i="14"/>
  <c r="AC102" i="14" s="1"/>
  <c r="X64" i="12" s="1"/>
  <c r="O61" i="18"/>
  <c r="N99" i="7"/>
  <c r="AT77" i="14"/>
  <c r="AT84" i="14"/>
  <c r="L65" i="18"/>
  <c r="O67" i="12"/>
  <c r="AS77" i="14"/>
  <c r="S111" i="2"/>
  <c r="R111" i="2" s="1"/>
  <c r="Q111" i="2" s="1"/>
  <c r="S113" i="2"/>
  <c r="R113" i="2" s="1"/>
  <c r="Q113" i="2" s="1"/>
  <c r="R125" i="2"/>
  <c r="Q125" i="2" s="1"/>
  <c r="S34" i="2"/>
  <c r="AQ77" i="14"/>
  <c r="M64" i="18"/>
  <c r="O110" i="7"/>
  <c r="N101" i="7"/>
  <c r="N96" i="7"/>
  <c r="L98" i="7"/>
  <c r="AQ84" i="14"/>
  <c r="N52" i="18"/>
  <c r="AG119" i="14"/>
  <c r="AT79" i="14"/>
  <c r="AQ79" i="14"/>
  <c r="AS76" i="14"/>
  <c r="M57" i="18"/>
  <c r="M101" i="7"/>
  <c r="M59" i="18"/>
  <c r="AT90" i="14"/>
  <c r="L51" i="18"/>
  <c r="M52" i="18"/>
  <c r="S121" i="2"/>
  <c r="R121" i="2" s="1"/>
  <c r="Q121" i="2" s="1"/>
  <c r="R122" i="2"/>
  <c r="Q122" i="2" s="1"/>
  <c r="S123" i="2"/>
  <c r="R123" i="2" s="1"/>
  <c r="Q123" i="2" s="1"/>
  <c r="N71" i="12"/>
  <c r="AR80" i="14"/>
  <c r="L60" i="18"/>
  <c r="AQ88" i="14"/>
  <c r="M66" i="18"/>
  <c r="AT87" i="14"/>
  <c r="M55" i="18"/>
  <c r="AR94" i="14"/>
  <c r="M67" i="12"/>
  <c r="N109" i="7"/>
  <c r="L100" i="7"/>
  <c r="M104" i="7"/>
  <c r="M63" i="12"/>
  <c r="L53" i="18"/>
  <c r="S114" i="2"/>
  <c r="R114" i="2" s="1"/>
  <c r="Q114" i="2" s="1"/>
  <c r="AT80" i="14"/>
  <c r="AS83" i="14"/>
  <c r="M96" i="7"/>
  <c r="AS166" i="14"/>
  <c r="AW166" i="14" s="1"/>
  <c r="N166" i="14" s="1"/>
  <c r="AS90" i="14"/>
  <c r="AR78" i="14"/>
  <c r="N102" i="7"/>
  <c r="AS88" i="14"/>
  <c r="AT83" i="14"/>
  <c r="AQ81" i="14"/>
  <c r="AS81" i="14"/>
  <c r="AQ76" i="14"/>
  <c r="AT76" i="14"/>
  <c r="AR92" i="14"/>
  <c r="AR91" i="14"/>
  <c r="AS92" i="14"/>
  <c r="AR79" i="14"/>
  <c r="AR81" i="14"/>
  <c r="AR90" i="14"/>
  <c r="AS91" i="14"/>
  <c r="AT92" i="14"/>
  <c r="AS82" i="14"/>
  <c r="AT91" i="14"/>
  <c r="AQ49" i="14"/>
  <c r="AR49" i="14"/>
  <c r="AT49" i="14"/>
  <c r="AS49" i="14"/>
  <c r="AR35" i="14"/>
  <c r="AS35" i="14"/>
  <c r="AT35" i="14"/>
  <c r="AQ35" i="14"/>
  <c r="AT45" i="14"/>
  <c r="AQ45" i="14"/>
  <c r="AR45" i="14"/>
  <c r="AS45" i="14"/>
  <c r="AT48" i="14"/>
  <c r="AQ48" i="14"/>
  <c r="AR48" i="14"/>
  <c r="AS48" i="14"/>
  <c r="AQ34" i="14"/>
  <c r="AR34" i="14"/>
  <c r="AS34" i="14"/>
  <c r="AT34" i="14"/>
  <c r="AR29" i="14"/>
  <c r="AV29" i="14" s="1"/>
  <c r="M29" i="14" s="1"/>
  <c r="AS29" i="14"/>
  <c r="AW29" i="14" s="1"/>
  <c r="N29" i="14" s="1"/>
  <c r="AT29" i="14"/>
  <c r="AX29" i="14" s="1"/>
  <c r="O29" i="14" s="1"/>
  <c r="AQ29" i="14"/>
  <c r="AU29" i="14" s="1"/>
  <c r="L29" i="14" s="1"/>
  <c r="AT36" i="14"/>
  <c r="AS36" i="14"/>
  <c r="AQ36" i="14"/>
  <c r="AR36" i="14"/>
  <c r="AR44" i="14"/>
  <c r="AS44" i="14"/>
  <c r="AT44" i="14"/>
  <c r="AQ44" i="14"/>
  <c r="AQ37" i="14"/>
  <c r="AR37" i="14"/>
  <c r="AS37" i="14"/>
  <c r="AT37" i="14"/>
  <c r="AT42" i="14"/>
  <c r="AS42" i="14"/>
  <c r="AQ42" i="14"/>
  <c r="AR42" i="14"/>
  <c r="AT33" i="14"/>
  <c r="AS33" i="14"/>
  <c r="AQ33" i="14"/>
  <c r="AR33" i="14"/>
  <c r="AR38" i="14"/>
  <c r="AS38" i="14"/>
  <c r="AT38" i="14"/>
  <c r="AQ38" i="14"/>
  <c r="AT30" i="14"/>
  <c r="AS30" i="14"/>
  <c r="AQ30" i="14"/>
  <c r="AR30" i="14"/>
  <c r="AR41" i="14"/>
  <c r="AS41" i="14"/>
  <c r="AT41" i="14"/>
  <c r="AQ41" i="14"/>
  <c r="AR47" i="14"/>
  <c r="AS47" i="14"/>
  <c r="AQ47" i="14"/>
  <c r="AT47" i="14"/>
  <c r="AQ43" i="14"/>
  <c r="AR43" i="14"/>
  <c r="AT43" i="14"/>
  <c r="AS43" i="14"/>
  <c r="AQ46" i="14"/>
  <c r="AR46" i="14"/>
  <c r="AT46" i="14"/>
  <c r="AS46" i="14"/>
  <c r="AQ40" i="14"/>
  <c r="AR40" i="14"/>
  <c r="AS40" i="14"/>
  <c r="AT40" i="14"/>
  <c r="AQ31" i="14"/>
  <c r="AR31" i="14"/>
  <c r="AS31" i="14"/>
  <c r="AT31" i="14"/>
  <c r="AR32" i="14"/>
  <c r="AS32" i="14"/>
  <c r="AQ32" i="14"/>
  <c r="AT32" i="14"/>
  <c r="AT39" i="14"/>
  <c r="AS39" i="14"/>
  <c r="AR39" i="14"/>
  <c r="AQ39" i="14"/>
  <c r="S108" i="2"/>
  <c r="R108" i="2" s="1"/>
  <c r="Q108" i="2" s="1"/>
  <c r="AQ82" i="14"/>
  <c r="S112" i="2"/>
  <c r="R112" i="2" s="1"/>
  <c r="Q112" i="2" s="1"/>
  <c r="AC64" i="14"/>
  <c r="X48" i="12" s="1"/>
  <c r="AC66" i="14"/>
  <c r="N65" i="18"/>
  <c r="N66" i="18"/>
  <c r="S118" i="2"/>
  <c r="R118" i="2" s="1"/>
  <c r="Q118" i="2" s="1"/>
  <c r="L105" i="7"/>
  <c r="AT78" i="14"/>
  <c r="M72" i="12"/>
  <c r="O62" i="18"/>
  <c r="N103" i="7"/>
  <c r="AT82" i="14"/>
  <c r="M106" i="7"/>
  <c r="S115" i="2"/>
  <c r="R115" i="2" s="1"/>
  <c r="Q115" i="2" s="1"/>
  <c r="M105" i="7"/>
  <c r="M62" i="18"/>
  <c r="R124" i="2"/>
  <c r="Q124" i="2" s="1"/>
  <c r="AC60" i="14"/>
  <c r="X44" i="12" s="1"/>
  <c r="AC70" i="14"/>
  <c r="AC56" i="14"/>
  <c r="X40" i="12" s="1"/>
  <c r="AC58" i="14"/>
  <c r="X42" i="12" s="1"/>
  <c r="AC57" i="14"/>
  <c r="X41" i="12" s="1"/>
  <c r="S116" i="2"/>
  <c r="R116" i="2" s="1"/>
  <c r="Q116" i="2" s="1"/>
  <c r="O72" i="12"/>
  <c r="M97" i="7"/>
  <c r="N56" i="18"/>
  <c r="AE212" i="14"/>
  <c r="AF191" i="14"/>
  <c r="AH207" i="14"/>
  <c r="AE157" i="14"/>
  <c r="AH156" i="14"/>
  <c r="AG207" i="14"/>
  <c r="AE196" i="14"/>
  <c r="AG196" i="14"/>
  <c r="AE195" i="14"/>
  <c r="AF194" i="14"/>
  <c r="AF164" i="14"/>
  <c r="AH204" i="14"/>
  <c r="AG191" i="14"/>
  <c r="AE148" i="14"/>
  <c r="AG193" i="14"/>
  <c r="AE146" i="14"/>
  <c r="AG199" i="14"/>
  <c r="AF193" i="14"/>
  <c r="AE204" i="14"/>
  <c r="AG203" i="14"/>
  <c r="AE159" i="14"/>
  <c r="AF155" i="14"/>
  <c r="AG208" i="14"/>
  <c r="AH159" i="14"/>
  <c r="AE191" i="14"/>
  <c r="AB191" i="14"/>
  <c r="AC191" i="14" s="1"/>
  <c r="X109" i="12" s="1"/>
  <c r="AH158" i="14"/>
  <c r="AF208" i="14"/>
  <c r="AG147" i="14"/>
  <c r="AE162" i="14"/>
  <c r="AE165" i="14"/>
  <c r="AF192" i="14"/>
  <c r="AG164" i="14"/>
  <c r="AE199" i="14"/>
  <c r="AB199" i="14"/>
  <c r="AC199" i="14" s="1"/>
  <c r="X117" i="12" s="1"/>
  <c r="AF205" i="14"/>
  <c r="AG192" i="14"/>
  <c r="AE201" i="14"/>
  <c r="AE155" i="14"/>
  <c r="AB155" i="14"/>
  <c r="AC155" i="14" s="1"/>
  <c r="X95" i="12" s="1"/>
  <c r="AF200" i="14"/>
  <c r="AG154" i="14"/>
  <c r="AF207" i="14"/>
  <c r="AH208" i="14"/>
  <c r="AF157" i="14"/>
  <c r="AF160" i="14"/>
  <c r="AB153" i="14"/>
  <c r="AC153" i="14" s="1"/>
  <c r="X93" i="12" s="1"/>
  <c r="AE153" i="14"/>
  <c r="AG163" i="14"/>
  <c r="AG211" i="14"/>
  <c r="AG155" i="14"/>
  <c r="AE161" i="14"/>
  <c r="AF153" i="14"/>
  <c r="AF211" i="14"/>
  <c r="AE160" i="14"/>
  <c r="AH200" i="14"/>
  <c r="AG204" i="14"/>
  <c r="AF154" i="14"/>
  <c r="AG146" i="14"/>
  <c r="AH165" i="14"/>
  <c r="AE158" i="14"/>
  <c r="AF161" i="14"/>
  <c r="AG150" i="14"/>
  <c r="AF151" i="14"/>
  <c r="AH202" i="14"/>
  <c r="AF201" i="14"/>
  <c r="AG157" i="14"/>
  <c r="AE198" i="14"/>
  <c r="AH160" i="14"/>
  <c r="AF147" i="14"/>
  <c r="AF149" i="14"/>
  <c r="AG151" i="14"/>
  <c r="AF212" i="14"/>
  <c r="AG165" i="14"/>
  <c r="AG194" i="14"/>
  <c r="AF196" i="14"/>
  <c r="AH162" i="14"/>
  <c r="AB146" i="14"/>
  <c r="AC146" i="14" s="1"/>
  <c r="X86" i="12" s="1"/>
  <c r="AG156" i="14"/>
  <c r="AH164" i="14"/>
  <c r="AF165" i="14"/>
  <c r="AF152" i="14"/>
  <c r="AF162" i="14"/>
  <c r="AH206" i="14"/>
  <c r="AH209" i="14"/>
  <c r="AE156" i="14"/>
  <c r="AE203" i="14"/>
  <c r="AH155" i="14"/>
  <c r="AG195" i="14"/>
  <c r="AE202" i="14"/>
  <c r="AH211" i="14"/>
  <c r="AF206" i="14"/>
  <c r="AG153" i="14"/>
  <c r="AH203" i="14"/>
  <c r="AE194" i="14"/>
  <c r="AF199" i="14"/>
  <c r="AG205" i="14"/>
  <c r="AH161" i="14"/>
  <c r="AH210" i="14"/>
  <c r="AB196" i="14"/>
  <c r="AC196" i="14" s="1"/>
  <c r="X114" i="12" s="1"/>
  <c r="AB165" i="14"/>
  <c r="AC165" i="14" s="1"/>
  <c r="AF146" i="14"/>
  <c r="AE206" i="14"/>
  <c r="AF197" i="14"/>
  <c r="AF210" i="14"/>
  <c r="AB151" i="14"/>
  <c r="AE151" i="14"/>
  <c r="AG200" i="14"/>
  <c r="AE152" i="14"/>
  <c r="AE207" i="14"/>
  <c r="AB207" i="14"/>
  <c r="AC207" i="14" s="1"/>
  <c r="AB194" i="14"/>
  <c r="AE209" i="14"/>
  <c r="AE149" i="14"/>
  <c r="AB157" i="14"/>
  <c r="AN172" i="14"/>
  <c r="AN174" i="14"/>
  <c r="AN183" i="14"/>
  <c r="AN176" i="14"/>
  <c r="AN167" i="14"/>
  <c r="AN168" i="14"/>
  <c r="AN171" i="14"/>
  <c r="AN179" i="14"/>
  <c r="AN178" i="14"/>
  <c r="AN173" i="14"/>
  <c r="AN180" i="14"/>
  <c r="AN170" i="14"/>
  <c r="AN169" i="14"/>
  <c r="AN182" i="14"/>
  <c r="AN175" i="14"/>
  <c r="AN177" i="14"/>
  <c r="AN181" i="14"/>
  <c r="AN184" i="14"/>
  <c r="I80" i="2"/>
  <c r="J80" i="2"/>
  <c r="K80" i="2"/>
  <c r="L219" i="2"/>
  <c r="K219" i="2"/>
  <c r="I219" i="2"/>
  <c r="L80" i="2"/>
  <c r="L203" i="2"/>
  <c r="X215" i="2"/>
  <c r="W215" i="2" s="1"/>
  <c r="V215" i="2" s="1"/>
  <c r="U215" i="2" s="1"/>
  <c r="T215" i="2"/>
  <c r="S215" i="2" s="1"/>
  <c r="L157" i="2"/>
  <c r="X210" i="2"/>
  <c r="W210" i="2" s="1"/>
  <c r="V210" i="2" s="1"/>
  <c r="U210" i="2" s="1"/>
  <c r="T210" i="2"/>
  <c r="S210" i="2" s="1"/>
  <c r="R210" i="2" s="1"/>
  <c r="Q210" i="2" s="1"/>
  <c r="O103" i="7"/>
  <c r="P71" i="12"/>
  <c r="O59" i="18"/>
  <c r="L199" i="2"/>
  <c r="P155" i="2"/>
  <c r="T155" i="2"/>
  <c r="S155" i="2" s="1"/>
  <c r="R155" i="2" s="1"/>
  <c r="X155" i="2"/>
  <c r="W155" i="2" s="1"/>
  <c r="V155" i="2" s="1"/>
  <c r="U155" i="2" s="1"/>
  <c r="X206" i="2"/>
  <c r="W206" i="2" s="1"/>
  <c r="V206" i="2" s="1"/>
  <c r="U206" i="2" s="1"/>
  <c r="T206" i="2"/>
  <c r="S206" i="2" s="1"/>
  <c r="R206" i="2" s="1"/>
  <c r="T159" i="2"/>
  <c r="S159" i="2" s="1"/>
  <c r="R159" i="2" s="1"/>
  <c r="P159" i="2"/>
  <c r="X159" i="2"/>
  <c r="W159" i="2" s="1"/>
  <c r="V159" i="2" s="1"/>
  <c r="U159" i="2" s="1"/>
  <c r="T167" i="2"/>
  <c r="S167" i="2" s="1"/>
  <c r="X167" i="2"/>
  <c r="W167" i="2" s="1"/>
  <c r="V167" i="2" s="1"/>
  <c r="U167" i="2" s="1"/>
  <c r="X200" i="2"/>
  <c r="W200" i="2" s="1"/>
  <c r="V200" i="2" s="1"/>
  <c r="U200" i="2" s="1"/>
  <c r="P200" i="2"/>
  <c r="T200" i="2"/>
  <c r="S200" i="2" s="1"/>
  <c r="L154" i="7"/>
  <c r="L88" i="18"/>
  <c r="N189" i="7"/>
  <c r="O113" i="12"/>
  <c r="N101" i="18"/>
  <c r="O110" i="18"/>
  <c r="O198" i="7"/>
  <c r="M199" i="7"/>
  <c r="M111" i="18"/>
  <c r="N151" i="7"/>
  <c r="N85" i="18"/>
  <c r="N195" i="7"/>
  <c r="N107" i="18"/>
  <c r="O204" i="7"/>
  <c r="L108" i="18"/>
  <c r="L196" i="7"/>
  <c r="M194" i="7"/>
  <c r="N118" i="12"/>
  <c r="M106" i="18"/>
  <c r="N150" i="7"/>
  <c r="O114" i="12"/>
  <c r="O159" i="7"/>
  <c r="M112" i="12"/>
  <c r="L188" i="7"/>
  <c r="L100" i="18"/>
  <c r="O118" i="12"/>
  <c r="N106" i="18"/>
  <c r="N194" i="7"/>
  <c r="O202" i="7"/>
  <c r="L156" i="7"/>
  <c r="M149" i="7"/>
  <c r="N95" i="12"/>
  <c r="M83" i="18"/>
  <c r="T203" i="2"/>
  <c r="S203" i="2" s="1"/>
  <c r="R203" i="2" s="1"/>
  <c r="Q203" i="2" s="1"/>
  <c r="P203" i="2"/>
  <c r="X203" i="2"/>
  <c r="W203" i="2" s="1"/>
  <c r="V203" i="2" s="1"/>
  <c r="U203" i="2" s="1"/>
  <c r="X166" i="2"/>
  <c r="W166" i="2" s="1"/>
  <c r="V166" i="2" s="1"/>
  <c r="U166" i="2" s="1"/>
  <c r="T166" i="2"/>
  <c r="S166" i="2" s="1"/>
  <c r="R166" i="2" s="1"/>
  <c r="Q166" i="2" s="1"/>
  <c r="O99" i="7"/>
  <c r="P67" i="12"/>
  <c r="O55" i="18"/>
  <c r="T208" i="2"/>
  <c r="S208" i="2" s="1"/>
  <c r="R208" i="2" s="1"/>
  <c r="Q208" i="2" s="1"/>
  <c r="X208" i="2"/>
  <c r="W208" i="2" s="1"/>
  <c r="V208" i="2" s="1"/>
  <c r="U208" i="2" s="1"/>
  <c r="L158" i="2"/>
  <c r="T217" i="2"/>
  <c r="X217" i="2"/>
  <c r="W217" i="2" s="1"/>
  <c r="V217" i="2" s="1"/>
  <c r="U217" i="2" s="1"/>
  <c r="O96" i="7"/>
  <c r="O52" i="18"/>
  <c r="X199" i="2"/>
  <c r="W199" i="2" s="1"/>
  <c r="V199" i="2" s="1"/>
  <c r="U199" i="2" s="1"/>
  <c r="P199" i="2"/>
  <c r="T199" i="2"/>
  <c r="S199" i="2" s="1"/>
  <c r="O98" i="7"/>
  <c r="P66" i="12"/>
  <c r="O54" i="18"/>
  <c r="X207" i="2"/>
  <c r="W207" i="2" s="1"/>
  <c r="V207" i="2" s="1"/>
  <c r="U207" i="2" s="1"/>
  <c r="T207" i="2"/>
  <c r="S207" i="2" s="1"/>
  <c r="R207" i="2" s="1"/>
  <c r="L159" i="2"/>
  <c r="T169" i="2"/>
  <c r="X169" i="2"/>
  <c r="W169" i="2" s="1"/>
  <c r="V169" i="2" s="1"/>
  <c r="U169" i="2" s="1"/>
  <c r="X202" i="2"/>
  <c r="W202" i="2" s="1"/>
  <c r="V202" i="2" s="1"/>
  <c r="U202" i="2" s="1"/>
  <c r="T202" i="2"/>
  <c r="P202" i="2"/>
  <c r="T214" i="2"/>
  <c r="S214" i="2" s="1"/>
  <c r="R214" i="2" s="1"/>
  <c r="X214" i="2"/>
  <c r="W214" i="2" s="1"/>
  <c r="V214" i="2" s="1"/>
  <c r="U214" i="2" s="1"/>
  <c r="L112" i="18"/>
  <c r="L200" i="7"/>
  <c r="M196" i="7"/>
  <c r="M108" i="18"/>
  <c r="L144" i="7"/>
  <c r="L78" i="18"/>
  <c r="M90" i="12"/>
  <c r="N159" i="7"/>
  <c r="M79" i="18"/>
  <c r="N91" i="12"/>
  <c r="M145" i="7"/>
  <c r="N204" i="7"/>
  <c r="M94" i="12"/>
  <c r="L82" i="18"/>
  <c r="L148" i="7"/>
  <c r="M86" i="18"/>
  <c r="M152" i="7"/>
  <c r="O117" i="12"/>
  <c r="N105" i="18"/>
  <c r="N193" i="7"/>
  <c r="L87" i="18"/>
  <c r="O206" i="7"/>
  <c r="L193" i="7"/>
  <c r="M117" i="12"/>
  <c r="L105" i="18"/>
  <c r="M104" i="18"/>
  <c r="N116" i="12"/>
  <c r="M192" i="7"/>
  <c r="N87" i="18"/>
  <c r="N153" i="7"/>
  <c r="N186" i="7"/>
  <c r="N98" i="18"/>
  <c r="O110" i="12"/>
  <c r="O194" i="7"/>
  <c r="N148" i="7"/>
  <c r="O94" i="12"/>
  <c r="N82" i="18"/>
  <c r="N201" i="7"/>
  <c r="L204" i="7"/>
  <c r="L158" i="7"/>
  <c r="N155" i="7"/>
  <c r="N89" i="18"/>
  <c r="M142" i="7"/>
  <c r="M76" i="18"/>
  <c r="N88" i="12"/>
  <c r="M201" i="7"/>
  <c r="L152" i="2"/>
  <c r="AX166" i="14"/>
  <c r="O166" i="14" s="1"/>
  <c r="E80" i="2"/>
  <c r="P154" i="2"/>
  <c r="X154" i="2"/>
  <c r="W154" i="2" s="1"/>
  <c r="V154" i="2" s="1"/>
  <c r="U154" i="2" s="1"/>
  <c r="T154" i="2"/>
  <c r="S154" i="2" s="1"/>
  <c r="R154" i="2" s="1"/>
  <c r="Q154" i="2" s="1"/>
  <c r="X212" i="2"/>
  <c r="W212" i="2" s="1"/>
  <c r="V212" i="2" s="1"/>
  <c r="U212" i="2" s="1"/>
  <c r="T212" i="2"/>
  <c r="X158" i="2"/>
  <c r="W158" i="2" s="1"/>
  <c r="V158" i="2" s="1"/>
  <c r="U158" i="2" s="1"/>
  <c r="T158" i="2"/>
  <c r="S158" i="2" s="1"/>
  <c r="R158" i="2" s="1"/>
  <c r="Q158" i="2" s="1"/>
  <c r="P158" i="2"/>
  <c r="T197" i="2"/>
  <c r="S197" i="2" s="1"/>
  <c r="R197" i="2" s="1"/>
  <c r="Q197" i="2" s="1"/>
  <c r="P197" i="2"/>
  <c r="X197" i="2"/>
  <c r="W197" i="2" s="1"/>
  <c r="V197" i="2" s="1"/>
  <c r="U197" i="2" s="1"/>
  <c r="T162" i="2"/>
  <c r="X162" i="2"/>
  <c r="W162" i="2" s="1"/>
  <c r="V162" i="2" s="1"/>
  <c r="U162" i="2" s="1"/>
  <c r="F80" i="2"/>
  <c r="X216" i="2"/>
  <c r="W216" i="2" s="1"/>
  <c r="V216" i="2" s="1"/>
  <c r="U216" i="2" s="1"/>
  <c r="T216" i="2"/>
  <c r="S216" i="2" s="1"/>
  <c r="R216" i="2" s="1"/>
  <c r="X164" i="2"/>
  <c r="W164" i="2" s="1"/>
  <c r="V164" i="2" s="1"/>
  <c r="U164" i="2" s="1"/>
  <c r="T164" i="2"/>
  <c r="S164" i="2" s="1"/>
  <c r="R164" i="2" s="1"/>
  <c r="Q164" i="2" s="1"/>
  <c r="G80" i="2"/>
  <c r="T171" i="2"/>
  <c r="S171" i="2" s="1"/>
  <c r="X171" i="2"/>
  <c r="W171" i="2" s="1"/>
  <c r="V171" i="2" s="1"/>
  <c r="U171" i="2" s="1"/>
  <c r="T201" i="2"/>
  <c r="S201" i="2" s="1"/>
  <c r="R201" i="2" s="1"/>
  <c r="Q201" i="2" s="1"/>
  <c r="X201" i="2"/>
  <c r="W201" i="2" s="1"/>
  <c r="V201" i="2" s="1"/>
  <c r="U201" i="2" s="1"/>
  <c r="P201" i="2"/>
  <c r="T205" i="2"/>
  <c r="S205" i="2" s="1"/>
  <c r="R205" i="2" s="1"/>
  <c r="Q205" i="2" s="1"/>
  <c r="X205" i="2"/>
  <c r="W205" i="2" s="1"/>
  <c r="V205" i="2" s="1"/>
  <c r="U205" i="2" s="1"/>
  <c r="P205" i="2"/>
  <c r="M118" i="12"/>
  <c r="M107" i="18"/>
  <c r="M195" i="7"/>
  <c r="L199" i="7"/>
  <c r="M88" i="12"/>
  <c r="L142" i="7"/>
  <c r="L76" i="18"/>
  <c r="N157" i="7"/>
  <c r="M141" i="7"/>
  <c r="N87" i="12"/>
  <c r="M75" i="18"/>
  <c r="L185" i="7"/>
  <c r="L97" i="18"/>
  <c r="M109" i="12"/>
  <c r="M146" i="7"/>
  <c r="N92" i="12"/>
  <c r="M81" i="18"/>
  <c r="M147" i="7"/>
  <c r="N93" i="12"/>
  <c r="L74" i="18"/>
  <c r="M86" i="12"/>
  <c r="L140" i="7"/>
  <c r="M99" i="18"/>
  <c r="M151" i="7"/>
  <c r="M85" i="18"/>
  <c r="N196" i="7"/>
  <c r="N108" i="18"/>
  <c r="O195" i="7"/>
  <c r="O107" i="18"/>
  <c r="L145" i="7"/>
  <c r="N81" i="18"/>
  <c r="O93" i="12"/>
  <c r="N147" i="7"/>
  <c r="N203" i="7"/>
  <c r="L201" i="7"/>
  <c r="N109" i="12"/>
  <c r="M185" i="7"/>
  <c r="M97" i="18"/>
  <c r="N109" i="18"/>
  <c r="N197" i="7"/>
  <c r="N202" i="7"/>
  <c r="AW120" i="14"/>
  <c r="N120" i="14" s="1"/>
  <c r="X152" i="2"/>
  <c r="W152" i="2" s="1"/>
  <c r="V152" i="2" s="1"/>
  <c r="U152" i="2" s="1"/>
  <c r="T152" i="2"/>
  <c r="S152" i="2" s="1"/>
  <c r="R152" i="2" s="1"/>
  <c r="Q152" i="2" s="1"/>
  <c r="P152" i="2"/>
  <c r="T211" i="2"/>
  <c r="S211" i="2" s="1"/>
  <c r="R211" i="2" s="1"/>
  <c r="Q211" i="2" s="1"/>
  <c r="X211" i="2"/>
  <c r="W211" i="2" s="1"/>
  <c r="V211" i="2" s="1"/>
  <c r="U211" i="2" s="1"/>
  <c r="T198" i="2"/>
  <c r="S198" i="2" s="1"/>
  <c r="R198" i="2" s="1"/>
  <c r="X198" i="2"/>
  <c r="W198" i="2" s="1"/>
  <c r="V198" i="2" s="1"/>
  <c r="U198" i="2" s="1"/>
  <c r="P198" i="2"/>
  <c r="L154" i="2"/>
  <c r="X204" i="2"/>
  <c r="W204" i="2" s="1"/>
  <c r="V204" i="2" s="1"/>
  <c r="U204" i="2" s="1"/>
  <c r="P204" i="2"/>
  <c r="T204" i="2"/>
  <c r="S204" i="2" s="1"/>
  <c r="R204" i="2" s="1"/>
  <c r="Q204" i="2" s="1"/>
  <c r="P68" i="12"/>
  <c r="O56" i="18"/>
  <c r="O100" i="7"/>
  <c r="X170" i="2"/>
  <c r="W170" i="2" s="1"/>
  <c r="V170" i="2" s="1"/>
  <c r="U170" i="2" s="1"/>
  <c r="T170" i="2"/>
  <c r="S170" i="2" s="1"/>
  <c r="R170" i="2" s="1"/>
  <c r="Q170" i="2" s="1"/>
  <c r="X161" i="2"/>
  <c r="W161" i="2" s="1"/>
  <c r="V161" i="2" s="1"/>
  <c r="U161" i="2" s="1"/>
  <c r="T161" i="2"/>
  <c r="H219" i="2"/>
  <c r="G219" i="2"/>
  <c r="L201" i="2"/>
  <c r="X156" i="2"/>
  <c r="W156" i="2" s="1"/>
  <c r="V156" i="2" s="1"/>
  <c r="U156" i="2" s="1"/>
  <c r="P156" i="2"/>
  <c r="T156" i="2"/>
  <c r="S156" i="2" s="1"/>
  <c r="R156" i="2" s="1"/>
  <c r="Q156" i="2" s="1"/>
  <c r="L202" i="2"/>
  <c r="L205" i="2"/>
  <c r="E219" i="2"/>
  <c r="O51" i="18"/>
  <c r="O95" i="7"/>
  <c r="L187" i="7"/>
  <c r="L99" i="18"/>
  <c r="N154" i="7"/>
  <c r="N88" i="18"/>
  <c r="L203" i="7"/>
  <c r="M205" i="7"/>
  <c r="N80" i="18"/>
  <c r="N205" i="7"/>
  <c r="L98" i="18"/>
  <c r="N149" i="7"/>
  <c r="O95" i="12"/>
  <c r="M157" i="7"/>
  <c r="O83" i="18"/>
  <c r="L151" i="7"/>
  <c r="L85" i="18"/>
  <c r="O91" i="12"/>
  <c r="N145" i="7"/>
  <c r="N79" i="18"/>
  <c r="M78" i="18"/>
  <c r="M144" i="7"/>
  <c r="N90" i="12"/>
  <c r="N110" i="12"/>
  <c r="M186" i="7"/>
  <c r="M98" i="18"/>
  <c r="L197" i="7"/>
  <c r="L109" i="18"/>
  <c r="N114" i="12"/>
  <c r="M190" i="7"/>
  <c r="M102" i="18"/>
  <c r="M150" i="7"/>
  <c r="M84" i="18"/>
  <c r="N191" i="7"/>
  <c r="N103" i="18"/>
  <c r="O115" i="12"/>
  <c r="M116" i="12"/>
  <c r="L104" i="18"/>
  <c r="L192" i="7"/>
  <c r="M204" i="7"/>
  <c r="N112" i="18"/>
  <c r="L153" i="2"/>
  <c r="X209" i="2"/>
  <c r="W209" i="2" s="1"/>
  <c r="V209" i="2" s="1"/>
  <c r="U209" i="2" s="1"/>
  <c r="T209" i="2"/>
  <c r="S209" i="2" s="1"/>
  <c r="R209" i="2" s="1"/>
  <c r="Q209" i="2" s="1"/>
  <c r="L198" i="2"/>
  <c r="L160" i="2"/>
  <c r="P157" i="2"/>
  <c r="X157" i="2"/>
  <c r="W157" i="2" s="1"/>
  <c r="V157" i="2" s="1"/>
  <c r="U157" i="2" s="1"/>
  <c r="T157" i="2"/>
  <c r="S157" i="2" s="1"/>
  <c r="R157" i="2" s="1"/>
  <c r="Q157" i="2" s="1"/>
  <c r="L197" i="2"/>
  <c r="O97" i="7"/>
  <c r="O53" i="18"/>
  <c r="X163" i="2"/>
  <c r="W163" i="2" s="1"/>
  <c r="V163" i="2" s="1"/>
  <c r="U163" i="2" s="1"/>
  <c r="T163" i="2"/>
  <c r="S163" i="2" s="1"/>
  <c r="R163" i="2" s="1"/>
  <c r="Q163" i="2" s="1"/>
  <c r="X218" i="2"/>
  <c r="W218" i="2" s="1"/>
  <c r="V218" i="2" s="1"/>
  <c r="U218" i="2" s="1"/>
  <c r="T218" i="2"/>
  <c r="S218" i="2" s="1"/>
  <c r="AW75" i="14"/>
  <c r="N75" i="14" s="1"/>
  <c r="T168" i="2"/>
  <c r="S168" i="2" s="1"/>
  <c r="R168" i="2" s="1"/>
  <c r="Q168" i="2" s="1"/>
  <c r="X168" i="2"/>
  <c r="W168" i="2" s="1"/>
  <c r="V168" i="2" s="1"/>
  <c r="U168" i="2" s="1"/>
  <c r="L200" i="2"/>
  <c r="O111" i="18"/>
  <c r="O199" i="7"/>
  <c r="L147" i="7"/>
  <c r="M88" i="18"/>
  <c r="M154" i="7"/>
  <c r="O154" i="7"/>
  <c r="O88" i="18"/>
  <c r="M202" i="7"/>
  <c r="N86" i="18"/>
  <c r="N206" i="7"/>
  <c r="L195" i="7"/>
  <c r="M105" i="18"/>
  <c r="N117" i="12"/>
  <c r="M193" i="7"/>
  <c r="N77" i="18"/>
  <c r="O89" i="12"/>
  <c r="N143" i="7"/>
  <c r="N156" i="7"/>
  <c r="O151" i="7"/>
  <c r="L103" i="18"/>
  <c r="L152" i="7"/>
  <c r="N144" i="7"/>
  <c r="M148" i="7"/>
  <c r="N94" i="12"/>
  <c r="M82" i="18"/>
  <c r="M153" i="7"/>
  <c r="M113" i="12"/>
  <c r="M112" i="18"/>
  <c r="M200" i="7"/>
  <c r="M140" i="7"/>
  <c r="N86" i="12"/>
  <c r="M74" i="18"/>
  <c r="N76" i="18"/>
  <c r="N142" i="7"/>
  <c r="O88" i="12"/>
  <c r="L75" i="18"/>
  <c r="M87" i="12"/>
  <c r="M197" i="7"/>
  <c r="M109" i="18"/>
  <c r="N198" i="7"/>
  <c r="N110" i="18"/>
  <c r="P153" i="2"/>
  <c r="X153" i="2"/>
  <c r="W153" i="2" s="1"/>
  <c r="V153" i="2" s="1"/>
  <c r="U153" i="2" s="1"/>
  <c r="T153" i="2"/>
  <c r="S153" i="2" s="1"/>
  <c r="R153" i="2" s="1"/>
  <c r="Q153" i="2" s="1"/>
  <c r="X160" i="2"/>
  <c r="W160" i="2" s="1"/>
  <c r="V160" i="2" s="1"/>
  <c r="U160" i="2" s="1"/>
  <c r="P160" i="2"/>
  <c r="T160" i="2"/>
  <c r="S160" i="2" s="1"/>
  <c r="R160" i="2" s="1"/>
  <c r="Q160" i="2" s="1"/>
  <c r="L204" i="2"/>
  <c r="H80" i="2"/>
  <c r="X213" i="2"/>
  <c r="W213" i="2" s="1"/>
  <c r="V213" i="2" s="1"/>
  <c r="U213" i="2" s="1"/>
  <c r="T213" i="2"/>
  <c r="S213" i="2" s="1"/>
  <c r="R213" i="2" s="1"/>
  <c r="Q213" i="2" s="1"/>
  <c r="X165" i="2"/>
  <c r="W165" i="2" s="1"/>
  <c r="V165" i="2" s="1"/>
  <c r="U165" i="2" s="1"/>
  <c r="T165" i="2"/>
  <c r="S165" i="2" s="1"/>
  <c r="L155" i="2"/>
  <c r="O102" i="7"/>
  <c r="O58" i="18"/>
  <c r="P70" i="12"/>
  <c r="O57" i="18"/>
  <c r="P69" i="12"/>
  <c r="O101" i="7"/>
  <c r="L156" i="2"/>
  <c r="O109" i="18"/>
  <c r="L149" i="7"/>
  <c r="L83" i="18"/>
  <c r="M95" i="12"/>
  <c r="N104" i="18"/>
  <c r="O112" i="18"/>
  <c r="O200" i="7"/>
  <c r="L190" i="7"/>
  <c r="M114" i="12"/>
  <c r="L102" i="18"/>
  <c r="M191" i="7"/>
  <c r="N115" i="12"/>
  <c r="M103" i="18"/>
  <c r="M156" i="7"/>
  <c r="N99" i="18"/>
  <c r="O111" i="12"/>
  <c r="N187" i="7"/>
  <c r="L84" i="18"/>
  <c r="L150" i="7"/>
  <c r="M189" i="7"/>
  <c r="N75" i="18"/>
  <c r="O87" i="12"/>
  <c r="N141" i="7"/>
  <c r="O112" i="12"/>
  <c r="N100" i="18"/>
  <c r="N188" i="7"/>
  <c r="L206" i="7"/>
  <c r="O152" i="7"/>
  <c r="O86" i="18"/>
  <c r="O86" i="12"/>
  <c r="N74" i="18"/>
  <c r="N140" i="7"/>
  <c r="N111" i="18"/>
  <c r="N199" i="7"/>
  <c r="O156" i="7"/>
  <c r="L198" i="7"/>
  <c r="L110" i="18"/>
  <c r="M198" i="7"/>
  <c r="M143" i="7"/>
  <c r="N89" i="12"/>
  <c r="M77" i="18"/>
  <c r="O157" i="7"/>
  <c r="L80" i="18"/>
  <c r="M92" i="12"/>
  <c r="L146" i="7"/>
  <c r="M203" i="7"/>
  <c r="M158" i="7"/>
  <c r="O109" i="12"/>
  <c r="N97" i="18"/>
  <c r="N185" i="7"/>
  <c r="M207" i="7"/>
  <c r="BB105" i="14"/>
  <c r="BA103" i="14"/>
  <c r="BC107" i="14"/>
  <c r="V202" i="14"/>
  <c r="Z202" i="14" s="1"/>
  <c r="N219" i="2"/>
  <c r="O216" i="2"/>
  <c r="N154" i="2"/>
  <c r="U202" i="14"/>
  <c r="Y202" i="14" s="1"/>
  <c r="U203" i="14"/>
  <c r="Y203" i="14" s="1"/>
  <c r="V162" i="14"/>
  <c r="Z162" i="14" s="1"/>
  <c r="N153" i="2"/>
  <c r="M218" i="2"/>
  <c r="AB63" i="11"/>
  <c r="N107" i="2"/>
  <c r="U163" i="14"/>
  <c r="Y163" i="14" s="1"/>
  <c r="P171" i="2"/>
  <c r="M107" i="2"/>
  <c r="N162" i="2"/>
  <c r="N211" i="2"/>
  <c r="V212" i="14"/>
  <c r="Z212" i="14" s="1"/>
  <c r="AC56" i="11"/>
  <c r="AA66" i="11"/>
  <c r="V148" i="14"/>
  <c r="Z148" i="14" s="1"/>
  <c r="AA61" i="11"/>
  <c r="O205" i="2"/>
  <c r="N213" i="2"/>
  <c r="N170" i="2"/>
  <c r="AC64" i="11"/>
  <c r="M161" i="2"/>
  <c r="N152" i="2"/>
  <c r="M204" i="2"/>
  <c r="M80" i="2"/>
  <c r="AC112" i="11"/>
  <c r="AD193" i="11"/>
  <c r="AD112" i="11"/>
  <c r="P80" i="2"/>
  <c r="AB102" i="11"/>
  <c r="AC108" i="11"/>
  <c r="AB113" i="11"/>
  <c r="AB114" i="11"/>
  <c r="AC101" i="11"/>
  <c r="M203" i="2"/>
  <c r="T208" i="14"/>
  <c r="X208" i="14" s="1"/>
  <c r="AB66" i="11"/>
  <c r="AB61" i="11"/>
  <c r="AB58" i="11"/>
  <c r="M217" i="2"/>
  <c r="N201" i="2"/>
  <c r="M159" i="2"/>
  <c r="V198" i="14"/>
  <c r="Z198" i="14" s="1"/>
  <c r="O169" i="2"/>
  <c r="AC67" i="11"/>
  <c r="M34" i="2"/>
  <c r="M201" i="2"/>
  <c r="AA58" i="11"/>
  <c r="P215" i="2"/>
  <c r="T164" i="14"/>
  <c r="X164" i="14" s="1"/>
  <c r="W163" i="14"/>
  <c r="AA163" i="14" s="1"/>
  <c r="O208" i="2"/>
  <c r="U150" i="14"/>
  <c r="Y150" i="14" s="1"/>
  <c r="V28" i="14"/>
  <c r="Z28" i="14" s="1"/>
  <c r="V197" i="14"/>
  <c r="Z197" i="14" s="1"/>
  <c r="V161" i="14"/>
  <c r="Z161" i="14" s="1"/>
  <c r="W201" i="14"/>
  <c r="AA201" i="14" s="1"/>
  <c r="N208" i="2"/>
  <c r="N209" i="2"/>
  <c r="O168" i="2"/>
  <c r="M163" i="2"/>
  <c r="N166" i="2"/>
  <c r="AD64" i="11"/>
  <c r="N169" i="2"/>
  <c r="AA55" i="11"/>
  <c r="M200" i="2"/>
  <c r="N198" i="2"/>
  <c r="P166" i="2"/>
  <c r="M209" i="2"/>
  <c r="O218" i="2"/>
  <c r="AB62" i="11"/>
  <c r="N203" i="2"/>
  <c r="O154" i="2"/>
  <c r="AC22" i="11"/>
  <c r="AB56" i="11"/>
  <c r="M154" i="2"/>
  <c r="AB51" i="11"/>
  <c r="AC52" i="11"/>
  <c r="M202" i="2"/>
  <c r="M213" i="2"/>
  <c r="AD67" i="11"/>
  <c r="V160" i="14"/>
  <c r="Z160" i="14" s="1"/>
  <c r="AA62" i="11"/>
  <c r="N159" i="2"/>
  <c r="M208" i="2"/>
  <c r="O219" i="2"/>
  <c r="AD108" i="11"/>
  <c r="AD146" i="11"/>
  <c r="R166" i="14"/>
  <c r="AB99" i="11"/>
  <c r="AD107" i="11"/>
  <c r="S120" i="14"/>
  <c r="AA111" i="11"/>
  <c r="AC110" i="11"/>
  <c r="AC114" i="11"/>
  <c r="AC58" i="11"/>
  <c r="M206" i="2"/>
  <c r="AD22" i="11"/>
  <c r="U209" i="14"/>
  <c r="Y209" i="14" s="1"/>
  <c r="M199" i="2"/>
  <c r="N200" i="2"/>
  <c r="P165" i="2"/>
  <c r="M164" i="2"/>
  <c r="M216" i="2"/>
  <c r="AD60" i="11"/>
  <c r="P213" i="2"/>
  <c r="O156" i="2"/>
  <c r="T197" i="14"/>
  <c r="X197" i="14" s="1"/>
  <c r="M170" i="2"/>
  <c r="P212" i="2"/>
  <c r="P169" i="2"/>
  <c r="T200" i="14"/>
  <c r="X200" i="14" s="1"/>
  <c r="N156" i="2"/>
  <c r="O34" i="2"/>
  <c r="O203" i="2"/>
  <c r="O167" i="2"/>
  <c r="O152" i="2"/>
  <c r="P207" i="2"/>
  <c r="O199" i="2"/>
  <c r="T193" i="14"/>
  <c r="X193" i="14" s="1"/>
  <c r="M152" i="2"/>
  <c r="N168" i="2"/>
  <c r="AD63" i="11"/>
  <c r="AC62" i="11"/>
  <c r="T211" i="14"/>
  <c r="X211" i="14" s="1"/>
  <c r="AD65" i="11"/>
  <c r="U195" i="14"/>
  <c r="Y195" i="14" s="1"/>
  <c r="AC61" i="11"/>
  <c r="AA68" i="11"/>
  <c r="O213" i="2"/>
  <c r="T210" i="14"/>
  <c r="X210" i="14" s="1"/>
  <c r="BH65" i="17"/>
  <c r="M162" i="2"/>
  <c r="M166" i="2"/>
  <c r="P214" i="2"/>
  <c r="T205" i="14"/>
  <c r="X205" i="14" s="1"/>
  <c r="BG88" i="17"/>
  <c r="BE64" i="17"/>
  <c r="N163" i="2"/>
  <c r="O211" i="2"/>
  <c r="O166" i="2"/>
  <c r="M205" i="2"/>
  <c r="O160" i="2"/>
  <c r="M212" i="2"/>
  <c r="AD142" i="11"/>
  <c r="AC100" i="11"/>
  <c r="AC98" i="11"/>
  <c r="M169" i="2"/>
  <c r="AC102" i="11"/>
  <c r="AB111" i="11"/>
  <c r="AD109" i="11"/>
  <c r="AD149" i="11"/>
  <c r="AA107" i="11"/>
  <c r="P29" i="14"/>
  <c r="AA98" i="11"/>
  <c r="U159" i="14"/>
  <c r="Y159" i="14" s="1"/>
  <c r="W157" i="14"/>
  <c r="AA157" i="14" s="1"/>
  <c r="AA65" i="11"/>
  <c r="AC55" i="11"/>
  <c r="U204" i="14"/>
  <c r="Y204" i="14" s="1"/>
  <c r="AA67" i="11"/>
  <c r="M155" i="2"/>
  <c r="M211" i="2"/>
  <c r="AA59" i="11"/>
  <c r="O162" i="2"/>
  <c r="M157" i="2"/>
  <c r="O165" i="2"/>
  <c r="V201" i="14"/>
  <c r="Z201" i="14" s="1"/>
  <c r="AC59" i="11"/>
  <c r="N164" i="2"/>
  <c r="P218" i="2"/>
  <c r="AC66" i="11"/>
  <c r="U198" i="14"/>
  <c r="Y198" i="14" s="1"/>
  <c r="M156" i="2"/>
  <c r="AB67" i="11"/>
  <c r="O155" i="2"/>
  <c r="P216" i="2"/>
  <c r="O171" i="2"/>
  <c r="AA54" i="11"/>
  <c r="O198" i="2"/>
  <c r="P211" i="2"/>
  <c r="N202" i="2"/>
  <c r="O163" i="2"/>
  <c r="O206" i="2"/>
  <c r="M210" i="2"/>
  <c r="BF81" i="17"/>
  <c r="N160" i="2"/>
  <c r="N205" i="2"/>
  <c r="O209" i="2"/>
  <c r="AC53" i="11"/>
  <c r="N155" i="2"/>
  <c r="N157" i="2"/>
  <c r="O159" i="2"/>
  <c r="O215" i="2"/>
  <c r="M160" i="2"/>
  <c r="N161" i="2"/>
  <c r="AC51" i="11"/>
  <c r="AB54" i="11"/>
  <c r="O153" i="2"/>
  <c r="AC65" i="11"/>
  <c r="O201" i="2"/>
  <c r="N207" i="2"/>
  <c r="AB108" i="11"/>
  <c r="AA108" i="11"/>
  <c r="AC111" i="11"/>
  <c r="AA97" i="11"/>
  <c r="AD114" i="11"/>
  <c r="AA112" i="11"/>
  <c r="AD111" i="11"/>
  <c r="AA110" i="11"/>
  <c r="AA105" i="11"/>
  <c r="AA102" i="11"/>
  <c r="Q29" i="14"/>
  <c r="Q120" i="14"/>
  <c r="AD105" i="11"/>
  <c r="AC99" i="11"/>
  <c r="O107" i="2"/>
  <c r="O170" i="2"/>
  <c r="U213" i="14"/>
  <c r="Y213" i="14" s="1"/>
  <c r="V210" i="14"/>
  <c r="Z210" i="14" s="1"/>
  <c r="U148" i="14"/>
  <c r="Y148" i="14" s="1"/>
  <c r="O158" i="2"/>
  <c r="AC60" i="11"/>
  <c r="O217" i="2"/>
  <c r="AC54" i="11"/>
  <c r="AD66" i="11"/>
  <c r="U156" i="14"/>
  <c r="Y156" i="14" s="1"/>
  <c r="AB59" i="11"/>
  <c r="AD68" i="11"/>
  <c r="P209" i="2"/>
  <c r="O202" i="2"/>
  <c r="AB65" i="11"/>
  <c r="BG83" i="17"/>
  <c r="P170" i="2"/>
  <c r="N171" i="2"/>
  <c r="T147" i="14"/>
  <c r="X147" i="14" s="1"/>
  <c r="O207" i="2"/>
  <c r="V101" i="14"/>
  <c r="Z101" i="14" s="1"/>
  <c r="O157" i="2"/>
  <c r="O214" i="2"/>
  <c r="N204" i="2"/>
  <c r="T192" i="14"/>
  <c r="X192" i="14" s="1"/>
  <c r="V158" i="14"/>
  <c r="Z158" i="14" s="1"/>
  <c r="V206" i="14"/>
  <c r="Z206" i="14" s="1"/>
  <c r="V152" i="14"/>
  <c r="Z152" i="14" s="1"/>
  <c r="M197" i="2"/>
  <c r="P210" i="2"/>
  <c r="AA52" i="11"/>
  <c r="AD61" i="11"/>
  <c r="AB60" i="11"/>
  <c r="AA60" i="11"/>
  <c r="N216" i="2"/>
  <c r="AB64" i="11"/>
  <c r="O197" i="2"/>
  <c r="N197" i="2"/>
  <c r="N214" i="2"/>
  <c r="M168" i="2"/>
  <c r="AB53" i="11"/>
  <c r="N206" i="2"/>
  <c r="N217" i="2"/>
  <c r="N212" i="2"/>
  <c r="O200" i="2"/>
  <c r="AC57" i="11"/>
  <c r="BF44" i="17"/>
  <c r="O210" i="2"/>
  <c r="M158" i="2"/>
  <c r="AB106" i="11"/>
  <c r="AB112" i="11"/>
  <c r="AD143" i="11"/>
  <c r="AB105" i="11"/>
  <c r="AA103" i="11"/>
  <c r="AC97" i="11"/>
  <c r="AB97" i="11"/>
  <c r="S75" i="14"/>
  <c r="AB104" i="11"/>
  <c r="AC104" i="11"/>
  <c r="AB109" i="11"/>
  <c r="M153" i="2"/>
  <c r="M198" i="2"/>
  <c r="O164" i="2"/>
  <c r="O212" i="2"/>
  <c r="P217" i="2"/>
  <c r="AA53" i="11"/>
  <c r="N158" i="2"/>
  <c r="P161" i="2"/>
  <c r="M165" i="2"/>
  <c r="AD23" i="11"/>
  <c r="P164" i="2"/>
  <c r="M171" i="2"/>
  <c r="AB55" i="11"/>
  <c r="M167" i="2"/>
  <c r="U158" i="14"/>
  <c r="Y158" i="14" s="1"/>
  <c r="N215" i="2"/>
  <c r="T150" i="14"/>
  <c r="X150" i="14" s="1"/>
  <c r="AB52" i="11"/>
  <c r="V209" i="14"/>
  <c r="Z209" i="14" s="1"/>
  <c r="AA63" i="11"/>
  <c r="P75" i="14"/>
  <c r="M219" i="2"/>
  <c r="AA100" i="11"/>
  <c r="AA109" i="11"/>
  <c r="AB107" i="11"/>
  <c r="AB98" i="11"/>
  <c r="S29" i="14"/>
  <c r="AC109" i="11"/>
  <c r="AD110" i="11"/>
  <c r="AA104" i="11"/>
  <c r="AB100" i="11"/>
  <c r="W212" i="14"/>
  <c r="AA212" i="14" s="1"/>
  <c r="V149" i="14"/>
  <c r="Z149" i="14" s="1"/>
  <c r="W205" i="14"/>
  <c r="AA205" i="14" s="1"/>
  <c r="P206" i="2"/>
  <c r="N165" i="2"/>
  <c r="N199" i="2"/>
  <c r="AA64" i="11"/>
  <c r="AD186" i="11"/>
  <c r="R75" i="14"/>
  <c r="AC107" i="11"/>
  <c r="AD192" i="11"/>
  <c r="O80" i="2"/>
  <c r="AC103" i="11"/>
  <c r="AC105" i="11"/>
  <c r="N34" i="2"/>
  <c r="AD187" i="11"/>
  <c r="P219" i="2"/>
  <c r="AA99" i="11"/>
  <c r="AD147" i="11"/>
  <c r="P166" i="14"/>
  <c r="AD148" i="11"/>
  <c r="P163" i="2"/>
  <c r="M215" i="2"/>
  <c r="P208" i="2"/>
  <c r="AA101" i="11"/>
  <c r="AD190" i="11"/>
  <c r="AB103" i="11"/>
  <c r="AB110" i="11"/>
  <c r="AA113" i="11"/>
  <c r="V159" i="14"/>
  <c r="Z159" i="14" s="1"/>
  <c r="AB57" i="11"/>
  <c r="AC68" i="11"/>
  <c r="AC113" i="11"/>
  <c r="AB101" i="11"/>
  <c r="AC106" i="11"/>
  <c r="AA114" i="11"/>
  <c r="M214" i="2"/>
  <c r="AD189" i="11"/>
  <c r="AD145" i="11"/>
  <c r="AD106" i="11"/>
  <c r="AA106" i="11"/>
  <c r="N218" i="2"/>
  <c r="N210" i="2"/>
  <c r="O161" i="2"/>
  <c r="AD62" i="11"/>
  <c r="AA57" i="11"/>
  <c r="AD113" i="11"/>
  <c r="P120" i="14"/>
  <c r="R120" i="14"/>
  <c r="AD144" i="11"/>
  <c r="M207" i="2"/>
  <c r="AB68" i="11"/>
  <c r="AA56" i="11"/>
  <c r="O204" i="2"/>
  <c r="AA51" i="11"/>
  <c r="T154" i="14"/>
  <c r="X154" i="14" s="1"/>
  <c r="AC63" i="11"/>
  <c r="N167" i="2"/>
  <c r="Q77" i="14"/>
  <c r="N80" i="2"/>
  <c r="AD194" i="11"/>
  <c r="AD141" i="11"/>
  <c r="AD191" i="11"/>
  <c r="AD188" i="11"/>
  <c r="P168" i="2"/>
  <c r="P162" i="2"/>
  <c r="P167" i="2"/>
  <c r="Q166" i="14"/>
  <c r="S166" i="14"/>
  <c r="R29" i="14"/>
  <c r="AE154" i="14" l="1"/>
  <c r="AB154" i="14"/>
  <c r="AC154" i="14" s="1"/>
  <c r="X94" i="12" s="1"/>
  <c r="AE51" i="11"/>
  <c r="I4" i="15" s="1"/>
  <c r="AE56" i="11"/>
  <c r="I9" i="15" s="1"/>
  <c r="AE57" i="11"/>
  <c r="I10" i="15" s="1"/>
  <c r="AG159" i="14"/>
  <c r="AE64" i="11"/>
  <c r="I17" i="15" s="1"/>
  <c r="AH205" i="14"/>
  <c r="AG149" i="14"/>
  <c r="AB149" i="14"/>
  <c r="AH212" i="14"/>
  <c r="AE63" i="11"/>
  <c r="I16" i="15" s="1"/>
  <c r="AG209" i="14"/>
  <c r="AB150" i="14"/>
  <c r="AC150" i="14" s="1"/>
  <c r="X90" i="12" s="1"/>
  <c r="AE150" i="14"/>
  <c r="AB158" i="14"/>
  <c r="AC158" i="14" s="1"/>
  <c r="AF158" i="14"/>
  <c r="AE53" i="11"/>
  <c r="I6" i="15" s="1"/>
  <c r="AE60" i="11"/>
  <c r="I13" i="15" s="1"/>
  <c r="AE52" i="11"/>
  <c r="I5" i="15" s="1"/>
  <c r="AG152" i="14"/>
  <c r="AB152" i="14"/>
  <c r="AC152" i="14" s="1"/>
  <c r="X92" i="12" s="1"/>
  <c r="AB206" i="14"/>
  <c r="AG206" i="14"/>
  <c r="AG158" i="14"/>
  <c r="AE192" i="14"/>
  <c r="AB192" i="14"/>
  <c r="AC192" i="14" s="1"/>
  <c r="X110" i="12" s="1"/>
  <c r="AG101" i="14"/>
  <c r="AB101" i="14"/>
  <c r="AC101" i="14" s="1"/>
  <c r="X63" i="12" s="1"/>
  <c r="AE147" i="14"/>
  <c r="AB147" i="14"/>
  <c r="AC147" i="14" s="1"/>
  <c r="X87" i="12" s="1"/>
  <c r="AB156" i="14"/>
  <c r="AC156" i="14" s="1"/>
  <c r="AF156" i="14"/>
  <c r="AF148" i="14"/>
  <c r="AB148" i="14"/>
  <c r="AC148" i="14" s="1"/>
  <c r="X88" i="12" s="1"/>
  <c r="AG210" i="14"/>
  <c r="AF213" i="14"/>
  <c r="AE54" i="11"/>
  <c r="I7" i="15" s="1"/>
  <c r="AB198" i="14"/>
  <c r="AC198" i="14" s="1"/>
  <c r="X116" i="12" s="1"/>
  <c r="AF198" i="14"/>
  <c r="AB201" i="14"/>
  <c r="AG201" i="14"/>
  <c r="AE59" i="11"/>
  <c r="I12" i="15" s="1"/>
  <c r="AE67" i="11"/>
  <c r="I20" i="15" s="1"/>
  <c r="AB204" i="14"/>
  <c r="AC204" i="14" s="1"/>
  <c r="AF204" i="14"/>
  <c r="AE65" i="11"/>
  <c r="I18" i="15" s="1"/>
  <c r="AH157" i="14"/>
  <c r="AB159" i="14"/>
  <c r="AC159" i="14" s="1"/>
  <c r="AF159" i="14"/>
  <c r="AB205" i="14"/>
  <c r="AC205" i="14" s="1"/>
  <c r="AE205" i="14"/>
  <c r="AE210" i="14"/>
  <c r="AB210" i="14"/>
  <c r="AC210" i="14" s="1"/>
  <c r="AE68" i="11"/>
  <c r="I21" i="15" s="1"/>
  <c r="AB195" i="14"/>
  <c r="AF195" i="14"/>
  <c r="AB211" i="14"/>
  <c r="AC211" i="14" s="1"/>
  <c r="AE211" i="14"/>
  <c r="AB193" i="14"/>
  <c r="AC193" i="14" s="1"/>
  <c r="X111" i="12" s="1"/>
  <c r="AE193" i="14"/>
  <c r="AB200" i="14"/>
  <c r="AE200" i="14"/>
  <c r="AB197" i="14"/>
  <c r="AC197" i="14" s="1"/>
  <c r="X115" i="12" s="1"/>
  <c r="AE197" i="14"/>
  <c r="AB209" i="14"/>
  <c r="AF209" i="14"/>
  <c r="AE62" i="11"/>
  <c r="I15" i="15" s="1"/>
  <c r="AG160" i="14"/>
  <c r="AB160" i="14"/>
  <c r="AC160" i="14" s="1"/>
  <c r="AE22" i="11"/>
  <c r="H20" i="15" s="1"/>
  <c r="AE55" i="11"/>
  <c r="I8" i="15" s="1"/>
  <c r="AH201" i="14"/>
  <c r="AG161" i="14"/>
  <c r="AB161" i="14"/>
  <c r="AG197" i="14"/>
  <c r="AB28" i="14"/>
  <c r="AC28" i="14" s="1"/>
  <c r="AG28" i="14"/>
  <c r="AF150" i="14"/>
  <c r="AH163" i="14"/>
  <c r="AB164" i="14"/>
  <c r="AE164" i="14"/>
  <c r="AE58" i="11"/>
  <c r="I11" i="15" s="1"/>
  <c r="AG198" i="14"/>
  <c r="AE208" i="14"/>
  <c r="AB208" i="14"/>
  <c r="AC208" i="14" s="1"/>
  <c r="AE61" i="11"/>
  <c r="I14" i="15" s="1"/>
  <c r="AG148" i="14"/>
  <c r="AE66" i="11"/>
  <c r="I19" i="15" s="1"/>
  <c r="AB212" i="14"/>
  <c r="AG212" i="14"/>
  <c r="AF163" i="14"/>
  <c r="AG162" i="14"/>
  <c r="AB162" i="14"/>
  <c r="AC162" i="14" s="1"/>
  <c r="AB203" i="14"/>
  <c r="AC203" i="14" s="1"/>
  <c r="AF203" i="14"/>
  <c r="AF202" i="14"/>
  <c r="AB202" i="14"/>
  <c r="AC202" i="14" s="1"/>
  <c r="AG202" i="14"/>
  <c r="O155" i="7"/>
  <c r="O89" i="18"/>
  <c r="O84" i="18"/>
  <c r="O150" i="7"/>
  <c r="Q207" i="2"/>
  <c r="M89" i="18"/>
  <c r="M155" i="7"/>
  <c r="N192" i="7"/>
  <c r="O116" i="12"/>
  <c r="L107" i="18"/>
  <c r="N83" i="18"/>
  <c r="M110" i="18"/>
  <c r="M206" i="7"/>
  <c r="L202" i="7"/>
  <c r="O196" i="7"/>
  <c r="O108" i="18"/>
  <c r="O85" i="18"/>
  <c r="M187" i="7"/>
  <c r="N111" i="12"/>
  <c r="M87" i="18"/>
  <c r="P118" i="12"/>
  <c r="O106" i="18"/>
  <c r="M22" i="7"/>
  <c r="P95" i="12"/>
  <c r="M110" i="12"/>
  <c r="S161" i="2"/>
  <c r="R161" i="2" s="1"/>
  <c r="Q161" i="2" s="1"/>
  <c r="L79" i="18"/>
  <c r="L155" i="7"/>
  <c r="R199" i="2"/>
  <c r="Q199" i="2" s="1"/>
  <c r="Q159" i="2"/>
  <c r="N51" i="18"/>
  <c r="R165" i="2"/>
  <c r="Q165" i="2" s="1"/>
  <c r="L141" i="7"/>
  <c r="O158" i="7"/>
  <c r="L186" i="7"/>
  <c r="M80" i="18"/>
  <c r="Q216" i="2"/>
  <c r="L89" i="18"/>
  <c r="L153" i="7"/>
  <c r="S169" i="2"/>
  <c r="R169" i="2" s="1"/>
  <c r="R200" i="2"/>
  <c r="Q200" i="2" s="1"/>
  <c r="Q206" i="2"/>
  <c r="R34" i="2"/>
  <c r="Q34" i="2" s="1"/>
  <c r="M115" i="12"/>
  <c r="N152" i="7"/>
  <c r="M93" i="12"/>
  <c r="R218" i="2"/>
  <c r="Q218" i="2" s="1"/>
  <c r="N200" i="7"/>
  <c r="N146" i="7"/>
  <c r="L159" i="7"/>
  <c r="S212" i="2"/>
  <c r="R212" i="2" s="1"/>
  <c r="Q212" i="2" s="1"/>
  <c r="O205" i="7"/>
  <c r="Q214" i="2"/>
  <c r="N102" i="18"/>
  <c r="L143" i="7"/>
  <c r="Q155" i="2"/>
  <c r="N22" i="7"/>
  <c r="O153" i="7"/>
  <c r="O92" i="12"/>
  <c r="Q198" i="2"/>
  <c r="L194" i="7"/>
  <c r="R171" i="2"/>
  <c r="Q171" i="2" s="1"/>
  <c r="S162" i="2"/>
  <c r="R162" i="2" s="1"/>
  <c r="Q162" i="2" s="1"/>
  <c r="N112" i="12"/>
  <c r="N190" i="7"/>
  <c r="M89" i="12"/>
  <c r="R167" i="2"/>
  <c r="Q167" i="2" s="1"/>
  <c r="R215" i="2"/>
  <c r="Q215" i="2" s="1"/>
  <c r="L22" i="7"/>
  <c r="M159" i="7"/>
  <c r="O87" i="18"/>
  <c r="M101" i="18"/>
  <c r="O197" i="7"/>
  <c r="L189" i="7"/>
  <c r="O90" i="12"/>
  <c r="L205" i="7"/>
  <c r="O149" i="7"/>
  <c r="S202" i="2"/>
  <c r="R202" i="2" s="1"/>
  <c r="Q202" i="2" s="1"/>
  <c r="S217" i="2"/>
  <c r="R217" i="2" s="1"/>
  <c r="Q217" i="2" s="1"/>
  <c r="N158" i="7"/>
  <c r="M100" i="18"/>
  <c r="N84" i="18"/>
  <c r="L77" i="18"/>
  <c r="L95" i="7"/>
  <c r="N63" i="12"/>
  <c r="AU76" i="14"/>
  <c r="L76" i="14" s="1"/>
  <c r="AU77" i="14"/>
  <c r="L77" i="14" s="1"/>
  <c r="AW79" i="14"/>
  <c r="N79" i="14" s="1"/>
  <c r="G85" i="2" s="1"/>
  <c r="AW76" i="14"/>
  <c r="N76" i="14" s="1"/>
  <c r="G82" i="2" s="1"/>
  <c r="AW77" i="14"/>
  <c r="N77" i="14" s="1"/>
  <c r="AU30" i="14"/>
  <c r="L30" i="14" s="1"/>
  <c r="AV90" i="14"/>
  <c r="M90" i="14" s="1"/>
  <c r="F96" i="2" s="1"/>
  <c r="AW81" i="14"/>
  <c r="N81" i="14" s="1"/>
  <c r="G87" i="2" s="1"/>
  <c r="AW85" i="14"/>
  <c r="N85" i="14" s="1"/>
  <c r="AV85" i="14"/>
  <c r="M85" i="14" s="1"/>
  <c r="AW78" i="14"/>
  <c r="N78" i="14" s="1"/>
  <c r="AX37" i="14"/>
  <c r="O37" i="14" s="1"/>
  <c r="AW86" i="14"/>
  <c r="N86" i="14" s="1"/>
  <c r="AW30" i="14"/>
  <c r="N30" i="14" s="1"/>
  <c r="G36" i="2" s="1"/>
  <c r="AW80" i="14"/>
  <c r="N80" i="14" s="1"/>
  <c r="AU88" i="14"/>
  <c r="L88" i="14" s="1"/>
  <c r="E94" i="2" s="1"/>
  <c r="AV79" i="14"/>
  <c r="M79" i="14" s="1"/>
  <c r="F85" i="2" s="1"/>
  <c r="AU87" i="14"/>
  <c r="L87" i="14" s="1"/>
  <c r="E93" i="2" s="1"/>
  <c r="AV76" i="14"/>
  <c r="M76" i="14" s="1"/>
  <c r="F82" i="2" s="1"/>
  <c r="AV78" i="14"/>
  <c r="M78" i="14" s="1"/>
  <c r="F84" i="2" s="1"/>
  <c r="AV75" i="14"/>
  <c r="M75" i="14" s="1"/>
  <c r="AU84" i="14"/>
  <c r="L84" i="14" s="1"/>
  <c r="AX77" i="14"/>
  <c r="O77" i="14" s="1"/>
  <c r="H83" i="2" s="1"/>
  <c r="AU91" i="14"/>
  <c r="L91" i="14" s="1"/>
  <c r="AV45" i="14"/>
  <c r="M45" i="14" s="1"/>
  <c r="AV80" i="14"/>
  <c r="M80" i="14" s="1"/>
  <c r="F86" i="2" s="1"/>
  <c r="AW84" i="14"/>
  <c r="N84" i="14" s="1"/>
  <c r="G90" i="2" s="1"/>
  <c r="I81" i="2"/>
  <c r="L69" i="7" s="1"/>
  <c r="L81" i="2"/>
  <c r="O69" i="7" s="1"/>
  <c r="AW82" i="14"/>
  <c r="N82" i="14" s="1"/>
  <c r="AV82" i="14"/>
  <c r="M82" i="14" s="1"/>
  <c r="F88" i="2" s="1"/>
  <c r="AW83" i="14"/>
  <c r="N83" i="14" s="1"/>
  <c r="AC114" i="14"/>
  <c r="AW87" i="14"/>
  <c r="N87" i="14" s="1"/>
  <c r="G93" i="2" s="1"/>
  <c r="AW89" i="14"/>
  <c r="N89" i="14" s="1"/>
  <c r="G95" i="2" s="1"/>
  <c r="E81" i="2"/>
  <c r="AC109" i="14"/>
  <c r="X71" i="12" s="1"/>
  <c r="H81" i="2"/>
  <c r="T81" i="2" s="1"/>
  <c r="Q169" i="2"/>
  <c r="AC112" i="14"/>
  <c r="AC105" i="14"/>
  <c r="X67" i="12" s="1"/>
  <c r="AC104" i="14"/>
  <c r="X66" i="12" s="1"/>
  <c r="L157" i="7"/>
  <c r="AC108" i="14"/>
  <c r="X70" i="12" s="1"/>
  <c r="AX44" i="14"/>
  <c r="O44" i="14" s="1"/>
  <c r="H50" i="2" s="1"/>
  <c r="AW31" i="14"/>
  <c r="N31" i="14" s="1"/>
  <c r="AU37" i="14"/>
  <c r="L37" i="14" s="1"/>
  <c r="AV94" i="14"/>
  <c r="M94" i="14" s="1"/>
  <c r="F100" i="2" s="1"/>
  <c r="AW91" i="14"/>
  <c r="N91" i="14" s="1"/>
  <c r="AV88" i="14"/>
  <c r="M88" i="14" s="1"/>
  <c r="F94" i="2" s="1"/>
  <c r="AU92" i="14"/>
  <c r="L92" i="14" s="1"/>
  <c r="AV84" i="14"/>
  <c r="M84" i="14" s="1"/>
  <c r="AC119" i="14"/>
  <c r="AW92" i="14"/>
  <c r="N92" i="14" s="1"/>
  <c r="AW88" i="14"/>
  <c r="N88" i="14" s="1"/>
  <c r="AV39" i="14"/>
  <c r="M39" i="14" s="1"/>
  <c r="F45" i="2" s="1"/>
  <c r="AV48" i="14"/>
  <c r="M48" i="14" s="1"/>
  <c r="F54" i="2" s="1"/>
  <c r="AW46" i="14"/>
  <c r="N46" i="14" s="1"/>
  <c r="G52" i="2" s="1"/>
  <c r="AX42" i="14"/>
  <c r="O42" i="14" s="1"/>
  <c r="AU39" i="14"/>
  <c r="L39" i="14" s="1"/>
  <c r="E45" i="2" s="1"/>
  <c r="AU32" i="14"/>
  <c r="L32" i="14" s="1"/>
  <c r="AW34" i="14"/>
  <c r="N34" i="14" s="1"/>
  <c r="AV31" i="14"/>
  <c r="M31" i="14" s="1"/>
  <c r="F37" i="2" s="1"/>
  <c r="AW90" i="14"/>
  <c r="N90" i="14" s="1"/>
  <c r="G96" i="2" s="1"/>
  <c r="AW94" i="14"/>
  <c r="N94" i="14" s="1"/>
  <c r="AU31" i="14"/>
  <c r="L31" i="14" s="1"/>
  <c r="E37" i="2" s="1"/>
  <c r="AV30" i="14"/>
  <c r="M30" i="14" s="1"/>
  <c r="AU90" i="14"/>
  <c r="L90" i="14" s="1"/>
  <c r="AX81" i="14"/>
  <c r="O81" i="14" s="1"/>
  <c r="H87" i="2" s="1"/>
  <c r="AU33" i="14"/>
  <c r="L33" i="14" s="1"/>
  <c r="E39" i="2" s="1"/>
  <c r="AV43" i="14"/>
  <c r="M43" i="14" s="1"/>
  <c r="AU93" i="14"/>
  <c r="L93" i="14" s="1"/>
  <c r="AX80" i="14"/>
  <c r="O80" i="14" s="1"/>
  <c r="H86" i="2" s="1"/>
  <c r="AU81" i="14"/>
  <c r="L81" i="14" s="1"/>
  <c r="AV86" i="14"/>
  <c r="M86" i="14" s="1"/>
  <c r="F92" i="2" s="1"/>
  <c r="AU79" i="14"/>
  <c r="L79" i="14" s="1"/>
  <c r="E85" i="2" s="1"/>
  <c r="AU86" i="14"/>
  <c r="L86" i="14" s="1"/>
  <c r="AX88" i="14"/>
  <c r="O88" i="14" s="1"/>
  <c r="H94" i="2" s="1"/>
  <c r="AV92" i="14"/>
  <c r="M92" i="14" s="1"/>
  <c r="F98" i="2" s="1"/>
  <c r="AW93" i="14"/>
  <c r="N93" i="14" s="1"/>
  <c r="AU83" i="14"/>
  <c r="L83" i="14" s="1"/>
  <c r="AU82" i="14"/>
  <c r="L82" i="14" s="1"/>
  <c r="AV81" i="14"/>
  <c r="M81" i="14" s="1"/>
  <c r="AU85" i="14"/>
  <c r="L85" i="14" s="1"/>
  <c r="E91" i="2" s="1"/>
  <c r="AU89" i="14"/>
  <c r="L89" i="14" s="1"/>
  <c r="AU94" i="14"/>
  <c r="L94" i="14" s="1"/>
  <c r="AV83" i="14"/>
  <c r="M83" i="14" s="1"/>
  <c r="AX76" i="14"/>
  <c r="O76" i="14" s="1"/>
  <c r="AU80" i="14"/>
  <c r="L80" i="14" s="1"/>
  <c r="E86" i="2" s="1"/>
  <c r="AV89" i="14"/>
  <c r="M89" i="14" s="1"/>
  <c r="F95" i="2" s="1"/>
  <c r="AV87" i="14"/>
  <c r="M87" i="14" s="1"/>
  <c r="F93" i="2" s="1"/>
  <c r="AU78" i="14"/>
  <c r="L78" i="14" s="1"/>
  <c r="AV93" i="14"/>
  <c r="M93" i="14" s="1"/>
  <c r="F99" i="2" s="1"/>
  <c r="AV91" i="14"/>
  <c r="M91" i="14" s="1"/>
  <c r="F97" i="2" s="1"/>
  <c r="AX92" i="14"/>
  <c r="O92" i="14" s="1"/>
  <c r="AU36" i="14"/>
  <c r="L36" i="14" s="1"/>
  <c r="AU42" i="14"/>
  <c r="L42" i="14" s="1"/>
  <c r="E48" i="2" s="1"/>
  <c r="AU38" i="14"/>
  <c r="L38" i="14" s="1"/>
  <c r="AU44" i="14"/>
  <c r="L44" i="14" s="1"/>
  <c r="AX34" i="14"/>
  <c r="O34" i="14" s="1"/>
  <c r="H40" i="2" s="1"/>
  <c r="AX38" i="14"/>
  <c r="O38" i="14" s="1"/>
  <c r="AX45" i="14"/>
  <c r="O45" i="14" s="1"/>
  <c r="H51" i="2" s="1"/>
  <c r="AW37" i="14"/>
  <c r="N37" i="14" s="1"/>
  <c r="AV42" i="14"/>
  <c r="M42" i="14" s="1"/>
  <c r="AV47" i="14"/>
  <c r="M47" i="14" s="1"/>
  <c r="F53" i="2" s="1"/>
  <c r="AV46" i="14"/>
  <c r="M46" i="14" s="1"/>
  <c r="F52" i="2" s="1"/>
  <c r="AU47" i="14"/>
  <c r="L47" i="14" s="1"/>
  <c r="AU45" i="14"/>
  <c r="L45" i="14" s="1"/>
  <c r="AX36" i="14"/>
  <c r="O36" i="14" s="1"/>
  <c r="AX30" i="14"/>
  <c r="O30" i="14" s="1"/>
  <c r="AX46" i="14"/>
  <c r="O46" i="14" s="1"/>
  <c r="H52" i="2" s="1"/>
  <c r="AV38" i="14"/>
  <c r="M38" i="14" s="1"/>
  <c r="F44" i="2" s="1"/>
  <c r="AV40" i="14"/>
  <c r="M40" i="14" s="1"/>
  <c r="AU41" i="14"/>
  <c r="L41" i="14" s="1"/>
  <c r="E47" i="2" s="1"/>
  <c r="AV41" i="14"/>
  <c r="M41" i="14" s="1"/>
  <c r="AU49" i="14"/>
  <c r="L49" i="14" s="1"/>
  <c r="E55" i="2" s="1"/>
  <c r="AU34" i="14"/>
  <c r="L34" i="14" s="1"/>
  <c r="E40" i="2" s="1"/>
  <c r="AU40" i="14"/>
  <c r="L40" i="14" s="1"/>
  <c r="AX40" i="14"/>
  <c r="O40" i="14" s="1"/>
  <c r="AX43" i="14"/>
  <c r="O43" i="14" s="1"/>
  <c r="H49" i="2" s="1"/>
  <c r="AX35" i="14"/>
  <c r="O35" i="14" s="1"/>
  <c r="H41" i="2" s="1"/>
  <c r="AX47" i="14"/>
  <c r="O47" i="14" s="1"/>
  <c r="AV32" i="14"/>
  <c r="M32" i="14" s="1"/>
  <c r="AV49" i="14"/>
  <c r="M49" i="14" s="1"/>
  <c r="AV34" i="14"/>
  <c r="M34" i="14" s="1"/>
  <c r="AV37" i="14"/>
  <c r="M37" i="14" s="1"/>
  <c r="AU46" i="14"/>
  <c r="L46" i="14" s="1"/>
  <c r="E52" i="2" s="1"/>
  <c r="AU43" i="14"/>
  <c r="L43" i="14" s="1"/>
  <c r="AX48" i="14"/>
  <c r="O48" i="14" s="1"/>
  <c r="AX32" i="14"/>
  <c r="O32" i="14" s="1"/>
  <c r="H38" i="2" s="1"/>
  <c r="AX41" i="14"/>
  <c r="O41" i="14" s="1"/>
  <c r="AX39" i="14"/>
  <c r="O39" i="14" s="1"/>
  <c r="H45" i="2" s="1"/>
  <c r="AV33" i="14"/>
  <c r="M33" i="14" s="1"/>
  <c r="F39" i="2" s="1"/>
  <c r="AV36" i="14"/>
  <c r="M36" i="14" s="1"/>
  <c r="F42" i="2" s="1"/>
  <c r="AV35" i="14"/>
  <c r="M35" i="14" s="1"/>
  <c r="AU35" i="14"/>
  <c r="L35" i="14" s="1"/>
  <c r="E41" i="2" s="1"/>
  <c r="AU48" i="14"/>
  <c r="L48" i="14" s="1"/>
  <c r="AX31" i="14"/>
  <c r="O31" i="14" s="1"/>
  <c r="H37" i="2" s="1"/>
  <c r="AX49" i="14"/>
  <c r="O49" i="14" s="1"/>
  <c r="H55" i="2" s="1"/>
  <c r="AX33" i="14"/>
  <c r="O33" i="14" s="1"/>
  <c r="AV44" i="14"/>
  <c r="M44" i="14" s="1"/>
  <c r="AE105" i="11"/>
  <c r="J13" i="15" s="1"/>
  <c r="AE102" i="11"/>
  <c r="J10" i="15" s="1"/>
  <c r="AE98" i="11"/>
  <c r="J6" i="15" s="1"/>
  <c r="AE112" i="11"/>
  <c r="J20" i="15" s="1"/>
  <c r="AE104" i="11"/>
  <c r="J12" i="15" s="1"/>
  <c r="AE107" i="11"/>
  <c r="J15" i="15" s="1"/>
  <c r="AE106" i="11"/>
  <c r="J14" i="15" s="1"/>
  <c r="AE114" i="11"/>
  <c r="J22" i="15" s="1"/>
  <c r="AE97" i="11"/>
  <c r="J5" i="15" s="1"/>
  <c r="AE99" i="11"/>
  <c r="J7" i="15" s="1"/>
  <c r="AE111" i="11"/>
  <c r="J19" i="15" s="1"/>
  <c r="AE109" i="11"/>
  <c r="J17" i="15" s="1"/>
  <c r="AE108" i="11"/>
  <c r="J16" i="15" s="1"/>
  <c r="AE103" i="11"/>
  <c r="J11" i="15" s="1"/>
  <c r="AE101" i="11"/>
  <c r="J9" i="15" s="1"/>
  <c r="AE100" i="11"/>
  <c r="J8" i="15" s="1"/>
  <c r="AE110" i="11"/>
  <c r="J18" i="15" s="1"/>
  <c r="AE113" i="11"/>
  <c r="J21" i="15" s="1"/>
  <c r="AX91" i="14"/>
  <c r="O91" i="14" s="1"/>
  <c r="H97" i="2" s="1"/>
  <c r="AX93" i="14"/>
  <c r="O93" i="14" s="1"/>
  <c r="H99" i="2" s="1"/>
  <c r="AW36" i="14"/>
  <c r="N36" i="14" s="1"/>
  <c r="AW39" i="14"/>
  <c r="N39" i="14" s="1"/>
  <c r="AW45" i="14"/>
  <c r="N45" i="14" s="1"/>
  <c r="G51" i="2" s="1"/>
  <c r="AW42" i="14"/>
  <c r="N42" i="14" s="1"/>
  <c r="G48" i="2" s="1"/>
  <c r="AX89" i="14"/>
  <c r="O89" i="14" s="1"/>
  <c r="H95" i="2" s="1"/>
  <c r="AX79" i="14"/>
  <c r="O79" i="14" s="1"/>
  <c r="AX85" i="14"/>
  <c r="O85" i="14" s="1"/>
  <c r="AW47" i="14"/>
  <c r="N47" i="14" s="1"/>
  <c r="AW38" i="14"/>
  <c r="N38" i="14" s="1"/>
  <c r="G44" i="2" s="1"/>
  <c r="AX82" i="14"/>
  <c r="O82" i="14" s="1"/>
  <c r="AX78" i="14"/>
  <c r="O78" i="14" s="1"/>
  <c r="H84" i="2" s="1"/>
  <c r="AW33" i="14"/>
  <c r="N33" i="14" s="1"/>
  <c r="AW32" i="14"/>
  <c r="N32" i="14" s="1"/>
  <c r="G38" i="2" s="1"/>
  <c r="AW40" i="14"/>
  <c r="N40" i="14" s="1"/>
  <c r="AX90" i="14"/>
  <c r="O90" i="14" s="1"/>
  <c r="H96" i="2" s="1"/>
  <c r="AX87" i="14"/>
  <c r="O87" i="14" s="1"/>
  <c r="AX83" i="14"/>
  <c r="O83" i="14" s="1"/>
  <c r="H89" i="2" s="1"/>
  <c r="AX94" i="14"/>
  <c r="O94" i="14" s="1"/>
  <c r="H100" i="2" s="1"/>
  <c r="AW48" i="14"/>
  <c r="N48" i="14" s="1"/>
  <c r="AW35" i="14"/>
  <c r="N35" i="14" s="1"/>
  <c r="AW41" i="14"/>
  <c r="N41" i="14" s="1"/>
  <c r="G47" i="2" s="1"/>
  <c r="AX86" i="14"/>
  <c r="O86" i="14" s="1"/>
  <c r="H92" i="2" s="1"/>
  <c r="AW49" i="14"/>
  <c r="N49" i="14" s="1"/>
  <c r="G55" i="2" s="1"/>
  <c r="AW43" i="14"/>
  <c r="N43" i="14" s="1"/>
  <c r="G49" i="2" s="1"/>
  <c r="AW44" i="14"/>
  <c r="N44" i="14" s="1"/>
  <c r="AX84" i="14"/>
  <c r="O84" i="14" s="1"/>
  <c r="H90" i="2" s="1"/>
  <c r="AC201" i="14"/>
  <c r="AC195" i="14"/>
  <c r="X113" i="12" s="1"/>
  <c r="AC157" i="14"/>
  <c r="AC194" i="14"/>
  <c r="X112" i="12" s="1"/>
  <c r="AC161" i="14"/>
  <c r="AC206" i="14"/>
  <c r="AC149" i="14"/>
  <c r="X89" i="12" s="1"/>
  <c r="AC200" i="14"/>
  <c r="X118" i="12" s="1"/>
  <c r="AC209" i="14"/>
  <c r="AC164" i="14"/>
  <c r="AC151" i="14"/>
  <c r="X91" i="12" s="1"/>
  <c r="AC212" i="14"/>
  <c r="AN223" i="14"/>
  <c r="AN228" i="14"/>
  <c r="AN229" i="14"/>
  <c r="AN216" i="14"/>
  <c r="AN215" i="14"/>
  <c r="AN219" i="14"/>
  <c r="AN217" i="14"/>
  <c r="AN220" i="14"/>
  <c r="AN218" i="14"/>
  <c r="AN226" i="14"/>
  <c r="AN222" i="14"/>
  <c r="AN225" i="14"/>
  <c r="AN224" i="14"/>
  <c r="AN221" i="14"/>
  <c r="AN227" i="14"/>
  <c r="AN214" i="14"/>
  <c r="I35" i="2"/>
  <c r="J172" i="2"/>
  <c r="I172" i="2"/>
  <c r="L35" i="2"/>
  <c r="K35" i="2"/>
  <c r="K126" i="2"/>
  <c r="J126" i="2"/>
  <c r="K172" i="2"/>
  <c r="L126" i="2"/>
  <c r="K81" i="2"/>
  <c r="J83" i="2"/>
  <c r="L172" i="2"/>
  <c r="J35" i="2"/>
  <c r="I126" i="2"/>
  <c r="O143" i="7"/>
  <c r="P89" i="12"/>
  <c r="O77" i="18"/>
  <c r="E35" i="2"/>
  <c r="O98" i="18"/>
  <c r="O186" i="7"/>
  <c r="G43" i="2"/>
  <c r="G94" i="2"/>
  <c r="F172" i="2"/>
  <c r="O191" i="7"/>
  <c r="P115" i="12"/>
  <c r="O103" i="18"/>
  <c r="N68" i="7"/>
  <c r="L68" i="7"/>
  <c r="AS122" i="14"/>
  <c r="AQ122" i="14"/>
  <c r="AR122" i="14"/>
  <c r="AT122" i="14"/>
  <c r="AS124" i="14"/>
  <c r="AT124" i="14"/>
  <c r="AR124" i="14"/>
  <c r="AQ124" i="14"/>
  <c r="AR130" i="14"/>
  <c r="AS130" i="14"/>
  <c r="AQ130" i="14"/>
  <c r="AT130" i="14"/>
  <c r="AQ184" i="14"/>
  <c r="AR184" i="14"/>
  <c r="AT184" i="14"/>
  <c r="AS184" i="14"/>
  <c r="AS170" i="14"/>
  <c r="AT170" i="14"/>
  <c r="AQ170" i="14"/>
  <c r="AR170" i="14"/>
  <c r="AQ168" i="14"/>
  <c r="AR168" i="14"/>
  <c r="AS168" i="14"/>
  <c r="AT168" i="14"/>
  <c r="E172" i="2"/>
  <c r="H35" i="2"/>
  <c r="O76" i="18"/>
  <c r="O142" i="7"/>
  <c r="P88" i="12"/>
  <c r="F36" i="2"/>
  <c r="Z9" i="18"/>
  <c r="E83" i="2"/>
  <c r="O187" i="7"/>
  <c r="P111" i="12"/>
  <c r="O99" i="18"/>
  <c r="N207" i="7"/>
  <c r="M68" i="7"/>
  <c r="AQ136" i="14"/>
  <c r="AS136" i="14"/>
  <c r="AR136" i="14"/>
  <c r="AT136" i="14"/>
  <c r="AR126" i="14"/>
  <c r="AT126" i="14"/>
  <c r="AQ126" i="14"/>
  <c r="AS126" i="14"/>
  <c r="AS131" i="14"/>
  <c r="AT131" i="14"/>
  <c r="AQ131" i="14"/>
  <c r="AR131" i="14"/>
  <c r="AS181" i="14"/>
  <c r="AQ181" i="14"/>
  <c r="AR181" i="14"/>
  <c r="AT181" i="14"/>
  <c r="AQ180" i="14"/>
  <c r="AS180" i="14"/>
  <c r="AT180" i="14"/>
  <c r="AR180" i="14"/>
  <c r="AT167" i="14"/>
  <c r="AQ167" i="14"/>
  <c r="AR167" i="14"/>
  <c r="AS167" i="14"/>
  <c r="G92" i="2"/>
  <c r="O192" i="7"/>
  <c r="P116" i="12"/>
  <c r="O104" i="18"/>
  <c r="H42" i="2"/>
  <c r="P117" i="12"/>
  <c r="O105" i="18"/>
  <c r="O193" i="7"/>
  <c r="P113" i="12"/>
  <c r="O189" i="7"/>
  <c r="O101" i="18"/>
  <c r="X219" i="2"/>
  <c r="W219" i="2" s="1"/>
  <c r="V219" i="2" s="1"/>
  <c r="U219" i="2" s="1"/>
  <c r="T219" i="2"/>
  <c r="S219" i="2" s="1"/>
  <c r="R219" i="2" s="1"/>
  <c r="Q219" i="2" s="1"/>
  <c r="G35" i="2"/>
  <c r="G126" i="2"/>
  <c r="O140" i="7"/>
  <c r="O74" i="18"/>
  <c r="F126" i="2"/>
  <c r="F81" i="2"/>
  <c r="O68" i="7"/>
  <c r="O207" i="7"/>
  <c r="AS138" i="14"/>
  <c r="AR138" i="14"/>
  <c r="AQ138" i="14"/>
  <c r="AT138" i="14"/>
  <c r="AS128" i="14"/>
  <c r="AQ128" i="14"/>
  <c r="AT128" i="14"/>
  <c r="AR128" i="14"/>
  <c r="AR121" i="14"/>
  <c r="AT121" i="14"/>
  <c r="AS121" i="14"/>
  <c r="AQ121" i="14"/>
  <c r="AR177" i="14"/>
  <c r="AT177" i="14"/>
  <c r="AS177" i="14"/>
  <c r="AQ177" i="14"/>
  <c r="AQ173" i="14"/>
  <c r="AS173" i="14"/>
  <c r="AT173" i="14"/>
  <c r="AR173" i="14"/>
  <c r="AQ176" i="14"/>
  <c r="AR176" i="14"/>
  <c r="AS176" i="14"/>
  <c r="AT176" i="14"/>
  <c r="E38" i="2"/>
  <c r="G172" i="2"/>
  <c r="O185" i="7"/>
  <c r="O97" i="18"/>
  <c r="O190" i="7"/>
  <c r="P114" i="12"/>
  <c r="O102" i="18"/>
  <c r="E82" i="2"/>
  <c r="G39" i="2"/>
  <c r="G86" i="2"/>
  <c r="E95" i="2"/>
  <c r="F51" i="2"/>
  <c r="O80" i="18"/>
  <c r="O146" i="7"/>
  <c r="P92" i="12"/>
  <c r="H126" i="2"/>
  <c r="L207" i="7"/>
  <c r="AS137" i="14"/>
  <c r="AQ137" i="14"/>
  <c r="AT137" i="14"/>
  <c r="AR137" i="14"/>
  <c r="AS133" i="14"/>
  <c r="AT133" i="14"/>
  <c r="AR133" i="14"/>
  <c r="AQ133" i="14"/>
  <c r="AR132" i="14"/>
  <c r="AQ132" i="14"/>
  <c r="AS132" i="14"/>
  <c r="AT132" i="14"/>
  <c r="AT175" i="14"/>
  <c r="AR175" i="14"/>
  <c r="AS175" i="14"/>
  <c r="AQ175" i="14"/>
  <c r="AR178" i="14"/>
  <c r="AS178" i="14"/>
  <c r="AQ178" i="14"/>
  <c r="AT178" i="14"/>
  <c r="AT183" i="14"/>
  <c r="AS183" i="14"/>
  <c r="AQ183" i="14"/>
  <c r="AR183" i="14"/>
  <c r="Z30" i="18"/>
  <c r="T80" i="2"/>
  <c r="S80" i="2" s="1"/>
  <c r="R80" i="2" s="1"/>
  <c r="Q80" i="2" s="1"/>
  <c r="X80" i="2"/>
  <c r="W80" i="2" s="1"/>
  <c r="V80" i="2" s="1"/>
  <c r="U80" i="2" s="1"/>
  <c r="G81" i="2"/>
  <c r="F83" i="2"/>
  <c r="G91" i="2"/>
  <c r="H172" i="2"/>
  <c r="F35" i="2"/>
  <c r="O81" i="18"/>
  <c r="P93" i="12"/>
  <c r="O147" i="7"/>
  <c r="E126" i="2"/>
  <c r="O79" i="18"/>
  <c r="P91" i="12"/>
  <c r="O145" i="7"/>
  <c r="AQ134" i="14"/>
  <c r="AS134" i="14"/>
  <c r="AT134" i="14"/>
  <c r="AR134" i="14"/>
  <c r="AS123" i="14"/>
  <c r="AR123" i="14"/>
  <c r="AQ123" i="14"/>
  <c r="AT123" i="14"/>
  <c r="AQ125" i="14"/>
  <c r="AS125" i="14"/>
  <c r="AR125" i="14"/>
  <c r="AT125" i="14"/>
  <c r="AR182" i="14"/>
  <c r="AS182" i="14"/>
  <c r="AQ182" i="14"/>
  <c r="AT182" i="14"/>
  <c r="AT179" i="14"/>
  <c r="AS179" i="14"/>
  <c r="AQ179" i="14"/>
  <c r="AR179" i="14"/>
  <c r="AS174" i="14"/>
  <c r="AR174" i="14"/>
  <c r="AQ174" i="14"/>
  <c r="AT174" i="14"/>
  <c r="O78" i="18"/>
  <c r="O144" i="7"/>
  <c r="P90" i="12"/>
  <c r="O188" i="7"/>
  <c r="O100" i="18"/>
  <c r="P112" i="12"/>
  <c r="G83" i="2"/>
  <c r="O148" i="7"/>
  <c r="P94" i="12"/>
  <c r="O82" i="18"/>
  <c r="O141" i="7"/>
  <c r="O75" i="18"/>
  <c r="G84" i="2"/>
  <c r="E98" i="2"/>
  <c r="F47" i="2"/>
  <c r="H85" i="2"/>
  <c r="AS135" i="14"/>
  <c r="AQ135" i="14"/>
  <c r="AR135" i="14"/>
  <c r="AT135" i="14"/>
  <c r="AR139" i="14"/>
  <c r="AS139" i="14"/>
  <c r="AQ139" i="14"/>
  <c r="AT139" i="14"/>
  <c r="AQ129" i="14"/>
  <c r="AT129" i="14"/>
  <c r="AR129" i="14"/>
  <c r="AS129" i="14"/>
  <c r="AR127" i="14"/>
  <c r="AQ127" i="14"/>
  <c r="AS127" i="14"/>
  <c r="AT127" i="14"/>
  <c r="AT169" i="14"/>
  <c r="AQ169" i="14"/>
  <c r="AS169" i="14"/>
  <c r="AR169" i="14"/>
  <c r="AT171" i="14"/>
  <c r="AR171" i="14"/>
  <c r="AS171" i="14"/>
  <c r="AQ171" i="14"/>
  <c r="AQ172" i="14"/>
  <c r="AR172" i="14"/>
  <c r="AT172" i="14"/>
  <c r="AS172" i="14"/>
  <c r="BC108" i="14"/>
  <c r="BA104" i="14"/>
  <c r="BB106" i="14"/>
  <c r="AD156" i="11"/>
  <c r="AD197" i="11"/>
  <c r="AB204" i="11"/>
  <c r="AB147" i="11"/>
  <c r="AC199" i="11"/>
  <c r="AC186" i="11"/>
  <c r="AD198" i="11"/>
  <c r="AC204" i="11"/>
  <c r="AC195" i="11"/>
  <c r="AC144" i="11"/>
  <c r="AC154" i="11"/>
  <c r="AC155" i="11"/>
  <c r="AB157" i="11"/>
  <c r="AC192" i="11"/>
  <c r="AA188" i="11"/>
  <c r="AA198" i="11"/>
  <c r="AC157" i="11"/>
  <c r="AA190" i="11"/>
  <c r="AD160" i="11"/>
  <c r="AD151" i="11"/>
  <c r="AA196" i="11"/>
  <c r="AA204" i="11"/>
  <c r="AC189" i="11"/>
  <c r="AB205" i="11"/>
  <c r="AC159" i="11"/>
  <c r="AC148" i="11"/>
  <c r="AC152" i="11"/>
  <c r="AA145" i="11"/>
  <c r="AA146" i="11"/>
  <c r="AC200" i="11"/>
  <c r="AA141" i="11"/>
  <c r="AC23" i="11"/>
  <c r="AA202" i="11"/>
  <c r="AD155" i="11"/>
  <c r="AB198" i="11"/>
  <c r="AA23" i="11"/>
  <c r="AA192" i="11"/>
  <c r="AD157" i="11"/>
  <c r="AD152" i="11"/>
  <c r="AD206" i="11"/>
  <c r="AB201" i="11"/>
  <c r="AC196" i="11"/>
  <c r="AC96" i="11"/>
  <c r="AB146" i="11"/>
  <c r="AB191" i="11"/>
  <c r="AC151" i="11"/>
  <c r="AB152" i="11"/>
  <c r="AC202" i="11"/>
  <c r="AB145" i="11"/>
  <c r="AC145" i="11"/>
  <c r="AA191" i="11"/>
  <c r="AB187" i="11"/>
  <c r="AB197" i="11"/>
  <c r="AC197" i="11"/>
  <c r="AC158" i="11"/>
  <c r="AA193" i="11"/>
  <c r="AB96" i="11"/>
  <c r="AB156" i="11"/>
  <c r="AC150" i="11"/>
  <c r="AB23" i="11"/>
  <c r="AA156" i="11"/>
  <c r="AC201" i="11"/>
  <c r="AB206" i="11"/>
  <c r="AC206" i="11"/>
  <c r="AB196" i="11"/>
  <c r="AB144" i="11"/>
  <c r="AD200" i="11"/>
  <c r="AD202" i="11"/>
  <c r="AA195" i="11"/>
  <c r="AA143" i="11"/>
  <c r="AA189" i="11"/>
  <c r="AB141" i="11"/>
  <c r="AA207" i="11"/>
  <c r="AB143" i="11"/>
  <c r="AB199" i="11"/>
  <c r="AA160" i="11"/>
  <c r="AC153" i="11"/>
  <c r="AB195" i="11"/>
  <c r="AD199" i="11"/>
  <c r="AC147" i="11"/>
  <c r="AC190" i="11"/>
  <c r="AC198" i="11"/>
  <c r="AC187" i="11"/>
  <c r="AD207" i="11"/>
  <c r="AA200" i="11"/>
  <c r="AC188" i="11"/>
  <c r="AA205" i="11"/>
  <c r="AA197" i="11"/>
  <c r="AA148" i="11"/>
  <c r="AA150" i="11"/>
  <c r="AB142" i="11"/>
  <c r="AC205" i="11"/>
  <c r="AB207" i="11"/>
  <c r="AB188" i="11"/>
  <c r="AD153" i="11"/>
  <c r="AA187" i="11"/>
  <c r="AA157" i="11"/>
  <c r="AA186" i="11"/>
  <c r="AB193" i="11"/>
  <c r="AB160" i="11"/>
  <c r="AC142" i="11"/>
  <c r="AB194" i="11"/>
  <c r="AB153" i="11"/>
  <c r="AA144" i="11"/>
  <c r="AA201" i="11"/>
  <c r="AD203" i="11"/>
  <c r="AD196" i="11"/>
  <c r="AD158" i="11"/>
  <c r="AA153" i="11"/>
  <c r="AB148" i="11"/>
  <c r="AC143" i="11"/>
  <c r="AB158" i="11"/>
  <c r="AB190" i="11"/>
  <c r="AB159" i="11"/>
  <c r="AB200" i="11"/>
  <c r="AB208" i="11"/>
  <c r="AA203" i="11"/>
  <c r="AB154" i="11"/>
  <c r="AA154" i="11"/>
  <c r="AA142" i="11"/>
  <c r="AB203" i="11"/>
  <c r="AC203" i="11"/>
  <c r="AD159" i="11"/>
  <c r="AB150" i="11"/>
  <c r="AB149" i="11"/>
  <c r="AC160" i="11"/>
  <c r="AC149" i="11"/>
  <c r="AA155" i="11"/>
  <c r="AC141" i="11"/>
  <c r="AD201" i="11"/>
  <c r="AD154" i="11"/>
  <c r="AB192" i="11"/>
  <c r="AB155" i="11"/>
  <c r="AD204" i="11"/>
  <c r="AA206" i="11"/>
  <c r="AB202" i="11"/>
  <c r="AB151" i="11"/>
  <c r="AC193" i="11"/>
  <c r="AD195" i="11"/>
  <c r="AD150" i="11"/>
  <c r="AA147" i="11"/>
  <c r="AB186" i="11"/>
  <c r="AC146" i="11"/>
  <c r="AC191" i="11"/>
  <c r="AA149" i="11"/>
  <c r="AA199" i="11"/>
  <c r="AD205" i="11"/>
  <c r="AA194" i="11"/>
  <c r="AA151" i="11"/>
  <c r="AC156" i="11"/>
  <c r="AA159" i="11"/>
  <c r="AB189" i="11"/>
  <c r="AC207" i="11"/>
  <c r="AA152" i="11"/>
  <c r="AC194" i="11"/>
  <c r="AA96" i="11"/>
  <c r="AE96" i="11" l="1"/>
  <c r="J4" i="15" s="1"/>
  <c r="AE152" i="11"/>
  <c r="K15" i="15" s="1"/>
  <c r="AE159" i="11"/>
  <c r="K22" i="15" s="1"/>
  <c r="AE151" i="11"/>
  <c r="K14" i="15" s="1"/>
  <c r="AE194" i="11"/>
  <c r="L12" i="15" s="1"/>
  <c r="AE199" i="11"/>
  <c r="L17" i="15" s="1"/>
  <c r="AE149" i="11"/>
  <c r="K12" i="15" s="1"/>
  <c r="AE147" i="11"/>
  <c r="K10" i="15" s="1"/>
  <c r="AE206" i="11"/>
  <c r="L24" i="15" s="1"/>
  <c r="AE155" i="11"/>
  <c r="K18" i="15" s="1"/>
  <c r="AE142" i="11"/>
  <c r="K5" i="15" s="1"/>
  <c r="AE154" i="11"/>
  <c r="K17" i="15" s="1"/>
  <c r="AE203" i="11"/>
  <c r="L21" i="15" s="1"/>
  <c r="AE153" i="11"/>
  <c r="K16" i="15" s="1"/>
  <c r="AE201" i="11"/>
  <c r="L19" i="15" s="1"/>
  <c r="AE144" i="11"/>
  <c r="K7" i="15" s="1"/>
  <c r="AE186" i="11"/>
  <c r="L4" i="15" s="1"/>
  <c r="AE157" i="11"/>
  <c r="K20" i="15" s="1"/>
  <c r="AE187" i="11"/>
  <c r="L5" i="15" s="1"/>
  <c r="AE150" i="11"/>
  <c r="K13" i="15" s="1"/>
  <c r="AE148" i="11"/>
  <c r="K11" i="15" s="1"/>
  <c r="AE197" i="11"/>
  <c r="L15" i="15" s="1"/>
  <c r="AE205" i="11"/>
  <c r="L23" i="15" s="1"/>
  <c r="AE200" i="11"/>
  <c r="L18" i="15" s="1"/>
  <c r="AE160" i="11"/>
  <c r="K23" i="15" s="1"/>
  <c r="AE207" i="11"/>
  <c r="L25" i="15" s="1"/>
  <c r="AE189" i="11"/>
  <c r="L7" i="15" s="1"/>
  <c r="AE143" i="11"/>
  <c r="K6" i="15" s="1"/>
  <c r="AE195" i="11"/>
  <c r="L13" i="15" s="1"/>
  <c r="AE156" i="11"/>
  <c r="K19" i="15" s="1"/>
  <c r="AE193" i="11"/>
  <c r="L11" i="15" s="1"/>
  <c r="AE191" i="11"/>
  <c r="L9" i="15" s="1"/>
  <c r="AE192" i="11"/>
  <c r="L10" i="15" s="1"/>
  <c r="AE23" i="11"/>
  <c r="H21" i="15" s="1"/>
  <c r="AE202" i="11"/>
  <c r="L20" i="15" s="1"/>
  <c r="AE141" i="11"/>
  <c r="K4" i="15" s="1"/>
  <c r="AE146" i="11"/>
  <c r="K9" i="15" s="1"/>
  <c r="AE145" i="11"/>
  <c r="K8" i="15" s="1"/>
  <c r="AE204" i="11"/>
  <c r="L22" i="15" s="1"/>
  <c r="AE196" i="11"/>
  <c r="L14" i="15" s="1"/>
  <c r="AE190" i="11"/>
  <c r="L8" i="15" s="1"/>
  <c r="AE198" i="11"/>
  <c r="L16" i="15" s="1"/>
  <c r="AE188" i="11"/>
  <c r="L6" i="15" s="1"/>
  <c r="G50" i="2"/>
  <c r="G54" i="2"/>
  <c r="H91" i="2"/>
  <c r="X91" i="2" s="1"/>
  <c r="W91" i="2" s="1"/>
  <c r="G42" i="2"/>
  <c r="H39" i="2"/>
  <c r="T39" i="2" s="1"/>
  <c r="E49" i="2"/>
  <c r="H53" i="2"/>
  <c r="H36" i="2"/>
  <c r="T36" i="2" s="1"/>
  <c r="E44" i="2"/>
  <c r="E84" i="2"/>
  <c r="G99" i="2"/>
  <c r="E87" i="2"/>
  <c r="E96" i="2"/>
  <c r="H43" i="2"/>
  <c r="T43" i="2" s="1"/>
  <c r="F91" i="2"/>
  <c r="E97" i="2"/>
  <c r="E51" i="2"/>
  <c r="F46" i="2"/>
  <c r="H98" i="2"/>
  <c r="X98" i="2" s="1"/>
  <c r="G100" i="2"/>
  <c r="H93" i="2"/>
  <c r="F40" i="2"/>
  <c r="G97" i="2"/>
  <c r="E54" i="2"/>
  <c r="H46" i="2"/>
  <c r="X46" i="2" s="1"/>
  <c r="H44" i="2"/>
  <c r="E92" i="2"/>
  <c r="G89" i="2"/>
  <c r="H88" i="2"/>
  <c r="T88" i="2" s="1"/>
  <c r="H47" i="2"/>
  <c r="T47" i="2" s="1"/>
  <c r="E53" i="2"/>
  <c r="F87" i="2"/>
  <c r="H48" i="2"/>
  <c r="T48" i="2" s="1"/>
  <c r="E100" i="2"/>
  <c r="F43" i="2"/>
  <c r="F48" i="2"/>
  <c r="G40" i="2"/>
  <c r="X81" i="2"/>
  <c r="W81" i="2" s="1"/>
  <c r="V81" i="2" s="1"/>
  <c r="U81" i="2" s="1"/>
  <c r="G41" i="2"/>
  <c r="G46" i="2"/>
  <c r="G53" i="2"/>
  <c r="G45" i="2"/>
  <c r="F50" i="2"/>
  <c r="F41" i="2"/>
  <c r="F38" i="2"/>
  <c r="E89" i="2"/>
  <c r="E43" i="2"/>
  <c r="F90" i="2"/>
  <c r="G98" i="2"/>
  <c r="E42" i="2"/>
  <c r="E99" i="2"/>
  <c r="F49" i="2"/>
  <c r="F89" i="2"/>
  <c r="E88" i="2"/>
  <c r="H82" i="2"/>
  <c r="E46" i="2"/>
  <c r="E50" i="2"/>
  <c r="F55" i="2"/>
  <c r="H54" i="2"/>
  <c r="AV132" i="14"/>
  <c r="M132" i="14" s="1"/>
  <c r="T83" i="2"/>
  <c r="X83" i="2"/>
  <c r="W83" i="2" s="1"/>
  <c r="V83" i="2" s="1"/>
  <c r="U83" i="2" s="1"/>
  <c r="T55" i="2"/>
  <c r="X55" i="2"/>
  <c r="W55" i="2" s="1"/>
  <c r="AW182" i="14"/>
  <c r="N182" i="14" s="1"/>
  <c r="AV126" i="14"/>
  <c r="M126" i="14" s="1"/>
  <c r="AV122" i="14"/>
  <c r="M122" i="14" s="1"/>
  <c r="AV135" i="14"/>
  <c r="M135" i="14" s="1"/>
  <c r="AV133" i="14"/>
  <c r="M133" i="14" s="1"/>
  <c r="AV131" i="14"/>
  <c r="M131" i="14" s="1"/>
  <c r="AV137" i="14"/>
  <c r="M137" i="14" s="1"/>
  <c r="AV136" i="14"/>
  <c r="M136" i="14" s="1"/>
  <c r="AV127" i="14"/>
  <c r="M127" i="14" s="1"/>
  <c r="AV128" i="14"/>
  <c r="M128" i="14" s="1"/>
  <c r="AV138" i="14"/>
  <c r="M138" i="14" s="1"/>
  <c r="AV125" i="14"/>
  <c r="M125" i="14" s="1"/>
  <c r="AV139" i="14"/>
  <c r="M139" i="14" s="1"/>
  <c r="AV124" i="14"/>
  <c r="M124" i="14" s="1"/>
  <c r="AV129" i="14"/>
  <c r="M129" i="14" s="1"/>
  <c r="AV134" i="14"/>
  <c r="M134" i="14" s="1"/>
  <c r="AV130" i="14"/>
  <c r="M130" i="14" s="1"/>
  <c r="AV123" i="14"/>
  <c r="M123" i="14" s="1"/>
  <c r="AV121" i="14"/>
  <c r="M121" i="14" s="1"/>
  <c r="T95" i="2"/>
  <c r="X95" i="2"/>
  <c r="W95" i="2" s="1"/>
  <c r="V95" i="2" s="1"/>
  <c r="U95" i="2" s="1"/>
  <c r="T35" i="2"/>
  <c r="S35" i="2" s="1"/>
  <c r="R35" i="2" s="1"/>
  <c r="Q35" i="2" s="1"/>
  <c r="X35" i="2"/>
  <c r="W35" i="2" s="1"/>
  <c r="V35" i="2" s="1"/>
  <c r="U35" i="2" s="1"/>
  <c r="X90" i="2"/>
  <c r="W90" i="2" s="1"/>
  <c r="T90" i="2"/>
  <c r="N160" i="7"/>
  <c r="N114" i="7"/>
  <c r="AS225" i="14"/>
  <c r="AR225" i="14"/>
  <c r="AT225" i="14"/>
  <c r="AQ225" i="14"/>
  <c r="AS219" i="14"/>
  <c r="AT219" i="14"/>
  <c r="AR219" i="14"/>
  <c r="AQ219" i="14"/>
  <c r="X37" i="2"/>
  <c r="T37" i="2"/>
  <c r="T172" i="2"/>
  <c r="S172" i="2" s="1"/>
  <c r="R172" i="2" s="1"/>
  <c r="Q172" i="2" s="1"/>
  <c r="X172" i="2"/>
  <c r="W172" i="2" s="1"/>
  <c r="V172" i="2" s="1"/>
  <c r="U172" i="2" s="1"/>
  <c r="T45" i="2"/>
  <c r="X45" i="2"/>
  <c r="AW179" i="14"/>
  <c r="N179" i="14" s="1"/>
  <c r="AW169" i="14"/>
  <c r="N169" i="14" s="1"/>
  <c r="AW177" i="14"/>
  <c r="N177" i="14" s="1"/>
  <c r="AW174" i="14"/>
  <c r="N174" i="14" s="1"/>
  <c r="AW170" i="14"/>
  <c r="N170" i="14" s="1"/>
  <c r="AW176" i="14"/>
  <c r="N176" i="14" s="1"/>
  <c r="AW167" i="14"/>
  <c r="N167" i="14" s="1"/>
  <c r="AW184" i="14"/>
  <c r="N184" i="14" s="1"/>
  <c r="AW180" i="14"/>
  <c r="N180" i="14" s="1"/>
  <c r="AW181" i="14"/>
  <c r="N181" i="14" s="1"/>
  <c r="AW168" i="14"/>
  <c r="N168" i="14" s="1"/>
  <c r="AW183" i="14"/>
  <c r="N183" i="14" s="1"/>
  <c r="AW175" i="14"/>
  <c r="N175" i="14" s="1"/>
  <c r="AW172" i="14"/>
  <c r="N172" i="14" s="1"/>
  <c r="AW173" i="14"/>
  <c r="N173" i="14" s="1"/>
  <c r="AW178" i="14"/>
  <c r="N178" i="14" s="1"/>
  <c r="AW171" i="14"/>
  <c r="N171" i="14" s="1"/>
  <c r="X43" i="2"/>
  <c r="W43" i="2" s="1"/>
  <c r="M23" i="7"/>
  <c r="M114" i="7"/>
  <c r="O23" i="7"/>
  <c r="M160" i="7"/>
  <c r="AR222" i="14"/>
  <c r="AQ222" i="14"/>
  <c r="AT222" i="14"/>
  <c r="AS222" i="14"/>
  <c r="AT215" i="14"/>
  <c r="AQ215" i="14"/>
  <c r="AS215" i="14"/>
  <c r="AR215" i="14"/>
  <c r="T41" i="2"/>
  <c r="X41" i="2"/>
  <c r="X100" i="2"/>
  <c r="W100" i="2" s="1"/>
  <c r="V100" i="2" s="1"/>
  <c r="T100" i="2"/>
  <c r="X52" i="2"/>
  <c r="W52" i="2" s="1"/>
  <c r="V52" i="2" s="1"/>
  <c r="U52" i="2" s="1"/>
  <c r="T52" i="2"/>
  <c r="AV170" i="14"/>
  <c r="M170" i="14" s="1"/>
  <c r="AV176" i="14"/>
  <c r="M176" i="14" s="1"/>
  <c r="AV181" i="14"/>
  <c r="M181" i="14" s="1"/>
  <c r="AV175" i="14"/>
  <c r="M175" i="14" s="1"/>
  <c r="AV168" i="14"/>
  <c r="M168" i="14" s="1"/>
  <c r="AV172" i="14"/>
  <c r="M172" i="14" s="1"/>
  <c r="AV183" i="14"/>
  <c r="M183" i="14" s="1"/>
  <c r="AV167" i="14"/>
  <c r="M167" i="14" s="1"/>
  <c r="AV171" i="14"/>
  <c r="M171" i="14" s="1"/>
  <c r="AV184" i="14"/>
  <c r="M184" i="14" s="1"/>
  <c r="AV177" i="14"/>
  <c r="M177" i="14" s="1"/>
  <c r="AV178" i="14"/>
  <c r="M178" i="14" s="1"/>
  <c r="AV179" i="14"/>
  <c r="M179" i="14" s="1"/>
  <c r="AV169" i="14"/>
  <c r="M169" i="14" s="1"/>
  <c r="AV174" i="14"/>
  <c r="M174" i="14" s="1"/>
  <c r="AV182" i="14"/>
  <c r="M182" i="14" s="1"/>
  <c r="AV180" i="14"/>
  <c r="M180" i="14" s="1"/>
  <c r="AV173" i="14"/>
  <c r="M173" i="14" s="1"/>
  <c r="T86" i="2"/>
  <c r="X86" i="2"/>
  <c r="W86" i="2" s="1"/>
  <c r="V86" i="2" s="1"/>
  <c r="U86" i="2" s="1"/>
  <c r="X50" i="2"/>
  <c r="W50" i="2" s="1"/>
  <c r="V50" i="2" s="1"/>
  <c r="T50" i="2"/>
  <c r="O160" i="7"/>
  <c r="M71" i="7"/>
  <c r="L160" i="7"/>
  <c r="AQ226" i="14"/>
  <c r="AT226" i="14"/>
  <c r="AR226" i="14"/>
  <c r="AS226" i="14"/>
  <c r="AR216" i="14"/>
  <c r="AQ216" i="14"/>
  <c r="AT216" i="14"/>
  <c r="AS216" i="14"/>
  <c r="T96" i="2"/>
  <c r="X96" i="2"/>
  <c r="W96" i="2" s="1"/>
  <c r="V96" i="2" s="1"/>
  <c r="U96" i="2" s="1"/>
  <c r="X87" i="2"/>
  <c r="W87" i="2" s="1"/>
  <c r="T87" i="2"/>
  <c r="X38" i="2"/>
  <c r="W38" i="2" s="1"/>
  <c r="T38" i="2"/>
  <c r="Z31" i="18"/>
  <c r="T49" i="2"/>
  <c r="X49" i="2"/>
  <c r="W49" i="2" s="1"/>
  <c r="V49" i="2" s="1"/>
  <c r="U49" i="2" s="1"/>
  <c r="AU137" i="14"/>
  <c r="L137" i="14" s="1"/>
  <c r="AU133" i="14"/>
  <c r="L133" i="14" s="1"/>
  <c r="AU132" i="14"/>
  <c r="L132" i="14" s="1"/>
  <c r="AU131" i="14"/>
  <c r="L131" i="14" s="1"/>
  <c r="AU124" i="14"/>
  <c r="L124" i="14" s="1"/>
  <c r="AU128" i="14"/>
  <c r="L128" i="14" s="1"/>
  <c r="AU122" i="14"/>
  <c r="L122" i="14" s="1"/>
  <c r="AU129" i="14"/>
  <c r="L129" i="14" s="1"/>
  <c r="AU121" i="14"/>
  <c r="L121" i="14" s="1"/>
  <c r="AU138" i="14"/>
  <c r="L138" i="14" s="1"/>
  <c r="AU139" i="14"/>
  <c r="L139" i="14" s="1"/>
  <c r="AU134" i="14"/>
  <c r="L134" i="14" s="1"/>
  <c r="AU127" i="14"/>
  <c r="L127" i="14" s="1"/>
  <c r="AU123" i="14"/>
  <c r="L123" i="14" s="1"/>
  <c r="AU125" i="14"/>
  <c r="L125" i="14" s="1"/>
  <c r="AU126" i="14"/>
  <c r="L126" i="14" s="1"/>
  <c r="AU136" i="14"/>
  <c r="L136" i="14" s="1"/>
  <c r="AU135" i="14"/>
  <c r="L135" i="14" s="1"/>
  <c r="AU130" i="14"/>
  <c r="L130" i="14" s="1"/>
  <c r="AU175" i="14"/>
  <c r="L175" i="14" s="1"/>
  <c r="AU184" i="14"/>
  <c r="L184" i="14" s="1"/>
  <c r="AU170" i="14"/>
  <c r="L170" i="14" s="1"/>
  <c r="AU181" i="14"/>
  <c r="L181" i="14" s="1"/>
  <c r="AU176" i="14"/>
  <c r="L176" i="14" s="1"/>
  <c r="AU180" i="14"/>
  <c r="L180" i="14" s="1"/>
  <c r="AU177" i="14"/>
  <c r="L177" i="14" s="1"/>
  <c r="AU179" i="14"/>
  <c r="L179" i="14" s="1"/>
  <c r="AU173" i="14"/>
  <c r="L173" i="14" s="1"/>
  <c r="AU174" i="14"/>
  <c r="L174" i="14" s="1"/>
  <c r="AU171" i="14"/>
  <c r="L171" i="14" s="1"/>
  <c r="AU167" i="14"/>
  <c r="L167" i="14" s="1"/>
  <c r="AU168" i="14"/>
  <c r="L168" i="14" s="1"/>
  <c r="AU172" i="14"/>
  <c r="L172" i="14" s="1"/>
  <c r="AU182" i="14"/>
  <c r="L182" i="14" s="1"/>
  <c r="AU178" i="14"/>
  <c r="L178" i="14" s="1"/>
  <c r="AU169" i="14"/>
  <c r="L169" i="14" s="1"/>
  <c r="AU183" i="14"/>
  <c r="L183" i="14" s="1"/>
  <c r="T51" i="2"/>
  <c r="X51" i="2"/>
  <c r="W51" i="2" s="1"/>
  <c r="V51" i="2" s="1"/>
  <c r="U51" i="2" s="1"/>
  <c r="N69" i="7"/>
  <c r="S81" i="2"/>
  <c r="O114" i="7"/>
  <c r="N23" i="7"/>
  <c r="AR214" i="14"/>
  <c r="AQ214" i="14"/>
  <c r="AT214" i="14"/>
  <c r="AS214" i="14"/>
  <c r="AR227" i="14"/>
  <c r="AQ227" i="14"/>
  <c r="AT227" i="14"/>
  <c r="AS227" i="14"/>
  <c r="AT218" i="14"/>
  <c r="AQ218" i="14"/>
  <c r="AS218" i="14"/>
  <c r="AR218" i="14"/>
  <c r="AR229" i="14"/>
  <c r="AQ229" i="14"/>
  <c r="AT229" i="14"/>
  <c r="AS229" i="14"/>
  <c r="T126" i="2"/>
  <c r="S126" i="2" s="1"/>
  <c r="R126" i="2" s="1"/>
  <c r="Q126" i="2" s="1"/>
  <c r="X126" i="2"/>
  <c r="W126" i="2" s="1"/>
  <c r="V126" i="2" s="1"/>
  <c r="U126" i="2" s="1"/>
  <c r="X92" i="2"/>
  <c r="W92" i="2" s="1"/>
  <c r="V92" i="2" s="1"/>
  <c r="U92" i="2" s="1"/>
  <c r="T92" i="2"/>
  <c r="AW129" i="14"/>
  <c r="N129" i="14" s="1"/>
  <c r="AW121" i="14"/>
  <c r="N121" i="14" s="1"/>
  <c r="AW137" i="14"/>
  <c r="N137" i="14" s="1"/>
  <c r="AW131" i="14"/>
  <c r="N131" i="14" s="1"/>
  <c r="AW134" i="14"/>
  <c r="N134" i="14" s="1"/>
  <c r="AW128" i="14"/>
  <c r="N128" i="14" s="1"/>
  <c r="AW122" i="14"/>
  <c r="N122" i="14" s="1"/>
  <c r="AW136" i="14"/>
  <c r="N136" i="14" s="1"/>
  <c r="AW138" i="14"/>
  <c r="N138" i="14" s="1"/>
  <c r="AW125" i="14"/>
  <c r="N125" i="14" s="1"/>
  <c r="AW126" i="14"/>
  <c r="N126" i="14" s="1"/>
  <c r="AW130" i="14"/>
  <c r="N130" i="14" s="1"/>
  <c r="AW127" i="14"/>
  <c r="N127" i="14" s="1"/>
  <c r="AW123" i="14"/>
  <c r="N123" i="14" s="1"/>
  <c r="AW135" i="14"/>
  <c r="N135" i="14" s="1"/>
  <c r="AW139" i="14"/>
  <c r="N139" i="14" s="1"/>
  <c r="AW132" i="14"/>
  <c r="N132" i="14" s="1"/>
  <c r="AW124" i="14"/>
  <c r="N124" i="14" s="1"/>
  <c r="AW133" i="14"/>
  <c r="N133" i="14" s="1"/>
  <c r="X42" i="2"/>
  <c r="W42" i="2" s="1"/>
  <c r="V42" i="2" s="1"/>
  <c r="T42" i="2"/>
  <c r="AX178" i="14"/>
  <c r="O178" i="14" s="1"/>
  <c r="AX184" i="14"/>
  <c r="O184" i="14" s="1"/>
  <c r="AX171" i="14"/>
  <c r="O171" i="14" s="1"/>
  <c r="AX169" i="14"/>
  <c r="O169" i="14" s="1"/>
  <c r="AX175" i="14"/>
  <c r="O175" i="14" s="1"/>
  <c r="AX167" i="14"/>
  <c r="O167" i="14" s="1"/>
  <c r="AX182" i="14"/>
  <c r="O182" i="14" s="1"/>
  <c r="AX181" i="14"/>
  <c r="O181" i="14" s="1"/>
  <c r="AX170" i="14"/>
  <c r="O170" i="14" s="1"/>
  <c r="AX177" i="14"/>
  <c r="O177" i="14" s="1"/>
  <c r="AX180" i="14"/>
  <c r="O180" i="14" s="1"/>
  <c r="AX172" i="14"/>
  <c r="O172" i="14" s="1"/>
  <c r="AX174" i="14"/>
  <c r="O174" i="14" s="1"/>
  <c r="AX183" i="14"/>
  <c r="O183" i="14" s="1"/>
  <c r="AX173" i="14"/>
  <c r="O173" i="14" s="1"/>
  <c r="AX176" i="14"/>
  <c r="O176" i="14" s="1"/>
  <c r="AX179" i="14"/>
  <c r="O179" i="14" s="1"/>
  <c r="AX168" i="14"/>
  <c r="O168" i="14" s="1"/>
  <c r="T99" i="2"/>
  <c r="X99" i="2"/>
  <c r="W99" i="2" s="1"/>
  <c r="V99" i="2" s="1"/>
  <c r="X97" i="2"/>
  <c r="T97" i="2"/>
  <c r="T94" i="2"/>
  <c r="X94" i="2"/>
  <c r="W94" i="2" s="1"/>
  <c r="V94" i="2" s="1"/>
  <c r="U94" i="2" s="1"/>
  <c r="L114" i="7"/>
  <c r="L23" i="7"/>
  <c r="AR221" i="14"/>
  <c r="AS221" i="14"/>
  <c r="AQ221" i="14"/>
  <c r="AT221" i="14"/>
  <c r="AQ220" i="14"/>
  <c r="AT220" i="14"/>
  <c r="AR220" i="14"/>
  <c r="AS220" i="14"/>
  <c r="AS228" i="14"/>
  <c r="AQ228" i="14"/>
  <c r="AR228" i="14"/>
  <c r="AT228" i="14"/>
  <c r="T85" i="2"/>
  <c r="X85" i="2"/>
  <c r="W85" i="2" s="1"/>
  <c r="V85" i="2" s="1"/>
  <c r="U85" i="2" s="1"/>
  <c r="T89" i="2"/>
  <c r="X89" i="2"/>
  <c r="T84" i="2"/>
  <c r="X84" i="2"/>
  <c r="W84" i="2" s="1"/>
  <c r="V84" i="2" s="1"/>
  <c r="U84" i="2" s="1"/>
  <c r="AX130" i="14"/>
  <c r="O130" i="14" s="1"/>
  <c r="AX121" i="14"/>
  <c r="O121" i="14" s="1"/>
  <c r="AX137" i="14"/>
  <c r="O137" i="14" s="1"/>
  <c r="AX132" i="14"/>
  <c r="O132" i="14" s="1"/>
  <c r="AX133" i="14"/>
  <c r="O133" i="14" s="1"/>
  <c r="AX126" i="14"/>
  <c r="O126" i="14" s="1"/>
  <c r="AX135" i="14"/>
  <c r="O135" i="14" s="1"/>
  <c r="AX136" i="14"/>
  <c r="O136" i="14" s="1"/>
  <c r="AX125" i="14"/>
  <c r="O125" i="14" s="1"/>
  <c r="AX127" i="14"/>
  <c r="O127" i="14" s="1"/>
  <c r="AX129" i="14"/>
  <c r="O129" i="14" s="1"/>
  <c r="AX122" i="14"/>
  <c r="O122" i="14" s="1"/>
  <c r="AX138" i="14"/>
  <c r="O138" i="14" s="1"/>
  <c r="AX139" i="14"/>
  <c r="O139" i="14" s="1"/>
  <c r="AX123" i="14"/>
  <c r="O123" i="14" s="1"/>
  <c r="AX134" i="14"/>
  <c r="O134" i="14" s="1"/>
  <c r="AX131" i="14"/>
  <c r="O131" i="14" s="1"/>
  <c r="AX124" i="14"/>
  <c r="O124" i="14" s="1"/>
  <c r="AX128" i="14"/>
  <c r="O128" i="14" s="1"/>
  <c r="Z10" i="18"/>
  <c r="X40" i="2"/>
  <c r="T40" i="2"/>
  <c r="AR224" i="14"/>
  <c r="AQ224" i="14"/>
  <c r="AT224" i="14"/>
  <c r="AS224" i="14"/>
  <c r="AQ217" i="14"/>
  <c r="AT217" i="14"/>
  <c r="AS217" i="14"/>
  <c r="AR217" i="14"/>
  <c r="AT223" i="14"/>
  <c r="AQ223" i="14"/>
  <c r="AR223" i="14"/>
  <c r="AS223" i="14"/>
  <c r="BB107" i="14"/>
  <c r="BC109" i="14"/>
  <c r="BA105" i="14"/>
  <c r="X36" i="2" l="1"/>
  <c r="W36" i="2" s="1"/>
  <c r="V36" i="2" s="1"/>
  <c r="V91" i="2"/>
  <c r="U91" i="2" s="1"/>
  <c r="G37" i="2"/>
  <c r="W37" i="2" s="1"/>
  <c r="V37" i="2" s="1"/>
  <c r="U37" i="2" s="1"/>
  <c r="G88" i="2"/>
  <c r="E90" i="2"/>
  <c r="E36" i="2"/>
  <c r="T91" i="2"/>
  <c r="W40" i="2"/>
  <c r="V40" i="2" s="1"/>
  <c r="U40" i="2" s="1"/>
  <c r="X39" i="2"/>
  <c r="W39" i="2" s="1"/>
  <c r="V39" i="2" s="1"/>
  <c r="U39" i="2" s="1"/>
  <c r="X53" i="2"/>
  <c r="W53" i="2" s="1"/>
  <c r="V53" i="2" s="1"/>
  <c r="U53" i="2" s="1"/>
  <c r="T53" i="2"/>
  <c r="W41" i="2"/>
  <c r="V41" i="2" s="1"/>
  <c r="U41" i="2" s="1"/>
  <c r="V90" i="2"/>
  <c r="U90" i="2" s="1"/>
  <c r="U100" i="2"/>
  <c r="W98" i="2"/>
  <c r="V98" i="2" s="1"/>
  <c r="U98" i="2" s="1"/>
  <c r="W97" i="2"/>
  <c r="V97" i="2" s="1"/>
  <c r="U97" i="2" s="1"/>
  <c r="X47" i="2"/>
  <c r="W47" i="2" s="1"/>
  <c r="V47" i="2" s="1"/>
  <c r="U47" i="2" s="1"/>
  <c r="V43" i="2"/>
  <c r="U43" i="2" s="1"/>
  <c r="U42" i="2"/>
  <c r="W45" i="2"/>
  <c r="V45" i="2" s="1"/>
  <c r="U45" i="2" s="1"/>
  <c r="W89" i="2"/>
  <c r="V89" i="2" s="1"/>
  <c r="U89" i="2" s="1"/>
  <c r="U99" i="2"/>
  <c r="V87" i="2"/>
  <c r="U87" i="2" s="1"/>
  <c r="V38" i="2"/>
  <c r="U38" i="2" s="1"/>
  <c r="W46" i="2"/>
  <c r="V46" i="2" s="1"/>
  <c r="U46" i="2" s="1"/>
  <c r="T98" i="2"/>
  <c r="X88" i="2"/>
  <c r="T93" i="2"/>
  <c r="T46" i="2"/>
  <c r="X82" i="2"/>
  <c r="W82" i="2" s="1"/>
  <c r="V82" i="2" s="1"/>
  <c r="U82" i="2" s="1"/>
  <c r="X48" i="2"/>
  <c r="W48" i="2" s="1"/>
  <c r="V48" i="2" s="1"/>
  <c r="U48" i="2" s="1"/>
  <c r="X93" i="2"/>
  <c r="W93" i="2" s="1"/>
  <c r="V93" i="2" s="1"/>
  <c r="U93" i="2" s="1"/>
  <c r="T44" i="2"/>
  <c r="X44" i="2"/>
  <c r="W44" i="2" s="1"/>
  <c r="V44" i="2" s="1"/>
  <c r="U44" i="2" s="1"/>
  <c r="T82" i="2"/>
  <c r="T54" i="2"/>
  <c r="X54" i="2"/>
  <c r="W54" i="2" s="1"/>
  <c r="V54" i="2" s="1"/>
  <c r="U54" i="2" s="1"/>
  <c r="U50" i="2"/>
  <c r="F138" i="2"/>
  <c r="AU216" i="14"/>
  <c r="L216" i="14" s="1"/>
  <c r="H134" i="2"/>
  <c r="H144" i="2"/>
  <c r="H141" i="2"/>
  <c r="H136" i="2"/>
  <c r="H180" i="2"/>
  <c r="H188" i="2"/>
  <c r="H184" i="2"/>
  <c r="G138" i="2"/>
  <c r="G132" i="2"/>
  <c r="G140" i="2"/>
  <c r="E174" i="2"/>
  <c r="E183" i="2"/>
  <c r="E181" i="2"/>
  <c r="E136" i="2"/>
  <c r="E133" i="2"/>
  <c r="E128" i="2"/>
  <c r="E143" i="2"/>
  <c r="F180" i="2"/>
  <c r="F177" i="2"/>
  <c r="F187" i="2"/>
  <c r="G178" i="2"/>
  <c r="G190" i="2"/>
  <c r="G175" i="2"/>
  <c r="F140" i="2"/>
  <c r="F134" i="2"/>
  <c r="F141" i="2"/>
  <c r="Z11" i="18"/>
  <c r="H130" i="2"/>
  <c r="H128" i="2"/>
  <c r="H132" i="2"/>
  <c r="H174" i="2"/>
  <c r="H178" i="2"/>
  <c r="H173" i="2"/>
  <c r="G145" i="2"/>
  <c r="G131" i="2"/>
  <c r="G137" i="2"/>
  <c r="E189" i="2"/>
  <c r="E173" i="2"/>
  <c r="E186" i="2"/>
  <c r="E141" i="2"/>
  <c r="E140" i="2"/>
  <c r="E134" i="2"/>
  <c r="Z32" i="18"/>
  <c r="F175" i="2"/>
  <c r="F173" i="2"/>
  <c r="F182" i="2"/>
  <c r="G181" i="2"/>
  <c r="G173" i="2"/>
  <c r="G185" i="2"/>
  <c r="F135" i="2"/>
  <c r="F133" i="2"/>
  <c r="F128" i="2"/>
  <c r="H137" i="2"/>
  <c r="H135" i="2"/>
  <c r="H139" i="2"/>
  <c r="H185" i="2"/>
  <c r="H186" i="2"/>
  <c r="H181" i="2"/>
  <c r="G141" i="2"/>
  <c r="G144" i="2"/>
  <c r="G143" i="2"/>
  <c r="AX229" i="14"/>
  <c r="O229" i="14" s="1"/>
  <c r="AW220" i="14"/>
  <c r="N220" i="14" s="1"/>
  <c r="AW217" i="14"/>
  <c r="N217" i="14" s="1"/>
  <c r="AW229" i="14"/>
  <c r="N229" i="14" s="1"/>
  <c r="AW221" i="14"/>
  <c r="N221" i="14" s="1"/>
  <c r="AW216" i="14"/>
  <c r="N216" i="14" s="1"/>
  <c r="AW222" i="14"/>
  <c r="N222" i="14" s="1"/>
  <c r="AW223" i="14"/>
  <c r="N223" i="14" s="1"/>
  <c r="AW225" i="14"/>
  <c r="N225" i="14" s="1"/>
  <c r="AW224" i="14"/>
  <c r="N224" i="14" s="1"/>
  <c r="AW219" i="14"/>
  <c r="N219" i="14" s="1"/>
  <c r="AW226" i="14"/>
  <c r="N226" i="14" s="1"/>
  <c r="AW214" i="14"/>
  <c r="N214" i="14" s="1"/>
  <c r="AW227" i="14"/>
  <c r="N227" i="14" s="1"/>
  <c r="AW218" i="14"/>
  <c r="N218" i="14" s="1"/>
  <c r="AW215" i="14"/>
  <c r="N215" i="14" s="1"/>
  <c r="AW228" i="14"/>
  <c r="N228" i="14" s="1"/>
  <c r="E175" i="2"/>
  <c r="E177" i="2"/>
  <c r="E182" i="2"/>
  <c r="E142" i="2"/>
  <c r="E145" i="2"/>
  <c r="E130" i="2"/>
  <c r="F185" i="2"/>
  <c r="F189" i="2"/>
  <c r="F176" i="2"/>
  <c r="G189" i="2"/>
  <c r="G182" i="2"/>
  <c r="F130" i="2"/>
  <c r="F142" i="2"/>
  <c r="F132" i="2"/>
  <c r="H140" i="2"/>
  <c r="H133" i="2"/>
  <c r="H138" i="2"/>
  <c r="H182" i="2"/>
  <c r="H183" i="2"/>
  <c r="H175" i="2"/>
  <c r="G129" i="2"/>
  <c r="G142" i="2"/>
  <c r="G127" i="2"/>
  <c r="AX215" i="14"/>
  <c r="O215" i="14" s="1"/>
  <c r="AX216" i="14"/>
  <c r="O216" i="14" s="1"/>
  <c r="AX221" i="14"/>
  <c r="O221" i="14" s="1"/>
  <c r="AX214" i="14"/>
  <c r="O214" i="14" s="1"/>
  <c r="AX217" i="14"/>
  <c r="O217" i="14" s="1"/>
  <c r="AX220" i="14"/>
  <c r="O220" i="14" s="1"/>
  <c r="AX226" i="14"/>
  <c r="O226" i="14" s="1"/>
  <c r="AX219" i="14"/>
  <c r="O219" i="14" s="1"/>
  <c r="AX228" i="14"/>
  <c r="O228" i="14" s="1"/>
  <c r="AX224" i="14"/>
  <c r="O224" i="14" s="1"/>
  <c r="AX222" i="14"/>
  <c r="O222" i="14" s="1"/>
  <c r="AX223" i="14"/>
  <c r="O223" i="14" s="1"/>
  <c r="AX225" i="14"/>
  <c r="O225" i="14" s="1"/>
  <c r="AX227" i="14"/>
  <c r="O227" i="14" s="1"/>
  <c r="AX218" i="14"/>
  <c r="O218" i="14" s="1"/>
  <c r="E184" i="2"/>
  <c r="E180" i="2"/>
  <c r="E187" i="2"/>
  <c r="E132" i="2"/>
  <c r="E144" i="2"/>
  <c r="E137" i="2"/>
  <c r="F179" i="2"/>
  <c r="F184" i="2"/>
  <c r="F178" i="2"/>
  <c r="G177" i="2"/>
  <c r="G174" i="2"/>
  <c r="G176" i="2"/>
  <c r="F127" i="2"/>
  <c r="F145" i="2"/>
  <c r="F143" i="2"/>
  <c r="G188" i="2"/>
  <c r="H129" i="2"/>
  <c r="H131" i="2"/>
  <c r="H143" i="2"/>
  <c r="H179" i="2"/>
  <c r="H176" i="2"/>
  <c r="H177" i="2"/>
  <c r="G139" i="2"/>
  <c r="G133" i="2"/>
  <c r="G128" i="2"/>
  <c r="G135" i="2"/>
  <c r="AU215" i="14"/>
  <c r="L215" i="14" s="1"/>
  <c r="AU223" i="14"/>
  <c r="L223" i="14" s="1"/>
  <c r="AU225" i="14"/>
  <c r="L225" i="14" s="1"/>
  <c r="AU222" i="14"/>
  <c r="L222" i="14" s="1"/>
  <c r="AU220" i="14"/>
  <c r="L220" i="14" s="1"/>
  <c r="AU218" i="14"/>
  <c r="L218" i="14" s="1"/>
  <c r="AU221" i="14"/>
  <c r="L221" i="14" s="1"/>
  <c r="AU228" i="14"/>
  <c r="L228" i="14" s="1"/>
  <c r="AU226" i="14"/>
  <c r="L226" i="14" s="1"/>
  <c r="AU217" i="14"/>
  <c r="L217" i="14" s="1"/>
  <c r="AU229" i="14"/>
  <c r="L229" i="14" s="1"/>
  <c r="AU214" i="14"/>
  <c r="L214" i="14" s="1"/>
  <c r="AU224" i="14"/>
  <c r="L224" i="14" s="1"/>
  <c r="AU227" i="14"/>
  <c r="L227" i="14" s="1"/>
  <c r="AU219" i="14"/>
  <c r="L219" i="14" s="1"/>
  <c r="E188" i="2"/>
  <c r="E179" i="2"/>
  <c r="E176" i="2"/>
  <c r="E131" i="2"/>
  <c r="E127" i="2"/>
  <c r="E138" i="2"/>
  <c r="F186" i="2"/>
  <c r="F183" i="2"/>
  <c r="F174" i="2"/>
  <c r="AV217" i="14"/>
  <c r="M217" i="14" s="1"/>
  <c r="G184" i="2"/>
  <c r="G187" i="2"/>
  <c r="G180" i="2"/>
  <c r="F129" i="2"/>
  <c r="F131" i="2"/>
  <c r="F137" i="2"/>
  <c r="H145" i="2"/>
  <c r="H142" i="2"/>
  <c r="H127" i="2"/>
  <c r="H189" i="2"/>
  <c r="H187" i="2"/>
  <c r="H190" i="2"/>
  <c r="G130" i="2"/>
  <c r="G136" i="2"/>
  <c r="G134" i="2"/>
  <c r="AV221" i="14"/>
  <c r="M221" i="14" s="1"/>
  <c r="AV223" i="14"/>
  <c r="M223" i="14" s="1"/>
  <c r="AV220" i="14"/>
  <c r="M220" i="14" s="1"/>
  <c r="AV228" i="14"/>
  <c r="M228" i="14" s="1"/>
  <c r="AV225" i="14"/>
  <c r="M225" i="14" s="1"/>
  <c r="AV229" i="14"/>
  <c r="M229" i="14" s="1"/>
  <c r="AV219" i="14"/>
  <c r="M219" i="14" s="1"/>
  <c r="AV224" i="14"/>
  <c r="M224" i="14" s="1"/>
  <c r="AV226" i="14"/>
  <c r="M226" i="14" s="1"/>
  <c r="AV222" i="14"/>
  <c r="M222" i="14" s="1"/>
  <c r="AV216" i="14"/>
  <c r="M216" i="14" s="1"/>
  <c r="AV227" i="14"/>
  <c r="M227" i="14" s="1"/>
  <c r="AV218" i="14"/>
  <c r="M218" i="14" s="1"/>
  <c r="AV215" i="14"/>
  <c r="M215" i="14" s="1"/>
  <c r="AV214" i="14"/>
  <c r="M214" i="14" s="1"/>
  <c r="E178" i="2"/>
  <c r="E185" i="2"/>
  <c r="E190" i="2"/>
  <c r="E129" i="2"/>
  <c r="E135" i="2"/>
  <c r="E139" i="2"/>
  <c r="F188" i="2"/>
  <c r="F190" i="2"/>
  <c r="F181" i="2"/>
  <c r="G179" i="2"/>
  <c r="G186" i="2"/>
  <c r="G183" i="2"/>
  <c r="F136" i="2"/>
  <c r="F144" i="2"/>
  <c r="F139" i="2"/>
  <c r="BA106" i="14"/>
  <c r="BC110" i="14"/>
  <c r="BB108" i="14"/>
  <c r="O126" i="2"/>
  <c r="AF53" i="7"/>
  <c r="BN8" i="17"/>
  <c r="AR104" i="17"/>
  <c r="AM50" i="17"/>
  <c r="AQ61" i="17"/>
  <c r="AU33" i="18"/>
  <c r="AM43" i="17"/>
  <c r="AE21" i="7"/>
  <c r="Y105" i="7"/>
  <c r="BN7" i="17"/>
  <c r="AM80" i="17"/>
  <c r="AB69" i="11"/>
  <c r="X109" i="7"/>
  <c r="AQ29" i="17"/>
  <c r="V105" i="7"/>
  <c r="AE7" i="7"/>
  <c r="BR63" i="17"/>
  <c r="BN49" i="17"/>
  <c r="AF47" i="7"/>
  <c r="Y106" i="7"/>
  <c r="AO11" i="17"/>
  <c r="AM33" i="17"/>
  <c r="AM29" i="17"/>
  <c r="X81" i="18"/>
  <c r="Q90" i="14"/>
  <c r="AU30" i="18"/>
  <c r="BR44" i="17"/>
  <c r="W147" i="14"/>
  <c r="BY100" i="17"/>
  <c r="BS46" i="17"/>
  <c r="AF20" i="7"/>
  <c r="X107" i="7"/>
  <c r="BR59" i="17"/>
  <c r="BX18" i="17"/>
  <c r="AN22" i="17"/>
  <c r="P77" i="14"/>
  <c r="S79" i="14"/>
  <c r="AE33" i="7"/>
  <c r="BS70" i="17"/>
  <c r="AL72" i="17"/>
  <c r="V192" i="7"/>
  <c r="V150" i="7"/>
  <c r="AL82" i="17"/>
  <c r="O52" i="15"/>
  <c r="AE80" i="7"/>
  <c r="AU32" i="18"/>
  <c r="AQ46" i="17"/>
  <c r="AS95" i="17"/>
  <c r="N172" i="2"/>
  <c r="Y195" i="7"/>
  <c r="W158" i="7"/>
  <c r="AE35" i="7"/>
  <c r="AE18" i="7"/>
  <c r="W105" i="18"/>
  <c r="AE82" i="7"/>
  <c r="V80" i="18"/>
  <c r="AR100" i="17"/>
  <c r="O70" i="15"/>
  <c r="X191" i="7"/>
  <c r="W150" i="14"/>
  <c r="S77" i="14"/>
  <c r="BX90" i="17"/>
  <c r="BY87" i="17"/>
  <c r="AM23" i="17"/>
  <c r="O79" i="15"/>
  <c r="AF76" i="7"/>
  <c r="AT88" i="17"/>
  <c r="AQ93" i="17"/>
  <c r="AL92" i="17"/>
  <c r="BR25" i="17"/>
  <c r="V54" i="18"/>
  <c r="AM55" i="17"/>
  <c r="AQ78" i="17"/>
  <c r="S76" i="14"/>
  <c r="R80" i="14"/>
  <c r="AE28" i="7"/>
  <c r="AS79" i="17"/>
  <c r="W151" i="7"/>
  <c r="BW16" i="17"/>
  <c r="AO72" i="17"/>
  <c r="AE58" i="7"/>
  <c r="BW30" i="17"/>
  <c r="BS53" i="17"/>
  <c r="W153" i="7"/>
  <c r="AF86" i="7"/>
  <c r="AN62" i="17"/>
  <c r="R30" i="14"/>
  <c r="AL75" i="17"/>
  <c r="X152" i="7"/>
  <c r="AE53" i="7"/>
  <c r="AF33" i="7"/>
  <c r="AM27" i="17"/>
  <c r="BQ78" i="17"/>
  <c r="BK28" i="17"/>
  <c r="BS14" i="17"/>
  <c r="AS44" i="17"/>
  <c r="BQ81" i="17"/>
  <c r="BK58" i="17"/>
  <c r="AO50" i="17"/>
  <c r="BX34" i="17"/>
  <c r="Y205" i="7"/>
  <c r="AE16" i="7"/>
  <c r="AR33" i="17"/>
  <c r="AS96" i="17"/>
  <c r="AR43" i="17"/>
  <c r="AS28" i="17"/>
  <c r="AR95" i="17"/>
  <c r="AM65" i="17"/>
  <c r="AQ23" i="17"/>
  <c r="AR98" i="17"/>
  <c r="BK88" i="17"/>
  <c r="AO42" i="17"/>
  <c r="BM89" i="17"/>
  <c r="AO58" i="17"/>
  <c r="X59" i="18"/>
  <c r="BY82" i="17"/>
  <c r="AT84" i="17"/>
  <c r="BR88" i="17"/>
  <c r="AO96" i="17"/>
  <c r="Y84" i="18"/>
  <c r="AQ63" i="17"/>
  <c r="AO75" i="17"/>
  <c r="BM94" i="17"/>
  <c r="BM63" i="17"/>
  <c r="W60" i="18"/>
  <c r="BN73" i="17"/>
  <c r="AE70" i="7"/>
  <c r="R84" i="14"/>
  <c r="BS40" i="17"/>
  <c r="AE48" i="7"/>
  <c r="AO5" i="17"/>
  <c r="V191" i="7"/>
  <c r="O34" i="15"/>
  <c r="AQ65" i="17"/>
  <c r="O44" i="15"/>
  <c r="BN11" i="17"/>
  <c r="X80" i="18"/>
  <c r="AE77" i="7"/>
  <c r="AF62" i="7"/>
  <c r="P89" i="14"/>
  <c r="X82" i="18"/>
  <c r="AE74" i="7"/>
  <c r="W198" i="14"/>
  <c r="Y206" i="7"/>
  <c r="Y88" i="18"/>
  <c r="AS55" i="17"/>
  <c r="AF8" i="7"/>
  <c r="AR13" i="17"/>
  <c r="BS57" i="17"/>
  <c r="W192" i="14"/>
  <c r="AN51" i="17"/>
  <c r="AF26" i="7"/>
  <c r="AA208" i="11"/>
  <c r="BX57" i="17"/>
  <c r="AE13" i="7"/>
  <c r="Y203" i="7"/>
  <c r="X79" i="18"/>
  <c r="AL49" i="17"/>
  <c r="BR24" i="17"/>
  <c r="AL90" i="17"/>
  <c r="AQ28" i="17"/>
  <c r="BX99" i="17"/>
  <c r="AL47" i="17"/>
  <c r="P32" i="14"/>
  <c r="P172" i="2"/>
  <c r="BN10" i="17"/>
  <c r="Y157" i="7"/>
  <c r="BN37" i="17"/>
  <c r="W53" i="18"/>
  <c r="O85" i="15"/>
  <c r="O18" i="15"/>
  <c r="W22" i="7"/>
  <c r="O72" i="15"/>
  <c r="AN68" i="17"/>
  <c r="BQ47" i="17"/>
  <c r="BW50" i="17"/>
  <c r="P92" i="14"/>
  <c r="Y109" i="7"/>
  <c r="V76" i="18"/>
  <c r="O39" i="15"/>
  <c r="V55" i="18"/>
  <c r="BN54" i="17"/>
  <c r="Y86" i="18"/>
  <c r="AN9" i="17"/>
  <c r="V60" i="18"/>
  <c r="AO45" i="17"/>
  <c r="AF6" i="7"/>
  <c r="BS32" i="17"/>
  <c r="O35" i="2"/>
  <c r="AS88" i="17"/>
  <c r="Y53" i="18"/>
  <c r="AE6" i="7"/>
  <c r="AM97" i="17"/>
  <c r="X112" i="18"/>
  <c r="AE57" i="7"/>
  <c r="BX11" i="17"/>
  <c r="AS57" i="17"/>
  <c r="X62" i="18"/>
  <c r="AQ98" i="17"/>
  <c r="AN23" i="17"/>
  <c r="BY15" i="17"/>
  <c r="P36" i="14"/>
  <c r="P126" i="2"/>
  <c r="AN64" i="17"/>
  <c r="AT81" i="17"/>
  <c r="X147" i="7"/>
  <c r="AF12" i="7"/>
  <c r="O14" i="15"/>
  <c r="O58" i="15"/>
  <c r="AF40" i="7"/>
  <c r="BN87" i="17"/>
  <c r="AT26" i="17"/>
  <c r="AN6" i="18"/>
  <c r="BX50" i="17"/>
  <c r="AF57" i="7"/>
  <c r="AS21" i="17"/>
  <c r="BN36" i="17"/>
  <c r="BY44" i="17"/>
  <c r="V110" i="18"/>
  <c r="AS47" i="17"/>
  <c r="BK65" i="17"/>
  <c r="AT9" i="17"/>
  <c r="BY88" i="17"/>
  <c r="AE81" i="7"/>
  <c r="BX16" i="17"/>
  <c r="BS84" i="17"/>
  <c r="X155" i="7"/>
  <c r="BS13" i="17"/>
  <c r="AO94" i="17"/>
  <c r="V190" i="7"/>
  <c r="BW6" i="17"/>
  <c r="Y200" i="7"/>
  <c r="W87" i="18"/>
  <c r="BR13" i="17"/>
  <c r="AM6" i="17"/>
  <c r="AQ69" i="17"/>
  <c r="BQ45" i="17"/>
  <c r="AM52" i="17"/>
  <c r="X99" i="18"/>
  <c r="AE38" i="7"/>
  <c r="BM23" i="17"/>
  <c r="Y89" i="18"/>
  <c r="AE39" i="7"/>
  <c r="AE44" i="7"/>
  <c r="AL23" i="17"/>
  <c r="BS9" i="17"/>
  <c r="Y107" i="7"/>
  <c r="AS11" i="17"/>
  <c r="X190" i="7"/>
  <c r="AO12" i="17"/>
  <c r="BQ70" i="17"/>
  <c r="BQ49" i="17"/>
  <c r="W51" i="18"/>
  <c r="AM7" i="17"/>
  <c r="AL86" i="17"/>
  <c r="Q136" i="14"/>
  <c r="Q134" i="14"/>
  <c r="R167" i="14"/>
  <c r="R173" i="14"/>
  <c r="Q181" i="14"/>
  <c r="Q177" i="14"/>
  <c r="P137" i="14"/>
  <c r="P121" i="14"/>
  <c r="P136" i="14"/>
  <c r="P180" i="14"/>
  <c r="P172" i="14"/>
  <c r="R121" i="14"/>
  <c r="R125" i="14"/>
  <c r="R124" i="14"/>
  <c r="S175" i="14"/>
  <c r="S174" i="14"/>
  <c r="S125" i="14"/>
  <c r="S131" i="14"/>
  <c r="N83" i="2"/>
  <c r="Y63" i="18"/>
  <c r="AQ70" i="17"/>
  <c r="W188" i="7"/>
  <c r="BN6" i="17"/>
  <c r="AQ40" i="17"/>
  <c r="AE86" i="7"/>
  <c r="O60" i="15"/>
  <c r="AQ57" i="17"/>
  <c r="BQ69" i="17"/>
  <c r="AE75" i="7"/>
  <c r="AQ101" i="17"/>
  <c r="AA158" i="11"/>
  <c r="BW56" i="17"/>
  <c r="O21" i="15"/>
  <c r="AS64" i="17"/>
  <c r="AE26" i="7"/>
  <c r="BW12" i="17"/>
  <c r="AS16" i="17"/>
  <c r="BS64" i="17"/>
  <c r="BR54" i="17"/>
  <c r="BW54" i="17"/>
  <c r="BR14" i="17"/>
  <c r="BX37" i="17"/>
  <c r="V107" i="18"/>
  <c r="R37" i="14"/>
  <c r="AQ91" i="17"/>
  <c r="AQ13" i="17"/>
  <c r="BS43" i="17"/>
  <c r="AE8" i="18"/>
  <c r="AL62" i="17"/>
  <c r="BN66" i="17"/>
  <c r="AL50" i="17"/>
  <c r="AR66" i="17"/>
  <c r="AE7" i="18"/>
  <c r="BS66" i="17"/>
  <c r="P46" i="14"/>
  <c r="AT10" i="17"/>
  <c r="AO31" i="17"/>
  <c r="BN72" i="17"/>
  <c r="W113" i="7"/>
  <c r="BR42" i="17"/>
  <c r="W78" i="18"/>
  <c r="O75" i="15"/>
  <c r="O15" i="15"/>
  <c r="X58" i="18"/>
  <c r="AM84" i="17"/>
  <c r="W154" i="7"/>
  <c r="AR38" i="17"/>
  <c r="S48" i="14"/>
  <c r="O42" i="15"/>
  <c r="AM81" i="17"/>
  <c r="BN13" i="17"/>
  <c r="BQ82" i="17"/>
  <c r="V74" i="18"/>
  <c r="Y62" i="18"/>
  <c r="AS97" i="17"/>
  <c r="BS74" i="17"/>
  <c r="BX62" i="17"/>
  <c r="AM57" i="17"/>
  <c r="AE66" i="7"/>
  <c r="Q43" i="14"/>
  <c r="AR69" i="17"/>
  <c r="AO24" i="17"/>
  <c r="AT75" i="17"/>
  <c r="AN59" i="17"/>
  <c r="BX91" i="17"/>
  <c r="V100" i="7"/>
  <c r="BX107" i="17"/>
  <c r="AE6" i="18"/>
  <c r="W63" i="18"/>
  <c r="AE41" i="7"/>
  <c r="W106" i="18"/>
  <c r="BY89" i="17"/>
  <c r="Q42" i="14"/>
  <c r="S90" i="14"/>
  <c r="AL89" i="17"/>
  <c r="BS97" i="17"/>
  <c r="AT15" i="17"/>
  <c r="AR65" i="17"/>
  <c r="V112" i="7"/>
  <c r="AR94" i="17"/>
  <c r="V85" i="18"/>
  <c r="BQ9" i="17"/>
  <c r="AN67" i="17"/>
  <c r="W206" i="7"/>
  <c r="BR66" i="17"/>
  <c r="BN81" i="17"/>
  <c r="Y112" i="18"/>
  <c r="AS80" i="17"/>
  <c r="AT101" i="17"/>
  <c r="BS8" i="17"/>
  <c r="BN28" i="17"/>
  <c r="BR39" i="17"/>
  <c r="BX87" i="17"/>
  <c r="BL30" i="17"/>
  <c r="BL53" i="17"/>
  <c r="AO92" i="17"/>
  <c r="AT43" i="17"/>
  <c r="W59" i="18"/>
  <c r="BN47" i="17"/>
  <c r="BX71" i="17"/>
  <c r="Y103" i="7"/>
  <c r="O61" i="15"/>
  <c r="AO54" i="17"/>
  <c r="O10" i="15"/>
  <c r="V206" i="7"/>
  <c r="BW49" i="17"/>
  <c r="AT94" i="17"/>
  <c r="X98" i="18"/>
  <c r="BY81" i="17"/>
  <c r="AQ53" i="17"/>
  <c r="BN5" i="17"/>
  <c r="BX39" i="17"/>
  <c r="BS63" i="17"/>
  <c r="W104" i="7"/>
  <c r="BQ58" i="17"/>
  <c r="AR70" i="17"/>
  <c r="AF7" i="7"/>
  <c r="AN41" i="17"/>
  <c r="X55" i="18"/>
  <c r="AN83" i="17"/>
  <c r="X109" i="18"/>
  <c r="BS26" i="17"/>
  <c r="W198" i="7"/>
  <c r="BR22" i="17"/>
  <c r="BW55" i="17"/>
  <c r="P35" i="2"/>
  <c r="AT44" i="17"/>
  <c r="BL83" i="17"/>
  <c r="AT25" i="17"/>
  <c r="W149" i="14"/>
  <c r="BX40" i="17"/>
  <c r="BN48" i="17"/>
  <c r="AE16" i="18"/>
  <c r="X57" i="18"/>
  <c r="BN31" i="17"/>
  <c r="W104" i="18"/>
  <c r="AQ80" i="17"/>
  <c r="R86" i="14"/>
  <c r="V102" i="18"/>
  <c r="V154" i="7"/>
  <c r="V103" i="7"/>
  <c r="AM83" i="17"/>
  <c r="AE60" i="7"/>
  <c r="BY86" i="17"/>
  <c r="BQ36" i="17"/>
  <c r="X100" i="7"/>
  <c r="AS34" i="17"/>
  <c r="BR95" i="17"/>
  <c r="O59" i="15"/>
  <c r="P76" i="14"/>
  <c r="N35" i="2"/>
  <c r="BN33" i="17"/>
  <c r="O17" i="15"/>
  <c r="AF19" i="7"/>
  <c r="AE15" i="7"/>
  <c r="O77" i="15"/>
  <c r="X76" i="18"/>
  <c r="BN20" i="17"/>
  <c r="AS61" i="17"/>
  <c r="AQ10" i="17"/>
  <c r="AQ75" i="17"/>
  <c r="R88" i="14"/>
  <c r="X61" i="18"/>
  <c r="AO39" i="17"/>
  <c r="AN19" i="17"/>
  <c r="AM14" i="17"/>
  <c r="AS62" i="17"/>
  <c r="AO86" i="17"/>
  <c r="V111" i="7"/>
  <c r="BW5" i="17"/>
  <c r="AS87" i="17"/>
  <c r="W159" i="7"/>
  <c r="Y95" i="7"/>
  <c r="AQ97" i="17"/>
  <c r="Q45" i="14"/>
  <c r="AQ88" i="17"/>
  <c r="BR72" i="17"/>
  <c r="BY49" i="17"/>
  <c r="AR28" i="17"/>
  <c r="AS93" i="17"/>
  <c r="BS69" i="17"/>
  <c r="V66" i="18"/>
  <c r="AQ39" i="17"/>
  <c r="AS75" i="17"/>
  <c r="BN21" i="17"/>
  <c r="X64" i="18"/>
  <c r="Q33" i="14"/>
  <c r="W207" i="7"/>
  <c r="AL17" i="17"/>
  <c r="BW34" i="17"/>
  <c r="AO36" i="17"/>
  <c r="BY72" i="17"/>
  <c r="AM30" i="17"/>
  <c r="AF58" i="7"/>
  <c r="AR6" i="17"/>
  <c r="BW38" i="17"/>
  <c r="AL40" i="17"/>
  <c r="AE22" i="18"/>
  <c r="AL56" i="17"/>
  <c r="M172" i="2"/>
  <c r="P42" i="14"/>
  <c r="BS51" i="17"/>
  <c r="AE18" i="18"/>
  <c r="AL45" i="17"/>
  <c r="W203" i="7"/>
  <c r="X148" i="7"/>
  <c r="AT97" i="17"/>
  <c r="Y113" i="7"/>
  <c r="BQ87" i="17"/>
  <c r="AR19" i="17"/>
  <c r="AE19" i="7"/>
  <c r="AL65" i="17"/>
  <c r="W148" i="14"/>
  <c r="W111" i="18"/>
  <c r="BL17" i="17"/>
  <c r="V202" i="7"/>
  <c r="W195" i="14"/>
  <c r="AF75" i="7"/>
  <c r="BS17" i="17"/>
  <c r="AT17" i="17"/>
  <c r="W99" i="18"/>
  <c r="BK32" i="17"/>
  <c r="BQ53" i="17"/>
  <c r="BW89" i="17"/>
  <c r="AM56" i="17"/>
  <c r="BQ57" i="17"/>
  <c r="V63" i="18"/>
  <c r="W194" i="14"/>
  <c r="BS52" i="17"/>
  <c r="AS24" i="17"/>
  <c r="BY46" i="17"/>
  <c r="O46" i="15"/>
  <c r="AO22" i="17"/>
  <c r="AM41" i="17"/>
  <c r="BQ38" i="17"/>
  <c r="AQ79" i="17"/>
  <c r="AE15" i="18"/>
  <c r="W149" i="7"/>
  <c r="BN75" i="17"/>
  <c r="AS14" i="17"/>
  <c r="Y51" i="18"/>
  <c r="AL85" i="17"/>
  <c r="BN70" i="17"/>
  <c r="AE10" i="7"/>
  <c r="AR55" i="17"/>
  <c r="AL61" i="17"/>
  <c r="W106" i="7"/>
  <c r="W194" i="7"/>
  <c r="AT50" i="17"/>
  <c r="X97" i="18"/>
  <c r="AR77" i="17"/>
  <c r="AT40" i="17"/>
  <c r="Q80" i="14"/>
  <c r="O55" i="15"/>
  <c r="O38" i="15"/>
  <c r="AO33" i="17"/>
  <c r="AF16" i="7"/>
  <c r="O50" i="15"/>
  <c r="O6" i="15"/>
  <c r="O16" i="15"/>
  <c r="BX76" i="17"/>
  <c r="AQ21" i="17"/>
  <c r="BX70" i="17"/>
  <c r="V78" i="18"/>
  <c r="Q83" i="14"/>
  <c r="BN65" i="17"/>
  <c r="AT79" i="17"/>
  <c r="AF48" i="7"/>
  <c r="AE17" i="18"/>
  <c r="AS98" i="17"/>
  <c r="AE8" i="7"/>
  <c r="X151" i="7"/>
  <c r="AQ102" i="17"/>
  <c r="V84" i="18"/>
  <c r="X56" i="18"/>
  <c r="AF27" i="7"/>
  <c r="S93" i="14"/>
  <c r="AD69" i="11"/>
  <c r="W79" i="18"/>
  <c r="BS29" i="17"/>
  <c r="BW29" i="17"/>
  <c r="O20" i="15"/>
  <c r="AF22" i="7"/>
  <c r="AL87" i="17"/>
  <c r="AS102" i="17"/>
  <c r="BQ65" i="17"/>
  <c r="AL9" i="17"/>
  <c r="BX43" i="17"/>
  <c r="R78" i="14"/>
  <c r="W88" i="18"/>
  <c r="BS54" i="17"/>
  <c r="AQ41" i="17"/>
  <c r="BM29" i="17"/>
  <c r="BR83" i="17"/>
  <c r="BN32" i="17"/>
  <c r="BS45" i="17"/>
  <c r="AT99" i="17"/>
  <c r="AM25" i="17"/>
  <c r="BW20" i="17"/>
  <c r="AT59" i="17"/>
  <c r="BM38" i="17"/>
  <c r="Q87" i="14"/>
  <c r="AQ35" i="17"/>
  <c r="O82" i="15"/>
  <c r="BS12" i="17"/>
  <c r="BW52" i="17"/>
  <c r="AS46" i="17"/>
  <c r="W108" i="7"/>
  <c r="AE69" i="7"/>
  <c r="AS78" i="17"/>
  <c r="W192" i="7"/>
  <c r="AF5" i="18"/>
  <c r="O172" i="2"/>
  <c r="V195" i="7"/>
  <c r="AE30" i="7"/>
  <c r="AT69" i="17"/>
  <c r="AO28" i="17"/>
  <c r="BR27" i="17"/>
  <c r="BS35" i="17"/>
  <c r="AS84" i="17"/>
  <c r="AR93" i="17"/>
  <c r="AE45" i="7"/>
  <c r="BS75" i="17"/>
  <c r="AL67" i="17"/>
  <c r="AN17" i="17"/>
  <c r="Y66" i="18"/>
  <c r="O81" i="2"/>
  <c r="AC208" i="11"/>
  <c r="AO66" i="17"/>
  <c r="AN5" i="7"/>
  <c r="V107" i="7"/>
  <c r="AQ44" i="17"/>
  <c r="AF74" i="7"/>
  <c r="AL84" i="17"/>
  <c r="T213" i="14"/>
  <c r="V142" i="7"/>
  <c r="AN25" i="17"/>
  <c r="AR34" i="17"/>
  <c r="BW10" i="17"/>
  <c r="AO93" i="17"/>
  <c r="AR71" i="17"/>
  <c r="AF81" i="7"/>
  <c r="AE36" i="7"/>
  <c r="BN44" i="17"/>
  <c r="BR82" i="17"/>
  <c r="AR48" i="17"/>
  <c r="BS50" i="17"/>
  <c r="BX31" i="17"/>
  <c r="AM40" i="17"/>
  <c r="W97" i="18"/>
  <c r="AE46" i="7"/>
  <c r="X204" i="7"/>
  <c r="W195" i="7"/>
  <c r="X203" i="7"/>
  <c r="BW78" i="17"/>
  <c r="O84" i="15"/>
  <c r="V99" i="18"/>
  <c r="AE22" i="7"/>
  <c r="AL7" i="17"/>
  <c r="AN27" i="17"/>
  <c r="AR57" i="17"/>
  <c r="BK42" i="17"/>
  <c r="AF31" i="7"/>
  <c r="W143" i="7"/>
  <c r="AO7" i="17"/>
  <c r="R43" i="14"/>
  <c r="AS13" i="17"/>
  <c r="BN12" i="17"/>
  <c r="AT46" i="17"/>
  <c r="AS59" i="17"/>
  <c r="AQ103" i="17"/>
  <c r="BL68" i="17"/>
  <c r="AL94" i="17"/>
  <c r="BX105" i="17"/>
  <c r="AF41" i="7"/>
  <c r="W109" i="7"/>
  <c r="BW58" i="17"/>
  <c r="AN52" i="17"/>
  <c r="BQ66" i="17"/>
  <c r="P82" i="14"/>
  <c r="O25" i="15"/>
  <c r="O7" i="15"/>
  <c r="AF38" i="7"/>
  <c r="AO14" i="17"/>
  <c r="X110" i="18"/>
  <c r="AF12" i="18"/>
  <c r="BY25" i="17"/>
  <c r="AT28" i="17"/>
  <c r="BL14" i="17"/>
  <c r="AR62" i="17"/>
  <c r="AC69" i="11"/>
  <c r="AA69" i="11"/>
  <c r="W111" i="7"/>
  <c r="X150" i="7"/>
  <c r="Y198" i="7"/>
  <c r="AF82" i="7"/>
  <c r="O35" i="15"/>
  <c r="AT37" i="17"/>
  <c r="O43" i="15"/>
  <c r="O54" i="15"/>
  <c r="AR96" i="17"/>
  <c r="AF11" i="18"/>
  <c r="AR79" i="17"/>
  <c r="R87" i="14"/>
  <c r="S36" i="14"/>
  <c r="AQ59" i="17"/>
  <c r="AR46" i="17"/>
  <c r="V145" i="7"/>
  <c r="V56" i="18"/>
  <c r="AL22" i="17"/>
  <c r="W103" i="7"/>
  <c r="AN73" i="17"/>
  <c r="AO29" i="17"/>
  <c r="AN94" i="17"/>
  <c r="BR32" i="17"/>
  <c r="M35" i="2"/>
  <c r="AM31" i="17"/>
  <c r="W112" i="7"/>
  <c r="AL20" i="17"/>
  <c r="V22" i="7"/>
  <c r="AQ58" i="17"/>
  <c r="O74" i="15"/>
  <c r="BW37" i="17"/>
  <c r="AF73" i="7"/>
  <c r="V95" i="7"/>
  <c r="AQ5" i="17"/>
  <c r="BR34" i="17"/>
  <c r="AT20" i="17"/>
  <c r="Q78" i="14"/>
  <c r="V200" i="7"/>
  <c r="AF39" i="7"/>
  <c r="W101" i="18"/>
  <c r="V109" i="7"/>
  <c r="AE31" i="7"/>
  <c r="X105" i="7"/>
  <c r="Y204" i="7"/>
  <c r="AS26" i="17"/>
  <c r="BK55" i="17"/>
  <c r="O73" i="15"/>
  <c r="P37" i="14"/>
  <c r="AE62" i="7"/>
  <c r="AS8" i="17"/>
  <c r="O41" i="15"/>
  <c r="X200" i="7"/>
  <c r="AM19" i="17"/>
  <c r="W110" i="7"/>
  <c r="BQ43" i="17"/>
  <c r="AO17" i="17"/>
  <c r="BX101" i="17"/>
  <c r="AO46" i="17"/>
  <c r="BR29" i="17"/>
  <c r="W107" i="7"/>
  <c r="P91" i="14"/>
  <c r="R85" i="14"/>
  <c r="AM49" i="17"/>
  <c r="O26" i="15"/>
  <c r="AF28" i="7"/>
  <c r="BX69" i="17"/>
  <c r="AT42" i="17"/>
  <c r="AS89" i="17"/>
  <c r="X187" i="7"/>
  <c r="W61" i="18"/>
  <c r="O11" i="15"/>
  <c r="AE26" i="18"/>
  <c r="Y97" i="7"/>
  <c r="BS7" i="17"/>
  <c r="AR49" i="17"/>
  <c r="BN62" i="17"/>
  <c r="X96" i="7"/>
  <c r="AS27" i="17"/>
  <c r="X97" i="7"/>
  <c r="BM73" i="17"/>
  <c r="AQ7" i="17"/>
  <c r="BS82" i="17"/>
  <c r="AO63" i="17"/>
  <c r="BN43" i="17"/>
  <c r="X54" i="18"/>
  <c r="BK39" i="17"/>
  <c r="BN80" i="17"/>
  <c r="S80" i="14"/>
  <c r="BQ31" i="17"/>
  <c r="V96" i="7"/>
  <c r="AL97" i="17"/>
  <c r="AE11" i="7"/>
  <c r="AR9" i="17"/>
  <c r="X159" i="7"/>
  <c r="BN19" i="17"/>
  <c r="BQ20" i="17"/>
  <c r="AT29" i="17"/>
  <c r="W80" i="18"/>
  <c r="AE43" i="7"/>
  <c r="AO49" i="17"/>
  <c r="O51" i="15"/>
  <c r="AM63" i="17"/>
  <c r="X140" i="7"/>
  <c r="AM58" i="17"/>
  <c r="AS36" i="17"/>
  <c r="AN10" i="17"/>
  <c r="AE11" i="18"/>
  <c r="AQ27" i="17"/>
  <c r="AL13" i="17"/>
  <c r="AT32" i="17"/>
  <c r="X149" i="7"/>
  <c r="BX78" i="17"/>
  <c r="AM34" i="17"/>
  <c r="AT100" i="17"/>
  <c r="AS50" i="17"/>
  <c r="AN91" i="17"/>
  <c r="AR32" i="17"/>
  <c r="AF13" i="7"/>
  <c r="AN54" i="17"/>
  <c r="AQ48" i="17"/>
  <c r="AQ36" i="17"/>
  <c r="V65" i="18"/>
  <c r="AE25" i="7"/>
  <c r="O29" i="15"/>
  <c r="AF36" i="7"/>
  <c r="Q92" i="14"/>
  <c r="V59" i="18"/>
  <c r="AL52" i="17"/>
  <c r="W185" i="7"/>
  <c r="AM91" i="17"/>
  <c r="AF35" i="7"/>
  <c r="W157" i="7"/>
  <c r="AO83" i="17"/>
  <c r="W150" i="7"/>
  <c r="AM78" i="17"/>
  <c r="AQ33" i="17"/>
  <c r="AR61" i="17"/>
  <c r="AL44" i="17"/>
  <c r="Q76" i="14"/>
  <c r="BY92" i="17"/>
  <c r="BW92" i="17"/>
  <c r="X86" i="18"/>
  <c r="V97" i="7"/>
  <c r="O13" i="15"/>
  <c r="O68" i="15"/>
  <c r="AR14" i="17"/>
  <c r="V152" i="7"/>
  <c r="AT51" i="17"/>
  <c r="AQ71" i="17"/>
  <c r="BY10" i="17"/>
  <c r="S94" i="14"/>
  <c r="BS61" i="17"/>
  <c r="W100" i="18"/>
  <c r="BX27" i="17"/>
  <c r="BN35" i="17"/>
  <c r="AR108" i="17"/>
  <c r="BN9" i="17"/>
  <c r="AF88" i="7"/>
  <c r="W141" i="7"/>
  <c r="BY48" i="17"/>
  <c r="AO15" i="17"/>
  <c r="AE63" i="7"/>
  <c r="V74" i="14"/>
  <c r="M126" i="2"/>
  <c r="AS7" i="17"/>
  <c r="AR27" i="17"/>
  <c r="AN12" i="17"/>
  <c r="AR8" i="17"/>
  <c r="AM47" i="17"/>
  <c r="AM38" i="17"/>
  <c r="BR71" i="17"/>
  <c r="BN71" i="17"/>
  <c r="AN65" i="17"/>
  <c r="AE83" i="7"/>
  <c r="S35" i="14"/>
  <c r="X107" i="18"/>
  <c r="X108" i="7"/>
  <c r="V140" i="7"/>
  <c r="BQ83" i="17"/>
  <c r="BW7" i="17"/>
  <c r="BR20" i="17"/>
  <c r="AL73" i="17"/>
  <c r="X189" i="7"/>
  <c r="BX5" i="17"/>
  <c r="V86" i="18"/>
  <c r="O65" i="15"/>
  <c r="AL39" i="17"/>
  <c r="R83" i="14"/>
  <c r="R33" i="14"/>
  <c r="AT71" i="17"/>
  <c r="AT65" i="17"/>
  <c r="BS44" i="17"/>
  <c r="V61" i="18"/>
  <c r="AR80" i="17"/>
  <c r="W154" i="14"/>
  <c r="Y199" i="7"/>
  <c r="O8" i="15"/>
  <c r="V52" i="18"/>
  <c r="AF6" i="18"/>
  <c r="Y87" i="18"/>
  <c r="BR26" i="17"/>
  <c r="BR75" i="17"/>
  <c r="V57" i="18"/>
  <c r="AR59" i="17"/>
  <c r="AM82" i="17"/>
  <c r="AN50" i="7"/>
  <c r="BW8" i="17"/>
  <c r="AS39" i="17"/>
  <c r="AS68" i="17"/>
  <c r="BM77" i="17"/>
  <c r="BL78" i="17"/>
  <c r="BS89" i="17"/>
  <c r="BS90" i="17"/>
  <c r="AT102" i="17"/>
  <c r="S49" i="14"/>
  <c r="W197" i="7"/>
  <c r="BY6" i="17"/>
  <c r="AR63" i="17"/>
  <c r="W52" i="18"/>
  <c r="AR51" i="17"/>
  <c r="BX21" i="17"/>
  <c r="AR101" i="17"/>
  <c r="AN88" i="17"/>
  <c r="AM36" i="17"/>
  <c r="AO84" i="17"/>
  <c r="AM42" i="17"/>
  <c r="X52" i="18"/>
  <c r="Y153" i="7"/>
  <c r="BY17" i="17"/>
  <c r="X53" i="18"/>
  <c r="AQ104" i="17"/>
  <c r="BW94" i="17"/>
  <c r="AT34" i="17"/>
  <c r="X66" i="18"/>
  <c r="AN60" i="17"/>
  <c r="AE14" i="18"/>
  <c r="BW61" i="17"/>
  <c r="X113" i="7"/>
  <c r="AF9" i="18"/>
  <c r="AQ18" i="17"/>
  <c r="BQ32" i="17"/>
  <c r="Q75" i="14"/>
  <c r="BS62" i="17"/>
  <c r="V141" i="7"/>
  <c r="BS19" i="17"/>
  <c r="X156" i="7"/>
  <c r="AT66" i="17"/>
  <c r="BW48" i="17"/>
  <c r="AT19" i="17"/>
  <c r="AO85" i="17"/>
  <c r="X195" i="7"/>
  <c r="AM48" i="17"/>
  <c r="W145" i="7"/>
  <c r="Q85" i="14"/>
  <c r="V197" i="7"/>
  <c r="AN13" i="17"/>
  <c r="AF29" i="7"/>
  <c r="X99" i="7"/>
  <c r="T163" i="14"/>
  <c r="AL53" i="17"/>
  <c r="BW11" i="17"/>
  <c r="BR11" i="17"/>
  <c r="W82" i="18"/>
  <c r="BS48" i="17"/>
  <c r="AT89" i="17"/>
  <c r="V103" i="18"/>
  <c r="Q41" i="14"/>
  <c r="AS56" i="17"/>
  <c r="Y108" i="7"/>
  <c r="W142" i="7"/>
  <c r="AN63" i="17"/>
  <c r="AO61" i="17"/>
  <c r="BQ77" i="17"/>
  <c r="BN29" i="17"/>
  <c r="AR18" i="17"/>
  <c r="BY40" i="17"/>
  <c r="X63" i="18"/>
  <c r="AE24" i="7"/>
  <c r="AD208" i="11"/>
  <c r="AR11" i="17"/>
  <c r="BR38" i="17"/>
  <c r="O67" i="15"/>
  <c r="O78" i="15"/>
  <c r="AL57" i="17"/>
  <c r="W204" i="7"/>
  <c r="BW87" i="17"/>
  <c r="AL38" i="17"/>
  <c r="BX28" i="17"/>
  <c r="AO55" i="17"/>
  <c r="AR74" i="17"/>
  <c r="R76" i="14"/>
  <c r="R89" i="14"/>
  <c r="AE64" i="7"/>
  <c r="BN83" i="17"/>
  <c r="BX9" i="17"/>
  <c r="AQ74" i="17"/>
  <c r="AN92" i="17"/>
  <c r="AF4" i="7"/>
  <c r="BQ33" i="17"/>
  <c r="AQ37" i="17"/>
  <c r="AT11" i="17"/>
  <c r="BS30" i="17"/>
  <c r="Q30" i="14"/>
  <c r="Y108" i="18"/>
  <c r="AR44" i="17"/>
  <c r="AN69" i="17"/>
  <c r="Y112" i="7"/>
  <c r="AT24" i="17"/>
  <c r="AN38" i="17"/>
  <c r="AF69" i="7"/>
  <c r="BS49" i="17"/>
  <c r="AF52" i="7"/>
  <c r="V98" i="18"/>
  <c r="BQ62" i="17"/>
  <c r="BY74" i="17"/>
  <c r="P93" i="14"/>
  <c r="Q79" i="14"/>
  <c r="AL19" i="17"/>
  <c r="BW76" i="17"/>
  <c r="BS88" i="17"/>
  <c r="AL51" i="17"/>
  <c r="BX80" i="17"/>
  <c r="AR16" i="17"/>
  <c r="AU35" i="18"/>
  <c r="AF7" i="18"/>
  <c r="AF5" i="7"/>
  <c r="AE28" i="18"/>
  <c r="AT70" i="17"/>
  <c r="R77" i="14"/>
  <c r="AT14" i="17"/>
  <c r="W205" i="7"/>
  <c r="BS33" i="17"/>
  <c r="AL79" i="17"/>
  <c r="BS68" i="17"/>
  <c r="AR58" i="17"/>
  <c r="BY76" i="17"/>
  <c r="BQ42" i="17"/>
  <c r="BL86" i="17"/>
  <c r="W189" i="7"/>
  <c r="AN28" i="17"/>
  <c r="AQ14" i="17"/>
  <c r="AS58" i="17"/>
  <c r="W66" i="18"/>
  <c r="X103" i="18"/>
  <c r="BL75" i="17"/>
  <c r="AF42" i="7"/>
  <c r="AN31" i="17"/>
  <c r="AL12" i="17"/>
  <c r="V88" i="18"/>
  <c r="V101" i="18"/>
  <c r="AM15" i="17"/>
  <c r="BN85" i="17"/>
  <c r="BM52" i="17"/>
  <c r="W64" i="18"/>
  <c r="BL49" i="17"/>
  <c r="BR51" i="17"/>
  <c r="BQ19" i="17"/>
  <c r="X154" i="7"/>
  <c r="BQ74" i="17"/>
  <c r="AR75" i="17"/>
  <c r="BY75" i="17"/>
  <c r="AE56" i="7"/>
  <c r="BQ64" i="17"/>
  <c r="BL41" i="17"/>
  <c r="BX53" i="17"/>
  <c r="AQ22" i="17"/>
  <c r="AS20" i="17"/>
  <c r="AO88" i="17"/>
  <c r="P44" i="14"/>
  <c r="AE40" i="7"/>
  <c r="BS27" i="17"/>
  <c r="AQ31" i="17"/>
  <c r="O57" i="15"/>
  <c r="O32" i="15"/>
  <c r="BL6" i="17"/>
  <c r="AT83" i="17"/>
  <c r="AR107" i="17"/>
  <c r="BY99" i="17"/>
  <c r="AQ20" i="17"/>
  <c r="X206" i="7"/>
  <c r="Y197" i="7"/>
  <c r="AR106" i="17"/>
  <c r="BQ50" i="17"/>
  <c r="X143" i="7"/>
  <c r="W190" i="7"/>
  <c r="V148" i="7"/>
  <c r="X201" i="7"/>
  <c r="BQ75" i="17"/>
  <c r="AT60" i="17"/>
  <c r="AE27" i="7"/>
  <c r="O19" i="15"/>
  <c r="Y155" i="7"/>
  <c r="O40" i="15"/>
  <c r="AL28" i="17"/>
  <c r="AO18" i="17"/>
  <c r="BX46" i="17"/>
  <c r="R34" i="14"/>
  <c r="X60" i="18"/>
  <c r="V104" i="7"/>
  <c r="AQ56" i="17"/>
  <c r="AF79" i="7"/>
  <c r="X142" i="7"/>
  <c r="AT77" i="17"/>
  <c r="BM36" i="17"/>
  <c r="AS18" i="17"/>
  <c r="AM86" i="17"/>
  <c r="AF66" i="7"/>
  <c r="W54" i="18"/>
  <c r="AR45" i="17"/>
  <c r="AM67" i="17"/>
  <c r="BW24" i="17"/>
  <c r="AM73" i="17"/>
  <c r="AM77" i="17"/>
  <c r="AT39" i="17"/>
  <c r="BK20" i="17"/>
  <c r="BW91" i="17"/>
  <c r="AQ9" i="17"/>
  <c r="AN6" i="17"/>
  <c r="Y149" i="7"/>
  <c r="V99" i="7"/>
  <c r="W95" i="7"/>
  <c r="AN56" i="17"/>
  <c r="AT57" i="17"/>
  <c r="BW96" i="17"/>
  <c r="BY43" i="17"/>
  <c r="W193" i="14"/>
  <c r="AQ30" i="17"/>
  <c r="AL83" i="17"/>
  <c r="AT93" i="17"/>
  <c r="BQ80" i="17"/>
  <c r="BW40" i="17"/>
  <c r="O27" i="15"/>
  <c r="AT95" i="17"/>
  <c r="BY77" i="17"/>
  <c r="W156" i="7"/>
  <c r="BK21" i="17"/>
  <c r="V153" i="7"/>
  <c r="V196" i="7"/>
  <c r="AE9" i="18"/>
  <c r="BN52" i="17"/>
  <c r="BQ96" i="17"/>
  <c r="BM74" i="17"/>
  <c r="BA90" i="17"/>
  <c r="BZ77" i="17"/>
  <c r="W55" i="18"/>
  <c r="BT23" i="17"/>
  <c r="BR93" i="17"/>
  <c r="AR25" i="17"/>
  <c r="BK30" i="17"/>
  <c r="BY69" i="17"/>
  <c r="AF23" i="7"/>
  <c r="BK9" i="17"/>
  <c r="AF65" i="7"/>
  <c r="AO81" i="17"/>
  <c r="AR56" i="17"/>
  <c r="BX72" i="17"/>
  <c r="BM75" i="17"/>
  <c r="O31" i="15"/>
  <c r="BK50" i="17"/>
  <c r="BS6" i="17"/>
  <c r="BR52" i="17"/>
  <c r="W197" i="14"/>
  <c r="W213" i="14"/>
  <c r="BX56" i="17"/>
  <c r="BY36" i="17"/>
  <c r="AF14" i="18"/>
  <c r="X112" i="7"/>
  <c r="BZ89" i="17"/>
  <c r="BK33" i="17"/>
  <c r="AL37" i="17"/>
  <c r="BY38" i="17"/>
  <c r="BX83" i="17"/>
  <c r="AF80" i="7"/>
  <c r="AO64" i="17"/>
  <c r="AM79" i="17"/>
  <c r="BL19" i="17"/>
  <c r="BM81" i="17"/>
  <c r="AQ96" i="17"/>
  <c r="BM24" i="17"/>
  <c r="BZ39" i="17"/>
  <c r="AR47" i="17"/>
  <c r="BT38" i="17"/>
  <c r="BX20" i="17"/>
  <c r="W200" i="7"/>
  <c r="BK49" i="17"/>
  <c r="BQ86" i="17"/>
  <c r="AL69" i="17"/>
  <c r="AN57" i="17"/>
  <c r="AL46" i="17"/>
  <c r="BN23" i="17"/>
  <c r="AN5" i="18"/>
  <c r="AF71" i="7"/>
  <c r="BY52" i="17"/>
  <c r="P43" i="15"/>
  <c r="P65" i="15"/>
  <c r="BX52" i="17"/>
  <c r="BZ16" i="17"/>
  <c r="BQ6" i="17"/>
  <c r="BW102" i="17"/>
  <c r="AO9" i="17"/>
  <c r="AM28" i="17"/>
  <c r="AO68" i="17"/>
  <c r="AF17" i="7"/>
  <c r="AT54" i="17"/>
  <c r="AR88" i="17"/>
  <c r="AO70" i="17"/>
  <c r="BR57" i="17"/>
  <c r="AO76" i="17"/>
  <c r="BZ81" i="17"/>
  <c r="BL85" i="17"/>
  <c r="P59" i="15"/>
  <c r="AQ55" i="17"/>
  <c r="BM88" i="17"/>
  <c r="BN24" i="17"/>
  <c r="BL82" i="17"/>
  <c r="BK78" i="17"/>
  <c r="AN39" i="17"/>
  <c r="BX12" i="17"/>
  <c r="O64" i="15"/>
  <c r="BK75" i="17"/>
  <c r="BR5" i="17"/>
  <c r="BY7" i="17"/>
  <c r="Y142" i="7"/>
  <c r="X95" i="7"/>
  <c r="BZ58" i="17"/>
  <c r="AQ11" i="17"/>
  <c r="BM85" i="17"/>
  <c r="BN30" i="17"/>
  <c r="BX85" i="17"/>
  <c r="BN82" i="17"/>
  <c r="BL89" i="17"/>
  <c r="BL34" i="17"/>
  <c r="BN74" i="17"/>
  <c r="BY73" i="17"/>
  <c r="BX45" i="17"/>
  <c r="P38" i="15"/>
  <c r="AQ25" i="17"/>
  <c r="AR5" i="17"/>
  <c r="AE33" i="18"/>
  <c r="AN5" i="17"/>
  <c r="AU58" i="18"/>
  <c r="P28" i="15"/>
  <c r="P66" i="15"/>
  <c r="BM59" i="17"/>
  <c r="X68" i="7"/>
  <c r="AE160" i="17"/>
  <c r="AD101" i="17"/>
  <c r="BM96" i="17"/>
  <c r="S12" i="15"/>
  <c r="Q67" i="15"/>
  <c r="W92" i="17"/>
  <c r="R38" i="15"/>
  <c r="W80" i="14"/>
  <c r="S61" i="15"/>
  <c r="W49" i="14"/>
  <c r="Y95" i="17"/>
  <c r="BK17" i="17"/>
  <c r="Y74" i="18"/>
  <c r="BX66" i="17"/>
  <c r="Y196" i="7"/>
  <c r="BZ29" i="17"/>
  <c r="BT93" i="17"/>
  <c r="BL37" i="17"/>
  <c r="BK61" i="17"/>
  <c r="P77" i="15"/>
  <c r="BQ93" i="17"/>
  <c r="W103" i="18"/>
  <c r="P86" i="15"/>
  <c r="AE153" i="17"/>
  <c r="W91" i="17"/>
  <c r="S53" i="15"/>
  <c r="S15" i="15"/>
  <c r="R96" i="15"/>
  <c r="Q92" i="15"/>
  <c r="BR80" i="17"/>
  <c r="BZ71" i="17"/>
  <c r="AQ67" i="17"/>
  <c r="BQ27" i="17"/>
  <c r="Y101" i="7"/>
  <c r="BZ66" i="17"/>
  <c r="BY93" i="17"/>
  <c r="BT43" i="17"/>
  <c r="BY39" i="17"/>
  <c r="BZ22" i="17"/>
  <c r="Y139" i="17"/>
  <c r="R55" i="15"/>
  <c r="T36" i="14"/>
  <c r="AD146" i="17"/>
  <c r="R69" i="15"/>
  <c r="AC147" i="17"/>
  <c r="AB140" i="17"/>
  <c r="BQ48" i="17"/>
  <c r="BT18" i="17"/>
  <c r="BK76" i="17"/>
  <c r="AU79" i="18"/>
  <c r="Y97" i="18"/>
  <c r="BW43" i="17"/>
  <c r="BT54" i="17"/>
  <c r="AT106" i="17"/>
  <c r="P78" i="15"/>
  <c r="U29" i="14"/>
  <c r="U30" i="14"/>
  <c r="Q88" i="15"/>
  <c r="Q37" i="15"/>
  <c r="AG95" i="17"/>
  <c r="AE145" i="17"/>
  <c r="W164" i="17"/>
  <c r="S19" i="15"/>
  <c r="Q69" i="15"/>
  <c r="V43" i="14"/>
  <c r="V86" i="14"/>
  <c r="AD135" i="17"/>
  <c r="AM71" i="17"/>
  <c r="BR19" i="17"/>
  <c r="BK38" i="17"/>
  <c r="P16" i="15"/>
  <c r="BX63" i="17"/>
  <c r="BW59" i="17"/>
  <c r="BL80" i="17"/>
  <c r="BT90" i="17"/>
  <c r="BT95" i="17"/>
  <c r="P24" i="15"/>
  <c r="R28" i="15"/>
  <c r="BZ34" i="17"/>
  <c r="AO25" i="17"/>
  <c r="W112" i="18"/>
  <c r="BR91" i="17"/>
  <c r="V199" i="7"/>
  <c r="O83" i="15"/>
  <c r="V87" i="18"/>
  <c r="BR78" i="17"/>
  <c r="AL74" i="17"/>
  <c r="O37" i="15"/>
  <c r="O69" i="15"/>
  <c r="BS67" i="17"/>
  <c r="AT30" i="17"/>
  <c r="BM45" i="17"/>
  <c r="Q49" i="14"/>
  <c r="O80" i="15"/>
  <c r="AL60" i="17"/>
  <c r="AS92" i="17"/>
  <c r="AF34" i="7"/>
  <c r="AS70" i="17"/>
  <c r="AL8" i="17"/>
  <c r="BL9" i="17"/>
  <c r="BS42" i="17"/>
  <c r="AQ24" i="17"/>
  <c r="AM68" i="17"/>
  <c r="AR72" i="17"/>
  <c r="BQ84" i="17"/>
  <c r="BL33" i="17"/>
  <c r="P94" i="14"/>
  <c r="AR81" i="17"/>
  <c r="BW67" i="17"/>
  <c r="X196" i="7"/>
  <c r="AQ94" i="17"/>
  <c r="BS23" i="17"/>
  <c r="BY98" i="17"/>
  <c r="AR52" i="17"/>
  <c r="BN15" i="17"/>
  <c r="AE79" i="7"/>
  <c r="W199" i="14"/>
  <c r="AE72" i="7"/>
  <c r="AR26" i="17"/>
  <c r="V146" i="7"/>
  <c r="BW19" i="17"/>
  <c r="AO90" i="17"/>
  <c r="BR7" i="17"/>
  <c r="AQ6" i="17"/>
  <c r="BR37" i="17"/>
  <c r="AN34" i="17"/>
  <c r="V147" i="7"/>
  <c r="BN93" i="17"/>
  <c r="AE19" i="18"/>
  <c r="X102" i="18"/>
  <c r="AE65" i="7"/>
  <c r="AF67" i="7"/>
  <c r="AO52" i="17"/>
  <c r="AM10" i="17"/>
  <c r="AQ76" i="17"/>
  <c r="AF85" i="7"/>
  <c r="X106" i="7"/>
  <c r="AT61" i="17"/>
  <c r="AN49" i="17"/>
  <c r="AE85" i="7"/>
  <c r="AL91" i="17"/>
  <c r="W99" i="7"/>
  <c r="BR84" i="17"/>
  <c r="BW98" i="17"/>
  <c r="BR50" i="17"/>
  <c r="AF83" i="7"/>
  <c r="AN43" i="17"/>
  <c r="BM80" i="17"/>
  <c r="AT98" i="17"/>
  <c r="BY55" i="17"/>
  <c r="AE20" i="18"/>
  <c r="AO8" i="17"/>
  <c r="AE54" i="7"/>
  <c r="BT48" i="17"/>
  <c r="BK94" i="17"/>
  <c r="BT64" i="17"/>
  <c r="BX47" i="17"/>
  <c r="AM21" i="17"/>
  <c r="AR50" i="17"/>
  <c r="AO40" i="17"/>
  <c r="BX30" i="17"/>
  <c r="BX38" i="17"/>
  <c r="BL92" i="17"/>
  <c r="BN55" i="17"/>
  <c r="AL30" i="17"/>
  <c r="AN24" i="17"/>
  <c r="V151" i="7"/>
  <c r="BW80" i="17"/>
  <c r="AS31" i="17"/>
  <c r="BS79" i="17"/>
  <c r="BQ18" i="17"/>
  <c r="BQ5" i="17"/>
  <c r="AT56" i="17"/>
  <c r="BK53" i="17"/>
  <c r="BN90" i="17"/>
  <c r="U166" i="14"/>
  <c r="AL78" i="17"/>
  <c r="AF18" i="18"/>
  <c r="BN14" i="17"/>
  <c r="V185" i="7"/>
  <c r="AN33" i="17"/>
  <c r="V186" i="7"/>
  <c r="BL32" i="17"/>
  <c r="AE23" i="7"/>
  <c r="AN16" i="17"/>
  <c r="AL25" i="17"/>
  <c r="AT64" i="17"/>
  <c r="X101" i="7"/>
  <c r="AN96" i="17"/>
  <c r="AS108" i="17"/>
  <c r="AM39" i="17"/>
  <c r="BZ11" i="17"/>
  <c r="AQ43" i="17"/>
  <c r="W191" i="7"/>
  <c r="BX10" i="17"/>
  <c r="BS76" i="17"/>
  <c r="BW65" i="17"/>
  <c r="BX88" i="17"/>
  <c r="BW45" i="17"/>
  <c r="BY21" i="17"/>
  <c r="AS72" i="17"/>
  <c r="AR102" i="17"/>
  <c r="BL12" i="17"/>
  <c r="Y143" i="7"/>
  <c r="BY28" i="17"/>
  <c r="AM64" i="17"/>
  <c r="BT8" i="17"/>
  <c r="X194" i="7"/>
  <c r="AS81" i="17"/>
  <c r="BR70" i="17"/>
  <c r="Y156" i="7"/>
  <c r="AM44" i="17"/>
  <c r="BY62" i="17"/>
  <c r="Y60" i="18"/>
  <c r="BS72" i="17"/>
  <c r="BR46" i="17"/>
  <c r="BL28" i="17"/>
  <c r="BW88" i="17"/>
  <c r="BT86" i="17"/>
  <c r="BY47" i="17"/>
  <c r="P69" i="15"/>
  <c r="BR17" i="17"/>
  <c r="AR91" i="17"/>
  <c r="AT33" i="17"/>
  <c r="AT76" i="17"/>
  <c r="BR40" i="17"/>
  <c r="AS74" i="17"/>
  <c r="BW17" i="17"/>
  <c r="BY18" i="17"/>
  <c r="BW39" i="17"/>
  <c r="AT74" i="17"/>
  <c r="AE30" i="18"/>
  <c r="BT41" i="17"/>
  <c r="BK66" i="17"/>
  <c r="BZ57" i="17"/>
  <c r="BL59" i="17"/>
  <c r="V109" i="18"/>
  <c r="BW31" i="17"/>
  <c r="BM17" i="17"/>
  <c r="W85" i="18"/>
  <c r="BX106" i="17"/>
  <c r="BR12" i="17"/>
  <c r="AO43" i="17"/>
  <c r="BL58" i="17"/>
  <c r="BR60" i="17"/>
  <c r="AR35" i="17"/>
  <c r="BS81" i="17"/>
  <c r="O12" i="15"/>
  <c r="BZ15" i="17"/>
  <c r="AL18" i="17"/>
  <c r="Y145" i="7"/>
  <c r="BT22" i="17"/>
  <c r="AU77" i="18"/>
  <c r="P73" i="15"/>
  <c r="AM62" i="17"/>
  <c r="AB114" i="17"/>
  <c r="Q30" i="15"/>
  <c r="AD140" i="17"/>
  <c r="Q85" i="15"/>
  <c r="AC164" i="17"/>
  <c r="R51" i="15"/>
  <c r="AD147" i="17"/>
  <c r="Q24" i="15"/>
  <c r="AE106" i="17"/>
  <c r="X126" i="17"/>
  <c r="AO41" i="17"/>
  <c r="P20" i="15"/>
  <c r="X158" i="7"/>
  <c r="BX73" i="17"/>
  <c r="BZ59" i="17"/>
  <c r="BW103" i="17"/>
  <c r="BZ76" i="17"/>
  <c r="V68" i="7"/>
  <c r="BT51" i="17"/>
  <c r="BT68" i="17"/>
  <c r="P56" i="15"/>
  <c r="BR92" i="17"/>
  <c r="AC141" i="17"/>
  <c r="AF28" i="18"/>
  <c r="Z152" i="17"/>
  <c r="X153" i="17"/>
  <c r="S55" i="15"/>
  <c r="Q64" i="15"/>
  <c r="BM16" i="17"/>
  <c r="AQ72" i="17"/>
  <c r="BS15" i="17"/>
  <c r="BT46" i="17"/>
  <c r="BS37" i="17"/>
  <c r="P53" i="15"/>
  <c r="Y101" i="18"/>
  <c r="AE23" i="18"/>
  <c r="AT18" i="17"/>
  <c r="AR36" i="17"/>
  <c r="AB97" i="17"/>
  <c r="S79" i="15"/>
  <c r="R57" i="15"/>
  <c r="Q53" i="15"/>
  <c r="Q25" i="15"/>
  <c r="Q43" i="15"/>
  <c r="AC163" i="17"/>
  <c r="AF22" i="18"/>
  <c r="P42" i="15"/>
  <c r="BM30" i="17"/>
  <c r="Y192" i="7"/>
  <c r="BT82" i="17"/>
  <c r="BW14" i="17"/>
  <c r="BY108" i="17"/>
  <c r="BM54" i="17"/>
  <c r="BZ48" i="17"/>
  <c r="AS49" i="17"/>
  <c r="BQ13" i="17"/>
  <c r="U74" i="14"/>
  <c r="BW18" i="17"/>
  <c r="AE52" i="7"/>
  <c r="AL36" i="17"/>
  <c r="BY12" i="17"/>
  <c r="BW93" i="17"/>
  <c r="AO13" i="17"/>
  <c r="AE4" i="7"/>
  <c r="BL72" i="17"/>
  <c r="X110" i="7"/>
  <c r="X111" i="7"/>
  <c r="X202" i="7"/>
  <c r="BX8" i="17"/>
  <c r="AF89" i="7"/>
  <c r="BS16" i="17"/>
  <c r="AN11" i="17"/>
  <c r="BS25" i="17"/>
  <c r="AT103" i="17"/>
  <c r="V193" i="7"/>
  <c r="Y201" i="7"/>
  <c r="BW97" i="17"/>
  <c r="AS73" i="17"/>
  <c r="W146" i="7"/>
  <c r="AR10" i="17"/>
  <c r="AT96" i="17"/>
  <c r="P40" i="14"/>
  <c r="AE67" i="7"/>
  <c r="BY14" i="17"/>
  <c r="BQ51" i="17"/>
  <c r="BS41" i="17"/>
  <c r="BQ30" i="17"/>
  <c r="AS76" i="17"/>
  <c r="S32" i="14"/>
  <c r="AN32" i="17"/>
  <c r="O4" i="15"/>
  <c r="X51" i="18"/>
  <c r="BS34" i="17"/>
  <c r="BY66" i="17"/>
  <c r="AM69" i="17"/>
  <c r="AT53" i="17"/>
  <c r="AL48" i="17"/>
  <c r="BM57" i="17"/>
  <c r="AE34" i="7"/>
  <c r="BR96" i="17"/>
  <c r="AT8" i="17"/>
  <c r="W148" i="7"/>
  <c r="BN88" i="17"/>
  <c r="AF14" i="7"/>
  <c r="AE42" i="7"/>
  <c r="AU31" i="18"/>
  <c r="BQ71" i="17"/>
  <c r="AM11" i="17"/>
  <c r="O24" i="15"/>
  <c r="AN50" i="17"/>
  <c r="BS55" i="17"/>
  <c r="AN77" i="17"/>
  <c r="BX67" i="17"/>
  <c r="BW95" i="17"/>
  <c r="BM64" i="17"/>
  <c r="BS10" i="17"/>
  <c r="AM18" i="17"/>
  <c r="BR79" i="17"/>
  <c r="AF51" i="7"/>
  <c r="AL95" i="17"/>
  <c r="BX96" i="17"/>
  <c r="BM90" i="17"/>
  <c r="BY94" i="17"/>
  <c r="AO47" i="17"/>
  <c r="BR55" i="17"/>
  <c r="BK70" i="17"/>
  <c r="BK23" i="17"/>
  <c r="P88" i="15"/>
  <c r="BT5" i="17"/>
  <c r="BM32" i="17"/>
  <c r="AU52" i="18"/>
  <c r="O81" i="15"/>
  <c r="BM18" i="17"/>
  <c r="BN51" i="17"/>
  <c r="AL26" i="17"/>
  <c r="BM55" i="17"/>
  <c r="AO56" i="17"/>
  <c r="V81" i="18"/>
  <c r="BM37" i="17"/>
  <c r="BS65" i="17"/>
  <c r="V143" i="7"/>
  <c r="V102" i="7"/>
  <c r="AN82" i="17"/>
  <c r="BS58" i="17"/>
  <c r="O62" i="15"/>
  <c r="BY103" i="17"/>
  <c r="AL5" i="17"/>
  <c r="AN58" i="17"/>
  <c r="AR39" i="17"/>
  <c r="AM53" i="17"/>
  <c r="BZ75" i="17"/>
  <c r="BX29" i="17"/>
  <c r="BE94" i="17"/>
  <c r="BW77" i="17"/>
  <c r="V155" i="7"/>
  <c r="V108" i="18"/>
  <c r="BY54" i="17"/>
  <c r="AE14" i="7"/>
  <c r="X105" i="18"/>
  <c r="BS22" i="17"/>
  <c r="BQ26" i="17"/>
  <c r="AN80" i="17"/>
  <c r="BR87" i="17"/>
  <c r="BK13" i="17"/>
  <c r="P84" i="15"/>
  <c r="AM75" i="17"/>
  <c r="BT84" i="17"/>
  <c r="BM7" i="17"/>
  <c r="BX98" i="17"/>
  <c r="BL63" i="17"/>
  <c r="AL21" i="17"/>
  <c r="AF50" i="7"/>
  <c r="AR24" i="17"/>
  <c r="AR68" i="17"/>
  <c r="BL60" i="17"/>
  <c r="BW32" i="17"/>
  <c r="BX108" i="17"/>
  <c r="AR53" i="17"/>
  <c r="P58" i="15"/>
  <c r="BM25" i="17"/>
  <c r="BT17" i="17"/>
  <c r="AE31" i="18"/>
  <c r="BW26" i="17"/>
  <c r="X106" i="18"/>
  <c r="BL74" i="17"/>
  <c r="X192" i="7"/>
  <c r="BX33" i="17"/>
  <c r="BL48" i="17"/>
  <c r="AR20" i="17"/>
  <c r="BL69" i="17"/>
  <c r="BX41" i="17"/>
  <c r="BQ52" i="17"/>
  <c r="W155" i="7"/>
  <c r="BF91" i="17"/>
  <c r="BK77" i="17"/>
  <c r="P29" i="15"/>
  <c r="AL41" i="17"/>
  <c r="AO91" i="17"/>
  <c r="BY63" i="17"/>
  <c r="AS63" i="17"/>
  <c r="AS40" i="17"/>
  <c r="BM62" i="17"/>
  <c r="BX82" i="17"/>
  <c r="AS69" i="17"/>
  <c r="BX6" i="17"/>
  <c r="AR54" i="17"/>
  <c r="X84" i="18"/>
  <c r="BZ87" i="17"/>
  <c r="X144" i="7"/>
  <c r="T77" i="14"/>
  <c r="BY56" i="17"/>
  <c r="AL15" i="17"/>
  <c r="BR77" i="17"/>
  <c r="BK6" i="17"/>
  <c r="AO60" i="17"/>
  <c r="BL13" i="17"/>
  <c r="AE76" i="7"/>
  <c r="BK5" i="17"/>
  <c r="BK46" i="17"/>
  <c r="BZ69" i="17"/>
  <c r="BM69" i="17"/>
  <c r="AQ47" i="17"/>
  <c r="BT26" i="17"/>
  <c r="BR43" i="17"/>
  <c r="Y75" i="18"/>
  <c r="BQ14" i="17"/>
  <c r="Y185" i="7"/>
  <c r="BE91" i="17"/>
  <c r="Y189" i="7"/>
  <c r="BX68" i="17"/>
  <c r="R4" i="15"/>
  <c r="S6" i="15"/>
  <c r="S14" i="15"/>
  <c r="Q52" i="15"/>
  <c r="AC97" i="17"/>
  <c r="S28" i="15"/>
  <c r="Q93" i="15"/>
  <c r="Z102" i="17"/>
  <c r="S102" i="15"/>
  <c r="R72" i="15"/>
  <c r="BR99" i="17"/>
  <c r="BN60" i="17"/>
  <c r="BQ89" i="17"/>
  <c r="BK72" i="17"/>
  <c r="BL46" i="17"/>
  <c r="Y80" i="18"/>
  <c r="BY19" i="17"/>
  <c r="P36" i="15"/>
  <c r="W166" i="14"/>
  <c r="BM42" i="17"/>
  <c r="BH91" i="17"/>
  <c r="AS106" i="17"/>
  <c r="Y144" i="7"/>
  <c r="X91" i="17"/>
  <c r="Q29" i="15"/>
  <c r="BN96" i="17"/>
  <c r="U41" i="14"/>
  <c r="Q21" i="15"/>
  <c r="R12" i="15"/>
  <c r="BW108" i="17"/>
  <c r="AF59" i="7"/>
  <c r="BK34" i="17"/>
  <c r="P81" i="15"/>
  <c r="BR73" i="17"/>
  <c r="BZ32" i="17"/>
  <c r="BF92" i="17"/>
  <c r="BT6" i="17"/>
  <c r="BL56" i="17"/>
  <c r="P8" i="15"/>
  <c r="AE159" i="17"/>
  <c r="X95" i="17"/>
  <c r="AO100" i="17"/>
  <c r="BB94" i="17"/>
  <c r="S67" i="15"/>
  <c r="R59" i="15"/>
  <c r="R21" i="15"/>
  <c r="P40" i="15"/>
  <c r="V113" i="7"/>
  <c r="BM51" i="17"/>
  <c r="BZ84" i="17"/>
  <c r="BT21" i="17"/>
  <c r="Y54" i="18"/>
  <c r="BZ102" i="17"/>
  <c r="AE37" i="18"/>
  <c r="AQ99" i="17"/>
  <c r="BT80" i="17"/>
  <c r="S27" i="15"/>
  <c r="AB141" i="17"/>
  <c r="R22" i="15"/>
  <c r="S13" i="15"/>
  <c r="V88" i="14"/>
  <c r="Z114" i="17"/>
  <c r="Q62" i="15"/>
  <c r="W114" i="17"/>
  <c r="AE149" i="17"/>
  <c r="S89" i="15"/>
  <c r="Q45" i="15"/>
  <c r="BZ92" i="17"/>
  <c r="AF64" i="7"/>
  <c r="BM27" i="17"/>
  <c r="X199" i="7"/>
  <c r="AO74" i="17"/>
  <c r="AN53" i="17"/>
  <c r="AE20" i="7"/>
  <c r="BM83" i="17"/>
  <c r="BX81" i="17"/>
  <c r="BL73" i="17"/>
  <c r="AS51" i="17"/>
  <c r="AO59" i="17"/>
  <c r="Y150" i="7"/>
  <c r="BX54" i="17"/>
  <c r="V112" i="18"/>
  <c r="BQ68" i="17"/>
  <c r="V106" i="7"/>
  <c r="AE12" i="7"/>
  <c r="AQ66" i="17"/>
  <c r="AS43" i="17"/>
  <c r="V158" i="7"/>
  <c r="BK40" i="17"/>
  <c r="V104" i="18"/>
  <c r="AN90" i="17"/>
  <c r="V105" i="18"/>
  <c r="AR29" i="17"/>
  <c r="W105" i="7"/>
  <c r="BL40" i="17"/>
  <c r="BL29" i="17"/>
  <c r="BS28" i="17"/>
  <c r="Q37" i="14"/>
  <c r="AQ92" i="17"/>
  <c r="AN78" i="17"/>
  <c r="AL42" i="17"/>
  <c r="BW21" i="17"/>
  <c r="Y52" i="18"/>
  <c r="AN7" i="17"/>
  <c r="BM43" i="17"/>
  <c r="BY70" i="17"/>
  <c r="AN81" i="17"/>
  <c r="Y83" i="18"/>
  <c r="AO44" i="17"/>
  <c r="AO97" i="17"/>
  <c r="O66" i="15"/>
  <c r="BS83" i="17"/>
  <c r="AN21" i="17"/>
  <c r="W202" i="7"/>
  <c r="Y55" i="18"/>
  <c r="AT5" i="17"/>
  <c r="BX64" i="17"/>
  <c r="S44" i="14"/>
  <c r="AE47" i="7"/>
  <c r="BY53" i="17"/>
  <c r="Y64" i="18"/>
  <c r="AF49" i="7"/>
  <c r="W196" i="14"/>
  <c r="BK57" i="17"/>
  <c r="AT38" i="17"/>
  <c r="X22" i="7"/>
  <c r="W77" i="18"/>
  <c r="AQ38" i="17"/>
  <c r="AE21" i="18"/>
  <c r="AS33" i="17"/>
  <c r="AT35" i="17"/>
  <c r="AO27" i="17"/>
  <c r="O23" i="15"/>
  <c r="BY24" i="17"/>
  <c r="BN77" i="17"/>
  <c r="BK27" i="17"/>
  <c r="AF60" i="7"/>
  <c r="BQ63" i="17"/>
  <c r="BN94" i="17"/>
  <c r="BK56" i="17"/>
  <c r="AR30" i="17"/>
  <c r="BK86" i="17"/>
  <c r="BS59" i="17"/>
  <c r="AE35" i="18"/>
  <c r="BT56" i="17"/>
  <c r="BM68" i="17"/>
  <c r="BZ106" i="17"/>
  <c r="W76" i="18"/>
  <c r="AR84" i="17"/>
  <c r="BY97" i="17"/>
  <c r="BW84" i="17"/>
  <c r="BM79" i="17"/>
  <c r="BK68" i="17"/>
  <c r="AM22" i="17"/>
  <c r="BR89" i="17"/>
  <c r="BS21" i="17"/>
  <c r="BR6" i="17"/>
  <c r="BR56" i="17"/>
  <c r="BN17" i="17"/>
  <c r="AS94" i="17"/>
  <c r="BS91" i="17"/>
  <c r="AR7" i="17"/>
  <c r="W151" i="14"/>
  <c r="BY71" i="17"/>
  <c r="BX74" i="17"/>
  <c r="BT49" i="17"/>
  <c r="BZ56" i="17"/>
  <c r="BM39" i="17"/>
  <c r="BZ5" i="17"/>
  <c r="BY13" i="17"/>
  <c r="BY61" i="17"/>
  <c r="BX26" i="17"/>
  <c r="BX86" i="17"/>
  <c r="BM61" i="17"/>
  <c r="BK64" i="17"/>
  <c r="BQ55" i="17"/>
  <c r="BR18" i="17"/>
  <c r="BL65" i="17"/>
  <c r="Y59" i="18"/>
  <c r="O22" i="15"/>
  <c r="P70" i="15"/>
  <c r="BY45" i="17"/>
  <c r="O87" i="15"/>
  <c r="BQ85" i="17"/>
  <c r="BR33" i="17"/>
  <c r="BK11" i="17"/>
  <c r="BQ17" i="17"/>
  <c r="BK15" i="17"/>
  <c r="BX77" i="17"/>
  <c r="BN26" i="17"/>
  <c r="AQ73" i="17"/>
  <c r="BL50" i="17"/>
  <c r="BS80" i="17"/>
  <c r="BK60" i="17"/>
  <c r="BT77" i="17"/>
  <c r="BQ12" i="17"/>
  <c r="BY105" i="17"/>
  <c r="AL64" i="17"/>
  <c r="W199" i="7"/>
  <c r="BW90" i="17"/>
  <c r="X83" i="18"/>
  <c r="BW41" i="17"/>
  <c r="BK91" i="17"/>
  <c r="AS37" i="17"/>
  <c r="BW79" i="17"/>
  <c r="BK48" i="17"/>
  <c r="Y100" i="7"/>
  <c r="AL58" i="17"/>
  <c r="BQ7" i="17"/>
  <c r="P10" i="15"/>
  <c r="AN8" i="17"/>
  <c r="BG93" i="17"/>
  <c r="W97" i="7"/>
  <c r="O76" i="15"/>
  <c r="BL10" i="17"/>
  <c r="BM10" i="17"/>
  <c r="AN89" i="17"/>
  <c r="AL70" i="17"/>
  <c r="BY31" i="17"/>
  <c r="AL24" i="17"/>
  <c r="BR41" i="17"/>
  <c r="BR10" i="17"/>
  <c r="BL23" i="17"/>
  <c r="BZ104" i="17"/>
  <c r="BX49" i="17"/>
  <c r="BK52" i="17"/>
  <c r="BM76" i="17"/>
  <c r="AN71" i="17"/>
  <c r="W107" i="18"/>
  <c r="BL39" i="17"/>
  <c r="BY27" i="17"/>
  <c r="BY50" i="17"/>
  <c r="BY32" i="17"/>
  <c r="AS54" i="17"/>
  <c r="BR30" i="17"/>
  <c r="V75" i="14"/>
  <c r="BL55" i="17"/>
  <c r="BY20" i="17"/>
  <c r="BZ23" i="17"/>
  <c r="BY101" i="17"/>
  <c r="AU103" i="18"/>
  <c r="BZ88" i="17"/>
  <c r="T76" i="14"/>
  <c r="BT55" i="17"/>
  <c r="AN74" i="17"/>
  <c r="P15" i="15"/>
  <c r="T89" i="14"/>
  <c r="R32" i="15"/>
  <c r="R67" i="15"/>
  <c r="AI96" i="17"/>
  <c r="AC162" i="17"/>
  <c r="AM101" i="17"/>
  <c r="R20" i="15"/>
  <c r="R83" i="15"/>
  <c r="AY93" i="17"/>
  <c r="U45" i="14"/>
  <c r="Q63" i="15"/>
  <c r="BZ44" i="17"/>
  <c r="P30" i="15"/>
  <c r="BQ21" i="17"/>
  <c r="AN93" i="17"/>
  <c r="O71" i="15"/>
  <c r="AS12" i="17"/>
  <c r="AN87" i="17"/>
  <c r="V51" i="18"/>
  <c r="BM8" i="17"/>
  <c r="V149" i="7"/>
  <c r="W196" i="7"/>
  <c r="V204" i="7"/>
  <c r="V110" i="7"/>
  <c r="AQ90" i="17"/>
  <c r="BY51" i="17"/>
  <c r="AM51" i="17"/>
  <c r="AN72" i="17"/>
  <c r="Y111" i="18"/>
  <c r="BR90" i="17"/>
  <c r="AT41" i="17"/>
  <c r="AM92" i="17"/>
  <c r="AQ60" i="17"/>
  <c r="AN66" i="17"/>
  <c r="AE9" i="7"/>
  <c r="BN92" i="17"/>
  <c r="BN68" i="17"/>
  <c r="Y159" i="7"/>
  <c r="AS71" i="17"/>
  <c r="BQ73" i="17"/>
  <c r="W98" i="18"/>
  <c r="AF45" i="7"/>
  <c r="N126" i="2"/>
  <c r="AR86" i="17"/>
  <c r="W57" i="18"/>
  <c r="AM17" i="17"/>
  <c r="BR85" i="17"/>
  <c r="BW70" i="17"/>
  <c r="O53" i="15"/>
  <c r="AS29" i="17"/>
  <c r="X65" i="18"/>
  <c r="BS94" i="17"/>
  <c r="W58" i="18"/>
  <c r="AF32" i="7"/>
  <c r="AO77" i="17"/>
  <c r="BQ11" i="17"/>
  <c r="AN20" i="17"/>
  <c r="W102" i="7"/>
  <c r="AS41" i="17"/>
  <c r="BM19" i="17"/>
  <c r="X205" i="7"/>
  <c r="BS87" i="17"/>
  <c r="AO10" i="17"/>
  <c r="W96" i="7"/>
  <c r="AS52" i="17"/>
  <c r="AN15" i="17"/>
  <c r="Y107" i="18"/>
  <c r="BQ76" i="17"/>
  <c r="BR53" i="17"/>
  <c r="BX94" i="17"/>
  <c r="O48" i="15"/>
  <c r="AS17" i="17"/>
  <c r="BW51" i="17"/>
  <c r="AS23" i="17"/>
  <c r="BM71" i="17"/>
  <c r="AT63" i="17"/>
  <c r="AE4" i="18"/>
  <c r="V108" i="7"/>
  <c r="BK74" i="17"/>
  <c r="BN61" i="17"/>
  <c r="BR67" i="17"/>
  <c r="BM5" i="17"/>
  <c r="AL32" i="17"/>
  <c r="BK51" i="17"/>
  <c r="AR83" i="17"/>
  <c r="BY80" i="17"/>
  <c r="AS67" i="17"/>
  <c r="BK14" i="17"/>
  <c r="AS105" i="17"/>
  <c r="BZ52" i="17"/>
  <c r="AE25" i="18"/>
  <c r="P74" i="15"/>
  <c r="AO79" i="17"/>
  <c r="AT47" i="17"/>
  <c r="AO6" i="17"/>
  <c r="AM9" i="17"/>
  <c r="AE87" i="7"/>
  <c r="BY60" i="17"/>
  <c r="BK45" i="17"/>
  <c r="AM95" i="17"/>
  <c r="AM16" i="17"/>
  <c r="Y202" i="7"/>
  <c r="BN45" i="17"/>
  <c r="BR64" i="17"/>
  <c r="BN41" i="17"/>
  <c r="BR28" i="17"/>
  <c r="BS56" i="17"/>
  <c r="AE10" i="18"/>
  <c r="AO87" i="17"/>
  <c r="BN46" i="17"/>
  <c r="BT57" i="17"/>
  <c r="P12" i="15"/>
  <c r="V201" i="7"/>
  <c r="P4" i="15"/>
  <c r="BM50" i="17"/>
  <c r="BY58" i="17"/>
  <c r="BK81" i="17"/>
  <c r="BM92" i="17"/>
  <c r="BN25" i="17"/>
  <c r="Y57" i="18"/>
  <c r="AE17" i="7"/>
  <c r="AO80" i="17"/>
  <c r="BM33" i="17"/>
  <c r="AQ87" i="17"/>
  <c r="BW86" i="17"/>
  <c r="BT34" i="17"/>
  <c r="BX17" i="17"/>
  <c r="AD94" i="17"/>
  <c r="BL21" i="17"/>
  <c r="AQ42" i="17"/>
  <c r="W75" i="18"/>
  <c r="BX35" i="17"/>
  <c r="X88" i="18"/>
  <c r="V159" i="7"/>
  <c r="AQ8" i="17"/>
  <c r="Y151" i="7"/>
  <c r="BX13" i="17"/>
  <c r="AM66" i="17"/>
  <c r="AS6" i="17"/>
  <c r="AN28" i="18"/>
  <c r="AS42" i="17"/>
  <c r="Y79" i="18"/>
  <c r="AQ82" i="17"/>
  <c r="X100" i="18"/>
  <c r="BL84" i="17"/>
  <c r="BY41" i="17"/>
  <c r="BN64" i="17"/>
  <c r="BX15" i="17"/>
  <c r="BX24" i="17"/>
  <c r="BS96" i="17"/>
  <c r="BN86" i="17"/>
  <c r="Y110" i="18"/>
  <c r="BL47" i="17"/>
  <c r="BX61" i="17"/>
  <c r="BQ88" i="17"/>
  <c r="AS22" i="17"/>
  <c r="BT62" i="17"/>
  <c r="BR94" i="17"/>
  <c r="AN46" i="17"/>
  <c r="AN14" i="17"/>
  <c r="AE78" i="7"/>
  <c r="BM47" i="17"/>
  <c r="BL57" i="17"/>
  <c r="V144" i="7"/>
  <c r="AS53" i="17"/>
  <c r="X87" i="18"/>
  <c r="X104" i="7"/>
  <c r="P21" i="15"/>
  <c r="Y104" i="18"/>
  <c r="AT72" i="17"/>
  <c r="AS91" i="17"/>
  <c r="AN48" i="17"/>
  <c r="BX59" i="17"/>
  <c r="AO73" i="17"/>
  <c r="AT67" i="17"/>
  <c r="BY9" i="17"/>
  <c r="BS31" i="17"/>
  <c r="BM48" i="17"/>
  <c r="AN30" i="17"/>
  <c r="W146" i="14"/>
  <c r="AF61" i="7"/>
  <c r="AQ83" i="17"/>
  <c r="W144" i="7"/>
  <c r="AC92" i="17"/>
  <c r="Y65" i="18"/>
  <c r="AF20" i="18"/>
  <c r="BT70" i="17"/>
  <c r="BZ7" i="17"/>
  <c r="Y141" i="7"/>
  <c r="AT36" i="17"/>
  <c r="BQ94" i="17"/>
  <c r="R41" i="15"/>
  <c r="R48" i="15"/>
  <c r="W106" i="17"/>
  <c r="Y143" i="17"/>
  <c r="Q35" i="15"/>
  <c r="Z115" i="17"/>
  <c r="AE42" i="18"/>
  <c r="Q19" i="15"/>
  <c r="AB146" i="17"/>
  <c r="R58" i="15"/>
  <c r="AE161" i="17"/>
  <c r="BT16" i="17"/>
  <c r="Y99" i="18"/>
  <c r="AT27" i="17"/>
  <c r="BQ60" i="17"/>
  <c r="BZ12" i="17"/>
  <c r="X186" i="7"/>
  <c r="BT44" i="17"/>
  <c r="AU56" i="18"/>
  <c r="P79" i="15"/>
  <c r="BL38" i="17"/>
  <c r="V76" i="14"/>
  <c r="BN42" i="17"/>
  <c r="BQ61" i="17"/>
  <c r="AL29" i="17"/>
  <c r="BQ10" i="17"/>
  <c r="AN29" i="17"/>
  <c r="AF55" i="7"/>
  <c r="V188" i="7"/>
  <c r="AE5" i="18"/>
  <c r="BL24" i="17"/>
  <c r="W108" i="18"/>
  <c r="V98" i="7"/>
  <c r="BL67" i="17"/>
  <c r="AS45" i="17"/>
  <c r="AE51" i="7"/>
  <c r="AL88" i="17"/>
  <c r="AR37" i="17"/>
  <c r="O47" i="15"/>
  <c r="BN67" i="17"/>
  <c r="AR89" i="17"/>
  <c r="BN56" i="17"/>
  <c r="AF68" i="7"/>
  <c r="AF56" i="7"/>
  <c r="AS90" i="17"/>
  <c r="AN86" i="17"/>
  <c r="BX65" i="17"/>
  <c r="AR15" i="17"/>
  <c r="BY95" i="17"/>
  <c r="R79" i="14"/>
  <c r="BS73" i="17"/>
  <c r="AO69" i="17"/>
  <c r="AS48" i="17"/>
  <c r="AT80" i="17"/>
  <c r="AQ62" i="17"/>
  <c r="AM37" i="17"/>
  <c r="AQ86" i="17"/>
  <c r="Y152" i="7"/>
  <c r="AE49" i="7"/>
  <c r="AO20" i="17"/>
  <c r="AE29" i="7"/>
  <c r="V58" i="18"/>
  <c r="AQ54" i="17"/>
  <c r="W153" i="14"/>
  <c r="BR62" i="17"/>
  <c r="BN69" i="17"/>
  <c r="AQ45" i="17"/>
  <c r="AN40" i="17"/>
  <c r="AS30" i="17"/>
  <c r="AF10" i="18"/>
  <c r="AO82" i="17"/>
  <c r="W62" i="18"/>
  <c r="AT87" i="17"/>
  <c r="BL8" i="17"/>
  <c r="BY34" i="17"/>
  <c r="BY96" i="17"/>
  <c r="AF84" i="7"/>
  <c r="BY5" i="17"/>
  <c r="AL14" i="17"/>
  <c r="AR78" i="17"/>
  <c r="BW101" i="17"/>
  <c r="V83" i="18"/>
  <c r="AF10" i="7"/>
  <c r="AO71" i="17"/>
  <c r="V62" i="18"/>
  <c r="BX55" i="17"/>
  <c r="BL91" i="17"/>
  <c r="BQ95" i="17"/>
  <c r="BL45" i="17"/>
  <c r="BN63" i="17"/>
  <c r="BK87" i="17"/>
  <c r="AM59" i="17"/>
  <c r="BL36" i="17"/>
  <c r="BM15" i="17"/>
  <c r="AM32" i="17"/>
  <c r="Y68" i="7"/>
  <c r="BT96" i="17"/>
  <c r="AQ50" i="17"/>
  <c r="BZ91" i="17"/>
  <c r="BW104" i="17"/>
  <c r="AM5" i="17"/>
  <c r="V194" i="7"/>
  <c r="AT52" i="17"/>
  <c r="BY42" i="17"/>
  <c r="AF8" i="18"/>
  <c r="BK43" i="17"/>
  <c r="BS78" i="17"/>
  <c r="AT104" i="17"/>
  <c r="BL88" i="17"/>
  <c r="BW73" i="17"/>
  <c r="BY64" i="17"/>
  <c r="BY68" i="17"/>
  <c r="O5" i="15"/>
  <c r="AN26" i="17"/>
  <c r="AT73" i="17"/>
  <c r="BK24" i="17"/>
  <c r="BL20" i="17"/>
  <c r="BT12" i="17"/>
  <c r="BT29" i="17"/>
  <c r="BL18" i="17"/>
  <c r="BZ17" i="17"/>
  <c r="X145" i="7"/>
  <c r="BR97" i="17"/>
  <c r="AM46" i="17"/>
  <c r="O28" i="15"/>
  <c r="BL11" i="17"/>
  <c r="AQ17" i="17"/>
  <c r="BY85" i="17"/>
  <c r="BW66" i="17"/>
  <c r="BM14" i="17"/>
  <c r="AS10" i="17"/>
  <c r="BX14" i="17"/>
  <c r="AU74" i="18"/>
  <c r="AT23" i="17"/>
  <c r="AB93" i="17"/>
  <c r="W89" i="18"/>
  <c r="W100" i="7"/>
  <c r="BL22" i="17"/>
  <c r="BM49" i="17"/>
  <c r="BL76" i="17"/>
  <c r="BX93" i="17"/>
  <c r="AM93" i="17"/>
  <c r="BX25" i="17"/>
  <c r="AL59" i="17"/>
  <c r="T74" i="14"/>
  <c r="AF77" i="7"/>
  <c r="AU57" i="18"/>
  <c r="AE73" i="7"/>
  <c r="BZ80" i="17"/>
  <c r="BQ24" i="17"/>
  <c r="AF15" i="7"/>
  <c r="BY37" i="17"/>
  <c r="Y154" i="7"/>
  <c r="BW85" i="17"/>
  <c r="AQ51" i="17"/>
  <c r="BX84" i="17"/>
  <c r="AE84" i="7"/>
  <c r="AS85" i="17"/>
  <c r="BK80" i="17"/>
  <c r="AF70" i="7"/>
  <c r="AT16" i="17"/>
  <c r="AU76" i="18"/>
  <c r="AO95" i="17"/>
  <c r="AQ108" i="17"/>
  <c r="BQ8" i="17"/>
  <c r="BW74" i="17"/>
  <c r="BK84" i="17"/>
  <c r="AM88" i="17"/>
  <c r="BX97" i="17"/>
  <c r="BY22" i="17"/>
  <c r="AR41" i="17"/>
  <c r="W152" i="14"/>
  <c r="BN84" i="17"/>
  <c r="AM61" i="17"/>
  <c r="BZ96" i="17"/>
  <c r="BQ91" i="17"/>
  <c r="AS83" i="17"/>
  <c r="AS60" i="17"/>
  <c r="BW15" i="17"/>
  <c r="AN85" i="17"/>
  <c r="BL7" i="17"/>
  <c r="BX48" i="17"/>
  <c r="BL87" i="17"/>
  <c r="BW33" i="17"/>
  <c r="AQ95" i="17"/>
  <c r="AL35" i="17"/>
  <c r="X193" i="7"/>
  <c r="BW64" i="17"/>
  <c r="AM45" i="17"/>
  <c r="BW100" i="17"/>
  <c r="BT74" i="17"/>
  <c r="BW36" i="17"/>
  <c r="AF21" i="18"/>
  <c r="BZ27" i="17"/>
  <c r="BQ90" i="17"/>
  <c r="W120" i="14"/>
  <c r="P80" i="15"/>
  <c r="BL42" i="17"/>
  <c r="R74" i="15"/>
  <c r="T82" i="14"/>
  <c r="AD150" i="17"/>
  <c r="AC105" i="17"/>
  <c r="AH97" i="17"/>
  <c r="U49" i="14"/>
  <c r="Y93" i="17"/>
  <c r="S99" i="15"/>
  <c r="S5" i="15"/>
  <c r="AZ91" i="17"/>
  <c r="Q50" i="15"/>
  <c r="AL63" i="17"/>
  <c r="BK63" i="17"/>
  <c r="AL34" i="17"/>
  <c r="AO48" i="17"/>
  <c r="BZ40" i="17"/>
  <c r="BQ79" i="17"/>
  <c r="AT108" i="17"/>
  <c r="AC94" i="17"/>
  <c r="BZ65" i="17"/>
  <c r="BQ97" i="17"/>
  <c r="BT71" i="17"/>
  <c r="AO99" i="17"/>
  <c r="Y151" i="17"/>
  <c r="S96" i="15"/>
  <c r="X98" i="17"/>
  <c r="O88" i="15"/>
  <c r="AB102" i="17"/>
  <c r="BS95" i="17"/>
  <c r="BQ92" i="17"/>
  <c r="BW13" i="17"/>
  <c r="BW53" i="17"/>
  <c r="BZ93" i="17"/>
  <c r="BY104" i="17"/>
  <c r="AN7" i="18"/>
  <c r="BZ26" i="17"/>
  <c r="BE92" i="17"/>
  <c r="BZ49" i="17"/>
  <c r="Q39" i="15"/>
  <c r="W94" i="14"/>
  <c r="X93" i="17"/>
  <c r="BL95" i="17"/>
  <c r="AD114" i="17"/>
  <c r="AE105" i="17"/>
  <c r="R53" i="15"/>
  <c r="BN59" i="17"/>
  <c r="AM26" i="17"/>
  <c r="BK37" i="17"/>
  <c r="AL33" i="17"/>
  <c r="BZ107" i="17"/>
  <c r="AM13" i="17"/>
  <c r="BZ67" i="17"/>
  <c r="P19" i="15"/>
  <c r="U90" i="14"/>
  <c r="X104" i="18"/>
  <c r="X114" i="7"/>
  <c r="R95" i="15"/>
  <c r="Z145" i="17"/>
  <c r="Q59" i="15"/>
  <c r="AD118" i="17"/>
  <c r="Q48" i="15"/>
  <c r="Q38" i="15"/>
  <c r="BG95" i="17"/>
  <c r="W101" i="17"/>
  <c r="S94" i="15"/>
  <c r="V83" i="14"/>
  <c r="AM24" i="17"/>
  <c r="BZ8" i="17"/>
  <c r="BN58" i="17"/>
  <c r="AY89" i="17"/>
  <c r="BW75" i="17"/>
  <c r="U77" i="14"/>
  <c r="BZ95" i="17"/>
  <c r="P23" i="15"/>
  <c r="BT19" i="17"/>
  <c r="Y98" i="7"/>
  <c r="BK96" i="17"/>
  <c r="O56" i="15"/>
  <c r="AO21" i="17"/>
  <c r="BX103" i="17"/>
  <c r="AU28" i="18"/>
  <c r="BY90" i="17"/>
  <c r="AO30" i="17"/>
  <c r="AF9" i="7"/>
  <c r="BY59" i="17"/>
  <c r="AO78" i="17"/>
  <c r="AM74" i="17"/>
  <c r="AR12" i="17"/>
  <c r="W98" i="7"/>
  <c r="BL81" i="17"/>
  <c r="W187" i="7"/>
  <c r="X157" i="7"/>
  <c r="AR67" i="17"/>
  <c r="BX22" i="17"/>
  <c r="AO34" i="17"/>
  <c r="AU29" i="18"/>
  <c r="BK41" i="17"/>
  <c r="AL96" i="17"/>
  <c r="X77" i="18"/>
  <c r="BQ23" i="17"/>
  <c r="BN91" i="17"/>
  <c r="AL31" i="17"/>
  <c r="O33" i="15"/>
  <c r="BY84" i="17"/>
  <c r="BX60" i="17"/>
  <c r="W74" i="18"/>
  <c r="W65" i="18"/>
  <c r="AR22" i="17"/>
  <c r="AO26" i="17"/>
  <c r="AN95" i="17"/>
  <c r="Y102" i="7"/>
  <c r="V156" i="7"/>
  <c r="BL15" i="17"/>
  <c r="X188" i="7"/>
  <c r="X185" i="7"/>
  <c r="AE32" i="7"/>
  <c r="V213" i="14"/>
  <c r="AE12" i="18"/>
  <c r="AM35" i="17"/>
  <c r="BN50" i="17"/>
  <c r="BS86" i="17"/>
  <c r="BX100" i="17"/>
  <c r="BN16" i="17"/>
  <c r="AM20" i="17"/>
  <c r="BW9" i="17"/>
  <c r="BY35" i="17"/>
  <c r="Y110" i="7"/>
  <c r="AR23" i="17"/>
  <c r="W56" i="18"/>
  <c r="AM70" i="17"/>
  <c r="BL62" i="17"/>
  <c r="AE37" i="7"/>
  <c r="BN22" i="17"/>
  <c r="AF78" i="7"/>
  <c r="BL79" i="17"/>
  <c r="W84" i="18"/>
  <c r="AE13" i="18"/>
  <c r="AL93" i="17"/>
  <c r="BW82" i="17"/>
  <c r="AN61" i="17"/>
  <c r="AF54" i="7"/>
  <c r="Y158" i="7"/>
  <c r="BW81" i="17"/>
  <c r="AS15" i="17"/>
  <c r="AR105" i="17"/>
  <c r="BL35" i="17"/>
  <c r="AQ77" i="17"/>
  <c r="Y85" i="18"/>
  <c r="AT55" i="17"/>
  <c r="BQ72" i="17"/>
  <c r="AN18" i="17"/>
  <c r="P11" i="15"/>
  <c r="AL77" i="17"/>
  <c r="BT73" i="17"/>
  <c r="AE55" i="7"/>
  <c r="BX23" i="17"/>
  <c r="BS47" i="17"/>
  <c r="BM12" i="17"/>
  <c r="AM85" i="17"/>
  <c r="BW68" i="17"/>
  <c r="V187" i="7"/>
  <c r="BW63" i="17"/>
  <c r="X153" i="7"/>
  <c r="AL27" i="17"/>
  <c r="BN18" i="17"/>
  <c r="BR68" i="17"/>
  <c r="Y111" i="7"/>
  <c r="AS66" i="17"/>
  <c r="AL54" i="17"/>
  <c r="AN36" i="17"/>
  <c r="W86" i="18"/>
  <c r="AT49" i="17"/>
  <c r="BY26" i="17"/>
  <c r="BY106" i="17"/>
  <c r="BZ64" i="17"/>
  <c r="AF72" i="7"/>
  <c r="BT30" i="17"/>
  <c r="AT31" i="17"/>
  <c r="BN27" i="17"/>
  <c r="AN42" i="17"/>
  <c r="BX32" i="17"/>
  <c r="BW71" i="17"/>
  <c r="BX7" i="17"/>
  <c r="BX95" i="17"/>
  <c r="BW72" i="17"/>
  <c r="BL27" i="17"/>
  <c r="AO23" i="17"/>
  <c r="P62" i="15"/>
  <c r="AT86" i="17"/>
  <c r="Y148" i="7"/>
  <c r="BT32" i="17"/>
  <c r="AT91" i="17"/>
  <c r="X197" i="7"/>
  <c r="X141" i="7"/>
  <c r="BW42" i="17"/>
  <c r="AE27" i="18"/>
  <c r="BK44" i="17"/>
  <c r="BX19" i="17"/>
  <c r="BR21" i="17"/>
  <c r="AO65" i="17"/>
  <c r="Y109" i="18"/>
  <c r="V89" i="18"/>
  <c r="BZ85" i="17"/>
  <c r="BY65" i="17"/>
  <c r="AT107" i="17"/>
  <c r="V64" i="18"/>
  <c r="BK89" i="17"/>
  <c r="AO51" i="17"/>
  <c r="AE61" i="7"/>
  <c r="BY91" i="17"/>
  <c r="BQ37" i="17"/>
  <c r="AS103" i="17"/>
  <c r="BM28" i="17"/>
  <c r="Y58" i="18"/>
  <c r="BR35" i="17"/>
  <c r="AS65" i="17"/>
  <c r="AE34" i="18"/>
  <c r="BZ78" i="17"/>
  <c r="AS104" i="17"/>
  <c r="BT27" i="17"/>
  <c r="AL66" i="17"/>
  <c r="W102" i="18"/>
  <c r="AS82" i="17"/>
  <c r="AR103" i="17"/>
  <c r="AR97" i="17"/>
  <c r="AT13" i="17"/>
  <c r="AO62" i="17"/>
  <c r="BY79" i="17"/>
  <c r="AT68" i="17"/>
  <c r="BR48" i="17"/>
  <c r="AU55" i="18"/>
  <c r="BK83" i="17"/>
  <c r="Y193" i="7"/>
  <c r="AE59" i="7"/>
  <c r="X111" i="18"/>
  <c r="AS99" i="17"/>
  <c r="AZ90" i="17"/>
  <c r="BM72" i="17"/>
  <c r="BM20" i="17"/>
  <c r="BM87" i="17"/>
  <c r="BL51" i="17"/>
  <c r="BM6" i="17"/>
  <c r="W81" i="18"/>
  <c r="AU101" i="18"/>
  <c r="AQ49" i="17"/>
  <c r="BM44" i="17"/>
  <c r="BZ18" i="17"/>
  <c r="BL77" i="17"/>
  <c r="P85" i="15"/>
  <c r="BZ38" i="17"/>
  <c r="BK18" i="17"/>
  <c r="BT58" i="17"/>
  <c r="AU51" i="18"/>
  <c r="AF13" i="18"/>
  <c r="S92" i="15"/>
  <c r="AD139" i="17"/>
  <c r="S65" i="15"/>
  <c r="AC158" i="17"/>
  <c r="Q33" i="15"/>
  <c r="Q46" i="15"/>
  <c r="U85" i="14"/>
  <c r="X92" i="17"/>
  <c r="S39" i="15"/>
  <c r="AE113" i="17"/>
  <c r="BQ67" i="17"/>
  <c r="BK35" i="17"/>
  <c r="BR65" i="17"/>
  <c r="BX89" i="17"/>
  <c r="T120" i="14"/>
  <c r="P46" i="15"/>
  <c r="AE5" i="7"/>
  <c r="P60" i="15"/>
  <c r="BZ42" i="17"/>
  <c r="BT65" i="17"/>
  <c r="P13" i="15"/>
  <c r="Y188" i="7"/>
  <c r="AD134" i="17"/>
  <c r="BX92" i="17"/>
  <c r="BN79" i="17"/>
  <c r="AF24" i="7"/>
  <c r="BS36" i="17"/>
  <c r="AS35" i="17"/>
  <c r="BS5" i="17"/>
  <c r="BM53" i="17"/>
  <c r="AL68" i="17"/>
  <c r="AE68" i="7"/>
  <c r="W186" i="7"/>
  <c r="AR40" i="17"/>
  <c r="O36" i="15"/>
  <c r="BW35" i="17"/>
  <c r="BY83" i="17"/>
  <c r="AU34" i="18"/>
  <c r="AR87" i="17"/>
  <c r="AR60" i="17"/>
  <c r="BK8" i="17"/>
  <c r="AO67" i="17"/>
  <c r="BW60" i="17"/>
  <c r="AL76" i="17"/>
  <c r="BR86" i="17"/>
  <c r="X103" i="7"/>
  <c r="BN89" i="17"/>
  <c r="W110" i="18"/>
  <c r="AL6" i="17"/>
  <c r="R92" i="14"/>
  <c r="W193" i="7"/>
  <c r="AF21" i="7"/>
  <c r="X98" i="7"/>
  <c r="AL11" i="17"/>
  <c r="BN53" i="17"/>
  <c r="BQ34" i="17"/>
  <c r="AM54" i="17"/>
  <c r="BR61" i="17"/>
  <c r="AE50" i="7"/>
  <c r="AS25" i="17"/>
  <c r="BW83" i="17"/>
  <c r="AM76" i="17"/>
  <c r="AF11" i="7"/>
  <c r="X198" i="7"/>
  <c r="BR49" i="17"/>
  <c r="AR17" i="17"/>
  <c r="BX58" i="17"/>
  <c r="AS38" i="17"/>
  <c r="AN35" i="17"/>
  <c r="BY30" i="17"/>
  <c r="AL16" i="17"/>
  <c r="V205" i="7"/>
  <c r="AN55" i="17"/>
  <c r="AF25" i="7"/>
  <c r="BS24" i="17"/>
  <c r="Y99" i="7"/>
  <c r="V189" i="7"/>
  <c r="AQ85" i="17"/>
  <c r="AR99" i="17"/>
  <c r="AF46" i="7"/>
  <c r="O30" i="15"/>
  <c r="AF43" i="7"/>
  <c r="AN97" i="17"/>
  <c r="AT92" i="17"/>
  <c r="V101" i="7"/>
  <c r="W152" i="7"/>
  <c r="BR58" i="17"/>
  <c r="AT22" i="17"/>
  <c r="AO53" i="17"/>
  <c r="BL70" i="17"/>
  <c r="AR76" i="17"/>
  <c r="AO38" i="17"/>
  <c r="BK69" i="17"/>
  <c r="BL54" i="17"/>
  <c r="BQ59" i="17"/>
  <c r="BN39" i="17"/>
  <c r="BZ99" i="17"/>
  <c r="AN44" i="17"/>
  <c r="AD93" i="17"/>
  <c r="AL10" i="17"/>
  <c r="BK90" i="17"/>
  <c r="O45" i="15"/>
  <c r="BM41" i="17"/>
  <c r="Y104" i="7"/>
  <c r="BM11" i="17"/>
  <c r="X108" i="18"/>
  <c r="BM9" i="17"/>
  <c r="BR81" i="17"/>
  <c r="BQ16" i="17"/>
  <c r="BN76" i="17"/>
  <c r="BQ28" i="17"/>
  <c r="AL55" i="17"/>
  <c r="BK59" i="17"/>
  <c r="BS71" i="17"/>
  <c r="BN78" i="17"/>
  <c r="V100" i="18"/>
  <c r="BK54" i="17"/>
  <c r="W101" i="7"/>
  <c r="P37" i="15"/>
  <c r="BW25" i="17"/>
  <c r="T75" i="14"/>
  <c r="BM66" i="17"/>
  <c r="AT12" i="17"/>
  <c r="AS77" i="17"/>
  <c r="BS18" i="17"/>
  <c r="AM8" i="17"/>
  <c r="BK25" i="17"/>
  <c r="V53" i="18"/>
  <c r="BR69" i="17"/>
  <c r="BM86" i="17"/>
  <c r="BR8" i="17"/>
  <c r="BS85" i="17"/>
  <c r="BZ101" i="17"/>
  <c r="Y56" i="18"/>
  <c r="BT52" i="17"/>
  <c r="AO19" i="17"/>
  <c r="Y194" i="7"/>
  <c r="X101" i="18"/>
  <c r="BQ44" i="17"/>
  <c r="X78" i="18"/>
  <c r="BK10" i="17"/>
  <c r="O63" i="15"/>
  <c r="AO35" i="17"/>
  <c r="BK7" i="17"/>
  <c r="AF4" i="18"/>
  <c r="BW28" i="17"/>
  <c r="BL26" i="17"/>
  <c r="BT28" i="17"/>
  <c r="V75" i="18"/>
  <c r="BZ105" i="17"/>
  <c r="Y96" i="7"/>
  <c r="AN37" i="17"/>
  <c r="V97" i="18"/>
  <c r="AT6" i="17"/>
  <c r="BL25" i="17"/>
  <c r="BL90" i="17"/>
  <c r="BK93" i="17"/>
  <c r="X102" i="7"/>
  <c r="AT45" i="17"/>
  <c r="X74" i="18"/>
  <c r="AS19" i="17"/>
  <c r="AB94" i="17"/>
  <c r="BT91" i="17"/>
  <c r="BY29" i="17"/>
  <c r="AM12" i="17"/>
  <c r="BL61" i="17"/>
  <c r="BS60" i="17"/>
  <c r="BL64" i="17"/>
  <c r="BW23" i="17"/>
  <c r="AL43" i="17"/>
  <c r="AQ12" i="17"/>
  <c r="W83" i="18"/>
  <c r="BM22" i="17"/>
  <c r="AE24" i="18"/>
  <c r="BQ35" i="17"/>
  <c r="BT20" i="17"/>
  <c r="BR74" i="17"/>
  <c r="AF17" i="18"/>
  <c r="AL71" i="17"/>
  <c r="AT21" i="17"/>
  <c r="BY57" i="17"/>
  <c r="W191" i="14"/>
  <c r="BM91" i="17"/>
  <c r="BK12" i="17"/>
  <c r="AQ64" i="17"/>
  <c r="AT62" i="17"/>
  <c r="AS32" i="17"/>
  <c r="AT7" i="17"/>
  <c r="W29" i="14"/>
  <c r="AF44" i="7"/>
  <c r="BQ54" i="17"/>
  <c r="BZ35" i="17"/>
  <c r="BX102" i="17"/>
  <c r="BT88" i="17"/>
  <c r="BZ60" i="17"/>
  <c r="BM93" i="17"/>
  <c r="V29" i="14"/>
  <c r="AU54" i="18"/>
  <c r="T37" i="14"/>
  <c r="Z104" i="17"/>
  <c r="AD143" i="17"/>
  <c r="S25" i="15"/>
  <c r="S31" i="15"/>
  <c r="S24" i="15"/>
  <c r="S64" i="15"/>
  <c r="U42" i="14"/>
  <c r="R73" i="15"/>
  <c r="U33" i="14"/>
  <c r="R43" i="15"/>
  <c r="X146" i="7"/>
  <c r="BT13" i="17"/>
  <c r="BM70" i="17"/>
  <c r="AE71" i="7"/>
  <c r="BZ28" i="17"/>
  <c r="BZ103" i="17"/>
  <c r="AN47" i="17"/>
  <c r="BZ21" i="17"/>
  <c r="BT92" i="17"/>
  <c r="AE94" i="17"/>
  <c r="BT87" i="17"/>
  <c r="BT37" i="17"/>
  <c r="Z92" i="17"/>
  <c r="BL96" i="17"/>
  <c r="AC138" i="17"/>
  <c r="AC149" i="17"/>
  <c r="AH96" i="17"/>
  <c r="Z113" i="17"/>
  <c r="BL94" i="17"/>
  <c r="P34" i="15"/>
  <c r="BM78" i="17"/>
  <c r="BM21" i="17"/>
  <c r="AF15" i="18"/>
  <c r="AQ105" i="17"/>
  <c r="P32" i="15"/>
  <c r="AF16" i="18"/>
  <c r="P89" i="15"/>
  <c r="AU81" i="18"/>
  <c r="O89" i="15"/>
  <c r="R34" i="15"/>
  <c r="AD138" i="17"/>
  <c r="Q71" i="15"/>
  <c r="Z148" i="17"/>
  <c r="AZ93" i="17"/>
  <c r="S82" i="15"/>
  <c r="BM46" i="17"/>
  <c r="BT36" i="17"/>
  <c r="AF37" i="7"/>
  <c r="BS11" i="17"/>
  <c r="V77" i="14"/>
  <c r="BS93" i="17"/>
  <c r="BY33" i="17"/>
  <c r="AS101" i="17"/>
  <c r="BM40" i="17"/>
  <c r="BE93" i="17"/>
  <c r="R6" i="15"/>
  <c r="AG96" i="17"/>
  <c r="AE163" i="17"/>
  <c r="AC98" i="17"/>
  <c r="W137" i="17"/>
  <c r="S73" i="15"/>
  <c r="AC100" i="17"/>
  <c r="Q65" i="15"/>
  <c r="X99" i="17"/>
  <c r="AB101" i="17"/>
  <c r="AC152" i="17"/>
  <c r="BT42" i="17"/>
  <c r="BR45" i="17"/>
  <c r="BX104" i="17"/>
  <c r="AU100" i="18"/>
  <c r="W201" i="7"/>
  <c r="BR47" i="17"/>
  <c r="T29" i="14"/>
  <c r="BZ20" i="17"/>
  <c r="AT58" i="17"/>
  <c r="BT45" i="17"/>
  <c r="X156" i="17"/>
  <c r="Y61" i="18"/>
  <c r="BT25" i="17"/>
  <c r="S16" i="15"/>
  <c r="S49" i="15"/>
  <c r="R14" i="15"/>
  <c r="BZ97" i="17"/>
  <c r="BK16" i="17"/>
  <c r="BZ90" i="17"/>
  <c r="AE95" i="17"/>
  <c r="Q32" i="15"/>
  <c r="R68" i="15"/>
  <c r="Y100" i="18"/>
  <c r="BZ41" i="17"/>
  <c r="BZ53" i="17"/>
  <c r="AU80" i="18"/>
  <c r="AC142" i="17"/>
  <c r="AY91" i="17"/>
  <c r="AB98" i="17"/>
  <c r="S85" i="15"/>
  <c r="W113" i="17"/>
  <c r="AE29" i="18"/>
  <c r="AQ26" i="17"/>
  <c r="AR92" i="17"/>
  <c r="Y105" i="18"/>
  <c r="U120" i="14"/>
  <c r="BZ33" i="17"/>
  <c r="AD111" i="17"/>
  <c r="BK22" i="17"/>
  <c r="BQ25" i="17"/>
  <c r="AO89" i="17"/>
  <c r="BW106" i="17"/>
  <c r="V79" i="18"/>
  <c r="P7" i="15"/>
  <c r="BZ68" i="17"/>
  <c r="AR90" i="17"/>
  <c r="V106" i="18"/>
  <c r="R11" i="15"/>
  <c r="R61" i="15"/>
  <c r="W93" i="17"/>
  <c r="Q8" i="15"/>
  <c r="Q18" i="15"/>
  <c r="AC99" i="17"/>
  <c r="BQ99" i="17"/>
  <c r="AC96" i="17"/>
  <c r="S59" i="15"/>
  <c r="AC156" i="17"/>
  <c r="S74" i="15"/>
  <c r="AN79" i="17"/>
  <c r="X207" i="7"/>
  <c r="AM89" i="17"/>
  <c r="BY78" i="17"/>
  <c r="BZ74" i="17"/>
  <c r="AO57" i="17"/>
  <c r="AQ52" i="17"/>
  <c r="AF87" i="7"/>
  <c r="BZ10" i="17"/>
  <c r="P64" i="15"/>
  <c r="Q47" i="15"/>
  <c r="R37" i="15"/>
  <c r="Q16" i="15"/>
  <c r="AB144" i="17"/>
  <c r="AD116" i="17"/>
  <c r="BG97" i="17"/>
  <c r="BT99" i="17"/>
  <c r="S34" i="15"/>
  <c r="U79" i="14"/>
  <c r="AE118" i="17"/>
  <c r="AC139" i="17"/>
  <c r="BZ30" i="17"/>
  <c r="AO37" i="17"/>
  <c r="Y106" i="18"/>
  <c r="BZ73" i="17"/>
  <c r="AS100" i="17"/>
  <c r="AF30" i="7"/>
  <c r="AQ106" i="17"/>
  <c r="BZ79" i="17"/>
  <c r="BM60" i="17"/>
  <c r="X94" i="17"/>
  <c r="R49" i="15"/>
  <c r="R94" i="15"/>
  <c r="AD98" i="17"/>
  <c r="R26" i="15"/>
  <c r="AC112" i="17"/>
  <c r="BS100" i="17"/>
  <c r="Z146" i="17"/>
  <c r="R40" i="15"/>
  <c r="Q89" i="15"/>
  <c r="X127" i="17"/>
  <c r="Y91" i="17"/>
  <c r="Q9" i="15"/>
  <c r="AN100" i="17"/>
  <c r="Q44" i="15"/>
  <c r="AB145" i="17"/>
  <c r="S69" i="15"/>
  <c r="AC157" i="17"/>
  <c r="Y107" i="17"/>
  <c r="AD109" i="17"/>
  <c r="AJ96" i="17"/>
  <c r="BN97" i="17"/>
  <c r="AD145" i="17"/>
  <c r="S29" i="15"/>
  <c r="BQ98" i="17"/>
  <c r="T92" i="14"/>
  <c r="W111" i="17"/>
  <c r="S100" i="15"/>
  <c r="R64" i="15"/>
  <c r="S88" i="14"/>
  <c r="Q88" i="14"/>
  <c r="Y163" i="17"/>
  <c r="P178" i="14"/>
  <c r="P83" i="14"/>
  <c r="S171" i="14"/>
  <c r="Q168" i="14"/>
  <c r="R94" i="14"/>
  <c r="P171" i="14"/>
  <c r="AB111" i="17"/>
  <c r="Q44" i="14"/>
  <c r="S38" i="14"/>
  <c r="Q176" i="14"/>
  <c r="Y150" i="17"/>
  <c r="R130" i="14"/>
  <c r="R32" i="14"/>
  <c r="R123" i="14"/>
  <c r="P167" i="14"/>
  <c r="Z110" i="17"/>
  <c r="X92" i="14"/>
  <c r="Q169" i="14"/>
  <c r="S168" i="14"/>
  <c r="Y149" i="17"/>
  <c r="S135" i="14"/>
  <c r="R170" i="14"/>
  <c r="Q86" i="14"/>
  <c r="Q82" i="14"/>
  <c r="S45" i="14"/>
  <c r="Q130" i="14"/>
  <c r="R138" i="14"/>
  <c r="Y41" i="14"/>
  <c r="P183" i="14"/>
  <c r="R180" i="14"/>
  <c r="Z106" i="17"/>
  <c r="Y154" i="17"/>
  <c r="Z161" i="17"/>
  <c r="U168" i="14"/>
  <c r="Z135" i="17"/>
  <c r="W153" i="17"/>
  <c r="V121" i="14"/>
  <c r="X108" i="17"/>
  <c r="AE122" i="17"/>
  <c r="AE137" i="17"/>
  <c r="X141" i="17"/>
  <c r="Z127" i="17"/>
  <c r="AB159" i="17"/>
  <c r="W141" i="17"/>
  <c r="AE158" i="17"/>
  <c r="AC120" i="17"/>
  <c r="W133" i="17"/>
  <c r="AC125" i="17"/>
  <c r="X116" i="17"/>
  <c r="Y114" i="17"/>
  <c r="AD153" i="17"/>
  <c r="Y109" i="17"/>
  <c r="AC123" i="17"/>
  <c r="AE155" i="17"/>
  <c r="V123" i="14"/>
  <c r="Z163" i="17"/>
  <c r="W148" i="17"/>
  <c r="X119" i="17"/>
  <c r="X109" i="17"/>
  <c r="W88" i="14"/>
  <c r="AB151" i="17"/>
  <c r="Z124" i="17"/>
  <c r="Y111" i="17"/>
  <c r="X103" i="17"/>
  <c r="X149" i="17"/>
  <c r="AE123" i="17"/>
  <c r="Z133" i="17"/>
  <c r="W132" i="17"/>
  <c r="AF36" i="18"/>
  <c r="Z134" i="17"/>
  <c r="AC119" i="17"/>
  <c r="AC117" i="17"/>
  <c r="W131" i="14"/>
  <c r="AD151" i="17"/>
  <c r="W144" i="17"/>
  <c r="W131" i="17"/>
  <c r="V170" i="14"/>
  <c r="Z155" i="17"/>
  <c r="CK42" i="17"/>
  <c r="DC103" i="17"/>
  <c r="CK79" i="17"/>
  <c r="CQ16" i="17"/>
  <c r="DC29" i="17"/>
  <c r="DC75" i="17"/>
  <c r="CW78" i="17"/>
  <c r="CQ7" i="17"/>
  <c r="DC39" i="17"/>
  <c r="CK68" i="17"/>
  <c r="CQ65" i="17"/>
  <c r="CW57" i="17"/>
  <c r="CQ5" i="17"/>
  <c r="CK37" i="17"/>
  <c r="CW10" i="17"/>
  <c r="DC45" i="17"/>
  <c r="CQ46" i="17"/>
  <c r="CK39" i="17"/>
  <c r="CW42" i="17"/>
  <c r="DC80" i="17"/>
  <c r="CW65" i="17"/>
  <c r="CK71" i="17"/>
  <c r="DC24" i="17"/>
  <c r="CQ42" i="17"/>
  <c r="CK44" i="17"/>
  <c r="DC55" i="17"/>
  <c r="DC10" i="17"/>
  <c r="CK76" i="17"/>
  <c r="CW85" i="17"/>
  <c r="CQ93" i="17"/>
  <c r="DC9" i="17"/>
  <c r="CK17" i="17"/>
  <c r="CQ84" i="17"/>
  <c r="DC94" i="17"/>
  <c r="CK89" i="17"/>
  <c r="CQ52" i="17"/>
  <c r="CQ32" i="17"/>
  <c r="CW75" i="17"/>
  <c r="CW12" i="17"/>
  <c r="BK26" i="17"/>
  <c r="AD131" i="17"/>
  <c r="Z94" i="17"/>
  <c r="S101" i="15"/>
  <c r="AM90" i="17"/>
  <c r="AR21" i="17"/>
  <c r="BG91" i="17"/>
  <c r="Z144" i="17"/>
  <c r="Q7" i="15"/>
  <c r="AE129" i="17"/>
  <c r="AQ32" i="17"/>
  <c r="Y207" i="7"/>
  <c r="P44" i="15"/>
  <c r="AS9" i="17"/>
  <c r="V79" i="14"/>
  <c r="AD112" i="17"/>
  <c r="V89" i="14"/>
  <c r="Q34" i="15"/>
  <c r="S77" i="15"/>
  <c r="BK82" i="17"/>
  <c r="O9" i="15"/>
  <c r="BR9" i="17"/>
  <c r="BZ62" i="17"/>
  <c r="BT47" i="17"/>
  <c r="AE93" i="17"/>
  <c r="S4" i="15"/>
  <c r="BK73" i="17"/>
  <c r="BQ29" i="17"/>
  <c r="BL66" i="17"/>
  <c r="P76" i="15"/>
  <c r="BW22" i="17"/>
  <c r="AB91" i="17"/>
  <c r="BT94" i="17"/>
  <c r="BZ61" i="17"/>
  <c r="AU99" i="18"/>
  <c r="R70" i="15"/>
  <c r="AJ97" i="17"/>
  <c r="R23" i="15"/>
  <c r="Q27" i="15"/>
  <c r="BR98" i="17"/>
  <c r="AC160" i="17"/>
  <c r="S56" i="15"/>
  <c r="X151" i="17"/>
  <c r="AD141" i="17"/>
  <c r="AC143" i="17"/>
  <c r="AE40" i="18"/>
  <c r="BX79" i="17"/>
  <c r="Y187" i="7"/>
  <c r="AT85" i="17"/>
  <c r="BR16" i="17"/>
  <c r="AU104" i="18"/>
  <c r="BL31" i="17"/>
  <c r="AF63" i="7"/>
  <c r="BM56" i="17"/>
  <c r="P54" i="15"/>
  <c r="BT78" i="17"/>
  <c r="Q81" i="15"/>
  <c r="Y92" i="17"/>
  <c r="S58" i="15"/>
  <c r="AE117" i="17"/>
  <c r="Q15" i="15"/>
  <c r="R66" i="15"/>
  <c r="S18" i="15"/>
  <c r="R30" i="15"/>
  <c r="U87" i="14"/>
  <c r="Y124" i="17"/>
  <c r="AD130" i="17"/>
  <c r="W140" i="7"/>
  <c r="AQ19" i="17"/>
  <c r="BK36" i="17"/>
  <c r="BH93" i="17"/>
  <c r="BW62" i="17"/>
  <c r="P47" i="15"/>
  <c r="BT69" i="17"/>
  <c r="BZ70" i="17"/>
  <c r="Y102" i="18"/>
  <c r="Y106" i="17"/>
  <c r="AI97" i="17"/>
  <c r="AE146" i="17"/>
  <c r="AE144" i="17"/>
  <c r="S60" i="15"/>
  <c r="AC137" i="17"/>
  <c r="R56" i="15"/>
  <c r="AB142" i="17"/>
  <c r="AC146" i="17"/>
  <c r="V160" i="7"/>
  <c r="AF30" i="18"/>
  <c r="S95" i="15"/>
  <c r="U75" i="14"/>
  <c r="S91" i="15"/>
  <c r="AB95" i="17"/>
  <c r="S33" i="15"/>
  <c r="AJ95" i="17"/>
  <c r="S47" i="15"/>
  <c r="Q86" i="15"/>
  <c r="V33" i="14"/>
  <c r="V34" i="14"/>
  <c r="Z34" i="14" s="1"/>
  <c r="W160" i="7"/>
  <c r="BK95" i="17"/>
  <c r="AZ94" i="17"/>
  <c r="AD115" i="17"/>
  <c r="Y125" i="17"/>
  <c r="R84" i="15"/>
  <c r="AC150" i="17"/>
  <c r="R81" i="14"/>
  <c r="R44" i="14"/>
  <c r="Z100" i="17"/>
  <c r="S181" i="14"/>
  <c r="P125" i="14"/>
  <c r="R178" i="14"/>
  <c r="Y85" i="14"/>
  <c r="S89" i="14"/>
  <c r="Q175" i="14"/>
  <c r="Y161" i="17"/>
  <c r="P88" i="14"/>
  <c r="AB109" i="17"/>
  <c r="Z111" i="17"/>
  <c r="Q91" i="14"/>
  <c r="R39" i="14"/>
  <c r="S178" i="14"/>
  <c r="Q139" i="14"/>
  <c r="S182" i="14"/>
  <c r="S130" i="14"/>
  <c r="AE135" i="17"/>
  <c r="P133" i="14"/>
  <c r="S132" i="14"/>
  <c r="P134" i="14"/>
  <c r="P31" i="14"/>
  <c r="R175" i="14"/>
  <c r="P87" i="14"/>
  <c r="P79" i="14"/>
  <c r="Q81" i="14"/>
  <c r="Y79" i="14"/>
  <c r="R176" i="14"/>
  <c r="S169" i="14"/>
  <c r="S39" i="14"/>
  <c r="W129" i="17"/>
  <c r="X133" i="17"/>
  <c r="X118" i="17"/>
  <c r="U82" i="14"/>
  <c r="Z156" i="17"/>
  <c r="AB135" i="17"/>
  <c r="X164" i="17"/>
  <c r="AC133" i="17"/>
  <c r="Y136" i="17"/>
  <c r="X110" i="17"/>
  <c r="AF32" i="18"/>
  <c r="AE101" i="17"/>
  <c r="AN30" i="18"/>
  <c r="AD129" i="17"/>
  <c r="AE46" i="18"/>
  <c r="Y155" i="17"/>
  <c r="Z136" i="17"/>
  <c r="Z137" i="17"/>
  <c r="X137" i="17"/>
  <c r="V44" i="14"/>
  <c r="Y135" i="17"/>
  <c r="AF33" i="18"/>
  <c r="Y132" i="17"/>
  <c r="AC128" i="17"/>
  <c r="E58" i="14"/>
  <c r="T180" i="14"/>
  <c r="X139" i="17"/>
  <c r="X138" i="17"/>
  <c r="X161" i="17"/>
  <c r="AC121" i="17"/>
  <c r="P168" i="14"/>
  <c r="AE100" i="17"/>
  <c r="W132" i="14"/>
  <c r="V124" i="14"/>
  <c r="W122" i="17"/>
  <c r="AD152" i="17"/>
  <c r="AC136" i="17"/>
  <c r="AU8" i="7"/>
  <c r="V175" i="14"/>
  <c r="W174" i="14"/>
  <c r="X148" i="17"/>
  <c r="W135" i="14"/>
  <c r="AE119" i="17"/>
  <c r="V138" i="14"/>
  <c r="V81" i="14"/>
  <c r="CQ51" i="17"/>
  <c r="DC85" i="17"/>
  <c r="CW17" i="17"/>
  <c r="CW30" i="17"/>
  <c r="DC104" i="17"/>
  <c r="CK23" i="17"/>
  <c r="CK66" i="17"/>
  <c r="CK40" i="17"/>
  <c r="DC102" i="17"/>
  <c r="CQ91" i="17"/>
  <c r="CK8" i="17"/>
  <c r="CW47" i="17"/>
  <c r="CW76" i="17"/>
  <c r="DC66" i="17"/>
  <c r="CQ73" i="17"/>
  <c r="CK7" i="17"/>
  <c r="CW25" i="17"/>
  <c r="DC52" i="17"/>
  <c r="DC92" i="17"/>
  <c r="CQ21" i="17"/>
  <c r="P25" i="15"/>
  <c r="S88" i="15"/>
  <c r="AC107" i="17"/>
  <c r="AR82" i="17"/>
  <c r="BR76" i="17"/>
  <c r="BZ100" i="17"/>
  <c r="AE36" i="18"/>
  <c r="R65" i="15"/>
  <c r="Q66" i="15"/>
  <c r="BM97" i="17"/>
  <c r="BW99" i="17"/>
  <c r="AT82" i="17"/>
  <c r="AR85" i="17"/>
  <c r="BK19" i="17"/>
  <c r="AM99" i="17"/>
  <c r="S10" i="15"/>
  <c r="R76" i="15"/>
  <c r="S63" i="15"/>
  <c r="S26" i="15"/>
  <c r="P26" i="15"/>
  <c r="BX36" i="17"/>
  <c r="BQ22" i="17"/>
  <c r="BZ36" i="17"/>
  <c r="BK92" i="17"/>
  <c r="BT60" i="17"/>
  <c r="AQ34" i="17"/>
  <c r="AE92" i="17"/>
  <c r="BK62" i="17"/>
  <c r="BM26" i="17"/>
  <c r="BZ43" i="17"/>
  <c r="BK85" i="17"/>
  <c r="BZ51" i="17"/>
  <c r="P83" i="15"/>
  <c r="BL43" i="17"/>
  <c r="BT79" i="17"/>
  <c r="W35" i="14"/>
  <c r="AA35" i="14" s="1"/>
  <c r="Z118" i="17"/>
  <c r="Q22" i="15"/>
  <c r="Q6" i="15"/>
  <c r="Q74" i="15"/>
  <c r="S97" i="15"/>
  <c r="Q11" i="15"/>
  <c r="V37" i="14"/>
  <c r="W138" i="17"/>
  <c r="R35" i="15"/>
  <c r="AC95" i="17"/>
  <c r="AU106" i="18"/>
  <c r="BT31" i="17"/>
  <c r="AT78" i="17"/>
  <c r="BL44" i="17"/>
  <c r="BT15" i="17"/>
  <c r="BM67" i="17"/>
  <c r="AU98" i="18"/>
  <c r="Y146" i="7"/>
  <c r="AN76" i="17"/>
  <c r="AR64" i="17"/>
  <c r="S84" i="15"/>
  <c r="S62" i="15"/>
  <c r="R29" i="15"/>
  <c r="W36" i="14"/>
  <c r="AA36" i="14" s="1"/>
  <c r="S75" i="15"/>
  <c r="BS99" i="17"/>
  <c r="U78" i="14"/>
  <c r="R80" i="15"/>
  <c r="S93" i="15"/>
  <c r="Y108" i="17"/>
  <c r="AD104" i="17"/>
  <c r="AF18" i="7"/>
  <c r="AO32" i="17"/>
  <c r="AN75" i="17"/>
  <c r="BL52" i="17"/>
  <c r="BZ47" i="17"/>
  <c r="BT85" i="17"/>
  <c r="AU78" i="18"/>
  <c r="BW47" i="17"/>
  <c r="P55" i="15"/>
  <c r="AF29" i="18"/>
  <c r="R36" i="15"/>
  <c r="S42" i="15"/>
  <c r="AD137" i="17"/>
  <c r="AC109" i="17"/>
  <c r="BB92" i="17"/>
  <c r="AC145" i="17"/>
  <c r="Q78" i="15"/>
  <c r="Q61" i="15"/>
  <c r="V84" i="14"/>
  <c r="R25" i="15"/>
  <c r="AB96" i="17"/>
  <c r="AC161" i="17"/>
  <c r="S57" i="15"/>
  <c r="AD148" i="17"/>
  <c r="Y142" i="17"/>
  <c r="AE109" i="17"/>
  <c r="W71" i="7"/>
  <c r="AD106" i="17"/>
  <c r="Z153" i="17"/>
  <c r="U76" i="14"/>
  <c r="X160" i="17"/>
  <c r="S45" i="15"/>
  <c r="AE164" i="17"/>
  <c r="Q17" i="15"/>
  <c r="Y69" i="7"/>
  <c r="AC101" i="17"/>
  <c r="AC155" i="17"/>
  <c r="Q126" i="14"/>
  <c r="Y120" i="17"/>
  <c r="R184" i="14"/>
  <c r="S92" i="14"/>
  <c r="X82" i="14"/>
  <c r="Q38" i="14"/>
  <c r="P129" i="14"/>
  <c r="Q93" i="14"/>
  <c r="S167" i="14"/>
  <c r="Q137" i="14"/>
  <c r="Q84" i="14"/>
  <c r="S124" i="14"/>
  <c r="Q184" i="14"/>
  <c r="Q121" i="14"/>
  <c r="S40" i="14"/>
  <c r="R41" i="14"/>
  <c r="S170" i="14"/>
  <c r="Q180" i="14"/>
  <c r="P90" i="14"/>
  <c r="Q179" i="14"/>
  <c r="P175" i="14"/>
  <c r="P138" i="14"/>
  <c r="S122" i="14"/>
  <c r="S34" i="14"/>
  <c r="P130" i="14"/>
  <c r="Q183" i="14"/>
  <c r="Y119" i="17"/>
  <c r="S86" i="14"/>
  <c r="W128" i="17"/>
  <c r="R172" i="14"/>
  <c r="S172" i="14"/>
  <c r="Z86" i="14"/>
  <c r="R169" i="14"/>
  <c r="P124" i="14"/>
  <c r="R127" i="14"/>
  <c r="W118" i="17"/>
  <c r="AD164" i="17"/>
  <c r="T90" i="14"/>
  <c r="AB149" i="17"/>
  <c r="W45" i="14"/>
  <c r="X125" i="17"/>
  <c r="W161" i="17"/>
  <c r="T138" i="14"/>
  <c r="AE143" i="17"/>
  <c r="U121" i="14"/>
  <c r="AU51" i="7"/>
  <c r="Y157" i="17"/>
  <c r="AE98" i="17"/>
  <c r="AU6" i="7"/>
  <c r="AC132" i="17"/>
  <c r="V167" i="14"/>
  <c r="U177" i="14"/>
  <c r="AF31" i="18"/>
  <c r="X120" i="17"/>
  <c r="W125" i="17"/>
  <c r="T171" i="14"/>
  <c r="AF35" i="18"/>
  <c r="Y146" i="17"/>
  <c r="X111" i="17"/>
  <c r="Z126" i="17"/>
  <c r="Z120" i="17"/>
  <c r="X123" i="17"/>
  <c r="U134" i="14"/>
  <c r="AB107" i="17"/>
  <c r="V169" i="14"/>
  <c r="Y144" i="17"/>
  <c r="AB154" i="17"/>
  <c r="T175" i="14"/>
  <c r="Y133" i="17"/>
  <c r="AB117" i="17"/>
  <c r="V178" i="14"/>
  <c r="T129" i="14"/>
  <c r="U176" i="14"/>
  <c r="Z105" i="17"/>
  <c r="AU52" i="7"/>
  <c r="U181" i="14"/>
  <c r="AB122" i="17"/>
  <c r="X134" i="17"/>
  <c r="AB161" i="17"/>
  <c r="W39" i="14"/>
  <c r="Z159" i="17"/>
  <c r="AD163" i="17"/>
  <c r="U38" i="14"/>
  <c r="CK47" i="17"/>
  <c r="CK82" i="17"/>
  <c r="CK46" i="17"/>
  <c r="CK59" i="17"/>
  <c r="CW18" i="17"/>
  <c r="CW22" i="17"/>
  <c r="DC78" i="17"/>
  <c r="CQ81" i="17"/>
  <c r="DC87" i="17"/>
  <c r="CW61" i="17"/>
  <c r="CK18" i="17"/>
  <c r="DC61" i="17"/>
  <c r="CK33" i="17"/>
  <c r="CW36" i="17"/>
  <c r="CQ17" i="17"/>
  <c r="DC108" i="17"/>
  <c r="CK64" i="17"/>
  <c r="DC43" i="17"/>
  <c r="CQ12" i="17"/>
  <c r="CQ80" i="17"/>
  <c r="CW26" i="17"/>
  <c r="CK65" i="17"/>
  <c r="CW20" i="17"/>
  <c r="DC73" i="17"/>
  <c r="CQ20" i="17"/>
  <c r="DC49" i="17"/>
  <c r="CK81" i="17"/>
  <c r="CK38" i="17"/>
  <c r="CK12" i="17"/>
  <c r="CW54" i="17"/>
  <c r="CQ61" i="17"/>
  <c r="DC86" i="17"/>
  <c r="CW14" i="17"/>
  <c r="CW92" i="17"/>
  <c r="CK90" i="17"/>
  <c r="P22" i="15"/>
  <c r="S71" i="15"/>
  <c r="Z116" i="17"/>
  <c r="AZ89" i="17"/>
  <c r="V77" i="18"/>
  <c r="BZ46" i="17"/>
  <c r="P67" i="15"/>
  <c r="X96" i="17"/>
  <c r="U83" i="14"/>
  <c r="S78" i="15"/>
  <c r="BK71" i="17"/>
  <c r="BA89" i="17"/>
  <c r="BW107" i="17"/>
  <c r="AB92" i="17"/>
  <c r="T32" i="14"/>
  <c r="BS101" i="17"/>
  <c r="W44" i="14"/>
  <c r="AA44" i="14" s="1"/>
  <c r="R7" i="15"/>
  <c r="Q75" i="15"/>
  <c r="BZ14" i="17"/>
  <c r="AY90" i="17"/>
  <c r="BK79" i="17"/>
  <c r="Y190" i="7"/>
  <c r="BH92" i="17"/>
  <c r="AL100" i="17"/>
  <c r="BX44" i="17"/>
  <c r="BT81" i="17"/>
  <c r="W109" i="18"/>
  <c r="BS38" i="17"/>
  <c r="BZ9" i="17"/>
  <c r="BN57" i="17"/>
  <c r="BT76" i="17"/>
  <c r="BY23" i="17"/>
  <c r="P50" i="15"/>
  <c r="Y82" i="18"/>
  <c r="AC108" i="17"/>
  <c r="AF25" i="18"/>
  <c r="Y152" i="17"/>
  <c r="Z151" i="17"/>
  <c r="S11" i="15"/>
  <c r="BL97" i="17"/>
  <c r="S7" i="15"/>
  <c r="BQ101" i="17"/>
  <c r="W77" i="14"/>
  <c r="AB112" i="17"/>
  <c r="S38" i="15"/>
  <c r="AC91" i="17"/>
  <c r="BT63" i="17"/>
  <c r="BQ41" i="17"/>
  <c r="BM65" i="17"/>
  <c r="BT35" i="17"/>
  <c r="BZ50" i="17"/>
  <c r="BT14" i="17"/>
  <c r="BT66" i="17"/>
  <c r="BR31" i="17"/>
  <c r="P61" i="15"/>
  <c r="AY94" i="17"/>
  <c r="S66" i="15"/>
  <c r="R19" i="15"/>
  <c r="W109" i="17"/>
  <c r="S52" i="15"/>
  <c r="AD149" i="17"/>
  <c r="S37" i="15"/>
  <c r="W104" i="17"/>
  <c r="Y137" i="17"/>
  <c r="T46" i="14"/>
  <c r="X46" i="14" s="1"/>
  <c r="AR31" i="17"/>
  <c r="BZ72" i="17"/>
  <c r="BZ24" i="17"/>
  <c r="BQ15" i="17"/>
  <c r="CW15" i="17" s="1"/>
  <c r="AM94" i="17"/>
  <c r="P71" i="15"/>
  <c r="BF94" i="17"/>
  <c r="AQ107" i="17"/>
  <c r="DC107" i="17" s="1"/>
  <c r="AT90" i="17"/>
  <c r="R62" i="15"/>
  <c r="X128" i="17"/>
  <c r="R71" i="15"/>
  <c r="AF26" i="18"/>
  <c r="AM98" i="17"/>
  <c r="X158" i="17"/>
  <c r="AN99" i="17"/>
  <c r="BA92" i="17"/>
  <c r="AE96" i="17"/>
  <c r="AD144" i="17"/>
  <c r="AD99" i="17"/>
  <c r="S22" i="15"/>
  <c r="Q31" i="15"/>
  <c r="T91" i="14"/>
  <c r="X91" i="14" s="1"/>
  <c r="Q55" i="15"/>
  <c r="Q5" i="15"/>
  <c r="R75" i="15"/>
  <c r="R5" i="15"/>
  <c r="Q40" i="15"/>
  <c r="AE110" i="17"/>
  <c r="AE116" i="17"/>
  <c r="V114" i="7"/>
  <c r="AE112" i="17"/>
  <c r="AE150" i="17"/>
  <c r="AE115" i="17"/>
  <c r="Z147" i="17"/>
  <c r="R9" i="15"/>
  <c r="Y23" i="7"/>
  <c r="AE148" i="17"/>
  <c r="Q123" i="14"/>
  <c r="R179" i="14"/>
  <c r="R131" i="14"/>
  <c r="P80" i="14"/>
  <c r="X74" i="14"/>
  <c r="Z84" i="14"/>
  <c r="AA213" i="14"/>
  <c r="R181" i="14"/>
  <c r="X36" i="14"/>
  <c r="P35" i="14"/>
  <c r="Q47" i="14"/>
  <c r="AA94" i="14"/>
  <c r="Y78" i="14"/>
  <c r="P47" i="14"/>
  <c r="Q178" i="14"/>
  <c r="Z37" i="14"/>
  <c r="S183" i="14"/>
  <c r="S179" i="14"/>
  <c r="R136" i="14"/>
  <c r="R38" i="14"/>
  <c r="P123" i="14"/>
  <c r="R46" i="14"/>
  <c r="P135" i="14"/>
  <c r="X213" i="14"/>
  <c r="Q35" i="14"/>
  <c r="AE136" i="17"/>
  <c r="Q174" i="14"/>
  <c r="P170" i="14"/>
  <c r="AA49" i="14"/>
  <c r="S30" i="14"/>
  <c r="S41" i="14"/>
  <c r="Q167" i="14"/>
  <c r="S126" i="14"/>
  <c r="Y122" i="17"/>
  <c r="Q132" i="14"/>
  <c r="S134" i="14"/>
  <c r="AE43" i="18"/>
  <c r="W126" i="14"/>
  <c r="X107" i="17"/>
  <c r="V32" i="14"/>
  <c r="AU10" i="7"/>
  <c r="W117" i="17"/>
  <c r="AB147" i="17"/>
  <c r="U35" i="14"/>
  <c r="W155" i="17"/>
  <c r="Y131" i="17"/>
  <c r="AB163" i="17"/>
  <c r="V94" i="14"/>
  <c r="X146" i="17"/>
  <c r="X140" i="17"/>
  <c r="V38" i="14"/>
  <c r="AU54" i="7"/>
  <c r="U44" i="14"/>
  <c r="Z121" i="17"/>
  <c r="AB134" i="17"/>
  <c r="W119" i="17"/>
  <c r="X143" i="17"/>
  <c r="AB106" i="17"/>
  <c r="AD161" i="17"/>
  <c r="U179" i="14"/>
  <c r="AC118" i="17"/>
  <c r="W142" i="17"/>
  <c r="Y158" i="17"/>
  <c r="X132" i="17"/>
  <c r="X124" i="17"/>
  <c r="W182" i="14"/>
  <c r="AU5" i="7"/>
  <c r="P9" i="15"/>
  <c r="Y160" i="7"/>
  <c r="BA91" i="17"/>
  <c r="BQ56" i="17"/>
  <c r="P5" i="15"/>
  <c r="Y147" i="7"/>
  <c r="P17" i="15"/>
  <c r="S44" i="15"/>
  <c r="S70" i="15"/>
  <c r="BX51" i="17"/>
  <c r="BK31" i="17"/>
  <c r="O49" i="15"/>
  <c r="Y191" i="7"/>
  <c r="AE111" i="17"/>
  <c r="BA93" i="17"/>
  <c r="BR101" i="17"/>
  <c r="S41" i="15"/>
  <c r="U80" i="14"/>
  <c r="Y80" i="14" s="1"/>
  <c r="R86" i="15"/>
  <c r="AN45" i="17"/>
  <c r="AR42" i="17"/>
  <c r="BL93" i="17"/>
  <c r="BZ94" i="17"/>
  <c r="BQ39" i="17"/>
  <c r="R16" i="15"/>
  <c r="BW44" i="17"/>
  <c r="AF19" i="18"/>
  <c r="AQ68" i="17"/>
  <c r="BM35" i="17"/>
  <c r="BY107" i="17"/>
  <c r="BK29" i="17"/>
  <c r="BT61" i="17"/>
  <c r="W75" i="14"/>
  <c r="AU105" i="18"/>
  <c r="AT105" i="17"/>
  <c r="AB104" i="17"/>
  <c r="X23" i="7"/>
  <c r="AE127" i="17"/>
  <c r="Z117" i="17"/>
  <c r="BM95" i="17"/>
  <c r="S68" i="15"/>
  <c r="Q77" i="15"/>
  <c r="AG97" i="17"/>
  <c r="S43" i="15"/>
  <c r="U92" i="14"/>
  <c r="AM100" i="17"/>
  <c r="BZ108" i="17"/>
  <c r="V82" i="18"/>
  <c r="BW46" i="17"/>
  <c r="P35" i="15"/>
  <c r="BL16" i="17"/>
  <c r="O86" i="15"/>
  <c r="BT75" i="17"/>
  <c r="BT33" i="17"/>
  <c r="BY67" i="17"/>
  <c r="AC93" i="17"/>
  <c r="Y123" i="17"/>
  <c r="T94" i="14"/>
  <c r="X94" i="14" s="1"/>
  <c r="R33" i="15"/>
  <c r="R24" i="15"/>
  <c r="Y94" i="17"/>
  <c r="R81" i="15"/>
  <c r="AE107" i="17"/>
  <c r="S40" i="15"/>
  <c r="AC102" i="17"/>
  <c r="Y140" i="17"/>
  <c r="BK67" i="17"/>
  <c r="CQ67" i="17" s="1"/>
  <c r="P31" i="15"/>
  <c r="AO16" i="17"/>
  <c r="P18" i="15"/>
  <c r="BK47" i="17"/>
  <c r="P51" i="15"/>
  <c r="BG94" i="17"/>
  <c r="V120" i="14"/>
  <c r="BZ98" i="17"/>
  <c r="AD133" i="17"/>
  <c r="Q42" i="15"/>
  <c r="S83" i="15"/>
  <c r="Y105" i="17"/>
  <c r="W23" i="7"/>
  <c r="Q91" i="15"/>
  <c r="AC114" i="17"/>
  <c r="S35" i="15"/>
  <c r="V69" i="7"/>
  <c r="AB143" i="17"/>
  <c r="X154" i="17"/>
  <c r="X160" i="7"/>
  <c r="S54" i="15"/>
  <c r="S17" i="15"/>
  <c r="AE128" i="17"/>
  <c r="R82" i="15"/>
  <c r="AC113" i="17"/>
  <c r="Q58" i="15"/>
  <c r="AD142" i="17"/>
  <c r="AE151" i="17"/>
  <c r="X157" i="17"/>
  <c r="AD113" i="17"/>
  <c r="Q10" i="15"/>
  <c r="AN101" i="17"/>
  <c r="Q41" i="15"/>
  <c r="AE114" i="17"/>
  <c r="BK97" i="17"/>
  <c r="S46" i="15"/>
  <c r="V85" i="14"/>
  <c r="Z85" i="14" s="1"/>
  <c r="P38" i="14"/>
  <c r="P182" i="14"/>
  <c r="P48" i="14"/>
  <c r="Q128" i="14"/>
  <c r="W127" i="17"/>
  <c r="P81" i="14"/>
  <c r="Y121" i="17"/>
  <c r="S43" i="14"/>
  <c r="R134" i="14"/>
  <c r="P85" i="14"/>
  <c r="P33" i="14"/>
  <c r="AE133" i="17"/>
  <c r="Q135" i="14"/>
  <c r="Z43" i="14"/>
  <c r="P86" i="14"/>
  <c r="X32" i="14"/>
  <c r="P169" i="14"/>
  <c r="S137" i="14"/>
  <c r="Y147" i="17"/>
  <c r="Y87" i="14"/>
  <c r="P39" i="14"/>
  <c r="S78" i="14"/>
  <c r="R122" i="14"/>
  <c r="R183" i="14"/>
  <c r="Q131" i="14"/>
  <c r="S33" i="14"/>
  <c r="P177" i="14"/>
  <c r="S85" i="14"/>
  <c r="Y30" i="14"/>
  <c r="P81" i="2"/>
  <c r="S121" i="14"/>
  <c r="R168" i="14"/>
  <c r="Q182" i="14"/>
  <c r="S139" i="14"/>
  <c r="P173" i="14"/>
  <c r="S81" i="14"/>
  <c r="R93" i="14"/>
  <c r="Z89" i="14"/>
  <c r="V122" i="14"/>
  <c r="AD154" i="17"/>
  <c r="AE131" i="17"/>
  <c r="Y128" i="17"/>
  <c r="Z162" i="17"/>
  <c r="AE154" i="17"/>
  <c r="Z139" i="17"/>
  <c r="AD160" i="17"/>
  <c r="Y113" i="17"/>
  <c r="AC129" i="17"/>
  <c r="AE121" i="17"/>
  <c r="T130" i="14"/>
  <c r="W179" i="14"/>
  <c r="Z122" i="17"/>
  <c r="T86" i="14"/>
  <c r="X104" i="17"/>
  <c r="Z129" i="17"/>
  <c r="Y129" i="17"/>
  <c r="R177" i="14"/>
  <c r="E56" i="14"/>
  <c r="AD128" i="17"/>
  <c r="T79" i="14"/>
  <c r="X115" i="17"/>
  <c r="X121" i="17"/>
  <c r="AU12" i="7"/>
  <c r="AE141" i="17"/>
  <c r="X117" i="17"/>
  <c r="AE156" i="17"/>
  <c r="Y145" i="17"/>
  <c r="W89" i="14"/>
  <c r="Z138" i="17"/>
  <c r="AB155" i="17"/>
  <c r="X144" i="17"/>
  <c r="AD158" i="17"/>
  <c r="V136" i="14"/>
  <c r="W146" i="17"/>
  <c r="U130" i="14"/>
  <c r="Z140" i="17"/>
  <c r="BZ25" i="17"/>
  <c r="Y141" i="17"/>
  <c r="R18" i="15"/>
  <c r="BT9" i="17"/>
  <c r="P87" i="15"/>
  <c r="P48" i="15"/>
  <c r="BR15" i="17"/>
  <c r="AD108" i="17"/>
  <c r="R39" i="15"/>
  <c r="AM72" i="17"/>
  <c r="AR73" i="17"/>
  <c r="P6" i="15"/>
  <c r="AU53" i="18"/>
  <c r="R77" i="15"/>
  <c r="Q76" i="15"/>
  <c r="AD117" i="17"/>
  <c r="R13" i="15"/>
  <c r="BN95" i="17"/>
  <c r="X100" i="17"/>
  <c r="BQ40" i="17"/>
  <c r="BZ6" i="17"/>
  <c r="AU102" i="18"/>
  <c r="BX42" i="17"/>
  <c r="BT53" i="17"/>
  <c r="Q49" i="15"/>
  <c r="Y98" i="18"/>
  <c r="Y76" i="18"/>
  <c r="BZ19" i="17"/>
  <c r="AQ16" i="17"/>
  <c r="DC16" i="17" s="1"/>
  <c r="P49" i="15"/>
  <c r="AS5" i="17"/>
  <c r="BW57" i="17"/>
  <c r="AE91" i="17"/>
  <c r="BZ13" i="17"/>
  <c r="Y186" i="7"/>
  <c r="S21" i="15"/>
  <c r="Z93" i="17"/>
  <c r="Q82" i="15"/>
  <c r="AL101" i="17"/>
  <c r="Y97" i="17"/>
  <c r="V87" i="14"/>
  <c r="Z87" i="14" s="1"/>
  <c r="AE108" i="17"/>
  <c r="Y164" i="17"/>
  <c r="AC154" i="17"/>
  <c r="Y96" i="17"/>
  <c r="AM60" i="17"/>
  <c r="BW27" i="17"/>
  <c r="X85" i="18"/>
  <c r="AN84" i="17"/>
  <c r="P63" i="15"/>
  <c r="BS20" i="17"/>
  <c r="P27" i="15"/>
  <c r="BT40" i="17"/>
  <c r="V157" i="7"/>
  <c r="BZ31" i="17"/>
  <c r="Q4" i="15"/>
  <c r="AH95" i="17"/>
  <c r="AD132" i="17"/>
  <c r="BT98" i="17"/>
  <c r="R54" i="15"/>
  <c r="R52" i="15"/>
  <c r="Q13" i="15"/>
  <c r="BA94" i="17"/>
  <c r="AB103" i="17"/>
  <c r="AE152" i="17"/>
  <c r="Q36" i="15"/>
  <c r="BQ46" i="17"/>
  <c r="Y77" i="18"/>
  <c r="AQ15" i="17"/>
  <c r="BW105" i="17"/>
  <c r="AS86" i="17"/>
  <c r="Y140" i="7"/>
  <c r="AT48" i="17"/>
  <c r="W68" i="7"/>
  <c r="BT59" i="17"/>
  <c r="S48" i="15"/>
  <c r="W112" i="17"/>
  <c r="BT101" i="17"/>
  <c r="Z164" i="17"/>
  <c r="Q72" i="15"/>
  <c r="AN98" i="17"/>
  <c r="S36" i="15"/>
  <c r="V30" i="14"/>
  <c r="AC115" i="17"/>
  <c r="W108" i="17"/>
  <c r="S98" i="15"/>
  <c r="AC104" i="17"/>
  <c r="S50" i="15"/>
  <c r="X152" i="17"/>
  <c r="AD103" i="17"/>
  <c r="R44" i="15"/>
  <c r="Q80" i="15"/>
  <c r="W107" i="17"/>
  <c r="BQ100" i="17"/>
  <c r="CW100" i="17" s="1"/>
  <c r="BT100" i="17"/>
  <c r="W115" i="17"/>
  <c r="Q73" i="15"/>
  <c r="AC110" i="17"/>
  <c r="Z103" i="17"/>
  <c r="AC140" i="17"/>
  <c r="X159" i="17"/>
  <c r="T44" i="14"/>
  <c r="X44" i="14" s="1"/>
  <c r="Q28" i="15"/>
  <c r="R78" i="15"/>
  <c r="P139" i="14"/>
  <c r="R35" i="14"/>
  <c r="R90" i="14"/>
  <c r="Y45" i="14"/>
  <c r="R133" i="14"/>
  <c r="P184" i="14"/>
  <c r="R137" i="14"/>
  <c r="Z33" i="14"/>
  <c r="X163" i="14"/>
  <c r="S91" i="14"/>
  <c r="R91" i="14"/>
  <c r="Q34" i="14"/>
  <c r="S123" i="14"/>
  <c r="S180" i="14"/>
  <c r="R171" i="14"/>
  <c r="X37" i="14"/>
  <c r="R40" i="14"/>
  <c r="Q39" i="14"/>
  <c r="S129" i="14"/>
  <c r="AB110" i="17"/>
  <c r="S82" i="14"/>
  <c r="R48" i="14"/>
  <c r="Q124" i="14"/>
  <c r="R135" i="14"/>
  <c r="X89" i="14"/>
  <c r="Z83" i="14"/>
  <c r="S173" i="14"/>
  <c r="Q122" i="14"/>
  <c r="AA77" i="14"/>
  <c r="Q31" i="14"/>
  <c r="Z30" i="14"/>
  <c r="S84" i="14"/>
  <c r="P41" i="14"/>
  <c r="P131" i="14"/>
  <c r="P43" i="14"/>
  <c r="P127" i="14"/>
  <c r="Z79" i="14"/>
  <c r="S136" i="14"/>
  <c r="R45" i="14"/>
  <c r="AE138" i="17"/>
  <c r="T137" i="14"/>
  <c r="AB118" i="17"/>
  <c r="W163" i="17"/>
  <c r="T121" i="14"/>
  <c r="W91" i="14"/>
  <c r="W38" i="14"/>
  <c r="V125" i="14"/>
  <c r="S128" i="14"/>
  <c r="V179" i="14"/>
  <c r="E57" i="14"/>
  <c r="AE130" i="17"/>
  <c r="Y112" i="17"/>
  <c r="T172" i="14"/>
  <c r="AE45" i="18"/>
  <c r="AB137" i="17"/>
  <c r="W150" i="17"/>
  <c r="AC130" i="17"/>
  <c r="Z130" i="17"/>
  <c r="T173" i="14"/>
  <c r="P174" i="14"/>
  <c r="T136" i="14"/>
  <c r="X142" i="17"/>
  <c r="W140" i="17"/>
  <c r="W85" i="14"/>
  <c r="AU53" i="7"/>
  <c r="Y134" i="17"/>
  <c r="W158" i="17"/>
  <c r="W147" i="17"/>
  <c r="AD126" i="17"/>
  <c r="AD156" i="17"/>
  <c r="U123" i="14"/>
  <c r="U88" i="14"/>
  <c r="AE125" i="17"/>
  <c r="V183" i="14"/>
  <c r="AN8" i="18"/>
  <c r="T33" i="14"/>
  <c r="U81" i="14"/>
  <c r="AF34" i="18"/>
  <c r="V180" i="14"/>
  <c r="Y118" i="17"/>
  <c r="V46" i="14"/>
  <c r="T135" i="14"/>
  <c r="AD159" i="17"/>
  <c r="X122" i="17"/>
  <c r="AE103" i="17"/>
  <c r="X114" i="17"/>
  <c r="W134" i="17"/>
  <c r="W178" i="14"/>
  <c r="Z154" i="17"/>
  <c r="X113" i="17"/>
  <c r="W180" i="14"/>
  <c r="AE102" i="17"/>
  <c r="W34" i="14"/>
  <c r="D55" i="14"/>
  <c r="AE132" i="17"/>
  <c r="G55" i="14"/>
  <c r="W125" i="14"/>
  <c r="AB150" i="17"/>
  <c r="W162" i="17"/>
  <c r="T178" i="14"/>
  <c r="V40" i="14"/>
  <c r="U39" i="14"/>
  <c r="CK56" i="17"/>
  <c r="CW67" i="17"/>
  <c r="CQ74" i="17"/>
  <c r="CQ59" i="17"/>
  <c r="CW32" i="17"/>
  <c r="CW90" i="17"/>
  <c r="DC15" i="17"/>
  <c r="CQ39" i="17"/>
  <c r="DC36" i="17"/>
  <c r="DC35" i="17"/>
  <c r="CK77" i="17"/>
  <c r="CQ89" i="17"/>
  <c r="CK34" i="17"/>
  <c r="DC93" i="17"/>
  <c r="CQ9" i="17"/>
  <c r="CW84" i="17"/>
  <c r="CK87" i="17"/>
  <c r="DC37" i="17"/>
  <c r="CQ70" i="17"/>
  <c r="CW74" i="17"/>
  <c r="CQ58" i="17"/>
  <c r="CW101" i="17"/>
  <c r="CQ79" i="17"/>
  <c r="CQ53" i="17"/>
  <c r="CK19" i="17"/>
  <c r="CW96" i="17"/>
  <c r="DC46" i="17"/>
  <c r="DC99" i="17"/>
  <c r="CK57" i="17"/>
  <c r="CW66" i="17"/>
  <c r="CW11" i="17"/>
  <c r="CK35" i="17"/>
  <c r="CW77" i="17"/>
  <c r="CW87" i="17"/>
  <c r="CW97" i="17"/>
  <c r="CW34" i="17"/>
  <c r="DC63" i="17"/>
  <c r="CQ94" i="17"/>
  <c r="DC33" i="17"/>
  <c r="DC5" i="17"/>
  <c r="CQ36" i="17"/>
  <c r="P52" i="15"/>
  <c r="Y138" i="17"/>
  <c r="AD136" i="17"/>
  <c r="AM96" i="17"/>
  <c r="Y78" i="18"/>
  <c r="BT11" i="17"/>
  <c r="AE41" i="18"/>
  <c r="AL98" i="17"/>
  <c r="R42" i="15"/>
  <c r="P41" i="15"/>
  <c r="AL80" i="17"/>
  <c r="BZ54" i="17"/>
  <c r="BT67" i="17"/>
  <c r="S90" i="15"/>
  <c r="AL99" i="17"/>
  <c r="AE39" i="18"/>
  <c r="AD96" i="17"/>
  <c r="AO101" i="17"/>
  <c r="BS92" i="17"/>
  <c r="BM34" i="17"/>
  <c r="BT50" i="17"/>
  <c r="T166" i="14"/>
  <c r="BT7" i="17"/>
  <c r="P33" i="15"/>
  <c r="T42" i="14"/>
  <c r="P45" i="15"/>
  <c r="BZ63" i="17"/>
  <c r="AQ81" i="17"/>
  <c r="AN70" i="17"/>
  <c r="BR23" i="17"/>
  <c r="BT72" i="17"/>
  <c r="AM87" i="17"/>
  <c r="BT83" i="17"/>
  <c r="BL71" i="17"/>
  <c r="R63" i="15"/>
  <c r="Q20" i="15"/>
  <c r="R31" i="15"/>
  <c r="Q60" i="15"/>
  <c r="S87" i="15"/>
  <c r="AD110" i="17"/>
  <c r="R17" i="15"/>
  <c r="Z101" i="17"/>
  <c r="Y114" i="7"/>
  <c r="Q90" i="15"/>
  <c r="X97" i="17"/>
  <c r="BL5" i="17"/>
  <c r="BN38" i="17"/>
  <c r="BS39" i="17"/>
  <c r="BY16" i="17"/>
  <c r="AD91" i="17"/>
  <c r="W74" i="14"/>
  <c r="P72" i="15"/>
  <c r="AU97" i="18"/>
  <c r="AD92" i="17"/>
  <c r="BG92" i="17"/>
  <c r="AC106" i="17"/>
  <c r="R10" i="15"/>
  <c r="V92" i="14"/>
  <c r="Z92" i="14" s="1"/>
  <c r="V23" i="7"/>
  <c r="Q57" i="15"/>
  <c r="AC111" i="17"/>
  <c r="R79" i="15"/>
  <c r="R8" i="15"/>
  <c r="AE126" i="17"/>
  <c r="Z150" i="17"/>
  <c r="AB99" i="17"/>
  <c r="AQ84" i="17"/>
  <c r="AL81" i="17"/>
  <c r="CW81" i="17" s="1"/>
  <c r="AQ89" i="17"/>
  <c r="V166" i="14"/>
  <c r="BM82" i="17"/>
  <c r="BZ55" i="17"/>
  <c r="BM84" i="17"/>
  <c r="BS77" i="17"/>
  <c r="AS107" i="17"/>
  <c r="Q68" i="15"/>
  <c r="AD102" i="17"/>
  <c r="AC151" i="17"/>
  <c r="AC144" i="17"/>
  <c r="S51" i="15"/>
  <c r="W76" i="14"/>
  <c r="AA76" i="14" s="1"/>
  <c r="Q70" i="15"/>
  <c r="Q87" i="15"/>
  <c r="R60" i="15"/>
  <c r="AC159" i="17"/>
  <c r="AZ92" i="17"/>
  <c r="W102" i="17"/>
  <c r="Z91" i="17"/>
  <c r="W139" i="17"/>
  <c r="X155" i="17"/>
  <c r="AC148" i="17"/>
  <c r="S81" i="15"/>
  <c r="Q84" i="15"/>
  <c r="W110" i="17"/>
  <c r="AD100" i="17"/>
  <c r="R46" i="15"/>
  <c r="S86" i="15"/>
  <c r="W32" i="14"/>
  <c r="AA32" i="14" s="1"/>
  <c r="T40" i="14"/>
  <c r="V80" i="14"/>
  <c r="R45" i="15"/>
  <c r="Q83" i="15"/>
  <c r="Q26" i="15"/>
  <c r="X129" i="17"/>
  <c r="Q129" i="14"/>
  <c r="S87" i="14"/>
  <c r="Z88" i="14"/>
  <c r="Q48" i="14"/>
  <c r="Q40" i="14"/>
  <c r="AA80" i="14"/>
  <c r="Y162" i="17"/>
  <c r="W126" i="17"/>
  <c r="Q170" i="14"/>
  <c r="S47" i="14"/>
  <c r="R47" i="14"/>
  <c r="R42" i="14"/>
  <c r="Y92" i="14"/>
  <c r="P78" i="14"/>
  <c r="X40" i="14"/>
  <c r="AE134" i="17"/>
  <c r="P176" i="14"/>
  <c r="Z74" i="14"/>
  <c r="P128" i="14"/>
  <c r="P122" i="14"/>
  <c r="Q173" i="14"/>
  <c r="R132" i="14"/>
  <c r="S184" i="14"/>
  <c r="R49" i="14"/>
  <c r="Y75" i="14"/>
  <c r="S83" i="14"/>
  <c r="R139" i="14"/>
  <c r="M81" i="2"/>
  <c r="Z80" i="14"/>
  <c r="Z98" i="17"/>
  <c r="Q133" i="14"/>
  <c r="R182" i="14"/>
  <c r="P179" i="14"/>
  <c r="Q171" i="14"/>
  <c r="Q46" i="14"/>
  <c r="Y74" i="14"/>
  <c r="Y33" i="14"/>
  <c r="U170" i="14"/>
  <c r="D58" i="14"/>
  <c r="AE140" i="17"/>
  <c r="AU56" i="7"/>
  <c r="X162" i="17"/>
  <c r="AE44" i="18"/>
  <c r="BH95" i="17"/>
  <c r="AB153" i="17"/>
  <c r="U174" i="14"/>
  <c r="Z108" i="17"/>
  <c r="AF37" i="18"/>
  <c r="AC134" i="17"/>
  <c r="AC131" i="17"/>
  <c r="AE139" i="17"/>
  <c r="U48" i="14"/>
  <c r="AB125" i="17"/>
  <c r="AC126" i="17"/>
  <c r="T177" i="14"/>
  <c r="W181" i="14"/>
  <c r="W123" i="17"/>
  <c r="Z96" i="17"/>
  <c r="W128" i="14"/>
  <c r="AB158" i="17"/>
  <c r="W159" i="17"/>
  <c r="AC135" i="17"/>
  <c r="E60" i="14"/>
  <c r="T167" i="14"/>
  <c r="AU55" i="7"/>
  <c r="W136" i="17"/>
  <c r="W121" i="17"/>
  <c r="AB120" i="17"/>
  <c r="Z95" i="17"/>
  <c r="W154" i="17"/>
  <c r="X163" i="17"/>
  <c r="V137" i="14"/>
  <c r="T43" i="14"/>
  <c r="U184" i="14"/>
  <c r="Z97" i="17"/>
  <c r="X105" i="17"/>
  <c r="W92" i="14"/>
  <c r="U180" i="14"/>
  <c r="X147" i="17"/>
  <c r="U128" i="14"/>
  <c r="BE96" i="17"/>
  <c r="W169" i="14"/>
  <c r="W175" i="14"/>
  <c r="U126" i="14"/>
  <c r="W156" i="17"/>
  <c r="BZ83" i="17"/>
  <c r="W103" i="17"/>
  <c r="AF24" i="18"/>
  <c r="BM31" i="17"/>
  <c r="BY8" i="17"/>
  <c r="V198" i="7"/>
  <c r="S30" i="15"/>
  <c r="AD107" i="17"/>
  <c r="S9" i="15"/>
  <c r="BW69" i="17"/>
  <c r="DC69" i="17" s="1"/>
  <c r="BZ82" i="17"/>
  <c r="P82" i="15"/>
  <c r="Y103" i="18"/>
  <c r="W90" i="14"/>
  <c r="AA90" i="14" s="1"/>
  <c r="W114" i="7"/>
  <c r="Q54" i="15"/>
  <c r="AF27" i="18"/>
  <c r="R15" i="15"/>
  <c r="AQ100" i="17"/>
  <c r="BZ37" i="17"/>
  <c r="P57" i="15"/>
  <c r="BF93" i="17"/>
  <c r="BZ86" i="17"/>
  <c r="P14" i="15"/>
  <c r="S20" i="15"/>
  <c r="BZ45" i="17"/>
  <c r="BM13" i="17"/>
  <c r="BR36" i="17"/>
  <c r="V203" i="7"/>
  <c r="BN40" i="17"/>
  <c r="AE32" i="18"/>
  <c r="V207" i="7"/>
  <c r="AU75" i="18"/>
  <c r="Y81" i="18"/>
  <c r="AI95" i="17"/>
  <c r="BR100" i="17"/>
  <c r="S76" i="15"/>
  <c r="R47" i="15"/>
  <c r="S80" i="15"/>
  <c r="U43" i="14"/>
  <c r="Y43" i="14" s="1"/>
  <c r="AB113" i="17"/>
  <c r="Q12" i="15"/>
  <c r="V78" i="14"/>
  <c r="Z78" i="14" s="1"/>
  <c r="AO98" i="17"/>
  <c r="AD95" i="17"/>
  <c r="X75" i="18"/>
  <c r="BH94" i="17"/>
  <c r="BY11" i="17"/>
  <c r="W147" i="7"/>
  <c r="AU59" i="18"/>
  <c r="X89" i="18"/>
  <c r="P75" i="15"/>
  <c r="BT89" i="17"/>
  <c r="P68" i="15"/>
  <c r="BT24" i="17"/>
  <c r="Z112" i="17"/>
  <c r="AC153" i="17"/>
  <c r="R27" i="15"/>
  <c r="BB91" i="17"/>
  <c r="AE147" i="17"/>
  <c r="W105" i="17"/>
  <c r="Q14" i="15"/>
  <c r="AB100" i="17"/>
  <c r="Z149" i="17"/>
  <c r="BG96" i="17"/>
  <c r="Q56" i="15"/>
  <c r="BY102" i="17"/>
  <c r="BX75" i="17"/>
  <c r="BM58" i="17"/>
  <c r="BT39" i="17"/>
  <c r="V111" i="18"/>
  <c r="BT10" i="17"/>
  <c r="BT97" i="17"/>
  <c r="P39" i="15"/>
  <c r="BN34" i="17"/>
  <c r="Y153" i="17"/>
  <c r="W94" i="17"/>
  <c r="Q79" i="15"/>
  <c r="X69" i="7"/>
  <c r="AE162" i="17"/>
  <c r="BB93" i="17"/>
  <c r="S23" i="15"/>
  <c r="S72" i="15"/>
  <c r="BS98" i="17"/>
  <c r="W79" i="14"/>
  <c r="AA79" i="14" s="1"/>
  <c r="S8" i="15"/>
  <c r="S32" i="15"/>
  <c r="AE38" i="18"/>
  <c r="R50" i="15"/>
  <c r="AN29" i="18"/>
  <c r="T93" i="14"/>
  <c r="X93" i="14" s="1"/>
  <c r="W48" i="14"/>
  <c r="AA48" i="14" s="1"/>
  <c r="S103" i="15"/>
  <c r="R85" i="15"/>
  <c r="AF23" i="18"/>
  <c r="AB115" i="17"/>
  <c r="AD97" i="17"/>
  <c r="Q23" i="15"/>
  <c r="W93" i="14"/>
  <c r="AA93" i="14" s="1"/>
  <c r="Q51" i="15"/>
  <c r="AD105" i="17"/>
  <c r="AY92" i="17"/>
  <c r="AE97" i="17"/>
  <c r="AC103" i="17"/>
  <c r="S31" i="14"/>
  <c r="S46" i="14"/>
  <c r="X42" i="14"/>
  <c r="Y83" i="14"/>
  <c r="Q138" i="14"/>
  <c r="P132" i="14"/>
  <c r="R36" i="14"/>
  <c r="S37" i="14"/>
  <c r="S176" i="14"/>
  <c r="Y148" i="17"/>
  <c r="P49" i="14"/>
  <c r="AA74" i="14"/>
  <c r="P181" i="14"/>
  <c r="S133" i="14"/>
  <c r="R126" i="14"/>
  <c r="Z213" i="14"/>
  <c r="P126" i="14"/>
  <c r="R128" i="14"/>
  <c r="S127" i="14"/>
  <c r="P45" i="14"/>
  <c r="Y76" i="14"/>
  <c r="Q32" i="14"/>
  <c r="Q172" i="14"/>
  <c r="S177" i="14"/>
  <c r="Q89" i="14"/>
  <c r="Z109" i="17"/>
  <c r="Q94" i="14"/>
  <c r="P34" i="14"/>
  <c r="Q125" i="14"/>
  <c r="S138" i="14"/>
  <c r="Y49" i="14"/>
  <c r="Q127" i="14"/>
  <c r="R129" i="14"/>
  <c r="S42" i="14"/>
  <c r="R174" i="14"/>
  <c r="Z99" i="17"/>
  <c r="Q36" i="14"/>
  <c r="Y42" i="14"/>
  <c r="W168" i="14"/>
  <c r="Y117" i="17"/>
  <c r="AD162" i="17"/>
  <c r="U169" i="14"/>
  <c r="U178" i="14"/>
  <c r="Z142" i="17"/>
  <c r="W172" i="14"/>
  <c r="X131" i="17"/>
  <c r="V130" i="14"/>
  <c r="W152" i="17"/>
  <c r="Y130" i="17"/>
  <c r="T85" i="14"/>
  <c r="AB138" i="17"/>
  <c r="X150" i="17"/>
  <c r="T41" i="14"/>
  <c r="Z107" i="17"/>
  <c r="T132" i="14"/>
  <c r="AB136" i="17"/>
  <c r="U86" i="14"/>
  <c r="T31" i="14"/>
  <c r="X101" i="17"/>
  <c r="U46" i="14"/>
  <c r="AB156" i="17"/>
  <c r="U173" i="14"/>
  <c r="Y159" i="17"/>
  <c r="W120" i="17"/>
  <c r="U125" i="14"/>
  <c r="U182" i="14"/>
  <c r="T127" i="14"/>
  <c r="AC127" i="17"/>
  <c r="Z160" i="17"/>
  <c r="V42" i="14"/>
  <c r="AB121" i="17"/>
  <c r="AE142" i="17"/>
  <c r="Y160" i="17"/>
  <c r="AB123" i="17"/>
  <c r="AC116" i="17"/>
  <c r="Y110" i="17"/>
  <c r="U132" i="14"/>
  <c r="AB139" i="17"/>
  <c r="Z119" i="17"/>
  <c r="AB119" i="17"/>
  <c r="T139" i="14"/>
  <c r="T38" i="14"/>
  <c r="T123" i="14"/>
  <c r="W135" i="17"/>
  <c r="W160" i="17"/>
  <c r="AD127" i="17"/>
  <c r="U175" i="14"/>
  <c r="W130" i="17"/>
  <c r="AB152" i="17"/>
  <c r="Y156" i="17"/>
  <c r="W124" i="17"/>
  <c r="AU7" i="7"/>
  <c r="BH97" i="17"/>
  <c r="V47" i="14"/>
  <c r="W130" i="14"/>
  <c r="X135" i="17"/>
  <c r="V134" i="14"/>
  <c r="D57" i="14"/>
  <c r="Z141" i="17"/>
  <c r="W145" i="17"/>
  <c r="X136" i="17"/>
  <c r="X112" i="17"/>
  <c r="W149" i="17"/>
  <c r="Z158" i="17"/>
  <c r="X106" i="17"/>
  <c r="AD155" i="17"/>
  <c r="Z123" i="17"/>
  <c r="W81" i="14"/>
  <c r="CW23" i="17"/>
  <c r="DC21" i="17"/>
  <c r="CK51" i="17"/>
  <c r="CW5" i="17"/>
  <c r="CK26" i="17"/>
  <c r="CW27" i="17"/>
  <c r="DC6" i="17"/>
  <c r="CQ23" i="17"/>
  <c r="CK22" i="17"/>
  <c r="CK92" i="17"/>
  <c r="DC98" i="17"/>
  <c r="CK41" i="17"/>
  <c r="CK67" i="17"/>
  <c r="DC81" i="17"/>
  <c r="CW53" i="17"/>
  <c r="CQ69" i="17"/>
  <c r="CW43" i="17"/>
  <c r="CW93" i="17"/>
  <c r="DC74" i="17"/>
  <c r="CK32" i="17"/>
  <c r="CW33" i="17"/>
  <c r="CQ27" i="17"/>
  <c r="DC26" i="17"/>
  <c r="CQ28" i="17"/>
  <c r="CW48" i="17"/>
  <c r="DC7" i="17"/>
  <c r="CQ47" i="17"/>
  <c r="CK83" i="17"/>
  <c r="CQ75" i="17"/>
  <c r="CQ30" i="17"/>
  <c r="CW68" i="17"/>
  <c r="CW73" i="17"/>
  <c r="CW19" i="17"/>
  <c r="DC50" i="17"/>
  <c r="CQ88" i="17"/>
  <c r="CW58" i="17"/>
  <c r="CQ25" i="17"/>
  <c r="DC106" i="17"/>
  <c r="CK73" i="17"/>
  <c r="CQ11" i="17"/>
  <c r="CQ10" i="17"/>
  <c r="CK88" i="17"/>
  <c r="W143" i="17"/>
  <c r="Z128" i="17"/>
  <c r="AU50" i="7"/>
  <c r="T81" i="14"/>
  <c r="AB148" i="17"/>
  <c r="V127" i="14"/>
  <c r="AE120" i="17"/>
  <c r="V131" i="14"/>
  <c r="Z157" i="17"/>
  <c r="T182" i="14"/>
  <c r="DC72" i="17"/>
  <c r="DC71" i="17"/>
  <c r="CW9" i="17"/>
  <c r="DC58" i="17"/>
  <c r="CW94" i="17"/>
  <c r="CK29" i="17"/>
  <c r="DC14" i="17"/>
  <c r="CK62" i="17"/>
  <c r="CQ44" i="17"/>
  <c r="DC8" i="17"/>
  <c r="CK20" i="17"/>
  <c r="CW38" i="17"/>
  <c r="CQ96" i="17"/>
  <c r="DC77" i="17"/>
  <c r="DC67" i="17"/>
  <c r="CK91" i="17"/>
  <c r="DC76" i="17"/>
  <c r="CW31" i="17"/>
  <c r="CW21" i="17"/>
  <c r="CK70" i="17"/>
  <c r="DC65" i="17"/>
  <c r="CX90" i="17"/>
  <c r="CL9" i="17"/>
  <c r="CR62" i="17"/>
  <c r="CF92" i="17"/>
  <c r="CX22" i="17"/>
  <c r="DD14" i="17"/>
  <c r="CX64" i="17"/>
  <c r="CL90" i="17"/>
  <c r="DD89" i="17"/>
  <c r="CR67" i="17"/>
  <c r="DD61" i="17"/>
  <c r="CR14" i="17"/>
  <c r="CR58" i="17"/>
  <c r="CL77" i="17"/>
  <c r="CX27" i="17"/>
  <c r="DD30" i="17"/>
  <c r="DD91" i="17"/>
  <c r="CX82" i="17"/>
  <c r="CR20" i="17"/>
  <c r="CX32" i="17"/>
  <c r="CR95" i="17"/>
  <c r="CL83" i="17"/>
  <c r="CX94" i="17"/>
  <c r="CR37" i="17"/>
  <c r="CX78" i="17"/>
  <c r="CR46" i="17"/>
  <c r="CR66" i="17"/>
  <c r="CL55" i="17"/>
  <c r="CL68" i="17"/>
  <c r="DD83" i="17"/>
  <c r="CX66" i="17"/>
  <c r="CL7" i="17"/>
  <c r="CX83" i="17"/>
  <c r="CR73" i="17"/>
  <c r="CX56" i="17"/>
  <c r="CL43" i="17"/>
  <c r="CX10" i="17"/>
  <c r="CR59" i="17"/>
  <c r="DD99" i="17"/>
  <c r="CL33" i="17"/>
  <c r="CX20" i="17"/>
  <c r="CX62" i="17"/>
  <c r="CX95" i="17"/>
  <c r="DD23" i="17"/>
  <c r="DD92" i="17"/>
  <c r="CG91" i="17"/>
  <c r="CM65" i="17"/>
  <c r="CM77" i="17"/>
  <c r="DE106" i="17"/>
  <c r="DE87" i="17"/>
  <c r="CM75" i="17"/>
  <c r="CY86" i="17"/>
  <c r="CS83" i="17"/>
  <c r="CS30" i="17"/>
  <c r="CM15" i="17"/>
  <c r="CM36" i="17"/>
  <c r="CM20" i="17"/>
  <c r="CM33" i="17"/>
  <c r="CY45" i="17"/>
  <c r="DE10" i="17"/>
  <c r="CG92" i="17"/>
  <c r="CM93" i="17"/>
  <c r="CM18" i="17"/>
  <c r="CY61" i="17"/>
  <c r="CG93" i="17"/>
  <c r="DE95" i="17"/>
  <c r="CS28" i="17"/>
  <c r="DE55" i="17"/>
  <c r="CM29" i="17"/>
  <c r="CS43" i="17"/>
  <c r="CS8" i="17"/>
  <c r="DE103" i="17"/>
  <c r="CY76" i="17"/>
  <c r="CY69" i="17"/>
  <c r="CY33" i="17"/>
  <c r="CM44" i="17"/>
  <c r="CM8" i="17"/>
  <c r="DE12" i="17"/>
  <c r="CS18" i="17"/>
  <c r="CY58" i="17"/>
  <c r="DE92" i="17"/>
  <c r="DE22" i="17"/>
  <c r="CY74" i="17"/>
  <c r="CS90" i="17"/>
  <c r="CS47" i="17"/>
  <c r="CM81" i="17"/>
  <c r="CY15" i="17"/>
  <c r="CS72" i="17"/>
  <c r="DE86" i="17"/>
  <c r="CM40" i="17"/>
  <c r="CH23" i="17"/>
  <c r="CT46" i="17"/>
  <c r="CH58" i="17"/>
  <c r="CT86" i="17"/>
  <c r="CN82" i="17"/>
  <c r="DF47" i="17"/>
  <c r="DF9" i="17"/>
  <c r="CN63" i="17"/>
  <c r="CH12" i="17"/>
  <c r="DF98" i="17"/>
  <c r="CT76" i="17"/>
  <c r="DF79" i="17"/>
  <c r="DF37" i="17"/>
  <c r="CZ74" i="17"/>
  <c r="CN7" i="17"/>
  <c r="CN65" i="17"/>
  <c r="CZ77" i="17"/>
  <c r="CT50" i="17"/>
  <c r="CN44" i="17"/>
  <c r="DF7" i="17"/>
  <c r="DF8" i="17"/>
  <c r="CT70" i="17"/>
  <c r="CT90" i="17"/>
  <c r="CZ88" i="17"/>
  <c r="CT44" i="17"/>
  <c r="CZ5" i="17"/>
  <c r="CN51" i="17"/>
  <c r="CZ58" i="17"/>
  <c r="CT62" i="17"/>
  <c r="CZ61" i="17"/>
  <c r="CZ38" i="17"/>
  <c r="DF32" i="17"/>
  <c r="DF30" i="17"/>
  <c r="CH77" i="17"/>
  <c r="CT42" i="17"/>
  <c r="CT39" i="17"/>
  <c r="CT12" i="17"/>
  <c r="CH55" i="17"/>
  <c r="CT56" i="17"/>
  <c r="CT54" i="17"/>
  <c r="CZ39" i="17"/>
  <c r="DF73" i="17"/>
  <c r="CN58" i="17"/>
  <c r="CN62" i="17"/>
  <c r="CZ96" i="17"/>
  <c r="CT27" i="17"/>
  <c r="CL32" i="17"/>
  <c r="CN45" i="17"/>
  <c r="CZ36" i="17"/>
  <c r="CN31" i="17"/>
  <c r="CN69" i="17"/>
  <c r="CT78" i="17"/>
  <c r="CZ32" i="17"/>
  <c r="CN64" i="17"/>
  <c r="CN57" i="17"/>
  <c r="CZ12" i="17"/>
  <c r="CZ14" i="17"/>
  <c r="CN54" i="17"/>
  <c r="CN21" i="17"/>
  <c r="DF99" i="17"/>
  <c r="CT75" i="17"/>
  <c r="CN80" i="17"/>
  <c r="U32" i="14"/>
  <c r="AB164" i="17"/>
  <c r="V48" i="14"/>
  <c r="Z143" i="17"/>
  <c r="E55" i="14"/>
  <c r="AB105" i="17"/>
  <c r="T168" i="14"/>
  <c r="U136" i="14"/>
  <c r="T83" i="14"/>
  <c r="Z132" i="17"/>
  <c r="DC19" i="17"/>
  <c r="CW80" i="17"/>
  <c r="CQ29" i="17"/>
  <c r="CK28" i="17"/>
  <c r="CW79" i="17"/>
  <c r="DC97" i="17"/>
  <c r="CQ48" i="17"/>
  <c r="CW39" i="17"/>
  <c r="CQ50" i="17"/>
  <c r="CW50" i="17"/>
  <c r="CK13" i="17"/>
  <c r="CQ57" i="17"/>
  <c r="CW51" i="17"/>
  <c r="CK85" i="17"/>
  <c r="CQ85" i="17"/>
  <c r="CK45" i="17"/>
  <c r="CK6" i="17"/>
  <c r="CQ13" i="17"/>
  <c r="CQ66" i="17"/>
  <c r="DC42" i="17"/>
  <c r="DC105" i="17"/>
  <c r="CL65" i="17"/>
  <c r="DD78" i="17"/>
  <c r="CL46" i="17"/>
  <c r="CR55" i="17"/>
  <c r="CR74" i="17"/>
  <c r="CX25" i="17"/>
  <c r="CL13" i="17"/>
  <c r="CX42" i="17"/>
  <c r="DD32" i="17"/>
  <c r="DD34" i="17"/>
  <c r="CL21" i="17"/>
  <c r="DD13" i="17"/>
  <c r="DD52" i="17"/>
  <c r="DD38" i="17"/>
  <c r="CR94" i="17"/>
  <c r="CR82" i="17"/>
  <c r="CR88" i="17"/>
  <c r="CL80" i="17"/>
  <c r="DD80" i="17"/>
  <c r="CL42" i="17"/>
  <c r="CR19" i="17"/>
  <c r="CR68" i="17"/>
  <c r="CR54" i="17"/>
  <c r="CX7" i="17"/>
  <c r="DD11" i="17"/>
  <c r="CX13" i="17"/>
  <c r="CX8" i="17"/>
  <c r="CX65" i="17"/>
  <c r="CR76" i="17"/>
  <c r="CX99" i="17"/>
  <c r="CL18" i="17"/>
  <c r="CL45" i="17"/>
  <c r="CL15" i="17"/>
  <c r="DD64" i="17"/>
  <c r="CL71" i="17"/>
  <c r="DD77" i="17"/>
  <c r="CL50" i="17"/>
  <c r="DD53" i="17"/>
  <c r="CL24" i="17"/>
  <c r="CX80" i="17"/>
  <c r="CL22" i="17"/>
  <c r="CL38" i="17"/>
  <c r="CX37" i="17"/>
  <c r="CS76" i="17"/>
  <c r="CS58" i="17"/>
  <c r="DE54" i="17"/>
  <c r="CY78" i="17"/>
  <c r="CM7" i="17"/>
  <c r="CY96" i="17"/>
  <c r="DE35" i="17"/>
  <c r="DE100" i="17"/>
  <c r="CY95" i="17"/>
  <c r="DE91" i="17"/>
  <c r="CY72" i="17"/>
  <c r="CS11" i="17"/>
  <c r="CS34" i="17"/>
  <c r="CY38" i="17"/>
  <c r="DE78" i="17"/>
  <c r="CS48" i="17"/>
  <c r="CS61" i="17"/>
  <c r="CM70" i="17"/>
  <c r="CY100" i="17"/>
  <c r="DE13" i="17"/>
  <c r="CY51" i="17"/>
  <c r="CM91" i="17"/>
  <c r="CM35" i="17"/>
  <c r="DE58" i="17"/>
  <c r="DE60" i="17"/>
  <c r="CM5" i="17"/>
  <c r="DE31" i="17"/>
  <c r="CM62" i="17"/>
  <c r="CM21" i="17"/>
  <c r="CS12" i="17"/>
  <c r="CM53" i="17"/>
  <c r="CM6" i="17"/>
  <c r="CY31" i="17"/>
  <c r="CY44" i="17"/>
  <c r="CY12" i="17"/>
  <c r="CM30" i="17"/>
  <c r="CT35" i="17"/>
  <c r="CT49" i="17"/>
  <c r="CT20" i="17"/>
  <c r="DF18" i="17"/>
  <c r="CH89" i="17"/>
  <c r="CZ91" i="17"/>
  <c r="CZ49" i="17"/>
  <c r="CN40" i="17"/>
  <c r="CZ22" i="17"/>
  <c r="CH86" i="17"/>
  <c r="CH52" i="17"/>
  <c r="DF50" i="17"/>
  <c r="CT15" i="17"/>
  <c r="CN71" i="17"/>
  <c r="DF17" i="17"/>
  <c r="CZ66" i="17"/>
  <c r="CZ60" i="17"/>
  <c r="CN43" i="17"/>
  <c r="CT74" i="17"/>
  <c r="CT5" i="17"/>
  <c r="CT45" i="17"/>
  <c r="DF29" i="17"/>
  <c r="DF91" i="17"/>
  <c r="CH64" i="17"/>
  <c r="DF22" i="17"/>
  <c r="CZ73" i="17"/>
  <c r="CT24" i="17"/>
  <c r="DF51" i="17"/>
  <c r="CT22" i="17"/>
  <c r="CZ30" i="17"/>
  <c r="U131" i="14"/>
  <c r="V184" i="14"/>
  <c r="W43" i="14"/>
  <c r="U139" i="14"/>
  <c r="AE104" i="17"/>
  <c r="AE124" i="17"/>
  <c r="W136" i="14"/>
  <c r="X145" i="17"/>
  <c r="T48" i="14"/>
  <c r="W151" i="17"/>
  <c r="DC64" i="17"/>
  <c r="CK93" i="17"/>
  <c r="CK9" i="17"/>
  <c r="DC100" i="17"/>
  <c r="DC83" i="17"/>
  <c r="CK16" i="17"/>
  <c r="CW55" i="17"/>
  <c r="CK25" i="17"/>
  <c r="CK55" i="17"/>
  <c r="CQ60" i="17"/>
  <c r="CW98" i="17"/>
  <c r="CK5" i="17"/>
  <c r="DC12" i="17"/>
  <c r="CW41" i="17"/>
  <c r="CK15" i="17"/>
  <c r="CK53" i="17"/>
  <c r="DC90" i="17"/>
  <c r="CK52" i="17"/>
  <c r="CK60" i="17"/>
  <c r="DC51" i="17"/>
  <c r="CL37" i="17"/>
  <c r="DD42" i="17"/>
  <c r="CR27" i="17"/>
  <c r="DD100" i="17"/>
  <c r="CX53" i="17"/>
  <c r="CX88" i="17"/>
  <c r="CL74" i="17"/>
  <c r="CX61" i="17"/>
  <c r="DD36" i="17"/>
  <c r="CR29" i="17"/>
  <c r="CX18" i="17"/>
  <c r="CR33" i="17"/>
  <c r="CR6" i="17"/>
  <c r="CX49" i="17"/>
  <c r="CL62" i="17"/>
  <c r="CX29" i="17"/>
  <c r="CX15" i="17"/>
  <c r="DD6" i="17"/>
  <c r="CL39" i="17"/>
  <c r="CR12" i="17"/>
  <c r="DD103" i="17"/>
  <c r="CX93" i="17"/>
  <c r="DD49" i="17"/>
  <c r="CX52" i="17"/>
  <c r="CL41" i="17"/>
  <c r="CR25" i="17"/>
  <c r="DD18" i="17"/>
  <c r="CL27" i="17"/>
  <c r="CL87" i="17"/>
  <c r="CX51" i="17"/>
  <c r="CL51" i="17"/>
  <c r="DD21" i="17"/>
  <c r="DD15" i="17"/>
  <c r="CR30" i="17"/>
  <c r="CL29" i="17"/>
  <c r="DD102" i="17"/>
  <c r="CF91" i="17"/>
  <c r="CR44" i="17"/>
  <c r="CL59" i="17"/>
  <c r="DD55" i="17"/>
  <c r="CR96" i="17"/>
  <c r="CR39" i="17"/>
  <c r="DD97" i="17"/>
  <c r="DD40" i="17"/>
  <c r="CR51" i="17"/>
  <c r="CM43" i="17"/>
  <c r="DE9" i="17"/>
  <c r="DE37" i="17"/>
  <c r="DE25" i="17"/>
  <c r="CS73" i="17"/>
  <c r="DE49" i="17"/>
  <c r="CY75" i="17"/>
  <c r="CG89" i="17"/>
  <c r="DE40" i="17"/>
  <c r="CM41" i="17"/>
  <c r="DE73" i="17"/>
  <c r="DE59" i="17"/>
  <c r="CY22" i="17"/>
  <c r="DE83" i="17"/>
  <c r="CM46" i="17"/>
  <c r="CM66" i="17"/>
  <c r="DE46" i="17"/>
  <c r="CY60" i="17"/>
  <c r="DE71" i="17"/>
  <c r="CM80" i="17"/>
  <c r="CY21" i="17"/>
  <c r="CS95" i="17"/>
  <c r="CM60" i="17"/>
  <c r="CS94" i="17"/>
  <c r="DE45" i="17"/>
  <c r="DE29" i="17"/>
  <c r="CS25" i="17"/>
  <c r="DE67" i="17"/>
  <c r="CS49" i="17"/>
  <c r="CS39" i="17"/>
  <c r="CS5" i="17"/>
  <c r="DE93" i="17"/>
  <c r="CY23" i="17"/>
  <c r="CM27" i="17"/>
  <c r="CS37" i="17"/>
  <c r="DE107" i="17"/>
  <c r="CS52" i="17"/>
  <c r="CS10" i="17"/>
  <c r="DE105" i="17"/>
  <c r="CM25" i="17"/>
  <c r="CM34" i="17"/>
  <c r="CY65" i="17"/>
  <c r="CY17" i="17"/>
  <c r="CS71" i="17"/>
  <c r="CM51" i="17"/>
  <c r="CY27" i="17"/>
  <c r="DF61" i="17"/>
  <c r="CT47" i="17"/>
  <c r="CZ23" i="17"/>
  <c r="DF97" i="17"/>
  <c r="DF13" i="17"/>
  <c r="CT19" i="17"/>
  <c r="CN39" i="17"/>
  <c r="DF49" i="17"/>
  <c r="CZ46" i="17"/>
  <c r="CT31" i="17"/>
  <c r="CZ37" i="17"/>
  <c r="DF85" i="17"/>
  <c r="CZ99" i="17"/>
  <c r="CN48" i="17"/>
  <c r="DF16" i="17"/>
  <c r="CN83" i="17"/>
  <c r="DF20" i="17"/>
  <c r="DF76" i="17"/>
  <c r="CN50" i="17"/>
  <c r="CT79" i="17"/>
  <c r="CH35" i="17"/>
  <c r="CT60" i="17"/>
  <c r="X130" i="17"/>
  <c r="AB133" i="17"/>
  <c r="V172" i="14"/>
  <c r="W173" i="14"/>
  <c r="U122" i="14"/>
  <c r="AB162" i="17"/>
  <c r="G56" i="14"/>
  <c r="W171" i="14"/>
  <c r="X102" i="17"/>
  <c r="T35" i="14"/>
  <c r="CE94" i="17"/>
  <c r="CK43" i="17"/>
  <c r="CE93" i="17"/>
  <c r="CK31" i="17"/>
  <c r="CQ41" i="17"/>
  <c r="DC47" i="17"/>
  <c r="CQ15" i="17"/>
  <c r="CW49" i="17"/>
  <c r="DC22" i="17"/>
  <c r="CW91" i="17"/>
  <c r="CW16" i="17"/>
  <c r="DC60" i="17"/>
  <c r="CK86" i="17"/>
  <c r="CK72" i="17"/>
  <c r="CQ56" i="17"/>
  <c r="CW24" i="17"/>
  <c r="DC82" i="17"/>
  <c r="CK84" i="17"/>
  <c r="CW40" i="17"/>
  <c r="CQ14" i="17"/>
  <c r="CR64" i="17"/>
  <c r="CL91" i="17"/>
  <c r="CX69" i="17"/>
  <c r="CX91" i="17"/>
  <c r="CR49" i="17"/>
  <c r="CL25" i="17"/>
  <c r="DD71" i="17"/>
  <c r="CX31" i="17"/>
  <c r="CR61" i="17"/>
  <c r="CX48" i="17"/>
  <c r="CL30" i="17"/>
  <c r="DD43" i="17"/>
  <c r="DD7" i="17"/>
  <c r="CR78" i="17"/>
  <c r="CL11" i="17"/>
  <c r="CR87" i="17"/>
  <c r="CX60" i="17"/>
  <c r="DD98" i="17"/>
  <c r="CX89" i="17"/>
  <c r="DD31" i="17"/>
  <c r="CL85" i="17"/>
  <c r="CF93" i="17"/>
  <c r="CX101" i="17"/>
  <c r="CL72" i="17"/>
  <c r="CX12" i="17"/>
  <c r="DD58" i="17"/>
  <c r="CL70" i="17"/>
  <c r="CR18" i="17"/>
  <c r="DD75" i="17"/>
  <c r="CL12" i="17"/>
  <c r="CL92" i="17"/>
  <c r="CX36" i="17"/>
  <c r="CL56" i="17"/>
  <c r="CX39" i="17"/>
  <c r="CX63" i="17"/>
  <c r="CL49" i="17"/>
  <c r="CL78" i="17"/>
  <c r="CX30" i="17"/>
  <c r="DD35" i="17"/>
  <c r="CL58" i="17"/>
  <c r="CL86" i="17"/>
  <c r="CX50" i="17"/>
  <c r="CL19" i="17"/>
  <c r="DD9" i="17"/>
  <c r="DD16" i="17"/>
  <c r="DE101" i="17"/>
  <c r="CM96" i="17"/>
  <c r="CS85" i="17"/>
  <c r="CM23" i="17"/>
  <c r="CY94" i="17"/>
  <c r="CM67" i="17"/>
  <c r="CM38" i="17"/>
  <c r="DE62" i="17"/>
  <c r="CS65" i="17"/>
  <c r="CY10" i="17"/>
  <c r="CS14" i="17"/>
  <c r="CS80" i="17"/>
  <c r="DE32" i="17"/>
  <c r="CM71" i="17"/>
  <c r="CM87" i="17"/>
  <c r="DE41" i="17"/>
  <c r="CM74" i="17"/>
  <c r="CM86" i="17"/>
  <c r="CY90" i="17"/>
  <c r="CY97" i="17"/>
  <c r="CS50" i="17"/>
  <c r="CS86" i="17"/>
  <c r="DE108" i="17"/>
  <c r="DE38" i="17"/>
  <c r="DE19" i="17"/>
  <c r="DE11" i="17"/>
  <c r="DE63" i="17"/>
  <c r="CM48" i="17"/>
  <c r="DE61" i="17"/>
  <c r="DE21" i="17"/>
  <c r="DE44" i="17"/>
  <c r="CS36" i="17"/>
  <c r="CM42" i="17"/>
  <c r="CS7" i="17"/>
  <c r="CS63" i="17"/>
  <c r="CM32" i="17"/>
  <c r="CY62" i="17"/>
  <c r="CM13" i="17"/>
  <c r="CS64" i="17"/>
  <c r="CY50" i="17"/>
  <c r="CS68" i="17"/>
  <c r="CM85" i="17"/>
  <c r="CS88" i="17"/>
  <c r="CY49" i="17"/>
  <c r="CS44" i="17"/>
  <c r="CG87" i="17"/>
  <c r="DF28" i="17"/>
  <c r="CN74" i="17"/>
  <c r="DF89" i="17"/>
  <c r="DF14" i="17"/>
  <c r="CN59" i="17"/>
  <c r="DF11" i="17"/>
  <c r="CT88" i="17"/>
  <c r="DF67" i="17"/>
  <c r="CN27" i="17"/>
  <c r="T184" i="14"/>
  <c r="AC122" i="17"/>
  <c r="G59" i="14"/>
  <c r="Y126" i="17"/>
  <c r="W139" i="14"/>
  <c r="AB157" i="17"/>
  <c r="U93" i="14"/>
  <c r="U91" i="14"/>
  <c r="Y127" i="17"/>
  <c r="T88" i="14"/>
  <c r="CK94" i="17"/>
  <c r="CW45" i="17"/>
  <c r="CK36" i="17"/>
  <c r="CQ49" i="17"/>
  <c r="CW29" i="17"/>
  <c r="CQ45" i="17"/>
  <c r="CW88" i="17"/>
  <c r="CK54" i="17"/>
  <c r="CW7" i="17"/>
  <c r="DC44" i="17"/>
  <c r="CQ54" i="17"/>
  <c r="DC17" i="17"/>
  <c r="CQ40" i="17"/>
  <c r="CW99" i="17"/>
  <c r="CK63" i="17"/>
  <c r="CQ86" i="17"/>
  <c r="CK78" i="17"/>
  <c r="DC28" i="17"/>
  <c r="CW86" i="17"/>
  <c r="DC27" i="17"/>
  <c r="CX55" i="17"/>
  <c r="CR83" i="17"/>
  <c r="CL61" i="17"/>
  <c r="CL54" i="17"/>
  <c r="CX75" i="17"/>
  <c r="CX26" i="17"/>
  <c r="CX44" i="17"/>
  <c r="DD27" i="17"/>
  <c r="CR92" i="17"/>
  <c r="CX98" i="17"/>
  <c r="CX19" i="17"/>
  <c r="CR34" i="17"/>
  <c r="CR50" i="17"/>
  <c r="CX21" i="17"/>
  <c r="DD82" i="17"/>
  <c r="CX72" i="17"/>
  <c r="CX40" i="17"/>
  <c r="CR21" i="17"/>
  <c r="CX54" i="17"/>
  <c r="CL57" i="17"/>
  <c r="DD67" i="17"/>
  <c r="CR85" i="17"/>
  <c r="CL79" i="17"/>
  <c r="CR80" i="17"/>
  <c r="CL73" i="17"/>
  <c r="CL23" i="17"/>
  <c r="CX23" i="17"/>
  <c r="DD10" i="17"/>
  <c r="DD87" i="17"/>
  <c r="CR81" i="17"/>
  <c r="CL48" i="17"/>
  <c r="DD57" i="17"/>
  <c r="CR40" i="17"/>
  <c r="CL5" i="17"/>
  <c r="DD81" i="17"/>
  <c r="DD84" i="17"/>
  <c r="CR9" i="17"/>
  <c r="CL81" i="17"/>
  <c r="DD105" i="17"/>
  <c r="DD76" i="17"/>
  <c r="CR90" i="17"/>
  <c r="CL28" i="17"/>
  <c r="CR8" i="17"/>
  <c r="CR75" i="17"/>
  <c r="CL6" i="17"/>
  <c r="CS41" i="17"/>
  <c r="CY93" i="17"/>
  <c r="CY48" i="17"/>
  <c r="CY88" i="17"/>
  <c r="CM50" i="17"/>
  <c r="CY30" i="17"/>
  <c r="DE27" i="17"/>
  <c r="CM16" i="17"/>
  <c r="CY25" i="17"/>
  <c r="CM72" i="17"/>
  <c r="CY53" i="17"/>
  <c r="DE88" i="17"/>
  <c r="CS92" i="17"/>
  <c r="DE82" i="17"/>
  <c r="CS70" i="17"/>
  <c r="DE56" i="17"/>
  <c r="CS27" i="17"/>
  <c r="CS46" i="17"/>
  <c r="CM69" i="17"/>
  <c r="CM59" i="17"/>
  <c r="CS66" i="17"/>
  <c r="CY34" i="17"/>
  <c r="CM39" i="17"/>
  <c r="CY37" i="17"/>
  <c r="DE79" i="17"/>
  <c r="CM95" i="17"/>
  <c r="CM58" i="17"/>
  <c r="CS23" i="17"/>
  <c r="CM97" i="17"/>
  <c r="CS96" i="17"/>
  <c r="CM28" i="17"/>
  <c r="DE84" i="17"/>
  <c r="CS22" i="17"/>
  <c r="DE15" i="17"/>
  <c r="DE34" i="17"/>
  <c r="CS79" i="17"/>
  <c r="CM57" i="17"/>
  <c r="CM52" i="17"/>
  <c r="CY55" i="17"/>
  <c r="CM83" i="17"/>
  <c r="CY85" i="17"/>
  <c r="CY28" i="17"/>
  <c r="DE94" i="17"/>
  <c r="CG88" i="17"/>
  <c r="CY40" i="17"/>
  <c r="CT38" i="17"/>
  <c r="CN10" i="17"/>
  <c r="CZ63" i="17"/>
  <c r="CN55" i="17"/>
  <c r="DF66" i="17"/>
  <c r="CT65" i="17"/>
  <c r="CH54" i="17"/>
  <c r="DF92" i="17"/>
  <c r="DF25" i="17"/>
  <c r="CT52" i="17"/>
  <c r="CH93" i="17"/>
  <c r="CT73" i="17"/>
  <c r="CN66" i="17"/>
  <c r="CZ20" i="17"/>
  <c r="CN47" i="17"/>
  <c r="CH22" i="17"/>
  <c r="DF100" i="17"/>
  <c r="CN52" i="17"/>
  <c r="CZ43" i="17"/>
  <c r="CN94" i="17"/>
  <c r="CT55" i="17"/>
  <c r="CN61" i="17"/>
  <c r="CZ47" i="17"/>
  <c r="CZ6" i="17"/>
  <c r="CZ97" i="17"/>
  <c r="CZ44" i="17"/>
  <c r="CN36" i="17"/>
  <c r="CT14" i="17"/>
  <c r="CH24" i="17"/>
  <c r="DF12" i="17"/>
  <c r="CT33" i="17"/>
  <c r="CN72" i="17"/>
  <c r="DF53" i="17"/>
  <c r="CH39" i="17"/>
  <c r="DF71" i="17"/>
  <c r="CZ83" i="17"/>
  <c r="CN84" i="17"/>
  <c r="CZ55" i="17"/>
  <c r="CN29" i="17"/>
  <c r="CZ93" i="17"/>
  <c r="CN90" i="17"/>
  <c r="CT17" i="17"/>
  <c r="CN13" i="17"/>
  <c r="CT72" i="17"/>
  <c r="CZ65" i="17"/>
  <c r="DF6" i="17"/>
  <c r="CT59" i="17"/>
  <c r="CH40" i="17"/>
  <c r="CH17" i="17"/>
  <c r="CZ11" i="17"/>
  <c r="Y115" i="17"/>
  <c r="AE157" i="17"/>
  <c r="Z131" i="17"/>
  <c r="AU11" i="7"/>
  <c r="Z125" i="17"/>
  <c r="U183" i="14"/>
  <c r="AB116" i="17"/>
  <c r="T78" i="14"/>
  <c r="AU9" i="7"/>
  <c r="CQ78" i="17"/>
  <c r="CW6" i="17"/>
  <c r="DC88" i="17"/>
  <c r="DC23" i="17"/>
  <c r="DC79" i="17"/>
  <c r="CK10" i="17"/>
  <c r="CK30" i="17"/>
  <c r="CK21" i="17"/>
  <c r="CW52" i="17"/>
  <c r="CK58" i="17"/>
  <c r="CW70" i="17"/>
  <c r="CW72" i="17"/>
  <c r="CQ22" i="17"/>
  <c r="CQ24" i="17"/>
  <c r="CW35" i="17"/>
  <c r="CQ87" i="17"/>
  <c r="CW82" i="17"/>
  <c r="DC41" i="17"/>
  <c r="CK49" i="17"/>
  <c r="CK11" i="17"/>
  <c r="CK80" i="17"/>
  <c r="CR89" i="17"/>
  <c r="DD29" i="17"/>
  <c r="DD66" i="17"/>
  <c r="DD48" i="17"/>
  <c r="CL20" i="17"/>
  <c r="CR15" i="17"/>
  <c r="CL17" i="17"/>
  <c r="CR91" i="17"/>
  <c r="DD88" i="17"/>
  <c r="CL82" i="17"/>
  <c r="CL36" i="17"/>
  <c r="DD108" i="17"/>
  <c r="DD51" i="17"/>
  <c r="CR32" i="17"/>
  <c r="CX5" i="17"/>
  <c r="CR5" i="17"/>
  <c r="CX74" i="17"/>
  <c r="DD96" i="17"/>
  <c r="CL44" i="17"/>
  <c r="CR69" i="17"/>
  <c r="DD46" i="17"/>
  <c r="CL16" i="17"/>
  <c r="CX46" i="17"/>
  <c r="DD22" i="17"/>
  <c r="CX35" i="17"/>
  <c r="CR24" i="17"/>
  <c r="CL8" i="17"/>
  <c r="CX45" i="17"/>
  <c r="CL40" i="17"/>
  <c r="DD33" i="17"/>
  <c r="DD93" i="17"/>
  <c r="CX38" i="17"/>
  <c r="DD74" i="17"/>
  <c r="CR47" i="17"/>
  <c r="CF89" i="17"/>
  <c r="CX76" i="17"/>
  <c r="DD62" i="17"/>
  <c r="CR36" i="17"/>
  <c r="CR11" i="17"/>
  <c r="DD37" i="17"/>
  <c r="CX6" i="17"/>
  <c r="CR23" i="17"/>
  <c r="CR70" i="17"/>
  <c r="DD72" i="17"/>
  <c r="CX47" i="17"/>
  <c r="DE20" i="17"/>
  <c r="CY91" i="17"/>
  <c r="CM61" i="17"/>
  <c r="CY68" i="17"/>
  <c r="DE75" i="17"/>
  <c r="CY32" i="17"/>
  <c r="CM88" i="17"/>
  <c r="CY87" i="17"/>
  <c r="CM56" i="17"/>
  <c r="DE77" i="17"/>
  <c r="CM76" i="17"/>
  <c r="DE53" i="17"/>
  <c r="DE5" i="17"/>
  <c r="CM68" i="17"/>
  <c r="DE36" i="17"/>
  <c r="DE74" i="17"/>
  <c r="DE30" i="17"/>
  <c r="DE42" i="17"/>
  <c r="CY35" i="17"/>
  <c r="CY9" i="17"/>
  <c r="CM55" i="17"/>
  <c r="CM82" i="17"/>
  <c r="DE90" i="17"/>
  <c r="CS21" i="17"/>
  <c r="CM10" i="17"/>
  <c r="CS29" i="17"/>
  <c r="DE28" i="17"/>
  <c r="CY43" i="17"/>
  <c r="DE76" i="17"/>
  <c r="DE65" i="17"/>
  <c r="DE51" i="17"/>
  <c r="CM47" i="17"/>
  <c r="CY52" i="17"/>
  <c r="CY13" i="17"/>
  <c r="CS75" i="17"/>
  <c r="DE33" i="17"/>
  <c r="CS89" i="17"/>
  <c r="DE39" i="17"/>
  <c r="DE96" i="17"/>
  <c r="CS20" i="17"/>
  <c r="CM45" i="17"/>
  <c r="CY8" i="17"/>
  <c r="DE70" i="17"/>
  <c r="CS16" i="17"/>
  <c r="CM31" i="17"/>
  <c r="DF96" i="17"/>
  <c r="CT61" i="17"/>
  <c r="CZ19" i="17"/>
  <c r="DF68" i="17"/>
  <c r="CN46" i="17"/>
  <c r="CZ40" i="17"/>
  <c r="DF33" i="17"/>
  <c r="CN60" i="17"/>
  <c r="CN87" i="17"/>
  <c r="CT85" i="17"/>
  <c r="CN70" i="17"/>
  <c r="CN91" i="17"/>
  <c r="CN93" i="17"/>
  <c r="DF5" i="17"/>
  <c r="CZ13" i="17"/>
  <c r="CT7" i="17"/>
  <c r="DF90" i="17"/>
  <c r="CT57" i="17"/>
  <c r="CN11" i="17"/>
  <c r="CZ90" i="17"/>
  <c r="CT97" i="17"/>
  <c r="CZ29" i="17"/>
  <c r="DF38" i="17"/>
  <c r="CH38" i="17"/>
  <c r="CN23" i="17"/>
  <c r="CT95" i="17"/>
  <c r="DF59" i="17"/>
  <c r="CZ25" i="17"/>
  <c r="CT63" i="17"/>
  <c r="CZ45" i="17"/>
  <c r="CZ87" i="17"/>
  <c r="CN92" i="17"/>
  <c r="CH61" i="17"/>
  <c r="DF72" i="17"/>
  <c r="CT68" i="17"/>
  <c r="CH88" i="17"/>
  <c r="DF63" i="17"/>
  <c r="CH68" i="17"/>
  <c r="CN14" i="17"/>
  <c r="CN25" i="17"/>
  <c r="DF58" i="17"/>
  <c r="CZ86" i="17"/>
  <c r="CH73" i="17"/>
  <c r="DF77" i="17"/>
  <c r="CT16" i="17"/>
  <c r="DF108" i="17"/>
  <c r="CZ94" i="17"/>
  <c r="CT48" i="17"/>
  <c r="CT69" i="17"/>
  <c r="CT96" i="17"/>
  <c r="DD8" i="17"/>
  <c r="DD101" i="17"/>
  <c r="DD24" i="17"/>
  <c r="CL88" i="17"/>
  <c r="DD68" i="17"/>
  <c r="CL31" i="17"/>
  <c r="DD41" i="17"/>
  <c r="CL84" i="17"/>
  <c r="DD54" i="17"/>
  <c r="CS81" i="17"/>
  <c r="CS19" i="17"/>
  <c r="CY63" i="17"/>
  <c r="DE66" i="17"/>
  <c r="DE99" i="17"/>
  <c r="DE26" i="17"/>
  <c r="CM37" i="17"/>
  <c r="CY19" i="17"/>
  <c r="CY26" i="17"/>
  <c r="CS87" i="17"/>
  <c r="DE50" i="17"/>
  <c r="CS62" i="17"/>
  <c r="CY77" i="17"/>
  <c r="CM24" i="17"/>
  <c r="CM26" i="17"/>
  <c r="DE43" i="17"/>
  <c r="DE17" i="17"/>
  <c r="CS67" i="17"/>
  <c r="DE81" i="17"/>
  <c r="CY64" i="17"/>
  <c r="CM78" i="17"/>
  <c r="CM90" i="17"/>
  <c r="CY80" i="17"/>
  <c r="CS77" i="17"/>
  <c r="DE69" i="17"/>
  <c r="CS74" i="17"/>
  <c r="CN73" i="17"/>
  <c r="CT30" i="17"/>
  <c r="DF62" i="17"/>
  <c r="CH72" i="17"/>
  <c r="DF81" i="17"/>
  <c r="DF35" i="17"/>
  <c r="CZ85" i="17"/>
  <c r="CZ71" i="17"/>
  <c r="CN8" i="17"/>
  <c r="CZ59" i="17"/>
  <c r="CZ15" i="17"/>
  <c r="CN15" i="17"/>
  <c r="CT18" i="17"/>
  <c r="CN88" i="17"/>
  <c r="CZ50" i="17"/>
  <c r="CH7" i="17"/>
  <c r="CN53" i="17"/>
  <c r="CN37" i="17"/>
  <c r="CN56" i="17"/>
  <c r="CN35" i="17"/>
  <c r="CZ79" i="17"/>
  <c r="DF26" i="17"/>
  <c r="DF80" i="17"/>
  <c r="CT11" i="17"/>
  <c r="CT8" i="17"/>
  <c r="DF56" i="17"/>
  <c r="CH28" i="17"/>
  <c r="DF64" i="17"/>
  <c r="CT94" i="17"/>
  <c r="DF102" i="17"/>
  <c r="CH50" i="17"/>
  <c r="CT67" i="17"/>
  <c r="DF44" i="17"/>
  <c r="CT71" i="17"/>
  <c r="CZ72" i="17"/>
  <c r="CN68" i="17"/>
  <c r="CH92" i="17"/>
  <c r="CZ28" i="17"/>
  <c r="DF74" i="17"/>
  <c r="CN16" i="17"/>
  <c r="CZ34" i="17"/>
  <c r="DF31" i="17"/>
  <c r="CT10" i="17"/>
  <c r="U167" i="14"/>
  <c r="V173" i="14"/>
  <c r="AU57" i="7"/>
  <c r="Y116" i="17"/>
  <c r="AB124" i="17"/>
  <c r="AC124" i="17"/>
  <c r="W116" i="17"/>
  <c r="V177" i="14"/>
  <c r="W123" i="14"/>
  <c r="CK69" i="17"/>
  <c r="CW63" i="17"/>
  <c r="CW64" i="17"/>
  <c r="DC48" i="17"/>
  <c r="CQ62" i="17"/>
  <c r="CW8" i="17"/>
  <c r="CQ68" i="17"/>
  <c r="DC38" i="17"/>
  <c r="CK50" i="17"/>
  <c r="CW60" i="17"/>
  <c r="CQ64" i="17"/>
  <c r="DC59" i="17"/>
  <c r="DC62" i="17"/>
  <c r="CQ90" i="17"/>
  <c r="DC32" i="17"/>
  <c r="CK61" i="17"/>
  <c r="DC89" i="17"/>
  <c r="CK24" i="17"/>
  <c r="CW95" i="17"/>
  <c r="DC18" i="17"/>
  <c r="CK75" i="17"/>
  <c r="CL53" i="17"/>
  <c r="CR97" i="17"/>
  <c r="CL76" i="17"/>
  <c r="CX97" i="17"/>
  <c r="DD50" i="17"/>
  <c r="CF94" i="17"/>
  <c r="CR13" i="17"/>
  <c r="CR79" i="17"/>
  <c r="DD19" i="17"/>
  <c r="CL34" i="17"/>
  <c r="CL67" i="17"/>
  <c r="CX68" i="17"/>
  <c r="CX92" i="17"/>
  <c r="CL60" i="17"/>
  <c r="DD20" i="17"/>
  <c r="CR93" i="17"/>
  <c r="CL26" i="17"/>
  <c r="DD86" i="17"/>
  <c r="CX24" i="17"/>
  <c r="CR7" i="17"/>
  <c r="CR48" i="17"/>
  <c r="CL94" i="17"/>
  <c r="CR16" i="17"/>
  <c r="CX14" i="17"/>
  <c r="CX17" i="17"/>
  <c r="CX96" i="17"/>
  <c r="CR28" i="17"/>
  <c r="CL10" i="17"/>
  <c r="DD104" i="17"/>
  <c r="CR57" i="17"/>
  <c r="CL66" i="17"/>
  <c r="DD85" i="17"/>
  <c r="CL64" i="17"/>
  <c r="DD28" i="17"/>
  <c r="CR17" i="17"/>
  <c r="CX59" i="17"/>
  <c r="CS97" i="17"/>
  <c r="DE48" i="17"/>
  <c r="CS38" i="17"/>
  <c r="DE8" i="17"/>
  <c r="CM12" i="17"/>
  <c r="CY7" i="17"/>
  <c r="CY54" i="17"/>
  <c r="CY99" i="17"/>
  <c r="CM14" i="17"/>
  <c r="CS33" i="17"/>
  <c r="DE68" i="17"/>
  <c r="DE89" i="17"/>
  <c r="DE23" i="17"/>
  <c r="CM89" i="17"/>
  <c r="CY79" i="17"/>
  <c r="DE57" i="17"/>
  <c r="CS91" i="17"/>
  <c r="CM19" i="17"/>
  <c r="DE47" i="17"/>
  <c r="DF86" i="17"/>
  <c r="CN6" i="17"/>
  <c r="CT83" i="17"/>
  <c r="CZ78" i="17"/>
  <c r="CN9" i="17"/>
  <c r="CT29" i="17"/>
  <c r="CN85" i="17"/>
  <c r="DF82" i="17"/>
  <c r="CZ70" i="17"/>
  <c r="CN20" i="17"/>
  <c r="CN5" i="17"/>
  <c r="CZ69" i="17"/>
  <c r="CZ35" i="17"/>
  <c r="CT64" i="17"/>
  <c r="CT28" i="17"/>
  <c r="CN86" i="17"/>
  <c r="CT58" i="17"/>
  <c r="CN79" i="17"/>
  <c r="CN26" i="17"/>
  <c r="CT84" i="17"/>
  <c r="CN19" i="17"/>
  <c r="CH90" i="17"/>
  <c r="DF36" i="17"/>
  <c r="CT66" i="17"/>
  <c r="DF34" i="17"/>
  <c r="CT80" i="17"/>
  <c r="CT25" i="17"/>
  <c r="CZ52" i="17"/>
  <c r="CN28" i="17"/>
  <c r="CT6" i="17"/>
  <c r="CZ89" i="17"/>
  <c r="CT51" i="17"/>
  <c r="CT37" i="17"/>
  <c r="CT32" i="17"/>
  <c r="DF45" i="17"/>
  <c r="AB108" i="17"/>
  <c r="W170" i="14"/>
  <c r="AE99" i="17"/>
  <c r="T183" i="14"/>
  <c r="W157" i="17"/>
  <c r="W33" i="14"/>
  <c r="AD157" i="17"/>
  <c r="AB160" i="17"/>
  <c r="T124" i="14"/>
  <c r="CW13" i="17"/>
  <c r="CQ83" i="17"/>
  <c r="CK74" i="17"/>
  <c r="CK48" i="17"/>
  <c r="CQ77" i="17"/>
  <c r="CQ43" i="17"/>
  <c r="DC84" i="17"/>
  <c r="CW71" i="17"/>
  <c r="CQ33" i="17"/>
  <c r="CE90" i="17"/>
  <c r="CW59" i="17"/>
  <c r="CQ6" i="17"/>
  <c r="CK27" i="17"/>
  <c r="DC54" i="17"/>
  <c r="CK14" i="17"/>
  <c r="CQ8" i="17"/>
  <c r="CW56" i="17"/>
  <c r="CQ55" i="17"/>
  <c r="CW44" i="17"/>
  <c r="DC34" i="17"/>
  <c r="DC95" i="17"/>
  <c r="CR45" i="17"/>
  <c r="CX9" i="17"/>
  <c r="CL89" i="17"/>
  <c r="DD26" i="17"/>
  <c r="CR63" i="17"/>
  <c r="CF90" i="17"/>
  <c r="CL52" i="17"/>
  <c r="CX33" i="17"/>
  <c r="DD63" i="17"/>
  <c r="CX70" i="17"/>
  <c r="DD79" i="17"/>
  <c r="CX16" i="17"/>
  <c r="DD44" i="17"/>
  <c r="DD95" i="17"/>
  <c r="CR53" i="17"/>
  <c r="CR86" i="17"/>
  <c r="DD12" i="17"/>
  <c r="CR22" i="17"/>
  <c r="CX87" i="17"/>
  <c r="CR72" i="17"/>
  <c r="DD60" i="17"/>
  <c r="DD90" i="17"/>
  <c r="CX28" i="17"/>
  <c r="DD59" i="17"/>
  <c r="CR60" i="17"/>
  <c r="CL47" i="17"/>
  <c r="DD39" i="17"/>
  <c r="CR84" i="17"/>
  <c r="DD17" i="17"/>
  <c r="CR35" i="17"/>
  <c r="CR26" i="17"/>
  <c r="CX85" i="17"/>
  <c r="CR41" i="17"/>
  <c r="CX34" i="17"/>
  <c r="CL69" i="17"/>
  <c r="CX43" i="17"/>
  <c r="CR65" i="17"/>
  <c r="DD73" i="17"/>
  <c r="CL14" i="17"/>
  <c r="CX58" i="17"/>
  <c r="CX41" i="17"/>
  <c r="CR10" i="17"/>
  <c r="CL63" i="17"/>
  <c r="CX11" i="17"/>
  <c r="CL35" i="17"/>
  <c r="DE24" i="17"/>
  <c r="CY20" i="17"/>
  <c r="DE72" i="17"/>
  <c r="CS45" i="17"/>
  <c r="CM54" i="17"/>
  <c r="CY92" i="17"/>
  <c r="CM22" i="17"/>
  <c r="DE85" i="17"/>
  <c r="DE7" i="17"/>
  <c r="CS9" i="17"/>
  <c r="DE102" i="17"/>
  <c r="CM17" i="17"/>
  <c r="DE98" i="17"/>
  <c r="CM73" i="17"/>
  <c r="CS55" i="17"/>
  <c r="CY36" i="17"/>
  <c r="CY46" i="17"/>
  <c r="DE14" i="17"/>
  <c r="CS15" i="17"/>
  <c r="CY42" i="17"/>
  <c r="CY11" i="17"/>
  <c r="CY29" i="17"/>
  <c r="CM49" i="17"/>
  <c r="DE52" i="17"/>
  <c r="CM11" i="17"/>
  <c r="CM64" i="17"/>
  <c r="CY18" i="17"/>
  <c r="CS17" i="17"/>
  <c r="CG90" i="17"/>
  <c r="CS53" i="17"/>
  <c r="CY73" i="17"/>
  <c r="CY16" i="17"/>
  <c r="DE104" i="17"/>
  <c r="CY82" i="17"/>
  <c r="CS24" i="17"/>
  <c r="CS6" i="17"/>
  <c r="CM84" i="17"/>
  <c r="CY81" i="17"/>
  <c r="CY98" i="17"/>
  <c r="CM9" i="17"/>
  <c r="CY71" i="17"/>
  <c r="CY89" i="17"/>
  <c r="DE6" i="17"/>
  <c r="CM63" i="17"/>
  <c r="CY24" i="17"/>
  <c r="CT89" i="17"/>
  <c r="CH31" i="17"/>
  <c r="DF69" i="17"/>
  <c r="CN38" i="17"/>
  <c r="CZ56" i="17"/>
  <c r="CT26" i="17"/>
  <c r="CT43" i="17"/>
  <c r="DF52" i="17"/>
  <c r="DF78" i="17"/>
  <c r="CN24" i="17"/>
  <c r="CZ21" i="17"/>
  <c r="CN32" i="17"/>
  <c r="CN30" i="17"/>
  <c r="CT23" i="17"/>
  <c r="DF107" i="17"/>
  <c r="CN33" i="17"/>
  <c r="CZ67" i="17"/>
  <c r="CH43" i="17"/>
  <c r="CZ17" i="17"/>
  <c r="DF27" i="17"/>
  <c r="CZ51" i="17"/>
  <c r="CH45" i="17"/>
  <c r="CH91" i="17"/>
  <c r="CZ95" i="17"/>
  <c r="CZ100" i="17"/>
  <c r="DF46" i="17"/>
  <c r="CZ82" i="17"/>
  <c r="CN42" i="17"/>
  <c r="CZ10" i="17"/>
  <c r="DF104" i="17"/>
  <c r="CN89" i="17"/>
  <c r="CH13" i="17"/>
  <c r="CZ62" i="17"/>
  <c r="DF106" i="17"/>
  <c r="CZ31" i="17"/>
  <c r="CH94" i="17"/>
  <c r="CN34" i="17"/>
  <c r="DF19" i="17"/>
  <c r="CN41" i="17"/>
  <c r="CZ57" i="17"/>
  <c r="CZ42" i="17"/>
  <c r="CN81" i="17"/>
  <c r="CZ41" i="17"/>
  <c r="CT92" i="17"/>
  <c r="DF87" i="17"/>
  <c r="CZ53" i="17"/>
  <c r="CT91" i="17"/>
  <c r="CT93" i="17"/>
  <c r="CZ84" i="17"/>
  <c r="CZ101" i="17"/>
  <c r="CN76" i="17"/>
  <c r="CZ80" i="17"/>
  <c r="CL75" i="17"/>
  <c r="CM92" i="17"/>
  <c r="CY14" i="17"/>
  <c r="CM94" i="17"/>
  <c r="CM79" i="17"/>
  <c r="CS57" i="17"/>
  <c r="CY84" i="17"/>
  <c r="CY66" i="17"/>
  <c r="CY70" i="17"/>
  <c r="CY47" i="17"/>
  <c r="CT9" i="17"/>
  <c r="CN75" i="17"/>
  <c r="DF55" i="17"/>
  <c r="CN18" i="17"/>
  <c r="DF40" i="17"/>
  <c r="CT87" i="17"/>
  <c r="CZ27" i="17"/>
  <c r="DF65" i="17"/>
  <c r="CT82" i="17"/>
  <c r="CN78" i="17"/>
  <c r="CT81" i="17"/>
  <c r="CN17" i="17"/>
  <c r="CT53" i="17"/>
  <c r="CN77" i="17"/>
  <c r="DF84" i="17"/>
  <c r="CT77" i="17"/>
  <c r="DF41" i="17"/>
  <c r="CH49" i="17"/>
  <c r="CZ98" i="17"/>
  <c r="CN67" i="17"/>
  <c r="CZ75" i="17"/>
  <c r="CH87" i="17"/>
  <c r="DF48" i="17"/>
  <c r="CN12" i="17"/>
  <c r="CT36" i="17"/>
  <c r="CT13" i="17"/>
  <c r="CT41" i="17"/>
  <c r="CZ48" i="17"/>
  <c r="DF88" i="17"/>
  <c r="CZ8" i="17"/>
  <c r="CZ26" i="17"/>
  <c r="CZ7" i="17"/>
  <c r="CZ33" i="17"/>
  <c r="DF21" i="17"/>
  <c r="CN22" i="17"/>
  <c r="CT21" i="17"/>
  <c r="DF23" i="17"/>
  <c r="DF24" i="17"/>
  <c r="CN49" i="17"/>
  <c r="DF70" i="17"/>
  <c r="DF103" i="17"/>
  <c r="DF42" i="17"/>
  <c r="Y98" i="17"/>
  <c r="Z179" i="14"/>
  <c r="AJ99" i="17"/>
  <c r="AM146" i="17"/>
  <c r="AO114" i="17"/>
  <c r="AH132" i="17"/>
  <c r="AJ158" i="17"/>
  <c r="AM134" i="17"/>
  <c r="AN139" i="17"/>
  <c r="AA85" i="14"/>
  <c r="AA179" i="14"/>
  <c r="X173" i="14"/>
  <c r="AI116" i="17"/>
  <c r="AN102" i="17"/>
  <c r="AB130" i="17"/>
  <c r="Y82" i="14"/>
  <c r="Z167" i="14"/>
  <c r="Y167" i="14"/>
  <c r="AJ138" i="17"/>
  <c r="AG124" i="17"/>
  <c r="AH145" i="17"/>
  <c r="AI112" i="17"/>
  <c r="Y173" i="14"/>
  <c r="AA132" i="14"/>
  <c r="R214" i="14"/>
  <c r="AJ145" i="17"/>
  <c r="AN134" i="17"/>
  <c r="Y90" i="14"/>
  <c r="Y100" i="17"/>
  <c r="Y134" i="14"/>
  <c r="X48" i="14"/>
  <c r="Y81" i="14"/>
  <c r="AA174" i="14"/>
  <c r="AG160" i="17"/>
  <c r="AN143" i="17"/>
  <c r="AL112" i="17"/>
  <c r="AL131" i="17"/>
  <c r="AI121" i="17"/>
  <c r="AI132" i="17"/>
  <c r="S228" i="14"/>
  <c r="Y175" i="14"/>
  <c r="Y168" i="14"/>
  <c r="X178" i="14"/>
  <c r="Z32" i="14"/>
  <c r="AF41" i="18"/>
  <c r="AH121" i="17"/>
  <c r="AI158" i="17"/>
  <c r="AL119" i="17"/>
  <c r="AI123" i="17"/>
  <c r="AO147" i="17"/>
  <c r="AG142" i="17"/>
  <c r="R223" i="14"/>
  <c r="R215" i="14"/>
  <c r="S219" i="14"/>
  <c r="P221" i="14"/>
  <c r="Q219" i="14"/>
  <c r="Q214" i="14"/>
  <c r="Y102" i="17"/>
  <c r="X168" i="14"/>
  <c r="X177" i="14"/>
  <c r="Y179" i="14"/>
  <c r="AI148" i="17"/>
  <c r="AO131" i="17"/>
  <c r="AL160" i="17"/>
  <c r="Y183" i="14"/>
  <c r="AA130" i="14"/>
  <c r="X127" i="14"/>
  <c r="R227" i="14"/>
  <c r="AJ144" i="17"/>
  <c r="AJ119" i="17"/>
  <c r="Y99" i="17"/>
  <c r="S225" i="14"/>
  <c r="AH116" i="17"/>
  <c r="AA81" i="14"/>
  <c r="X137" i="14"/>
  <c r="AA123" i="14"/>
  <c r="AU144" i="7"/>
  <c r="AH152" i="17"/>
  <c r="AJ115" i="17"/>
  <c r="AJ132" i="17"/>
  <c r="AA29" i="14"/>
  <c r="Y184" i="14"/>
  <c r="AA172" i="14"/>
  <c r="AI130" i="17"/>
  <c r="AJ120" i="17"/>
  <c r="AJ162" i="17"/>
  <c r="AG122" i="17"/>
  <c r="AM112" i="17"/>
  <c r="AG100" i="17"/>
  <c r="AB127" i="17"/>
  <c r="AA136" i="14"/>
  <c r="AN125" i="17"/>
  <c r="AO107" i="17"/>
  <c r="AJ161" i="17"/>
  <c r="AL156" i="17"/>
  <c r="AI145" i="17"/>
  <c r="AN118" i="17"/>
  <c r="Z29" i="14"/>
  <c r="X172" i="14"/>
  <c r="AJ116" i="17"/>
  <c r="X78" i="14"/>
  <c r="Y103" i="17"/>
  <c r="AA39" i="14"/>
  <c r="X132" i="14"/>
  <c r="AA169" i="14"/>
  <c r="Y169" i="14"/>
  <c r="AH164" i="17"/>
  <c r="AL155" i="17"/>
  <c r="AO115" i="17"/>
  <c r="AU143" i="7"/>
  <c r="AN57" i="7"/>
  <c r="AI149" i="17"/>
  <c r="AM151" i="17"/>
  <c r="S220" i="14"/>
  <c r="Z172" i="14"/>
  <c r="AN133" i="17"/>
  <c r="AN52" i="7"/>
  <c r="AL128" i="17"/>
  <c r="Z48" i="14"/>
  <c r="AB129" i="17"/>
  <c r="Q215" i="14"/>
  <c r="Y126" i="14"/>
  <c r="X121" i="14"/>
  <c r="AI120" i="17"/>
  <c r="AL139" i="17"/>
  <c r="AG126" i="17"/>
  <c r="AU147" i="7"/>
  <c r="AG132" i="17"/>
  <c r="X77" i="14"/>
  <c r="P222" i="14"/>
  <c r="S227" i="14"/>
  <c r="AN147" i="17"/>
  <c r="AH134" i="17"/>
  <c r="AN105" i="17"/>
  <c r="R229" i="14"/>
  <c r="R226" i="14"/>
  <c r="S214" i="14"/>
  <c r="S223" i="14"/>
  <c r="P225" i="14"/>
  <c r="P229" i="14"/>
  <c r="Q220" i="14"/>
  <c r="Q216" i="14"/>
  <c r="Z44" i="14"/>
  <c r="Y166" i="14"/>
  <c r="Y104" i="17"/>
  <c r="X182" i="14"/>
  <c r="AG140" i="17"/>
  <c r="AM126" i="17"/>
  <c r="AH99" i="17"/>
  <c r="AO121" i="17"/>
  <c r="AG152" i="17"/>
  <c r="AI128" i="17"/>
  <c r="Y101" i="17"/>
  <c r="AA178" i="14"/>
  <c r="W225" i="14"/>
  <c r="AM109" i="17"/>
  <c r="AJ146" i="17"/>
  <c r="AG125" i="17"/>
  <c r="AG143" i="17"/>
  <c r="AN56" i="7"/>
  <c r="AB128" i="17"/>
  <c r="P223" i="14"/>
  <c r="X41" i="14"/>
  <c r="Q228" i="14"/>
  <c r="AH98" i="17"/>
  <c r="AH113" i="17"/>
  <c r="AN161" i="17"/>
  <c r="AN103" i="17"/>
  <c r="Z125" i="14"/>
  <c r="AN128" i="17"/>
  <c r="AH107" i="17"/>
  <c r="AO122" i="17"/>
  <c r="AL143" i="17"/>
  <c r="Y29" i="14"/>
  <c r="W95" i="17"/>
  <c r="X79" i="14"/>
  <c r="AA168" i="14"/>
  <c r="Z134" i="14"/>
  <c r="Y177" i="14"/>
  <c r="AF39" i="18"/>
  <c r="AM122" i="17"/>
  <c r="AM113" i="17"/>
  <c r="AH154" i="17"/>
  <c r="AO156" i="17"/>
  <c r="X166" i="14"/>
  <c r="P30" i="14"/>
  <c r="R218" i="14"/>
  <c r="P220" i="14"/>
  <c r="Y170" i="14"/>
  <c r="Y123" i="14"/>
  <c r="Y32" i="14"/>
  <c r="AA175" i="14"/>
  <c r="AO113" i="17"/>
  <c r="AL145" i="17"/>
  <c r="AG146" i="17"/>
  <c r="AD122" i="17"/>
  <c r="Q221" i="14"/>
  <c r="AG145" i="17"/>
  <c r="AM163" i="17"/>
  <c r="AN162" i="17"/>
  <c r="AJ155" i="17"/>
  <c r="AJ102" i="17"/>
  <c r="AH127" i="17"/>
  <c r="AM161" i="17"/>
  <c r="AN122" i="17"/>
  <c r="AJ164" i="17"/>
  <c r="AI146" i="17"/>
  <c r="AI139" i="17"/>
  <c r="AM144" i="17"/>
  <c r="AJ135" i="17"/>
  <c r="Y122" i="14"/>
  <c r="AH120" i="17"/>
  <c r="AO162" i="17"/>
  <c r="AI117" i="17"/>
  <c r="AH109" i="17"/>
  <c r="X90" i="14"/>
  <c r="AL102" i="17"/>
  <c r="AJ148" i="17"/>
  <c r="AM129" i="17"/>
  <c r="AL161" i="17"/>
  <c r="AG115" i="17"/>
  <c r="Z75" i="14"/>
  <c r="X86" i="14"/>
  <c r="AL132" i="17"/>
  <c r="AO161" i="17"/>
  <c r="AO140" i="17"/>
  <c r="AG118" i="17"/>
  <c r="AI150" i="17"/>
  <c r="AH148" i="17"/>
  <c r="AI134" i="17"/>
  <c r="AO133" i="17"/>
  <c r="AO127" i="17"/>
  <c r="AA170" i="14"/>
  <c r="AO136" i="17"/>
  <c r="AG137" i="17"/>
  <c r="AO143" i="17"/>
  <c r="AI155" i="17"/>
  <c r="AU97" i="7"/>
  <c r="AM120" i="17"/>
  <c r="X76" i="14"/>
  <c r="Y88" i="14"/>
  <c r="S216" i="14"/>
  <c r="AI115" i="17"/>
  <c r="AM135" i="17"/>
  <c r="AH157" i="17"/>
  <c r="AO110" i="17"/>
  <c r="Q227" i="14"/>
  <c r="U227" i="14" s="1"/>
  <c r="AI107" i="17"/>
  <c r="AA173" i="14"/>
  <c r="AJ139" i="17"/>
  <c r="AB126" i="17"/>
  <c r="P217" i="14"/>
  <c r="Z38" i="14"/>
  <c r="AO108" i="17"/>
  <c r="AM142" i="17"/>
  <c r="AG159" i="17"/>
  <c r="AO135" i="17"/>
  <c r="AM157" i="17"/>
  <c r="AG163" i="17"/>
  <c r="V215" i="14"/>
  <c r="AO128" i="17"/>
  <c r="Z77" i="14"/>
  <c r="W99" i="17"/>
  <c r="Y132" i="14"/>
  <c r="X167" i="14"/>
  <c r="Z137" i="14"/>
  <c r="AN54" i="7"/>
  <c r="AI156" i="17"/>
  <c r="AJ141" i="17"/>
  <c r="AO123" i="17"/>
  <c r="AO154" i="17"/>
  <c r="AM138" i="17"/>
  <c r="P224" i="14"/>
  <c r="AA92" i="14"/>
  <c r="AA88" i="14"/>
  <c r="AA181" i="14"/>
  <c r="AO130" i="17"/>
  <c r="AM106" i="17"/>
  <c r="AG108" i="17"/>
  <c r="AO149" i="17"/>
  <c r="AN144" i="17"/>
  <c r="U214" i="14"/>
  <c r="AM102" i="17"/>
  <c r="AD119" i="17"/>
  <c r="Q226" i="14"/>
  <c r="X85" i="14"/>
  <c r="AO117" i="17"/>
  <c r="AH135" i="17"/>
  <c r="AN151" i="17"/>
  <c r="AM110" i="17"/>
  <c r="AJ151" i="17"/>
  <c r="AI159" i="17"/>
  <c r="S221" i="14"/>
  <c r="AL116" i="17"/>
  <c r="AH125" i="17"/>
  <c r="AH115" i="17"/>
  <c r="AO104" i="17"/>
  <c r="AG102" i="17"/>
  <c r="Y48" i="14"/>
  <c r="Y131" i="14"/>
  <c r="AN120" i="17"/>
  <c r="Z166" i="14"/>
  <c r="AI151" i="17"/>
  <c r="AN141" i="17"/>
  <c r="AJ109" i="17"/>
  <c r="AM105" i="17"/>
  <c r="AL142" i="17"/>
  <c r="AL162" i="17"/>
  <c r="AH138" i="17"/>
  <c r="AH129" i="17"/>
  <c r="AL106" i="17"/>
  <c r="AM130" i="17"/>
  <c r="AM136" i="17"/>
  <c r="AL104" i="17"/>
  <c r="AM154" i="17"/>
  <c r="AF40" i="18"/>
  <c r="AA125" i="14"/>
  <c r="AJ156" i="17"/>
  <c r="AU103" i="7"/>
  <c r="AM155" i="17"/>
  <c r="AH130" i="17"/>
  <c r="AH105" i="17"/>
  <c r="AO119" i="17"/>
  <c r="AM143" i="17"/>
  <c r="Z138" i="14"/>
  <c r="V229" i="14"/>
  <c r="T220" i="14"/>
  <c r="AN132" i="17"/>
  <c r="AA43" i="14"/>
  <c r="AM115" i="17"/>
  <c r="P219" i="14"/>
  <c r="AU95" i="7"/>
  <c r="AI99" i="17"/>
  <c r="AG110" i="17"/>
  <c r="AB131" i="17"/>
  <c r="Z123" i="14"/>
  <c r="X31" i="14"/>
  <c r="AM111" i="17"/>
  <c r="U220" i="14"/>
  <c r="T223" i="14"/>
  <c r="AH124" i="17"/>
  <c r="Y139" i="14"/>
  <c r="AU102" i="7"/>
  <c r="AN119" i="17"/>
  <c r="AE52" i="18"/>
  <c r="AL127" i="17"/>
  <c r="W100" i="17"/>
  <c r="Y130" i="14"/>
  <c r="Y174" i="14"/>
  <c r="T222" i="14"/>
  <c r="AH118" i="17"/>
  <c r="AO124" i="17"/>
  <c r="W214" i="14"/>
  <c r="AM160" i="17"/>
  <c r="AN126" i="17"/>
  <c r="X171" i="14"/>
  <c r="Y125" i="14"/>
  <c r="X183" i="14"/>
  <c r="Z183" i="14"/>
  <c r="AL107" i="17"/>
  <c r="AH150" i="17"/>
  <c r="AN152" i="17"/>
  <c r="AU98" i="7"/>
  <c r="AN108" i="17"/>
  <c r="AH153" i="17"/>
  <c r="AL126" i="17"/>
  <c r="AJ105" i="17"/>
  <c r="AG144" i="17"/>
  <c r="AL146" i="17"/>
  <c r="AG98" i="17"/>
  <c r="AI103" i="17"/>
  <c r="W220" i="14"/>
  <c r="AJ128" i="17"/>
  <c r="AO125" i="17"/>
  <c r="AG157" i="17"/>
  <c r="S222" i="14"/>
  <c r="R217" i="14"/>
  <c r="AH123" i="17"/>
  <c r="AL158" i="17"/>
  <c r="AM124" i="17"/>
  <c r="AG150" i="17"/>
  <c r="AH101" i="17"/>
  <c r="AA126" i="14"/>
  <c r="AG113" i="17"/>
  <c r="W222" i="14"/>
  <c r="AG154" i="17"/>
  <c r="X83" i="14"/>
  <c r="Z177" i="14"/>
  <c r="AL157" i="17"/>
  <c r="W219" i="14"/>
  <c r="AH160" i="17"/>
  <c r="AH139" i="17"/>
  <c r="AJ111" i="17"/>
  <c r="AM162" i="17"/>
  <c r="AJ122" i="17"/>
  <c r="AH114" i="17"/>
  <c r="AN104" i="17"/>
  <c r="AN145" i="17"/>
  <c r="S229" i="14"/>
  <c r="AE48" i="18"/>
  <c r="AO126" i="17"/>
  <c r="AN112" i="17"/>
  <c r="AJ125" i="17"/>
  <c r="AM103" i="17"/>
  <c r="AO163" i="17"/>
  <c r="AL134" i="17"/>
  <c r="AO120" i="17"/>
  <c r="AL114" i="17"/>
  <c r="AJ136" i="17"/>
  <c r="AI157" i="17"/>
  <c r="AI163" i="17"/>
  <c r="AG105" i="17"/>
  <c r="AH102" i="17"/>
  <c r="AO146" i="17"/>
  <c r="AA33" i="14"/>
  <c r="Z173" i="14"/>
  <c r="AJ140" i="17"/>
  <c r="AJ117" i="17"/>
  <c r="AG104" i="17"/>
  <c r="AB132" i="17"/>
  <c r="Q223" i="14"/>
  <c r="Z46" i="14"/>
  <c r="AN160" i="17"/>
  <c r="AM128" i="17"/>
  <c r="AA75" i="14"/>
  <c r="AA135" i="14"/>
  <c r="Y128" i="14"/>
  <c r="AJ157" i="17"/>
  <c r="AM131" i="17"/>
  <c r="AO137" i="17"/>
  <c r="AM148" i="17"/>
  <c r="U219" i="14"/>
  <c r="AO155" i="17"/>
  <c r="AL115" i="17"/>
  <c r="W96" i="17"/>
  <c r="AU146" i="7"/>
  <c r="AG141" i="17"/>
  <c r="AN129" i="17"/>
  <c r="AL147" i="17"/>
  <c r="P214" i="14"/>
  <c r="Y136" i="14"/>
  <c r="AG138" i="17"/>
  <c r="U215" i="14"/>
  <c r="AL130" i="17"/>
  <c r="AL149" i="17"/>
  <c r="AD124" i="17"/>
  <c r="P215" i="14"/>
  <c r="Q224" i="14"/>
  <c r="AA38" i="14"/>
  <c r="AO118" i="17"/>
  <c r="AG133" i="17"/>
  <c r="AM125" i="17"/>
  <c r="AM149" i="17"/>
  <c r="AL105" i="17"/>
  <c r="AL150" i="17"/>
  <c r="AG99" i="17"/>
  <c r="AA166" i="14"/>
  <c r="AN111" i="17"/>
  <c r="AH108" i="17"/>
  <c r="AI98" i="17"/>
  <c r="X123" i="14"/>
  <c r="AI124" i="17"/>
  <c r="AI114" i="17"/>
  <c r="AO151" i="17"/>
  <c r="AI142" i="17"/>
  <c r="AI122" i="17"/>
  <c r="Z175" i="14"/>
  <c r="AH142" i="17"/>
  <c r="AM132" i="17"/>
  <c r="AG128" i="17"/>
  <c r="AI127" i="17"/>
  <c r="AM140" i="17"/>
  <c r="AA128" i="14"/>
  <c r="AJ137" i="17"/>
  <c r="AN135" i="17"/>
  <c r="AL137" i="17"/>
  <c r="AI161" i="17"/>
  <c r="U223" i="14"/>
  <c r="AG120" i="17"/>
  <c r="AJ154" i="17"/>
  <c r="AG109" i="17"/>
  <c r="Z136" i="14"/>
  <c r="AG111" i="17"/>
  <c r="AJ142" i="17"/>
  <c r="AN156" i="17"/>
  <c r="AG134" i="17"/>
  <c r="AJ98" i="17"/>
  <c r="AI152" i="17"/>
  <c r="AL109" i="17"/>
  <c r="AH162" i="17"/>
  <c r="Y77" i="14"/>
  <c r="R31" i="14"/>
  <c r="S217" i="14"/>
  <c r="AN148" i="17"/>
  <c r="AI133" i="17"/>
  <c r="AJ150" i="17"/>
  <c r="Q222" i="14"/>
  <c r="U222" i="14"/>
  <c r="AM127" i="17"/>
  <c r="AG139" i="17"/>
  <c r="AO102" i="17"/>
  <c r="X29" i="14"/>
  <c r="Q229" i="14"/>
  <c r="AA131" i="14"/>
  <c r="AI111" i="17"/>
  <c r="AJ107" i="17"/>
  <c r="AL103" i="17"/>
  <c r="X120" i="14"/>
  <c r="W98" i="17"/>
  <c r="X135" i="14"/>
  <c r="AU140" i="7"/>
  <c r="AG101" i="17"/>
  <c r="AH106" i="17"/>
  <c r="AO116" i="17"/>
  <c r="AM108" i="17"/>
  <c r="X43" i="14"/>
  <c r="S226" i="14"/>
  <c r="R216" i="14"/>
  <c r="AL121" i="17"/>
  <c r="AO153" i="17"/>
  <c r="AN123" i="17"/>
  <c r="AI138" i="17"/>
  <c r="AO111" i="17"/>
  <c r="AG127" i="17"/>
  <c r="AD125" i="17"/>
  <c r="P226" i="14"/>
  <c r="Y121" i="14"/>
  <c r="AJ108" i="17"/>
  <c r="T224" i="14"/>
  <c r="AH161" i="17"/>
  <c r="T225" i="14"/>
  <c r="AM117" i="17"/>
  <c r="AG151" i="17"/>
  <c r="S224" i="14"/>
  <c r="Y180" i="14"/>
  <c r="AM164" i="17"/>
  <c r="AM141" i="17"/>
  <c r="AM116" i="17"/>
  <c r="AN115" i="17"/>
  <c r="AI100" i="17"/>
  <c r="AN53" i="7"/>
  <c r="AO141" i="17"/>
  <c r="AG107" i="17"/>
  <c r="AN51" i="7"/>
  <c r="AN124" i="17"/>
  <c r="AI140" i="17"/>
  <c r="AI141" i="17"/>
  <c r="V226" i="14"/>
  <c r="AN137" i="17"/>
  <c r="AL154" i="17"/>
  <c r="Y181" i="14"/>
  <c r="Z169" i="14"/>
  <c r="AH146" i="17"/>
  <c r="AG129" i="17"/>
  <c r="AI162" i="17"/>
  <c r="AL111" i="17"/>
  <c r="AN163" i="17"/>
  <c r="AL108" i="17"/>
  <c r="AJ103" i="17"/>
  <c r="AF38" i="18"/>
  <c r="X129" i="14"/>
  <c r="AJ147" i="17"/>
  <c r="AJ106" i="17"/>
  <c r="T229" i="14"/>
  <c r="AO158" i="17"/>
  <c r="R225" i="14"/>
  <c r="V225" i="14" s="1"/>
  <c r="S215" i="14"/>
  <c r="AO150" i="17"/>
  <c r="AO112" i="17"/>
  <c r="X175" i="14"/>
  <c r="AI147" i="17"/>
  <c r="AL141" i="17"/>
  <c r="Z180" i="14"/>
  <c r="X124" i="14"/>
  <c r="AM153" i="17"/>
  <c r="AL129" i="17"/>
  <c r="AL124" i="17"/>
  <c r="Y46" i="14"/>
  <c r="Z122" i="14"/>
  <c r="AL120" i="17"/>
  <c r="AG131" i="17"/>
  <c r="AM159" i="17"/>
  <c r="AJ104" i="17"/>
  <c r="AI143" i="17"/>
  <c r="X38" i="14"/>
  <c r="AA120" i="14"/>
  <c r="AA91" i="14"/>
  <c r="Z121" i="14"/>
  <c r="AG103" i="17"/>
  <c r="AL153" i="17"/>
  <c r="AH119" i="17"/>
  <c r="AH131" i="17"/>
  <c r="W217" i="14"/>
  <c r="AH112" i="17"/>
  <c r="S218" i="14"/>
  <c r="W218" i="14" s="1"/>
  <c r="Q225" i="14"/>
  <c r="U225" i="14" s="1"/>
  <c r="Z178" i="14"/>
  <c r="Z124" i="14"/>
  <c r="AG130" i="17"/>
  <c r="AU99" i="7"/>
  <c r="AJ121" i="17"/>
  <c r="AU141" i="7"/>
  <c r="AN158" i="17"/>
  <c r="AL164" i="17"/>
  <c r="AD123" i="17"/>
  <c r="R220" i="14"/>
  <c r="X138" i="14"/>
  <c r="AG156" i="17"/>
  <c r="AH147" i="17"/>
  <c r="AJ127" i="17"/>
  <c r="AH143" i="17"/>
  <c r="AO148" i="17"/>
  <c r="R82" i="14"/>
  <c r="R219" i="14"/>
  <c r="V219" i="14" s="1"/>
  <c r="Z40" i="14"/>
  <c r="Z170" i="14"/>
  <c r="AM119" i="17"/>
  <c r="W223" i="14"/>
  <c r="AJ114" i="17"/>
  <c r="AE51" i="18"/>
  <c r="AG121" i="17"/>
  <c r="AA89" i="14"/>
  <c r="AI154" i="17"/>
  <c r="U224" i="14"/>
  <c r="AM114" i="17"/>
  <c r="AJ112" i="17"/>
  <c r="AL148" i="17"/>
  <c r="AJ123" i="17"/>
  <c r="AN107" i="17"/>
  <c r="AH111" i="17"/>
  <c r="AI164" i="17"/>
  <c r="AN55" i="7"/>
  <c r="AO152" i="17"/>
  <c r="AH128" i="17"/>
  <c r="AJ124" i="17"/>
  <c r="AM123" i="17"/>
  <c r="AH163" i="17"/>
  <c r="AL136" i="17"/>
  <c r="AI110" i="17"/>
  <c r="AI125" i="17"/>
  <c r="Z47" i="14"/>
  <c r="Z184" i="14"/>
  <c r="AO138" i="17"/>
  <c r="R228" i="14"/>
  <c r="V228" i="14" s="1"/>
  <c r="AA45" i="14"/>
  <c r="AH126" i="17"/>
  <c r="AN131" i="17"/>
  <c r="AG148" i="17"/>
  <c r="X136" i="14"/>
  <c r="AA34" i="14"/>
  <c r="AN121" i="17"/>
  <c r="AL133" i="17"/>
  <c r="AL163" i="17"/>
  <c r="Z127" i="14"/>
  <c r="AH100" i="17"/>
  <c r="AN146" i="17"/>
  <c r="AH122" i="17"/>
  <c r="AL110" i="17"/>
  <c r="AH140" i="17"/>
  <c r="X75" i="14"/>
  <c r="X130" i="14"/>
  <c r="AF42" i="18"/>
  <c r="AN157" i="17"/>
  <c r="AO139" i="17"/>
  <c r="AL125" i="17"/>
  <c r="Q218" i="14"/>
  <c r="Z94" i="14"/>
  <c r="Z131" i="14"/>
  <c r="Y182" i="14"/>
  <c r="AL144" i="17"/>
  <c r="AJ131" i="17"/>
  <c r="AJ113" i="17"/>
  <c r="AG106" i="17"/>
  <c r="AN136" i="17"/>
  <c r="AD120" i="17"/>
  <c r="R224" i="14"/>
  <c r="Q217" i="14"/>
  <c r="U217" i="14" s="1"/>
  <c r="V218" i="14"/>
  <c r="U218" i="14"/>
  <c r="AU101" i="7"/>
  <c r="AH103" i="17"/>
  <c r="AG116" i="17"/>
  <c r="T214" i="14"/>
  <c r="X81" i="14"/>
  <c r="Z42" i="14"/>
  <c r="AM152" i="17"/>
  <c r="AN155" i="17"/>
  <c r="AJ153" i="17"/>
  <c r="AG147" i="17"/>
  <c r="AI104" i="17"/>
  <c r="AG164" i="17"/>
  <c r="AM139" i="17"/>
  <c r="Y91" i="14"/>
  <c r="AM147" i="17"/>
  <c r="AN116" i="17"/>
  <c r="AN117" i="17"/>
  <c r="AJ126" i="17"/>
  <c r="AL118" i="17"/>
  <c r="Z130" i="14"/>
  <c r="AJ149" i="17"/>
  <c r="AN110" i="17"/>
  <c r="W228" i="14"/>
  <c r="U216" i="14"/>
  <c r="AH137" i="17"/>
  <c r="AM145" i="17"/>
  <c r="AJ143" i="17"/>
  <c r="AL140" i="17"/>
  <c r="AJ118" i="17"/>
  <c r="AO164" i="17"/>
  <c r="AN113" i="17"/>
  <c r="AN114" i="17"/>
  <c r="AH104" i="17"/>
  <c r="T221" i="14"/>
  <c r="P228" i="14"/>
  <c r="AL159" i="17"/>
  <c r="U228" i="14"/>
  <c r="AM158" i="17"/>
  <c r="AH110" i="17"/>
  <c r="AU96" i="7"/>
  <c r="AG158" i="17"/>
  <c r="AN164" i="17"/>
  <c r="AI102" i="17"/>
  <c r="AU145" i="7"/>
  <c r="AI106" i="17"/>
  <c r="AG117" i="17"/>
  <c r="AO106" i="17"/>
  <c r="Y120" i="14"/>
  <c r="Y35" i="14"/>
  <c r="R221" i="14"/>
  <c r="V221" i="14" s="1"/>
  <c r="AL138" i="17"/>
  <c r="AU142" i="7"/>
  <c r="AN159" i="17"/>
  <c r="AJ134" i="17"/>
  <c r="Z76" i="14"/>
  <c r="P84" i="14"/>
  <c r="Y86" i="14"/>
  <c r="Y176" i="14"/>
  <c r="Y93" i="14"/>
  <c r="AH133" i="17"/>
  <c r="AO129" i="17"/>
  <c r="AI118" i="17"/>
  <c r="AL135" i="17"/>
  <c r="W97" i="17"/>
  <c r="P218" i="14"/>
  <c r="T218" i="14" s="1"/>
  <c r="AA171" i="14"/>
  <c r="Y178" i="14"/>
  <c r="AI153" i="17"/>
  <c r="AI113" i="17"/>
  <c r="AE47" i="18"/>
  <c r="AO157" i="17"/>
  <c r="AO160" i="17"/>
  <c r="AM150" i="17"/>
  <c r="AM104" i="17"/>
  <c r="Z120" i="14"/>
  <c r="R222" i="14"/>
  <c r="AA182" i="14"/>
  <c r="X184" i="14"/>
  <c r="AA180" i="14"/>
  <c r="Y44" i="14"/>
  <c r="AI136" i="17"/>
  <c r="AH144" i="17"/>
  <c r="AM137" i="17"/>
  <c r="AJ129" i="17"/>
  <c r="AO159" i="17"/>
  <c r="AG136" i="17"/>
  <c r="AJ100" i="17"/>
  <c r="AD121" i="17"/>
  <c r="P227" i="14"/>
  <c r="T227" i="14" s="1"/>
  <c r="AM156" i="17"/>
  <c r="AL152" i="17"/>
  <c r="AI135" i="17"/>
  <c r="AH155" i="17"/>
  <c r="AL122" i="17"/>
  <c r="AG119" i="17"/>
  <c r="X180" i="14"/>
  <c r="AI126" i="17"/>
  <c r="AI101" i="17"/>
  <c r="AN153" i="17"/>
  <c r="T226" i="14"/>
  <c r="AG112" i="17"/>
  <c r="AL117" i="17"/>
  <c r="AO144" i="17"/>
  <c r="AO103" i="17"/>
  <c r="AN130" i="17"/>
  <c r="AG155" i="17"/>
  <c r="T219" i="14"/>
  <c r="AN150" i="17"/>
  <c r="AG162" i="17"/>
  <c r="AA139" i="14"/>
  <c r="X139" i="14"/>
  <c r="AN138" i="17"/>
  <c r="AI131" i="17"/>
  <c r="AM107" i="17"/>
  <c r="AG149" i="17"/>
  <c r="AH159" i="17"/>
  <c r="AJ133" i="17"/>
  <c r="AH141" i="17"/>
  <c r="AM121" i="17"/>
  <c r="AL113" i="17"/>
  <c r="AG123" i="17"/>
  <c r="AI144" i="17"/>
  <c r="AO109" i="17"/>
  <c r="AH151" i="17"/>
  <c r="AL151" i="17"/>
  <c r="AJ110" i="17"/>
  <c r="AH117" i="17"/>
  <c r="AN154" i="17"/>
  <c r="AG135" i="17"/>
  <c r="AI137" i="17"/>
  <c r="AO142" i="17"/>
  <c r="AJ130" i="17"/>
  <c r="AJ159" i="17"/>
  <c r="AO132" i="17"/>
  <c r="AE49" i="18"/>
  <c r="AU100" i="7"/>
  <c r="AG114" i="17"/>
  <c r="W224" i="14"/>
  <c r="AH156" i="17"/>
  <c r="T217" i="14"/>
  <c r="AN140" i="17"/>
  <c r="CQ19" i="17"/>
  <c r="CS93" i="17"/>
  <c r="CS13" i="17"/>
  <c r="CS84" i="17"/>
  <c r="CS54" i="17"/>
  <c r="CT34" i="17"/>
  <c r="CR38" i="17"/>
  <c r="CN95" i="17"/>
  <c r="CQ26" i="17"/>
  <c r="CS56" i="17"/>
  <c r="CQ92" i="17"/>
  <c r="CT40" i="17"/>
  <c r="AJ160" i="17"/>
  <c r="W215" i="14"/>
  <c r="AM118" i="17"/>
  <c r="AO145" i="17"/>
  <c r="V227" i="14"/>
  <c r="AI119" i="17"/>
  <c r="CQ35" i="17"/>
  <c r="CQ71" i="17"/>
  <c r="CQ31" i="17"/>
  <c r="AM133" i="17"/>
  <c r="AN106" i="17"/>
  <c r="CR77" i="17"/>
  <c r="AI109" i="17"/>
  <c r="AO134" i="17"/>
  <c r="AO105" i="17"/>
  <c r="AI108" i="17"/>
  <c r="CQ76" i="17"/>
  <c r="CR42" i="17"/>
  <c r="CS60" i="17"/>
  <c r="AJ163" i="17"/>
  <c r="AE50" i="18"/>
  <c r="T84" i="14"/>
  <c r="CS40" i="17"/>
  <c r="AH149" i="17"/>
  <c r="X33" i="14"/>
  <c r="AG153" i="17"/>
  <c r="AH136" i="17"/>
  <c r="V82" i="14"/>
  <c r="AG161" i="17"/>
  <c r="AN109" i="17"/>
  <c r="AN142" i="17"/>
  <c r="AN149" i="17"/>
  <c r="AN127" i="17"/>
  <c r="AJ152" i="17"/>
  <c r="AH158" i="17"/>
  <c r="CQ72" i="17"/>
  <c r="CQ34" i="17"/>
  <c r="CR52" i="17"/>
  <c r="CS51" i="17"/>
  <c r="CS32" i="17"/>
  <c r="T30" i="14"/>
  <c r="CQ37" i="17"/>
  <c r="CQ82" i="17"/>
  <c r="CR43" i="17"/>
  <c r="CS42" i="17"/>
  <c r="CS78" i="17"/>
  <c r="CE89" i="17"/>
  <c r="CQ38" i="17"/>
  <c r="CS26" i="17"/>
  <c r="AI160" i="17"/>
  <c r="AJ101" i="17"/>
  <c r="AI105" i="17"/>
  <c r="AI129" i="17"/>
  <c r="AL123" i="17"/>
  <c r="V31" i="14"/>
  <c r="CQ18" i="17"/>
  <c r="CQ63" i="17"/>
  <c r="CR56" i="17"/>
  <c r="CS35" i="17"/>
  <c r="CS69" i="17"/>
  <c r="CS82" i="17"/>
  <c r="CR71" i="17"/>
  <c r="CN97" i="17"/>
  <c r="CK96" i="17"/>
  <c r="CS59" i="17"/>
  <c r="CR31" i="17"/>
  <c r="CS31" i="17"/>
  <c r="U37" i="14"/>
  <c r="Y37" i="14" s="1"/>
  <c r="T125" i="14"/>
  <c r="X125" i="14" s="1"/>
  <c r="V39" i="14"/>
  <c r="Z39" i="14" s="1"/>
  <c r="E59" i="14"/>
  <c r="T133" i="14"/>
  <c r="X133" i="14" s="1"/>
  <c r="T134" i="14"/>
  <c r="X134" i="14" s="1"/>
  <c r="V176" i="14"/>
  <c r="Z176" i="14" s="1"/>
  <c r="W167" i="14"/>
  <c r="AA167" i="14" s="1"/>
  <c r="U137" i="14"/>
  <c r="Y137" i="14" s="1"/>
  <c r="U84" i="14"/>
  <c r="Y84" i="14" s="1"/>
  <c r="W124" i="14"/>
  <c r="AA124" i="14" s="1"/>
  <c r="W40" i="14"/>
  <c r="AA40" i="14" s="1"/>
  <c r="V41" i="14"/>
  <c r="Z41" i="14" s="1"/>
  <c r="W122" i="14"/>
  <c r="AA122" i="14" s="1"/>
  <c r="W86" i="14"/>
  <c r="AA86" i="14" s="1"/>
  <c r="T80" i="14"/>
  <c r="X80" i="14" s="1"/>
  <c r="V181" i="14"/>
  <c r="Z181" i="14" s="1"/>
  <c r="U47" i="14"/>
  <c r="Y47" i="14" s="1"/>
  <c r="T47" i="14"/>
  <c r="X47" i="14" s="1"/>
  <c r="W183" i="14"/>
  <c r="AA183" i="14" s="1"/>
  <c r="T170" i="14"/>
  <c r="X170" i="14" s="1"/>
  <c r="W30" i="14"/>
  <c r="AA30" i="14" s="1"/>
  <c r="W41" i="14"/>
  <c r="AA41" i="14" s="1"/>
  <c r="W134" i="14"/>
  <c r="AA134" i="14" s="1"/>
  <c r="U135" i="14"/>
  <c r="Y135" i="14" s="1"/>
  <c r="T169" i="14"/>
  <c r="X169" i="14" s="1"/>
  <c r="W137" i="14"/>
  <c r="AA137" i="14" s="1"/>
  <c r="T39" i="14"/>
  <c r="X39" i="14" s="1"/>
  <c r="W78" i="14"/>
  <c r="AA78" i="14" s="1"/>
  <c r="BH96" i="17"/>
  <c r="CN96" i="17" s="1"/>
  <c r="W121" i="14"/>
  <c r="AA121" i="14" s="1"/>
  <c r="V168" i="14"/>
  <c r="Z168" i="14" s="1"/>
  <c r="G57" i="14"/>
  <c r="G58" i="14"/>
  <c r="V93" i="14"/>
  <c r="Z93" i="14" s="1"/>
  <c r="D60" i="14"/>
  <c r="D59" i="14"/>
  <c r="D56" i="14"/>
  <c r="V35" i="14"/>
  <c r="Z35" i="14" s="1"/>
  <c r="V90" i="14"/>
  <c r="Z90" i="14" s="1"/>
  <c r="V133" i="14"/>
  <c r="Z133" i="14" s="1"/>
  <c r="V91" i="14"/>
  <c r="Z91" i="14" s="1"/>
  <c r="U34" i="14"/>
  <c r="Y34" i="14" s="1"/>
  <c r="V171" i="14"/>
  <c r="Z171" i="14" s="1"/>
  <c r="W129" i="14"/>
  <c r="AA129" i="14" s="1"/>
  <c r="W82" i="14"/>
  <c r="AA82" i="14" s="1"/>
  <c r="U124" i="14"/>
  <c r="Y124" i="14" s="1"/>
  <c r="V135" i="14"/>
  <c r="Z135" i="14" s="1"/>
  <c r="U31" i="14"/>
  <c r="Y31" i="14" s="1"/>
  <c r="W84" i="14"/>
  <c r="AA84" i="14" s="1"/>
  <c r="T131" i="14"/>
  <c r="X131" i="14" s="1"/>
  <c r="V45" i="14"/>
  <c r="Z45" i="14" s="1"/>
  <c r="U129" i="14"/>
  <c r="Y129" i="14" s="1"/>
  <c r="W87" i="14"/>
  <c r="AA87" i="14" s="1"/>
  <c r="U40" i="14"/>
  <c r="Y40" i="14" s="1"/>
  <c r="W47" i="14"/>
  <c r="AA47" i="14" s="1"/>
  <c r="T176" i="14"/>
  <c r="X176" i="14" s="1"/>
  <c r="T128" i="14"/>
  <c r="X128" i="14" s="1"/>
  <c r="T122" i="14"/>
  <c r="X122" i="14" s="1"/>
  <c r="V132" i="14"/>
  <c r="Z132" i="14" s="1"/>
  <c r="W184" i="14"/>
  <c r="AA184" i="14" s="1"/>
  <c r="V49" i="14"/>
  <c r="Z49" i="14" s="1"/>
  <c r="W83" i="14"/>
  <c r="AA83" i="14" s="1"/>
  <c r="F58" i="14"/>
  <c r="F57" i="14"/>
  <c r="V139" i="14"/>
  <c r="Z139" i="14" s="1"/>
  <c r="F59" i="14"/>
  <c r="F55" i="14"/>
  <c r="F56" i="14"/>
  <c r="BE95" i="17"/>
  <c r="CK95" i="17" s="1"/>
  <c r="BE97" i="17"/>
  <c r="CK97" i="17" s="1"/>
  <c r="U133" i="14"/>
  <c r="Y133" i="14" s="1"/>
  <c r="V182" i="14"/>
  <c r="Z182" i="14" s="1"/>
  <c r="T179" i="14"/>
  <c r="X179" i="14" s="1"/>
  <c r="U171" i="14"/>
  <c r="Y171" i="14" s="1"/>
  <c r="W31" i="14"/>
  <c r="AA31" i="14" s="1"/>
  <c r="W46" i="14"/>
  <c r="AA46" i="14" s="1"/>
  <c r="U138" i="14"/>
  <c r="Y138" i="14" s="1"/>
  <c r="V36" i="14"/>
  <c r="Z36" i="14" s="1"/>
  <c r="W37" i="14"/>
  <c r="AA37" i="14" s="1"/>
  <c r="W176" i="14"/>
  <c r="AA176" i="14" s="1"/>
  <c r="T49" i="14"/>
  <c r="X49" i="14" s="1"/>
  <c r="T181" i="14"/>
  <c r="X181" i="14" s="1"/>
  <c r="W133" i="14"/>
  <c r="AA133" i="14" s="1"/>
  <c r="V126" i="14"/>
  <c r="Z126" i="14" s="1"/>
  <c r="T126" i="14"/>
  <c r="X126" i="14" s="1"/>
  <c r="V128" i="14"/>
  <c r="Z128" i="14" s="1"/>
  <c r="W127" i="14"/>
  <c r="AA127" i="14" s="1"/>
  <c r="T45" i="14"/>
  <c r="X45" i="14" s="1"/>
  <c r="U172" i="14"/>
  <c r="Y172" i="14" s="1"/>
  <c r="W177" i="14"/>
  <c r="AA177" i="14" s="1"/>
  <c r="U89" i="14"/>
  <c r="Y89" i="14" s="1"/>
  <c r="U94" i="14"/>
  <c r="Y94" i="14" s="1"/>
  <c r="T34" i="14"/>
  <c r="X34" i="14" s="1"/>
  <c r="W138" i="14"/>
  <c r="AA138" i="14" s="1"/>
  <c r="U127" i="14"/>
  <c r="Y127" i="14" s="1"/>
  <c r="V129" i="14"/>
  <c r="Z129" i="14" s="1"/>
  <c r="W42" i="14"/>
  <c r="AA42" i="14" s="1"/>
  <c r="V174" i="14"/>
  <c r="Z174" i="14" s="1"/>
  <c r="U36" i="14"/>
  <c r="Y36" i="14" s="1"/>
  <c r="AF37" i="14" l="1"/>
  <c r="CI49" i="17"/>
  <c r="M49" i="17" s="1"/>
  <c r="CI13" i="17"/>
  <c r="M13" i="17" s="1"/>
  <c r="CI45" i="17"/>
  <c r="M45" i="17" s="1"/>
  <c r="CI43" i="17"/>
  <c r="M43" i="17" s="1"/>
  <c r="CI31" i="17"/>
  <c r="M31" i="17" s="1"/>
  <c r="DG34" i="17"/>
  <c r="Q34" i="17" s="1"/>
  <c r="DA44" i="17"/>
  <c r="P44" i="17" s="1"/>
  <c r="CU55" i="17"/>
  <c r="O55" i="17" s="1"/>
  <c r="CU8" i="17"/>
  <c r="O8" i="17" s="1"/>
  <c r="CO14" i="17"/>
  <c r="N14" i="17" s="1"/>
  <c r="CO27" i="17"/>
  <c r="N27" i="17" s="1"/>
  <c r="CU6" i="17"/>
  <c r="O6" i="17" s="1"/>
  <c r="CI90" i="17"/>
  <c r="M90" i="17" s="1"/>
  <c r="CU33" i="17"/>
  <c r="O33" i="17" s="1"/>
  <c r="DG84" i="17"/>
  <c r="Q84" i="17" s="1"/>
  <c r="CO48" i="17"/>
  <c r="N48" i="17" s="1"/>
  <c r="CO74" i="17"/>
  <c r="N74" i="17" s="1"/>
  <c r="CU83" i="17"/>
  <c r="O83" i="17" s="1"/>
  <c r="DA13" i="17"/>
  <c r="P13" i="17" s="1"/>
  <c r="CO75" i="17"/>
  <c r="N75" i="17" s="1"/>
  <c r="DA95" i="17"/>
  <c r="P95" i="17" s="1"/>
  <c r="CO24" i="17"/>
  <c r="N24" i="17" s="1"/>
  <c r="DG89" i="17"/>
  <c r="Q89" i="17" s="1"/>
  <c r="CO61" i="17"/>
  <c r="N61" i="17" s="1"/>
  <c r="DG32" i="17"/>
  <c r="Q32" i="17" s="1"/>
  <c r="CU90" i="17"/>
  <c r="O90" i="17" s="1"/>
  <c r="DG62" i="17"/>
  <c r="Q62" i="17" s="1"/>
  <c r="DG59" i="17"/>
  <c r="Q59" i="17" s="1"/>
  <c r="CU64" i="17"/>
  <c r="O64" i="17" s="1"/>
  <c r="DA60" i="17"/>
  <c r="P60" i="17" s="1"/>
  <c r="CO50" i="17"/>
  <c r="N50" i="17" s="1"/>
  <c r="DG38" i="17"/>
  <c r="Q38" i="17" s="1"/>
  <c r="CU68" i="17"/>
  <c r="O68" i="17" s="1"/>
  <c r="DA8" i="17"/>
  <c r="P8" i="17" s="1"/>
  <c r="CU62" i="17"/>
  <c r="O62" i="17" s="1"/>
  <c r="DG48" i="17"/>
  <c r="Q48" i="17" s="1"/>
  <c r="DA63" i="17"/>
  <c r="P63" i="17" s="1"/>
  <c r="CO69" i="17"/>
  <c r="N69" i="17" s="1"/>
  <c r="CI50" i="17"/>
  <c r="M50" i="17" s="1"/>
  <c r="CI28" i="17"/>
  <c r="M28" i="17" s="1"/>
  <c r="CI7" i="17"/>
  <c r="M7" i="17" s="1"/>
  <c r="CI72" i="17"/>
  <c r="M72" i="17" s="1"/>
  <c r="CI73" i="17"/>
  <c r="M73" i="17" s="1"/>
  <c r="CI68" i="17"/>
  <c r="M68" i="17" s="1"/>
  <c r="CI61" i="17"/>
  <c r="M61" i="17" s="1"/>
  <c r="CI38" i="17"/>
  <c r="M38" i="17" s="1"/>
  <c r="CO80" i="17"/>
  <c r="N80" i="17" s="1"/>
  <c r="CO11" i="17"/>
  <c r="N11" i="17" s="1"/>
  <c r="CO49" i="17"/>
  <c r="N49" i="17" s="1"/>
  <c r="DG41" i="17"/>
  <c r="Q41" i="17" s="1"/>
  <c r="DA82" i="17"/>
  <c r="P82" i="17" s="1"/>
  <c r="CU87" i="17"/>
  <c r="O87" i="17" s="1"/>
  <c r="DA35" i="17"/>
  <c r="P35" i="17" s="1"/>
  <c r="CU24" i="17"/>
  <c r="O24" i="17" s="1"/>
  <c r="CU22" i="17"/>
  <c r="O22" i="17" s="1"/>
  <c r="DA72" i="17"/>
  <c r="P72" i="17" s="1"/>
  <c r="DA70" i="17"/>
  <c r="P70" i="17" s="1"/>
  <c r="CO58" i="17"/>
  <c r="N58" i="17" s="1"/>
  <c r="DA52" i="17"/>
  <c r="P52" i="17" s="1"/>
  <c r="CO21" i="17"/>
  <c r="N21" i="17" s="1"/>
  <c r="CO30" i="17"/>
  <c r="N30" i="17" s="1"/>
  <c r="CO10" i="17"/>
  <c r="N10" i="17" s="1"/>
  <c r="DG79" i="17"/>
  <c r="Q79" i="17" s="1"/>
  <c r="DG23" i="17"/>
  <c r="Q23" i="17" s="1"/>
  <c r="DG88" i="17"/>
  <c r="Q88" i="17" s="1"/>
  <c r="CI17" i="17"/>
  <c r="M17" i="17" s="1"/>
  <c r="CI40" i="17"/>
  <c r="M40" i="17" s="1"/>
  <c r="CI39" i="17"/>
  <c r="M39" i="17" s="1"/>
  <c r="CI24" i="17"/>
  <c r="M24" i="17" s="1"/>
  <c r="CI22" i="17"/>
  <c r="M22" i="17" s="1"/>
  <c r="CI54" i="17"/>
  <c r="M54" i="17" s="1"/>
  <c r="CI88" i="17"/>
  <c r="M88" i="17" s="1"/>
  <c r="DG27" i="17"/>
  <c r="Q27" i="17" s="1"/>
  <c r="DG28" i="17"/>
  <c r="Q28" i="17" s="1"/>
  <c r="CO78" i="17"/>
  <c r="N78" i="17" s="1"/>
  <c r="CU86" i="17"/>
  <c r="O86" i="17" s="1"/>
  <c r="CO63" i="17"/>
  <c r="N63" i="17" s="1"/>
  <c r="DA99" i="17"/>
  <c r="P99" i="17" s="1"/>
  <c r="DG17" i="17"/>
  <c r="Q17" i="17" s="1"/>
  <c r="DG44" i="17"/>
  <c r="Q44" i="17" s="1"/>
  <c r="DA7" i="17"/>
  <c r="P7" i="17" s="1"/>
  <c r="CO54" i="17"/>
  <c r="N54" i="17" s="1"/>
  <c r="DA88" i="17"/>
  <c r="P88" i="17" s="1"/>
  <c r="CU45" i="17"/>
  <c r="O45" i="17" s="1"/>
  <c r="DA29" i="17"/>
  <c r="P29" i="17" s="1"/>
  <c r="CU49" i="17"/>
  <c r="O49" i="17" s="1"/>
  <c r="CO36" i="17"/>
  <c r="N36" i="17" s="1"/>
  <c r="DA45" i="17"/>
  <c r="P45" i="17" s="1"/>
  <c r="CO94" i="17"/>
  <c r="N94" i="17" s="1"/>
  <c r="CI87" i="17"/>
  <c r="M87" i="17" s="1"/>
  <c r="CU14" i="17"/>
  <c r="O14" i="17" s="1"/>
  <c r="DA40" i="17"/>
  <c r="P40" i="17" s="1"/>
  <c r="CO84" i="17"/>
  <c r="N84" i="17" s="1"/>
  <c r="DG82" i="17"/>
  <c r="Q82" i="17" s="1"/>
  <c r="CO72" i="17"/>
  <c r="N72" i="17" s="1"/>
  <c r="CO86" i="17"/>
  <c r="N86" i="17" s="1"/>
  <c r="DA91" i="17"/>
  <c r="P91" i="17" s="1"/>
  <c r="DG22" i="17"/>
  <c r="Q22" i="17" s="1"/>
  <c r="DA49" i="17"/>
  <c r="P49" i="17" s="1"/>
  <c r="CU15" i="17"/>
  <c r="O15" i="17" s="1"/>
  <c r="CU41" i="17"/>
  <c r="O41" i="17" s="1"/>
  <c r="CO31" i="17"/>
  <c r="N31" i="17" s="1"/>
  <c r="CI93" i="17"/>
  <c r="M93" i="17" s="1"/>
  <c r="CO43" i="17"/>
  <c r="N43" i="17" s="1"/>
  <c r="CI35" i="17"/>
  <c r="M35" i="17" s="1"/>
  <c r="DG51" i="17"/>
  <c r="Q51" i="17" s="1"/>
  <c r="CO60" i="17"/>
  <c r="N60" i="17" s="1"/>
  <c r="CO52" i="17"/>
  <c r="N52" i="17" s="1"/>
  <c r="DG90" i="17"/>
  <c r="Q90" i="17" s="1"/>
  <c r="CO53" i="17"/>
  <c r="N53" i="17" s="1"/>
  <c r="CO15" i="17"/>
  <c r="N15" i="17" s="1"/>
  <c r="DG12" i="17"/>
  <c r="Q12" i="17" s="1"/>
  <c r="CO5" i="17"/>
  <c r="N5" i="17" s="1"/>
  <c r="DA98" i="17"/>
  <c r="P98" i="17" s="1"/>
  <c r="CO55" i="17"/>
  <c r="N55" i="17" s="1"/>
  <c r="CO25" i="17"/>
  <c r="N25" i="17" s="1"/>
  <c r="DA55" i="17"/>
  <c r="P55" i="17" s="1"/>
  <c r="CO16" i="17"/>
  <c r="N16" i="17" s="1"/>
  <c r="DG100" i="17"/>
  <c r="Q100" i="17" s="1"/>
  <c r="CO9" i="17"/>
  <c r="N9" i="17" s="1"/>
  <c r="CI64" i="17"/>
  <c r="M64" i="17" s="1"/>
  <c r="CI52" i="17"/>
  <c r="M52" i="17" s="1"/>
  <c r="CI86" i="17"/>
  <c r="M86" i="17" s="1"/>
  <c r="DG42" i="17"/>
  <c r="Q42" i="17" s="1"/>
  <c r="CU66" i="17"/>
  <c r="O66" i="17" s="1"/>
  <c r="CO6" i="17"/>
  <c r="N6" i="17" s="1"/>
  <c r="CO45" i="17"/>
  <c r="N45" i="17" s="1"/>
  <c r="CU85" i="17"/>
  <c r="O85" i="17" s="1"/>
  <c r="CO85" i="17"/>
  <c r="N85" i="17" s="1"/>
  <c r="DA51" i="17"/>
  <c r="P51" i="17" s="1"/>
  <c r="CU57" i="17"/>
  <c r="O57" i="17" s="1"/>
  <c r="CO13" i="17"/>
  <c r="N13" i="17" s="1"/>
  <c r="DA50" i="17"/>
  <c r="P50" i="17" s="1"/>
  <c r="CU50" i="17"/>
  <c r="O50" i="17" s="1"/>
  <c r="CU48" i="17"/>
  <c r="O48" i="17" s="1"/>
  <c r="CO28" i="17"/>
  <c r="N28" i="17" s="1"/>
  <c r="CU29" i="17"/>
  <c r="O29" i="17" s="1"/>
  <c r="DA80" i="17"/>
  <c r="P80" i="17" s="1"/>
  <c r="DG19" i="17"/>
  <c r="Q19" i="17" s="1"/>
  <c r="CI55" i="17"/>
  <c r="M55" i="17" s="1"/>
  <c r="CI77" i="17"/>
  <c r="M77" i="17" s="1"/>
  <c r="CI12" i="17"/>
  <c r="M12" i="17" s="1"/>
  <c r="CI58" i="17"/>
  <c r="M58" i="17" s="1"/>
  <c r="CI23" i="17"/>
  <c r="M23" i="17" s="1"/>
  <c r="CO70" i="17"/>
  <c r="N70" i="17" s="1"/>
  <c r="DA21" i="17"/>
  <c r="P21" i="17" s="1"/>
  <c r="DA31" i="17"/>
  <c r="P31" i="17" s="1"/>
  <c r="DG76" i="17"/>
  <c r="Q76" i="17" s="1"/>
  <c r="CO91" i="17"/>
  <c r="N91" i="17" s="1"/>
  <c r="DG67" i="17"/>
  <c r="Q67" i="17" s="1"/>
  <c r="DG77" i="17"/>
  <c r="Q77" i="17" s="1"/>
  <c r="CU96" i="17"/>
  <c r="O96" i="17" s="1"/>
  <c r="DA38" i="17"/>
  <c r="P38" i="17" s="1"/>
  <c r="CO20" i="17"/>
  <c r="N20" i="17" s="1"/>
  <c r="DG8" i="17"/>
  <c r="Q8" i="17" s="1"/>
  <c r="CU44" i="17"/>
  <c r="O44" i="17" s="1"/>
  <c r="CO62" i="17"/>
  <c r="N62" i="17" s="1"/>
  <c r="DG14" i="17"/>
  <c r="Q14" i="17" s="1"/>
  <c r="CO29" i="17"/>
  <c r="N29" i="17" s="1"/>
  <c r="DA94" i="17"/>
  <c r="P94" i="17" s="1"/>
  <c r="DG58" i="17"/>
  <c r="Q58" i="17" s="1"/>
  <c r="DG71" i="17"/>
  <c r="Q71" i="17" s="1"/>
  <c r="DG72" i="17"/>
  <c r="Q72" i="17" s="1"/>
  <c r="CO88" i="17"/>
  <c r="N88" i="17" s="1"/>
  <c r="CU10" i="17"/>
  <c r="O10" i="17" s="1"/>
  <c r="CU11" i="17"/>
  <c r="O11" i="17" s="1"/>
  <c r="CO73" i="17"/>
  <c r="N73" i="17" s="1"/>
  <c r="CU25" i="17"/>
  <c r="O25" i="17" s="1"/>
  <c r="DA58" i="17"/>
  <c r="P58" i="17" s="1"/>
  <c r="CU88" i="17"/>
  <c r="O88" i="17" s="1"/>
  <c r="DG50" i="17"/>
  <c r="Q50" i="17" s="1"/>
  <c r="DA19" i="17"/>
  <c r="P19" i="17" s="1"/>
  <c r="CU30" i="17"/>
  <c r="O30" i="17" s="1"/>
  <c r="CU75" i="17"/>
  <c r="O75" i="17" s="1"/>
  <c r="CO83" i="17"/>
  <c r="N83" i="17" s="1"/>
  <c r="CU47" i="17"/>
  <c r="O47" i="17" s="1"/>
  <c r="DG7" i="17"/>
  <c r="Q7" i="17" s="1"/>
  <c r="DA48" i="17"/>
  <c r="P48" i="17" s="1"/>
  <c r="CU28" i="17"/>
  <c r="O28" i="17" s="1"/>
  <c r="DG26" i="17"/>
  <c r="Q26" i="17" s="1"/>
  <c r="CU27" i="17"/>
  <c r="O27" i="17" s="1"/>
  <c r="DA33" i="17"/>
  <c r="P33" i="17" s="1"/>
  <c r="CO32" i="17"/>
  <c r="N32" i="17" s="1"/>
  <c r="DG74" i="17"/>
  <c r="Q74" i="17" s="1"/>
  <c r="DA93" i="17"/>
  <c r="P93" i="17" s="1"/>
  <c r="DA43" i="17"/>
  <c r="P43" i="17" s="1"/>
  <c r="DA53" i="17"/>
  <c r="P53" i="17" s="1"/>
  <c r="DG81" i="17"/>
  <c r="Q81" i="17" s="1"/>
  <c r="CO67" i="17"/>
  <c r="N67" i="17" s="1"/>
  <c r="CO41" i="17"/>
  <c r="N41" i="17" s="1"/>
  <c r="DG98" i="17"/>
  <c r="Q98" i="17" s="1"/>
  <c r="CO92" i="17"/>
  <c r="N92" i="17" s="1"/>
  <c r="CO22" i="17"/>
  <c r="N22" i="17" s="1"/>
  <c r="CU23" i="17"/>
  <c r="O23" i="17" s="1"/>
  <c r="DG6" i="17"/>
  <c r="Q6" i="17" s="1"/>
  <c r="DA27" i="17"/>
  <c r="P27" i="17" s="1"/>
  <c r="CO26" i="17"/>
  <c r="N26" i="17" s="1"/>
  <c r="CO51" i="17"/>
  <c r="N51" i="17" s="1"/>
  <c r="DG21" i="17"/>
  <c r="Q21" i="17" s="1"/>
  <c r="DA23" i="17"/>
  <c r="P23" i="17" s="1"/>
  <c r="AF42" i="14"/>
  <c r="J42" i="2"/>
  <c r="K180" i="2"/>
  <c r="L48" i="2"/>
  <c r="K135" i="2"/>
  <c r="J133" i="2"/>
  <c r="AF49" i="14"/>
  <c r="L144" i="2"/>
  <c r="J131" i="2"/>
  <c r="I40" i="2"/>
  <c r="J100" i="2"/>
  <c r="J95" i="2"/>
  <c r="L183" i="2"/>
  <c r="J178" i="2"/>
  <c r="J38" i="2"/>
  <c r="AF76" i="14"/>
  <c r="I51" i="2"/>
  <c r="L133" i="2"/>
  <c r="K134" i="2"/>
  <c r="I132" i="2"/>
  <c r="AG213" i="14"/>
  <c r="K132" i="2"/>
  <c r="L139" i="2"/>
  <c r="I187" i="2"/>
  <c r="AH74" i="14"/>
  <c r="I55" i="2"/>
  <c r="L182" i="2"/>
  <c r="L43" i="2"/>
  <c r="K42" i="2"/>
  <c r="I138" i="2"/>
  <c r="J144" i="2"/>
  <c r="AF83" i="14"/>
  <c r="AE42" i="14"/>
  <c r="L52" i="2"/>
  <c r="L37" i="2"/>
  <c r="AH93" i="14"/>
  <c r="AH48" i="14"/>
  <c r="AE93" i="14"/>
  <c r="AH79" i="14"/>
  <c r="AG78" i="14"/>
  <c r="AF43" i="14"/>
  <c r="Z207" i="7"/>
  <c r="Z203" i="7"/>
  <c r="AH90" i="14"/>
  <c r="Z198" i="7"/>
  <c r="AF33" i="14"/>
  <c r="AF74" i="14"/>
  <c r="J52" i="2"/>
  <c r="J177" i="2"/>
  <c r="I185" i="2"/>
  <c r="K188" i="2"/>
  <c r="J139" i="2"/>
  <c r="AG80" i="14"/>
  <c r="K145" i="2"/>
  <c r="L89" i="2"/>
  <c r="AF75" i="14"/>
  <c r="K55" i="2"/>
  <c r="L190" i="2"/>
  <c r="K138" i="2"/>
  <c r="J179" i="2"/>
  <c r="I128" i="2"/>
  <c r="I134" i="2"/>
  <c r="AG74" i="14"/>
  <c r="I182" i="2"/>
  <c r="AE40" i="14"/>
  <c r="I84" i="2"/>
  <c r="AF92" i="14"/>
  <c r="K48" i="2"/>
  <c r="K53" i="2"/>
  <c r="L53" i="2"/>
  <c r="J176" i="2"/>
  <c r="AH80" i="14"/>
  <c r="J46" i="2"/>
  <c r="J54" i="2"/>
  <c r="AG88" i="14"/>
  <c r="L93" i="2"/>
  <c r="J135" i="2"/>
  <c r="AH32" i="14"/>
  <c r="AH76" i="14"/>
  <c r="Z23" i="7"/>
  <c r="AG92" i="14"/>
  <c r="CU36" i="17"/>
  <c r="O36" i="17" s="1"/>
  <c r="DG33" i="17"/>
  <c r="Q33" i="17" s="1"/>
  <c r="CU94" i="17"/>
  <c r="O94" i="17" s="1"/>
  <c r="DG63" i="17"/>
  <c r="Q63" i="17" s="1"/>
  <c r="DA34" i="17"/>
  <c r="P34" i="17" s="1"/>
  <c r="DA97" i="17"/>
  <c r="P97" i="17" s="1"/>
  <c r="DA87" i="17"/>
  <c r="P87" i="17" s="1"/>
  <c r="CO35" i="17"/>
  <c r="N35" i="17" s="1"/>
  <c r="DA11" i="17"/>
  <c r="P11" i="17" s="1"/>
  <c r="DA66" i="17"/>
  <c r="P66" i="17" s="1"/>
  <c r="CO57" i="17"/>
  <c r="N57" i="17" s="1"/>
  <c r="DG99" i="17"/>
  <c r="Q99" i="17" s="1"/>
  <c r="DG46" i="17"/>
  <c r="Q46" i="17" s="1"/>
  <c r="DA96" i="17"/>
  <c r="P96" i="17" s="1"/>
  <c r="CO19" i="17"/>
  <c r="N19" i="17" s="1"/>
  <c r="CU53" i="17"/>
  <c r="O53" i="17" s="1"/>
  <c r="CU79" i="17"/>
  <c r="O79" i="17" s="1"/>
  <c r="CU58" i="17"/>
  <c r="O58" i="17" s="1"/>
  <c r="DA74" i="17"/>
  <c r="P74" i="17" s="1"/>
  <c r="CU70" i="17"/>
  <c r="O70" i="17" s="1"/>
  <c r="DG37" i="17"/>
  <c r="Q37" i="17" s="1"/>
  <c r="CO87" i="17"/>
  <c r="N87" i="17" s="1"/>
  <c r="CU9" i="17"/>
  <c r="O9" i="17" s="1"/>
  <c r="CO34" i="17"/>
  <c r="N34" i="17" s="1"/>
  <c r="CU89" i="17"/>
  <c r="O89" i="17" s="1"/>
  <c r="CO77" i="17"/>
  <c r="N77" i="17" s="1"/>
  <c r="DG35" i="17"/>
  <c r="Q35" i="17" s="1"/>
  <c r="DG36" i="17"/>
  <c r="Q36" i="17" s="1"/>
  <c r="CU39" i="17"/>
  <c r="O39" i="17" s="1"/>
  <c r="DA90" i="17"/>
  <c r="P90" i="17" s="1"/>
  <c r="DA32" i="17"/>
  <c r="P32" i="17" s="1"/>
  <c r="CU74" i="17"/>
  <c r="O74" i="17" s="1"/>
  <c r="CO56" i="17"/>
  <c r="N56" i="17" s="1"/>
  <c r="I180" i="2"/>
  <c r="L134" i="2"/>
  <c r="K51" i="2"/>
  <c r="L142" i="2"/>
  <c r="AG79" i="14"/>
  <c r="I133" i="2"/>
  <c r="I49" i="2"/>
  <c r="I137" i="2"/>
  <c r="I47" i="2"/>
  <c r="L90" i="2"/>
  <c r="AG30" i="14"/>
  <c r="J37" i="2"/>
  <c r="AH77" i="14"/>
  <c r="J128" i="2"/>
  <c r="L179" i="2"/>
  <c r="AG83" i="14"/>
  <c r="AE89" i="14"/>
  <c r="K141" i="2"/>
  <c r="J130" i="2"/>
  <c r="K54" i="2"/>
  <c r="L88" i="2"/>
  <c r="L135" i="2"/>
  <c r="J45" i="2"/>
  <c r="K46" i="2"/>
  <c r="AE37" i="14"/>
  <c r="AB37" i="14"/>
  <c r="K177" i="2"/>
  <c r="L186" i="2"/>
  <c r="L129" i="2"/>
  <c r="J40" i="2"/>
  <c r="K97" i="2"/>
  <c r="L97" i="2"/>
  <c r="AE163" i="14"/>
  <c r="AB163" i="14"/>
  <c r="AG33" i="14"/>
  <c r="K143" i="2"/>
  <c r="I190" i="2"/>
  <c r="K139" i="2"/>
  <c r="AF45" i="14"/>
  <c r="K96" i="2"/>
  <c r="K41" i="2"/>
  <c r="I145" i="2"/>
  <c r="AE44" i="14"/>
  <c r="Z157" i="7"/>
  <c r="AG87" i="14"/>
  <c r="K183" i="2"/>
  <c r="AG89" i="14"/>
  <c r="K99" i="2"/>
  <c r="L87" i="2"/>
  <c r="I179" i="2"/>
  <c r="L145" i="2"/>
  <c r="J188" i="2"/>
  <c r="K174" i="2"/>
  <c r="L127" i="2"/>
  <c r="AF30" i="14"/>
  <c r="L91" i="2"/>
  <c r="I183" i="2"/>
  <c r="L39" i="2"/>
  <c r="J137" i="2"/>
  <c r="K189" i="2"/>
  <c r="K128" i="2"/>
  <c r="L84" i="2"/>
  <c r="I45" i="2"/>
  <c r="AF87" i="14"/>
  <c r="L143" i="2"/>
  <c r="I175" i="2"/>
  <c r="AE32" i="14"/>
  <c r="I92" i="2"/>
  <c r="AG43" i="14"/>
  <c r="J141" i="2"/>
  <c r="I39" i="2"/>
  <c r="I91" i="2"/>
  <c r="K140" i="2"/>
  <c r="L49" i="2"/>
  <c r="I87" i="2"/>
  <c r="J134" i="2"/>
  <c r="I54" i="2"/>
  <c r="I188" i="2"/>
  <c r="I44" i="2"/>
  <c r="AG85" i="14"/>
  <c r="CU67" i="17"/>
  <c r="O67" i="17" s="1"/>
  <c r="AE94" i="14"/>
  <c r="AF80" i="14"/>
  <c r="L140" i="2"/>
  <c r="J138" i="2"/>
  <c r="L132" i="2"/>
  <c r="J173" i="2"/>
  <c r="L47" i="2"/>
  <c r="L36" i="2"/>
  <c r="AH49" i="14"/>
  <c r="I176" i="2"/>
  <c r="J180" i="2"/>
  <c r="J41" i="2"/>
  <c r="AE213" i="14"/>
  <c r="AB213" i="14"/>
  <c r="AC213" i="14" s="1"/>
  <c r="I141" i="2"/>
  <c r="K52" i="2"/>
  <c r="I129" i="2"/>
  <c r="K44" i="2"/>
  <c r="K142" i="2"/>
  <c r="L185" i="2"/>
  <c r="L189" i="2"/>
  <c r="AG37" i="14"/>
  <c r="J184" i="2"/>
  <c r="I53" i="2"/>
  <c r="AF78" i="14"/>
  <c r="AH94" i="14"/>
  <c r="J53" i="2"/>
  <c r="I41" i="2"/>
  <c r="AE36" i="14"/>
  <c r="K187" i="2"/>
  <c r="AH213" i="14"/>
  <c r="AG84" i="14"/>
  <c r="AE74" i="14"/>
  <c r="AB74" i="14"/>
  <c r="I86" i="2"/>
  <c r="K137" i="2"/>
  <c r="K185" i="2"/>
  <c r="J129" i="2"/>
  <c r="Z114" i="7"/>
  <c r="AE91" i="14"/>
  <c r="DA15" i="17"/>
  <c r="P15" i="17" s="1"/>
  <c r="AE46" i="14"/>
  <c r="AH44" i="14"/>
  <c r="CO90" i="17"/>
  <c r="N90" i="17" s="1"/>
  <c r="DA14" i="17"/>
  <c r="P14" i="17" s="1"/>
  <c r="DG86" i="17"/>
  <c r="Q86" i="17" s="1"/>
  <c r="CU61" i="17"/>
  <c r="O61" i="17" s="1"/>
  <c r="CO12" i="17"/>
  <c r="N12" i="17" s="1"/>
  <c r="CO38" i="17"/>
  <c r="N38" i="17" s="1"/>
  <c r="CO81" i="17"/>
  <c r="N81" i="17" s="1"/>
  <c r="DG49" i="17"/>
  <c r="Q49" i="17" s="1"/>
  <c r="CU20" i="17"/>
  <c r="O20" i="17" s="1"/>
  <c r="DG73" i="17"/>
  <c r="Q73" i="17" s="1"/>
  <c r="DA20" i="17"/>
  <c r="P20" i="17" s="1"/>
  <c r="CO65" i="17"/>
  <c r="N65" i="17" s="1"/>
  <c r="DA26" i="17"/>
  <c r="P26" i="17" s="1"/>
  <c r="CU80" i="17"/>
  <c r="O80" i="17" s="1"/>
  <c r="CU12" i="17"/>
  <c r="O12" i="17" s="1"/>
  <c r="CO64" i="17"/>
  <c r="N64" i="17" s="1"/>
  <c r="DG108" i="17"/>
  <c r="Q108" i="17" s="1"/>
  <c r="CU17" i="17"/>
  <c r="O17" i="17" s="1"/>
  <c r="DA36" i="17"/>
  <c r="P36" i="17" s="1"/>
  <c r="CO33" i="17"/>
  <c r="N33" i="17" s="1"/>
  <c r="DG61" i="17"/>
  <c r="Q61" i="17" s="1"/>
  <c r="CO18" i="17"/>
  <c r="N18" i="17" s="1"/>
  <c r="DA61" i="17"/>
  <c r="P61" i="17" s="1"/>
  <c r="DG87" i="17"/>
  <c r="Q87" i="17" s="1"/>
  <c r="CU81" i="17"/>
  <c r="O81" i="17" s="1"/>
  <c r="DG78" i="17"/>
  <c r="Q78" i="17" s="1"/>
  <c r="DA22" i="17"/>
  <c r="P22" i="17" s="1"/>
  <c r="CO59" i="17"/>
  <c r="N59" i="17" s="1"/>
  <c r="CO46" i="17"/>
  <c r="N46" i="17" s="1"/>
  <c r="CO82" i="17"/>
  <c r="N82" i="17" s="1"/>
  <c r="CO47" i="17"/>
  <c r="N47" i="17" s="1"/>
  <c r="K133" i="2"/>
  <c r="I130" i="2"/>
  <c r="K175" i="2"/>
  <c r="AG86" i="14"/>
  <c r="L178" i="2"/>
  <c r="K178" i="2"/>
  <c r="L92" i="2"/>
  <c r="J189" i="2"/>
  <c r="I136" i="2"/>
  <c r="L40" i="2"/>
  <c r="L128" i="2"/>
  <c r="I144" i="2"/>
  <c r="I181" i="2"/>
  <c r="J185" i="2"/>
  <c r="I96" i="2"/>
  <c r="J186" i="2"/>
  <c r="L176" i="2"/>
  <c r="K47" i="2"/>
  <c r="L46" i="2"/>
  <c r="J127" i="2"/>
  <c r="J190" i="2"/>
  <c r="L130" i="2"/>
  <c r="J90" i="2"/>
  <c r="J143" i="2"/>
  <c r="L173" i="2"/>
  <c r="J99" i="2"/>
  <c r="I135" i="2"/>
  <c r="J44" i="2"/>
  <c r="AE82" i="14"/>
  <c r="L98" i="2"/>
  <c r="K190" i="2"/>
  <c r="J132" i="2"/>
  <c r="AH36" i="14"/>
  <c r="AH35" i="14"/>
  <c r="CU21" i="17"/>
  <c r="O21" i="17" s="1"/>
  <c r="DG92" i="17"/>
  <c r="Q92" i="17" s="1"/>
  <c r="DG52" i="17"/>
  <c r="Q52" i="17" s="1"/>
  <c r="DA25" i="17"/>
  <c r="P25" i="17" s="1"/>
  <c r="CO7" i="17"/>
  <c r="N7" i="17" s="1"/>
  <c r="CU73" i="17"/>
  <c r="O73" i="17" s="1"/>
  <c r="DG66" i="17"/>
  <c r="Q66" i="17" s="1"/>
  <c r="DA47" i="17"/>
  <c r="P47" i="17" s="1"/>
  <c r="CO8" i="17"/>
  <c r="N8" i="17" s="1"/>
  <c r="CU91" i="17"/>
  <c r="O91" i="17" s="1"/>
  <c r="DG102" i="17"/>
  <c r="Q102" i="17" s="1"/>
  <c r="CO40" i="17"/>
  <c r="N40" i="17" s="1"/>
  <c r="CO66" i="17"/>
  <c r="N66" i="17" s="1"/>
  <c r="CO23" i="17"/>
  <c r="N23" i="17" s="1"/>
  <c r="DG104" i="17"/>
  <c r="Q104" i="17" s="1"/>
  <c r="DA30" i="17"/>
  <c r="P30" i="17" s="1"/>
  <c r="DA17" i="17"/>
  <c r="P17" i="17" s="1"/>
  <c r="DG85" i="17"/>
  <c r="Q85" i="17" s="1"/>
  <c r="I174" i="2"/>
  <c r="L45" i="2"/>
  <c r="L175" i="2"/>
  <c r="K182" i="2"/>
  <c r="AF79" i="14"/>
  <c r="J87" i="2"/>
  <c r="I85" i="2"/>
  <c r="I93" i="2"/>
  <c r="K181" i="2"/>
  <c r="I37" i="2"/>
  <c r="I140" i="2"/>
  <c r="L138" i="2"/>
  <c r="I139" i="2"/>
  <c r="L136" i="2"/>
  <c r="L188" i="2"/>
  <c r="J145" i="2"/>
  <c r="L184" i="2"/>
  <c r="K45" i="2"/>
  <c r="J97" i="2"/>
  <c r="I94" i="2"/>
  <c r="J181" i="2"/>
  <c r="L95" i="2"/>
  <c r="AF85" i="14"/>
  <c r="K184" i="2"/>
  <c r="I131" i="2"/>
  <c r="L187" i="2"/>
  <c r="K50" i="2"/>
  <c r="K87" i="2"/>
  <c r="AG34" i="14"/>
  <c r="Z160" i="7"/>
  <c r="DA12" i="17"/>
  <c r="P12" i="17" s="1"/>
  <c r="DA75" i="17"/>
  <c r="P75" i="17" s="1"/>
  <c r="CO89" i="17"/>
  <c r="N89" i="17" s="1"/>
  <c r="CO17" i="17"/>
  <c r="N17" i="17" s="1"/>
  <c r="DG9" i="17"/>
  <c r="Q9" i="17" s="1"/>
  <c r="DA85" i="17"/>
  <c r="P85" i="17" s="1"/>
  <c r="CO76" i="17"/>
  <c r="N76" i="17" s="1"/>
  <c r="DG55" i="17"/>
  <c r="Q55" i="17" s="1"/>
  <c r="CO44" i="17"/>
  <c r="N44" i="17" s="1"/>
  <c r="DG24" i="17"/>
  <c r="Q24" i="17" s="1"/>
  <c r="CO71" i="17"/>
  <c r="N71" i="17" s="1"/>
  <c r="DA65" i="17"/>
  <c r="P65" i="17" s="1"/>
  <c r="DA42" i="17"/>
  <c r="P42" i="17" s="1"/>
  <c r="CO39" i="17"/>
  <c r="N39" i="17" s="1"/>
  <c r="CU46" i="17"/>
  <c r="O46" i="17" s="1"/>
  <c r="DA10" i="17"/>
  <c r="P10" i="17" s="1"/>
  <c r="CO37" i="17"/>
  <c r="N37" i="17" s="1"/>
  <c r="CU5" i="17"/>
  <c r="O5" i="17" s="1"/>
  <c r="CU65" i="17"/>
  <c r="O65" i="17" s="1"/>
  <c r="CO68" i="17"/>
  <c r="N68" i="17" s="1"/>
  <c r="CU7" i="17"/>
  <c r="O7" i="17" s="1"/>
  <c r="DA78" i="17"/>
  <c r="P78" i="17" s="1"/>
  <c r="DG29" i="17"/>
  <c r="Q29" i="17" s="1"/>
  <c r="CU16" i="17"/>
  <c r="O16" i="17" s="1"/>
  <c r="CO79" i="17"/>
  <c r="N79" i="17" s="1"/>
  <c r="DG103" i="17"/>
  <c r="Q103" i="17" s="1"/>
  <c r="CO42" i="17"/>
  <c r="N42" i="17" s="1"/>
  <c r="K186" i="2"/>
  <c r="I189" i="2"/>
  <c r="AF41" i="14"/>
  <c r="K144" i="2"/>
  <c r="J136" i="2"/>
  <c r="L51" i="2"/>
  <c r="J88" i="2"/>
  <c r="J92" i="2"/>
  <c r="K176" i="2"/>
  <c r="L141" i="2"/>
  <c r="L174" i="2"/>
  <c r="J175" i="2"/>
  <c r="AE92" i="14"/>
  <c r="AB92" i="14"/>
  <c r="AC92" i="14" s="1"/>
  <c r="I173" i="2"/>
  <c r="K129" i="2"/>
  <c r="K38" i="2"/>
  <c r="K136" i="2"/>
  <c r="J182" i="2"/>
  <c r="L44" i="2"/>
  <c r="J50" i="2"/>
  <c r="I177" i="2"/>
  <c r="K100" i="2"/>
  <c r="J174" i="2"/>
  <c r="L177" i="2"/>
  <c r="I89" i="2"/>
  <c r="I184" i="2"/>
  <c r="J94" i="2"/>
  <c r="L94" i="2"/>
  <c r="Z97" i="18"/>
  <c r="Z101" i="7"/>
  <c r="Z189" i="7"/>
  <c r="Z205" i="7"/>
  <c r="K98" i="2"/>
  <c r="Z89" i="18"/>
  <c r="Z187" i="7"/>
  <c r="Z156" i="7"/>
  <c r="Z194" i="7"/>
  <c r="K85" i="2"/>
  <c r="Z98" i="7"/>
  <c r="Z188" i="7"/>
  <c r="Z144" i="7"/>
  <c r="Z159" i="7"/>
  <c r="Z201" i="7"/>
  <c r="Z108" i="7"/>
  <c r="Z110" i="7"/>
  <c r="Z204" i="7"/>
  <c r="Z149" i="7"/>
  <c r="Z51" i="18"/>
  <c r="L50" i="2"/>
  <c r="J43" i="2"/>
  <c r="Z158" i="7"/>
  <c r="Z106" i="7"/>
  <c r="Z113" i="7"/>
  <c r="Z155" i="7"/>
  <c r="Z102" i="7"/>
  <c r="Z143" i="7"/>
  <c r="L38" i="2"/>
  <c r="I46" i="2"/>
  <c r="Z193" i="7"/>
  <c r="Z68" i="7"/>
  <c r="Z186" i="7"/>
  <c r="Z185" i="7"/>
  <c r="Z151" i="7"/>
  <c r="Z147" i="7"/>
  <c r="Z146" i="7"/>
  <c r="I100" i="2"/>
  <c r="J55" i="2"/>
  <c r="Z199" i="7"/>
  <c r="Z196" i="7"/>
  <c r="Z153" i="7"/>
  <c r="Z99" i="7"/>
  <c r="Z104" i="7"/>
  <c r="K40" i="2"/>
  <c r="Z148" i="7"/>
  <c r="I50" i="2"/>
  <c r="K83" i="2"/>
  <c r="J85" i="2"/>
  <c r="I99" i="2"/>
  <c r="J36" i="2"/>
  <c r="K95" i="2"/>
  <c r="K82" i="2"/>
  <c r="N70" i="7" s="1"/>
  <c r="J47" i="2"/>
  <c r="Z197" i="7"/>
  <c r="J91" i="2"/>
  <c r="Z141" i="7"/>
  <c r="J81" i="2"/>
  <c r="L55" i="2"/>
  <c r="K39" i="2"/>
  <c r="K89" i="2"/>
  <c r="Z140" i="7"/>
  <c r="L41" i="2"/>
  <c r="L100" i="2"/>
  <c r="Z152" i="7"/>
  <c r="Z97" i="7"/>
  <c r="J82" i="2"/>
  <c r="J98" i="2"/>
  <c r="Z96" i="7"/>
  <c r="L86" i="2"/>
  <c r="K91" i="2"/>
  <c r="I97" i="2"/>
  <c r="I43" i="2"/>
  <c r="Z109" i="7"/>
  <c r="Z200" i="7"/>
  <c r="J84" i="2"/>
  <c r="M72" i="7" s="1"/>
  <c r="Z95" i="7"/>
  <c r="Z22" i="7"/>
  <c r="Z145" i="7"/>
  <c r="L42" i="2"/>
  <c r="K93" i="2"/>
  <c r="AE69" i="11"/>
  <c r="I22" i="15" s="1"/>
  <c r="I88" i="2"/>
  <c r="L76" i="7" s="1"/>
  <c r="K49" i="2"/>
  <c r="Z142" i="7"/>
  <c r="Z107" i="7"/>
  <c r="Z195" i="7"/>
  <c r="J93" i="2"/>
  <c r="M81" i="7" s="1"/>
  <c r="K84" i="2"/>
  <c r="L99" i="2"/>
  <c r="J89" i="2"/>
  <c r="J86" i="2"/>
  <c r="Z202" i="7"/>
  <c r="I48" i="2"/>
  <c r="J39" i="2"/>
  <c r="J51" i="2"/>
  <c r="M39" i="7" s="1"/>
  <c r="Z111" i="7"/>
  <c r="K94" i="2"/>
  <c r="I82" i="2"/>
  <c r="Q82" i="2" s="1"/>
  <c r="Z103" i="7"/>
  <c r="Z154" i="7"/>
  <c r="K92" i="2"/>
  <c r="Z206" i="7"/>
  <c r="Z112" i="7"/>
  <c r="L96" i="2"/>
  <c r="J48" i="2"/>
  <c r="Z100" i="7"/>
  <c r="J49" i="2"/>
  <c r="Z74" i="18"/>
  <c r="L54" i="2"/>
  <c r="I52" i="2"/>
  <c r="K43" i="2"/>
  <c r="AE158" i="11"/>
  <c r="K21" i="15" s="1"/>
  <c r="L137" i="2"/>
  <c r="L131" i="2"/>
  <c r="L180" i="2"/>
  <c r="L181" i="2"/>
  <c r="K130" i="2"/>
  <c r="K131" i="2"/>
  <c r="K127" i="2"/>
  <c r="I178" i="2"/>
  <c r="I186" i="2"/>
  <c r="I142" i="2"/>
  <c r="I127" i="2"/>
  <c r="I143" i="2"/>
  <c r="J183" i="2"/>
  <c r="J187" i="2"/>
  <c r="K179" i="2"/>
  <c r="K173" i="2"/>
  <c r="J140" i="2"/>
  <c r="J142" i="2"/>
  <c r="Z190" i="7"/>
  <c r="I42" i="2"/>
  <c r="I98" i="2"/>
  <c r="L86" i="7" s="1"/>
  <c r="I38" i="2"/>
  <c r="AE208" i="11"/>
  <c r="L26" i="15" s="1"/>
  <c r="I95" i="2"/>
  <c r="Z191" i="7"/>
  <c r="K90" i="2"/>
  <c r="K36" i="2"/>
  <c r="K86" i="2"/>
  <c r="L82" i="2"/>
  <c r="L83" i="2"/>
  <c r="Z150" i="7"/>
  <c r="Z192" i="7"/>
  <c r="L85" i="2"/>
  <c r="I83" i="2"/>
  <c r="J96" i="2"/>
  <c r="M84" i="7" s="1"/>
  <c r="Z105" i="7"/>
  <c r="S82" i="2"/>
  <c r="R82" i="2" s="1"/>
  <c r="S98" i="2"/>
  <c r="R98" i="2" s="1"/>
  <c r="U36" i="2"/>
  <c r="S54" i="2"/>
  <c r="V55" i="2"/>
  <c r="U55" i="2" s="1"/>
  <c r="L44" i="18"/>
  <c r="S91" i="2"/>
  <c r="R91" i="2" s="1"/>
  <c r="AE76" i="14"/>
  <c r="AB76" i="14"/>
  <c r="CU43" i="17"/>
  <c r="O43" i="17" s="1"/>
  <c r="CU42" i="17"/>
  <c r="O42" i="17" s="1"/>
  <c r="CU54" i="17"/>
  <c r="O54" i="17" s="1"/>
  <c r="AG75" i="14"/>
  <c r="CU71" i="17"/>
  <c r="O71" i="17" s="1"/>
  <c r="CU82" i="17"/>
  <c r="O82" i="17" s="1"/>
  <c r="AG166" i="14"/>
  <c r="AE90" i="14"/>
  <c r="CU76" i="17"/>
  <c r="O76" i="17" s="1"/>
  <c r="AG93" i="14"/>
  <c r="K88" i="2"/>
  <c r="AH166" i="14"/>
  <c r="CU92" i="17"/>
  <c r="O92" i="17" s="1"/>
  <c r="CU60" i="17"/>
  <c r="O60" i="17" s="1"/>
  <c r="AE81" i="14"/>
  <c r="AH47" i="14"/>
  <c r="I36" i="2"/>
  <c r="CU72" i="17"/>
  <c r="O72" i="17" s="1"/>
  <c r="CU40" i="17"/>
  <c r="O40" i="17" s="1"/>
  <c r="AE166" i="14"/>
  <c r="AB166" i="14"/>
  <c r="AC166" i="14" s="1"/>
  <c r="AG120" i="14"/>
  <c r="AE43" i="14"/>
  <c r="AB43" i="14"/>
  <c r="AE75" i="14"/>
  <c r="AB75" i="14"/>
  <c r="AC75" i="14" s="1"/>
  <c r="AH120" i="14"/>
  <c r="AE120" i="14"/>
  <c r="AB120" i="14"/>
  <c r="AC120" i="14" s="1"/>
  <c r="AG77" i="14"/>
  <c r="AF29" i="14"/>
  <c r="CI89" i="17"/>
  <c r="M89" i="17" s="1"/>
  <c r="AE38" i="14"/>
  <c r="I90" i="2"/>
  <c r="AB77" i="14"/>
  <c r="AC77" i="14" s="1"/>
  <c r="AE77" i="14"/>
  <c r="CU77" i="17"/>
  <c r="O77" i="17" s="1"/>
  <c r="AG29" i="14"/>
  <c r="CU26" i="17"/>
  <c r="O26" i="17" s="1"/>
  <c r="AG76" i="14"/>
  <c r="AB29" i="14"/>
  <c r="AE29" i="14"/>
  <c r="AH75" i="14"/>
  <c r="AG36" i="14"/>
  <c r="CU59" i="17"/>
  <c r="O59" i="17" s="1"/>
  <c r="CU37" i="17"/>
  <c r="O37" i="17" s="1"/>
  <c r="CU19" i="17"/>
  <c r="O19" i="17" s="1"/>
  <c r="AF120" i="14"/>
  <c r="AH30" i="14"/>
  <c r="AG48" i="14"/>
  <c r="K37" i="2"/>
  <c r="AH29" i="14"/>
  <c r="CU18" i="17"/>
  <c r="O18" i="17" s="1"/>
  <c r="CU35" i="17"/>
  <c r="O35" i="17" s="1"/>
  <c r="CU78" i="17"/>
  <c r="O78" i="17" s="1"/>
  <c r="CU51" i="17"/>
  <c r="O51" i="17" s="1"/>
  <c r="AF77" i="14"/>
  <c r="AH85" i="14"/>
  <c r="AH33" i="14"/>
  <c r="CU32" i="17"/>
  <c r="O32" i="17" s="1"/>
  <c r="AF166" i="14"/>
  <c r="CU69" i="17"/>
  <c r="O69" i="17" s="1"/>
  <c r="CU93" i="17"/>
  <c r="O93" i="17" s="1"/>
  <c r="CU63" i="17"/>
  <c r="O63" i="17" s="1"/>
  <c r="CU34" i="17"/>
  <c r="O34" i="17" s="1"/>
  <c r="CU56" i="17"/>
  <c r="O56" i="17" s="1"/>
  <c r="CU31" i="17"/>
  <c r="O31" i="17" s="1"/>
  <c r="AF90" i="14"/>
  <c r="CU38" i="17"/>
  <c r="O38" i="17" s="1"/>
  <c r="CU13" i="17"/>
  <c r="O13" i="17" s="1"/>
  <c r="CU52" i="17"/>
  <c r="O52" i="17" s="1"/>
  <c r="CU84" i="17"/>
  <c r="O84" i="17" s="1"/>
  <c r="AG44" i="14"/>
  <c r="AE78" i="14"/>
  <c r="AB78" i="14"/>
  <c r="AC78" i="14" s="1"/>
  <c r="L40" i="7"/>
  <c r="M77" i="7"/>
  <c r="N81" i="7"/>
  <c r="N82" i="7"/>
  <c r="S94" i="2"/>
  <c r="N74" i="7"/>
  <c r="S86" i="2"/>
  <c r="R86" i="2" s="1"/>
  <c r="Q86" i="2" s="1"/>
  <c r="N37" i="7"/>
  <c r="S49" i="2"/>
  <c r="R49" i="2" s="1"/>
  <c r="Q49" i="2" s="1"/>
  <c r="M70" i="7"/>
  <c r="O70" i="7"/>
  <c r="L30" i="7"/>
  <c r="Z98" i="18"/>
  <c r="N83" i="7"/>
  <c r="S95" i="2"/>
  <c r="L31" i="7"/>
  <c r="N75" i="7"/>
  <c r="S87" i="2"/>
  <c r="M79" i="7"/>
  <c r="O44" i="18"/>
  <c r="O71" i="7"/>
  <c r="L38" i="7"/>
  <c r="L82" i="7"/>
  <c r="S93" i="2"/>
  <c r="R93" i="2" s="1"/>
  <c r="Q93" i="2" s="1"/>
  <c r="N31" i="7"/>
  <c r="O73" i="7"/>
  <c r="N79" i="7"/>
  <c r="O74" i="7"/>
  <c r="Z52" i="18"/>
  <c r="M33" i="7"/>
  <c r="L70" i="7"/>
  <c r="L71" i="7"/>
  <c r="M37" i="7"/>
  <c r="N77" i="7"/>
  <c r="N27" i="7"/>
  <c r="M43" i="7"/>
  <c r="O38" i="7"/>
  <c r="Z75" i="18"/>
  <c r="W88" i="2"/>
  <c r="V88" i="2" s="1"/>
  <c r="U88" i="2" s="1"/>
  <c r="M74" i="7"/>
  <c r="N80" i="7"/>
  <c r="O87" i="7"/>
  <c r="O30" i="7"/>
  <c r="L26" i="7"/>
  <c r="L87" i="7"/>
  <c r="M73" i="7"/>
  <c r="N86" i="7"/>
  <c r="M69" i="7"/>
  <c r="M35" i="7"/>
  <c r="N72" i="7"/>
  <c r="O29" i="7"/>
  <c r="M36" i="7"/>
  <c r="O84" i="7"/>
  <c r="N71" i="7"/>
  <c r="L34" i="7"/>
  <c r="M32" i="7"/>
  <c r="M86" i="7"/>
  <c r="M24" i="7"/>
  <c r="N24" i="7"/>
  <c r="M31" i="7"/>
  <c r="L29" i="7"/>
  <c r="Q91" i="2"/>
  <c r="R54" i="2"/>
  <c r="Q54" i="2" s="1"/>
  <c r="AH82" i="14"/>
  <c r="AH87" i="14"/>
  <c r="AF93" i="14"/>
  <c r="AB93" i="14"/>
  <c r="AC93" i="14" s="1"/>
  <c r="AG38" i="14"/>
  <c r="AG91" i="14"/>
  <c r="AE45" i="14"/>
  <c r="AH37" i="14"/>
  <c r="AF81" i="14"/>
  <c r="AH92" i="14"/>
  <c r="AG41" i="14"/>
  <c r="AH40" i="14"/>
  <c r="AH38" i="14"/>
  <c r="AE33" i="14"/>
  <c r="AB33" i="14"/>
  <c r="AC33" i="14" s="1"/>
  <c r="AH41" i="14"/>
  <c r="AH34" i="14"/>
  <c r="AE86" i="14"/>
  <c r="AF91" i="14"/>
  <c r="AF31" i="14"/>
  <c r="AB48" i="14"/>
  <c r="AC48" i="14" s="1"/>
  <c r="AG94" i="14"/>
  <c r="AF94" i="14"/>
  <c r="AB94" i="14"/>
  <c r="AC94" i="14" s="1"/>
  <c r="AF86" i="14"/>
  <c r="AE47" i="14"/>
  <c r="AF40" i="14"/>
  <c r="AB90" i="14"/>
  <c r="AC90" i="14" s="1"/>
  <c r="AG90" i="14"/>
  <c r="AE79" i="14"/>
  <c r="AB79" i="14"/>
  <c r="AC79" i="14" s="1"/>
  <c r="AF46" i="14"/>
  <c r="AH42" i="14"/>
  <c r="AF48" i="14"/>
  <c r="AF34" i="14"/>
  <c r="AG45" i="14"/>
  <c r="AF47" i="14"/>
  <c r="AH81" i="14"/>
  <c r="L75" i="7"/>
  <c r="N87" i="7"/>
  <c r="AC163" i="14"/>
  <c r="AC76" i="14"/>
  <c r="O31" i="7"/>
  <c r="R95" i="2"/>
  <c r="Q95" i="2" s="1"/>
  <c r="S53" i="2"/>
  <c r="R53" i="2" s="1"/>
  <c r="Q53" i="2" s="1"/>
  <c r="O79" i="7"/>
  <c r="N42" i="7"/>
  <c r="L37" i="7"/>
  <c r="L32" i="7"/>
  <c r="O24" i="7"/>
  <c r="AB91" i="14"/>
  <c r="AC91" i="14" s="1"/>
  <c r="L81" i="7"/>
  <c r="AB86" i="14"/>
  <c r="AC86" i="14" s="1"/>
  <c r="AE48" i="14"/>
  <c r="AB46" i="14"/>
  <c r="AC46" i="14" s="1"/>
  <c r="AG46" i="14"/>
  <c r="AC74" i="14"/>
  <c r="AB45" i="14"/>
  <c r="AC45" i="14" s="1"/>
  <c r="AF82" i="14"/>
  <c r="N38" i="7"/>
  <c r="L84" i="7"/>
  <c r="L72" i="7"/>
  <c r="N30" i="7"/>
  <c r="S42" i="2"/>
  <c r="O41" i="7"/>
  <c r="S44" i="2"/>
  <c r="R44" i="2" s="1"/>
  <c r="Q44" i="2" s="1"/>
  <c r="S46" i="2"/>
  <c r="R46" i="2" s="1"/>
  <c r="Q46" i="2" s="1"/>
  <c r="M28" i="7"/>
  <c r="AF35" i="14"/>
  <c r="AE49" i="14"/>
  <c r="AB34" i="14"/>
  <c r="AF36" i="14"/>
  <c r="AH86" i="14"/>
  <c r="AG40" i="14"/>
  <c r="AB40" i="14"/>
  <c r="AC40" i="14" s="1"/>
  <c r="AF44" i="14"/>
  <c r="AB80" i="14"/>
  <c r="AE80" i="14"/>
  <c r="AB47" i="14"/>
  <c r="AG47" i="14"/>
  <c r="AB32" i="14"/>
  <c r="AC32" i="14" s="1"/>
  <c r="AG32" i="14"/>
  <c r="AH45" i="14"/>
  <c r="AH46" i="14"/>
  <c r="AH91" i="14"/>
  <c r="AG39" i="14"/>
  <c r="AF32" i="14"/>
  <c r="AG35" i="14"/>
  <c r="AB42" i="14"/>
  <c r="AC42" i="14" s="1"/>
  <c r="AG42" i="14"/>
  <c r="AB83" i="14"/>
  <c r="L41" i="7"/>
  <c r="M34" i="7"/>
  <c r="M87" i="7"/>
  <c r="R94" i="2"/>
  <c r="Q94" i="2" s="1"/>
  <c r="R87" i="2"/>
  <c r="Q87" i="2" s="1"/>
  <c r="M80" i="7"/>
  <c r="N32" i="7"/>
  <c r="M40" i="7"/>
  <c r="M25" i="7"/>
  <c r="N35" i="7"/>
  <c r="N44" i="18"/>
  <c r="M41" i="7"/>
  <c r="M76" i="7"/>
  <c r="L73" i="7"/>
  <c r="O75" i="7"/>
  <c r="L42" i="7"/>
  <c r="N84" i="7"/>
  <c r="S100" i="2"/>
  <c r="R100" i="2" s="1"/>
  <c r="Q100" i="2" s="1"/>
  <c r="L39" i="7"/>
  <c r="M85" i="7"/>
  <c r="M42" i="7"/>
  <c r="O86" i="7"/>
  <c r="L27" i="7"/>
  <c r="L80" i="7"/>
  <c r="N85" i="7"/>
  <c r="O36" i="7"/>
  <c r="R42" i="2"/>
  <c r="Q42" i="2" s="1"/>
  <c r="O35" i="7"/>
  <c r="N40" i="7"/>
  <c r="O34" i="7"/>
  <c r="M44" i="18"/>
  <c r="M88" i="7"/>
  <c r="N39" i="7"/>
  <c r="AB36" i="14"/>
  <c r="AC36" i="14" s="1"/>
  <c r="AB44" i="14"/>
  <c r="AF88" i="14"/>
  <c r="AE34" i="14"/>
  <c r="AE83" i="14"/>
  <c r="M75" i="7"/>
  <c r="O32" i="7"/>
  <c r="O76" i="7"/>
  <c r="AH83" i="14"/>
  <c r="AH88" i="14"/>
  <c r="AH89" i="14"/>
  <c r="AB49" i="14"/>
  <c r="AG49" i="14"/>
  <c r="AH78" i="14"/>
  <c r="AE39" i="14"/>
  <c r="AH31" i="14"/>
  <c r="O40" i="7"/>
  <c r="N41" i="7"/>
  <c r="O39" i="7"/>
  <c r="L28" i="7"/>
  <c r="O80" i="7"/>
  <c r="M38" i="7"/>
  <c r="M29" i="7"/>
  <c r="L43" i="7"/>
  <c r="N34" i="7"/>
  <c r="L74" i="7"/>
  <c r="N36" i="7"/>
  <c r="L77" i="7"/>
  <c r="N26" i="7"/>
  <c r="O85" i="7"/>
  <c r="E222" i="2"/>
  <c r="AF84" i="14"/>
  <c r="N33" i="7"/>
  <c r="S45" i="2"/>
  <c r="R45" i="2" s="1"/>
  <c r="Q45" i="2" s="1"/>
  <c r="N29" i="7"/>
  <c r="M26" i="7"/>
  <c r="AH84" i="14"/>
  <c r="AH43" i="14"/>
  <c r="AH39" i="14"/>
  <c r="AC37" i="14"/>
  <c r="AC43" i="14"/>
  <c r="O82" i="7"/>
  <c r="L25" i="7"/>
  <c r="O25" i="7"/>
  <c r="L33" i="7"/>
  <c r="O77" i="7"/>
  <c r="O72" i="7"/>
  <c r="M78" i="7"/>
  <c r="L79" i="7"/>
  <c r="M83" i="7"/>
  <c r="N43" i="7"/>
  <c r="N21" i="18"/>
  <c r="O78" i="7"/>
  <c r="L35" i="7"/>
  <c r="O83" i="7"/>
  <c r="O33" i="7"/>
  <c r="AE31" i="14"/>
  <c r="AB41" i="14"/>
  <c r="AE41" i="14"/>
  <c r="AB85" i="14"/>
  <c r="AE85" i="14"/>
  <c r="AF89" i="14"/>
  <c r="AB89" i="14"/>
  <c r="AF132" i="14"/>
  <c r="AG133" i="14"/>
  <c r="AF133" i="14"/>
  <c r="AH135" i="14"/>
  <c r="AE136" i="14"/>
  <c r="AF167" i="14"/>
  <c r="AE129" i="14"/>
  <c r="AE128" i="14"/>
  <c r="AE124" i="14"/>
  <c r="AG125" i="14"/>
  <c r="AB138" i="14"/>
  <c r="AC138" i="14" s="1"/>
  <c r="AE138" i="14"/>
  <c r="AF172" i="14"/>
  <c r="AG128" i="14"/>
  <c r="AG130" i="14"/>
  <c r="AF139" i="14"/>
  <c r="AF179" i="14"/>
  <c r="AH126" i="14"/>
  <c r="AH122" i="14"/>
  <c r="AE176" i="14"/>
  <c r="AF134" i="14"/>
  <c r="AG124" i="14"/>
  <c r="AG170" i="14"/>
  <c r="AG137" i="14"/>
  <c r="AG134" i="14"/>
  <c r="AH121" i="14"/>
  <c r="AB184" i="14"/>
  <c r="AC184" i="14" s="1"/>
  <c r="AE184" i="14"/>
  <c r="AH171" i="14"/>
  <c r="AG176" i="14"/>
  <c r="AH124" i="14"/>
  <c r="AH134" i="14"/>
  <c r="AF174" i="14"/>
  <c r="AF180" i="14"/>
  <c r="AG136" i="14"/>
  <c r="AH131" i="14"/>
  <c r="AE130" i="14"/>
  <c r="AB130" i="14"/>
  <c r="AF170" i="14"/>
  <c r="AE172" i="14"/>
  <c r="AB178" i="14"/>
  <c r="AF178" i="14"/>
  <c r="AF169" i="14"/>
  <c r="AG173" i="14"/>
  <c r="AH175" i="14"/>
  <c r="AG121" i="14"/>
  <c r="AF126" i="14"/>
  <c r="AH181" i="14"/>
  <c r="AB132" i="14"/>
  <c r="AC132" i="14" s="1"/>
  <c r="AE132" i="14"/>
  <c r="AH137" i="14"/>
  <c r="AH125" i="14"/>
  <c r="AB175" i="14"/>
  <c r="AG135" i="14"/>
  <c r="AE177" i="14"/>
  <c r="AH169" i="14"/>
  <c r="AH136" i="14"/>
  <c r="AF121" i="14"/>
  <c r="AE169" i="14"/>
  <c r="AG169" i="14"/>
  <c r="AE122" i="14"/>
  <c r="AH178" i="14"/>
  <c r="AF131" i="14"/>
  <c r="AH133" i="14"/>
  <c r="AF130" i="14"/>
  <c r="AF183" i="14"/>
  <c r="AH184" i="14"/>
  <c r="AH123" i="14"/>
  <c r="AG138" i="14"/>
  <c r="AG172" i="14"/>
  <c r="AF176" i="14"/>
  <c r="AF138" i="14"/>
  <c r="AB182" i="14"/>
  <c r="AC182" i="14" s="1"/>
  <c r="AE182" i="14"/>
  <c r="AH127" i="14"/>
  <c r="AG175" i="14"/>
  <c r="AG132" i="14"/>
  <c r="AF122" i="14"/>
  <c r="AH173" i="14"/>
  <c r="AB171" i="14"/>
  <c r="AC171" i="14" s="1"/>
  <c r="AE171" i="14"/>
  <c r="AG127" i="14"/>
  <c r="AH174" i="14"/>
  <c r="AE181" i="14"/>
  <c r="AF124" i="14"/>
  <c r="AF135" i="14"/>
  <c r="AB183" i="14"/>
  <c r="AC183" i="14" s="1"/>
  <c r="AH172" i="14"/>
  <c r="AH132" i="14"/>
  <c r="AF127" i="14"/>
  <c r="AF181" i="14"/>
  <c r="AH168" i="14"/>
  <c r="AG178" i="14"/>
  <c r="AF173" i="14"/>
  <c r="AH179" i="14"/>
  <c r="AE137" i="14"/>
  <c r="AH130" i="14"/>
  <c r="AG177" i="14"/>
  <c r="AF168" i="14"/>
  <c r="AE178" i="14"/>
  <c r="AG179" i="14"/>
  <c r="AG174" i="14"/>
  <c r="AH139" i="14"/>
  <c r="AG168" i="14"/>
  <c r="AH129" i="14"/>
  <c r="AE127" i="14"/>
  <c r="AF171" i="14"/>
  <c r="AF184" i="14"/>
  <c r="AH170" i="14"/>
  <c r="AG183" i="14"/>
  <c r="AB135" i="14"/>
  <c r="AC135" i="14" s="1"/>
  <c r="AE135" i="14"/>
  <c r="AH138" i="14"/>
  <c r="AF128" i="14"/>
  <c r="AE180" i="14"/>
  <c r="AE167" i="14"/>
  <c r="AH177" i="14"/>
  <c r="AG129" i="14"/>
  <c r="AG139" i="14"/>
  <c r="AF177" i="14"/>
  <c r="AE134" i="14"/>
  <c r="AG171" i="14"/>
  <c r="AE133" i="14"/>
  <c r="AF136" i="14"/>
  <c r="AE126" i="14"/>
  <c r="AH180" i="14"/>
  <c r="AB123" i="14"/>
  <c r="AC123" i="14" s="1"/>
  <c r="AG184" i="14"/>
  <c r="AB173" i="14"/>
  <c r="AC173" i="14" s="1"/>
  <c r="AB137" i="14"/>
  <c r="AC137" i="14" s="1"/>
  <c r="AF123" i="14"/>
  <c r="AB122" i="14"/>
  <c r="AC122" i="14" s="1"/>
  <c r="AE125" i="14"/>
  <c r="AF129" i="14"/>
  <c r="AE168" i="14"/>
  <c r="AB168" i="14"/>
  <c r="AC168" i="14" s="1"/>
  <c r="AH183" i="14"/>
  <c r="AE121" i="14"/>
  <c r="AB170" i="14"/>
  <c r="AC170" i="14" s="1"/>
  <c r="AE170" i="14"/>
  <c r="AH176" i="14"/>
  <c r="AG131" i="14"/>
  <c r="AG123" i="14"/>
  <c r="AF125" i="14"/>
  <c r="AB131" i="14"/>
  <c r="AC131" i="14" s="1"/>
  <c r="AE131" i="14"/>
  <c r="AG167" i="14"/>
  <c r="AG126" i="14"/>
  <c r="AG181" i="14"/>
  <c r="AE179" i="14"/>
  <c r="AG182" i="14"/>
  <c r="AB139" i="14"/>
  <c r="AC139" i="14" s="1"/>
  <c r="AE139" i="14"/>
  <c r="AH167" i="14"/>
  <c r="AF182" i="14"/>
  <c r="AH128" i="14"/>
  <c r="AE175" i="14"/>
  <c r="AH182" i="14"/>
  <c r="AB180" i="14"/>
  <c r="AC180" i="14" s="1"/>
  <c r="AB134" i="14"/>
  <c r="AC134" i="14" s="1"/>
  <c r="AB167" i="14"/>
  <c r="AC167" i="14" s="1"/>
  <c r="AB133" i="14"/>
  <c r="AB136" i="14"/>
  <c r="AC136" i="14" s="1"/>
  <c r="AB176" i="14"/>
  <c r="AC176" i="14" s="1"/>
  <c r="AB177" i="14"/>
  <c r="AC177" i="14" s="1"/>
  <c r="AB179" i="14"/>
  <c r="AC179" i="14" s="1"/>
  <c r="AB127" i="14"/>
  <c r="AC127" i="14" s="1"/>
  <c r="AE183" i="14"/>
  <c r="AE123" i="14"/>
  <c r="AB172" i="14"/>
  <c r="AB125" i="14"/>
  <c r="AC125" i="14" s="1"/>
  <c r="AF137" i="14"/>
  <c r="AG180" i="14"/>
  <c r="AG122" i="14"/>
  <c r="AB126" i="14"/>
  <c r="AC126" i="14" s="1"/>
  <c r="AB169" i="14"/>
  <c r="AB129" i="14"/>
  <c r="AC129" i="14" s="1"/>
  <c r="AB121" i="14"/>
  <c r="AE173" i="14"/>
  <c r="AB124" i="14"/>
  <c r="AB128" i="14"/>
  <c r="AF175" i="14"/>
  <c r="AB181" i="14"/>
  <c r="J222" i="2"/>
  <c r="J231" i="2"/>
  <c r="I230" i="2"/>
  <c r="I227" i="2"/>
  <c r="I221" i="2"/>
  <c r="L224" i="2"/>
  <c r="L234" i="2"/>
  <c r="L227" i="2"/>
  <c r="K232" i="2"/>
  <c r="K222" i="2"/>
  <c r="J228" i="2"/>
  <c r="J234" i="2"/>
  <c r="I220" i="2"/>
  <c r="I224" i="2"/>
  <c r="L233" i="2"/>
  <c r="L225" i="2"/>
  <c r="L222" i="2"/>
  <c r="K234" i="2"/>
  <c r="K225" i="2"/>
  <c r="K227" i="2"/>
  <c r="J220" i="2"/>
  <c r="J232" i="2"/>
  <c r="J226" i="2"/>
  <c r="I235" i="2"/>
  <c r="I226" i="2"/>
  <c r="L231" i="2"/>
  <c r="L232" i="2"/>
  <c r="L221" i="2"/>
  <c r="K221" i="2"/>
  <c r="K230" i="2"/>
  <c r="K235" i="2"/>
  <c r="J221" i="2"/>
  <c r="J230" i="2"/>
  <c r="J229" i="2"/>
  <c r="J223" i="2"/>
  <c r="I223" i="2"/>
  <c r="I228" i="2"/>
  <c r="L229" i="2"/>
  <c r="L226" i="2"/>
  <c r="K224" i="2"/>
  <c r="K231" i="2"/>
  <c r="K223" i="2"/>
  <c r="J224" i="2"/>
  <c r="J225" i="2"/>
  <c r="J227" i="2"/>
  <c r="I225" i="2"/>
  <c r="I232" i="2"/>
  <c r="I231" i="2"/>
  <c r="L228" i="2"/>
  <c r="L223" i="2"/>
  <c r="K233" i="2"/>
  <c r="K229" i="2"/>
  <c r="K226" i="2"/>
  <c r="J233" i="2"/>
  <c r="J235" i="2"/>
  <c r="I233" i="2"/>
  <c r="I234" i="2"/>
  <c r="I229" i="2"/>
  <c r="L230" i="2"/>
  <c r="L220" i="2"/>
  <c r="K220" i="2"/>
  <c r="K228" i="2"/>
  <c r="L235" i="2"/>
  <c r="F222" i="2"/>
  <c r="F231" i="2"/>
  <c r="T190" i="2"/>
  <c r="S190" i="2" s="1"/>
  <c r="R190" i="2" s="1"/>
  <c r="Q190" i="2" s="1"/>
  <c r="X190" i="2"/>
  <c r="W190" i="2" s="1"/>
  <c r="V190" i="2" s="1"/>
  <c r="U190" i="2" s="1"/>
  <c r="X127" i="2"/>
  <c r="W127" i="2" s="1"/>
  <c r="V127" i="2" s="1"/>
  <c r="U127" i="2" s="1"/>
  <c r="T127" i="2"/>
  <c r="S127" i="2" s="1"/>
  <c r="R127" i="2" s="1"/>
  <c r="Q127" i="2" s="1"/>
  <c r="E230" i="2"/>
  <c r="E227" i="2"/>
  <c r="E221" i="2"/>
  <c r="T179" i="2"/>
  <c r="S179" i="2" s="1"/>
  <c r="R179" i="2" s="1"/>
  <c r="Q179" i="2" s="1"/>
  <c r="X179" i="2"/>
  <c r="W179" i="2" s="1"/>
  <c r="V179" i="2" s="1"/>
  <c r="U179" i="2" s="1"/>
  <c r="X131" i="2"/>
  <c r="W131" i="2" s="1"/>
  <c r="V131" i="2" s="1"/>
  <c r="U131" i="2" s="1"/>
  <c r="T131" i="2"/>
  <c r="S131" i="2" s="1"/>
  <c r="R131" i="2" s="1"/>
  <c r="Q131" i="2" s="1"/>
  <c r="H224" i="2"/>
  <c r="H234" i="2"/>
  <c r="H227" i="2"/>
  <c r="T138" i="2"/>
  <c r="S138" i="2" s="1"/>
  <c r="R138" i="2" s="1"/>
  <c r="Q138" i="2" s="1"/>
  <c r="X138" i="2"/>
  <c r="W138" i="2" s="1"/>
  <c r="V138" i="2" s="1"/>
  <c r="U138" i="2" s="1"/>
  <c r="G232" i="2"/>
  <c r="G222" i="2"/>
  <c r="X139" i="2"/>
  <c r="W139" i="2" s="1"/>
  <c r="V139" i="2" s="1"/>
  <c r="U139" i="2" s="1"/>
  <c r="T139" i="2"/>
  <c r="S139" i="2" s="1"/>
  <c r="R139" i="2" s="1"/>
  <c r="Q139" i="2" s="1"/>
  <c r="X174" i="2"/>
  <c r="W174" i="2" s="1"/>
  <c r="V174" i="2" s="1"/>
  <c r="U174" i="2" s="1"/>
  <c r="T174" i="2"/>
  <c r="S174" i="2" s="1"/>
  <c r="R174" i="2" s="1"/>
  <c r="Q174" i="2" s="1"/>
  <c r="X128" i="2"/>
  <c r="W128" i="2" s="1"/>
  <c r="V128" i="2" s="1"/>
  <c r="U128" i="2" s="1"/>
  <c r="T128" i="2"/>
  <c r="S128" i="2" s="1"/>
  <c r="R128" i="2" s="1"/>
  <c r="Q128" i="2" s="1"/>
  <c r="Z12" i="18"/>
  <c r="N171" i="7"/>
  <c r="L127" i="7"/>
  <c r="N122" i="7"/>
  <c r="O115" i="7"/>
  <c r="N168" i="7"/>
  <c r="L126" i="7"/>
  <c r="N123" i="7"/>
  <c r="O167" i="7"/>
  <c r="O119" i="7"/>
  <c r="N176" i="7"/>
  <c r="N165" i="7"/>
  <c r="L132" i="7"/>
  <c r="O163" i="7"/>
  <c r="M130" i="7"/>
  <c r="M173" i="7"/>
  <c r="L165" i="7"/>
  <c r="O169" i="7"/>
  <c r="M116" i="7"/>
  <c r="M170" i="7"/>
  <c r="L129" i="7"/>
  <c r="N67" i="18"/>
  <c r="N133" i="7"/>
  <c r="O116" i="7"/>
  <c r="M128" i="7"/>
  <c r="M168" i="7"/>
  <c r="L171" i="7"/>
  <c r="O176" i="7"/>
  <c r="F228" i="2"/>
  <c r="F234" i="2"/>
  <c r="X187" i="2"/>
  <c r="W187" i="2" s="1"/>
  <c r="V187" i="2" s="1"/>
  <c r="U187" i="2" s="1"/>
  <c r="T187" i="2"/>
  <c r="S187" i="2" s="1"/>
  <c r="R187" i="2" s="1"/>
  <c r="Q187" i="2" s="1"/>
  <c r="T142" i="2"/>
  <c r="S142" i="2" s="1"/>
  <c r="R142" i="2" s="1"/>
  <c r="Q142" i="2" s="1"/>
  <c r="X142" i="2"/>
  <c r="W142" i="2" s="1"/>
  <c r="V142" i="2" s="1"/>
  <c r="U142" i="2" s="1"/>
  <c r="E220" i="2"/>
  <c r="E224" i="2"/>
  <c r="X129" i="2"/>
  <c r="W129" i="2" s="1"/>
  <c r="V129" i="2" s="1"/>
  <c r="U129" i="2" s="1"/>
  <c r="T129" i="2"/>
  <c r="S129" i="2" s="1"/>
  <c r="R129" i="2" s="1"/>
  <c r="Q129" i="2" s="1"/>
  <c r="H233" i="2"/>
  <c r="H225" i="2"/>
  <c r="H222" i="2"/>
  <c r="T133" i="2"/>
  <c r="S133" i="2" s="1"/>
  <c r="R133" i="2" s="1"/>
  <c r="Q133" i="2" s="1"/>
  <c r="X133" i="2"/>
  <c r="W133" i="2" s="1"/>
  <c r="V133" i="2" s="1"/>
  <c r="U133" i="2" s="1"/>
  <c r="G234" i="2"/>
  <c r="G225" i="2"/>
  <c r="G227" i="2"/>
  <c r="T135" i="2"/>
  <c r="S135" i="2" s="1"/>
  <c r="R135" i="2" s="1"/>
  <c r="Q135" i="2" s="1"/>
  <c r="X135" i="2"/>
  <c r="W135" i="2" s="1"/>
  <c r="V135" i="2" s="1"/>
  <c r="U135" i="2" s="1"/>
  <c r="X130" i="2"/>
  <c r="W130" i="2" s="1"/>
  <c r="V130" i="2" s="1"/>
  <c r="U130" i="2" s="1"/>
  <c r="T130" i="2"/>
  <c r="S130" i="2" s="1"/>
  <c r="R130" i="2" s="1"/>
  <c r="Q130" i="2" s="1"/>
  <c r="N174" i="7"/>
  <c r="L123" i="7"/>
  <c r="N124" i="7"/>
  <c r="O130" i="7"/>
  <c r="N175" i="7"/>
  <c r="L115" i="7"/>
  <c r="N116" i="7"/>
  <c r="O117" i="7"/>
  <c r="M131" i="7"/>
  <c r="M166" i="7"/>
  <c r="L120" i="7"/>
  <c r="O171" i="7"/>
  <c r="O126" i="7"/>
  <c r="M118" i="7"/>
  <c r="L163" i="7"/>
  <c r="O174" i="7"/>
  <c r="M121" i="7"/>
  <c r="M161" i="7"/>
  <c r="L174" i="7"/>
  <c r="O161" i="7"/>
  <c r="O118" i="7"/>
  <c r="N163" i="7"/>
  <c r="L131" i="7"/>
  <c r="L162" i="7"/>
  <c r="O168" i="7"/>
  <c r="F220" i="2"/>
  <c r="F232" i="2"/>
  <c r="F226" i="2"/>
  <c r="X189" i="2"/>
  <c r="W189" i="2" s="1"/>
  <c r="V189" i="2" s="1"/>
  <c r="U189" i="2" s="1"/>
  <c r="T189" i="2"/>
  <c r="S189" i="2" s="1"/>
  <c r="R189" i="2" s="1"/>
  <c r="Q189" i="2" s="1"/>
  <c r="X145" i="2"/>
  <c r="W145" i="2" s="1"/>
  <c r="V145" i="2" s="1"/>
  <c r="U145" i="2" s="1"/>
  <c r="T145" i="2"/>
  <c r="S145" i="2" s="1"/>
  <c r="R145" i="2" s="1"/>
  <c r="Q145" i="2" s="1"/>
  <c r="E235" i="2"/>
  <c r="E226" i="2"/>
  <c r="H231" i="2"/>
  <c r="H232" i="2"/>
  <c r="H221" i="2"/>
  <c r="X140" i="2"/>
  <c r="W140" i="2" s="1"/>
  <c r="V140" i="2" s="1"/>
  <c r="U140" i="2" s="1"/>
  <c r="T140" i="2"/>
  <c r="S140" i="2" s="1"/>
  <c r="R140" i="2" s="1"/>
  <c r="Q140" i="2" s="1"/>
  <c r="G221" i="2"/>
  <c r="G230" i="2"/>
  <c r="G235" i="2"/>
  <c r="T137" i="2"/>
  <c r="S137" i="2" s="1"/>
  <c r="R137" i="2" s="1"/>
  <c r="Q137" i="2" s="1"/>
  <c r="X137" i="2"/>
  <c r="W137" i="2" s="1"/>
  <c r="V137" i="2" s="1"/>
  <c r="U137" i="2" s="1"/>
  <c r="T136" i="2"/>
  <c r="S136" i="2" s="1"/>
  <c r="R136" i="2" s="1"/>
  <c r="Q136" i="2" s="1"/>
  <c r="X136" i="2"/>
  <c r="W136" i="2" s="1"/>
  <c r="V136" i="2" s="1"/>
  <c r="U136" i="2" s="1"/>
  <c r="N167" i="7"/>
  <c r="L117" i="7"/>
  <c r="N118" i="7"/>
  <c r="O67" i="18"/>
  <c r="O133" i="7"/>
  <c r="N172" i="7"/>
  <c r="L119" i="7"/>
  <c r="N121" i="7"/>
  <c r="M133" i="7"/>
  <c r="M67" i="18"/>
  <c r="M172" i="7"/>
  <c r="L175" i="7"/>
  <c r="O170" i="7"/>
  <c r="O121" i="7"/>
  <c r="N170" i="7"/>
  <c r="L118" i="7"/>
  <c r="O173" i="7"/>
  <c r="M123" i="7"/>
  <c r="M163" i="7"/>
  <c r="L161" i="7"/>
  <c r="O166" i="7"/>
  <c r="N90" i="18"/>
  <c r="N178" i="7"/>
  <c r="L116" i="7"/>
  <c r="N128" i="7"/>
  <c r="O124" i="7"/>
  <c r="F221" i="2"/>
  <c r="F230" i="2"/>
  <c r="F229" i="2"/>
  <c r="F223" i="2"/>
  <c r="E223" i="2"/>
  <c r="E228" i="2"/>
  <c r="H229" i="2"/>
  <c r="H226" i="2"/>
  <c r="X175" i="2"/>
  <c r="W175" i="2" s="1"/>
  <c r="V175" i="2" s="1"/>
  <c r="U175" i="2" s="1"/>
  <c r="T175" i="2"/>
  <c r="S175" i="2" s="1"/>
  <c r="R175" i="2" s="1"/>
  <c r="Q175" i="2" s="1"/>
  <c r="G224" i="2"/>
  <c r="G231" i="2"/>
  <c r="G223" i="2"/>
  <c r="T181" i="2"/>
  <c r="S181" i="2" s="1"/>
  <c r="R181" i="2" s="1"/>
  <c r="Q181" i="2" s="1"/>
  <c r="X181" i="2"/>
  <c r="W181" i="2" s="1"/>
  <c r="V181" i="2" s="1"/>
  <c r="U181" i="2" s="1"/>
  <c r="X184" i="2"/>
  <c r="W184" i="2" s="1"/>
  <c r="V184" i="2" s="1"/>
  <c r="U184" i="2" s="1"/>
  <c r="T184" i="2"/>
  <c r="S184" i="2" s="1"/>
  <c r="R184" i="2" s="1"/>
  <c r="Q184" i="2" s="1"/>
  <c r="T141" i="2"/>
  <c r="S141" i="2" s="1"/>
  <c r="R141" i="2" s="1"/>
  <c r="Q141" i="2" s="1"/>
  <c r="X141" i="2"/>
  <c r="W141" i="2" s="1"/>
  <c r="V141" i="2" s="1"/>
  <c r="U141" i="2" s="1"/>
  <c r="M127" i="7"/>
  <c r="M169" i="7"/>
  <c r="L90" i="18"/>
  <c r="L178" i="7"/>
  <c r="O90" i="18"/>
  <c r="O178" i="7"/>
  <c r="M125" i="7"/>
  <c r="M162" i="7"/>
  <c r="L164" i="7"/>
  <c r="N127" i="7"/>
  <c r="M115" i="7"/>
  <c r="M167" i="7"/>
  <c r="L168" i="7"/>
  <c r="N115" i="7"/>
  <c r="O128" i="7"/>
  <c r="N177" i="7"/>
  <c r="L67" i="18"/>
  <c r="L133" i="7"/>
  <c r="N131" i="7"/>
  <c r="O127" i="7"/>
  <c r="N173" i="7"/>
  <c r="L177" i="7"/>
  <c r="O162" i="7"/>
  <c r="N166" i="7"/>
  <c r="L121" i="7"/>
  <c r="N120" i="7"/>
  <c r="O129" i="7"/>
  <c r="F224" i="2"/>
  <c r="F225" i="2"/>
  <c r="F227" i="2"/>
  <c r="E225" i="2"/>
  <c r="E232" i="2"/>
  <c r="E231" i="2"/>
  <c r="X177" i="2"/>
  <c r="W177" i="2" s="1"/>
  <c r="V177" i="2" s="1"/>
  <c r="U177" i="2" s="1"/>
  <c r="T177" i="2"/>
  <c r="S177" i="2" s="1"/>
  <c r="R177" i="2" s="1"/>
  <c r="Q177" i="2" s="1"/>
  <c r="H228" i="2"/>
  <c r="H223" i="2"/>
  <c r="X183" i="2"/>
  <c r="W183" i="2" s="1"/>
  <c r="V183" i="2" s="1"/>
  <c r="U183" i="2" s="1"/>
  <c r="T183" i="2"/>
  <c r="S183" i="2" s="1"/>
  <c r="R183" i="2" s="1"/>
  <c r="Q183" i="2" s="1"/>
  <c r="G233" i="2"/>
  <c r="G229" i="2"/>
  <c r="G226" i="2"/>
  <c r="X186" i="2"/>
  <c r="W186" i="2" s="1"/>
  <c r="V186" i="2" s="1"/>
  <c r="U186" i="2" s="1"/>
  <c r="T186" i="2"/>
  <c r="S186" i="2" s="1"/>
  <c r="R186" i="2" s="1"/>
  <c r="Q186" i="2" s="1"/>
  <c r="T173" i="2"/>
  <c r="S173" i="2" s="1"/>
  <c r="R173" i="2" s="1"/>
  <c r="Q173" i="2" s="1"/>
  <c r="X173" i="2"/>
  <c r="W173" i="2" s="1"/>
  <c r="V173" i="2" s="1"/>
  <c r="U173" i="2" s="1"/>
  <c r="X188" i="2"/>
  <c r="W188" i="2" s="1"/>
  <c r="V188" i="2" s="1"/>
  <c r="U188" i="2" s="1"/>
  <c r="T188" i="2"/>
  <c r="S188" i="2" s="1"/>
  <c r="R188" i="2" s="1"/>
  <c r="Q188" i="2" s="1"/>
  <c r="X144" i="2"/>
  <c r="W144" i="2" s="1"/>
  <c r="V144" i="2" s="1"/>
  <c r="U144" i="2" s="1"/>
  <c r="T144" i="2"/>
  <c r="S144" i="2" s="1"/>
  <c r="R144" i="2" s="1"/>
  <c r="Q144" i="2" s="1"/>
  <c r="M132" i="7"/>
  <c r="M90" i="18"/>
  <c r="M178" i="7"/>
  <c r="L173" i="7"/>
  <c r="O175" i="7"/>
  <c r="M119" i="7"/>
  <c r="M171" i="7"/>
  <c r="L167" i="7"/>
  <c r="O165" i="7"/>
  <c r="N164" i="7"/>
  <c r="L172" i="7"/>
  <c r="N130" i="7"/>
  <c r="M164" i="7"/>
  <c r="L130" i="7"/>
  <c r="N132" i="7"/>
  <c r="O123" i="7"/>
  <c r="N161" i="7"/>
  <c r="L122" i="7"/>
  <c r="N125" i="7"/>
  <c r="M129" i="7"/>
  <c r="M175" i="7"/>
  <c r="L124" i="7"/>
  <c r="N126" i="7"/>
  <c r="O132" i="7"/>
  <c r="F233" i="2"/>
  <c r="F235" i="2"/>
  <c r="E233" i="2"/>
  <c r="E234" i="2"/>
  <c r="E229" i="2"/>
  <c r="X176" i="2"/>
  <c r="W176" i="2" s="1"/>
  <c r="V176" i="2" s="1"/>
  <c r="U176" i="2" s="1"/>
  <c r="T176" i="2"/>
  <c r="S176" i="2" s="1"/>
  <c r="R176" i="2" s="1"/>
  <c r="Q176" i="2" s="1"/>
  <c r="T143" i="2"/>
  <c r="S143" i="2" s="1"/>
  <c r="R143" i="2" s="1"/>
  <c r="Q143" i="2" s="1"/>
  <c r="X143" i="2"/>
  <c r="W143" i="2" s="1"/>
  <c r="V143" i="2" s="1"/>
  <c r="U143" i="2" s="1"/>
  <c r="H230" i="2"/>
  <c r="H220" i="2"/>
  <c r="T182" i="2"/>
  <c r="S182" i="2" s="1"/>
  <c r="R182" i="2" s="1"/>
  <c r="Q182" i="2" s="1"/>
  <c r="X182" i="2"/>
  <c r="W182" i="2" s="1"/>
  <c r="V182" i="2" s="1"/>
  <c r="U182" i="2" s="1"/>
  <c r="G220" i="2"/>
  <c r="G228" i="2"/>
  <c r="H235" i="2"/>
  <c r="T185" i="2"/>
  <c r="S185" i="2" s="1"/>
  <c r="R185" i="2" s="1"/>
  <c r="Q185" i="2" s="1"/>
  <c r="X185" i="2"/>
  <c r="W185" i="2" s="1"/>
  <c r="V185" i="2" s="1"/>
  <c r="U185" i="2" s="1"/>
  <c r="Z33" i="18"/>
  <c r="T178" i="2"/>
  <c r="S178" i="2" s="1"/>
  <c r="R178" i="2" s="1"/>
  <c r="Q178" i="2" s="1"/>
  <c r="X178" i="2"/>
  <c r="W178" i="2" s="1"/>
  <c r="V178" i="2" s="1"/>
  <c r="U178" i="2" s="1"/>
  <c r="T132" i="2"/>
  <c r="S132" i="2" s="1"/>
  <c r="R132" i="2" s="1"/>
  <c r="Q132" i="2" s="1"/>
  <c r="X132" i="2"/>
  <c r="W132" i="2" s="1"/>
  <c r="V132" i="2" s="1"/>
  <c r="U132" i="2" s="1"/>
  <c r="T180" i="2"/>
  <c r="S180" i="2" s="1"/>
  <c r="R180" i="2" s="1"/>
  <c r="Q180" i="2" s="1"/>
  <c r="X180" i="2"/>
  <c r="W180" i="2" s="1"/>
  <c r="V180" i="2" s="1"/>
  <c r="U180" i="2" s="1"/>
  <c r="T134" i="2"/>
  <c r="S134" i="2" s="1"/>
  <c r="R134" i="2" s="1"/>
  <c r="Q134" i="2" s="1"/>
  <c r="X134" i="2"/>
  <c r="W134" i="2" s="1"/>
  <c r="V134" i="2" s="1"/>
  <c r="U134" i="2" s="1"/>
  <c r="M124" i="7"/>
  <c r="M176" i="7"/>
  <c r="L166" i="7"/>
  <c r="O177" i="7"/>
  <c r="M117" i="7"/>
  <c r="M174" i="7"/>
  <c r="L176" i="7"/>
  <c r="O164" i="7"/>
  <c r="O131" i="7"/>
  <c r="N162" i="7"/>
  <c r="L125" i="7"/>
  <c r="N117" i="7"/>
  <c r="M120" i="7"/>
  <c r="M177" i="7"/>
  <c r="L170" i="7"/>
  <c r="N129" i="7"/>
  <c r="O125" i="7"/>
  <c r="N169" i="7"/>
  <c r="L128" i="7"/>
  <c r="N119" i="7"/>
  <c r="O120" i="7"/>
  <c r="M122" i="7"/>
  <c r="M165" i="7"/>
  <c r="L169" i="7"/>
  <c r="O172" i="7"/>
  <c r="O122" i="7"/>
  <c r="BB109" i="14"/>
  <c r="BA107" i="14"/>
  <c r="V216" i="14"/>
  <c r="W216" i="14"/>
  <c r="W121" i="7"/>
  <c r="N133" i="2"/>
  <c r="W166" i="7"/>
  <c r="N178" i="2"/>
  <c r="X120" i="7"/>
  <c r="O132" i="2"/>
  <c r="V126" i="7"/>
  <c r="M138" i="2"/>
  <c r="AI81" i="7"/>
  <c r="AI82" i="7"/>
  <c r="N179" i="2"/>
  <c r="W167" i="7"/>
  <c r="O48" i="2"/>
  <c r="X36" i="7"/>
  <c r="Y81" i="7"/>
  <c r="P93" i="2"/>
  <c r="T174" i="14"/>
  <c r="X174" i="14" s="1"/>
  <c r="V125" i="7"/>
  <c r="M137" i="2"/>
  <c r="X34" i="7"/>
  <c r="O46" i="2"/>
  <c r="Y85" i="7"/>
  <c r="P97" i="2"/>
  <c r="O96" i="2"/>
  <c r="X84" i="7"/>
  <c r="O183" i="2"/>
  <c r="X171" i="7"/>
  <c r="Y115" i="7"/>
  <c r="P127" i="2"/>
  <c r="O128" i="2"/>
  <c r="X116" i="7"/>
  <c r="V42" i="7"/>
  <c r="M54" i="2"/>
  <c r="N138" i="2"/>
  <c r="W126" i="7"/>
  <c r="W29" i="7"/>
  <c r="N41" i="2"/>
  <c r="Y173" i="7"/>
  <c r="P185" i="2"/>
  <c r="V29" i="7"/>
  <c r="M41" i="2"/>
  <c r="X125" i="7"/>
  <c r="O137" i="2"/>
  <c r="V132" i="7"/>
  <c r="M144" i="2"/>
  <c r="N127" i="2"/>
  <c r="W115" i="7"/>
  <c r="N44" i="2"/>
  <c r="W32" i="7"/>
  <c r="W75" i="7"/>
  <c r="N87" i="2"/>
  <c r="M139" i="2"/>
  <c r="V127" i="7"/>
  <c r="N181" i="2"/>
  <c r="W169" i="7"/>
  <c r="W124" i="7"/>
  <c r="N136" i="2"/>
  <c r="N50" i="2"/>
  <c r="W38" i="7"/>
  <c r="P94" i="2"/>
  <c r="Y82" i="7"/>
  <c r="AH88" i="7"/>
  <c r="AH87" i="7"/>
  <c r="AH89" i="7"/>
  <c r="AG81" i="7"/>
  <c r="AG82" i="7"/>
  <c r="AG83" i="7"/>
  <c r="AH94" i="7"/>
  <c r="AH95" i="7"/>
  <c r="AH96" i="7"/>
  <c r="AI67" i="7"/>
  <c r="AI66" i="7"/>
  <c r="AI65" i="7"/>
  <c r="AI64" i="7"/>
  <c r="AI63" i="7"/>
  <c r="AI62" i="7"/>
  <c r="N55" i="2"/>
  <c r="W43" i="7"/>
  <c r="W21" i="18"/>
  <c r="DC25" i="17"/>
  <c r="CY57" i="17"/>
  <c r="CZ81" i="17"/>
  <c r="DF57" i="17"/>
  <c r="DD45" i="17"/>
  <c r="DF60" i="17"/>
  <c r="O83" i="2"/>
  <c r="X71" i="7"/>
  <c r="N91" i="2"/>
  <c r="W79" i="7"/>
  <c r="AA115" i="11"/>
  <c r="O91" i="2"/>
  <c r="X79" i="7"/>
  <c r="AA24" i="11"/>
  <c r="AG78" i="7"/>
  <c r="AG79" i="7"/>
  <c r="AG80" i="7"/>
  <c r="N86" i="2"/>
  <c r="W74" i="7"/>
  <c r="AB24" i="11"/>
  <c r="DD70" i="17"/>
  <c r="DE80" i="17"/>
  <c r="W36" i="7"/>
  <c r="N48" i="2"/>
  <c r="DE97" i="17"/>
  <c r="DC13" i="17"/>
  <c r="DC40" i="17"/>
  <c r="X119" i="7"/>
  <c r="O131" i="2"/>
  <c r="W175" i="7"/>
  <c r="N187" i="2"/>
  <c r="AC24" i="11"/>
  <c r="O36" i="2"/>
  <c r="X24" i="7"/>
  <c r="V71" i="7"/>
  <c r="M83" i="2"/>
  <c r="Y222" i="14"/>
  <c r="X220" i="7"/>
  <c r="AT136" i="17"/>
  <c r="AN6" i="7"/>
  <c r="AT110" i="17"/>
  <c r="AR144" i="17"/>
  <c r="AT152" i="17"/>
  <c r="X212" i="7"/>
  <c r="AS115" i="17"/>
  <c r="AQ160" i="17"/>
  <c r="AT137" i="17"/>
  <c r="W210" i="7"/>
  <c r="AN147" i="7"/>
  <c r="AT118" i="17"/>
  <c r="Y212" i="7"/>
  <c r="AU150" i="7"/>
  <c r="AU17" i="7"/>
  <c r="X210" i="7"/>
  <c r="AG15" i="18"/>
  <c r="P229" i="2"/>
  <c r="X213" i="7"/>
  <c r="AT130" i="17"/>
  <c r="AQ121" i="17"/>
  <c r="AR114" i="17"/>
  <c r="AI19" i="18"/>
  <c r="M36" i="2"/>
  <c r="O224" i="2"/>
  <c r="N222" i="2"/>
  <c r="AQ118" i="17"/>
  <c r="V215" i="7"/>
  <c r="AT120" i="17"/>
  <c r="V214" i="7"/>
  <c r="AR135" i="17"/>
  <c r="AQ126" i="17"/>
  <c r="AT143" i="17"/>
  <c r="AS139" i="17"/>
  <c r="AT146" i="17"/>
  <c r="AH17" i="18"/>
  <c r="AQ149" i="17"/>
  <c r="W221" i="7"/>
  <c r="AS138" i="17"/>
  <c r="W218" i="7"/>
  <c r="AQ129" i="17"/>
  <c r="AS142" i="17"/>
  <c r="Y211" i="7"/>
  <c r="AU108" i="7"/>
  <c r="V221" i="7"/>
  <c r="AU20" i="7"/>
  <c r="AN141" i="7"/>
  <c r="Y225" i="14"/>
  <c r="W222" i="7"/>
  <c r="AU193" i="7"/>
  <c r="AT144" i="17"/>
  <c r="AT129" i="17"/>
  <c r="AR120" i="17"/>
  <c r="AR125" i="17"/>
  <c r="P235" i="2"/>
  <c r="AS130" i="17"/>
  <c r="W212" i="7"/>
  <c r="AT148" i="17"/>
  <c r="Y209" i="7"/>
  <c r="Z31" i="14"/>
  <c r="W226" i="14"/>
  <c r="U221" i="14"/>
  <c r="W26" i="7"/>
  <c r="N38" i="2"/>
  <c r="P139" i="2"/>
  <c r="Y127" i="7"/>
  <c r="W132" i="7"/>
  <c r="N144" i="2"/>
  <c r="AA70" i="11"/>
  <c r="M128" i="2"/>
  <c r="V116" i="7"/>
  <c r="X41" i="7"/>
  <c r="O53" i="2"/>
  <c r="W123" i="7"/>
  <c r="N135" i="2"/>
  <c r="M180" i="2"/>
  <c r="V168" i="7"/>
  <c r="V35" i="7"/>
  <c r="M47" i="2"/>
  <c r="O41" i="2"/>
  <c r="X29" i="7"/>
  <c r="AD70" i="11"/>
  <c r="P84" i="2"/>
  <c r="Y72" i="7"/>
  <c r="N141" i="2"/>
  <c r="W129" i="7"/>
  <c r="M188" i="2"/>
  <c r="V176" i="7"/>
  <c r="CL93" i="17"/>
  <c r="Y120" i="7"/>
  <c r="P132" i="2"/>
  <c r="Y177" i="7"/>
  <c r="P189" i="2"/>
  <c r="X173" i="7"/>
  <c r="O185" i="2"/>
  <c r="P178" i="2"/>
  <c r="Y166" i="7"/>
  <c r="V169" i="7"/>
  <c r="M181" i="2"/>
  <c r="W90" i="18"/>
  <c r="W178" i="7"/>
  <c r="N190" i="2"/>
  <c r="M85" i="2"/>
  <c r="V73" i="7"/>
  <c r="P136" i="2"/>
  <c r="Y124" i="7"/>
  <c r="P95" i="2"/>
  <c r="Y83" i="7"/>
  <c r="Y39" i="7"/>
  <c r="P51" i="2"/>
  <c r="V165" i="7"/>
  <c r="M177" i="2"/>
  <c r="AI5" i="18"/>
  <c r="AI4" i="18"/>
  <c r="AI13" i="18"/>
  <c r="AI9" i="18"/>
  <c r="AI10" i="18"/>
  <c r="AI6" i="18"/>
  <c r="AI11" i="18"/>
  <c r="AI7" i="18"/>
  <c r="AI8" i="18"/>
  <c r="AI12" i="18"/>
  <c r="AI71" i="7"/>
  <c r="AI68" i="7"/>
  <c r="AI69" i="7"/>
  <c r="AI70" i="7"/>
  <c r="AB115" i="11"/>
  <c r="AG76" i="7"/>
  <c r="AG77" i="7"/>
  <c r="AN58" i="7"/>
  <c r="AF91" i="7"/>
  <c r="AF92" i="7"/>
  <c r="AF93" i="7"/>
  <c r="AF90" i="7"/>
  <c r="AI83" i="7"/>
  <c r="AI84" i="7"/>
  <c r="DC11" i="17"/>
  <c r="CW69" i="17"/>
  <c r="DD25" i="17"/>
  <c r="CY56" i="17"/>
  <c r="CX86" i="17"/>
  <c r="AH64" i="7"/>
  <c r="AH63" i="7"/>
  <c r="AH66" i="7"/>
  <c r="AH62" i="7"/>
  <c r="AH67" i="7"/>
  <c r="AH65" i="7"/>
  <c r="N85" i="2"/>
  <c r="W73" i="7"/>
  <c r="AH25" i="7"/>
  <c r="AH29" i="7"/>
  <c r="AH26" i="7"/>
  <c r="AH30" i="7"/>
  <c r="AH23" i="7"/>
  <c r="AH24" i="7"/>
  <c r="AH27" i="7"/>
  <c r="AH28" i="7"/>
  <c r="P100" i="2"/>
  <c r="Y44" i="18"/>
  <c r="Y88" i="7"/>
  <c r="V85" i="7"/>
  <c r="M97" i="2"/>
  <c r="AH50" i="7"/>
  <c r="AH46" i="7"/>
  <c r="AH51" i="7"/>
  <c r="AH49" i="7"/>
  <c r="AH48" i="7"/>
  <c r="AH47" i="7"/>
  <c r="AC70" i="11"/>
  <c r="AI90" i="7"/>
  <c r="AI93" i="7"/>
  <c r="AI92" i="7"/>
  <c r="AI91" i="7"/>
  <c r="V70" i="7"/>
  <c r="M82" i="2"/>
  <c r="DC53" i="17"/>
  <c r="CY67" i="17"/>
  <c r="AG52" i="7"/>
  <c r="AG47" i="7"/>
  <c r="AG48" i="7"/>
  <c r="AG51" i="7"/>
  <c r="AG50" i="7"/>
  <c r="AG49" i="7"/>
  <c r="AH5" i="18"/>
  <c r="AH10" i="18"/>
  <c r="AH12" i="18"/>
  <c r="AH6" i="18"/>
  <c r="AH13" i="18"/>
  <c r="AH8" i="18"/>
  <c r="AH4" i="18"/>
  <c r="AH7" i="18"/>
  <c r="AH9" i="18"/>
  <c r="AH11" i="18"/>
  <c r="DC91" i="17"/>
  <c r="DC70" i="17"/>
  <c r="X115" i="7"/>
  <c r="O127" i="2"/>
  <c r="X167" i="7"/>
  <c r="O179" i="2"/>
  <c r="V86" i="7"/>
  <c r="M98" i="2"/>
  <c r="O86" i="2"/>
  <c r="X74" i="7"/>
  <c r="N96" i="2"/>
  <c r="W84" i="7"/>
  <c r="M231" i="2"/>
  <c r="AT138" i="17"/>
  <c r="Y216" i="7"/>
  <c r="X208" i="7"/>
  <c r="X30" i="14"/>
  <c r="M235" i="2"/>
  <c r="AA226" i="14"/>
  <c r="AR119" i="17"/>
  <c r="AR110" i="17"/>
  <c r="AU106" i="7"/>
  <c r="AU107" i="7"/>
  <c r="X222" i="14"/>
  <c r="N235" i="2"/>
  <c r="AQ115" i="17"/>
  <c r="AQ128" i="17"/>
  <c r="AR129" i="17"/>
  <c r="AR137" i="17"/>
  <c r="AS148" i="17"/>
  <c r="AN145" i="7"/>
  <c r="AG22" i="18"/>
  <c r="N231" i="2"/>
  <c r="AT162" i="17"/>
  <c r="AU186" i="7"/>
  <c r="AQ146" i="17"/>
  <c r="AR126" i="17"/>
  <c r="AU153" i="7"/>
  <c r="AU62" i="7"/>
  <c r="AU13" i="7"/>
  <c r="AI18" i="18"/>
  <c r="M227" i="2"/>
  <c r="M232" i="2"/>
  <c r="BW153" i="17" s="1"/>
  <c r="O228" i="2"/>
  <c r="AQ154" i="17"/>
  <c r="AR111" i="17"/>
  <c r="AN10" i="7"/>
  <c r="AR112" i="17"/>
  <c r="AR162" i="17"/>
  <c r="AT121" i="17"/>
  <c r="AA223" i="14"/>
  <c r="AS162" i="17"/>
  <c r="AS136" i="17"/>
  <c r="AQ158" i="17"/>
  <c r="AS145" i="17"/>
  <c r="AQ125" i="17"/>
  <c r="AH21" i="18"/>
  <c r="O221" i="2"/>
  <c r="Z228" i="14"/>
  <c r="AQ164" i="17"/>
  <c r="X223" i="7"/>
  <c r="AQ109" i="17"/>
  <c r="BW163" i="17"/>
  <c r="AS158" i="17"/>
  <c r="W113" i="18"/>
  <c r="AS123" i="17"/>
  <c r="AR123" i="17"/>
  <c r="AU104" i="7"/>
  <c r="AQ137" i="17"/>
  <c r="X219" i="7"/>
  <c r="W208" i="7"/>
  <c r="AN146" i="7"/>
  <c r="BW152" i="17"/>
  <c r="Z82" i="14"/>
  <c r="U229" i="14"/>
  <c r="W227" i="14"/>
  <c r="P144" i="2"/>
  <c r="Y132" i="7"/>
  <c r="V175" i="7"/>
  <c r="M187" i="2"/>
  <c r="X133" i="7"/>
  <c r="O145" i="2"/>
  <c r="X67" i="18"/>
  <c r="V122" i="7"/>
  <c r="M134" i="2"/>
  <c r="Y41" i="7"/>
  <c r="P53" i="2"/>
  <c r="P134" i="2"/>
  <c r="Y122" i="7"/>
  <c r="P90" i="2"/>
  <c r="Y78" i="7"/>
  <c r="X129" i="7"/>
  <c r="O141" i="2"/>
  <c r="AU82" i="18"/>
  <c r="AU148" i="7"/>
  <c r="M145" i="2"/>
  <c r="V67" i="18"/>
  <c r="V133" i="7"/>
  <c r="O99" i="2"/>
  <c r="X87" i="7"/>
  <c r="V33" i="7"/>
  <c r="M45" i="2"/>
  <c r="V27" i="7"/>
  <c r="M39" i="2"/>
  <c r="V32" i="7"/>
  <c r="M44" i="2"/>
  <c r="CX100" i="17"/>
  <c r="N173" i="2"/>
  <c r="W161" i="7"/>
  <c r="O187" i="2"/>
  <c r="X175" i="7"/>
  <c r="N129" i="2"/>
  <c r="W117" i="7"/>
  <c r="X166" i="7"/>
  <c r="O178" i="2"/>
  <c r="W173" i="7"/>
  <c r="N185" i="2"/>
  <c r="P130" i="2"/>
  <c r="Y118" i="7"/>
  <c r="Y86" i="7"/>
  <c r="P98" i="2"/>
  <c r="Z81" i="14"/>
  <c r="T87" i="14"/>
  <c r="X87" i="14" s="1"/>
  <c r="P188" i="2"/>
  <c r="Y176" i="7"/>
  <c r="N88" i="2"/>
  <c r="W76" i="7"/>
  <c r="M173" i="2"/>
  <c r="V161" i="7"/>
  <c r="X88" i="7"/>
  <c r="X44" i="18"/>
  <c r="O100" i="2"/>
  <c r="AG53" i="7"/>
  <c r="AG55" i="7"/>
  <c r="AG56" i="7"/>
  <c r="AG54" i="7"/>
  <c r="X73" i="7"/>
  <c r="O85" i="2"/>
  <c r="AG86" i="7"/>
  <c r="AG87" i="7"/>
  <c r="AG95" i="7"/>
  <c r="AG94" i="7"/>
  <c r="AG96" i="7"/>
  <c r="AI28" i="7"/>
  <c r="AI29" i="7"/>
  <c r="AI27" i="7"/>
  <c r="AI24" i="7"/>
  <c r="AI30" i="7"/>
  <c r="AI26" i="7"/>
  <c r="AI23" i="7"/>
  <c r="AI25" i="7"/>
  <c r="CX71" i="17"/>
  <c r="CY39" i="17"/>
  <c r="DD47" i="17"/>
  <c r="AI76" i="7"/>
  <c r="AI75" i="7"/>
  <c r="AI77" i="7"/>
  <c r="AG46" i="7"/>
  <c r="AG44" i="7"/>
  <c r="AG45" i="7"/>
  <c r="AG43" i="7"/>
  <c r="DE18" i="17"/>
  <c r="DD106" i="17"/>
  <c r="M99" i="2"/>
  <c r="V87" i="7"/>
  <c r="N81" i="2"/>
  <c r="W69" i="7"/>
  <c r="AH78" i="7"/>
  <c r="AH79" i="7"/>
  <c r="AH80" i="7"/>
  <c r="V31" i="7"/>
  <c r="M43" i="2"/>
  <c r="P42" i="2"/>
  <c r="Y30" i="7"/>
  <c r="AI72" i="7"/>
  <c r="AI74" i="7"/>
  <c r="AI73" i="7"/>
  <c r="V36" i="7"/>
  <c r="M48" i="2"/>
  <c r="AG65" i="7"/>
  <c r="AG67" i="7"/>
  <c r="AG64" i="7"/>
  <c r="AG63" i="7"/>
  <c r="AG66" i="7"/>
  <c r="DF94" i="17"/>
  <c r="DD94" i="17"/>
  <c r="CY59" i="17"/>
  <c r="CX81" i="17"/>
  <c r="O43" i="2"/>
  <c r="X31" i="7"/>
  <c r="AB72" i="11"/>
  <c r="M178" i="2"/>
  <c r="V166" i="7"/>
  <c r="X161" i="7"/>
  <c r="O173" i="2"/>
  <c r="AD161" i="11"/>
  <c r="P82" i="2"/>
  <c r="Y70" i="7"/>
  <c r="AG75" i="7"/>
  <c r="AG74" i="7"/>
  <c r="AG73" i="7"/>
  <c r="AU37" i="18"/>
  <c r="X25" i="7"/>
  <c r="AS154" i="17"/>
  <c r="AS127" i="17"/>
  <c r="AS151" i="17"/>
  <c r="Y222" i="7"/>
  <c r="AT145" i="17"/>
  <c r="AS160" i="17"/>
  <c r="AS150" i="17"/>
  <c r="AS149" i="17"/>
  <c r="X222" i="7"/>
  <c r="BX161" i="17"/>
  <c r="AG17" i="18"/>
  <c r="AN51" i="18"/>
  <c r="AR158" i="17"/>
  <c r="AR140" i="17"/>
  <c r="AF44" i="18"/>
  <c r="AQ120" i="17"/>
  <c r="AU13" i="18"/>
  <c r="AI17" i="18"/>
  <c r="P227" i="2"/>
  <c r="O233" i="2"/>
  <c r="Y229" i="14"/>
  <c r="M221" i="2"/>
  <c r="Y221" i="7"/>
  <c r="AQ161" i="17"/>
  <c r="AT149" i="17"/>
  <c r="AS141" i="17"/>
  <c r="AS122" i="17"/>
  <c r="AS117" i="17"/>
  <c r="AR142" i="17"/>
  <c r="AA225" i="14"/>
  <c r="N224" i="2"/>
  <c r="AQ138" i="17"/>
  <c r="AQ153" i="17"/>
  <c r="AS156" i="17"/>
  <c r="AU191" i="7"/>
  <c r="AR118" i="17"/>
  <c r="AR132" i="17"/>
  <c r="AQ131" i="17"/>
  <c r="AH15" i="18"/>
  <c r="AH20" i="18"/>
  <c r="Y223" i="14"/>
  <c r="Y227" i="14"/>
  <c r="AQ159" i="17"/>
  <c r="X209" i="7"/>
  <c r="AQ111" i="17"/>
  <c r="AT147" i="17"/>
  <c r="AQ112" i="17"/>
  <c r="AQ124" i="17"/>
  <c r="Y219" i="7"/>
  <c r="Y223" i="7"/>
  <c r="AT115" i="17"/>
  <c r="AN143" i="7"/>
  <c r="AR130" i="17"/>
  <c r="AN8" i="7"/>
  <c r="AT159" i="17"/>
  <c r="W220" i="7"/>
  <c r="AT164" i="17"/>
  <c r="AN99" i="7"/>
  <c r="Y218" i="14"/>
  <c r="BW157" i="17"/>
  <c r="AS110" i="17"/>
  <c r="Y214" i="7"/>
  <c r="AN13" i="7"/>
  <c r="AQ139" i="17"/>
  <c r="AQ163" i="17"/>
  <c r="Y113" i="18"/>
  <c r="Y219" i="14"/>
  <c r="AN11" i="7"/>
  <c r="AY96" i="17"/>
  <c r="X84" i="14"/>
  <c r="T215" i="14"/>
  <c r="X215" i="14" s="1"/>
  <c r="V223" i="14"/>
  <c r="N131" i="2"/>
  <c r="W119" i="7"/>
  <c r="V39" i="7"/>
  <c r="M51" i="2"/>
  <c r="N52" i="2"/>
  <c r="W40" i="7"/>
  <c r="P89" i="2"/>
  <c r="Y77" i="7"/>
  <c r="N176" i="2"/>
  <c r="W164" i="7"/>
  <c r="X39" i="7"/>
  <c r="O51" i="2"/>
  <c r="N130" i="2"/>
  <c r="W118" i="7"/>
  <c r="O177" i="2"/>
  <c r="X165" i="7"/>
  <c r="P87" i="2"/>
  <c r="Y75" i="7"/>
  <c r="Y79" i="7"/>
  <c r="P91" i="2"/>
  <c r="M91" i="2"/>
  <c r="V79" i="7"/>
  <c r="CQ97" i="17"/>
  <c r="Y35" i="7"/>
  <c r="P47" i="2"/>
  <c r="V129" i="7"/>
  <c r="M141" i="2"/>
  <c r="W172" i="7"/>
  <c r="N184" i="2"/>
  <c r="P92" i="2"/>
  <c r="Y80" i="7"/>
  <c r="M96" i="2"/>
  <c r="V84" i="7"/>
  <c r="W78" i="7"/>
  <c r="N90" i="2"/>
  <c r="X178" i="7"/>
  <c r="O190" i="2"/>
  <c r="X90" i="18"/>
  <c r="V162" i="7"/>
  <c r="M174" i="2"/>
  <c r="V81" i="7"/>
  <c r="M93" i="2"/>
  <c r="W133" i="7"/>
  <c r="N145" i="2"/>
  <c r="W67" i="18"/>
  <c r="X172" i="7"/>
  <c r="O184" i="2"/>
  <c r="W80" i="7"/>
  <c r="N92" i="2"/>
  <c r="O129" i="2"/>
  <c r="X117" i="7"/>
  <c r="W162" i="7"/>
  <c r="N174" i="2"/>
  <c r="AI42" i="7"/>
  <c r="AI43" i="7"/>
  <c r="AI44" i="7"/>
  <c r="AI45" i="7"/>
  <c r="AG41" i="7"/>
  <c r="AG40" i="7"/>
  <c r="AG42" i="7"/>
  <c r="AG38" i="7"/>
  <c r="AG39" i="7"/>
  <c r="AI100" i="7"/>
  <c r="AI98" i="7"/>
  <c r="AI99" i="7"/>
  <c r="AI97" i="7"/>
  <c r="AH86" i="7"/>
  <c r="AH85" i="7"/>
  <c r="AN185" i="7"/>
  <c r="AI4" i="7"/>
  <c r="AI6" i="7"/>
  <c r="AI12" i="7"/>
  <c r="AI10" i="7"/>
  <c r="AI11" i="7"/>
  <c r="AI5" i="7"/>
  <c r="AI19" i="7"/>
  <c r="AI18" i="7"/>
  <c r="AI14" i="7"/>
  <c r="AI13" i="7"/>
  <c r="AI9" i="7"/>
  <c r="AI8" i="7"/>
  <c r="AI21" i="7"/>
  <c r="AI22" i="7"/>
  <c r="AI16" i="7"/>
  <c r="AI7" i="7"/>
  <c r="AI20" i="7"/>
  <c r="AI17" i="7"/>
  <c r="AI15" i="7"/>
  <c r="CQ95" i="17"/>
  <c r="CZ76" i="17"/>
  <c r="DC96" i="17"/>
  <c r="AH82" i="7"/>
  <c r="AH81" i="7"/>
  <c r="CY6" i="17"/>
  <c r="DC56" i="17"/>
  <c r="DC20" i="17"/>
  <c r="N36" i="2"/>
  <c r="W24" i="7"/>
  <c r="P55" i="2"/>
  <c r="Y21" i="18"/>
  <c r="Y43" i="7"/>
  <c r="AG33" i="7"/>
  <c r="AG31" i="7"/>
  <c r="AG34" i="7"/>
  <c r="AG35" i="7"/>
  <c r="AG37" i="7"/>
  <c r="AG36" i="7"/>
  <c r="AG32" i="7"/>
  <c r="AG84" i="7"/>
  <c r="AG85" i="7"/>
  <c r="O93" i="2"/>
  <c r="X81" i="7"/>
  <c r="AC161" i="11"/>
  <c r="AA161" i="11"/>
  <c r="AH83" i="7"/>
  <c r="AH84" i="7"/>
  <c r="AI107" i="7"/>
  <c r="AI105" i="7"/>
  <c r="AI106" i="7"/>
  <c r="AI104" i="7"/>
  <c r="AG93" i="7"/>
  <c r="AG91" i="7"/>
  <c r="AG90" i="7"/>
  <c r="AG92" i="7"/>
  <c r="DF75" i="17"/>
  <c r="P54" i="2"/>
  <c r="Y42" i="7"/>
  <c r="DE16" i="17"/>
  <c r="P137" i="2"/>
  <c r="Y125" i="7"/>
  <c r="M186" i="2"/>
  <c r="V174" i="7"/>
  <c r="W128" i="7"/>
  <c r="N140" i="2"/>
  <c r="V26" i="7"/>
  <c r="M38" i="2"/>
  <c r="P83" i="2"/>
  <c r="Y71" i="7"/>
  <c r="AC115" i="11"/>
  <c r="AU59" i="7"/>
  <c r="AA217" i="14"/>
  <c r="X214" i="14"/>
  <c r="AR136" i="17"/>
  <c r="AS132" i="17"/>
  <c r="AR127" i="17"/>
  <c r="AR151" i="17"/>
  <c r="AU149" i="7"/>
  <c r="AQ144" i="17"/>
  <c r="AT122" i="17"/>
  <c r="AR156" i="17"/>
  <c r="X225" i="14"/>
  <c r="V217" i="7"/>
  <c r="X215" i="7"/>
  <c r="Y208" i="7"/>
  <c r="AQ136" i="17"/>
  <c r="V24" i="7"/>
  <c r="AG20" i="18"/>
  <c r="AG18" i="18"/>
  <c r="P233" i="2"/>
  <c r="X219" i="14"/>
  <c r="AU188" i="7"/>
  <c r="AN97" i="18"/>
  <c r="N234" i="2"/>
  <c r="AA222" i="14"/>
  <c r="V216" i="7"/>
  <c r="AU18" i="7"/>
  <c r="BW164" i="17"/>
  <c r="AS120" i="17"/>
  <c r="AQ145" i="17"/>
  <c r="O37" i="2"/>
  <c r="N226" i="2"/>
  <c r="AU152" i="7"/>
  <c r="V213" i="7"/>
  <c r="AR150" i="17"/>
  <c r="AR161" i="17"/>
  <c r="AR155" i="17"/>
  <c r="AN74" i="18"/>
  <c r="AH22" i="18"/>
  <c r="N227" i="2"/>
  <c r="Y214" i="14"/>
  <c r="AQ122" i="17"/>
  <c r="AT154" i="17"/>
  <c r="AT135" i="17"/>
  <c r="AS113" i="17"/>
  <c r="AQ152" i="17"/>
  <c r="W216" i="7"/>
  <c r="AQ140" i="17"/>
  <c r="AT116" i="17"/>
  <c r="AU109" i="7"/>
  <c r="P222" i="2"/>
  <c r="AQ133" i="17"/>
  <c r="AU65" i="7"/>
  <c r="AT117" i="17"/>
  <c r="AS146" i="17"/>
  <c r="AS157" i="17"/>
  <c r="Y217" i="14"/>
  <c r="BX160" i="17"/>
  <c r="AY95" i="17"/>
  <c r="V222" i="14"/>
  <c r="W229" i="14"/>
  <c r="AA229" i="14" s="1"/>
  <c r="V214" i="14"/>
  <c r="Z214" i="14" s="1"/>
  <c r="X35" i="14"/>
  <c r="W30" i="7"/>
  <c r="N42" i="2"/>
  <c r="M40" i="2"/>
  <c r="V28" i="7"/>
  <c r="P133" i="2"/>
  <c r="Y121" i="7"/>
  <c r="V43" i="7"/>
  <c r="V21" i="18"/>
  <c r="M55" i="2"/>
  <c r="P52" i="2"/>
  <c r="Y40" i="7"/>
  <c r="W165" i="7"/>
  <c r="N177" i="2"/>
  <c r="M182" i="2"/>
  <c r="V170" i="7"/>
  <c r="Y130" i="7"/>
  <c r="P142" i="2"/>
  <c r="W25" i="7"/>
  <c r="N37" i="2"/>
  <c r="O54" i="2"/>
  <c r="X42" i="7"/>
  <c r="Y174" i="7"/>
  <c r="P186" i="2"/>
  <c r="X131" i="7"/>
  <c r="O143" i="2"/>
  <c r="M179" i="2"/>
  <c r="V167" i="7"/>
  <c r="V171" i="7"/>
  <c r="M183" i="2"/>
  <c r="Y131" i="7"/>
  <c r="P143" i="2"/>
  <c r="X128" i="7"/>
  <c r="O140" i="2"/>
  <c r="CY101" i="17"/>
  <c r="DF105" i="17"/>
  <c r="Y24" i="7"/>
  <c r="P36" i="2"/>
  <c r="X40" i="7"/>
  <c r="O52" i="2"/>
  <c r="V41" i="7"/>
  <c r="M53" i="2"/>
  <c r="Y38" i="14"/>
  <c r="W177" i="7"/>
  <c r="N189" i="2"/>
  <c r="W174" i="7"/>
  <c r="N186" i="2"/>
  <c r="N143" i="2"/>
  <c r="W131" i="7"/>
  <c r="N132" i="2"/>
  <c r="W120" i="7"/>
  <c r="Y33" i="7"/>
  <c r="P45" i="2"/>
  <c r="X169" i="7"/>
  <c r="O181" i="2"/>
  <c r="Y172" i="7"/>
  <c r="P184" i="2"/>
  <c r="V119" i="7"/>
  <c r="M131" i="2"/>
  <c r="O186" i="2"/>
  <c r="X174" i="7"/>
  <c r="O176" i="2"/>
  <c r="X164" i="7"/>
  <c r="O38" i="2"/>
  <c r="X26" i="7"/>
  <c r="Y165" i="7"/>
  <c r="P177" i="2"/>
  <c r="AI101" i="7"/>
  <c r="AI103" i="7"/>
  <c r="AI102" i="7"/>
  <c r="AI38" i="7"/>
  <c r="AI41" i="7"/>
  <c r="AI40" i="7"/>
  <c r="AI39" i="7"/>
  <c r="AI37" i="7"/>
  <c r="AH69" i="7"/>
  <c r="AH70" i="7"/>
  <c r="AH68" i="7"/>
  <c r="AH71" i="7"/>
  <c r="AG60" i="7"/>
  <c r="AG59" i="7"/>
  <c r="AG58" i="7"/>
  <c r="AG61" i="7"/>
  <c r="AG57" i="7"/>
  <c r="AG62" i="7"/>
  <c r="AH76" i="7"/>
  <c r="AH75" i="7"/>
  <c r="AH77" i="7"/>
  <c r="CE91" i="17"/>
  <c r="DF54" i="17"/>
  <c r="CX79" i="17"/>
  <c r="DF95" i="17"/>
  <c r="DF39" i="17"/>
  <c r="AG72" i="7"/>
  <c r="AG71" i="7"/>
  <c r="AG69" i="7"/>
  <c r="AG70" i="7"/>
  <c r="AG68" i="7"/>
  <c r="DD107" i="17"/>
  <c r="O95" i="2"/>
  <c r="X83" i="7"/>
  <c r="O39" i="2"/>
  <c r="X27" i="7"/>
  <c r="N82" i="2"/>
  <c r="W70" i="7"/>
  <c r="AI85" i="7"/>
  <c r="AI86" i="7"/>
  <c r="P91" i="15"/>
  <c r="P93" i="15"/>
  <c r="P92" i="15"/>
  <c r="P90" i="15"/>
  <c r="N93" i="2"/>
  <c r="W81" i="7"/>
  <c r="N39" i="2"/>
  <c r="W27" i="7"/>
  <c r="X80" i="7"/>
  <c r="O92" i="2"/>
  <c r="CZ54" i="17"/>
  <c r="DD65" i="17"/>
  <c r="CZ24" i="17"/>
  <c r="CX84" i="17"/>
  <c r="DE64" i="17"/>
  <c r="P131" i="2"/>
  <c r="Y119" i="7"/>
  <c r="M142" i="2"/>
  <c r="V130" i="7"/>
  <c r="W130" i="7"/>
  <c r="N142" i="2"/>
  <c r="AB161" i="11"/>
  <c r="O230" i="2"/>
  <c r="V208" i="7"/>
  <c r="AN144" i="7"/>
  <c r="AT131" i="17"/>
  <c r="P221" i="2"/>
  <c r="AS121" i="17"/>
  <c r="AQ155" i="17"/>
  <c r="AU155" i="7"/>
  <c r="Y220" i="7"/>
  <c r="Y216" i="14"/>
  <c r="AT155" i="17"/>
  <c r="AU189" i="7"/>
  <c r="BW161" i="17"/>
  <c r="Y217" i="7"/>
  <c r="AR152" i="17"/>
  <c r="AG14" i="18"/>
  <c r="M230" i="2"/>
  <c r="X217" i="14"/>
  <c r="AA216" i="14"/>
  <c r="AR147" i="17"/>
  <c r="AI14" i="18"/>
  <c r="O225" i="2"/>
  <c r="P223" i="2"/>
  <c r="AA214" i="14"/>
  <c r="AQ143" i="17"/>
  <c r="AT151" i="17"/>
  <c r="AT128" i="17"/>
  <c r="AR115" i="17"/>
  <c r="BW154" i="17"/>
  <c r="AS119" i="17"/>
  <c r="Y215" i="7"/>
  <c r="Z226" i="14"/>
  <c r="M229" i="2"/>
  <c r="V220" i="7"/>
  <c r="AS114" i="17"/>
  <c r="AT114" i="17"/>
  <c r="AR134" i="17"/>
  <c r="AH14" i="18"/>
  <c r="Z225" i="14"/>
  <c r="AS135" i="17"/>
  <c r="AS161" i="17"/>
  <c r="AU60" i="7"/>
  <c r="AT133" i="17"/>
  <c r="AS111" i="17"/>
  <c r="AN12" i="7"/>
  <c r="AT161" i="17"/>
  <c r="Z222" i="14"/>
  <c r="AR124" i="17"/>
  <c r="X113" i="18"/>
  <c r="AE54" i="18"/>
  <c r="T228" i="14"/>
  <c r="X228" i="14" s="1"/>
  <c r="V217" i="14"/>
  <c r="Z217" i="14" s="1"/>
  <c r="X168" i="7"/>
  <c r="O180" i="2"/>
  <c r="N100" i="2"/>
  <c r="W44" i="18"/>
  <c r="W88" i="7"/>
  <c r="X122" i="7"/>
  <c r="O134" i="2"/>
  <c r="P182" i="2"/>
  <c r="Y170" i="7"/>
  <c r="P37" i="2"/>
  <c r="Y25" i="7"/>
  <c r="AI96" i="7"/>
  <c r="AI94" i="7"/>
  <c r="AI95" i="7"/>
  <c r="M185" i="2"/>
  <c r="V173" i="7"/>
  <c r="X43" i="7"/>
  <c r="X21" i="18"/>
  <c r="O55" i="2"/>
  <c r="W34" i="7"/>
  <c r="N46" i="2"/>
  <c r="Y76" i="7"/>
  <c r="P88" i="2"/>
  <c r="Y117" i="7"/>
  <c r="P129" i="2"/>
  <c r="V178" i="7"/>
  <c r="V90" i="18"/>
  <c r="M190" i="2"/>
  <c r="AH93" i="7"/>
  <c r="AH91" i="7"/>
  <c r="AH90" i="7"/>
  <c r="AH92" i="7"/>
  <c r="Y67" i="18"/>
  <c r="Y133" i="7"/>
  <c r="P145" i="2"/>
  <c r="Y27" i="7"/>
  <c r="P39" i="2"/>
  <c r="M175" i="2"/>
  <c r="V163" i="7"/>
  <c r="Y37" i="7"/>
  <c r="P49" i="2"/>
  <c r="CZ16" i="17"/>
  <c r="DC68" i="17"/>
  <c r="V117" i="7"/>
  <c r="M129" i="2"/>
  <c r="X121" i="7"/>
  <c r="O133" i="2"/>
  <c r="M136" i="2"/>
  <c r="V124" i="7"/>
  <c r="Y164" i="7"/>
  <c r="P176" i="2"/>
  <c r="Y161" i="7"/>
  <c r="P173" i="2"/>
  <c r="P175" i="2"/>
  <c r="Y163" i="7"/>
  <c r="V25" i="7"/>
  <c r="M37" i="2"/>
  <c r="X33" i="7"/>
  <c r="O45" i="2"/>
  <c r="P187" i="2"/>
  <c r="Y175" i="7"/>
  <c r="V177" i="7"/>
  <c r="M189" i="2"/>
  <c r="Y129" i="7"/>
  <c r="P141" i="2"/>
  <c r="X124" i="7"/>
  <c r="O136" i="2"/>
  <c r="M89" i="2"/>
  <c r="V77" i="7"/>
  <c r="O98" i="2"/>
  <c r="X86" i="7"/>
  <c r="AH44" i="7"/>
  <c r="AH43" i="7"/>
  <c r="AH45" i="7"/>
  <c r="AG9" i="18"/>
  <c r="AG13" i="18"/>
  <c r="AG7" i="18"/>
  <c r="AG5" i="18"/>
  <c r="AG12" i="18"/>
  <c r="AG6" i="18"/>
  <c r="AG11" i="18"/>
  <c r="AG4" i="18"/>
  <c r="AG8" i="18"/>
  <c r="AG10" i="18"/>
  <c r="AH42" i="7"/>
  <c r="AH38" i="7"/>
  <c r="AH40" i="7"/>
  <c r="AH41" i="7"/>
  <c r="AH37" i="7"/>
  <c r="AH39" i="7"/>
  <c r="AH56" i="7"/>
  <c r="AH58" i="7"/>
  <c r="AH59" i="7"/>
  <c r="AH61" i="7"/>
  <c r="AH60" i="7"/>
  <c r="AH57" i="7"/>
  <c r="CE92" i="17"/>
  <c r="CZ68" i="17"/>
  <c r="CZ64" i="17"/>
  <c r="DF93" i="17"/>
  <c r="CX77" i="17"/>
  <c r="X28" i="7"/>
  <c r="O40" i="2"/>
  <c r="DF83" i="17"/>
  <c r="X70" i="7"/>
  <c r="O82" i="2"/>
  <c r="O89" i="2"/>
  <c r="X77" i="7"/>
  <c r="N98" i="2"/>
  <c r="W86" i="7"/>
  <c r="W72" i="7"/>
  <c r="N84" i="2"/>
  <c r="M88" i="2"/>
  <c r="V76" i="7"/>
  <c r="X72" i="7"/>
  <c r="O84" i="2"/>
  <c r="N51" i="2"/>
  <c r="W39" i="7"/>
  <c r="AD24" i="11"/>
  <c r="DF43" i="17"/>
  <c r="DF15" i="17"/>
  <c r="DD69" i="17"/>
  <c r="DF10" i="17"/>
  <c r="R90" i="15"/>
  <c r="R88" i="15"/>
  <c r="R89" i="15"/>
  <c r="R91" i="15"/>
  <c r="R93" i="15"/>
  <c r="R87" i="15"/>
  <c r="R92" i="15"/>
  <c r="Y168" i="7"/>
  <c r="P180" i="2"/>
  <c r="V115" i="7"/>
  <c r="M127" i="2"/>
  <c r="AI50" i="7"/>
  <c r="AI48" i="7"/>
  <c r="AI46" i="7"/>
  <c r="AI47" i="7"/>
  <c r="AI51" i="7"/>
  <c r="AI49" i="7"/>
  <c r="M95" i="2"/>
  <c r="V83" i="7"/>
  <c r="AH73" i="7"/>
  <c r="AH72" i="7"/>
  <c r="AH74" i="7"/>
  <c r="O222" i="2"/>
  <c r="BY116" i="17" s="1"/>
  <c r="P226" i="2"/>
  <c r="N225" i="2"/>
  <c r="M233" i="2"/>
  <c r="P220" i="2"/>
  <c r="X76" i="7"/>
  <c r="AU19" i="7"/>
  <c r="AR154" i="17"/>
  <c r="AQ142" i="17"/>
  <c r="AE53" i="18"/>
  <c r="AT119" i="17"/>
  <c r="AS152" i="17"/>
  <c r="AT158" i="17"/>
  <c r="AS144" i="17"/>
  <c r="V218" i="7"/>
  <c r="AR109" i="17"/>
  <c r="V212" i="7"/>
  <c r="AN98" i="7"/>
  <c r="Z216" i="14"/>
  <c r="Z218" i="14"/>
  <c r="AQ123" i="17"/>
  <c r="AS134" i="17"/>
  <c r="BZ114" i="17"/>
  <c r="AG21" i="18"/>
  <c r="P234" i="2"/>
  <c r="BZ156" i="17" s="1"/>
  <c r="AA215" i="14"/>
  <c r="Z229" i="14"/>
  <c r="AI22" i="18"/>
  <c r="N232" i="2"/>
  <c r="X224" i="14"/>
  <c r="X229" i="14"/>
  <c r="AQ156" i="17"/>
  <c r="AR159" i="17"/>
  <c r="AU105" i="7"/>
  <c r="X218" i="7"/>
  <c r="AQ127" i="17"/>
  <c r="V113" i="18"/>
  <c r="AN9" i="7"/>
  <c r="AQ119" i="17"/>
  <c r="AN103" i="7"/>
  <c r="AH16" i="18"/>
  <c r="X218" i="14"/>
  <c r="Z221" i="14"/>
  <c r="AA228" i="14"/>
  <c r="O220" i="2"/>
  <c r="V223" i="7"/>
  <c r="AU110" i="7"/>
  <c r="AQ151" i="17"/>
  <c r="O231" i="2"/>
  <c r="AS112" i="17"/>
  <c r="BX157" i="17"/>
  <c r="BY110" i="17"/>
  <c r="AR138" i="17"/>
  <c r="V224" i="14"/>
  <c r="Z224" i="14" s="1"/>
  <c r="W221" i="14"/>
  <c r="AA221" i="14" s="1"/>
  <c r="P48" i="2"/>
  <c r="Y36" i="7"/>
  <c r="W83" i="7"/>
  <c r="N95" i="2"/>
  <c r="M132" i="2"/>
  <c r="V120" i="7"/>
  <c r="P43" i="2"/>
  <c r="Y31" i="7"/>
  <c r="O188" i="2"/>
  <c r="X176" i="7"/>
  <c r="Y178" i="7"/>
  <c r="P190" i="2"/>
  <c r="Y90" i="18"/>
  <c r="V72" i="7"/>
  <c r="M84" i="2"/>
  <c r="N54" i="2"/>
  <c r="W42" i="7"/>
  <c r="M133" i="2"/>
  <c r="V121" i="7"/>
  <c r="W116" i="7"/>
  <c r="N128" i="2"/>
  <c r="Y123" i="7"/>
  <c r="P135" i="2"/>
  <c r="N40" i="2"/>
  <c r="W28" i="7"/>
  <c r="O139" i="2"/>
  <c r="X127" i="7"/>
  <c r="N188" i="2"/>
  <c r="W176" i="7"/>
  <c r="W125" i="7"/>
  <c r="N137" i="2"/>
  <c r="M87" i="2"/>
  <c r="V75" i="7"/>
  <c r="V164" i="7"/>
  <c r="M176" i="2"/>
  <c r="O44" i="2"/>
  <c r="X32" i="7"/>
  <c r="AU58" i="7"/>
  <c r="AU36" i="18"/>
  <c r="M130" i="2"/>
  <c r="V118" i="7"/>
  <c r="P40" i="2"/>
  <c r="Y28" i="7"/>
  <c r="O47" i="2"/>
  <c r="X35" i="7"/>
  <c r="N99" i="2"/>
  <c r="W87" i="7"/>
  <c r="X170" i="7"/>
  <c r="O182" i="2"/>
  <c r="V128" i="7"/>
  <c r="M140" i="2"/>
  <c r="W85" i="7"/>
  <c r="N97" i="2"/>
  <c r="X38" i="7"/>
  <c r="O50" i="2"/>
  <c r="P174" i="2"/>
  <c r="Y162" i="7"/>
  <c r="N182" i="2"/>
  <c r="W170" i="7"/>
  <c r="V172" i="7"/>
  <c r="M184" i="2"/>
  <c r="AH97" i="7"/>
  <c r="AH99" i="7"/>
  <c r="AH100" i="7"/>
  <c r="AH98" i="7"/>
  <c r="Y38" i="7"/>
  <c r="P50" i="2"/>
  <c r="P38" i="2"/>
  <c r="Y26" i="7"/>
  <c r="AH55" i="7"/>
  <c r="AH54" i="7"/>
  <c r="AH53" i="7"/>
  <c r="AH52" i="7"/>
  <c r="CY5" i="17"/>
  <c r="CZ9" i="17"/>
  <c r="CW37" i="17"/>
  <c r="CW83" i="17"/>
  <c r="CX73" i="17"/>
  <c r="CZ18" i="17"/>
  <c r="DC31" i="17"/>
  <c r="N47" i="2"/>
  <c r="W35" i="7"/>
  <c r="AH6" i="7"/>
  <c r="AH14" i="7"/>
  <c r="AH19" i="7"/>
  <c r="AH7" i="7"/>
  <c r="AH8" i="7"/>
  <c r="AH11" i="7"/>
  <c r="AH20" i="7"/>
  <c r="AH22" i="7"/>
  <c r="AH18" i="7"/>
  <c r="AH16" i="7"/>
  <c r="AH10" i="7"/>
  <c r="AH9" i="7"/>
  <c r="AH5" i="7"/>
  <c r="AH15" i="7"/>
  <c r="AH13" i="7"/>
  <c r="AH21" i="7"/>
  <c r="AN140" i="7"/>
  <c r="AH12" i="7"/>
  <c r="AH4" i="7"/>
  <c r="AH17" i="7"/>
  <c r="AG26" i="7"/>
  <c r="AG30" i="7"/>
  <c r="AG23" i="7"/>
  <c r="AG27" i="7"/>
  <c r="AG28" i="7"/>
  <c r="AG24" i="7"/>
  <c r="AG29" i="7"/>
  <c r="AG25" i="7"/>
  <c r="AG15" i="7"/>
  <c r="AG4" i="7"/>
  <c r="AG13" i="7"/>
  <c r="AG7" i="7"/>
  <c r="AG19" i="7"/>
  <c r="AG11" i="7"/>
  <c r="AG9" i="7"/>
  <c r="AG17" i="7"/>
  <c r="AG22" i="7"/>
  <c r="AG5" i="7"/>
  <c r="AG18" i="7"/>
  <c r="AN95" i="7"/>
  <c r="AG14" i="7"/>
  <c r="AG16" i="7"/>
  <c r="AG8" i="7"/>
  <c r="AG20" i="7"/>
  <c r="AG6" i="7"/>
  <c r="AG21" i="7"/>
  <c r="AG12" i="7"/>
  <c r="AG10" i="7"/>
  <c r="X37" i="7"/>
  <c r="O49" i="2"/>
  <c r="P99" i="2"/>
  <c r="Y87" i="7"/>
  <c r="AG88" i="7"/>
  <c r="AG89" i="7"/>
  <c r="CY83" i="17"/>
  <c r="CZ92" i="17"/>
  <c r="CW89" i="17"/>
  <c r="N49" i="2"/>
  <c r="W37" i="7"/>
  <c r="M52" i="2"/>
  <c r="V40" i="7"/>
  <c r="DC101" i="17"/>
  <c r="Y169" i="7"/>
  <c r="P181" i="2"/>
  <c r="V131" i="7"/>
  <c r="M143" i="2"/>
  <c r="AD115" i="11"/>
  <c r="AI55" i="7"/>
  <c r="AI52" i="7"/>
  <c r="AI53" i="7"/>
  <c r="AI54" i="7"/>
  <c r="AI56" i="7"/>
  <c r="AI60" i="7"/>
  <c r="AI57" i="7"/>
  <c r="AI59" i="7"/>
  <c r="AI61" i="7"/>
  <c r="AI58" i="7"/>
  <c r="M220" i="2"/>
  <c r="N221" i="2"/>
  <c r="M234" i="2"/>
  <c r="Y215" i="14"/>
  <c r="AR122" i="17"/>
  <c r="AT124" i="17"/>
  <c r="AQ110" i="17"/>
  <c r="AN97" i="7"/>
  <c r="AR160" i="17"/>
  <c r="AN101" i="7"/>
  <c r="O88" i="2"/>
  <c r="BG123" i="17" s="1"/>
  <c r="AA220" i="14"/>
  <c r="AE55" i="18"/>
  <c r="AQ134" i="17"/>
  <c r="AR133" i="17"/>
  <c r="AR116" i="17"/>
  <c r="AU151" i="7"/>
  <c r="BZ110" i="17"/>
  <c r="P216" i="14"/>
  <c r="T216" i="14" s="1"/>
  <c r="X227" i="14"/>
  <c r="AQ117" i="17"/>
  <c r="AS126" i="17"/>
  <c r="AQ150" i="17"/>
  <c r="AG16" i="18"/>
  <c r="N228" i="2"/>
  <c r="O226" i="2"/>
  <c r="AF43" i="18"/>
  <c r="AU185" i="7"/>
  <c r="AU190" i="7"/>
  <c r="AR141" i="17"/>
  <c r="AI21" i="18"/>
  <c r="AI15" i="18"/>
  <c r="P231" i="2"/>
  <c r="N233" i="2"/>
  <c r="M223" i="2"/>
  <c r="BX164" i="17"/>
  <c r="AS125" i="17"/>
  <c r="AT109" i="17"/>
  <c r="AR113" i="17"/>
  <c r="AR157" i="17"/>
  <c r="X226" i="14"/>
  <c r="BW159" i="17"/>
  <c r="V222" i="7"/>
  <c r="AR117" i="17"/>
  <c r="AT140" i="17"/>
  <c r="AU194" i="7"/>
  <c r="AH18" i="18"/>
  <c r="Y228" i="14"/>
  <c r="AA218" i="14"/>
  <c r="BX135" i="17"/>
  <c r="AQ132" i="17"/>
  <c r="AQ113" i="17"/>
  <c r="AT160" i="17"/>
  <c r="BY111" i="17"/>
  <c r="AR163" i="17"/>
  <c r="AS129" i="17"/>
  <c r="AR148" i="17"/>
  <c r="BX158" i="17"/>
  <c r="AQ148" i="17"/>
  <c r="BW149" i="17"/>
  <c r="AT126" i="17"/>
  <c r="AS140" i="17"/>
  <c r="AS133" i="17"/>
  <c r="AT153" i="17"/>
  <c r="AS137" i="17"/>
  <c r="AN102" i="7"/>
  <c r="BX130" i="17"/>
  <c r="AR139" i="17"/>
  <c r="AQ135" i="17"/>
  <c r="AN142" i="7"/>
  <c r="AN96" i="7"/>
  <c r="Z227" i="14"/>
  <c r="AS164" i="17"/>
  <c r="AT156" i="17"/>
  <c r="AT150" i="17"/>
  <c r="P225" i="2"/>
  <c r="BZ131" i="17" s="1"/>
  <c r="W223" i="7"/>
  <c r="O223" i="2"/>
  <c r="Y213" i="7"/>
  <c r="AU187" i="7"/>
  <c r="BG124" i="17"/>
  <c r="BA98" i="17"/>
  <c r="BW145" i="17"/>
  <c r="BX134" i="17"/>
  <c r="V220" i="14"/>
  <c r="Z220" i="14" s="1"/>
  <c r="U226" i="14"/>
  <c r="Y226" i="14" s="1"/>
  <c r="X88" i="14"/>
  <c r="O135" i="2"/>
  <c r="X123" i="7"/>
  <c r="Y171" i="7"/>
  <c r="P183" i="2"/>
  <c r="O42" i="2"/>
  <c r="X30" i="7"/>
  <c r="N139" i="2"/>
  <c r="W127" i="7"/>
  <c r="X126" i="7"/>
  <c r="O138" i="2"/>
  <c r="Y39" i="14"/>
  <c r="M49" i="2"/>
  <c r="V37" i="7"/>
  <c r="Y167" i="7"/>
  <c r="P179" i="2"/>
  <c r="N45" i="2"/>
  <c r="W33" i="7"/>
  <c r="X85" i="7"/>
  <c r="O97" i="2"/>
  <c r="X162" i="7"/>
  <c r="O174" i="2"/>
  <c r="O189" i="2"/>
  <c r="X177" i="7"/>
  <c r="V80" i="7"/>
  <c r="M92" i="2"/>
  <c r="N134" i="2"/>
  <c r="W122" i="7"/>
  <c r="CG94" i="17"/>
  <c r="P140" i="2"/>
  <c r="Y128" i="7"/>
  <c r="N180" i="2"/>
  <c r="W168" i="7"/>
  <c r="X130" i="7"/>
  <c r="O142" i="2"/>
  <c r="W41" i="7"/>
  <c r="N53" i="2"/>
  <c r="M86" i="2"/>
  <c r="V74" i="7"/>
  <c r="X163" i="7"/>
  <c r="O175" i="2"/>
  <c r="Y116" i="7"/>
  <c r="P128" i="2"/>
  <c r="Y34" i="7"/>
  <c r="P46" i="2"/>
  <c r="V123" i="7"/>
  <c r="M135" i="2"/>
  <c r="P138" i="2"/>
  <c r="Y126" i="7"/>
  <c r="M94" i="2"/>
  <c r="V82" i="7"/>
  <c r="X75" i="7"/>
  <c r="O87" i="2"/>
  <c r="O144" i="2"/>
  <c r="X132" i="7"/>
  <c r="N175" i="2"/>
  <c r="W163" i="7"/>
  <c r="P44" i="2"/>
  <c r="Y32" i="7"/>
  <c r="N94" i="2"/>
  <c r="W82" i="7"/>
  <c r="AI32" i="7"/>
  <c r="AI35" i="7"/>
  <c r="AI33" i="7"/>
  <c r="AI36" i="7"/>
  <c r="AI34" i="7"/>
  <c r="AI31" i="7"/>
  <c r="AI89" i="7"/>
  <c r="AI87" i="7"/>
  <c r="AI88" i="7"/>
  <c r="W31" i="7"/>
  <c r="N43" i="2"/>
  <c r="V34" i="7"/>
  <c r="M46" i="2"/>
  <c r="M100" i="2"/>
  <c r="V44" i="18"/>
  <c r="V88" i="7"/>
  <c r="DD5" i="17"/>
  <c r="CW46" i="17"/>
  <c r="DD56" i="17"/>
  <c r="DC30" i="17"/>
  <c r="CX67" i="17"/>
  <c r="CW28" i="17"/>
  <c r="M50" i="2"/>
  <c r="V38" i="7"/>
  <c r="AI80" i="7"/>
  <c r="AI78" i="7"/>
  <c r="AI79" i="7"/>
  <c r="P41" i="2"/>
  <c r="Y29" i="7"/>
  <c r="P86" i="2"/>
  <c r="Y74" i="7"/>
  <c r="AE88" i="7"/>
  <c r="AE93" i="7"/>
  <c r="AE91" i="7"/>
  <c r="AE89" i="7"/>
  <c r="AE90" i="7"/>
  <c r="AE92" i="7"/>
  <c r="AH33" i="7"/>
  <c r="AH35" i="7"/>
  <c r="AH32" i="7"/>
  <c r="AH36" i="7"/>
  <c r="AH31" i="7"/>
  <c r="AH34" i="7"/>
  <c r="N89" i="2"/>
  <c r="W77" i="7"/>
  <c r="X82" i="7"/>
  <c r="O94" i="2"/>
  <c r="CY41" i="17"/>
  <c r="DF101" i="17"/>
  <c r="P96" i="2"/>
  <c r="Y84" i="7"/>
  <c r="CX57" i="17"/>
  <c r="CW62" i="17"/>
  <c r="DC57" i="17"/>
  <c r="X118" i="7"/>
  <c r="O130" i="2"/>
  <c r="W171" i="7"/>
  <c r="N183" i="2"/>
  <c r="M42" i="2"/>
  <c r="V30" i="7"/>
  <c r="O90" i="2"/>
  <c r="X78" i="7"/>
  <c r="P85" i="2"/>
  <c r="Y73" i="7"/>
  <c r="P224" i="2"/>
  <c r="M224" i="2"/>
  <c r="O234" i="2"/>
  <c r="N220" i="2"/>
  <c r="M226" i="2"/>
  <c r="BW137" i="17" s="1"/>
  <c r="O235" i="2"/>
  <c r="M225" i="2"/>
  <c r="X220" i="14"/>
  <c r="X221" i="14"/>
  <c r="AR131" i="17"/>
  <c r="W209" i="7"/>
  <c r="Y218" i="7"/>
  <c r="W219" i="7"/>
  <c r="AR143" i="17"/>
  <c r="AS163" i="17"/>
  <c r="M90" i="2"/>
  <c r="BE130" i="17" s="1"/>
  <c r="Z223" i="14"/>
  <c r="AU64" i="7"/>
  <c r="P232" i="2"/>
  <c r="BZ155" i="17" s="1"/>
  <c r="BW160" i="17"/>
  <c r="AT142" i="17"/>
  <c r="AQ116" i="17"/>
  <c r="AT112" i="17"/>
  <c r="AS155" i="17"/>
  <c r="BX162" i="17"/>
  <c r="AT139" i="17"/>
  <c r="AQ114" i="17"/>
  <c r="AT113" i="17"/>
  <c r="AT123" i="17"/>
  <c r="AG19" i="18"/>
  <c r="N230" i="2"/>
  <c r="P228" i="2"/>
  <c r="X223" i="14"/>
  <c r="AA219" i="14"/>
  <c r="AN7" i="7"/>
  <c r="AT134" i="17"/>
  <c r="BX159" i="17"/>
  <c r="V78" i="7"/>
  <c r="AI20" i="18"/>
  <c r="AI16" i="18"/>
  <c r="N229" i="2"/>
  <c r="BX146" i="17" s="1"/>
  <c r="Y220" i="14"/>
  <c r="Y224" i="14"/>
  <c r="BW133" i="17"/>
  <c r="W211" i="7"/>
  <c r="AT132" i="17"/>
  <c r="AU60" i="18"/>
  <c r="AF45" i="18"/>
  <c r="X216" i="7"/>
  <c r="AR121" i="17"/>
  <c r="Z215" i="14"/>
  <c r="AA227" i="14"/>
  <c r="Z219" i="14"/>
  <c r="Y221" i="14"/>
  <c r="O229" i="2"/>
  <c r="AT157" i="17"/>
  <c r="X217" i="7"/>
  <c r="W215" i="7"/>
  <c r="W217" i="7"/>
  <c r="AH19" i="18"/>
  <c r="O227" i="2"/>
  <c r="BY139" i="17" s="1"/>
  <c r="P230" i="2"/>
  <c r="AT163" i="17"/>
  <c r="AT141" i="17"/>
  <c r="AS131" i="17"/>
  <c r="AR153" i="17"/>
  <c r="AT127" i="17"/>
  <c r="Y210" i="7"/>
  <c r="BZ154" i="17"/>
  <c r="AN148" i="7"/>
  <c r="AF46" i="18"/>
  <c r="AQ147" i="17"/>
  <c r="AS147" i="17"/>
  <c r="AU192" i="7"/>
  <c r="AS143" i="17"/>
  <c r="BW127" i="17"/>
  <c r="AS128" i="17"/>
  <c r="V219" i="7"/>
  <c r="BY131" i="17"/>
  <c r="AN9" i="18"/>
  <c r="AE56" i="18"/>
  <c r="AR145" i="17"/>
  <c r="AQ157" i="17"/>
  <c r="AR128" i="17"/>
  <c r="AT125" i="17"/>
  <c r="BX140" i="17"/>
  <c r="M228" i="2"/>
  <c r="BW138" i="17" s="1"/>
  <c r="V211" i="7"/>
  <c r="BW131" i="17"/>
  <c r="AS124" i="17"/>
  <c r="AT111" i="17"/>
  <c r="BG125" i="17"/>
  <c r="BE132" i="17"/>
  <c r="BX149" i="17"/>
  <c r="AY98" i="17"/>
  <c r="BW140" i="17"/>
  <c r="BZ124" i="17"/>
  <c r="BA99" i="17"/>
  <c r="BW146" i="17"/>
  <c r="BX138" i="17"/>
  <c r="AR149" i="17"/>
  <c r="AS109" i="17"/>
  <c r="V209" i="7"/>
  <c r="AS153" i="17"/>
  <c r="AQ141" i="17"/>
  <c r="BZ130" i="17"/>
  <c r="BG122" i="17"/>
  <c r="BZ136" i="17"/>
  <c r="BW110" i="17"/>
  <c r="BY118" i="17"/>
  <c r="BY112" i="17"/>
  <c r="BW155" i="17"/>
  <c r="BZ160" i="17"/>
  <c r="BY124" i="17"/>
  <c r="CK132" i="17"/>
  <c r="CM123" i="17"/>
  <c r="BX148" i="17"/>
  <c r="BW109" i="17"/>
  <c r="W214" i="7"/>
  <c r="AN31" i="18"/>
  <c r="BY135" i="17"/>
  <c r="BE127" i="17"/>
  <c r="BY161" i="17"/>
  <c r="BW124" i="17"/>
  <c r="BY134" i="17"/>
  <c r="BY119" i="17"/>
  <c r="BY109" i="17"/>
  <c r="BZ122" i="17"/>
  <c r="BW156" i="17"/>
  <c r="BZ164" i="17"/>
  <c r="BZ133" i="17"/>
  <c r="BY125" i="17"/>
  <c r="AS116" i="17"/>
  <c r="BX147" i="17"/>
  <c r="X214" i="7"/>
  <c r="O232" i="2"/>
  <c r="BX117" i="17"/>
  <c r="BE126" i="17"/>
  <c r="AY100" i="17"/>
  <c r="BW125" i="17"/>
  <c r="BY138" i="17"/>
  <c r="BZ150" i="17"/>
  <c r="BY150" i="17"/>
  <c r="BZ116" i="17"/>
  <c r="BZ158" i="17"/>
  <c r="BZ128" i="17"/>
  <c r="BZ132" i="17"/>
  <c r="BY122" i="17"/>
  <c r="BZ163" i="17"/>
  <c r="BY120" i="17"/>
  <c r="CK127" i="17"/>
  <c r="AQ130" i="17"/>
  <c r="BX163" i="17"/>
  <c r="BY142" i="17"/>
  <c r="AS118" i="17"/>
  <c r="BE131" i="17"/>
  <c r="AY97" i="17"/>
  <c r="BA102" i="17"/>
  <c r="BY140" i="17"/>
  <c r="BZ146" i="17"/>
  <c r="BY149" i="17"/>
  <c r="BZ121" i="17"/>
  <c r="BZ159" i="17"/>
  <c r="BZ127" i="17"/>
  <c r="BW139" i="17"/>
  <c r="BY123" i="17"/>
  <c r="CK130" i="17"/>
  <c r="CK131" i="17"/>
  <c r="CG98" i="17"/>
  <c r="CG99" i="17"/>
  <c r="BZ129" i="17"/>
  <c r="CE98" i="17"/>
  <c r="AR164" i="17"/>
  <c r="X211" i="7"/>
  <c r="BW158" i="17"/>
  <c r="W213" i="7"/>
  <c r="BZ142" i="17"/>
  <c r="BW151" i="17"/>
  <c r="BW136" i="17"/>
  <c r="BA104" i="17"/>
  <c r="CG104" i="17" s="1"/>
  <c r="BX127" i="17"/>
  <c r="BZ149" i="17"/>
  <c r="BY152" i="17"/>
  <c r="BZ119" i="17"/>
  <c r="BW144" i="17"/>
  <c r="AR146" i="17"/>
  <c r="BZ138" i="17"/>
  <c r="N223" i="2"/>
  <c r="BX123" i="17"/>
  <c r="AU154" i="7"/>
  <c r="BX153" i="17"/>
  <c r="BX115" i="17"/>
  <c r="BZ137" i="17"/>
  <c r="BW134" i="17"/>
  <c r="BY130" i="17"/>
  <c r="BW147" i="17"/>
  <c r="BX133" i="17"/>
  <c r="BZ151" i="17"/>
  <c r="BY154" i="17"/>
  <c r="BZ118" i="17"/>
  <c r="BZ157" i="17"/>
  <c r="BX126" i="17"/>
  <c r="BW143" i="17"/>
  <c r="BY126" i="17"/>
  <c r="BX156" i="17"/>
  <c r="BZ113" i="17"/>
  <c r="AA224" i="14"/>
  <c r="X221" i="7"/>
  <c r="BW113" i="17"/>
  <c r="AS159" i="17"/>
  <c r="BX122" i="17"/>
  <c r="BW135" i="17"/>
  <c r="BX144" i="17"/>
  <c r="BX129" i="17"/>
  <c r="BX132" i="17"/>
  <c r="BY115" i="17"/>
  <c r="BY151" i="17"/>
  <c r="BZ117" i="17"/>
  <c r="BZ161" i="17"/>
  <c r="BX120" i="17"/>
  <c r="BW142" i="17"/>
  <c r="BY121" i="17"/>
  <c r="CK126" i="17"/>
  <c r="CM125" i="17"/>
  <c r="AN100" i="7"/>
  <c r="BY113" i="17"/>
  <c r="AQ162" i="17"/>
  <c r="AU83" i="18"/>
  <c r="BG120" i="17"/>
  <c r="CM120" i="17" s="1"/>
  <c r="BZ144" i="17"/>
  <c r="BX145" i="17"/>
  <c r="BW114" i="17"/>
  <c r="BY117" i="17"/>
  <c r="BY114" i="17"/>
  <c r="BY148" i="17"/>
  <c r="BZ120" i="17"/>
  <c r="BZ162" i="17"/>
  <c r="BX125" i="17"/>
  <c r="BW141" i="17"/>
  <c r="CE100" i="17"/>
  <c r="CG102" i="17"/>
  <c r="CM124" i="17"/>
  <c r="CM122" i="17"/>
  <c r="BL124" i="17"/>
  <c r="CR124" i="17" s="1"/>
  <c r="BL123" i="17"/>
  <c r="CR123" i="17" s="1"/>
  <c r="BL125" i="17"/>
  <c r="CR125" i="17" s="1"/>
  <c r="BR125" i="17"/>
  <c r="CX125" i="17" s="1"/>
  <c r="BR123" i="17"/>
  <c r="CX123" i="17" s="1"/>
  <c r="BR124" i="17"/>
  <c r="CX124" i="17" s="1"/>
  <c r="BM119" i="17"/>
  <c r="CS119" i="17" s="1"/>
  <c r="BM122" i="17"/>
  <c r="CS122" i="17" s="1"/>
  <c r="BM121" i="17"/>
  <c r="CS121" i="17" s="1"/>
  <c r="BM120" i="17"/>
  <c r="CS120" i="17" s="1"/>
  <c r="BK142" i="17"/>
  <c r="CQ142" i="17" s="1"/>
  <c r="BK143" i="17"/>
  <c r="CQ143" i="17" s="1"/>
  <c r="BK141" i="17"/>
  <c r="CQ141" i="17" s="1"/>
  <c r="BR126" i="17"/>
  <c r="CX126" i="17" s="1"/>
  <c r="BR128" i="17"/>
  <c r="CX128" i="17" s="1"/>
  <c r="BR129" i="17"/>
  <c r="CX129" i="17" s="1"/>
  <c r="BR127" i="17"/>
  <c r="CX127" i="17" s="1"/>
  <c r="BA142" i="17"/>
  <c r="CG142" i="17" s="1"/>
  <c r="BA143" i="17"/>
  <c r="CG143" i="17" s="1"/>
  <c r="BA140" i="17"/>
  <c r="CG140" i="17" s="1"/>
  <c r="BA141" i="17"/>
  <c r="CG141" i="17" s="1"/>
  <c r="BH141" i="17"/>
  <c r="CN141" i="17" s="1"/>
  <c r="BH140" i="17"/>
  <c r="CN140" i="17" s="1"/>
  <c r="BH142" i="17"/>
  <c r="CN142" i="17" s="1"/>
  <c r="BH143" i="17"/>
  <c r="CN143" i="17" s="1"/>
  <c r="BK140" i="17"/>
  <c r="CQ140" i="17" s="1"/>
  <c r="BK137" i="17"/>
  <c r="CQ137" i="17" s="1"/>
  <c r="BK138" i="17"/>
  <c r="CQ138" i="17" s="1"/>
  <c r="BK139" i="17"/>
  <c r="CQ139" i="17" s="1"/>
  <c r="BA136" i="17"/>
  <c r="CG136" i="17" s="1"/>
  <c r="BA135" i="17"/>
  <c r="CG135" i="17" s="1"/>
  <c r="BA134" i="17"/>
  <c r="CG134" i="17" s="1"/>
  <c r="BA133" i="17"/>
  <c r="CG133" i="17" s="1"/>
  <c r="BH154" i="17"/>
  <c r="CN154" i="17" s="1"/>
  <c r="BH157" i="17"/>
  <c r="CN157" i="17" s="1"/>
  <c r="BH155" i="17"/>
  <c r="CN155" i="17" s="1"/>
  <c r="BH156" i="17"/>
  <c r="CN156" i="17" s="1"/>
  <c r="BG153" i="17"/>
  <c r="CM153" i="17" s="1"/>
  <c r="BG152" i="17"/>
  <c r="CM152" i="17" s="1"/>
  <c r="BG151" i="17"/>
  <c r="CM151" i="17" s="1"/>
  <c r="BS141" i="17"/>
  <c r="CY141" i="17" s="1"/>
  <c r="BS142" i="17"/>
  <c r="CY142" i="17" s="1"/>
  <c r="BS143" i="17"/>
  <c r="CY143" i="17" s="1"/>
  <c r="BN101" i="17"/>
  <c r="CT101" i="17" s="1"/>
  <c r="BN104" i="17"/>
  <c r="CT104" i="17" s="1"/>
  <c r="BN99" i="17"/>
  <c r="CT99" i="17" s="1"/>
  <c r="BN98" i="17"/>
  <c r="CT98" i="17" s="1"/>
  <c r="BN103" i="17"/>
  <c r="CT103" i="17" s="1"/>
  <c r="BN100" i="17"/>
  <c r="CT100" i="17" s="1"/>
  <c r="BM108" i="17"/>
  <c r="CS108" i="17" s="1"/>
  <c r="BM106" i="17"/>
  <c r="CS106" i="17" s="1"/>
  <c r="BM107" i="17"/>
  <c r="CS107" i="17" s="1"/>
  <c r="BM105" i="17"/>
  <c r="CS105" i="17" s="1"/>
  <c r="AY161" i="17"/>
  <c r="CE161" i="17" s="1"/>
  <c r="AY163" i="17"/>
  <c r="CE163" i="17" s="1"/>
  <c r="AY162" i="17"/>
  <c r="CE162" i="17" s="1"/>
  <c r="BL142" i="17"/>
  <c r="CR142" i="17" s="1"/>
  <c r="BL143" i="17"/>
  <c r="CR143" i="17" s="1"/>
  <c r="BL141" i="17"/>
  <c r="CR141" i="17" s="1"/>
  <c r="AZ117" i="17"/>
  <c r="CF117" i="17" s="1"/>
  <c r="AZ116" i="17"/>
  <c r="CF116" i="17" s="1"/>
  <c r="AZ118" i="17"/>
  <c r="CF118" i="17" s="1"/>
  <c r="BT148" i="17"/>
  <c r="CZ148" i="17" s="1"/>
  <c r="BT150" i="17"/>
  <c r="CZ150" i="17" s="1"/>
  <c r="BT149" i="17"/>
  <c r="CZ149" i="17" s="1"/>
  <c r="AY117" i="17"/>
  <c r="CE117" i="17" s="1"/>
  <c r="AY116" i="17"/>
  <c r="CE116" i="17" s="1"/>
  <c r="AY118" i="17"/>
  <c r="CE118" i="17" s="1"/>
  <c r="BM139" i="17"/>
  <c r="CS139" i="17" s="1"/>
  <c r="BM140" i="17"/>
  <c r="CS140" i="17" s="1"/>
  <c r="BM138" i="17"/>
  <c r="CS138" i="17" s="1"/>
  <c r="BM137" i="17"/>
  <c r="CS137" i="17" s="1"/>
  <c r="BL103" i="17"/>
  <c r="CR103" i="17" s="1"/>
  <c r="BL101" i="17"/>
  <c r="CR101" i="17" s="1"/>
  <c r="BL100" i="17"/>
  <c r="CR100" i="17" s="1"/>
  <c r="BL102" i="17"/>
  <c r="CR102" i="17" s="1"/>
  <c r="BL104" i="17"/>
  <c r="CR104" i="17" s="1"/>
  <c r="BL98" i="17"/>
  <c r="CR98" i="17" s="1"/>
  <c r="BL99" i="17"/>
  <c r="CR99" i="17" s="1"/>
  <c r="AZ128" i="17"/>
  <c r="CF128" i="17" s="1"/>
  <c r="AZ126" i="17"/>
  <c r="CF126" i="17" s="1"/>
  <c r="AZ127" i="17"/>
  <c r="CF127" i="17" s="1"/>
  <c r="AZ129" i="17"/>
  <c r="CF129" i="17" s="1"/>
  <c r="BF121" i="17"/>
  <c r="CL121" i="17" s="1"/>
  <c r="BF120" i="17"/>
  <c r="CL120" i="17" s="1"/>
  <c r="BF119" i="17"/>
  <c r="CL119" i="17" s="1"/>
  <c r="BF122" i="17"/>
  <c r="CL122" i="17" s="1"/>
  <c r="BK145" i="17"/>
  <c r="CQ145" i="17" s="1"/>
  <c r="BK144" i="17"/>
  <c r="CQ144" i="17" s="1"/>
  <c r="BK147" i="17"/>
  <c r="CQ147" i="17" s="1"/>
  <c r="BK146" i="17"/>
  <c r="CQ146" i="17" s="1"/>
  <c r="BR135" i="17"/>
  <c r="CX135" i="17" s="1"/>
  <c r="BR134" i="17"/>
  <c r="CX134" i="17" s="1"/>
  <c r="BR136" i="17"/>
  <c r="CX136" i="17" s="1"/>
  <c r="BL134" i="17"/>
  <c r="CR134" i="17" s="1"/>
  <c r="BL136" i="17"/>
  <c r="CR136" i="17" s="1"/>
  <c r="BL135" i="17"/>
  <c r="CR135" i="17" s="1"/>
  <c r="AZ147" i="17"/>
  <c r="CF147" i="17" s="1"/>
  <c r="AZ149" i="17"/>
  <c r="CF149" i="17" s="1"/>
  <c r="AZ148" i="17"/>
  <c r="CF148" i="17" s="1"/>
  <c r="AZ150" i="17"/>
  <c r="CF150" i="17" s="1"/>
  <c r="BH145" i="17"/>
  <c r="CN145" i="17" s="1"/>
  <c r="BH146" i="17"/>
  <c r="CN146" i="17" s="1"/>
  <c r="BH144" i="17"/>
  <c r="CN144" i="17" s="1"/>
  <c r="AZ164" i="17"/>
  <c r="CF164" i="17" s="1"/>
  <c r="BG106" i="17"/>
  <c r="CM106" i="17" s="1"/>
  <c r="BG108" i="17"/>
  <c r="CM108" i="17" s="1"/>
  <c r="BG107" i="17"/>
  <c r="CM107" i="17" s="1"/>
  <c r="BG105" i="17"/>
  <c r="CM105" i="17" s="1"/>
  <c r="BF136" i="17"/>
  <c r="CL136" i="17" s="1"/>
  <c r="BF135" i="17"/>
  <c r="CL135" i="17" s="1"/>
  <c r="BF133" i="17"/>
  <c r="CL133" i="17" s="1"/>
  <c r="BF134" i="17"/>
  <c r="CL134" i="17" s="1"/>
  <c r="BG134" i="17"/>
  <c r="CM134" i="17" s="1"/>
  <c r="BG135" i="17"/>
  <c r="CM135" i="17" s="1"/>
  <c r="BG133" i="17"/>
  <c r="CM133" i="17" s="1"/>
  <c r="BG136" i="17"/>
  <c r="CM136" i="17" s="1"/>
  <c r="BF116" i="17"/>
  <c r="CL116" i="17" s="1"/>
  <c r="BF117" i="17"/>
  <c r="CL117" i="17" s="1"/>
  <c r="BF118" i="17"/>
  <c r="CL118" i="17" s="1"/>
  <c r="AZ142" i="17"/>
  <c r="CF142" i="17" s="1"/>
  <c r="AZ143" i="17"/>
  <c r="CF143" i="17" s="1"/>
  <c r="AZ140" i="17"/>
  <c r="CF140" i="17" s="1"/>
  <c r="AZ141" i="17"/>
  <c r="CF141" i="17" s="1"/>
  <c r="BM118" i="17"/>
  <c r="CS118" i="17" s="1"/>
  <c r="BM117" i="17"/>
  <c r="CS117" i="17" s="1"/>
  <c r="BM116" i="17"/>
  <c r="CS116" i="17" s="1"/>
  <c r="BR155" i="17"/>
  <c r="CX155" i="17" s="1"/>
  <c r="BR156" i="17"/>
  <c r="CX156" i="17" s="1"/>
  <c r="BA95" i="17"/>
  <c r="CG95" i="17" s="1"/>
  <c r="BA96" i="17"/>
  <c r="CG96" i="17" s="1"/>
  <c r="BA97" i="17"/>
  <c r="CG97" i="17" s="1"/>
  <c r="BE106" i="17"/>
  <c r="CK106" i="17" s="1"/>
  <c r="BE105" i="17"/>
  <c r="CK105" i="17" s="1"/>
  <c r="BE108" i="17"/>
  <c r="CK108" i="17" s="1"/>
  <c r="BE107" i="17"/>
  <c r="CK107" i="17" s="1"/>
  <c r="AZ105" i="17"/>
  <c r="CF105" i="17" s="1"/>
  <c r="AZ107" i="17"/>
  <c r="CF107" i="17" s="1"/>
  <c r="AZ106" i="17"/>
  <c r="CF106" i="17" s="1"/>
  <c r="AZ108" i="17"/>
  <c r="CF108" i="17" s="1"/>
  <c r="BN144" i="17"/>
  <c r="CT144" i="17" s="1"/>
  <c r="BN147" i="17"/>
  <c r="CT147" i="17" s="1"/>
  <c r="BN146" i="17"/>
  <c r="CT146" i="17" s="1"/>
  <c r="BN145" i="17"/>
  <c r="CT145" i="17" s="1"/>
  <c r="BL159" i="17"/>
  <c r="CR159" i="17" s="1"/>
  <c r="BK107" i="17"/>
  <c r="CQ107" i="17" s="1"/>
  <c r="BK106" i="17"/>
  <c r="CQ106" i="17" s="1"/>
  <c r="BK105" i="17"/>
  <c r="CQ105" i="17" s="1"/>
  <c r="BK108" i="17"/>
  <c r="CQ108" i="17" s="1"/>
  <c r="BA159" i="17"/>
  <c r="CG159" i="17" s="1"/>
  <c r="BA160" i="17"/>
  <c r="CG160" i="17" s="1"/>
  <c r="BA158" i="17"/>
  <c r="CG158" i="17" s="1"/>
  <c r="BL131" i="17"/>
  <c r="CR131" i="17" s="1"/>
  <c r="BL130" i="17"/>
  <c r="CR130" i="17" s="1"/>
  <c r="BL132" i="17"/>
  <c r="CR132" i="17" s="1"/>
  <c r="BL133" i="17"/>
  <c r="CR133" i="17" s="1"/>
  <c r="BQ132" i="17"/>
  <c r="CW132" i="17" s="1"/>
  <c r="BQ133" i="17"/>
  <c r="CW133" i="17" s="1"/>
  <c r="BQ130" i="17"/>
  <c r="CW130" i="17" s="1"/>
  <c r="BQ131" i="17"/>
  <c r="CW131" i="17" s="1"/>
  <c r="AY137" i="17"/>
  <c r="CE137" i="17" s="1"/>
  <c r="AY138" i="17"/>
  <c r="CE138" i="17" s="1"/>
  <c r="AY139" i="17"/>
  <c r="CE139" i="17" s="1"/>
  <c r="BA118" i="17"/>
  <c r="CG118" i="17" s="1"/>
  <c r="BA117" i="17"/>
  <c r="CG117" i="17" s="1"/>
  <c r="BA116" i="17"/>
  <c r="CG116" i="17" s="1"/>
  <c r="BH109" i="17"/>
  <c r="CN109" i="17" s="1"/>
  <c r="BH110" i="17"/>
  <c r="CN110" i="17" s="1"/>
  <c r="BH111" i="17"/>
  <c r="CN111" i="17" s="1"/>
  <c r="BL151" i="17"/>
  <c r="CR151" i="17" s="1"/>
  <c r="BL153" i="17"/>
  <c r="CR153" i="17" s="1"/>
  <c r="BL152" i="17"/>
  <c r="CR152" i="17" s="1"/>
  <c r="BL154" i="17"/>
  <c r="CR154" i="17" s="1"/>
  <c r="BN122" i="17"/>
  <c r="CT122" i="17" s="1"/>
  <c r="BN119" i="17"/>
  <c r="CT119" i="17" s="1"/>
  <c r="BN120" i="17"/>
  <c r="CT120" i="17" s="1"/>
  <c r="BS148" i="17"/>
  <c r="CY148" i="17" s="1"/>
  <c r="BS149" i="17"/>
  <c r="CY149" i="17" s="1"/>
  <c r="BT124" i="17"/>
  <c r="CZ124" i="17" s="1"/>
  <c r="BT125" i="17"/>
  <c r="CZ125" i="17" s="1"/>
  <c r="BT123" i="17"/>
  <c r="CZ123" i="17" s="1"/>
  <c r="BQ136" i="17"/>
  <c r="CW136" i="17" s="1"/>
  <c r="BQ135" i="17"/>
  <c r="CW135" i="17" s="1"/>
  <c r="BQ134" i="17"/>
  <c r="CW134" i="17" s="1"/>
  <c r="BR159" i="17"/>
  <c r="CX159" i="17" s="1"/>
  <c r="BR163" i="17"/>
  <c r="CX163" i="17" s="1"/>
  <c r="BR160" i="17"/>
  <c r="CX160" i="17" s="1"/>
  <c r="BR164" i="17"/>
  <c r="CX164" i="17" s="1"/>
  <c r="BR161" i="17"/>
  <c r="CX161" i="17" s="1"/>
  <c r="BR162" i="17"/>
  <c r="CX162" i="17" s="1"/>
  <c r="BE114" i="17"/>
  <c r="CK114" i="17" s="1"/>
  <c r="BE112" i="17"/>
  <c r="CK112" i="17" s="1"/>
  <c r="BE113" i="17"/>
  <c r="CK113" i="17" s="1"/>
  <c r="BE115" i="17"/>
  <c r="CK115" i="17" s="1"/>
  <c r="BN134" i="17"/>
  <c r="CT134" i="17" s="1"/>
  <c r="BN135" i="17"/>
  <c r="CT135" i="17" s="1"/>
  <c r="BN136" i="17"/>
  <c r="CT136" i="17" s="1"/>
  <c r="BH148" i="17"/>
  <c r="CN148" i="17" s="1"/>
  <c r="BH149" i="17"/>
  <c r="CN149" i="17" s="1"/>
  <c r="BH150" i="17"/>
  <c r="CN150" i="17" s="1"/>
  <c r="BH147" i="17"/>
  <c r="CN147" i="17" s="1"/>
  <c r="BB153" i="17"/>
  <c r="CH153" i="17" s="1"/>
  <c r="BB151" i="17"/>
  <c r="CH151" i="17" s="1"/>
  <c r="BQ120" i="17"/>
  <c r="CW120" i="17" s="1"/>
  <c r="BQ121" i="17"/>
  <c r="CW121" i="17" s="1"/>
  <c r="BQ119" i="17"/>
  <c r="CW119" i="17" s="1"/>
  <c r="BQ122" i="17"/>
  <c r="CW122" i="17" s="1"/>
  <c r="BF112" i="17"/>
  <c r="CL112" i="17" s="1"/>
  <c r="BF114" i="17"/>
  <c r="CL114" i="17" s="1"/>
  <c r="BF113" i="17"/>
  <c r="CL113" i="17" s="1"/>
  <c r="BF115" i="17"/>
  <c r="CL115" i="17" s="1"/>
  <c r="BH163" i="17"/>
  <c r="CN163" i="17" s="1"/>
  <c r="BH164" i="17"/>
  <c r="CN164" i="17" s="1"/>
  <c r="BH162" i="17"/>
  <c r="CN162" i="17" s="1"/>
  <c r="BE157" i="17"/>
  <c r="CK157" i="17" s="1"/>
  <c r="BE154" i="17"/>
  <c r="CK154" i="17" s="1"/>
  <c r="BE156" i="17"/>
  <c r="CK156" i="17" s="1"/>
  <c r="BE155" i="17"/>
  <c r="CK155" i="17" s="1"/>
  <c r="BE99" i="17"/>
  <c r="CK99" i="17" s="1"/>
  <c r="BE102" i="17"/>
  <c r="CK102" i="17" s="1"/>
  <c r="BE98" i="17"/>
  <c r="CK98" i="17" s="1"/>
  <c r="BE101" i="17"/>
  <c r="CK101" i="17" s="1"/>
  <c r="BE100" i="17"/>
  <c r="CK100" i="17" s="1"/>
  <c r="BE104" i="17"/>
  <c r="CK104" i="17" s="1"/>
  <c r="BE103" i="17"/>
  <c r="CK103" i="17" s="1"/>
  <c r="BM103" i="17"/>
  <c r="CS103" i="17" s="1"/>
  <c r="BM100" i="17"/>
  <c r="CS100" i="17" s="1"/>
  <c r="BM99" i="17"/>
  <c r="CS99" i="17" s="1"/>
  <c r="BM102" i="17"/>
  <c r="CS102" i="17" s="1"/>
  <c r="BM101" i="17"/>
  <c r="CS101" i="17" s="1"/>
  <c r="BM104" i="17"/>
  <c r="CS104" i="17" s="1"/>
  <c r="BM98" i="17"/>
  <c r="CS98" i="17" s="1"/>
  <c r="BS127" i="17"/>
  <c r="CY127" i="17" s="1"/>
  <c r="BS126" i="17"/>
  <c r="CY126" i="17" s="1"/>
  <c r="BS129" i="17"/>
  <c r="CY129" i="17" s="1"/>
  <c r="BS128" i="17"/>
  <c r="CY128" i="17" s="1"/>
  <c r="BE158" i="17"/>
  <c r="CK158" i="17" s="1"/>
  <c r="BG118" i="17"/>
  <c r="CM118" i="17" s="1"/>
  <c r="BG116" i="17"/>
  <c r="CM116" i="17" s="1"/>
  <c r="BG117" i="17"/>
  <c r="CM117" i="17" s="1"/>
  <c r="BF153" i="17"/>
  <c r="CL153" i="17" s="1"/>
  <c r="BF152" i="17"/>
  <c r="CL152" i="17" s="1"/>
  <c r="BF151" i="17"/>
  <c r="CL151" i="17" s="1"/>
  <c r="BN159" i="17"/>
  <c r="CT159" i="17" s="1"/>
  <c r="BQ155" i="17"/>
  <c r="CW155" i="17" s="1"/>
  <c r="BQ156" i="17"/>
  <c r="CW156" i="17" s="1"/>
  <c r="BM162" i="17"/>
  <c r="CS162" i="17" s="1"/>
  <c r="BM163" i="17"/>
  <c r="CS163" i="17" s="1"/>
  <c r="BM160" i="17"/>
  <c r="CS160" i="17" s="1"/>
  <c r="BM161" i="17"/>
  <c r="CS161" i="17" s="1"/>
  <c r="BM164" i="17"/>
  <c r="CS164" i="17" s="1"/>
  <c r="BK126" i="17"/>
  <c r="CQ126" i="17" s="1"/>
  <c r="BK129" i="17"/>
  <c r="CQ129" i="17" s="1"/>
  <c r="BK127" i="17"/>
  <c r="CQ127" i="17" s="1"/>
  <c r="BK128" i="17"/>
  <c r="CQ128" i="17" s="1"/>
  <c r="BB158" i="17"/>
  <c r="CH158" i="17" s="1"/>
  <c r="BB160" i="17"/>
  <c r="CH160" i="17" s="1"/>
  <c r="BB159" i="17"/>
  <c r="CH159" i="17" s="1"/>
  <c r="BN129" i="17"/>
  <c r="CT129" i="17" s="1"/>
  <c r="BN127" i="17"/>
  <c r="CT127" i="17" s="1"/>
  <c r="BN128" i="17"/>
  <c r="CT128" i="17" s="1"/>
  <c r="BN126" i="17"/>
  <c r="CT126" i="17" s="1"/>
  <c r="BH130" i="17"/>
  <c r="CN130" i="17" s="1"/>
  <c r="BH132" i="17"/>
  <c r="CN132" i="17" s="1"/>
  <c r="BH131" i="17"/>
  <c r="CN131" i="17" s="1"/>
  <c r="BM152" i="17"/>
  <c r="CS152" i="17" s="1"/>
  <c r="BM154" i="17"/>
  <c r="CS154" i="17" s="1"/>
  <c r="BM151" i="17"/>
  <c r="CS151" i="17" s="1"/>
  <c r="BM153" i="17"/>
  <c r="CS153" i="17" s="1"/>
  <c r="BK163" i="17"/>
  <c r="CQ163" i="17" s="1"/>
  <c r="BK160" i="17"/>
  <c r="CQ160" i="17" s="1"/>
  <c r="BK161" i="17"/>
  <c r="CQ161" i="17" s="1"/>
  <c r="BK164" i="17"/>
  <c r="CQ164" i="17" s="1"/>
  <c r="BK162" i="17"/>
  <c r="CQ162" i="17" s="1"/>
  <c r="BG161" i="17"/>
  <c r="CM161" i="17" s="1"/>
  <c r="BG160" i="17"/>
  <c r="CM160" i="17" s="1"/>
  <c r="AY132" i="17"/>
  <c r="CE132" i="17" s="1"/>
  <c r="AY130" i="17"/>
  <c r="CE130" i="17" s="1"/>
  <c r="AY131" i="17"/>
  <c r="CE131" i="17" s="1"/>
  <c r="AY111" i="17"/>
  <c r="CE111" i="17" s="1"/>
  <c r="AY110" i="17"/>
  <c r="CE110" i="17" s="1"/>
  <c r="AY109" i="17"/>
  <c r="CE109" i="17" s="1"/>
  <c r="AY128" i="17"/>
  <c r="CE128" i="17" s="1"/>
  <c r="AY129" i="17"/>
  <c r="CE129" i="17" s="1"/>
  <c r="AY127" i="17"/>
  <c r="CE127" i="17" s="1"/>
  <c r="AY126" i="17"/>
  <c r="CE126" i="17" s="1"/>
  <c r="BR102" i="17"/>
  <c r="CX102" i="17" s="1"/>
  <c r="BR106" i="17"/>
  <c r="CX106" i="17" s="1"/>
  <c r="BR105" i="17"/>
  <c r="CX105" i="17" s="1"/>
  <c r="BR104" i="17"/>
  <c r="CX104" i="17" s="1"/>
  <c r="BR107" i="17"/>
  <c r="CX107" i="17" s="1"/>
  <c r="BR103" i="17"/>
  <c r="CX103" i="17" s="1"/>
  <c r="BR108" i="17"/>
  <c r="CX108" i="17" s="1"/>
  <c r="BS155" i="17"/>
  <c r="CY155" i="17" s="1"/>
  <c r="BS156" i="17"/>
  <c r="CY156" i="17" s="1"/>
  <c r="BL110" i="17"/>
  <c r="CR110" i="17" s="1"/>
  <c r="BL111" i="17"/>
  <c r="CR111" i="17" s="1"/>
  <c r="BS123" i="17"/>
  <c r="CY123" i="17" s="1"/>
  <c r="BS124" i="17"/>
  <c r="CY124" i="17" s="1"/>
  <c r="BS125" i="17"/>
  <c r="CY125" i="17" s="1"/>
  <c r="BR148" i="17"/>
  <c r="CX148" i="17" s="1"/>
  <c r="BR149" i="17"/>
  <c r="CX149" i="17" s="1"/>
  <c r="BR150" i="17"/>
  <c r="CX150" i="17" s="1"/>
  <c r="BN114" i="17"/>
  <c r="CT114" i="17" s="1"/>
  <c r="BN115" i="17"/>
  <c r="CT115" i="17" s="1"/>
  <c r="BN112" i="17"/>
  <c r="CT112" i="17" s="1"/>
  <c r="BN113" i="17"/>
  <c r="CT113" i="17" s="1"/>
  <c r="BH158" i="17"/>
  <c r="CN158" i="17" s="1"/>
  <c r="BT157" i="17"/>
  <c r="CZ157" i="17" s="1"/>
  <c r="BF125" i="17"/>
  <c r="CL125" i="17" s="1"/>
  <c r="BF123" i="17"/>
  <c r="CL123" i="17" s="1"/>
  <c r="BF124" i="17"/>
  <c r="CL124" i="17" s="1"/>
  <c r="BQ107" i="17"/>
  <c r="CW107" i="17" s="1"/>
  <c r="BQ102" i="17"/>
  <c r="CW102" i="17" s="1"/>
  <c r="BQ105" i="17"/>
  <c r="CW105" i="17" s="1"/>
  <c r="BQ104" i="17"/>
  <c r="CW104" i="17" s="1"/>
  <c r="BQ106" i="17"/>
  <c r="CW106" i="17" s="1"/>
  <c r="BQ108" i="17"/>
  <c r="CW108" i="17" s="1"/>
  <c r="BG162" i="17"/>
  <c r="CM162" i="17" s="1"/>
  <c r="BG163" i="17"/>
  <c r="CM163" i="17" s="1"/>
  <c r="BG164" i="17"/>
  <c r="CM164" i="17" s="1"/>
  <c r="BG114" i="17"/>
  <c r="CM114" i="17" s="1"/>
  <c r="BG113" i="17"/>
  <c r="CM113" i="17" s="1"/>
  <c r="BG112" i="17"/>
  <c r="CM112" i="17" s="1"/>
  <c r="BG115" i="17"/>
  <c r="CM115" i="17" s="1"/>
  <c r="BE161" i="17"/>
  <c r="CK161" i="17" s="1"/>
  <c r="BE159" i="17"/>
  <c r="CK159" i="17" s="1"/>
  <c r="BE160" i="17"/>
  <c r="CK160" i="17" s="1"/>
  <c r="BF99" i="17"/>
  <c r="CL99" i="17" s="1"/>
  <c r="BF98" i="17"/>
  <c r="CL98" i="17" s="1"/>
  <c r="BF97" i="17"/>
  <c r="CL97" i="17" s="1"/>
  <c r="BF96" i="17"/>
  <c r="CL96" i="17" s="1"/>
  <c r="BF100" i="17"/>
  <c r="CL100" i="17" s="1"/>
  <c r="BF95" i="17"/>
  <c r="CL95" i="17" s="1"/>
  <c r="AY124" i="17"/>
  <c r="CE124" i="17" s="1"/>
  <c r="AY125" i="17"/>
  <c r="CE125" i="17" s="1"/>
  <c r="BB119" i="17"/>
  <c r="CH119" i="17" s="1"/>
  <c r="BB122" i="17"/>
  <c r="CH122" i="17" s="1"/>
  <c r="BB121" i="17"/>
  <c r="CH121" i="17" s="1"/>
  <c r="BB120" i="17"/>
  <c r="CH120" i="17" s="1"/>
  <c r="AY143" i="17"/>
  <c r="CE143" i="17" s="1"/>
  <c r="AY142" i="17"/>
  <c r="CE142" i="17" s="1"/>
  <c r="AY140" i="17"/>
  <c r="CE140" i="17" s="1"/>
  <c r="AY141" i="17"/>
  <c r="CE141" i="17" s="1"/>
  <c r="BA125" i="17"/>
  <c r="CG125" i="17" s="1"/>
  <c r="BA124" i="17"/>
  <c r="CG124" i="17" s="1"/>
  <c r="BA123" i="17"/>
  <c r="CG123" i="17" s="1"/>
  <c r="BQ125" i="17"/>
  <c r="CW125" i="17" s="1"/>
  <c r="BQ124" i="17"/>
  <c r="CW124" i="17" s="1"/>
  <c r="BQ123" i="17"/>
  <c r="CW123" i="17" s="1"/>
  <c r="BS103" i="17"/>
  <c r="CY103" i="17" s="1"/>
  <c r="BS104" i="17"/>
  <c r="CY104" i="17" s="1"/>
  <c r="BS106" i="17"/>
  <c r="CY106" i="17" s="1"/>
  <c r="BS102" i="17"/>
  <c r="CY102" i="17" s="1"/>
  <c r="BS105" i="17"/>
  <c r="CY105" i="17" s="1"/>
  <c r="BS108" i="17"/>
  <c r="CY108" i="17" s="1"/>
  <c r="BH101" i="17"/>
  <c r="CN101" i="17" s="1"/>
  <c r="BH104" i="17"/>
  <c r="CN104" i="17" s="1"/>
  <c r="BH98" i="17"/>
  <c r="CN98" i="17" s="1"/>
  <c r="BH100" i="17"/>
  <c r="CN100" i="17" s="1"/>
  <c r="BH99" i="17"/>
  <c r="CN99" i="17" s="1"/>
  <c r="BH102" i="17"/>
  <c r="CN102" i="17" s="1"/>
  <c r="BH103" i="17"/>
  <c r="CN103" i="17" s="1"/>
  <c r="BL116" i="17"/>
  <c r="CR116" i="17" s="1"/>
  <c r="BL118" i="17"/>
  <c r="CR118" i="17" s="1"/>
  <c r="BL117" i="17"/>
  <c r="CR117" i="17" s="1"/>
  <c r="AY151" i="17"/>
  <c r="CE151" i="17" s="1"/>
  <c r="AY152" i="17"/>
  <c r="CE152" i="17" s="1"/>
  <c r="AY153" i="17"/>
  <c r="CE153" i="17" s="1"/>
  <c r="AZ157" i="17"/>
  <c r="CF157" i="17" s="1"/>
  <c r="AZ155" i="17"/>
  <c r="CF155" i="17" s="1"/>
  <c r="AZ154" i="17"/>
  <c r="CF154" i="17" s="1"/>
  <c r="AZ156" i="17"/>
  <c r="CF156" i="17" s="1"/>
  <c r="BH126" i="17"/>
  <c r="CN126" i="17" s="1"/>
  <c r="BH127" i="17"/>
  <c r="CN127" i="17" s="1"/>
  <c r="BH128" i="17"/>
  <c r="CN128" i="17" s="1"/>
  <c r="BR118" i="17"/>
  <c r="CX118" i="17" s="1"/>
  <c r="BR117" i="17"/>
  <c r="CX117" i="17" s="1"/>
  <c r="BR116" i="17"/>
  <c r="CX116" i="17" s="1"/>
  <c r="BA152" i="17"/>
  <c r="CG152" i="17" s="1"/>
  <c r="BA153" i="17"/>
  <c r="CG153" i="17" s="1"/>
  <c r="BA151" i="17"/>
  <c r="CG151" i="17" s="1"/>
  <c r="BL114" i="17"/>
  <c r="CR114" i="17" s="1"/>
  <c r="BL113" i="17"/>
  <c r="CR113" i="17" s="1"/>
  <c r="BL112" i="17"/>
  <c r="CR112" i="17" s="1"/>
  <c r="BL115" i="17"/>
  <c r="CR115" i="17" s="1"/>
  <c r="BS122" i="17"/>
  <c r="CY122" i="17" s="1"/>
  <c r="BS119" i="17"/>
  <c r="CY119" i="17" s="1"/>
  <c r="BS121" i="17"/>
  <c r="CY121" i="17" s="1"/>
  <c r="BS120" i="17"/>
  <c r="CY120" i="17" s="1"/>
  <c r="BH122" i="17"/>
  <c r="CN122" i="17" s="1"/>
  <c r="BH119" i="17"/>
  <c r="CN119" i="17" s="1"/>
  <c r="BH121" i="17"/>
  <c r="CN121" i="17" s="1"/>
  <c r="BH120" i="17"/>
  <c r="CN120" i="17" s="1"/>
  <c r="BH135" i="17"/>
  <c r="CN135" i="17" s="1"/>
  <c r="BH134" i="17"/>
  <c r="CN134" i="17" s="1"/>
  <c r="BH136" i="17"/>
  <c r="CN136" i="17" s="1"/>
  <c r="BH133" i="17"/>
  <c r="CN133" i="17" s="1"/>
  <c r="BE135" i="17"/>
  <c r="CK135" i="17" s="1"/>
  <c r="BE134" i="17"/>
  <c r="CK134" i="17" s="1"/>
  <c r="BE133" i="17"/>
  <c r="CK133" i="17" s="1"/>
  <c r="BE136" i="17"/>
  <c r="CK136" i="17" s="1"/>
  <c r="BB139" i="17"/>
  <c r="CH139" i="17" s="1"/>
  <c r="BB138" i="17"/>
  <c r="CH138" i="17" s="1"/>
  <c r="BB137" i="17"/>
  <c r="CH137" i="17" s="1"/>
  <c r="BK151" i="17"/>
  <c r="CQ151" i="17" s="1"/>
  <c r="BK154" i="17"/>
  <c r="CQ154" i="17" s="1"/>
  <c r="BK152" i="17"/>
  <c r="CQ152" i="17" s="1"/>
  <c r="BK153" i="17"/>
  <c r="CQ153" i="17" s="1"/>
  <c r="BR145" i="17"/>
  <c r="CX145" i="17" s="1"/>
  <c r="BR146" i="17"/>
  <c r="CX146" i="17" s="1"/>
  <c r="BR147" i="17"/>
  <c r="CX147" i="17" s="1"/>
  <c r="BR144" i="17"/>
  <c r="CX144" i="17" s="1"/>
  <c r="BH138" i="17"/>
  <c r="CN138" i="17" s="1"/>
  <c r="BH139" i="17"/>
  <c r="CN139" i="17" s="1"/>
  <c r="BH137" i="17"/>
  <c r="CN137" i="17" s="1"/>
  <c r="BE152" i="17"/>
  <c r="CK152" i="17" s="1"/>
  <c r="BE151" i="17"/>
  <c r="CK151" i="17" s="1"/>
  <c r="BE153" i="17"/>
  <c r="CK153" i="17" s="1"/>
  <c r="BF131" i="17"/>
  <c r="CL131" i="17" s="1"/>
  <c r="BF130" i="17"/>
  <c r="CL130" i="17" s="1"/>
  <c r="BF132" i="17"/>
  <c r="CL132" i="17" s="1"/>
  <c r="BS162" i="17"/>
  <c r="CY162" i="17" s="1"/>
  <c r="BS163" i="17"/>
  <c r="CY163" i="17" s="1"/>
  <c r="BS158" i="17"/>
  <c r="CY158" i="17" s="1"/>
  <c r="BS164" i="17"/>
  <c r="CY164" i="17" s="1"/>
  <c r="BS160" i="17"/>
  <c r="CY160" i="17" s="1"/>
  <c r="BS159" i="17"/>
  <c r="CY159" i="17" s="1"/>
  <c r="BS161" i="17"/>
  <c r="CY161" i="17" s="1"/>
  <c r="BQ111" i="17"/>
  <c r="CW111" i="17" s="1"/>
  <c r="BQ110" i="17"/>
  <c r="CW110" i="17" s="1"/>
  <c r="BQ109" i="17"/>
  <c r="CW109" i="17" s="1"/>
  <c r="BE141" i="17"/>
  <c r="CK141" i="17" s="1"/>
  <c r="BE142" i="17"/>
  <c r="CK142" i="17" s="1"/>
  <c r="BE140" i="17"/>
  <c r="CK140" i="17" s="1"/>
  <c r="BE143" i="17"/>
  <c r="CK143" i="17" s="1"/>
  <c r="BL163" i="17"/>
  <c r="CR163" i="17" s="1"/>
  <c r="BL162" i="17"/>
  <c r="CR162" i="17" s="1"/>
  <c r="BL164" i="17"/>
  <c r="CR164" i="17" s="1"/>
  <c r="BL160" i="17"/>
  <c r="CR160" i="17" s="1"/>
  <c r="BL161" i="17"/>
  <c r="CR161" i="17" s="1"/>
  <c r="BS144" i="17"/>
  <c r="CY144" i="17" s="1"/>
  <c r="BS147" i="17"/>
  <c r="CY147" i="17" s="1"/>
  <c r="BS145" i="17"/>
  <c r="CY145" i="17" s="1"/>
  <c r="BS146" i="17"/>
  <c r="CY146" i="17" s="1"/>
  <c r="BF139" i="17"/>
  <c r="CL139" i="17" s="1"/>
  <c r="BF138" i="17"/>
  <c r="CL138" i="17" s="1"/>
  <c r="BF137" i="17"/>
  <c r="CL137" i="17" s="1"/>
  <c r="BM111" i="17"/>
  <c r="CS111" i="17" s="1"/>
  <c r="BM109" i="17"/>
  <c r="CS109" i="17" s="1"/>
  <c r="BM110" i="17"/>
  <c r="CS110" i="17" s="1"/>
  <c r="BR111" i="17"/>
  <c r="CX111" i="17" s="1"/>
  <c r="BR109" i="17"/>
  <c r="CX109" i="17" s="1"/>
  <c r="BR110" i="17"/>
  <c r="CX110" i="17" s="1"/>
  <c r="AZ96" i="17"/>
  <c r="CF96" i="17" s="1"/>
  <c r="AZ95" i="17"/>
  <c r="CF95" i="17" s="1"/>
  <c r="AZ97" i="17"/>
  <c r="CF97" i="17" s="1"/>
  <c r="AZ98" i="17"/>
  <c r="CF98" i="17" s="1"/>
  <c r="AZ100" i="17"/>
  <c r="CF100" i="17" s="1"/>
  <c r="AZ99" i="17"/>
  <c r="CF99" i="17" s="1"/>
  <c r="BB164" i="17"/>
  <c r="CH164" i="17" s="1"/>
  <c r="BG142" i="17"/>
  <c r="CM142" i="17" s="1"/>
  <c r="BG143" i="17"/>
  <c r="CM143" i="17" s="1"/>
  <c r="BG141" i="17"/>
  <c r="CM141" i="17" s="1"/>
  <c r="BG140" i="17"/>
  <c r="CM140" i="17" s="1"/>
  <c r="BB162" i="17"/>
  <c r="CH162" i="17" s="1"/>
  <c r="BB163" i="17"/>
  <c r="CH163" i="17" s="1"/>
  <c r="BN137" i="17"/>
  <c r="CT137" i="17" s="1"/>
  <c r="BN138" i="17"/>
  <c r="CT138" i="17" s="1"/>
  <c r="BN140" i="17"/>
  <c r="CT140" i="17" s="1"/>
  <c r="BN139" i="17"/>
  <c r="CT139" i="17" s="1"/>
  <c r="BQ153" i="17"/>
  <c r="CW153" i="17" s="1"/>
  <c r="BQ154" i="17"/>
  <c r="CW154" i="17" s="1"/>
  <c r="BQ152" i="17"/>
  <c r="CW152" i="17" s="1"/>
  <c r="BQ151" i="17"/>
  <c r="CW151" i="17" s="1"/>
  <c r="BL150" i="17"/>
  <c r="CR150" i="17" s="1"/>
  <c r="BL149" i="17"/>
  <c r="CR149" i="17" s="1"/>
  <c r="BL148" i="17"/>
  <c r="CR148" i="17" s="1"/>
  <c r="AY107" i="17"/>
  <c r="CE107" i="17" s="1"/>
  <c r="AY105" i="17"/>
  <c r="CE105" i="17" s="1"/>
  <c r="AY106" i="17"/>
  <c r="CE106" i="17" s="1"/>
  <c r="AY108" i="17"/>
  <c r="CE108" i="17" s="1"/>
  <c r="BH106" i="17"/>
  <c r="CN106" i="17" s="1"/>
  <c r="BH105" i="17"/>
  <c r="CN105" i="17" s="1"/>
  <c r="BH108" i="17"/>
  <c r="CN108" i="17" s="1"/>
  <c r="BH107" i="17"/>
  <c r="CN107" i="17" s="1"/>
  <c r="BA101" i="17"/>
  <c r="CG101" i="17" s="1"/>
  <c r="BA100" i="17"/>
  <c r="CG100" i="17" s="1"/>
  <c r="BX137" i="17"/>
  <c r="BX136" i="17"/>
  <c r="AZ120" i="17"/>
  <c r="CF120" i="17" s="1"/>
  <c r="AZ121" i="17"/>
  <c r="CF121" i="17" s="1"/>
  <c r="AZ122" i="17"/>
  <c r="CF122" i="17" s="1"/>
  <c r="AZ119" i="17"/>
  <c r="CF119" i="17" s="1"/>
  <c r="AY115" i="17"/>
  <c r="CE115" i="17" s="1"/>
  <c r="AY113" i="17"/>
  <c r="CE113" i="17" s="1"/>
  <c r="AY112" i="17"/>
  <c r="CE112" i="17" s="1"/>
  <c r="AY114" i="17"/>
  <c r="CE114" i="17" s="1"/>
  <c r="BN123" i="17"/>
  <c r="CT123" i="17" s="1"/>
  <c r="BN124" i="17"/>
  <c r="CT124" i="17" s="1"/>
  <c r="BN125" i="17"/>
  <c r="CT125" i="17" s="1"/>
  <c r="AY164" i="17"/>
  <c r="CE164" i="17" s="1"/>
  <c r="BB155" i="17"/>
  <c r="CH155" i="17" s="1"/>
  <c r="BB157" i="17"/>
  <c r="CH157" i="17" s="1"/>
  <c r="BB154" i="17"/>
  <c r="CH154" i="17" s="1"/>
  <c r="BB156" i="17"/>
  <c r="CH156" i="17" s="1"/>
  <c r="BR121" i="17"/>
  <c r="CX121" i="17" s="1"/>
  <c r="BR119" i="17"/>
  <c r="CX119" i="17" s="1"/>
  <c r="BR122" i="17"/>
  <c r="CX122" i="17" s="1"/>
  <c r="BR120" i="17"/>
  <c r="CX120" i="17" s="1"/>
  <c r="BQ137" i="17"/>
  <c r="CW137" i="17" s="1"/>
  <c r="BQ138" i="17"/>
  <c r="CW138" i="17" s="1"/>
  <c r="BQ139" i="17"/>
  <c r="CW139" i="17" s="1"/>
  <c r="BQ140" i="17"/>
  <c r="CW140" i="17" s="1"/>
  <c r="BN155" i="17"/>
  <c r="CT155" i="17" s="1"/>
  <c r="BN157" i="17"/>
  <c r="CT157" i="17" s="1"/>
  <c r="BN156" i="17"/>
  <c r="CT156" i="17" s="1"/>
  <c r="AZ101" i="17"/>
  <c r="CF101" i="17" s="1"/>
  <c r="AZ104" i="17"/>
  <c r="CF104" i="17" s="1"/>
  <c r="AZ103" i="17"/>
  <c r="CF103" i="17" s="1"/>
  <c r="BA161" i="17"/>
  <c r="CG161" i="17" s="1"/>
  <c r="BA163" i="17"/>
  <c r="CG163" i="17" s="1"/>
  <c r="BA162" i="17"/>
  <c r="CG162" i="17" s="1"/>
  <c r="BT152" i="17"/>
  <c r="CZ152" i="17" s="1"/>
  <c r="BT154" i="17"/>
  <c r="CZ154" i="17" s="1"/>
  <c r="BT153" i="17"/>
  <c r="CZ153" i="17" s="1"/>
  <c r="BT151" i="17"/>
  <c r="CZ151" i="17" s="1"/>
  <c r="BM158" i="17"/>
  <c r="CS158" i="17" s="1"/>
  <c r="BQ126" i="17"/>
  <c r="CW126" i="17" s="1"/>
  <c r="BQ128" i="17"/>
  <c r="CW128" i="17" s="1"/>
  <c r="BQ129" i="17"/>
  <c r="CW129" i="17" s="1"/>
  <c r="BQ127" i="17"/>
  <c r="CW127" i="17" s="1"/>
  <c r="BQ142" i="17"/>
  <c r="CW142" i="17" s="1"/>
  <c r="BQ141" i="17"/>
  <c r="CW141" i="17" s="1"/>
  <c r="BQ143" i="17"/>
  <c r="CW143" i="17" s="1"/>
  <c r="BN158" i="17"/>
  <c r="CT158" i="17" s="1"/>
  <c r="BM149" i="17"/>
  <c r="CS149" i="17" s="1"/>
  <c r="BM148" i="17"/>
  <c r="CS148" i="17" s="1"/>
  <c r="BM150" i="17"/>
  <c r="CS150" i="17" s="1"/>
  <c r="BB97" i="17"/>
  <c r="CH97" i="17" s="1"/>
  <c r="BB96" i="17"/>
  <c r="CH96" i="17" s="1"/>
  <c r="BB95" i="17"/>
  <c r="CH95" i="17" s="1"/>
  <c r="BB100" i="17"/>
  <c r="CH100" i="17" s="1"/>
  <c r="BB99" i="17"/>
  <c r="CH99" i="17" s="1"/>
  <c r="BB98" i="17"/>
  <c r="CH98" i="17" s="1"/>
  <c r="BA157" i="17"/>
  <c r="CG157" i="17" s="1"/>
  <c r="BA154" i="17"/>
  <c r="CG154" i="17" s="1"/>
  <c r="BA156" i="17"/>
  <c r="CG156" i="17" s="1"/>
  <c r="BA155" i="17"/>
  <c r="CG155" i="17" s="1"/>
  <c r="AY158" i="17"/>
  <c r="CE158" i="17" s="1"/>
  <c r="AY160" i="17"/>
  <c r="CE160" i="17" s="1"/>
  <c r="AY159" i="17"/>
  <c r="CE159" i="17" s="1"/>
  <c r="BR152" i="17"/>
  <c r="CX152" i="17" s="1"/>
  <c r="BR151" i="17"/>
  <c r="CX151" i="17" s="1"/>
  <c r="BR153" i="17"/>
  <c r="CX153" i="17" s="1"/>
  <c r="BL158" i="17"/>
  <c r="CR158" i="17" s="1"/>
  <c r="BL120" i="17"/>
  <c r="CR120" i="17" s="1"/>
  <c r="BL119" i="17"/>
  <c r="CR119" i="17" s="1"/>
  <c r="BL121" i="17"/>
  <c r="CR121" i="17" s="1"/>
  <c r="BL122" i="17"/>
  <c r="CR122" i="17" s="1"/>
  <c r="BB131" i="17"/>
  <c r="CH131" i="17" s="1"/>
  <c r="BB132" i="17"/>
  <c r="CH132" i="17" s="1"/>
  <c r="BB130" i="17"/>
  <c r="CH130" i="17" s="1"/>
  <c r="BS136" i="17"/>
  <c r="CY136" i="17" s="1"/>
  <c r="BS135" i="17"/>
  <c r="CY135" i="17" s="1"/>
  <c r="BS134" i="17"/>
  <c r="CY134" i="17" s="1"/>
  <c r="BT147" i="17"/>
  <c r="CZ147" i="17" s="1"/>
  <c r="BT146" i="17"/>
  <c r="CZ146" i="17" s="1"/>
  <c r="BT144" i="17"/>
  <c r="CZ144" i="17" s="1"/>
  <c r="BT145" i="17"/>
  <c r="CZ145" i="17" s="1"/>
  <c r="BK117" i="17"/>
  <c r="CQ117" i="17" s="1"/>
  <c r="BK118" i="17"/>
  <c r="CQ118" i="17" s="1"/>
  <c r="BS151" i="17"/>
  <c r="CY151" i="17" s="1"/>
  <c r="BS152" i="17"/>
  <c r="CY152" i="17" s="1"/>
  <c r="BS154" i="17"/>
  <c r="CY154" i="17" s="1"/>
  <c r="BS153" i="17"/>
  <c r="CY153" i="17" s="1"/>
  <c r="BS117" i="17"/>
  <c r="CY117" i="17" s="1"/>
  <c r="BS116" i="17"/>
  <c r="CY116" i="17" s="1"/>
  <c r="BS118" i="17"/>
  <c r="CY118" i="17" s="1"/>
  <c r="BA103" i="17"/>
  <c r="CG103" i="17" s="1"/>
  <c r="BA107" i="17"/>
  <c r="CG107" i="17" s="1"/>
  <c r="BA105" i="17"/>
  <c r="CG105" i="17" s="1"/>
  <c r="BA108" i="17"/>
  <c r="CG108" i="17" s="1"/>
  <c r="BA106" i="17"/>
  <c r="CG106" i="17" s="1"/>
  <c r="BT121" i="17"/>
  <c r="CZ121" i="17" s="1"/>
  <c r="BT122" i="17"/>
  <c r="CZ122" i="17" s="1"/>
  <c r="BT120" i="17"/>
  <c r="CZ120" i="17" s="1"/>
  <c r="BG148" i="17"/>
  <c r="CM148" i="17" s="1"/>
  <c r="BG147" i="17"/>
  <c r="CM147" i="17" s="1"/>
  <c r="BG150" i="17"/>
  <c r="CM150" i="17" s="1"/>
  <c r="BG149" i="17"/>
  <c r="CM149" i="17" s="1"/>
  <c r="BA109" i="17"/>
  <c r="CG109" i="17" s="1"/>
  <c r="BA110" i="17"/>
  <c r="CG110" i="17" s="1"/>
  <c r="BA111" i="17"/>
  <c r="CG111" i="17" s="1"/>
  <c r="BF104" i="17"/>
  <c r="CL104" i="17" s="1"/>
  <c r="BF102" i="17"/>
  <c r="CL102" i="17" s="1"/>
  <c r="BF101" i="17"/>
  <c r="CL101" i="17" s="1"/>
  <c r="BF103" i="17"/>
  <c r="CL103" i="17" s="1"/>
  <c r="BF143" i="17"/>
  <c r="CL143" i="17" s="1"/>
  <c r="BF142" i="17"/>
  <c r="CL142" i="17" s="1"/>
  <c r="BF140" i="17"/>
  <c r="CL140" i="17" s="1"/>
  <c r="BF141" i="17"/>
  <c r="CL141" i="17" s="1"/>
  <c r="AZ109" i="17"/>
  <c r="CF109" i="17" s="1"/>
  <c r="AZ110" i="17"/>
  <c r="CF110" i="17" s="1"/>
  <c r="AZ111" i="17"/>
  <c r="CF111" i="17" s="1"/>
  <c r="BG138" i="17"/>
  <c r="CM138" i="17" s="1"/>
  <c r="BG137" i="17"/>
  <c r="CM137" i="17" s="1"/>
  <c r="BG139" i="17"/>
  <c r="CM139" i="17" s="1"/>
  <c r="BN117" i="17"/>
  <c r="CT117" i="17" s="1"/>
  <c r="BN118" i="17"/>
  <c r="CT118" i="17" s="1"/>
  <c r="BN116" i="17"/>
  <c r="CT116" i="17" s="1"/>
  <c r="BK155" i="17"/>
  <c r="CQ155" i="17" s="1"/>
  <c r="BK156" i="17"/>
  <c r="CQ156" i="17" s="1"/>
  <c r="BK157" i="17"/>
  <c r="CQ157" i="17" s="1"/>
  <c r="BL157" i="17"/>
  <c r="CR157" i="17" s="1"/>
  <c r="BL155" i="17"/>
  <c r="CR155" i="17" s="1"/>
  <c r="BL156" i="17"/>
  <c r="CR156" i="17" s="1"/>
  <c r="BW148" i="17"/>
  <c r="BW150" i="17"/>
  <c r="BY128" i="17"/>
  <c r="BY127" i="17"/>
  <c r="BY133" i="17"/>
  <c r="BS131" i="17"/>
  <c r="CY131" i="17" s="1"/>
  <c r="BS130" i="17"/>
  <c r="CY130" i="17" s="1"/>
  <c r="BS133" i="17"/>
  <c r="CY133" i="17" s="1"/>
  <c r="BS132" i="17"/>
  <c r="CY132" i="17" s="1"/>
  <c r="BF164" i="17"/>
  <c r="CL164" i="17" s="1"/>
  <c r="BF163" i="17"/>
  <c r="CL163" i="17" s="1"/>
  <c r="BF162" i="17"/>
  <c r="CL162" i="17" s="1"/>
  <c r="BM128" i="17"/>
  <c r="CS128" i="17" s="1"/>
  <c r="BM126" i="17"/>
  <c r="CS126" i="17" s="1"/>
  <c r="BM127" i="17"/>
  <c r="CS127" i="17" s="1"/>
  <c r="BM129" i="17"/>
  <c r="CS129" i="17" s="1"/>
  <c r="BT137" i="17"/>
  <c r="CZ137" i="17" s="1"/>
  <c r="BT140" i="17"/>
  <c r="CZ140" i="17" s="1"/>
  <c r="BT138" i="17"/>
  <c r="CZ138" i="17" s="1"/>
  <c r="BT139" i="17"/>
  <c r="CZ139" i="17" s="1"/>
  <c r="BB102" i="17"/>
  <c r="CH102" i="17" s="1"/>
  <c r="BB101" i="17"/>
  <c r="CH101" i="17" s="1"/>
  <c r="BB104" i="17"/>
  <c r="CH104" i="17" s="1"/>
  <c r="BQ148" i="17"/>
  <c r="CW148" i="17" s="1"/>
  <c r="BQ149" i="17"/>
  <c r="CW149" i="17" s="1"/>
  <c r="BQ150" i="17"/>
  <c r="CW150" i="17" s="1"/>
  <c r="BA164" i="17"/>
  <c r="CG164" i="17" s="1"/>
  <c r="AZ134" i="17"/>
  <c r="CF134" i="17" s="1"/>
  <c r="AZ136" i="17"/>
  <c r="CF136" i="17" s="1"/>
  <c r="AZ135" i="17"/>
  <c r="CF135" i="17" s="1"/>
  <c r="AZ133" i="17"/>
  <c r="CF133" i="17" s="1"/>
  <c r="BH125" i="17"/>
  <c r="CN125" i="17" s="1"/>
  <c r="BH123" i="17"/>
  <c r="CN123" i="17" s="1"/>
  <c r="BH124" i="17"/>
  <c r="CN124" i="17" s="1"/>
  <c r="BN111" i="17"/>
  <c r="CT111" i="17" s="1"/>
  <c r="BN110" i="17"/>
  <c r="CT110" i="17" s="1"/>
  <c r="BQ162" i="17"/>
  <c r="CW162" i="17" s="1"/>
  <c r="BQ159" i="17"/>
  <c r="CW159" i="17" s="1"/>
  <c r="BQ160" i="17"/>
  <c r="CW160" i="17" s="1"/>
  <c r="BQ164" i="17"/>
  <c r="CW164" i="17" s="1"/>
  <c r="BQ163" i="17"/>
  <c r="CW163" i="17" s="1"/>
  <c r="BQ161" i="17"/>
  <c r="CW161" i="17" s="1"/>
  <c r="BN161" i="17"/>
  <c r="CT161" i="17" s="1"/>
  <c r="BN164" i="17"/>
  <c r="CT164" i="17" s="1"/>
  <c r="BN162" i="17"/>
  <c r="CT162" i="17" s="1"/>
  <c r="BN160" i="17"/>
  <c r="CT160" i="17" s="1"/>
  <c r="BN163" i="17"/>
  <c r="CT163" i="17" s="1"/>
  <c r="BB109" i="17"/>
  <c r="CH109" i="17" s="1"/>
  <c r="BB111" i="17"/>
  <c r="CH111" i="17" s="1"/>
  <c r="BB110" i="17"/>
  <c r="CH110" i="17" s="1"/>
  <c r="BQ115" i="17"/>
  <c r="CW115" i="17" s="1"/>
  <c r="BQ113" i="17"/>
  <c r="CW113" i="17" s="1"/>
  <c r="BQ112" i="17"/>
  <c r="CW112" i="17" s="1"/>
  <c r="BQ114" i="17"/>
  <c r="CW114" i="17" s="1"/>
  <c r="BB144" i="17"/>
  <c r="CH144" i="17" s="1"/>
  <c r="BB145" i="17"/>
  <c r="CH145" i="17" s="1"/>
  <c r="BB146" i="17"/>
  <c r="CH146" i="17" s="1"/>
  <c r="BK109" i="17"/>
  <c r="CQ109" i="17" s="1"/>
  <c r="BK111" i="17"/>
  <c r="CQ111" i="17" s="1"/>
  <c r="BK110" i="17"/>
  <c r="CQ110" i="17" s="1"/>
  <c r="BM124" i="17"/>
  <c r="CS124" i="17" s="1"/>
  <c r="BM123" i="17"/>
  <c r="CS123" i="17" s="1"/>
  <c r="BM125" i="17"/>
  <c r="CS125" i="17" s="1"/>
  <c r="BK136" i="17"/>
  <c r="CQ136" i="17" s="1"/>
  <c r="BK134" i="17"/>
  <c r="CQ134" i="17" s="1"/>
  <c r="BT116" i="17"/>
  <c r="CZ116" i="17" s="1"/>
  <c r="BT118" i="17"/>
  <c r="CZ118" i="17" s="1"/>
  <c r="BT117" i="17"/>
  <c r="CZ117" i="17" s="1"/>
  <c r="BT106" i="17"/>
  <c r="CZ106" i="17" s="1"/>
  <c r="BT108" i="17"/>
  <c r="CZ108" i="17" s="1"/>
  <c r="BT104" i="17"/>
  <c r="CZ104" i="17" s="1"/>
  <c r="BT102" i="17"/>
  <c r="CZ102" i="17" s="1"/>
  <c r="BT105" i="17"/>
  <c r="CZ105" i="17" s="1"/>
  <c r="BT107" i="17"/>
  <c r="CZ107" i="17" s="1"/>
  <c r="BT103" i="17"/>
  <c r="CZ103" i="17" s="1"/>
  <c r="BT115" i="17"/>
  <c r="CZ115" i="17" s="1"/>
  <c r="BT113" i="17"/>
  <c r="CZ113" i="17" s="1"/>
  <c r="BT114" i="17"/>
  <c r="CZ114" i="17" s="1"/>
  <c r="BT112" i="17"/>
  <c r="CZ112" i="17" s="1"/>
  <c r="AY99" i="17"/>
  <c r="CE99" i="17" s="1"/>
  <c r="AY101" i="17"/>
  <c r="CE101" i="17" s="1"/>
  <c r="AY104" i="17"/>
  <c r="CE104" i="17" s="1"/>
  <c r="AY102" i="17"/>
  <c r="CE102" i="17" s="1"/>
  <c r="AY103" i="17"/>
  <c r="CE103" i="17" s="1"/>
  <c r="BA130" i="17"/>
  <c r="CG130" i="17" s="1"/>
  <c r="BA132" i="17"/>
  <c r="CG132" i="17" s="1"/>
  <c r="BA131" i="17"/>
  <c r="CG131" i="17" s="1"/>
  <c r="BT156" i="17"/>
  <c r="CZ156" i="17" s="1"/>
  <c r="BT155" i="17"/>
  <c r="CZ155" i="17" s="1"/>
  <c r="BN154" i="17"/>
  <c r="CT154" i="17" s="1"/>
  <c r="BN153" i="17"/>
  <c r="CT153" i="17" s="1"/>
  <c r="BN151" i="17"/>
  <c r="CT151" i="17" s="1"/>
  <c r="BN152" i="17"/>
  <c r="CT152" i="17" s="1"/>
  <c r="BM134" i="17"/>
  <c r="CS134" i="17" s="1"/>
  <c r="BM136" i="17"/>
  <c r="CS136" i="17" s="1"/>
  <c r="BM135" i="17"/>
  <c r="CS135" i="17" s="1"/>
  <c r="BE129" i="17"/>
  <c r="CK129" i="17" s="1"/>
  <c r="BE128" i="17"/>
  <c r="CK128" i="17" s="1"/>
  <c r="BG158" i="17"/>
  <c r="CM158" i="17" s="1"/>
  <c r="BA112" i="17"/>
  <c r="CG112" i="17" s="1"/>
  <c r="BA114" i="17"/>
  <c r="CG114" i="17" s="1"/>
  <c r="BA113" i="17"/>
  <c r="CG113" i="17" s="1"/>
  <c r="BA115" i="17"/>
  <c r="CG115" i="17" s="1"/>
  <c r="BG102" i="17"/>
  <c r="CM102" i="17" s="1"/>
  <c r="BG98" i="17"/>
  <c r="CM98" i="17" s="1"/>
  <c r="BG99" i="17"/>
  <c r="CM99" i="17" s="1"/>
  <c r="BG100" i="17"/>
  <c r="CM100" i="17" s="1"/>
  <c r="BG101" i="17"/>
  <c r="CM101" i="17" s="1"/>
  <c r="BG104" i="17"/>
  <c r="CM104" i="17" s="1"/>
  <c r="BG103" i="17"/>
  <c r="CM103" i="17" s="1"/>
  <c r="BG129" i="17"/>
  <c r="CM129" i="17" s="1"/>
  <c r="BG127" i="17"/>
  <c r="CM127" i="17" s="1"/>
  <c r="BG128" i="17"/>
  <c r="CM128" i="17" s="1"/>
  <c r="BG126" i="17"/>
  <c r="CM126" i="17" s="1"/>
  <c r="BF158" i="17"/>
  <c r="CL158" i="17" s="1"/>
  <c r="BF109" i="17"/>
  <c r="CL109" i="17" s="1"/>
  <c r="BF108" i="17"/>
  <c r="CL108" i="17" s="1"/>
  <c r="BF107" i="17"/>
  <c r="CL107" i="17" s="1"/>
  <c r="BF105" i="17"/>
  <c r="CL105" i="17" s="1"/>
  <c r="BF106" i="17"/>
  <c r="CL106" i="17" s="1"/>
  <c r="BF111" i="17"/>
  <c r="CL111" i="17" s="1"/>
  <c r="BF110" i="17"/>
  <c r="CL110" i="17" s="1"/>
  <c r="BE124" i="17"/>
  <c r="CK124" i="17" s="1"/>
  <c r="BE125" i="17"/>
  <c r="CK125" i="17" s="1"/>
  <c r="BE123" i="17"/>
  <c r="CK123" i="17" s="1"/>
  <c r="BG109" i="17"/>
  <c r="CM109" i="17" s="1"/>
  <c r="BG110" i="17"/>
  <c r="CM110" i="17" s="1"/>
  <c r="BG111" i="17"/>
  <c r="CM111" i="17" s="1"/>
  <c r="AZ153" i="17"/>
  <c r="CF153" i="17" s="1"/>
  <c r="AZ152" i="17"/>
  <c r="CF152" i="17" s="1"/>
  <c r="AZ151" i="17"/>
  <c r="CF151" i="17" s="1"/>
  <c r="BT133" i="17"/>
  <c r="CZ133" i="17" s="1"/>
  <c r="BT132" i="17"/>
  <c r="CZ132" i="17" s="1"/>
  <c r="BT131" i="17"/>
  <c r="CZ131" i="17" s="1"/>
  <c r="BT130" i="17"/>
  <c r="CZ130" i="17" s="1"/>
  <c r="BK101" i="17"/>
  <c r="CQ101" i="17" s="1"/>
  <c r="BK102" i="17"/>
  <c r="CQ102" i="17" s="1"/>
  <c r="BK100" i="17"/>
  <c r="CQ100" i="17" s="1"/>
  <c r="BK98" i="17"/>
  <c r="CQ98" i="17" s="1"/>
  <c r="BK99" i="17"/>
  <c r="CQ99" i="17" s="1"/>
  <c r="BK103" i="17"/>
  <c r="CQ103" i="17" s="1"/>
  <c r="BK104" i="17"/>
  <c r="CQ104" i="17" s="1"/>
  <c r="BE148" i="17"/>
  <c r="CK148" i="17" s="1"/>
  <c r="BE147" i="17"/>
  <c r="CK147" i="17" s="1"/>
  <c r="BE149" i="17"/>
  <c r="CK149" i="17" s="1"/>
  <c r="BE150" i="17"/>
  <c r="CK150" i="17" s="1"/>
  <c r="BZ135" i="17"/>
  <c r="BZ134" i="17"/>
  <c r="BX131" i="17"/>
  <c r="BX128" i="17"/>
  <c r="BZ115" i="17"/>
  <c r="BZ109" i="17"/>
  <c r="BZ111" i="17"/>
  <c r="BZ112" i="17"/>
  <c r="BX155" i="17"/>
  <c r="BX152" i="17"/>
  <c r="BB140" i="17"/>
  <c r="CH140" i="17" s="1"/>
  <c r="BB143" i="17"/>
  <c r="CH143" i="17" s="1"/>
  <c r="BB141" i="17"/>
  <c r="CH141" i="17" s="1"/>
  <c r="BB142" i="17"/>
  <c r="CH142" i="17" s="1"/>
  <c r="BF148" i="17"/>
  <c r="CL148" i="17" s="1"/>
  <c r="BF147" i="17"/>
  <c r="CL147" i="17" s="1"/>
  <c r="BF149" i="17"/>
  <c r="CL149" i="17" s="1"/>
  <c r="BF150" i="17"/>
  <c r="CL150" i="17" s="1"/>
  <c r="BK120" i="17"/>
  <c r="CQ120" i="17" s="1"/>
  <c r="BK119" i="17"/>
  <c r="CQ119" i="17" s="1"/>
  <c r="BK121" i="17"/>
  <c r="CQ121" i="17" s="1"/>
  <c r="BK122" i="17"/>
  <c r="CQ122" i="17" s="1"/>
  <c r="BB125" i="17"/>
  <c r="CH125" i="17" s="1"/>
  <c r="BB124" i="17"/>
  <c r="CH124" i="17" s="1"/>
  <c r="BB123" i="17"/>
  <c r="CH123" i="17" s="1"/>
  <c r="BS157" i="17"/>
  <c r="CY157" i="17" s="1"/>
  <c r="BT159" i="17"/>
  <c r="CZ159" i="17" s="1"/>
  <c r="BT163" i="17"/>
  <c r="CZ163" i="17" s="1"/>
  <c r="BT161" i="17"/>
  <c r="CZ161" i="17" s="1"/>
  <c r="BT160" i="17"/>
  <c r="CZ160" i="17" s="1"/>
  <c r="BT162" i="17"/>
  <c r="CZ162" i="17" s="1"/>
  <c r="BT158" i="17"/>
  <c r="CZ158" i="17" s="1"/>
  <c r="BT164" i="17"/>
  <c r="CZ164" i="17" s="1"/>
  <c r="BE110" i="17"/>
  <c r="CK110" i="17" s="1"/>
  <c r="BE111" i="17"/>
  <c r="CK111" i="17" s="1"/>
  <c r="BE109" i="17"/>
  <c r="CK109" i="17" s="1"/>
  <c r="AZ163" i="17"/>
  <c r="CF163" i="17" s="1"/>
  <c r="AZ162" i="17"/>
  <c r="CF162" i="17" s="1"/>
  <c r="AZ161" i="17"/>
  <c r="CF161" i="17" s="1"/>
  <c r="BK125" i="17"/>
  <c r="CQ125" i="17" s="1"/>
  <c r="BK124" i="17"/>
  <c r="CQ124" i="17" s="1"/>
  <c r="BK123" i="17"/>
  <c r="CQ123" i="17" s="1"/>
  <c r="BL107" i="17"/>
  <c r="CR107" i="17" s="1"/>
  <c r="BL106" i="17"/>
  <c r="CR106" i="17" s="1"/>
  <c r="BL105" i="17"/>
  <c r="CR105" i="17" s="1"/>
  <c r="BL108" i="17"/>
  <c r="CR108" i="17" s="1"/>
  <c r="BN131" i="17"/>
  <c r="CT131" i="17" s="1"/>
  <c r="BN130" i="17"/>
  <c r="CT130" i="17" s="1"/>
  <c r="BN133" i="17"/>
  <c r="CT133" i="17" s="1"/>
  <c r="BN132" i="17"/>
  <c r="CT132" i="17" s="1"/>
  <c r="AZ112" i="17"/>
  <c r="CF112" i="17" s="1"/>
  <c r="AZ115" i="17"/>
  <c r="CF115" i="17" s="1"/>
  <c r="AZ113" i="17"/>
  <c r="CF113" i="17" s="1"/>
  <c r="AZ114" i="17"/>
  <c r="CF114" i="17" s="1"/>
  <c r="BM144" i="17"/>
  <c r="CS144" i="17" s="1"/>
  <c r="BM146" i="17"/>
  <c r="CS146" i="17" s="1"/>
  <c r="BM147" i="17"/>
  <c r="CS147" i="17" s="1"/>
  <c r="BM145" i="17"/>
  <c r="CS145" i="17" s="1"/>
  <c r="BR157" i="17"/>
  <c r="CX157" i="17" s="1"/>
  <c r="BL138" i="17"/>
  <c r="CR138" i="17" s="1"/>
  <c r="BL140" i="17"/>
  <c r="CR140" i="17" s="1"/>
  <c r="BL139" i="17"/>
  <c r="CR139" i="17" s="1"/>
  <c r="BL137" i="17"/>
  <c r="CR137" i="17" s="1"/>
  <c r="BE120" i="17"/>
  <c r="CK120" i="17" s="1"/>
  <c r="BE122" i="17"/>
  <c r="CK122" i="17" s="1"/>
  <c r="BE121" i="17"/>
  <c r="CK121" i="17" s="1"/>
  <c r="BE119" i="17"/>
  <c r="CK119" i="17" s="1"/>
  <c r="BQ118" i="17"/>
  <c r="CW118" i="17" s="1"/>
  <c r="BQ116" i="17"/>
  <c r="CW116" i="17" s="1"/>
  <c r="BQ117" i="17"/>
  <c r="CW117" i="17" s="1"/>
  <c r="BA129" i="17"/>
  <c r="CG129" i="17" s="1"/>
  <c r="BA128" i="17"/>
  <c r="CG128" i="17" s="1"/>
  <c r="BA126" i="17"/>
  <c r="CG126" i="17" s="1"/>
  <c r="BK114" i="17"/>
  <c r="CQ114" i="17" s="1"/>
  <c r="BK115" i="17"/>
  <c r="CQ115" i="17" s="1"/>
  <c r="BK112" i="17"/>
  <c r="CQ112" i="17" s="1"/>
  <c r="BB115" i="17"/>
  <c r="CH115" i="17" s="1"/>
  <c r="BB112" i="17"/>
  <c r="CH112" i="17" s="1"/>
  <c r="BB113" i="17"/>
  <c r="CH113" i="17" s="1"/>
  <c r="BB114" i="17"/>
  <c r="CH114" i="17" s="1"/>
  <c r="BA138" i="17"/>
  <c r="CG138" i="17" s="1"/>
  <c r="BA137" i="17"/>
  <c r="CG137" i="17" s="1"/>
  <c r="BF159" i="17"/>
  <c r="CL159" i="17" s="1"/>
  <c r="BF161" i="17"/>
  <c r="CL161" i="17" s="1"/>
  <c r="BS138" i="17"/>
  <c r="CY138" i="17" s="1"/>
  <c r="BS140" i="17"/>
  <c r="CY140" i="17" s="1"/>
  <c r="BS139" i="17"/>
  <c r="CY139" i="17" s="1"/>
  <c r="BS137" i="17"/>
  <c r="CY137" i="17" s="1"/>
  <c r="BK148" i="17"/>
  <c r="CQ148" i="17" s="1"/>
  <c r="BK149" i="17"/>
  <c r="CQ149" i="17" s="1"/>
  <c r="BK150" i="17"/>
  <c r="CQ150" i="17" s="1"/>
  <c r="BF155" i="17"/>
  <c r="CL155" i="17" s="1"/>
  <c r="BF157" i="17"/>
  <c r="CL157" i="17" s="1"/>
  <c r="BF156" i="17"/>
  <c r="CL156" i="17" s="1"/>
  <c r="BF154" i="17"/>
  <c r="CL154" i="17" s="1"/>
  <c r="BA147" i="17"/>
  <c r="CG147" i="17" s="1"/>
  <c r="BA149" i="17"/>
  <c r="CG149" i="17" s="1"/>
  <c r="BA148" i="17"/>
  <c r="CG148" i="17" s="1"/>
  <c r="BA150" i="17"/>
  <c r="CG150" i="17" s="1"/>
  <c r="BT109" i="17"/>
  <c r="CZ109" i="17" s="1"/>
  <c r="BT111" i="17"/>
  <c r="CZ111" i="17" s="1"/>
  <c r="BT110" i="17"/>
  <c r="CZ110" i="17" s="1"/>
  <c r="BR138" i="17"/>
  <c r="CX138" i="17" s="1"/>
  <c r="BR140" i="17"/>
  <c r="CX140" i="17" s="1"/>
  <c r="BR137" i="17"/>
  <c r="CX137" i="17" s="1"/>
  <c r="BR139" i="17"/>
  <c r="CX139" i="17" s="1"/>
  <c r="BQ146" i="17"/>
  <c r="CW146" i="17" s="1"/>
  <c r="BQ145" i="17"/>
  <c r="CW145" i="17" s="1"/>
  <c r="BQ147" i="17"/>
  <c r="CW147" i="17" s="1"/>
  <c r="BQ144" i="17"/>
  <c r="CW144" i="17" s="1"/>
  <c r="BB149" i="17"/>
  <c r="CH149" i="17" s="1"/>
  <c r="BB150" i="17"/>
  <c r="CH150" i="17" s="1"/>
  <c r="BB147" i="17"/>
  <c r="CH147" i="17" s="1"/>
  <c r="BB148" i="17"/>
  <c r="CH148" i="17" s="1"/>
  <c r="BB108" i="17"/>
  <c r="CH108" i="17" s="1"/>
  <c r="BB107" i="17"/>
  <c r="CH107" i="17" s="1"/>
  <c r="BB106" i="17"/>
  <c r="CH106" i="17" s="1"/>
  <c r="BB105" i="17"/>
  <c r="CH105" i="17" s="1"/>
  <c r="AZ137" i="17"/>
  <c r="CF137" i="17" s="1"/>
  <c r="AZ139" i="17"/>
  <c r="CF139" i="17" s="1"/>
  <c r="AZ138" i="17"/>
  <c r="CF138" i="17" s="1"/>
  <c r="BA144" i="17"/>
  <c r="CG144" i="17" s="1"/>
  <c r="BA146" i="17"/>
  <c r="CG146" i="17" s="1"/>
  <c r="BA145" i="17"/>
  <c r="CG145" i="17" s="1"/>
  <c r="BH160" i="17"/>
  <c r="CN160" i="17" s="1"/>
  <c r="BH161" i="17"/>
  <c r="CN161" i="17" s="1"/>
  <c r="BH159" i="17"/>
  <c r="CN159" i="17" s="1"/>
  <c r="AZ146" i="17"/>
  <c r="CF146" i="17" s="1"/>
  <c r="AZ145" i="17"/>
  <c r="CF145" i="17" s="1"/>
  <c r="AZ144" i="17"/>
  <c r="CF144" i="17" s="1"/>
  <c r="AY155" i="17"/>
  <c r="CE155" i="17" s="1"/>
  <c r="AY157" i="17"/>
  <c r="CE157" i="17" s="1"/>
  <c r="AY154" i="17"/>
  <c r="CE154" i="17" s="1"/>
  <c r="AY156" i="17"/>
  <c r="CE156" i="17" s="1"/>
  <c r="BT134" i="17"/>
  <c r="CZ134" i="17" s="1"/>
  <c r="BT135" i="17"/>
  <c r="CZ135" i="17" s="1"/>
  <c r="BT136" i="17"/>
  <c r="CZ136" i="17" s="1"/>
  <c r="BK158" i="17"/>
  <c r="CQ158" i="17" s="1"/>
  <c r="BW112" i="17"/>
  <c r="BW115" i="17"/>
  <c r="BW111" i="17"/>
  <c r="BX119" i="17"/>
  <c r="BX118" i="17"/>
  <c r="BX116" i="17"/>
  <c r="BX139" i="17"/>
  <c r="BX143" i="17"/>
  <c r="BX142" i="17"/>
  <c r="BX141" i="17"/>
  <c r="BY132" i="17"/>
  <c r="BY137" i="17"/>
  <c r="BY136" i="17"/>
  <c r="BZ153" i="17"/>
  <c r="BZ152" i="17"/>
  <c r="BW123" i="17"/>
  <c r="BW126" i="17"/>
  <c r="BM132" i="17"/>
  <c r="CS132" i="17" s="1"/>
  <c r="BM130" i="17"/>
  <c r="CS130" i="17" s="1"/>
  <c r="BM133" i="17"/>
  <c r="CS133" i="17" s="1"/>
  <c r="BM131" i="17"/>
  <c r="CS131" i="17" s="1"/>
  <c r="BT142" i="17"/>
  <c r="CZ142" i="17" s="1"/>
  <c r="BT141" i="17"/>
  <c r="CZ141" i="17" s="1"/>
  <c r="BT143" i="17"/>
  <c r="CZ143" i="17" s="1"/>
  <c r="BA122" i="17"/>
  <c r="CG122" i="17" s="1"/>
  <c r="BA120" i="17"/>
  <c r="CG120" i="17" s="1"/>
  <c r="BA121" i="17"/>
  <c r="CG121" i="17" s="1"/>
  <c r="BA119" i="17"/>
  <c r="CG119" i="17" s="1"/>
  <c r="BL146" i="17"/>
  <c r="CR146" i="17" s="1"/>
  <c r="BL147" i="17"/>
  <c r="CR147" i="17" s="1"/>
  <c r="BL145" i="17"/>
  <c r="CR145" i="17" s="1"/>
  <c r="BM141" i="17"/>
  <c r="CS141" i="17" s="1"/>
  <c r="BM143" i="17"/>
  <c r="CS143" i="17" s="1"/>
  <c r="BM142" i="17"/>
  <c r="CS142" i="17" s="1"/>
  <c r="AY146" i="17"/>
  <c r="CE146" i="17" s="1"/>
  <c r="AY145" i="17"/>
  <c r="CE145" i="17" s="1"/>
  <c r="AY144" i="17"/>
  <c r="CE144" i="17" s="1"/>
  <c r="BT128" i="17"/>
  <c r="CZ128" i="17" s="1"/>
  <c r="BT127" i="17"/>
  <c r="CZ127" i="17" s="1"/>
  <c r="BT126" i="17"/>
  <c r="CZ126" i="17" s="1"/>
  <c r="AZ131" i="17"/>
  <c r="CF131" i="17" s="1"/>
  <c r="AZ130" i="17"/>
  <c r="CF130" i="17" s="1"/>
  <c r="AZ132" i="17"/>
  <c r="CF132" i="17" s="1"/>
  <c r="BG155" i="17"/>
  <c r="CM155" i="17" s="1"/>
  <c r="BG157" i="17"/>
  <c r="CM157" i="17" s="1"/>
  <c r="BG154" i="17"/>
  <c r="CM154" i="17" s="1"/>
  <c r="BG156" i="17"/>
  <c r="CM156" i="17" s="1"/>
  <c r="BS109" i="17"/>
  <c r="CY109" i="17" s="1"/>
  <c r="BS110" i="17"/>
  <c r="CY110" i="17" s="1"/>
  <c r="BS111" i="17"/>
  <c r="CY111" i="17" s="1"/>
  <c r="BE138" i="17"/>
  <c r="CK138" i="17" s="1"/>
  <c r="BE137" i="17"/>
  <c r="CK137" i="17" s="1"/>
  <c r="BE139" i="17"/>
  <c r="CK139" i="17" s="1"/>
  <c r="BL127" i="17"/>
  <c r="CR127" i="17" s="1"/>
  <c r="BL126" i="17"/>
  <c r="CR126" i="17" s="1"/>
  <c r="BL128" i="17"/>
  <c r="CR128" i="17" s="1"/>
  <c r="BL129" i="17"/>
  <c r="CR129" i="17" s="1"/>
  <c r="BN148" i="17"/>
  <c r="CT148" i="17" s="1"/>
  <c r="BN149" i="17"/>
  <c r="CT149" i="17" s="1"/>
  <c r="BN150" i="17"/>
  <c r="CT150" i="17" s="1"/>
  <c r="BR131" i="17"/>
  <c r="CX131" i="17" s="1"/>
  <c r="BR133" i="17"/>
  <c r="CX133" i="17" s="1"/>
  <c r="BR132" i="17"/>
  <c r="CX132" i="17" s="1"/>
  <c r="BR130" i="17"/>
  <c r="CX130" i="17" s="1"/>
  <c r="BM155" i="17"/>
  <c r="CS155" i="17" s="1"/>
  <c r="BM157" i="17"/>
  <c r="CS157" i="17" s="1"/>
  <c r="BM156" i="17"/>
  <c r="CS156" i="17" s="1"/>
  <c r="AZ159" i="17"/>
  <c r="CF159" i="17" s="1"/>
  <c r="AZ158" i="17"/>
  <c r="CF158" i="17" s="1"/>
  <c r="AZ160" i="17"/>
  <c r="CF160" i="17" s="1"/>
  <c r="BE117" i="17"/>
  <c r="CK117" i="17" s="1"/>
  <c r="BE118" i="17"/>
  <c r="CK118" i="17" s="1"/>
  <c r="BE116" i="17"/>
  <c r="CK116" i="17" s="1"/>
  <c r="BS114" i="17"/>
  <c r="CY114" i="17" s="1"/>
  <c r="BS112" i="17"/>
  <c r="CY112" i="17" s="1"/>
  <c r="BS113" i="17"/>
  <c r="CY113" i="17" s="1"/>
  <c r="BN108" i="17"/>
  <c r="CT108" i="17" s="1"/>
  <c r="BN106" i="17"/>
  <c r="CT106" i="17" s="1"/>
  <c r="BN105" i="17"/>
  <c r="CT105" i="17" s="1"/>
  <c r="BN107" i="17"/>
  <c r="CT107" i="17" s="1"/>
  <c r="BB133" i="17"/>
  <c r="CH133" i="17" s="1"/>
  <c r="BB136" i="17"/>
  <c r="CH136" i="17" s="1"/>
  <c r="BB134" i="17"/>
  <c r="CH134" i="17" s="1"/>
  <c r="BB135" i="17"/>
  <c r="CH135" i="17" s="1"/>
  <c r="BK130" i="17"/>
  <c r="CQ130" i="17" s="1"/>
  <c r="BK133" i="17"/>
  <c r="CQ133" i="17" s="1"/>
  <c r="BK132" i="17"/>
  <c r="CQ132" i="17" s="1"/>
  <c r="BK131" i="17"/>
  <c r="CQ131" i="17" s="1"/>
  <c r="BN143" i="17"/>
  <c r="CT143" i="17" s="1"/>
  <c r="BN141" i="17"/>
  <c r="CT141" i="17" s="1"/>
  <c r="BN142" i="17"/>
  <c r="CT142" i="17" s="1"/>
  <c r="BE146" i="17"/>
  <c r="CK146" i="17" s="1"/>
  <c r="BE144" i="17"/>
  <c r="CK144" i="17" s="1"/>
  <c r="BE145" i="17"/>
  <c r="CK145" i="17" s="1"/>
  <c r="BG119" i="17"/>
  <c r="CM119" i="17" s="1"/>
  <c r="BG121" i="17"/>
  <c r="CM121" i="17" s="1"/>
  <c r="BM159" i="17"/>
  <c r="CS159" i="17" s="1"/>
  <c r="BR115" i="17"/>
  <c r="CX115" i="17" s="1"/>
  <c r="BR112" i="17"/>
  <c r="CX112" i="17" s="1"/>
  <c r="BR114" i="17"/>
  <c r="CX114" i="17" s="1"/>
  <c r="BR113" i="17"/>
  <c r="CX113" i="17" s="1"/>
  <c r="BB128" i="17"/>
  <c r="CH128" i="17" s="1"/>
  <c r="BB126" i="17"/>
  <c r="CH126" i="17" s="1"/>
  <c r="BB129" i="17"/>
  <c r="CH129" i="17" s="1"/>
  <c r="BB127" i="17"/>
  <c r="CH127" i="17" s="1"/>
  <c r="BF145" i="17"/>
  <c r="CL145" i="17" s="1"/>
  <c r="BF144" i="17"/>
  <c r="CL144" i="17" s="1"/>
  <c r="AZ124" i="17"/>
  <c r="CF124" i="17" s="1"/>
  <c r="AZ125" i="17"/>
  <c r="CF125" i="17" s="1"/>
  <c r="AZ123" i="17"/>
  <c r="CF123" i="17" s="1"/>
  <c r="AY136" i="17"/>
  <c r="CE136" i="17" s="1"/>
  <c r="AY134" i="17"/>
  <c r="CE134" i="17" s="1"/>
  <c r="AY133" i="17"/>
  <c r="CE133" i="17" s="1"/>
  <c r="AY135" i="17"/>
  <c r="CE135" i="17" s="1"/>
  <c r="BE164" i="17"/>
  <c r="CK164" i="17" s="1"/>
  <c r="BE162" i="17"/>
  <c r="CK162" i="17" s="1"/>
  <c r="BE163" i="17"/>
  <c r="CK163" i="17" s="1"/>
  <c r="AY149" i="17"/>
  <c r="CE149" i="17" s="1"/>
  <c r="AY150" i="17"/>
  <c r="CE150" i="17" s="1"/>
  <c r="AY147" i="17"/>
  <c r="CE147" i="17" s="1"/>
  <c r="AY148" i="17"/>
  <c r="CE148" i="17" s="1"/>
  <c r="BB116" i="17"/>
  <c r="CH116" i="17" s="1"/>
  <c r="BB117" i="17"/>
  <c r="CH117" i="17" s="1"/>
  <c r="BB118" i="17"/>
  <c r="CH118" i="17" s="1"/>
  <c r="BH117" i="17"/>
  <c r="CN117" i="17" s="1"/>
  <c r="BH118" i="17"/>
  <c r="CN118" i="17" s="1"/>
  <c r="BH116" i="17"/>
  <c r="CN116" i="17" s="1"/>
  <c r="BF129" i="17"/>
  <c r="CL129" i="17" s="1"/>
  <c r="BF128" i="17"/>
  <c r="CL128" i="17" s="1"/>
  <c r="BF126" i="17"/>
  <c r="CL126" i="17" s="1"/>
  <c r="BF127" i="17"/>
  <c r="CL127" i="17" s="1"/>
  <c r="BG144" i="17"/>
  <c r="CM144" i="17" s="1"/>
  <c r="BG145" i="17"/>
  <c r="CM145" i="17" s="1"/>
  <c r="BG146" i="17"/>
  <c r="CM146" i="17" s="1"/>
  <c r="BH152" i="17"/>
  <c r="CN152" i="17" s="1"/>
  <c r="BH153" i="17"/>
  <c r="CN153" i="17" s="1"/>
  <c r="BH151" i="17"/>
  <c r="CN151" i="17" s="1"/>
  <c r="BM114" i="17"/>
  <c r="CS114" i="17" s="1"/>
  <c r="BM113" i="17"/>
  <c r="CS113" i="17" s="1"/>
  <c r="BM115" i="17"/>
  <c r="CS115" i="17" s="1"/>
  <c r="BR141" i="17"/>
  <c r="CX141" i="17" s="1"/>
  <c r="BR143" i="17"/>
  <c r="CX143" i="17" s="1"/>
  <c r="BR142" i="17"/>
  <c r="CX142" i="17" s="1"/>
  <c r="AY119" i="17"/>
  <c r="CE119" i="17" s="1"/>
  <c r="AY121" i="17"/>
  <c r="CE121" i="17" s="1"/>
  <c r="AY122" i="17"/>
  <c r="CE122" i="17" s="1"/>
  <c r="AY120" i="17"/>
  <c r="CE120" i="17" s="1"/>
  <c r="BG132" i="17"/>
  <c r="CM132" i="17" s="1"/>
  <c r="BG130" i="17"/>
  <c r="CM130" i="17" s="1"/>
  <c r="BG131" i="17"/>
  <c r="CM131" i="17" s="1"/>
  <c r="BH114" i="17"/>
  <c r="CN114" i="17" s="1"/>
  <c r="BH112" i="17"/>
  <c r="CN112" i="17" s="1"/>
  <c r="BH115" i="17"/>
  <c r="CN115" i="17" s="1"/>
  <c r="BH113" i="17"/>
  <c r="CN113" i="17" s="1"/>
  <c r="BZ123" i="17"/>
  <c r="BZ126" i="17"/>
  <c r="BZ125" i="17"/>
  <c r="BW128" i="17"/>
  <c r="BW129" i="17"/>
  <c r="BX114" i="17"/>
  <c r="BX110" i="17"/>
  <c r="BX112" i="17"/>
  <c r="BX109" i="17"/>
  <c r="BX113" i="17"/>
  <c r="BX111" i="17"/>
  <c r="BY162" i="17"/>
  <c r="BY159" i="17"/>
  <c r="BY158" i="17"/>
  <c r="BY157" i="17"/>
  <c r="BY164" i="17"/>
  <c r="BY160" i="17"/>
  <c r="BY163" i="17"/>
  <c r="BW132" i="17"/>
  <c r="BW130" i="17"/>
  <c r="BX150" i="17"/>
  <c r="BX151" i="17"/>
  <c r="BZ140" i="17"/>
  <c r="BZ141" i="17"/>
  <c r="BZ143" i="17"/>
  <c r="BY144" i="17"/>
  <c r="BY143" i="17"/>
  <c r="BY141" i="17"/>
  <c r="BY146" i="17"/>
  <c r="BY145" i="17"/>
  <c r="BZ145" i="17"/>
  <c r="BZ147" i="17"/>
  <c r="BZ148" i="17"/>
  <c r="BY153" i="17"/>
  <c r="BX124" i="17"/>
  <c r="BX121" i="17"/>
  <c r="CO95" i="17" l="1"/>
  <c r="N95" i="17" s="1"/>
  <c r="CO96" i="17"/>
  <c r="N96" i="17" s="1"/>
  <c r="CO97" i="17"/>
  <c r="N97" i="17" s="1"/>
  <c r="Z30" i="7"/>
  <c r="DG57" i="17"/>
  <c r="Q57" i="17" s="1"/>
  <c r="DA62" i="17"/>
  <c r="P62" i="17" s="1"/>
  <c r="DA57" i="17"/>
  <c r="P57" i="17" s="1"/>
  <c r="DA41" i="17"/>
  <c r="P41" i="17" s="1"/>
  <c r="Z38" i="7"/>
  <c r="DA28" i="17"/>
  <c r="P28" i="17" s="1"/>
  <c r="DA67" i="17"/>
  <c r="P67" i="17" s="1"/>
  <c r="DG30" i="17"/>
  <c r="Q30" i="17" s="1"/>
  <c r="DA46" i="17"/>
  <c r="P46" i="17" s="1"/>
  <c r="DG5" i="17"/>
  <c r="Q5" i="17" s="1"/>
  <c r="Z88" i="7"/>
  <c r="Z44" i="18"/>
  <c r="Z34" i="7"/>
  <c r="Z82" i="7"/>
  <c r="Z74" i="7"/>
  <c r="CI94" i="17"/>
  <c r="M94" i="17" s="1"/>
  <c r="Z80" i="7"/>
  <c r="Z37" i="7"/>
  <c r="AF39" i="14"/>
  <c r="AB39" i="14"/>
  <c r="AC39" i="14" s="1"/>
  <c r="AE88" i="14"/>
  <c r="AB88" i="14"/>
  <c r="DG101" i="17"/>
  <c r="Q101" i="17" s="1"/>
  <c r="Z40" i="7"/>
  <c r="DA89" i="17"/>
  <c r="P89" i="17" s="1"/>
  <c r="DA92" i="17"/>
  <c r="P92" i="17" s="1"/>
  <c r="DG31" i="17"/>
  <c r="Q31" i="17" s="1"/>
  <c r="DA18" i="17"/>
  <c r="P18" i="17" s="1"/>
  <c r="DA73" i="17"/>
  <c r="P73" i="17" s="1"/>
  <c r="DA83" i="17"/>
  <c r="P83" i="17" s="1"/>
  <c r="DA37" i="17"/>
  <c r="P37" i="17" s="1"/>
  <c r="DA9" i="17"/>
  <c r="P9" i="17" s="1"/>
  <c r="DA5" i="17"/>
  <c r="P5" i="17" s="1"/>
  <c r="Z75" i="7"/>
  <c r="Z72" i="7"/>
  <c r="Z83" i="7"/>
  <c r="DG10" i="17"/>
  <c r="Q10" i="17" s="1"/>
  <c r="DG69" i="17"/>
  <c r="Q69" i="17" s="1"/>
  <c r="DG15" i="17"/>
  <c r="Q15" i="17" s="1"/>
  <c r="DG43" i="17"/>
  <c r="Q43" i="17" s="1"/>
  <c r="DG83" i="17"/>
  <c r="Q83" i="17" s="1"/>
  <c r="DA77" i="17"/>
  <c r="P77" i="17" s="1"/>
  <c r="DG93" i="17"/>
  <c r="Q93" i="17" s="1"/>
  <c r="DA64" i="17"/>
  <c r="P64" i="17" s="1"/>
  <c r="DA68" i="17"/>
  <c r="P68" i="17" s="1"/>
  <c r="CI92" i="17"/>
  <c r="M92" i="17" s="1"/>
  <c r="Z77" i="7"/>
  <c r="DG68" i="17"/>
  <c r="Q68" i="17" s="1"/>
  <c r="DA16" i="17"/>
  <c r="P16" i="17" s="1"/>
  <c r="DG64" i="17"/>
  <c r="Q64" i="17" s="1"/>
  <c r="DA84" i="17"/>
  <c r="P84" i="17" s="1"/>
  <c r="DA24" i="17"/>
  <c r="P24" i="17" s="1"/>
  <c r="DG65" i="17"/>
  <c r="Q65" i="17" s="1"/>
  <c r="DA54" i="17"/>
  <c r="P54" i="17" s="1"/>
  <c r="DG107" i="17"/>
  <c r="Q107" i="17" s="1"/>
  <c r="DG39" i="17"/>
  <c r="Q39" i="17" s="1"/>
  <c r="DG95" i="17"/>
  <c r="Q95" i="17" s="1"/>
  <c r="DA79" i="17"/>
  <c r="P79" i="17" s="1"/>
  <c r="DG54" i="17"/>
  <c r="Q54" i="17" s="1"/>
  <c r="CI91" i="17"/>
  <c r="M91" i="17" s="1"/>
  <c r="AF38" i="14"/>
  <c r="AB38" i="14"/>
  <c r="Z41" i="7"/>
  <c r="DG105" i="17"/>
  <c r="Q105" i="17" s="1"/>
  <c r="DA101" i="17"/>
  <c r="P101" i="17" s="1"/>
  <c r="Z43" i="7"/>
  <c r="Z28" i="7"/>
  <c r="AE35" i="14"/>
  <c r="AB35" i="14"/>
  <c r="Z26" i="7"/>
  <c r="DG16" i="17"/>
  <c r="Q16" i="17" s="1"/>
  <c r="DG75" i="17"/>
  <c r="Q75" i="17" s="1"/>
  <c r="AE161" i="11"/>
  <c r="K24" i="15" s="1"/>
  <c r="DG20" i="17"/>
  <c r="Q20" i="17" s="1"/>
  <c r="DG56" i="17"/>
  <c r="Q56" i="17" s="1"/>
  <c r="DA6" i="17"/>
  <c r="P6" i="17" s="1"/>
  <c r="DG96" i="17"/>
  <c r="Q96" i="17" s="1"/>
  <c r="DA76" i="17"/>
  <c r="P76" i="17" s="1"/>
  <c r="CU95" i="17"/>
  <c r="O95" i="17" s="1"/>
  <c r="Z81" i="7"/>
  <c r="Z84" i="7"/>
  <c r="CU97" i="17"/>
  <c r="O97" i="17" s="1"/>
  <c r="Z79" i="7"/>
  <c r="Z39" i="7"/>
  <c r="AE84" i="14"/>
  <c r="AB84" i="14"/>
  <c r="AC84" i="14" s="1"/>
  <c r="DA81" i="17"/>
  <c r="P81" i="17" s="1"/>
  <c r="DA59" i="17"/>
  <c r="P59" i="17" s="1"/>
  <c r="DG94" i="17"/>
  <c r="Q94" i="17" s="1"/>
  <c r="Z36" i="7"/>
  <c r="Z31" i="7"/>
  <c r="Z69" i="7"/>
  <c r="Z87" i="7"/>
  <c r="DG106" i="17"/>
  <c r="Q106" i="17" s="1"/>
  <c r="DG18" i="17"/>
  <c r="Q18" i="17" s="1"/>
  <c r="DG47" i="17"/>
  <c r="Q47" i="17" s="1"/>
  <c r="DA39" i="17"/>
  <c r="P39" i="17" s="1"/>
  <c r="DA71" i="17"/>
  <c r="P71" i="17" s="1"/>
  <c r="AE87" i="14"/>
  <c r="AB87" i="14"/>
  <c r="AC87" i="14" s="1"/>
  <c r="AG81" i="14"/>
  <c r="AB81" i="14"/>
  <c r="AC81" i="14" s="1"/>
  <c r="DA100" i="17"/>
  <c r="P100" i="17" s="1"/>
  <c r="Z32" i="7"/>
  <c r="Z27" i="7"/>
  <c r="Z33" i="7"/>
  <c r="AB82" i="14"/>
  <c r="AG82" i="14"/>
  <c r="Z86" i="7"/>
  <c r="DG70" i="17"/>
  <c r="Q70" i="17" s="1"/>
  <c r="DG91" i="17"/>
  <c r="Q91" i="17" s="1"/>
  <c r="DG53" i="17"/>
  <c r="Q53" i="17" s="1"/>
  <c r="Z70" i="7"/>
  <c r="Z85" i="7"/>
  <c r="DA86" i="17"/>
  <c r="P86" i="17" s="1"/>
  <c r="DA56" i="17"/>
  <c r="P56" i="17" s="1"/>
  <c r="DA69" i="17"/>
  <c r="P69" i="17" s="1"/>
  <c r="DG11" i="17"/>
  <c r="Q11" i="17" s="1"/>
  <c r="Z73" i="7"/>
  <c r="CO93" i="17"/>
  <c r="N93" i="17" s="1"/>
  <c r="Z35" i="7"/>
  <c r="AG31" i="14"/>
  <c r="AB31" i="14"/>
  <c r="Z71" i="7"/>
  <c r="DG40" i="17"/>
  <c r="Q40" i="17" s="1"/>
  <c r="DG13" i="17"/>
  <c r="Q13" i="17" s="1"/>
  <c r="DG97" i="17"/>
  <c r="Q97" i="17" s="1"/>
  <c r="DG80" i="17"/>
  <c r="Q80" i="17" s="1"/>
  <c r="AE24" i="11"/>
  <c r="H22" i="15" s="1"/>
  <c r="AE115" i="11"/>
  <c r="J23" i="15" s="1"/>
  <c r="DG60" i="17"/>
  <c r="Q60" i="17" s="1"/>
  <c r="DG45" i="17"/>
  <c r="Q45" i="17" s="1"/>
  <c r="DG25" i="17"/>
  <c r="Q25" i="17" s="1"/>
  <c r="Z29" i="7"/>
  <c r="Z42" i="7"/>
  <c r="AE174" i="14"/>
  <c r="AB174" i="14"/>
  <c r="AC174" i="14" s="1"/>
  <c r="Z166" i="7"/>
  <c r="Z170" i="7"/>
  <c r="Z176" i="7"/>
  <c r="N78" i="7"/>
  <c r="S90" i="2"/>
  <c r="R90" i="2" s="1"/>
  <c r="Q90" i="2" s="1"/>
  <c r="L88" i="7"/>
  <c r="M82" i="7"/>
  <c r="S97" i="2"/>
  <c r="R97" i="2" s="1"/>
  <c r="Q97" i="2" s="1"/>
  <c r="Z161" i="7"/>
  <c r="Z171" i="7"/>
  <c r="Z163" i="7"/>
  <c r="Z121" i="7"/>
  <c r="Z127" i="7"/>
  <c r="Z115" i="7"/>
  <c r="O26" i="7"/>
  <c r="S50" i="2"/>
  <c r="R50" i="2" s="1"/>
  <c r="Q50" i="2" s="1"/>
  <c r="S47" i="2"/>
  <c r="R47" i="2" s="1"/>
  <c r="Q47" i="2" s="1"/>
  <c r="O28" i="7"/>
  <c r="Q84" i="2"/>
  <c r="Z122" i="7"/>
  <c r="Z172" i="7"/>
  <c r="Z130" i="7"/>
  <c r="Z119" i="7"/>
  <c r="Z178" i="7"/>
  <c r="Q98" i="2"/>
  <c r="S84" i="2"/>
  <c r="R84" i="2" s="1"/>
  <c r="S89" i="2"/>
  <c r="R89" i="2" s="1"/>
  <c r="Q89" i="2" s="1"/>
  <c r="S40" i="2"/>
  <c r="R40" i="2" s="1"/>
  <c r="Q40" i="2" s="1"/>
  <c r="O37" i="7"/>
  <c r="O27" i="7"/>
  <c r="S55" i="2"/>
  <c r="R55" i="2" s="1"/>
  <c r="Q55" i="2" s="1"/>
  <c r="Z173" i="7"/>
  <c r="Z169" i="7"/>
  <c r="Z133" i="7"/>
  <c r="Z118" i="7"/>
  <c r="Z167" i="7"/>
  <c r="S92" i="2"/>
  <c r="R92" i="2" s="1"/>
  <c r="Q92" i="2" s="1"/>
  <c r="M27" i="7"/>
  <c r="S39" i="2"/>
  <c r="R39" i="2" s="1"/>
  <c r="Q39" i="2" s="1"/>
  <c r="S38" i="2"/>
  <c r="R38" i="2" s="1"/>
  <c r="Q38" i="2" s="1"/>
  <c r="S52" i="2"/>
  <c r="R52" i="2" s="1"/>
  <c r="Q52" i="2" s="1"/>
  <c r="L21" i="18"/>
  <c r="M30" i="7"/>
  <c r="Z168" i="7"/>
  <c r="Z131" i="7"/>
  <c r="Z174" i="7"/>
  <c r="Z124" i="7"/>
  <c r="Z128" i="7"/>
  <c r="Z123" i="7"/>
  <c r="Z126" i="7"/>
  <c r="L83" i="7"/>
  <c r="O42" i="7"/>
  <c r="O43" i="7"/>
  <c r="O21" i="18"/>
  <c r="S51" i="2"/>
  <c r="R51" i="2" s="1"/>
  <c r="Q51" i="2" s="1"/>
  <c r="Z165" i="7"/>
  <c r="Z177" i="7"/>
  <c r="Z175" i="7"/>
  <c r="Z116" i="7"/>
  <c r="S43" i="2"/>
  <c r="R43" i="2" s="1"/>
  <c r="Q43" i="2" s="1"/>
  <c r="L36" i="7"/>
  <c r="R81" i="2"/>
  <c r="Q81" i="2" s="1"/>
  <c r="S85" i="2"/>
  <c r="R85" i="2" s="1"/>
  <c r="Q85" i="2" s="1"/>
  <c r="N73" i="7"/>
  <c r="N88" i="7"/>
  <c r="S99" i="2"/>
  <c r="R99" i="2" s="1"/>
  <c r="Q99" i="2" s="1"/>
  <c r="Z120" i="7"/>
  <c r="Z132" i="7"/>
  <c r="Z125" i="7"/>
  <c r="L85" i="7"/>
  <c r="O88" i="7"/>
  <c r="S41" i="2"/>
  <c r="R41" i="2" s="1"/>
  <c r="Q41" i="2" s="1"/>
  <c r="Z164" i="7"/>
  <c r="Z129" i="7"/>
  <c r="Z117" i="7"/>
  <c r="Z162" i="7"/>
  <c r="N28" i="7"/>
  <c r="S36" i="2"/>
  <c r="R36" i="2" s="1"/>
  <c r="Q36" i="2" s="1"/>
  <c r="S83" i="2"/>
  <c r="R83" i="2" s="1"/>
  <c r="Q83" i="2" s="1"/>
  <c r="M21" i="18"/>
  <c r="M126" i="7"/>
  <c r="S96" i="2"/>
  <c r="R96" i="2" s="1"/>
  <c r="Q96" i="2" s="1"/>
  <c r="O81" i="7"/>
  <c r="S48" i="2"/>
  <c r="R48" i="2" s="1"/>
  <c r="Q48" i="2" s="1"/>
  <c r="CO101" i="17"/>
  <c r="N101" i="17" s="1"/>
  <c r="CO98" i="17"/>
  <c r="N98" i="17" s="1"/>
  <c r="CO102" i="17"/>
  <c r="N102" i="17" s="1"/>
  <c r="CO103" i="17"/>
  <c r="N103" i="17" s="1"/>
  <c r="Z78" i="7"/>
  <c r="CO104" i="17"/>
  <c r="N104" i="17" s="1"/>
  <c r="Z24" i="7"/>
  <c r="CO100" i="17"/>
  <c r="N100" i="17" s="1"/>
  <c r="AE30" i="14"/>
  <c r="AB30" i="14"/>
  <c r="AC30" i="14" s="1"/>
  <c r="Z25" i="7"/>
  <c r="Z76" i="7"/>
  <c r="CO99" i="17"/>
  <c r="N99" i="17" s="1"/>
  <c r="Z76" i="18"/>
  <c r="Z99" i="18"/>
  <c r="AC29" i="14"/>
  <c r="L78" i="7"/>
  <c r="Z53" i="18"/>
  <c r="L24" i="7"/>
  <c r="N25" i="7"/>
  <c r="S37" i="2"/>
  <c r="R37" i="2" s="1"/>
  <c r="Q37" i="2" s="1"/>
  <c r="N76" i="7"/>
  <c r="S88" i="2"/>
  <c r="R88" i="2" s="1"/>
  <c r="Q88" i="2" s="1"/>
  <c r="CO119" i="17"/>
  <c r="N119" i="17" s="1"/>
  <c r="CO120" i="17"/>
  <c r="N120" i="17" s="1"/>
  <c r="CO122" i="17"/>
  <c r="N122" i="17" s="1"/>
  <c r="CO121" i="17"/>
  <c r="N121" i="17" s="1"/>
  <c r="AC38" i="14"/>
  <c r="CI148" i="17"/>
  <c r="M148" i="17" s="1"/>
  <c r="CO137" i="17"/>
  <c r="N137" i="17" s="1"/>
  <c r="CI156" i="17"/>
  <c r="M156" i="17" s="1"/>
  <c r="CI116" i="17"/>
  <c r="M116" i="17" s="1"/>
  <c r="CI118" i="17"/>
  <c r="M118" i="17" s="1"/>
  <c r="CO164" i="17"/>
  <c r="N164" i="17" s="1"/>
  <c r="CO139" i="17"/>
  <c r="N139" i="17" s="1"/>
  <c r="CI154" i="17"/>
  <c r="M154" i="17" s="1"/>
  <c r="CO151" i="17"/>
  <c r="N151" i="17" s="1"/>
  <c r="CI159" i="17"/>
  <c r="M159" i="17" s="1"/>
  <c r="CI158" i="17"/>
  <c r="M158" i="17" s="1"/>
  <c r="CI106" i="17"/>
  <c r="M106" i="17" s="1"/>
  <c r="CI147" i="17"/>
  <c r="M147" i="17" s="1"/>
  <c r="CI105" i="17"/>
  <c r="M105" i="17" s="1"/>
  <c r="CI157" i="17"/>
  <c r="M157" i="17" s="1"/>
  <c r="CI149" i="17"/>
  <c r="M149" i="17" s="1"/>
  <c r="CI150" i="17"/>
  <c r="M150" i="17" s="1"/>
  <c r="CI108" i="17"/>
  <c r="M108" i="17" s="1"/>
  <c r="CI117" i="17"/>
  <c r="M117" i="17" s="1"/>
  <c r="CO138" i="17"/>
  <c r="N138" i="17" s="1"/>
  <c r="CO162" i="17"/>
  <c r="N162" i="17" s="1"/>
  <c r="CI155" i="17"/>
  <c r="M155" i="17" s="1"/>
  <c r="CI107" i="17"/>
  <c r="M107" i="17" s="1"/>
  <c r="CI160" i="17"/>
  <c r="M160" i="17" s="1"/>
  <c r="CI153" i="17"/>
  <c r="M153" i="17" s="1"/>
  <c r="CI151" i="17"/>
  <c r="M151" i="17" s="1"/>
  <c r="CO163" i="17"/>
  <c r="N163" i="17" s="1"/>
  <c r="CO153" i="17"/>
  <c r="N153" i="17" s="1"/>
  <c r="CO152" i="17"/>
  <c r="N152" i="17" s="1"/>
  <c r="AC47" i="14"/>
  <c r="AC80" i="14"/>
  <c r="AC83" i="14"/>
  <c r="AC34" i="14"/>
  <c r="AC44" i="14"/>
  <c r="CI119" i="17"/>
  <c r="M119" i="17" s="1"/>
  <c r="CI122" i="17"/>
  <c r="M122" i="17" s="1"/>
  <c r="CI114" i="17"/>
  <c r="M114" i="17" s="1"/>
  <c r="CI109" i="17"/>
  <c r="M109" i="17" s="1"/>
  <c r="CI111" i="17"/>
  <c r="M111" i="17" s="1"/>
  <c r="CO118" i="17"/>
  <c r="N118" i="17" s="1"/>
  <c r="CI124" i="17"/>
  <c r="M124" i="17" s="1"/>
  <c r="CO114" i="17"/>
  <c r="N114" i="17" s="1"/>
  <c r="CI115" i="17"/>
  <c r="M115" i="17" s="1"/>
  <c r="CI121" i="17"/>
  <c r="M121" i="17" s="1"/>
  <c r="CI110" i="17"/>
  <c r="M110" i="17" s="1"/>
  <c r="CI113" i="17"/>
  <c r="M113" i="17" s="1"/>
  <c r="CI112" i="17"/>
  <c r="M112" i="17" s="1"/>
  <c r="CO116" i="17"/>
  <c r="N116" i="17" s="1"/>
  <c r="CI120" i="17"/>
  <c r="M120" i="17" s="1"/>
  <c r="CO112" i="17"/>
  <c r="N112" i="17" s="1"/>
  <c r="CO117" i="17"/>
  <c r="N117" i="17" s="1"/>
  <c r="CI125" i="17"/>
  <c r="M125" i="17" s="1"/>
  <c r="CO115" i="17"/>
  <c r="N115" i="17" s="1"/>
  <c r="CO113" i="17"/>
  <c r="N113" i="17" s="1"/>
  <c r="CI142" i="17"/>
  <c r="M142" i="17" s="1"/>
  <c r="CI140" i="17"/>
  <c r="M140" i="17" s="1"/>
  <c r="CI163" i="17"/>
  <c r="M163" i="17" s="1"/>
  <c r="CO105" i="17"/>
  <c r="N105" i="17" s="1"/>
  <c r="CO150" i="17"/>
  <c r="N150" i="17" s="1"/>
  <c r="CO106" i="17"/>
  <c r="N106" i="17" s="1"/>
  <c r="CI143" i="17"/>
  <c r="M143" i="17" s="1"/>
  <c r="CO125" i="17"/>
  <c r="N125" i="17" s="1"/>
  <c r="CO156" i="17"/>
  <c r="N156" i="17" s="1"/>
  <c r="CO148" i="17"/>
  <c r="N148" i="17" s="1"/>
  <c r="CO145" i="17"/>
  <c r="N145" i="17" s="1"/>
  <c r="CI144" i="17"/>
  <c r="M144" i="17" s="1"/>
  <c r="CO127" i="17"/>
  <c r="N127" i="17" s="1"/>
  <c r="CO108" i="17"/>
  <c r="N108" i="17" s="1"/>
  <c r="CO107" i="17"/>
  <c r="N107" i="17" s="1"/>
  <c r="CO149" i="17"/>
  <c r="N149" i="17" s="1"/>
  <c r="CO111" i="17"/>
  <c r="N111" i="17" s="1"/>
  <c r="CI146" i="17"/>
  <c r="M146" i="17" s="1"/>
  <c r="CI162" i="17"/>
  <c r="M162" i="17" s="1"/>
  <c r="CI164" i="17"/>
  <c r="M164" i="17" s="1"/>
  <c r="CO142" i="17"/>
  <c r="N142" i="17" s="1"/>
  <c r="CO154" i="17"/>
  <c r="N154" i="17" s="1"/>
  <c r="CI141" i="17"/>
  <c r="M141" i="17" s="1"/>
  <c r="CO124" i="17"/>
  <c r="N124" i="17" s="1"/>
  <c r="CO126" i="17"/>
  <c r="N126" i="17" s="1"/>
  <c r="CO128" i="17"/>
  <c r="N128" i="17" s="1"/>
  <c r="CO144" i="17"/>
  <c r="N144" i="17" s="1"/>
  <c r="CO123" i="17"/>
  <c r="N123" i="17" s="1"/>
  <c r="CO140" i="17"/>
  <c r="N140" i="17" s="1"/>
  <c r="CO141" i="17"/>
  <c r="N141" i="17" s="1"/>
  <c r="CO147" i="17"/>
  <c r="N147" i="17" s="1"/>
  <c r="CO109" i="17"/>
  <c r="N109" i="17" s="1"/>
  <c r="CO110" i="17"/>
  <c r="N110" i="17" s="1"/>
  <c r="CI145" i="17"/>
  <c r="M145" i="17" s="1"/>
  <c r="CO143" i="17"/>
  <c r="N143" i="17" s="1"/>
  <c r="CO155" i="17"/>
  <c r="N155" i="17" s="1"/>
  <c r="AC49" i="14"/>
  <c r="CO132" i="17"/>
  <c r="N132" i="17" s="1"/>
  <c r="CI133" i="17"/>
  <c r="M133" i="17" s="1"/>
  <c r="CO133" i="17"/>
  <c r="N133" i="17" s="1"/>
  <c r="CO158" i="17"/>
  <c r="N158" i="17" s="1"/>
  <c r="CI101" i="17"/>
  <c r="M101" i="17" s="1"/>
  <c r="CO157" i="17"/>
  <c r="N157" i="17" s="1"/>
  <c r="CI134" i="17"/>
  <c r="M134" i="17" s="1"/>
  <c r="CI98" i="17"/>
  <c r="M98" i="17" s="1"/>
  <c r="CI135" i="17"/>
  <c r="M135" i="17" s="1"/>
  <c r="CI137" i="17"/>
  <c r="M137" i="17" s="1"/>
  <c r="CI131" i="17"/>
  <c r="M131" i="17" s="1"/>
  <c r="CI126" i="17"/>
  <c r="M126" i="17" s="1"/>
  <c r="CI129" i="17"/>
  <c r="M129" i="17" s="1"/>
  <c r="CO136" i="17"/>
  <c r="N136" i="17" s="1"/>
  <c r="CO161" i="17"/>
  <c r="N161" i="17" s="1"/>
  <c r="CO130" i="17"/>
  <c r="N130" i="17" s="1"/>
  <c r="CO135" i="17"/>
  <c r="N135" i="17" s="1"/>
  <c r="CI132" i="17"/>
  <c r="M132" i="17" s="1"/>
  <c r="CO134" i="17"/>
  <c r="N134" i="17" s="1"/>
  <c r="CO131" i="17"/>
  <c r="N131" i="17" s="1"/>
  <c r="CI128" i="17"/>
  <c r="M128" i="17" s="1"/>
  <c r="CI100" i="17"/>
  <c r="M100" i="17" s="1"/>
  <c r="CI130" i="17"/>
  <c r="M130" i="17" s="1"/>
  <c r="CI138" i="17"/>
  <c r="M138" i="17" s="1"/>
  <c r="CI99" i="17"/>
  <c r="M99" i="17" s="1"/>
  <c r="CI136" i="17"/>
  <c r="M136" i="17" s="1"/>
  <c r="CI104" i="17"/>
  <c r="M104" i="17" s="1"/>
  <c r="I222" i="2"/>
  <c r="AC31" i="14"/>
  <c r="AC85" i="14"/>
  <c r="AC41" i="14"/>
  <c r="AC89" i="14"/>
  <c r="AG226" i="14"/>
  <c r="AG223" i="14"/>
  <c r="AG227" i="14"/>
  <c r="AH228" i="14"/>
  <c r="AE218" i="14"/>
  <c r="AH219" i="14"/>
  <c r="AE221" i="14"/>
  <c r="AF223" i="14"/>
  <c r="AG218" i="14"/>
  <c r="AB224" i="14"/>
  <c r="AC224" i="14" s="1"/>
  <c r="AB226" i="14"/>
  <c r="AC226" i="14" s="1"/>
  <c r="AE226" i="14"/>
  <c r="AB214" i="14"/>
  <c r="AH224" i="14"/>
  <c r="AG224" i="14"/>
  <c r="AF214" i="14"/>
  <c r="AE225" i="14"/>
  <c r="AH216" i="14"/>
  <c r="AF218" i="14"/>
  <c r="AF221" i="14"/>
  <c r="AF228" i="14"/>
  <c r="AG222" i="14"/>
  <c r="AG219" i="14"/>
  <c r="AF227" i="14"/>
  <c r="AF224" i="14"/>
  <c r="AH229" i="14"/>
  <c r="AE217" i="14"/>
  <c r="AE214" i="14"/>
  <c r="AH225" i="14"/>
  <c r="AG225" i="14"/>
  <c r="AE229" i="14"/>
  <c r="AF216" i="14"/>
  <c r="AH218" i="14"/>
  <c r="AF225" i="14"/>
  <c r="AB217" i="14"/>
  <c r="AG217" i="14"/>
  <c r="AG216" i="14"/>
  <c r="AF229" i="14"/>
  <c r="AH227" i="14"/>
  <c r="AG220" i="14"/>
  <c r="AH215" i="14"/>
  <c r="AH214" i="14"/>
  <c r="AG229" i="14"/>
  <c r="AG215" i="14"/>
  <c r="AE227" i="14"/>
  <c r="AB227" i="14"/>
  <c r="AC227" i="14" s="1"/>
  <c r="AE222" i="14"/>
  <c r="AB222" i="14"/>
  <c r="AE215" i="14"/>
  <c r="AG228" i="14"/>
  <c r="AG221" i="14"/>
  <c r="AH223" i="14"/>
  <c r="AH222" i="14"/>
  <c r="AB219" i="14"/>
  <c r="AC219" i="14" s="1"/>
  <c r="AH220" i="14"/>
  <c r="AH221" i="14"/>
  <c r="AF219" i="14"/>
  <c r="AF222" i="14"/>
  <c r="AH217" i="14"/>
  <c r="AB220" i="14"/>
  <c r="AE220" i="14"/>
  <c r="AE228" i="14"/>
  <c r="AH226" i="14"/>
  <c r="AF226" i="14"/>
  <c r="AF220" i="14"/>
  <c r="AF217" i="14"/>
  <c r="AC169" i="14"/>
  <c r="AC172" i="14"/>
  <c r="AC175" i="14"/>
  <c r="AC178" i="14"/>
  <c r="AC130" i="14"/>
  <c r="AC133" i="14"/>
  <c r="AC121" i="14"/>
  <c r="AE219" i="14"/>
  <c r="AB218" i="14"/>
  <c r="AC218" i="14" s="1"/>
  <c r="AG214" i="14"/>
  <c r="AB229" i="14"/>
  <c r="AC229" i="14" s="1"/>
  <c r="AB223" i="14"/>
  <c r="AC223" i="14" s="1"/>
  <c r="AB221" i="14"/>
  <c r="AC221" i="14" s="1"/>
  <c r="AB215" i="14"/>
  <c r="AC215" i="14" s="1"/>
  <c r="DA108" i="17"/>
  <c r="P108" i="17" s="1"/>
  <c r="DA146" i="17"/>
  <c r="P146" i="17" s="1"/>
  <c r="CU111" i="17"/>
  <c r="O111" i="17" s="1"/>
  <c r="CU138" i="17"/>
  <c r="O138" i="17" s="1"/>
  <c r="DA121" i="17"/>
  <c r="P121" i="17" s="1"/>
  <c r="CU108" i="17"/>
  <c r="O108" i="17" s="1"/>
  <c r="CU158" i="17"/>
  <c r="O158" i="17" s="1"/>
  <c r="CU103" i="17"/>
  <c r="O103" i="17" s="1"/>
  <c r="DA110" i="17"/>
  <c r="P110" i="17" s="1"/>
  <c r="DA117" i="17"/>
  <c r="P117" i="17" s="1"/>
  <c r="CU107" i="17"/>
  <c r="O107" i="17" s="1"/>
  <c r="DA135" i="17"/>
  <c r="P135" i="17" s="1"/>
  <c r="CU114" i="17"/>
  <c r="O114" i="17" s="1"/>
  <c r="DA133" i="17"/>
  <c r="P133" i="17" s="1"/>
  <c r="CU99" i="17"/>
  <c r="O99" i="17" s="1"/>
  <c r="DA136" i="17"/>
  <c r="P136" i="17" s="1"/>
  <c r="DA128" i="17"/>
  <c r="P128" i="17" s="1"/>
  <c r="DA106" i="17"/>
  <c r="P106" i="17" s="1"/>
  <c r="DA153" i="17"/>
  <c r="P153" i="17" s="1"/>
  <c r="CU140" i="17"/>
  <c r="O140" i="17" s="1"/>
  <c r="DA148" i="17"/>
  <c r="P148" i="17" s="1"/>
  <c r="DA159" i="17"/>
  <c r="P159" i="17" s="1"/>
  <c r="CU110" i="17"/>
  <c r="O110" i="17" s="1"/>
  <c r="DA138" i="17"/>
  <c r="P138" i="17" s="1"/>
  <c r="CU164" i="17"/>
  <c r="O164" i="17" s="1"/>
  <c r="CU122" i="17"/>
  <c r="O122" i="17" s="1"/>
  <c r="CU163" i="17"/>
  <c r="O163" i="17" s="1"/>
  <c r="DA139" i="17"/>
  <c r="P139" i="17" s="1"/>
  <c r="DA163" i="17"/>
  <c r="P163" i="17" s="1"/>
  <c r="CU104" i="17"/>
  <c r="O104" i="17" s="1"/>
  <c r="CU125" i="17"/>
  <c r="O125" i="17" s="1"/>
  <c r="DA147" i="17"/>
  <c r="P147" i="17" s="1"/>
  <c r="CU137" i="17"/>
  <c r="O137" i="17" s="1"/>
  <c r="DA160" i="17"/>
  <c r="P160" i="17" s="1"/>
  <c r="DA144" i="17"/>
  <c r="P144" i="17" s="1"/>
  <c r="DA155" i="17"/>
  <c r="P155" i="17" s="1"/>
  <c r="CU148" i="17"/>
  <c r="O148" i="17" s="1"/>
  <c r="DA161" i="17"/>
  <c r="P161" i="17" s="1"/>
  <c r="DA105" i="17"/>
  <c r="P105" i="17" s="1"/>
  <c r="CU133" i="17"/>
  <c r="O133" i="17" s="1"/>
  <c r="CU134" i="17"/>
  <c r="O134" i="17" s="1"/>
  <c r="CU129" i="17"/>
  <c r="O129" i="17" s="1"/>
  <c r="CU153" i="17"/>
  <c r="O153" i="17" s="1"/>
  <c r="DA137" i="17"/>
  <c r="P137" i="17" s="1"/>
  <c r="CU160" i="17"/>
  <c r="O160" i="17" s="1"/>
  <c r="DA116" i="17"/>
  <c r="P116" i="17" s="1"/>
  <c r="CU156" i="17"/>
  <c r="O156" i="17" s="1"/>
  <c r="DA123" i="17"/>
  <c r="P123" i="17" s="1"/>
  <c r="CU124" i="17"/>
  <c r="O124" i="17" s="1"/>
  <c r="DA130" i="17"/>
  <c r="P130" i="17" s="1"/>
  <c r="CU115" i="17"/>
  <c r="O115" i="17" s="1"/>
  <c r="DA164" i="17"/>
  <c r="P164" i="17" s="1"/>
  <c r="CU118" i="17"/>
  <c r="O118" i="17" s="1"/>
  <c r="CU149" i="17"/>
  <c r="O149" i="17" s="1"/>
  <c r="CU126" i="17"/>
  <c r="O126" i="17" s="1"/>
  <c r="CU98" i="17"/>
  <c r="O98" i="17" s="1"/>
  <c r="DA109" i="17"/>
  <c r="P109" i="17" s="1"/>
  <c r="DA132" i="17"/>
  <c r="P132" i="17" s="1"/>
  <c r="CU154" i="17"/>
  <c r="O154" i="17" s="1"/>
  <c r="DA122" i="17"/>
  <c r="P122" i="17" s="1"/>
  <c r="CU128" i="17"/>
  <c r="O128" i="17" s="1"/>
  <c r="DA162" i="17"/>
  <c r="P162" i="17" s="1"/>
  <c r="DA113" i="17"/>
  <c r="P113" i="17" s="1"/>
  <c r="DA156" i="17"/>
  <c r="P156" i="17" s="1"/>
  <c r="DA131" i="17"/>
  <c r="P131" i="17" s="1"/>
  <c r="CU130" i="17"/>
  <c r="O130" i="17" s="1"/>
  <c r="CU155" i="17"/>
  <c r="O155" i="17" s="1"/>
  <c r="CU147" i="17"/>
  <c r="O147" i="17" s="1"/>
  <c r="DA118" i="17"/>
  <c r="P118" i="17" s="1"/>
  <c r="DA104" i="17"/>
  <c r="P104" i="17" s="1"/>
  <c r="CU132" i="17"/>
  <c r="O132" i="17" s="1"/>
  <c r="DA125" i="17"/>
  <c r="P125" i="17" s="1"/>
  <c r="CU151" i="17"/>
  <c r="O151" i="17" s="1"/>
  <c r="CU139" i="17"/>
  <c r="O139" i="17" s="1"/>
  <c r="DA120" i="17"/>
  <c r="P120" i="17" s="1"/>
  <c r="DA140" i="17"/>
  <c r="P140" i="17" s="1"/>
  <c r="DA149" i="17"/>
  <c r="P149" i="17" s="1"/>
  <c r="CU162" i="17"/>
  <c r="O162" i="17" s="1"/>
  <c r="CU127" i="17"/>
  <c r="O127" i="17" s="1"/>
  <c r="CU119" i="17"/>
  <c r="O119" i="17" s="1"/>
  <c r="DA124" i="17"/>
  <c r="P124" i="17" s="1"/>
  <c r="DA127" i="17"/>
  <c r="P127" i="17" s="1"/>
  <c r="CU123" i="17"/>
  <c r="O123" i="17" s="1"/>
  <c r="CU142" i="17"/>
  <c r="O142" i="17" s="1"/>
  <c r="DA141" i="17"/>
  <c r="P141" i="17" s="1"/>
  <c r="DA114" i="17"/>
  <c r="P114" i="17" s="1"/>
  <c r="DA126" i="17"/>
  <c r="P126" i="17" s="1"/>
  <c r="CU141" i="17"/>
  <c r="O141" i="17" s="1"/>
  <c r="DA143" i="17"/>
  <c r="P143" i="17" s="1"/>
  <c r="CU152" i="17"/>
  <c r="O152" i="17" s="1"/>
  <c r="CU117" i="17"/>
  <c r="O117" i="17" s="1"/>
  <c r="DA111" i="17"/>
  <c r="P111" i="17" s="1"/>
  <c r="DA102" i="17"/>
  <c r="P102" i="17" s="1"/>
  <c r="DA152" i="17"/>
  <c r="P152" i="17" s="1"/>
  <c r="CU120" i="17"/>
  <c r="O120" i="17" s="1"/>
  <c r="CU143" i="17"/>
  <c r="O143" i="17" s="1"/>
  <c r="DA145" i="17"/>
  <c r="P145" i="17" s="1"/>
  <c r="CU146" i="17"/>
  <c r="O146" i="17" s="1"/>
  <c r="CU150" i="17"/>
  <c r="O150" i="17" s="1"/>
  <c r="CU161" i="17"/>
  <c r="O161" i="17" s="1"/>
  <c r="CU101" i="17"/>
  <c r="O101" i="17" s="1"/>
  <c r="CU105" i="17"/>
  <c r="O105" i="17" s="1"/>
  <c r="DA134" i="17"/>
  <c r="P134" i="17" s="1"/>
  <c r="DA142" i="17"/>
  <c r="P142" i="17" s="1"/>
  <c r="CU157" i="17"/>
  <c r="O157" i="17" s="1"/>
  <c r="CU145" i="17"/>
  <c r="O145" i="17" s="1"/>
  <c r="CU100" i="17"/>
  <c r="O100" i="17" s="1"/>
  <c r="CU136" i="17"/>
  <c r="O136" i="17" s="1"/>
  <c r="CU106" i="17"/>
  <c r="O106" i="17" s="1"/>
  <c r="DA151" i="17"/>
  <c r="P151" i="17" s="1"/>
  <c r="CU131" i="17"/>
  <c r="O131" i="17" s="1"/>
  <c r="DA112" i="17"/>
  <c r="P112" i="17" s="1"/>
  <c r="AF215" i="14"/>
  <c r="AE223" i="14"/>
  <c r="AC181" i="14"/>
  <c r="AB225" i="14"/>
  <c r="AE224" i="14"/>
  <c r="AB228" i="14"/>
  <c r="AC228" i="14" s="1"/>
  <c r="AC128" i="14"/>
  <c r="AC124" i="14"/>
  <c r="X228" i="2"/>
  <c r="W228" i="2" s="1"/>
  <c r="V228" i="2" s="1"/>
  <c r="U228" i="2" s="1"/>
  <c r="Z216" i="7" s="1"/>
  <c r="T228" i="2"/>
  <c r="S228" i="2" s="1"/>
  <c r="R228" i="2" s="1"/>
  <c r="Q228" i="2" s="1"/>
  <c r="T226" i="2"/>
  <c r="S226" i="2" s="1"/>
  <c r="R226" i="2" s="1"/>
  <c r="Q226" i="2" s="1"/>
  <c r="X226" i="2"/>
  <c r="W226" i="2" s="1"/>
  <c r="V226" i="2" s="1"/>
  <c r="U226" i="2" s="1"/>
  <c r="Z214" i="7" s="1"/>
  <c r="L217" i="7"/>
  <c r="N221" i="7"/>
  <c r="M215" i="7"/>
  <c r="N212" i="7"/>
  <c r="M211" i="7"/>
  <c r="O220" i="7"/>
  <c r="M208" i="7"/>
  <c r="N215" i="7"/>
  <c r="O212" i="7"/>
  <c r="X235" i="2"/>
  <c r="W235" i="2" s="1"/>
  <c r="V235" i="2" s="1"/>
  <c r="U235" i="2" s="1"/>
  <c r="T235" i="2"/>
  <c r="S235" i="2" s="1"/>
  <c r="R235" i="2" s="1"/>
  <c r="Q235" i="2" s="1"/>
  <c r="T229" i="2"/>
  <c r="S229" i="2" s="1"/>
  <c r="R229" i="2" s="1"/>
  <c r="Q229" i="2" s="1"/>
  <c r="X229" i="2"/>
  <c r="W229" i="2" s="1"/>
  <c r="V229" i="2" s="1"/>
  <c r="U229" i="2" s="1"/>
  <c r="Z217" i="7" s="1"/>
  <c r="X221" i="2"/>
  <c r="W221" i="2" s="1"/>
  <c r="V221" i="2" s="1"/>
  <c r="U221" i="2" s="1"/>
  <c r="Z209" i="7" s="1"/>
  <c r="T221" i="2"/>
  <c r="S221" i="2" s="1"/>
  <c r="R221" i="2" s="1"/>
  <c r="Q221" i="2" s="1"/>
  <c r="X227" i="2"/>
  <c r="W227" i="2" s="1"/>
  <c r="V227" i="2" s="1"/>
  <c r="U227" i="2" s="1"/>
  <c r="Z215" i="7" s="1"/>
  <c r="T227" i="2"/>
  <c r="S227" i="2" s="1"/>
  <c r="R227" i="2" s="1"/>
  <c r="Q227" i="2" s="1"/>
  <c r="O223" i="7"/>
  <c r="O113" i="18"/>
  <c r="L222" i="7"/>
  <c r="O211" i="7"/>
  <c r="M213" i="7"/>
  <c r="O214" i="7"/>
  <c r="M217" i="7"/>
  <c r="O219" i="7"/>
  <c r="N213" i="7"/>
  <c r="L212" i="7"/>
  <c r="L209" i="7"/>
  <c r="T232" i="2"/>
  <c r="S232" i="2" s="1"/>
  <c r="R232" i="2" s="1"/>
  <c r="Q232" i="2" s="1"/>
  <c r="X232" i="2"/>
  <c r="W232" i="2" s="1"/>
  <c r="V232" i="2" s="1"/>
  <c r="U232" i="2" s="1"/>
  <c r="Z220" i="7" s="1"/>
  <c r="X234" i="2"/>
  <c r="W234" i="2" s="1"/>
  <c r="V234" i="2" s="1"/>
  <c r="U234" i="2" s="1"/>
  <c r="Z222" i="7" s="1"/>
  <c r="T234" i="2"/>
  <c r="S234" i="2" s="1"/>
  <c r="R234" i="2" s="1"/>
  <c r="Q234" i="2" s="1"/>
  <c r="N216" i="7"/>
  <c r="L221" i="7"/>
  <c r="O216" i="7"/>
  <c r="M212" i="7"/>
  <c r="Z90" i="18"/>
  <c r="O217" i="7"/>
  <c r="M218" i="7"/>
  <c r="N223" i="7"/>
  <c r="N113" i="18"/>
  <c r="L214" i="7"/>
  <c r="N222" i="7"/>
  <c r="L208" i="7"/>
  <c r="N210" i="7"/>
  <c r="L215" i="7"/>
  <c r="Z34" i="18"/>
  <c r="T231" i="2"/>
  <c r="S231" i="2" s="1"/>
  <c r="R231" i="2" s="1"/>
  <c r="Q231" i="2" s="1"/>
  <c r="X231" i="2"/>
  <c r="W231" i="2" s="1"/>
  <c r="V231" i="2" s="1"/>
  <c r="U231" i="2" s="1"/>
  <c r="Z219" i="7" s="1"/>
  <c r="X222" i="2"/>
  <c r="W222" i="2" s="1"/>
  <c r="V222" i="2" s="1"/>
  <c r="U222" i="2" s="1"/>
  <c r="T222" i="2"/>
  <c r="S222" i="2" s="1"/>
  <c r="R222" i="2" s="1"/>
  <c r="T224" i="2"/>
  <c r="S224" i="2" s="1"/>
  <c r="R224" i="2" s="1"/>
  <c r="Q224" i="2" s="1"/>
  <c r="X224" i="2"/>
  <c r="W224" i="2" s="1"/>
  <c r="V224" i="2" s="1"/>
  <c r="U224" i="2" s="1"/>
  <c r="Z212" i="7" s="1"/>
  <c r="N208" i="7"/>
  <c r="M223" i="7"/>
  <c r="M113" i="18"/>
  <c r="L219" i="7"/>
  <c r="L216" i="7"/>
  <c r="M209" i="7"/>
  <c r="N218" i="7"/>
  <c r="L223" i="7"/>
  <c r="L113" i="18"/>
  <c r="O210" i="7"/>
  <c r="M222" i="7"/>
  <c r="N220" i="7"/>
  <c r="L218" i="7"/>
  <c r="X220" i="2"/>
  <c r="W220" i="2" s="1"/>
  <c r="V220" i="2" s="1"/>
  <c r="U220" i="2" s="1"/>
  <c r="Z208" i="7" s="1"/>
  <c r="T220" i="2"/>
  <c r="S220" i="2" s="1"/>
  <c r="R220" i="2" s="1"/>
  <c r="Q220" i="2" s="1"/>
  <c r="T225" i="2"/>
  <c r="S225" i="2" s="1"/>
  <c r="R225" i="2" s="1"/>
  <c r="Q225" i="2" s="1"/>
  <c r="X225" i="2"/>
  <c r="W225" i="2" s="1"/>
  <c r="V225" i="2" s="1"/>
  <c r="U225" i="2" s="1"/>
  <c r="Z213" i="7" s="1"/>
  <c r="O208" i="7"/>
  <c r="M221" i="7"/>
  <c r="N214" i="7"/>
  <c r="L220" i="7"/>
  <c r="N211" i="7"/>
  <c r="L211" i="7"/>
  <c r="N209" i="7"/>
  <c r="M214" i="7"/>
  <c r="O213" i="7"/>
  <c r="M216" i="7"/>
  <c r="O215" i="7"/>
  <c r="M219" i="7"/>
  <c r="T230" i="2"/>
  <c r="S230" i="2" s="1"/>
  <c r="R230" i="2" s="1"/>
  <c r="Q230" i="2" s="1"/>
  <c r="X230" i="2"/>
  <c r="W230" i="2" s="1"/>
  <c r="V230" i="2" s="1"/>
  <c r="U230" i="2" s="1"/>
  <c r="Z218" i="7" s="1"/>
  <c r="X223" i="2"/>
  <c r="W223" i="2" s="1"/>
  <c r="V223" i="2" s="1"/>
  <c r="U223" i="2" s="1"/>
  <c r="Z211" i="7" s="1"/>
  <c r="T223" i="2"/>
  <c r="S223" i="2" s="1"/>
  <c r="R223" i="2" s="1"/>
  <c r="Q223" i="2" s="1"/>
  <c r="X233" i="2"/>
  <c r="W233" i="2" s="1"/>
  <c r="V233" i="2" s="1"/>
  <c r="U233" i="2" s="1"/>
  <c r="Z221" i="7" s="1"/>
  <c r="T233" i="2"/>
  <c r="S233" i="2" s="1"/>
  <c r="R233" i="2" s="1"/>
  <c r="Q233" i="2" s="1"/>
  <c r="Z13" i="18"/>
  <c r="O218" i="7"/>
  <c r="N217" i="7"/>
  <c r="L213" i="7"/>
  <c r="N219" i="7"/>
  <c r="O209" i="7"/>
  <c r="M220" i="7"/>
  <c r="O221" i="7"/>
  <c r="O222" i="7"/>
  <c r="M210" i="7"/>
  <c r="BA108" i="14"/>
  <c r="BB110" i="14"/>
  <c r="AA31" i="11"/>
  <c r="AE134" i="7"/>
  <c r="AN17" i="7"/>
  <c r="AE135" i="7"/>
  <c r="AE133" i="7"/>
  <c r="AE132" i="7"/>
  <c r="AA83" i="11"/>
  <c r="AA75" i="11"/>
  <c r="AF137" i="7"/>
  <c r="AF136" i="7"/>
  <c r="AF138" i="7"/>
  <c r="AU63" i="7"/>
  <c r="AC39" i="11"/>
  <c r="AD29" i="11"/>
  <c r="AB126" i="11"/>
  <c r="AA73" i="11"/>
  <c r="AB84" i="11"/>
  <c r="AB87" i="11"/>
  <c r="AD176" i="11"/>
  <c r="AC122" i="11"/>
  <c r="BQ158" i="17"/>
  <c r="CW158" i="17" s="1"/>
  <c r="BB103" i="17"/>
  <c r="CH103" i="17" s="1"/>
  <c r="AD120" i="11"/>
  <c r="AB82" i="11"/>
  <c r="AA120" i="11"/>
  <c r="AC129" i="11"/>
  <c r="AB26" i="11"/>
  <c r="AE114" i="7"/>
  <c r="AN15" i="7"/>
  <c r="AE113" i="7"/>
  <c r="AE111" i="7"/>
  <c r="AE112" i="7"/>
  <c r="BL144" i="17"/>
  <c r="CR144" i="17" s="1"/>
  <c r="R99" i="15"/>
  <c r="R97" i="15"/>
  <c r="R98" i="15"/>
  <c r="R100" i="15"/>
  <c r="AF139" i="7"/>
  <c r="AF140" i="7"/>
  <c r="AF141" i="7"/>
  <c r="AF142" i="7"/>
  <c r="AA130" i="11"/>
  <c r="AB119" i="11"/>
  <c r="AC32" i="11"/>
  <c r="AN16" i="7"/>
  <c r="AE122" i="7"/>
  <c r="AE123" i="7"/>
  <c r="AE124" i="7"/>
  <c r="BL109" i="17"/>
  <c r="CR109" i="17" s="1"/>
  <c r="AA28" i="11"/>
  <c r="BH129" i="17"/>
  <c r="CN129" i="17" s="1"/>
  <c r="AU61" i="7"/>
  <c r="AC116" i="11"/>
  <c r="AD89" i="11"/>
  <c r="AD40" i="11"/>
  <c r="BT119" i="17"/>
  <c r="CZ119" i="17" s="1"/>
  <c r="AA177" i="11"/>
  <c r="AC42" i="11"/>
  <c r="AA72" i="11"/>
  <c r="AC72" i="11"/>
  <c r="AB170" i="11"/>
  <c r="AA30" i="11"/>
  <c r="AD116" i="11"/>
  <c r="AD82" i="11"/>
  <c r="AH123" i="7"/>
  <c r="AN151" i="7"/>
  <c r="AH124" i="7"/>
  <c r="AH122" i="7"/>
  <c r="AH104" i="7"/>
  <c r="AH106" i="7"/>
  <c r="AH101" i="7"/>
  <c r="AH107" i="7"/>
  <c r="AN149" i="7"/>
  <c r="AH103" i="7"/>
  <c r="AH102" i="7"/>
  <c r="AH105" i="7"/>
  <c r="AN152" i="7"/>
  <c r="AH135" i="7"/>
  <c r="AH133" i="7"/>
  <c r="AH134" i="7"/>
  <c r="AG129" i="7"/>
  <c r="AG130" i="7"/>
  <c r="AG131" i="7"/>
  <c r="AG132" i="7"/>
  <c r="AH120" i="7"/>
  <c r="AH118" i="7"/>
  <c r="AH121" i="7"/>
  <c r="AH119" i="7"/>
  <c r="AI23" i="18"/>
  <c r="AC211" i="11"/>
  <c r="AU195" i="7"/>
  <c r="AB215" i="11"/>
  <c r="AI111" i="7"/>
  <c r="AA25" i="11"/>
  <c r="AI143" i="7"/>
  <c r="AH95" i="18"/>
  <c r="AF129" i="7"/>
  <c r="AN52" i="18"/>
  <c r="AB216" i="11"/>
  <c r="AI134" i="7"/>
  <c r="AD221" i="11"/>
  <c r="AI148" i="7"/>
  <c r="AF124" i="7"/>
  <c r="AC215" i="11"/>
  <c r="AB209" i="11"/>
  <c r="AH93" i="18"/>
  <c r="AH85" i="18"/>
  <c r="AD220" i="11"/>
  <c r="AF48" i="18"/>
  <c r="AC26" i="11"/>
  <c r="AH24" i="18"/>
  <c r="X216" i="14"/>
  <c r="AH87" i="18"/>
  <c r="DC111" i="17"/>
  <c r="DC137" i="17"/>
  <c r="CE96" i="17"/>
  <c r="DC109" i="17"/>
  <c r="DC154" i="17"/>
  <c r="DC145" i="17"/>
  <c r="DC128" i="17"/>
  <c r="DD123" i="17"/>
  <c r="DD118" i="17"/>
  <c r="DD122" i="17"/>
  <c r="DD116" i="17"/>
  <c r="DD134" i="17"/>
  <c r="DD136" i="17"/>
  <c r="DD111" i="17"/>
  <c r="DE131" i="17"/>
  <c r="DE110" i="17"/>
  <c r="DE123" i="17"/>
  <c r="DE161" i="17"/>
  <c r="DE121" i="17"/>
  <c r="DE143" i="17"/>
  <c r="DE115" i="17"/>
  <c r="DF164" i="17"/>
  <c r="DF134" i="17"/>
  <c r="DF157" i="17"/>
  <c r="DF163" i="17"/>
  <c r="DF154" i="17"/>
  <c r="DF120" i="17"/>
  <c r="DC113" i="17"/>
  <c r="DD146" i="17"/>
  <c r="DD157" i="17"/>
  <c r="DE137" i="17"/>
  <c r="DF129" i="17"/>
  <c r="DF153" i="17"/>
  <c r="AH108" i="7"/>
  <c r="AH110" i="7"/>
  <c r="AH109" i="7"/>
  <c r="AD216" i="11"/>
  <c r="AH99" i="18"/>
  <c r="AH86" i="18"/>
  <c r="AI110" i="7"/>
  <c r="AC213" i="11"/>
  <c r="DC124" i="17"/>
  <c r="DD127" i="17"/>
  <c r="DE119" i="17"/>
  <c r="DF136" i="17"/>
  <c r="AI27" i="18"/>
  <c r="AC221" i="11"/>
  <c r="AF122" i="7"/>
  <c r="AI128" i="7"/>
  <c r="DC123" i="17"/>
  <c r="DD153" i="17"/>
  <c r="DD141" i="17"/>
  <c r="DE134" i="17"/>
  <c r="DF142" i="17"/>
  <c r="AB172" i="11"/>
  <c r="AC83" i="11"/>
  <c r="AB32" i="11"/>
  <c r="AD127" i="11"/>
  <c r="AB42" i="11"/>
  <c r="AC178" i="11"/>
  <c r="AA132" i="11"/>
  <c r="AD88" i="11"/>
  <c r="AB86" i="11"/>
  <c r="BK113" i="17"/>
  <c r="CQ113" i="17" s="1"/>
  <c r="AB177" i="11"/>
  <c r="AF109" i="7"/>
  <c r="AF108" i="7"/>
  <c r="AF110" i="7"/>
  <c r="AD37" i="11"/>
  <c r="AC78" i="11"/>
  <c r="AC34" i="11"/>
  <c r="AA118" i="11"/>
  <c r="AA179" i="11"/>
  <c r="AD26" i="11"/>
  <c r="AB71" i="11"/>
  <c r="AD173" i="11"/>
  <c r="AU16" i="7"/>
  <c r="AD132" i="11"/>
  <c r="AD131" i="11"/>
  <c r="AA29" i="11"/>
  <c r="AB129" i="11"/>
  <c r="AC82" i="11"/>
  <c r="AA163" i="11"/>
  <c r="AD36" i="11"/>
  <c r="AC40" i="11"/>
  <c r="AF99" i="7"/>
  <c r="AF98" i="7"/>
  <c r="AF94" i="7"/>
  <c r="AF97" i="7"/>
  <c r="AF96" i="7"/>
  <c r="AF95" i="7"/>
  <c r="AB118" i="11"/>
  <c r="AE110" i="7"/>
  <c r="AE109" i="7"/>
  <c r="AE108" i="7"/>
  <c r="AD79" i="11"/>
  <c r="AB74" i="11"/>
  <c r="AD84" i="11"/>
  <c r="AD167" i="11"/>
  <c r="AB130" i="11"/>
  <c r="AA117" i="11"/>
  <c r="AF107" i="7"/>
  <c r="AF105" i="7"/>
  <c r="AF104" i="7"/>
  <c r="AF106" i="7"/>
  <c r="AB37" i="11"/>
  <c r="AA128" i="11"/>
  <c r="AE117" i="7"/>
  <c r="AE115" i="7"/>
  <c r="AE116" i="7"/>
  <c r="AC172" i="11"/>
  <c r="AC37" i="11"/>
  <c r="AH138" i="7"/>
  <c r="AH136" i="7"/>
  <c r="AH139" i="7"/>
  <c r="AH137" i="7"/>
  <c r="AH140" i="7"/>
  <c r="AH141" i="7"/>
  <c r="AH142" i="7"/>
  <c r="AN110" i="7"/>
  <c r="AG162" i="7"/>
  <c r="AG163" i="7"/>
  <c r="AG161" i="7"/>
  <c r="AG160" i="7"/>
  <c r="AG159" i="7"/>
  <c r="AG141" i="7"/>
  <c r="AG142" i="7"/>
  <c r="AG140" i="7"/>
  <c r="AH116" i="7"/>
  <c r="AH117" i="7"/>
  <c r="AH115" i="7"/>
  <c r="AI28" i="18"/>
  <c r="AB220" i="11"/>
  <c r="AC224" i="11"/>
  <c r="AF52" i="18"/>
  <c r="AA221" i="11"/>
  <c r="AI112" i="7"/>
  <c r="AH88" i="18"/>
  <c r="AF126" i="7"/>
  <c r="AG24" i="18"/>
  <c r="AB222" i="11"/>
  <c r="AH100" i="18"/>
  <c r="AE101" i="7"/>
  <c r="AA216" i="11"/>
  <c r="AI114" i="7"/>
  <c r="AU197" i="7"/>
  <c r="AF123" i="7"/>
  <c r="AD217" i="11"/>
  <c r="AH91" i="18"/>
  <c r="AI122" i="7"/>
  <c r="AA215" i="11"/>
  <c r="AB223" i="11"/>
  <c r="AA79" i="11"/>
  <c r="AH30" i="18"/>
  <c r="AA217" i="11"/>
  <c r="DC114" i="17"/>
  <c r="CE95" i="17"/>
  <c r="DC134" i="17"/>
  <c r="DC140" i="17"/>
  <c r="DC139" i="17"/>
  <c r="DC152" i="17"/>
  <c r="DC149" i="17"/>
  <c r="DD164" i="17"/>
  <c r="DD124" i="17"/>
  <c r="DD126" i="17"/>
  <c r="DD114" i="17"/>
  <c r="DD112" i="17"/>
  <c r="DD132" i="17"/>
  <c r="DE146" i="17"/>
  <c r="DE158" i="17"/>
  <c r="DE160" i="17"/>
  <c r="DE159" i="17"/>
  <c r="DE140" i="17"/>
  <c r="DE154" i="17"/>
  <c r="DE151" i="17"/>
  <c r="DF121" i="17"/>
  <c r="DF111" i="17"/>
  <c r="DF138" i="17"/>
  <c r="DF149" i="17"/>
  <c r="DF126" i="17"/>
  <c r="DC112" i="17"/>
  <c r="DD156" i="17"/>
  <c r="DE128" i="17"/>
  <c r="DE145" i="17"/>
  <c r="DF143" i="17"/>
  <c r="AB219" i="11"/>
  <c r="DD150" i="17"/>
  <c r="DF116" i="17"/>
  <c r="AI127" i="7"/>
  <c r="AI126" i="7"/>
  <c r="AI140" i="7"/>
  <c r="AC223" i="11"/>
  <c r="AI147" i="7"/>
  <c r="AI144" i="7"/>
  <c r="DC158" i="17"/>
  <c r="DD148" i="17"/>
  <c r="DE135" i="17"/>
  <c r="DF123" i="17"/>
  <c r="BM112" i="17"/>
  <c r="CS112" i="17" s="1"/>
  <c r="AB78" i="11"/>
  <c r="AB83" i="11"/>
  <c r="AA124" i="11"/>
  <c r="AC131" i="11"/>
  <c r="AC163" i="11"/>
  <c r="AC127" i="11"/>
  <c r="AD170" i="11"/>
  <c r="AC38" i="11"/>
  <c r="AA129" i="11"/>
  <c r="AA119" i="11"/>
  <c r="AC128" i="11"/>
  <c r="AD179" i="11"/>
  <c r="BX154" i="17"/>
  <c r="DD154" i="17" s="1"/>
  <c r="AC71" i="11"/>
  <c r="AC87" i="11"/>
  <c r="AA26" i="11"/>
  <c r="BN109" i="17"/>
  <c r="CT109" i="17" s="1"/>
  <c r="AD171" i="11"/>
  <c r="AC28" i="11"/>
  <c r="AD166" i="11"/>
  <c r="AC170" i="11"/>
  <c r="AA42" i="11"/>
  <c r="AA172" i="11"/>
  <c r="AA171" i="11"/>
  <c r="AB31" i="11"/>
  <c r="AA175" i="11"/>
  <c r="AD44" i="11"/>
  <c r="AB163" i="11"/>
  <c r="AC179" i="11"/>
  <c r="AB165" i="11"/>
  <c r="BY156" i="17"/>
  <c r="AB70" i="11"/>
  <c r="AC74" i="11"/>
  <c r="AC176" i="11"/>
  <c r="AA34" i="11"/>
  <c r="AD123" i="11"/>
  <c r="BW162" i="17"/>
  <c r="AD125" i="11"/>
  <c r="AC174" i="11"/>
  <c r="AD73" i="11"/>
  <c r="AB133" i="11"/>
  <c r="AC25" i="11"/>
  <c r="AB76" i="11"/>
  <c r="AD174" i="11"/>
  <c r="AC85" i="11"/>
  <c r="AB168" i="11"/>
  <c r="AH156" i="7"/>
  <c r="AH112" i="7"/>
  <c r="AH111" i="7"/>
  <c r="AH114" i="7"/>
  <c r="AN150" i="7"/>
  <c r="AH113" i="7"/>
  <c r="AG113" i="7"/>
  <c r="AG112" i="7"/>
  <c r="AG114" i="7"/>
  <c r="AN105" i="7"/>
  <c r="AG111" i="7"/>
  <c r="AN154" i="7"/>
  <c r="AH154" i="7"/>
  <c r="AH155" i="7"/>
  <c r="AG152" i="7"/>
  <c r="AG151" i="7"/>
  <c r="AG150" i="7"/>
  <c r="AG153" i="7"/>
  <c r="AN98" i="18"/>
  <c r="AA210" i="11"/>
  <c r="AN82" i="18"/>
  <c r="AA213" i="11"/>
  <c r="AI125" i="7"/>
  <c r="AB212" i="11"/>
  <c r="AH89" i="18"/>
  <c r="AI108" i="7"/>
  <c r="AF130" i="7"/>
  <c r="AG30" i="18"/>
  <c r="AD211" i="11"/>
  <c r="AN14" i="7"/>
  <c r="AD209" i="11"/>
  <c r="AH103" i="18"/>
  <c r="AE99" i="7"/>
  <c r="AF118" i="7"/>
  <c r="AB210" i="11"/>
  <c r="AI141" i="7"/>
  <c r="AF49" i="18"/>
  <c r="AC209" i="11"/>
  <c r="AE59" i="18"/>
  <c r="AH29" i="18"/>
  <c r="AH28" i="18"/>
  <c r="AB217" i="11"/>
  <c r="DC156" i="17"/>
  <c r="DC110" i="17"/>
  <c r="DC150" i="17"/>
  <c r="DD113" i="17"/>
  <c r="DD110" i="17"/>
  <c r="DE156" i="17"/>
  <c r="DF135" i="17"/>
  <c r="AI25" i="18"/>
  <c r="AD214" i="11"/>
  <c r="AG25" i="18"/>
  <c r="AE102" i="7"/>
  <c r="AF121" i="7"/>
  <c r="AH26" i="18"/>
  <c r="DC143" i="17"/>
  <c r="DD137" i="17"/>
  <c r="DD117" i="17"/>
  <c r="DE125" i="17"/>
  <c r="DF122" i="17"/>
  <c r="DF151" i="17"/>
  <c r="AA223" i="11"/>
  <c r="AI153" i="7"/>
  <c r="AI146" i="7"/>
  <c r="DC163" i="17"/>
  <c r="DD128" i="17"/>
  <c r="DE139" i="17"/>
  <c r="DF109" i="17"/>
  <c r="BY155" i="17"/>
  <c r="AC119" i="11"/>
  <c r="AD75" i="11"/>
  <c r="AD33" i="11"/>
  <c r="AD35" i="11"/>
  <c r="AB169" i="11"/>
  <c r="AC86" i="11"/>
  <c r="AB128" i="11"/>
  <c r="AB36" i="11"/>
  <c r="AD27" i="11"/>
  <c r="AC171" i="11"/>
  <c r="BA127" i="17"/>
  <c r="CG127" i="17" s="1"/>
  <c r="AB29" i="11"/>
  <c r="AC177" i="11"/>
  <c r="AF146" i="7"/>
  <c r="AF149" i="7"/>
  <c r="AF147" i="7"/>
  <c r="AF148" i="7"/>
  <c r="AD164" i="11"/>
  <c r="AD118" i="11"/>
  <c r="AC123" i="11"/>
  <c r="AC84" i="11"/>
  <c r="AC27" i="11"/>
  <c r="AD34" i="11"/>
  <c r="AE158" i="7"/>
  <c r="AE159" i="7"/>
  <c r="AE157" i="7"/>
  <c r="AA168" i="11"/>
  <c r="AB166" i="11"/>
  <c r="AD126" i="11"/>
  <c r="AB25" i="11"/>
  <c r="AC118" i="11"/>
  <c r="AB79" i="11"/>
  <c r="AF132" i="7"/>
  <c r="AF135" i="7"/>
  <c r="AF134" i="7"/>
  <c r="AN62" i="7"/>
  <c r="AF133" i="7"/>
  <c r="AD78" i="11"/>
  <c r="BZ139" i="17"/>
  <c r="DF139" i="17" s="1"/>
  <c r="AF160" i="7"/>
  <c r="AF159" i="7"/>
  <c r="AF158" i="7"/>
  <c r="AC89" i="11"/>
  <c r="AB162" i="11"/>
  <c r="AE131" i="7"/>
  <c r="AE129" i="7"/>
  <c r="AE130" i="7"/>
  <c r="AD42" i="11"/>
  <c r="AB85" i="11"/>
  <c r="AF113" i="7"/>
  <c r="AF114" i="7"/>
  <c r="AF112" i="7"/>
  <c r="AN60" i="7"/>
  <c r="AF111" i="7"/>
  <c r="AD178" i="11"/>
  <c r="AC30" i="11"/>
  <c r="AD128" i="11"/>
  <c r="BR154" i="17"/>
  <c r="CX154" i="17" s="1"/>
  <c r="AB75" i="11"/>
  <c r="AB33" i="11"/>
  <c r="AB30" i="11"/>
  <c r="AD86" i="11"/>
  <c r="AA127" i="11"/>
  <c r="AG123" i="7"/>
  <c r="AN106" i="7"/>
  <c r="AG124" i="7"/>
  <c r="AG122" i="7"/>
  <c r="AG127" i="7"/>
  <c r="AG125" i="7"/>
  <c r="AG128" i="7"/>
  <c r="AG126" i="7"/>
  <c r="AH126" i="7"/>
  <c r="AH125" i="7"/>
  <c r="AH127" i="7"/>
  <c r="AH128" i="7"/>
  <c r="AH131" i="7"/>
  <c r="AH130" i="7"/>
  <c r="AH129" i="7"/>
  <c r="AH132" i="7"/>
  <c r="AG104" i="7"/>
  <c r="AG106" i="7"/>
  <c r="AG107" i="7"/>
  <c r="AG105" i="7"/>
  <c r="AG118" i="7"/>
  <c r="AG119" i="7"/>
  <c r="AG121" i="7"/>
  <c r="AG120" i="7"/>
  <c r="AG109" i="7"/>
  <c r="AG108" i="7"/>
  <c r="AG110" i="7"/>
  <c r="AI26" i="18"/>
  <c r="AD212" i="11"/>
  <c r="AI123" i="7"/>
  <c r="AA224" i="11"/>
  <c r="AD213" i="11"/>
  <c r="AI135" i="7"/>
  <c r="AH101" i="18"/>
  <c r="AF131" i="7"/>
  <c r="AG26" i="18"/>
  <c r="AC218" i="11"/>
  <c r="AN83" i="18"/>
  <c r="AE103" i="7"/>
  <c r="AB221" i="11"/>
  <c r="AH102" i="18"/>
  <c r="AE98" i="7"/>
  <c r="AF119" i="7"/>
  <c r="AC212" i="11"/>
  <c r="AH90" i="18"/>
  <c r="AD215" i="11"/>
  <c r="AI154" i="7"/>
  <c r="AI113" i="7"/>
  <c r="AN75" i="18"/>
  <c r="AD224" i="11"/>
  <c r="AA222" i="11"/>
  <c r="AE57" i="18"/>
  <c r="DC146" i="17"/>
  <c r="DC159" i="17"/>
  <c r="DC127" i="17"/>
  <c r="CE97" i="17"/>
  <c r="DC129" i="17"/>
  <c r="DC133" i="17"/>
  <c r="DD133" i="17"/>
  <c r="DD138" i="17"/>
  <c r="DD142" i="17"/>
  <c r="DD143" i="17"/>
  <c r="DD140" i="17"/>
  <c r="DD115" i="17"/>
  <c r="DD121" i="17"/>
  <c r="DE138" i="17"/>
  <c r="DE155" i="17"/>
  <c r="DE142" i="17"/>
  <c r="DE114" i="17"/>
  <c r="DE152" i="17"/>
  <c r="DE127" i="17"/>
  <c r="DE130" i="17"/>
  <c r="DF146" i="17"/>
  <c r="DF156" i="17"/>
  <c r="DF130" i="17"/>
  <c r="DF141" i="17"/>
  <c r="DF150" i="17"/>
  <c r="DF128" i="17"/>
  <c r="DF114" i="17"/>
  <c r="AA209" i="11"/>
  <c r="AA214" i="11"/>
  <c r="AD222" i="11"/>
  <c r="AH97" i="18"/>
  <c r="DC126" i="17"/>
  <c r="DE111" i="17"/>
  <c r="DE163" i="17"/>
  <c r="DF124" i="17"/>
  <c r="AG23" i="18"/>
  <c r="AI129" i="7"/>
  <c r="AB214" i="11"/>
  <c r="DC148" i="17"/>
  <c r="DD120" i="17"/>
  <c r="DD144" i="17"/>
  <c r="DF137" i="17"/>
  <c r="DF160" i="17"/>
  <c r="BY147" i="17"/>
  <c r="AD30" i="11"/>
  <c r="AF161" i="7"/>
  <c r="AF162" i="7"/>
  <c r="AF163" i="7"/>
  <c r="AN65" i="7"/>
  <c r="AB164" i="11"/>
  <c r="BN102" i="17"/>
  <c r="CT102" i="17" s="1"/>
  <c r="AD129" i="11"/>
  <c r="AB34" i="11"/>
  <c r="AC31" i="11"/>
  <c r="AE155" i="7"/>
  <c r="AE154" i="7"/>
  <c r="AE156" i="7"/>
  <c r="AE153" i="7"/>
  <c r="AN19" i="7"/>
  <c r="AD39" i="11"/>
  <c r="BF160" i="17"/>
  <c r="CL160" i="17" s="1"/>
  <c r="AC33" i="11"/>
  <c r="AD124" i="11"/>
  <c r="AD32" i="11"/>
  <c r="AA84" i="11"/>
  <c r="AB40" i="11"/>
  <c r="AC29" i="11"/>
  <c r="AA78" i="11"/>
  <c r="AD162" i="11"/>
  <c r="AD38" i="11"/>
  <c r="AD77" i="11"/>
  <c r="AB89" i="11"/>
  <c r="BS115" i="17"/>
  <c r="CY115" i="17" s="1"/>
  <c r="AB121" i="11"/>
  <c r="AC41" i="11"/>
  <c r="AC132" i="11"/>
  <c r="AD41" i="11"/>
  <c r="AU15" i="7"/>
  <c r="AB81" i="11"/>
  <c r="AF152" i="7"/>
  <c r="AF151" i="7"/>
  <c r="AF150" i="7"/>
  <c r="AA80" i="11"/>
  <c r="AB41" i="11"/>
  <c r="AD71" i="11"/>
  <c r="AA37" i="11"/>
  <c r="AA88" i="11"/>
  <c r="BQ103" i="17"/>
  <c r="CW103" i="17" s="1"/>
  <c r="AD87" i="11"/>
  <c r="BG159" i="17"/>
  <c r="CM159" i="17" s="1"/>
  <c r="AA123" i="11"/>
  <c r="AC75" i="11"/>
  <c r="AA71" i="11"/>
  <c r="AA74" i="11"/>
  <c r="BN121" i="17"/>
  <c r="CT121" i="17" s="1"/>
  <c r="AA36" i="11"/>
  <c r="AB27" i="11"/>
  <c r="AB176" i="11"/>
  <c r="O91" i="15"/>
  <c r="O93" i="15"/>
  <c r="O90" i="15"/>
  <c r="O92" i="15"/>
  <c r="AB44" i="11"/>
  <c r="AB116" i="11"/>
  <c r="AB127" i="11"/>
  <c r="AC35" i="11"/>
  <c r="AC121" i="11"/>
  <c r="AG146" i="7"/>
  <c r="AG143" i="7"/>
  <c r="AN108" i="7"/>
  <c r="AG144" i="7"/>
  <c r="AG145" i="7"/>
  <c r="AH143" i="7"/>
  <c r="AH146" i="7"/>
  <c r="AH144" i="7"/>
  <c r="AN153" i="7"/>
  <c r="AH145" i="7"/>
  <c r="AG157" i="7"/>
  <c r="AH92" i="18"/>
  <c r="AI152" i="7"/>
  <c r="DD162" i="17"/>
  <c r="AH23" i="18"/>
  <c r="DE148" i="17"/>
  <c r="AD74" i="11"/>
  <c r="AE146" i="7"/>
  <c r="AE149" i="7"/>
  <c r="AE147" i="7"/>
  <c r="AE148" i="7"/>
  <c r="AC133" i="11"/>
  <c r="AD117" i="11"/>
  <c r="AD168" i="11"/>
  <c r="AD172" i="11"/>
  <c r="AA41" i="11"/>
  <c r="AA173" i="11"/>
  <c r="AB88" i="11"/>
  <c r="AA165" i="11"/>
  <c r="AB117" i="11"/>
  <c r="BK116" i="17"/>
  <c r="CQ116" i="17" s="1"/>
  <c r="AA116" i="11"/>
  <c r="AC73" i="11"/>
  <c r="AC125" i="11"/>
  <c r="AD165" i="11"/>
  <c r="AA164" i="11"/>
  <c r="AB35" i="11"/>
  <c r="AC169" i="11"/>
  <c r="AC165" i="11"/>
  <c r="AB132" i="11"/>
  <c r="AD25" i="11"/>
  <c r="AD175" i="11"/>
  <c r="AA44" i="11"/>
  <c r="AD72" i="11"/>
  <c r="BB161" i="17"/>
  <c r="CH161" i="17" s="1"/>
  <c r="AC173" i="11"/>
  <c r="AA85" i="11"/>
  <c r="AD80" i="11"/>
  <c r="AA40" i="11"/>
  <c r="BS107" i="17"/>
  <c r="CY107" i="17" s="1"/>
  <c r="AE140" i="7"/>
  <c r="AE141" i="7"/>
  <c r="AE139" i="7"/>
  <c r="AE142" i="7"/>
  <c r="AA162" i="11"/>
  <c r="AD119" i="11"/>
  <c r="AY123" i="17"/>
  <c r="CE123" i="17" s="1"/>
  <c r="AC88" i="11"/>
  <c r="AC134" i="11"/>
  <c r="AA87" i="11"/>
  <c r="AF103" i="7"/>
  <c r="AN59" i="7"/>
  <c r="AF102" i="7"/>
  <c r="AF101" i="7"/>
  <c r="AF100" i="7"/>
  <c r="BR158" i="17"/>
  <c r="CX158" i="17" s="1"/>
  <c r="AD121" i="11"/>
  <c r="AE136" i="7"/>
  <c r="AE137" i="7"/>
  <c r="AE138" i="7"/>
  <c r="AC120" i="11"/>
  <c r="AC80" i="11"/>
  <c r="AD83" i="11"/>
  <c r="BK159" i="17"/>
  <c r="CQ159" i="17" s="1"/>
  <c r="AA43" i="11"/>
  <c r="AA126" i="11"/>
  <c r="AB167" i="11"/>
  <c r="AG98" i="7"/>
  <c r="AG99" i="7"/>
  <c r="AG103" i="7"/>
  <c r="AG100" i="7"/>
  <c r="AG102" i="7"/>
  <c r="AN104" i="7"/>
  <c r="AG97" i="7"/>
  <c r="AG101" i="7"/>
  <c r="AG156" i="7"/>
  <c r="AG155" i="7"/>
  <c r="AN109" i="7"/>
  <c r="AG154" i="7"/>
  <c r="AH153" i="7"/>
  <c r="AH150" i="7"/>
  <c r="AH151" i="7"/>
  <c r="AH152" i="7"/>
  <c r="AG137" i="7"/>
  <c r="AG139" i="7"/>
  <c r="AG136" i="7"/>
  <c r="AG138" i="7"/>
  <c r="AC210" i="11"/>
  <c r="AU199" i="7"/>
  <c r="DE153" i="17"/>
  <c r="AC79" i="11"/>
  <c r="AA39" i="11"/>
  <c r="AA89" i="11"/>
  <c r="AC76" i="11"/>
  <c r="AC164" i="11"/>
  <c r="AB123" i="11"/>
  <c r="AN18" i="7"/>
  <c r="AE143" i="7"/>
  <c r="AE145" i="7"/>
  <c r="AE144" i="7"/>
  <c r="AC124" i="11"/>
  <c r="AB38" i="11"/>
  <c r="AB171" i="11"/>
  <c r="BA139" i="17"/>
  <c r="CG139" i="17" s="1"/>
  <c r="AA122" i="11"/>
  <c r="AA121" i="11"/>
  <c r="BT129" i="17"/>
  <c r="CZ129" i="17" s="1"/>
  <c r="AA77" i="11"/>
  <c r="AD130" i="11"/>
  <c r="BK135" i="17"/>
  <c r="CQ135" i="17" s="1"/>
  <c r="AD28" i="11"/>
  <c r="AC44" i="11"/>
  <c r="AB131" i="11"/>
  <c r="AC81" i="11"/>
  <c r="BS150" i="17"/>
  <c r="CY150" i="17" s="1"/>
  <c r="AB175" i="11"/>
  <c r="AC43" i="11"/>
  <c r="AN20" i="7"/>
  <c r="AE163" i="7"/>
  <c r="AA27" i="11"/>
  <c r="AD43" i="11"/>
  <c r="AB134" i="11"/>
  <c r="AD81" i="11"/>
  <c r="AD76" i="11"/>
  <c r="AE152" i="7"/>
  <c r="AE150" i="7"/>
  <c r="AE151" i="7"/>
  <c r="AC162" i="11"/>
  <c r="AD31" i="11"/>
  <c r="AB77" i="11"/>
  <c r="AB174" i="11"/>
  <c r="AA33" i="11"/>
  <c r="AA134" i="11"/>
  <c r="AA176" i="11"/>
  <c r="AF157" i="7"/>
  <c r="AA86" i="11"/>
  <c r="AA166" i="11"/>
  <c r="AB179" i="11"/>
  <c r="AA169" i="11"/>
  <c r="AU14" i="18"/>
  <c r="AU14" i="7"/>
  <c r="Q94" i="15"/>
  <c r="Q95" i="15"/>
  <c r="Q96" i="15"/>
  <c r="AB39" i="11"/>
  <c r="AA133" i="11"/>
  <c r="AE161" i="7"/>
  <c r="AE160" i="7"/>
  <c r="AE162" i="7"/>
  <c r="AB122" i="11"/>
  <c r="AG117" i="7"/>
  <c r="AG115" i="7"/>
  <c r="AG116" i="7"/>
  <c r="AG135" i="7"/>
  <c r="AG133" i="7"/>
  <c r="AN107" i="7"/>
  <c r="AG134" i="7"/>
  <c r="AC77" i="11"/>
  <c r="AI30" i="18"/>
  <c r="AA212" i="11"/>
  <c r="AI150" i="7"/>
  <c r="AD219" i="11"/>
  <c r="AU200" i="7"/>
  <c r="AC220" i="11"/>
  <c r="AF51" i="18"/>
  <c r="AF127" i="7"/>
  <c r="AG29" i="18"/>
  <c r="AD210" i="11"/>
  <c r="AH94" i="18"/>
  <c r="AB211" i="11"/>
  <c r="V210" i="7"/>
  <c r="AE96" i="7"/>
  <c r="AN61" i="7"/>
  <c r="AC219" i="11"/>
  <c r="AE62" i="18"/>
  <c r="AU196" i="7"/>
  <c r="AA219" i="11"/>
  <c r="AE61" i="18"/>
  <c r="AI124" i="7"/>
  <c r="AH27" i="18"/>
  <c r="AB218" i="11"/>
  <c r="AH96" i="18"/>
  <c r="AI133" i="7"/>
  <c r="DC160" i="17"/>
  <c r="DC153" i="17"/>
  <c r="DC132" i="17"/>
  <c r="DC125" i="17"/>
  <c r="DC151" i="17"/>
  <c r="DC138" i="17"/>
  <c r="DD151" i="17"/>
  <c r="DD130" i="17"/>
  <c r="DD149" i="17"/>
  <c r="DD160" i="17"/>
  <c r="DD163" i="17"/>
  <c r="DD158" i="17"/>
  <c r="DD119" i="17"/>
  <c r="DE136" i="17"/>
  <c r="DE164" i="17"/>
  <c r="DE113" i="17"/>
  <c r="DE144" i="17"/>
  <c r="DE118" i="17"/>
  <c r="DE147" i="17"/>
  <c r="DE141" i="17"/>
  <c r="DF161" i="17"/>
  <c r="DF144" i="17"/>
  <c r="DF118" i="17"/>
  <c r="DF117" i="17"/>
  <c r="DF145" i="17"/>
  <c r="DF155" i="17"/>
  <c r="DF148" i="17"/>
  <c r="DF131" i="17"/>
  <c r="DF113" i="17"/>
  <c r="DC157" i="17"/>
  <c r="DD152" i="17"/>
  <c r="DE124" i="17"/>
  <c r="DF112" i="17"/>
  <c r="DF127" i="17"/>
  <c r="AG158" i="7"/>
  <c r="AG27" i="18"/>
  <c r="AI139" i="7"/>
  <c r="AI151" i="7"/>
  <c r="DC131" i="17"/>
  <c r="DD145" i="17"/>
  <c r="DE132" i="17"/>
  <c r="DF152" i="17"/>
  <c r="AA220" i="11"/>
  <c r="AF125" i="7"/>
  <c r="AE100" i="7"/>
  <c r="AC214" i="11"/>
  <c r="AC217" i="11"/>
  <c r="DC144" i="17"/>
  <c r="DD125" i="17"/>
  <c r="DE109" i="17"/>
  <c r="DF115" i="17"/>
  <c r="AE120" i="7"/>
  <c r="AE121" i="7"/>
  <c r="AE118" i="7"/>
  <c r="AE119" i="7"/>
  <c r="AD85" i="11"/>
  <c r="AA35" i="11"/>
  <c r="AF145" i="7"/>
  <c r="AF144" i="7"/>
  <c r="AF143" i="7"/>
  <c r="AN63" i="7"/>
  <c r="AF115" i="7"/>
  <c r="AF116" i="7"/>
  <c r="AF117" i="7"/>
  <c r="AA81" i="11"/>
  <c r="AA38" i="11"/>
  <c r="AD163" i="11"/>
  <c r="AC36" i="11"/>
  <c r="AA76" i="11"/>
  <c r="AB43" i="11"/>
  <c r="BF146" i="17"/>
  <c r="CL146" i="17" s="1"/>
  <c r="AD169" i="11"/>
  <c r="AB73" i="11"/>
  <c r="AA178" i="11"/>
  <c r="AA125" i="11"/>
  <c r="AD134" i="11"/>
  <c r="AA174" i="11"/>
  <c r="AA131" i="11"/>
  <c r="AB28" i="11"/>
  <c r="AC175" i="11"/>
  <c r="AB178" i="11"/>
  <c r="AZ102" i="17"/>
  <c r="CF102" i="17" s="1"/>
  <c r="AD122" i="11"/>
  <c r="AE105" i="7"/>
  <c r="AE106" i="7"/>
  <c r="AE107" i="7"/>
  <c r="AE104" i="7"/>
  <c r="AA82" i="11"/>
  <c r="AB173" i="11"/>
  <c r="AC166" i="11"/>
  <c r="AB120" i="11"/>
  <c r="AA167" i="11"/>
  <c r="AA32" i="11"/>
  <c r="AD177" i="11"/>
  <c r="AC167" i="11"/>
  <c r="AE125" i="7"/>
  <c r="AE128" i="7"/>
  <c r="AE126" i="7"/>
  <c r="AE127" i="7"/>
  <c r="AC130" i="11"/>
  <c r="AD133" i="11"/>
  <c r="AC168" i="11"/>
  <c r="AF155" i="7"/>
  <c r="AF153" i="7"/>
  <c r="AN64" i="7"/>
  <c r="AF154" i="7"/>
  <c r="AF156" i="7"/>
  <c r="BB152" i="17"/>
  <c r="CH152" i="17" s="1"/>
  <c r="AA170" i="11"/>
  <c r="BQ157" i="17"/>
  <c r="CW157" i="17" s="1"/>
  <c r="AB124" i="11"/>
  <c r="BY129" i="17"/>
  <c r="AB80" i="11"/>
  <c r="AB125" i="11"/>
  <c r="AC126" i="11"/>
  <c r="AC117" i="11"/>
  <c r="AH158" i="7"/>
  <c r="AH160" i="7"/>
  <c r="AH161" i="7"/>
  <c r="AH162" i="7"/>
  <c r="AH157" i="7"/>
  <c r="AH159" i="7"/>
  <c r="AN155" i="7"/>
  <c r="AH163" i="7"/>
  <c r="AH148" i="7"/>
  <c r="AH147" i="7"/>
  <c r="AH149" i="7"/>
  <c r="AG148" i="7"/>
  <c r="AG149" i="7"/>
  <c r="AG147" i="7"/>
  <c r="AI29" i="18"/>
  <c r="AI24" i="18"/>
  <c r="AB213" i="11"/>
  <c r="AH98" i="18"/>
  <c r="M222" i="2"/>
  <c r="AI136" i="7"/>
  <c r="AI131" i="7"/>
  <c r="AA218" i="11"/>
  <c r="AI138" i="7"/>
  <c r="AF128" i="7"/>
  <c r="AG28" i="18"/>
  <c r="AC222" i="11"/>
  <c r="AU198" i="7"/>
  <c r="AI130" i="7"/>
  <c r="AD218" i="11"/>
  <c r="AI142" i="7"/>
  <c r="AI137" i="7"/>
  <c r="AE94" i="7"/>
  <c r="AF120" i="7"/>
  <c r="AB224" i="11"/>
  <c r="AE58" i="18"/>
  <c r="AI132" i="7"/>
  <c r="AC216" i="11"/>
  <c r="AI145" i="7"/>
  <c r="AH25" i="18"/>
  <c r="AD223" i="11"/>
  <c r="AI109" i="7"/>
  <c r="DC142" i="17"/>
  <c r="DC115" i="17"/>
  <c r="DC147" i="17"/>
  <c r="DC135" i="17"/>
  <c r="DC155" i="17"/>
  <c r="DC161" i="17"/>
  <c r="DC136" i="17"/>
  <c r="DD109" i="17"/>
  <c r="DD135" i="17"/>
  <c r="DD139" i="17"/>
  <c r="DD159" i="17"/>
  <c r="DD161" i="17"/>
  <c r="DD131" i="17"/>
  <c r="DD147" i="17"/>
  <c r="DE133" i="17"/>
  <c r="DE150" i="17"/>
  <c r="DE112" i="17"/>
  <c r="DE149" i="17"/>
  <c r="DE129" i="17"/>
  <c r="DE117" i="17"/>
  <c r="DE157" i="17"/>
  <c r="DF110" i="17"/>
  <c r="DF140" i="17"/>
  <c r="DF125" i="17"/>
  <c r="DF132" i="17"/>
  <c r="DF119" i="17"/>
  <c r="DF133" i="17"/>
  <c r="DF159" i="17"/>
  <c r="DC141" i="17"/>
  <c r="DD129" i="17"/>
  <c r="DE120" i="17"/>
  <c r="DE126" i="17"/>
  <c r="DF162" i="17"/>
  <c r="AF47" i="18"/>
  <c r="AI149" i="7"/>
  <c r="AF50" i="18"/>
  <c r="AE97" i="7"/>
  <c r="AE60" i="18"/>
  <c r="DC130" i="17"/>
  <c r="DC162" i="17"/>
  <c r="DD155" i="17"/>
  <c r="DE122" i="17"/>
  <c r="DE162" i="17"/>
  <c r="DF158" i="17"/>
  <c r="AE95" i="7"/>
  <c r="DC164" i="17"/>
  <c r="DE116" i="17"/>
  <c r="DF147" i="17"/>
  <c r="BW117" i="17"/>
  <c r="BW120" i="17"/>
  <c r="BW122" i="17"/>
  <c r="BW119" i="17"/>
  <c r="BW116" i="17"/>
  <c r="BW118" i="17"/>
  <c r="BW121" i="17"/>
  <c r="DA157" i="17" l="1"/>
  <c r="P157" i="17" s="1"/>
  <c r="AE170" i="11"/>
  <c r="K33" i="15" s="1"/>
  <c r="CI152" i="17"/>
  <c r="M152" i="17" s="1"/>
  <c r="AE32" i="11"/>
  <c r="H30" i="15" s="1"/>
  <c r="AE167" i="11"/>
  <c r="K30" i="15" s="1"/>
  <c r="AE82" i="11"/>
  <c r="I35" i="15" s="1"/>
  <c r="CI102" i="17"/>
  <c r="M102" i="17" s="1"/>
  <c r="AE131" i="11"/>
  <c r="J39" i="15" s="1"/>
  <c r="AE174" i="11"/>
  <c r="K37" i="15" s="1"/>
  <c r="AE125" i="11"/>
  <c r="J33" i="15" s="1"/>
  <c r="AE178" i="11"/>
  <c r="K41" i="15" s="1"/>
  <c r="CO146" i="17"/>
  <c r="N146" i="17" s="1"/>
  <c r="AE76" i="11"/>
  <c r="I29" i="15" s="1"/>
  <c r="AE38" i="11"/>
  <c r="H36" i="15" s="1"/>
  <c r="AE81" i="11"/>
  <c r="I34" i="15" s="1"/>
  <c r="AE35" i="11"/>
  <c r="H33" i="15" s="1"/>
  <c r="AE133" i="11"/>
  <c r="J41" i="15" s="1"/>
  <c r="AE169" i="11"/>
  <c r="K32" i="15" s="1"/>
  <c r="AE166" i="11"/>
  <c r="K29" i="15" s="1"/>
  <c r="AE86" i="11"/>
  <c r="I39" i="15" s="1"/>
  <c r="AE176" i="11"/>
  <c r="K39" i="15" s="1"/>
  <c r="AE134" i="11"/>
  <c r="J42" i="15" s="1"/>
  <c r="AE33" i="11"/>
  <c r="H31" i="15" s="1"/>
  <c r="AE27" i="11"/>
  <c r="H25" i="15" s="1"/>
  <c r="DA150" i="17"/>
  <c r="P150" i="17" s="1"/>
  <c r="CU135" i="17"/>
  <c r="O135" i="17" s="1"/>
  <c r="DA129" i="17"/>
  <c r="P129" i="17" s="1"/>
  <c r="AE121" i="11"/>
  <c r="J29" i="15" s="1"/>
  <c r="AE122" i="11"/>
  <c r="J30" i="15" s="1"/>
  <c r="CI139" i="17"/>
  <c r="M139" i="17" s="1"/>
  <c r="AE89" i="11"/>
  <c r="I42" i="15" s="1"/>
  <c r="AE39" i="11"/>
  <c r="H37" i="15" s="1"/>
  <c r="AE126" i="11"/>
  <c r="J34" i="15" s="1"/>
  <c r="AE43" i="11"/>
  <c r="H41" i="15" s="1"/>
  <c r="CU159" i="17"/>
  <c r="O159" i="17" s="1"/>
  <c r="AE87" i="11"/>
  <c r="I40" i="15" s="1"/>
  <c r="CI123" i="17"/>
  <c r="M123" i="17" s="1"/>
  <c r="AE162" i="11"/>
  <c r="K25" i="15" s="1"/>
  <c r="DA107" i="17"/>
  <c r="P107" i="17" s="1"/>
  <c r="AE40" i="11"/>
  <c r="H38" i="15" s="1"/>
  <c r="AE85" i="11"/>
  <c r="I38" i="15" s="1"/>
  <c r="CI161" i="17"/>
  <c r="M161" i="17" s="1"/>
  <c r="AE44" i="11"/>
  <c r="H42" i="15" s="1"/>
  <c r="AE164" i="11"/>
  <c r="K27" i="15" s="1"/>
  <c r="AE116" i="11"/>
  <c r="J24" i="15" s="1"/>
  <c r="CU116" i="17"/>
  <c r="O116" i="17" s="1"/>
  <c r="AE165" i="11"/>
  <c r="K28" i="15" s="1"/>
  <c r="AE173" i="11"/>
  <c r="K36" i="15" s="1"/>
  <c r="AE41" i="11"/>
  <c r="H39" i="15" s="1"/>
  <c r="AE36" i="11"/>
  <c r="H34" i="15" s="1"/>
  <c r="CU121" i="17"/>
  <c r="O121" i="17" s="1"/>
  <c r="AE74" i="11"/>
  <c r="I27" i="15" s="1"/>
  <c r="AE71" i="11"/>
  <c r="I24" i="15" s="1"/>
  <c r="AE123" i="11"/>
  <c r="J31" i="15" s="1"/>
  <c r="CO159" i="17"/>
  <c r="N159" i="17" s="1"/>
  <c r="DA103" i="17"/>
  <c r="P103" i="17" s="1"/>
  <c r="AE88" i="11"/>
  <c r="I41" i="15" s="1"/>
  <c r="AE37" i="11"/>
  <c r="H35" i="15" s="1"/>
  <c r="AE80" i="11"/>
  <c r="I33" i="15" s="1"/>
  <c r="DA115" i="17"/>
  <c r="P115" i="17" s="1"/>
  <c r="AE78" i="11"/>
  <c r="I31" i="15" s="1"/>
  <c r="AE84" i="11"/>
  <c r="I37" i="15" s="1"/>
  <c r="CO160" i="17"/>
  <c r="N160" i="17" s="1"/>
  <c r="CU102" i="17"/>
  <c r="O102" i="17" s="1"/>
  <c r="AE127" i="11"/>
  <c r="J35" i="15" s="1"/>
  <c r="DA154" i="17"/>
  <c r="P154" i="17" s="1"/>
  <c r="AE168" i="11"/>
  <c r="K31" i="15" s="1"/>
  <c r="CI127" i="17"/>
  <c r="M127" i="17" s="1"/>
  <c r="AE34" i="11"/>
  <c r="H32" i="15" s="1"/>
  <c r="AE70" i="11"/>
  <c r="I23" i="15" s="1"/>
  <c r="AE175" i="11"/>
  <c r="K38" i="15" s="1"/>
  <c r="AE171" i="11"/>
  <c r="K34" i="15" s="1"/>
  <c r="AE172" i="11"/>
  <c r="K35" i="15" s="1"/>
  <c r="AE42" i="11"/>
  <c r="H40" i="15" s="1"/>
  <c r="AE119" i="11"/>
  <c r="J27" i="15" s="1"/>
  <c r="AE129" i="11"/>
  <c r="J37" i="15" s="1"/>
  <c r="AE124" i="11"/>
  <c r="J32" i="15" s="1"/>
  <c r="CU112" i="17"/>
  <c r="O112" i="17" s="1"/>
  <c r="AE128" i="11"/>
  <c r="J36" i="15" s="1"/>
  <c r="AE117" i="11"/>
  <c r="J25" i="15" s="1"/>
  <c r="AE163" i="11"/>
  <c r="K26" i="15" s="1"/>
  <c r="AE29" i="11"/>
  <c r="H27" i="15" s="1"/>
  <c r="AE179" i="11"/>
  <c r="K42" i="15" s="1"/>
  <c r="AE118" i="11"/>
  <c r="J26" i="15" s="1"/>
  <c r="CU113" i="17"/>
  <c r="O113" i="17" s="1"/>
  <c r="AE132" i="11"/>
  <c r="J40" i="15" s="1"/>
  <c r="AE30" i="11"/>
  <c r="H28" i="15" s="1"/>
  <c r="AE72" i="11"/>
  <c r="I25" i="15" s="1"/>
  <c r="AE177" i="11"/>
  <c r="K40" i="15" s="1"/>
  <c r="DA119" i="17"/>
  <c r="P119" i="17" s="1"/>
  <c r="CO129" i="17"/>
  <c r="N129" i="17" s="1"/>
  <c r="AE28" i="11"/>
  <c r="H26" i="15" s="1"/>
  <c r="CU109" i="17"/>
  <c r="O109" i="17" s="1"/>
  <c r="AE130" i="11"/>
  <c r="J38" i="15" s="1"/>
  <c r="CU144" i="17"/>
  <c r="O144" i="17" s="1"/>
  <c r="AE120" i="11"/>
  <c r="J28" i="15" s="1"/>
  <c r="CI103" i="17"/>
  <c r="M103" i="17" s="1"/>
  <c r="DA158" i="17"/>
  <c r="P158" i="17" s="1"/>
  <c r="AE73" i="11"/>
  <c r="I26" i="15" s="1"/>
  <c r="AE75" i="11"/>
  <c r="I28" i="15" s="1"/>
  <c r="AE83" i="11"/>
  <c r="I36" i="15" s="1"/>
  <c r="AE31" i="11"/>
  <c r="H29" i="15" s="1"/>
  <c r="AC35" i="14"/>
  <c r="AC82" i="14"/>
  <c r="AC88" i="14"/>
  <c r="AE79" i="11"/>
  <c r="I32" i="15" s="1"/>
  <c r="AE26" i="11"/>
  <c r="H24" i="15" s="1"/>
  <c r="AE25" i="11"/>
  <c r="H23" i="15" s="1"/>
  <c r="CI96" i="17"/>
  <c r="M96" i="17" s="1"/>
  <c r="CI95" i="17"/>
  <c r="M95" i="17" s="1"/>
  <c r="AE77" i="11"/>
  <c r="I30" i="15" s="1"/>
  <c r="CI97" i="17"/>
  <c r="M97" i="17" s="1"/>
  <c r="Z77" i="18"/>
  <c r="Z54" i="18"/>
  <c r="Z100" i="18"/>
  <c r="AE216" i="14"/>
  <c r="AB216" i="14"/>
  <c r="AC216" i="14" s="1"/>
  <c r="Q222" i="2"/>
  <c r="Z210" i="7"/>
  <c r="L210" i="7"/>
  <c r="AE222" i="11"/>
  <c r="L40" i="15" s="1"/>
  <c r="AE216" i="11"/>
  <c r="L34" i="15" s="1"/>
  <c r="AE213" i="11"/>
  <c r="L31" i="15" s="1"/>
  <c r="AE221" i="11"/>
  <c r="L39" i="15" s="1"/>
  <c r="AE215" i="11"/>
  <c r="L33" i="15" s="1"/>
  <c r="AE223" i="11"/>
  <c r="L41" i="15" s="1"/>
  <c r="AE214" i="11"/>
  <c r="L32" i="15" s="1"/>
  <c r="AE224" i="11"/>
  <c r="L42" i="15" s="1"/>
  <c r="AE217" i="11"/>
  <c r="L35" i="15" s="1"/>
  <c r="AE218" i="11"/>
  <c r="L36" i="15" s="1"/>
  <c r="AE209" i="11"/>
  <c r="L27" i="15" s="1"/>
  <c r="AE219" i="11"/>
  <c r="L37" i="15" s="1"/>
  <c r="AE210" i="11"/>
  <c r="L28" i="15" s="1"/>
  <c r="AE220" i="11"/>
  <c r="L38" i="15" s="1"/>
  <c r="AE212" i="11"/>
  <c r="L30" i="15" s="1"/>
  <c r="AC225" i="14"/>
  <c r="AC222" i="14"/>
  <c r="AC214" i="14"/>
  <c r="AC220" i="14"/>
  <c r="AC217" i="14"/>
  <c r="DG142" i="17"/>
  <c r="Q142" i="17" s="1"/>
  <c r="DG160" i="17"/>
  <c r="Q160" i="17" s="1"/>
  <c r="DG130" i="17"/>
  <c r="Q130" i="17" s="1"/>
  <c r="DG157" i="17"/>
  <c r="Q157" i="17" s="1"/>
  <c r="DG159" i="17"/>
  <c r="Q159" i="17" s="1"/>
  <c r="DG128" i="17"/>
  <c r="Q128" i="17" s="1"/>
  <c r="DG111" i="17"/>
  <c r="Q111" i="17" s="1"/>
  <c r="DG113" i="17"/>
  <c r="Q113" i="17" s="1"/>
  <c r="DG141" i="17"/>
  <c r="Q141" i="17" s="1"/>
  <c r="DG110" i="17"/>
  <c r="Q110" i="17" s="1"/>
  <c r="DG155" i="17"/>
  <c r="Q155" i="17" s="1"/>
  <c r="DG125" i="17"/>
  <c r="Q125" i="17" s="1"/>
  <c r="DG144" i="17"/>
  <c r="Q144" i="17" s="1"/>
  <c r="DG146" i="17"/>
  <c r="Q146" i="17" s="1"/>
  <c r="DG109" i="17"/>
  <c r="Q109" i="17" s="1"/>
  <c r="DG140" i="17"/>
  <c r="Q140" i="17" s="1"/>
  <c r="DG149" i="17"/>
  <c r="Q149" i="17" s="1"/>
  <c r="DG138" i="17"/>
  <c r="Q138" i="17" s="1"/>
  <c r="DG131" i="17"/>
  <c r="Q131" i="17" s="1"/>
  <c r="DG145" i="17"/>
  <c r="Q145" i="17" s="1"/>
  <c r="DG163" i="17"/>
  <c r="Q163" i="17" s="1"/>
  <c r="DG133" i="17"/>
  <c r="Q133" i="17" s="1"/>
  <c r="DG153" i="17"/>
  <c r="Q153" i="17" s="1"/>
  <c r="DG147" i="17"/>
  <c r="Q147" i="17" s="1"/>
  <c r="DG135" i="17"/>
  <c r="Q135" i="17" s="1"/>
  <c r="DG112" i="17"/>
  <c r="Q112" i="17" s="1"/>
  <c r="DG154" i="17"/>
  <c r="Q154" i="17" s="1"/>
  <c r="DG161" i="17"/>
  <c r="Q161" i="17" s="1"/>
  <c r="DG126" i="17"/>
  <c r="Q126" i="17" s="1"/>
  <c r="DG150" i="17"/>
  <c r="Q150" i="17" s="1"/>
  <c r="DG123" i="17"/>
  <c r="Q123" i="17" s="1"/>
  <c r="DG114" i="17"/>
  <c r="Q114" i="17" s="1"/>
  <c r="DG156" i="17"/>
  <c r="Q156" i="17" s="1"/>
  <c r="DG164" i="17"/>
  <c r="Q164" i="17" s="1"/>
  <c r="DG148" i="17"/>
  <c r="Q148" i="17" s="1"/>
  <c r="DG134" i="17"/>
  <c r="Q134" i="17" s="1"/>
  <c r="DG151" i="17"/>
  <c r="Q151" i="17" s="1"/>
  <c r="DG152" i="17"/>
  <c r="Q152" i="17" s="1"/>
  <c r="DG136" i="17"/>
  <c r="Q136" i="17" s="1"/>
  <c r="DG127" i="17"/>
  <c r="Q127" i="17" s="1"/>
  <c r="DG132" i="17"/>
  <c r="Q132" i="17" s="1"/>
  <c r="DG115" i="17"/>
  <c r="Q115" i="17" s="1"/>
  <c r="DG129" i="17"/>
  <c r="Q129" i="17" s="1"/>
  <c r="DG139" i="17"/>
  <c r="Q139" i="17" s="1"/>
  <c r="DG162" i="17"/>
  <c r="Q162" i="17" s="1"/>
  <c r="DG158" i="17"/>
  <c r="Q158" i="17" s="1"/>
  <c r="DG137" i="17"/>
  <c r="Q137" i="17" s="1"/>
  <c r="DG124" i="17"/>
  <c r="Q124" i="17" s="1"/>
  <c r="DG143" i="17"/>
  <c r="Q143" i="17" s="1"/>
  <c r="Z223" i="7"/>
  <c r="Z14" i="18"/>
  <c r="Z35" i="18"/>
  <c r="BA109" i="14"/>
  <c r="DC121" i="17"/>
  <c r="AF56" i="18"/>
  <c r="AI159" i="7"/>
  <c r="AN32" i="18"/>
  <c r="AI157" i="7"/>
  <c r="AN193" i="7"/>
  <c r="AF53" i="18"/>
  <c r="O97" i="15"/>
  <c r="AN76" i="18"/>
  <c r="O100" i="15"/>
  <c r="AG34" i="18"/>
  <c r="AI161" i="7"/>
  <c r="DC118" i="17"/>
  <c r="P103" i="15"/>
  <c r="P100" i="15"/>
  <c r="P102" i="15"/>
  <c r="P101" i="15"/>
  <c r="AN190" i="7"/>
  <c r="AN194" i="7"/>
  <c r="P97" i="15"/>
  <c r="P96" i="15"/>
  <c r="P99" i="15"/>
  <c r="P95" i="15"/>
  <c r="P98" i="15"/>
  <c r="P94" i="15"/>
  <c r="AI31" i="18"/>
  <c r="AE67" i="18"/>
  <c r="AN53" i="18"/>
  <c r="AN189" i="7"/>
  <c r="O103" i="15"/>
  <c r="AI156" i="7"/>
  <c r="O96" i="15"/>
  <c r="AI115" i="7"/>
  <c r="AI117" i="7"/>
  <c r="AN188" i="7"/>
  <c r="AN197" i="7"/>
  <c r="AH34" i="18"/>
  <c r="DC120" i="17"/>
  <c r="AI33" i="18"/>
  <c r="AN187" i="7"/>
  <c r="Q97" i="15"/>
  <c r="Q98" i="15"/>
  <c r="Q102" i="15"/>
  <c r="Q103" i="15"/>
  <c r="Q99" i="15"/>
  <c r="Q101" i="15"/>
  <c r="Q100" i="15"/>
  <c r="AI35" i="18"/>
  <c r="AN199" i="7"/>
  <c r="AG37" i="18"/>
  <c r="AN191" i="7"/>
  <c r="AI36" i="18"/>
  <c r="AN10" i="18"/>
  <c r="AE63" i="18"/>
  <c r="AN192" i="7"/>
  <c r="AF54" i="18"/>
  <c r="AI116" i="7"/>
  <c r="AH35" i="18"/>
  <c r="DC117" i="17"/>
  <c r="AI118" i="7"/>
  <c r="AH32" i="18"/>
  <c r="AG36" i="18"/>
  <c r="AN99" i="18"/>
  <c r="O99" i="15"/>
  <c r="AI162" i="7"/>
  <c r="AN195" i="7"/>
  <c r="AF55" i="18"/>
  <c r="O95" i="15"/>
  <c r="AE64" i="18"/>
  <c r="AI155" i="7"/>
  <c r="DC122" i="17"/>
  <c r="AN200" i="7"/>
  <c r="AN196" i="7"/>
  <c r="AG35" i="18"/>
  <c r="O98" i="15"/>
  <c r="AE68" i="18"/>
  <c r="AN198" i="7"/>
  <c r="AI163" i="7"/>
  <c r="DC119" i="17"/>
  <c r="AG31" i="18"/>
  <c r="O102" i="15"/>
  <c r="AI32" i="18"/>
  <c r="AI160" i="7"/>
  <c r="AI120" i="7"/>
  <c r="AE66" i="18"/>
  <c r="AE65" i="18"/>
  <c r="DC116" i="17"/>
  <c r="O101" i="15"/>
  <c r="AI158" i="7"/>
  <c r="AI119" i="7"/>
  <c r="AH31" i="18"/>
  <c r="AG32" i="18"/>
  <c r="AI34" i="18"/>
  <c r="AA211" i="11"/>
  <c r="AH36" i="18"/>
  <c r="O94" i="15"/>
  <c r="AH33" i="18"/>
  <c r="AI121" i="7"/>
  <c r="R102" i="15"/>
  <c r="R101" i="15"/>
  <c r="R103" i="15"/>
  <c r="AG33" i="18"/>
  <c r="AN186" i="7"/>
  <c r="Z78" i="18" l="1"/>
  <c r="Z101" i="18"/>
  <c r="Z55" i="18"/>
  <c r="DG117" i="17"/>
  <c r="Q117" i="17" s="1"/>
  <c r="DG116" i="17"/>
  <c r="Q116" i="17" s="1"/>
  <c r="DG120" i="17"/>
  <c r="Q120" i="17" s="1"/>
  <c r="DG118" i="17"/>
  <c r="Q118" i="17" s="1"/>
  <c r="DG119" i="17"/>
  <c r="Q119" i="17" s="1"/>
  <c r="DG122" i="17"/>
  <c r="Q122" i="17" s="1"/>
  <c r="DG121" i="17"/>
  <c r="Q121" i="17" s="1"/>
  <c r="AE211" i="11"/>
  <c r="L29" i="15" s="1"/>
  <c r="Z36" i="18"/>
  <c r="Z15" i="18"/>
  <c r="BA110" i="14"/>
  <c r="AG41" i="18"/>
  <c r="AI37" i="18"/>
  <c r="AH37" i="18"/>
  <c r="AG39" i="18"/>
  <c r="AF62" i="18"/>
  <c r="AE69" i="18"/>
  <c r="AE70" i="18"/>
  <c r="AE71" i="18"/>
  <c r="AH40" i="18"/>
  <c r="AG40" i="18"/>
  <c r="AI38" i="18"/>
  <c r="AH41" i="18"/>
  <c r="AG42" i="18"/>
  <c r="AI41" i="18"/>
  <c r="AH42" i="18"/>
  <c r="AF57" i="18"/>
  <c r="AF60" i="18"/>
  <c r="AF61" i="18"/>
  <c r="AI40" i="18"/>
  <c r="AF58" i="18"/>
  <c r="AG38" i="18"/>
  <c r="AI39" i="18"/>
  <c r="AH38" i="18"/>
  <c r="AE72" i="18"/>
  <c r="AF59" i="18"/>
  <c r="AH39" i="18"/>
  <c r="Z79" i="18" l="1"/>
  <c r="Z102" i="18"/>
  <c r="Z56" i="18"/>
  <c r="Z16" i="18"/>
  <c r="Z37" i="18"/>
  <c r="AH45" i="18"/>
  <c r="AN33" i="18"/>
  <c r="AI45" i="18"/>
  <c r="AN100" i="18"/>
  <c r="AF67" i="18"/>
  <c r="AE74" i="18"/>
  <c r="AI42" i="18"/>
  <c r="AF63" i="18"/>
  <c r="AF65" i="18"/>
  <c r="AF66" i="18"/>
  <c r="AH44" i="18"/>
  <c r="AI43" i="18"/>
  <c r="AG43" i="18"/>
  <c r="AN11" i="18"/>
  <c r="AH43" i="18"/>
  <c r="AI44" i="18"/>
  <c r="AN54" i="18"/>
  <c r="AN77" i="18"/>
  <c r="AG45" i="18"/>
  <c r="AE73" i="18"/>
  <c r="AG44" i="18"/>
  <c r="AF64" i="18"/>
  <c r="AG46" i="18"/>
  <c r="AE75" i="18"/>
  <c r="Z57" i="18" l="1"/>
  <c r="Z103" i="18"/>
  <c r="Z80" i="18"/>
  <c r="Z38" i="18"/>
  <c r="Z17" i="18"/>
  <c r="AG51" i="18"/>
  <c r="AI47" i="18"/>
  <c r="AF70" i="18"/>
  <c r="AE77" i="18"/>
  <c r="AF71" i="18"/>
  <c r="AG50" i="18"/>
  <c r="AH46" i="18"/>
  <c r="AE76" i="18"/>
  <c r="AI50" i="18"/>
  <c r="AG52" i="18"/>
  <c r="AG48" i="18"/>
  <c r="AI49" i="18"/>
  <c r="AH49" i="18"/>
  <c r="AF68" i="18"/>
  <c r="AH51" i="18"/>
  <c r="AF69" i="18"/>
  <c r="AI48" i="18"/>
  <c r="AG47" i="18"/>
  <c r="AH47" i="18"/>
  <c r="AI51" i="18"/>
  <c r="AH50" i="18"/>
  <c r="AH48" i="18"/>
  <c r="AI46" i="18"/>
  <c r="AG49" i="18"/>
  <c r="Z81" i="18" l="1"/>
  <c r="Z104" i="18"/>
  <c r="Z58" i="18"/>
  <c r="Z39" i="18"/>
  <c r="Z18" i="18"/>
  <c r="AH52" i="18"/>
  <c r="AF73" i="18"/>
  <c r="AF72" i="18"/>
  <c r="AF74" i="18"/>
  <c r="AH53" i="18"/>
  <c r="AF75" i="18"/>
  <c r="AI53" i="18"/>
  <c r="AG54" i="18"/>
  <c r="AN34" i="18"/>
  <c r="AN101" i="18"/>
  <c r="AG53" i="18"/>
  <c r="AE80" i="18"/>
  <c r="AN55" i="18"/>
  <c r="AE78" i="18"/>
  <c r="AI54" i="18"/>
  <c r="AH54" i="18"/>
  <c r="AI52" i="18"/>
  <c r="AG56" i="18"/>
  <c r="AN78" i="18"/>
  <c r="AI55" i="18"/>
  <c r="AG55" i="18"/>
  <c r="AH55" i="18"/>
  <c r="AE79" i="18"/>
  <c r="Z59" i="18" l="1"/>
  <c r="Z105" i="18"/>
  <c r="Z82" i="18"/>
  <c r="Z40" i="18"/>
  <c r="Z19" i="18"/>
  <c r="AG57" i="18"/>
  <c r="AI61" i="18"/>
  <c r="AH57" i="18"/>
  <c r="AG62" i="18"/>
  <c r="AE82" i="18"/>
  <c r="AF77" i="18"/>
  <c r="AG60" i="18"/>
  <c r="AE83" i="18"/>
  <c r="AN12" i="18"/>
  <c r="AI58" i="18"/>
  <c r="AE81" i="18"/>
  <c r="AH59" i="18"/>
  <c r="AF76" i="18"/>
  <c r="AH60" i="18"/>
  <c r="AH61" i="18"/>
  <c r="AI56" i="18"/>
  <c r="AI60" i="18"/>
  <c r="AG61" i="18"/>
  <c r="AI57" i="18"/>
  <c r="AH56" i="18"/>
  <c r="AG58" i="18"/>
  <c r="AI59" i="18"/>
  <c r="AH58" i="18"/>
  <c r="AG59" i="18"/>
  <c r="Z83" i="18" l="1"/>
  <c r="Z106" i="18"/>
  <c r="Z60" i="18"/>
  <c r="Z20" i="18"/>
  <c r="Z41" i="18"/>
  <c r="AN56" i="18"/>
  <c r="AH65" i="18"/>
  <c r="AI64" i="18"/>
  <c r="AG63" i="18"/>
  <c r="AE85" i="18"/>
  <c r="AI67" i="18"/>
  <c r="AG65" i="18"/>
  <c r="AH67" i="18"/>
  <c r="AI66" i="18"/>
  <c r="AH62" i="18"/>
  <c r="AI65" i="18"/>
  <c r="AF80" i="18"/>
  <c r="AH63" i="18"/>
  <c r="AF78" i="18"/>
  <c r="AI63" i="18"/>
  <c r="AE84" i="18"/>
  <c r="AH64" i="18"/>
  <c r="AF79" i="18"/>
  <c r="AG64" i="18"/>
  <c r="AN79" i="18"/>
  <c r="AI62" i="18"/>
  <c r="AG67" i="18"/>
  <c r="AG66" i="18"/>
  <c r="AH66" i="18"/>
  <c r="AN102" i="18"/>
  <c r="Z107" i="18" l="1"/>
  <c r="Z84" i="18"/>
  <c r="Z61" i="18"/>
  <c r="Z21" i="18"/>
  <c r="Z42" i="18"/>
  <c r="AG71" i="18"/>
  <c r="AE92" i="18"/>
  <c r="AE86" i="18"/>
  <c r="AE89" i="18"/>
  <c r="AI69" i="18"/>
  <c r="AE97" i="18"/>
  <c r="AG68" i="18"/>
  <c r="AE96" i="18"/>
  <c r="AI70" i="18"/>
  <c r="AE102" i="18"/>
  <c r="AH68" i="18"/>
  <c r="AG69" i="18"/>
  <c r="AN35" i="18"/>
  <c r="AH71" i="18"/>
  <c r="AG72" i="18"/>
  <c r="AE103" i="18"/>
  <c r="AE99" i="18"/>
  <c r="AE100" i="18"/>
  <c r="AE88" i="18"/>
  <c r="AN14" i="18"/>
  <c r="AE101" i="18"/>
  <c r="AE93" i="18"/>
  <c r="AF81" i="18"/>
  <c r="AG70" i="18"/>
  <c r="AE94" i="18"/>
  <c r="AI68" i="18"/>
  <c r="AE98" i="18"/>
  <c r="AH70" i="18"/>
  <c r="AF82" i="18"/>
  <c r="AE87" i="18"/>
  <c r="AE91" i="18"/>
  <c r="AE95" i="18"/>
  <c r="AE90" i="18"/>
  <c r="AN13" i="18"/>
  <c r="AI71" i="18"/>
  <c r="AH69" i="18"/>
  <c r="Z85" i="18" l="1"/>
  <c r="Z108" i="18"/>
  <c r="Z62" i="18"/>
  <c r="Z43" i="18"/>
  <c r="AF102" i="18"/>
  <c r="AF84" i="18"/>
  <c r="AH73" i="18"/>
  <c r="AF90" i="18"/>
  <c r="AF103" i="18"/>
  <c r="AF91" i="18"/>
  <c r="AF99" i="18"/>
  <c r="AF98" i="18"/>
  <c r="AN103" i="18"/>
  <c r="AG73" i="18"/>
  <c r="AF89" i="18"/>
  <c r="AF96" i="18"/>
  <c r="AN36" i="18"/>
  <c r="AN57" i="18"/>
  <c r="AN37" i="18"/>
  <c r="AF100" i="18"/>
  <c r="AG74" i="18"/>
  <c r="AF87" i="18"/>
  <c r="AF83" i="18"/>
  <c r="AF97" i="18"/>
  <c r="AN80" i="18"/>
  <c r="AF94" i="18"/>
  <c r="AI74" i="18"/>
  <c r="AG75" i="18"/>
  <c r="AF101" i="18"/>
  <c r="AF95" i="18"/>
  <c r="AF93" i="18"/>
  <c r="AI72" i="18"/>
  <c r="AF92" i="18"/>
  <c r="AF85" i="18"/>
  <c r="AF86" i="18"/>
  <c r="AF88" i="18"/>
  <c r="AH72" i="18"/>
  <c r="AI73" i="18"/>
  <c r="AH74" i="18"/>
  <c r="Z86" i="18" l="1"/>
  <c r="Z63" i="18"/>
  <c r="Z109" i="18"/>
  <c r="AH77" i="18"/>
  <c r="AI77" i="18"/>
  <c r="AG76" i="18"/>
  <c r="AH76" i="18"/>
  <c r="AI76" i="18"/>
  <c r="AH75" i="18"/>
  <c r="AG77" i="18"/>
  <c r="AH84" i="18"/>
  <c r="AH83" i="18"/>
  <c r="AI75" i="18"/>
  <c r="Z110" i="18" l="1"/>
  <c r="Z64" i="18"/>
  <c r="Z87" i="18"/>
  <c r="AH78" i="18"/>
  <c r="AI79" i="18"/>
  <c r="AI78" i="18"/>
  <c r="AG79" i="18"/>
  <c r="AI80" i="18"/>
  <c r="AG78" i="18"/>
  <c r="AH80" i="18"/>
  <c r="AH79" i="18"/>
  <c r="AG80" i="18"/>
  <c r="Z111" i="18" l="1"/>
  <c r="Z88" i="18"/>
  <c r="Z65" i="18"/>
  <c r="AN81" i="18"/>
  <c r="AG82" i="18"/>
  <c r="AN104" i="18"/>
  <c r="AN58" i="18"/>
  <c r="AH81" i="18"/>
  <c r="AI81" i="18"/>
  <c r="AI82" i="18"/>
  <c r="AG83" i="18"/>
  <c r="AH82" i="18"/>
  <c r="AG81" i="18"/>
  <c r="Z66" i="18" l="1"/>
  <c r="Z112" i="18"/>
  <c r="AO5" i="7"/>
  <c r="AO5" i="18"/>
  <c r="AG85" i="18"/>
  <c r="AI84" i="18"/>
  <c r="AI83" i="18"/>
  <c r="AG84" i="18"/>
  <c r="Z113" i="18" l="1"/>
  <c r="Z67" i="18"/>
  <c r="AP5" i="18"/>
  <c r="AO6" i="18"/>
  <c r="AP5" i="7"/>
  <c r="AO6" i="7"/>
  <c r="AG103" i="18"/>
  <c r="AN60" i="18"/>
  <c r="AG90" i="18"/>
  <c r="AI102" i="18"/>
  <c r="AI85" i="18"/>
  <c r="AI103" i="18"/>
  <c r="AI100" i="18"/>
  <c r="AI89" i="18"/>
  <c r="AG100" i="18"/>
  <c r="AG97" i="18"/>
  <c r="AG89" i="18"/>
  <c r="AI101" i="18"/>
  <c r="AI88" i="18"/>
  <c r="AG99" i="18"/>
  <c r="AG102" i="18"/>
  <c r="AI99" i="18"/>
  <c r="AI87" i="18"/>
  <c r="AG94" i="18"/>
  <c r="AN105" i="18"/>
  <c r="AG92" i="18"/>
  <c r="AI92" i="18"/>
  <c r="AG101" i="18"/>
  <c r="AI96" i="18"/>
  <c r="AI94" i="18"/>
  <c r="AG96" i="18"/>
  <c r="AG88" i="18"/>
  <c r="AI97" i="18"/>
  <c r="AI91" i="18"/>
  <c r="AI86" i="18"/>
  <c r="AG98" i="18"/>
  <c r="AN59" i="18"/>
  <c r="AG87" i="18"/>
  <c r="AN106" i="18"/>
  <c r="AI93" i="18"/>
  <c r="AI95" i="18"/>
  <c r="AG95" i="18"/>
  <c r="AG91" i="18"/>
  <c r="AG93" i="18"/>
  <c r="AI98" i="18"/>
  <c r="AI90" i="18"/>
  <c r="AG86" i="18"/>
  <c r="AO7" i="7" l="1"/>
  <c r="AP6" i="7"/>
  <c r="AO7" i="18"/>
  <c r="AP6" i="18"/>
  <c r="AP7" i="18" l="1"/>
  <c r="AO8" i="18"/>
  <c r="AO8" i="7"/>
  <c r="AP7" i="7"/>
  <c r="AO9" i="7" l="1"/>
  <c r="AP8" i="7"/>
  <c r="AO9" i="18"/>
  <c r="AP8" i="18"/>
  <c r="AO10" i="18" l="1"/>
  <c r="AP9" i="18"/>
  <c r="AO10" i="7"/>
  <c r="AP9" i="7"/>
  <c r="AP10" i="7" l="1"/>
  <c r="AP10" i="18"/>
  <c r="AO11" i="18" l="1"/>
  <c r="AP11" i="18" s="1"/>
  <c r="AO11" i="7"/>
  <c r="AP11" i="7" s="1"/>
  <c r="AO12" i="18" l="1"/>
  <c r="AO12" i="7"/>
  <c r="AP12" i="7" l="1"/>
  <c r="AP12" i="18"/>
  <c r="AO13" i="7" l="1"/>
  <c r="AO13" i="18"/>
  <c r="AP13" i="18" l="1"/>
  <c r="AP13" i="7"/>
  <c r="AO14" i="18" l="1"/>
  <c r="AP14" i="18" s="1"/>
  <c r="AO14" i="7"/>
  <c r="AP14" i="7" l="1"/>
  <c r="AO15" i="7" l="1"/>
  <c r="AP15" i="7" l="1"/>
  <c r="AO16" i="7" l="1"/>
  <c r="AP16" i="7" l="1"/>
  <c r="AO17" i="7" l="1"/>
  <c r="AP17" i="7" s="1"/>
  <c r="AO18" i="7" l="1"/>
  <c r="AP18" i="7" l="1"/>
  <c r="AO19" i="7" l="1"/>
  <c r="AO20" i="7" l="1"/>
  <c r="AP20" i="7" s="1"/>
  <c r="AP19" i="7"/>
  <c r="AO97" i="18" l="1"/>
  <c r="AO98" i="18" s="1"/>
  <c r="AO185" i="7"/>
  <c r="AO186" i="7" s="1"/>
  <c r="AO95" i="7"/>
  <c r="AO51" i="18"/>
  <c r="AP97" i="18" l="1"/>
  <c r="AO140" i="7"/>
  <c r="AO74" i="18"/>
  <c r="AP185" i="7"/>
  <c r="AO28" i="18"/>
  <c r="AO50" i="7"/>
  <c r="AO187" i="7"/>
  <c r="AP186" i="7"/>
  <c r="AO99" i="18"/>
  <c r="AP98" i="18"/>
  <c r="AO52" i="18"/>
  <c r="AP51" i="18"/>
  <c r="AP95" i="7"/>
  <c r="AO96" i="7"/>
  <c r="AP74" i="18" l="1"/>
  <c r="AO75" i="18"/>
  <c r="AO141" i="7"/>
  <c r="AP140" i="7"/>
  <c r="AO97" i="7"/>
  <c r="AP96" i="7"/>
  <c r="AP52" i="18"/>
  <c r="AO53" i="18"/>
  <c r="AP99" i="18"/>
  <c r="AO100" i="18"/>
  <c r="AO188" i="7"/>
  <c r="AP187" i="7"/>
  <c r="AP50" i="7"/>
  <c r="AO51" i="7"/>
  <c r="AO29" i="18"/>
  <c r="AP28" i="18"/>
  <c r="AO142" i="7" l="1"/>
  <c r="AP141" i="7"/>
  <c r="AP75" i="18"/>
  <c r="AO76" i="18"/>
  <c r="AO30" i="18"/>
  <c r="AP29" i="18"/>
  <c r="AO52" i="7"/>
  <c r="AP51" i="7"/>
  <c r="AO189" i="7"/>
  <c r="AP188" i="7"/>
  <c r="AO101" i="18"/>
  <c r="AP100" i="18"/>
  <c r="AP53" i="18"/>
  <c r="AO54" i="18"/>
  <c r="AO98" i="7"/>
  <c r="AP97" i="7"/>
  <c r="AP142" i="7" l="1"/>
  <c r="AO143" i="7"/>
  <c r="AO77" i="18"/>
  <c r="AP76" i="18"/>
  <c r="AO99" i="7"/>
  <c r="AP98" i="7"/>
  <c r="AO55" i="18"/>
  <c r="AP54" i="18"/>
  <c r="AP101" i="18"/>
  <c r="AO102" i="18"/>
  <c r="AO190" i="7"/>
  <c r="AP189" i="7"/>
  <c r="AO53" i="7"/>
  <c r="AP52" i="7"/>
  <c r="AP30" i="18"/>
  <c r="AO31" i="18"/>
  <c r="AO78" i="18" l="1"/>
  <c r="AP77" i="18"/>
  <c r="AO144" i="7"/>
  <c r="AP143" i="7"/>
  <c r="AO32" i="18"/>
  <c r="AP31" i="18"/>
  <c r="AO54" i="7"/>
  <c r="AP53" i="7"/>
  <c r="AO191" i="7"/>
  <c r="AP190" i="7"/>
  <c r="AO103" i="18"/>
  <c r="AP102" i="18"/>
  <c r="AP55" i="18"/>
  <c r="AO56" i="18"/>
  <c r="AO100" i="7"/>
  <c r="AP99" i="7"/>
  <c r="AO79" i="18" l="1"/>
  <c r="AP78" i="18"/>
  <c r="AO145" i="7"/>
  <c r="AP144" i="7"/>
  <c r="AO101" i="7"/>
  <c r="AP100" i="7"/>
  <c r="AP56" i="18"/>
  <c r="AO57" i="18"/>
  <c r="AO104" i="18"/>
  <c r="AP103" i="18"/>
  <c r="AO192" i="7"/>
  <c r="AP191" i="7"/>
  <c r="AO55" i="7"/>
  <c r="AP54" i="7"/>
  <c r="AP32" i="18"/>
  <c r="AO33" i="18"/>
  <c r="AO146" i="7" l="1"/>
  <c r="AP145" i="7"/>
  <c r="AP79" i="18"/>
  <c r="AO80" i="18"/>
  <c r="AO34" i="18"/>
  <c r="AP33" i="18"/>
  <c r="AO56" i="7"/>
  <c r="AP55" i="7"/>
  <c r="AO193" i="7"/>
  <c r="AP192" i="7"/>
  <c r="AO105" i="18"/>
  <c r="AP104" i="18"/>
  <c r="AO58" i="18"/>
  <c r="AP57" i="18"/>
  <c r="AO102" i="7"/>
  <c r="AP101" i="7"/>
  <c r="AO147" i="7" l="1"/>
  <c r="AP146" i="7"/>
  <c r="AP80" i="18"/>
  <c r="AO81" i="18"/>
  <c r="AO103" i="7"/>
  <c r="AP102" i="7"/>
  <c r="AP58" i="18"/>
  <c r="AO59" i="18"/>
  <c r="AO106" i="18"/>
  <c r="AP106" i="18" s="1"/>
  <c r="AP105" i="18"/>
  <c r="AO194" i="7"/>
  <c r="AP193" i="7"/>
  <c r="AO57" i="7"/>
  <c r="AP56" i="7"/>
  <c r="AP34" i="18"/>
  <c r="AO35" i="18"/>
  <c r="AP147" i="7" l="1"/>
  <c r="AO148" i="7"/>
  <c r="AP81" i="18"/>
  <c r="AO82" i="18"/>
  <c r="AO36" i="18"/>
  <c r="AP35" i="18"/>
  <c r="AO58" i="7"/>
  <c r="AP57" i="7"/>
  <c r="AO195" i="7"/>
  <c r="AP194" i="7"/>
  <c r="AO60" i="18"/>
  <c r="AP60" i="18" s="1"/>
  <c r="AP59" i="18"/>
  <c r="AO104" i="7"/>
  <c r="AP103" i="7"/>
  <c r="AP82" i="18" l="1"/>
  <c r="AO83" i="18"/>
  <c r="AP83" i="18" s="1"/>
  <c r="AO149" i="7"/>
  <c r="AP148" i="7"/>
  <c r="AO105" i="7"/>
  <c r="AP104" i="7"/>
  <c r="AO196" i="7"/>
  <c r="AP195" i="7"/>
  <c r="AO59" i="7"/>
  <c r="AP58" i="7"/>
  <c r="AP36" i="18"/>
  <c r="AO37" i="18"/>
  <c r="AP37" i="18" s="1"/>
  <c r="AP149" i="7" l="1"/>
  <c r="AO150" i="7"/>
  <c r="AO60" i="7"/>
  <c r="AP59" i="7"/>
  <c r="AO197" i="7"/>
  <c r="AP196" i="7"/>
  <c r="AO106" i="7"/>
  <c r="AP105" i="7"/>
  <c r="AO151" i="7" l="1"/>
  <c r="AP150" i="7"/>
  <c r="AO107" i="7"/>
  <c r="AP106" i="7"/>
  <c r="AO198" i="7"/>
  <c r="AP197" i="7"/>
  <c r="AO61" i="7"/>
  <c r="AP60" i="7"/>
  <c r="AP151" i="7" l="1"/>
  <c r="AO152" i="7"/>
  <c r="AO62" i="7"/>
  <c r="AP61" i="7"/>
  <c r="AO199" i="7"/>
  <c r="AP198" i="7"/>
  <c r="AO108" i="7"/>
  <c r="AP107" i="7"/>
  <c r="AO153" i="7" l="1"/>
  <c r="AP152" i="7"/>
  <c r="AO109" i="7"/>
  <c r="AP108" i="7"/>
  <c r="AO200" i="7"/>
  <c r="AP200" i="7" s="1"/>
  <c r="AP199" i="7"/>
  <c r="AO63" i="7"/>
  <c r="AP62" i="7"/>
  <c r="AO154" i="7" l="1"/>
  <c r="AP153" i="7"/>
  <c r="AO64" i="7"/>
  <c r="AP63" i="7"/>
  <c r="AO110" i="7"/>
  <c r="AP110" i="7" s="1"/>
  <c r="AP109" i="7"/>
  <c r="AO155" i="7" l="1"/>
  <c r="AP155" i="7" s="1"/>
  <c r="AP154" i="7"/>
  <c r="AO65" i="7"/>
  <c r="AP65" i="7" s="1"/>
  <c r="AP64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F3" authorId="0" shapeId="0" xr:uid="{D8C989B7-517D-4041-818F-3FD3A2243E9C}">
      <text>
        <r>
          <rPr>
            <b/>
            <sz val="9"/>
            <color indexed="81"/>
            <rFont val="宋体"/>
            <family val="3"/>
            <charset val="134"/>
          </rPr>
          <t>2021.5.7新增130橙+兵法，属性为红色属性，将红色改为橙+，但是升星消耗为橙色兵法的消耗，故以红色兵法价格的一半再上浮一些，最后的/2*0.5即为这个</t>
        </r>
      </text>
    </comment>
    <comment ref="B22" authorId="0" shapeId="0" xr:uid="{00000000-0006-0000-0500-000001000000}">
      <text>
        <r>
          <rPr>
            <b/>
            <sz val="9"/>
            <color indexed="81"/>
            <rFont val="宋体"/>
            <family val="3"/>
            <charset val="134"/>
          </rPr>
          <t>指定</t>
        </r>
      </text>
    </comment>
  </commentList>
</comments>
</file>

<file path=xl/sharedStrings.xml><?xml version="1.0" encoding="utf-8"?>
<sst xmlns="http://schemas.openxmlformats.org/spreadsheetml/2006/main" count="1223" uniqueCount="195">
  <si>
    <t>1 定义不同品质战法的等级上限</t>
    <phoneticPr fontId="1" type="noConversion"/>
  </si>
  <si>
    <t>2 定义不同品质战法升级所需经验</t>
    <phoneticPr fontId="1" type="noConversion"/>
  </si>
  <si>
    <t>3 所有战法初始等级为1级</t>
    <phoneticPr fontId="1" type="noConversion"/>
  </si>
  <si>
    <t>4 不同品质的战法对应的星级可不同</t>
    <phoneticPr fontId="1" type="noConversion"/>
  </si>
  <si>
    <t>5 品质决定星级上限，星级决定等级上限</t>
    <phoneticPr fontId="1" type="noConversion"/>
  </si>
  <si>
    <t>6 同品质战法初始星级可以不同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</si>
  <si>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</si>
  <si>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</si>
  <si>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</si>
  <si>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</si>
  <si>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7 战法升星消耗同名战法</t>
    <phoneticPr fontId="1" type="noConversion"/>
  </si>
  <si>
    <t>8 不同品质战法初始等级不同</t>
    <phoneticPr fontId="1" type="noConversion"/>
  </si>
  <si>
    <t>产出</t>
    <phoneticPr fontId="1" type="noConversion"/>
  </si>
  <si>
    <t>非r</t>
  </si>
  <si>
    <t>小r</t>
  </si>
  <si>
    <t>中r</t>
  </si>
  <si>
    <t>大r</t>
  </si>
  <si>
    <t>超r</t>
  </si>
  <si>
    <t>1 每日日常获得指定品质</t>
    <phoneticPr fontId="1" type="noConversion"/>
  </si>
  <si>
    <t>2 每日日常副本获得指定品质</t>
    <phoneticPr fontId="1" type="noConversion"/>
  </si>
  <si>
    <t>3 日常任务获得随机品质</t>
    <phoneticPr fontId="1" type="noConversion"/>
  </si>
  <si>
    <t>4 付费活动随机获得随机品质</t>
    <phoneticPr fontId="1" type="noConversion"/>
  </si>
  <si>
    <t>战法星级</t>
    <phoneticPr fontId="1" type="noConversion"/>
  </si>
  <si>
    <t>红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</si>
  <si>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</si>
  <si>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</si>
  <si>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</si>
  <si>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非R</t>
    <phoneticPr fontId="1" type="noConversion"/>
  </si>
  <si>
    <t>完成天数</t>
    <phoneticPr fontId="1" type="noConversion"/>
  </si>
  <si>
    <t>蓝</t>
  </si>
  <si>
    <t>紫</t>
  </si>
  <si>
    <t>橙</t>
  </si>
  <si>
    <t>红</t>
  </si>
  <si>
    <t>超R</t>
    <phoneticPr fontId="1" type="noConversion"/>
  </si>
  <si>
    <t>小R</t>
    <phoneticPr fontId="1" type="noConversion"/>
  </si>
  <si>
    <t>各星级战法对应等级上限</t>
    <phoneticPr fontId="1" type="noConversion"/>
  </si>
  <si>
    <t>数量</t>
    <phoneticPr fontId="1" type="noConversion"/>
  </si>
  <si>
    <t>星级</t>
    <phoneticPr fontId="1" type="noConversion"/>
  </si>
  <si>
    <t>中R</t>
    <phoneticPr fontId="1" type="noConversion"/>
  </si>
  <si>
    <t>大R</t>
    <phoneticPr fontId="1" type="noConversion"/>
  </si>
  <si>
    <t>非r</t>
    <phoneticPr fontId="1" type="noConversion"/>
  </si>
  <si>
    <t>总计</t>
    <phoneticPr fontId="1" type="noConversion"/>
  </si>
  <si>
    <t>中r</t>
    <phoneticPr fontId="1" type="noConversion"/>
  </si>
  <si>
    <t>小r</t>
    <phoneticPr fontId="1" type="noConversion"/>
  </si>
  <si>
    <t>超r</t>
    <phoneticPr fontId="1" type="noConversion"/>
  </si>
  <si>
    <t>大r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</si>
  <si>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</si>
  <si>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</si>
  <si>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</si>
  <si>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星级</t>
    <phoneticPr fontId="1" type="noConversion"/>
  </si>
  <si>
    <t>非r</t>
    <phoneticPr fontId="1" type="noConversion"/>
  </si>
  <si>
    <t>战法等级</t>
    <phoneticPr fontId="1" type="noConversion"/>
  </si>
  <si>
    <t>战法等级</t>
    <phoneticPr fontId="1" type="noConversion"/>
  </si>
  <si>
    <t>拥有战法种类数量</t>
    <phoneticPr fontId="1" type="noConversion"/>
  </si>
  <si>
    <t>战法星级</t>
    <phoneticPr fontId="1" type="noConversion"/>
  </si>
  <si>
    <t>战法等级</t>
    <phoneticPr fontId="1" type="noConversion"/>
  </si>
  <si>
    <t>武将卡提供战法经验</t>
    <phoneticPr fontId="1" type="noConversion"/>
  </si>
  <si>
    <t>武将品质</t>
    <phoneticPr fontId="1" type="noConversion"/>
  </si>
  <si>
    <t>绿</t>
    <phoneticPr fontId="1" type="noConversion"/>
  </si>
  <si>
    <t>升星花费实际同名战法累计数量/单个战法</t>
  </si>
  <si>
    <t>星级对应实际同名战法阶段消耗</t>
    <phoneticPr fontId="1" type="noConversion"/>
  </si>
  <si>
    <t/>
  </si>
  <si>
    <t>升星对应战法效用</t>
    <phoneticPr fontId="1" type="noConversion"/>
  </si>
  <si>
    <t>星级对应实际战法累计效用</t>
    <phoneticPr fontId="1" type="noConversion"/>
  </si>
  <si>
    <t>均值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</si>
  <si>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</si>
  <si>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</si>
  <si>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</si>
  <si>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</si>
  <si>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</si>
  <si>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非r</t>
    <phoneticPr fontId="1" type="noConversion"/>
  </si>
  <si>
    <t>中r</t>
    <phoneticPr fontId="1" type="noConversion"/>
  </si>
  <si>
    <t>大r</t>
    <phoneticPr fontId="1" type="noConversion"/>
  </si>
  <si>
    <t>技能战法</t>
    <phoneticPr fontId="1" type="noConversion"/>
  </si>
  <si>
    <t>非r</t>
    <phoneticPr fontId="1" type="noConversion"/>
  </si>
  <si>
    <t>累计消耗价值</t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</si>
  <si>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</si>
  <si>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</si>
  <si>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</si>
  <si>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</si>
  <si>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战法升星</t>
  </si>
  <si>
    <t>演算</t>
    <phoneticPr fontId="1" type="noConversion"/>
  </si>
  <si>
    <t>占总消耗比例</t>
    <phoneticPr fontId="1" type="noConversion"/>
  </si>
  <si>
    <t>各品质总产出</t>
    <phoneticPr fontId="1" type="noConversion"/>
  </si>
  <si>
    <t>各品质总产出/每一种战法</t>
    <phoneticPr fontId="1" type="noConversion"/>
  </si>
  <si>
    <t>占钻石比例</t>
  </si>
  <si>
    <t>累计战力</t>
    <phoneticPr fontId="1" type="noConversion"/>
  </si>
  <si>
    <t>属性</t>
    <phoneticPr fontId="1" type="noConversion"/>
  </si>
  <si>
    <t>满足主力将领数</t>
    <phoneticPr fontId="1" type="noConversion"/>
  </si>
  <si>
    <t>星级对应实际同名战法累计消耗</t>
    <phoneticPr fontId="1" type="noConversion"/>
  </si>
  <si>
    <t>占钻石比例</t>
    <phoneticPr fontId="1" type="noConversion"/>
  </si>
  <si>
    <t>红</t>
    <phoneticPr fontId="1" type="noConversion"/>
  </si>
  <si>
    <t>橙</t>
    <phoneticPr fontId="1" type="noConversion"/>
  </si>
  <si>
    <t>紫</t>
    <phoneticPr fontId="1" type="noConversion"/>
  </si>
  <si>
    <t>蓝</t>
    <phoneticPr fontId="1" type="noConversion"/>
  </si>
  <si>
    <t>拥有战法种类数量</t>
    <phoneticPr fontId="1" type="noConversion"/>
  </si>
  <si>
    <t>超r</t>
    <phoneticPr fontId="1" type="noConversion"/>
  </si>
  <si>
    <t>大r</t>
    <phoneticPr fontId="1" type="noConversion"/>
  </si>
  <si>
    <t>中r</t>
    <phoneticPr fontId="1" type="noConversion"/>
  </si>
  <si>
    <t>小r</t>
    <phoneticPr fontId="1" type="noConversion"/>
  </si>
  <si>
    <t>非r</t>
    <phoneticPr fontId="1" type="noConversion"/>
  </si>
  <si>
    <t>累计消耗价值(钻)</t>
    <phoneticPr fontId="1" type="noConversion"/>
  </si>
  <si>
    <t>兑换所需代币</t>
    <phoneticPr fontId="1" type="noConversion"/>
  </si>
  <si>
    <t>累计需求战法兑换钻石</t>
    <phoneticPr fontId="1" type="noConversion"/>
  </si>
  <si>
    <t>转换代币值</t>
    <phoneticPr fontId="1" type="noConversion"/>
  </si>
  <si>
    <t>钻石价值(单卖）</t>
    <phoneticPr fontId="1" type="noConversion"/>
  </si>
  <si>
    <t>宝箱总价值</t>
    <phoneticPr fontId="1" type="noConversion"/>
  </si>
  <si>
    <t>钻石价值(宝箱）</t>
    <phoneticPr fontId="1" type="noConversion"/>
  </si>
  <si>
    <t>宝箱产出概率</t>
    <phoneticPr fontId="1" type="noConversion"/>
  </si>
  <si>
    <t>橙</t>
    <phoneticPr fontId="1" type="noConversion"/>
  </si>
  <si>
    <t>紫</t>
    <phoneticPr fontId="1" type="noConversion"/>
  </si>
  <si>
    <t>蓝</t>
    <phoneticPr fontId="1" type="noConversion"/>
  </si>
  <si>
    <t>需求战法占钻石消耗比例</t>
    <phoneticPr fontId="1" type="noConversion"/>
  </si>
  <si>
    <t>种类数量</t>
    <phoneticPr fontId="1" type="noConversion"/>
  </si>
  <si>
    <t>对应消耗</t>
    <phoneticPr fontId="1" type="noConversion"/>
  </si>
  <si>
    <t>各品质累积产出</t>
    <phoneticPr fontId="1" type="noConversion"/>
  </si>
  <si>
    <t>升星花费同名战法累计数量/战法</t>
    <phoneticPr fontId="1" type="noConversion"/>
  </si>
  <si>
    <t>升星需求任意战法数量</t>
    <phoneticPr fontId="1" type="noConversion"/>
  </si>
  <si>
    <t>调整参数</t>
    <phoneticPr fontId="1" type="noConversion"/>
  </si>
  <si>
    <t>升级累计消耗武将经验/全部战法</t>
  </si>
  <si>
    <t>升级累计消耗武将经验/全部战法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</si>
  <si>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</si>
  <si>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</si>
  <si>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</si>
  <si>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</si>
  <si>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小r</t>
    <phoneticPr fontId="1" type="noConversion"/>
  </si>
  <si>
    <t>非r</t>
    <phoneticPr fontId="1" type="noConversion"/>
  </si>
  <si>
    <t>小r</t>
    <phoneticPr fontId="1" type="noConversion"/>
  </si>
  <si>
    <t>累积战法经验消耗</t>
    <phoneticPr fontId="1" type="noConversion"/>
  </si>
  <si>
    <t>战法总计消耗/全部战法</t>
    <phoneticPr fontId="1" type="noConversion"/>
  </si>
  <si>
    <t>预估主力队伍装配数量</t>
    <phoneticPr fontId="1" type="noConversion"/>
  </si>
  <si>
    <t>总计</t>
    <phoneticPr fontId="1" type="noConversion"/>
  </si>
  <si>
    <t>主力可装配的战法数量</t>
    <phoneticPr fontId="1" type="noConversion"/>
  </si>
  <si>
    <t>战法升当前级阶段经验消耗</t>
    <phoneticPr fontId="1" type="noConversion"/>
  </si>
  <si>
    <t>战法升当前级累计经验消耗</t>
    <phoneticPr fontId="1" type="noConversion"/>
  </si>
  <si>
    <t>星级</t>
    <phoneticPr fontId="1" type="noConversion"/>
  </si>
  <si>
    <t>品质</t>
    <phoneticPr fontId="1" type="noConversion"/>
  </si>
  <si>
    <t>战法等级对应实力</t>
    <phoneticPr fontId="1" type="noConversion"/>
  </si>
  <si>
    <t>非r累计战法数量</t>
    <phoneticPr fontId="1" type="noConversion"/>
  </si>
  <si>
    <t>非r平均战法等级</t>
    <phoneticPr fontId="1" type="noConversion"/>
  </si>
  <si>
    <t>非r累计战法实力</t>
    <phoneticPr fontId="1" type="noConversion"/>
  </si>
  <si>
    <t>累计</t>
    <phoneticPr fontId="1" type="noConversion"/>
  </si>
  <si>
    <t>小r累计战法数量</t>
    <phoneticPr fontId="1" type="noConversion"/>
  </si>
  <si>
    <t>数量</t>
    <phoneticPr fontId="1" type="noConversion"/>
  </si>
  <si>
    <t>平均等级</t>
    <phoneticPr fontId="1" type="noConversion"/>
  </si>
  <si>
    <t>实力</t>
    <phoneticPr fontId="1" type="noConversion"/>
  </si>
  <si>
    <t>中r累计战法数量</t>
    <phoneticPr fontId="1" type="noConversion"/>
  </si>
  <si>
    <t>大r累计战法数量</t>
    <phoneticPr fontId="1" type="noConversion"/>
  </si>
  <si>
    <t>超r累计战法数量</t>
    <phoneticPr fontId="1" type="noConversion"/>
  </si>
  <si>
    <t>小r平均战法等级</t>
    <phoneticPr fontId="1" type="noConversion"/>
  </si>
  <si>
    <t>中r平均战法等级</t>
    <phoneticPr fontId="1" type="noConversion"/>
  </si>
  <si>
    <t>大r平均战法等级</t>
    <phoneticPr fontId="1" type="noConversion"/>
  </si>
  <si>
    <t>超r平均战法等级</t>
    <phoneticPr fontId="1" type="noConversion"/>
  </si>
  <si>
    <t>小r累计战法实力</t>
    <phoneticPr fontId="1" type="noConversion"/>
  </si>
  <si>
    <t>中r累计战法实力</t>
    <phoneticPr fontId="1" type="noConversion"/>
  </si>
  <si>
    <t>大r累计战法实力</t>
    <phoneticPr fontId="1" type="noConversion"/>
  </si>
  <si>
    <t>超r累计战法实力</t>
    <phoneticPr fontId="1" type="noConversion"/>
  </si>
  <si>
    <t>战法累计评分</t>
    <phoneticPr fontId="1" type="noConversion"/>
  </si>
  <si>
    <t>非r</t>
    <phoneticPr fontId="1" type="noConversion"/>
  </si>
  <si>
    <t>等级对应实力成长值</t>
    <phoneticPr fontId="1" type="noConversion"/>
  </si>
  <si>
    <t>定义等级累积停留天数（天）</t>
  </si>
  <si>
    <t>定义等级</t>
  </si>
  <si>
    <t>定义等级对应战法效用</t>
  </si>
  <si>
    <t>参考概率</t>
    <phoneticPr fontId="1" type="noConversion"/>
  </si>
  <si>
    <t>钻石价值(指定）</t>
    <phoneticPr fontId="1" type="noConversion"/>
  </si>
  <si>
    <t>钻石价值(品质）</t>
    <phoneticPr fontId="1" type="noConversion"/>
  </si>
  <si>
    <t>兑换指定所需代币</t>
    <phoneticPr fontId="1" type="noConversion"/>
  </si>
  <si>
    <t>1代币=</t>
    <phoneticPr fontId="1" type="noConversion"/>
  </si>
  <si>
    <t>钻石</t>
    <phoneticPr fontId="1" type="noConversion"/>
  </si>
  <si>
    <t>普通兵法抽</t>
    <phoneticPr fontId="1" type="noConversion"/>
  </si>
  <si>
    <t>限时兵法抽</t>
    <phoneticPr fontId="1" type="noConversion"/>
  </si>
  <si>
    <t>阶段分配权重</t>
    <phoneticPr fontId="1" type="noConversion"/>
  </si>
  <si>
    <t>阶段消耗</t>
    <phoneticPr fontId="1" type="noConversion"/>
  </si>
  <si>
    <t>普通抽</t>
    <phoneticPr fontId="1" type="noConversion"/>
  </si>
  <si>
    <t>限时抽</t>
    <phoneticPr fontId="1" type="noConversion"/>
  </si>
  <si>
    <t>对应天数</t>
    <phoneticPr fontId="1" type="noConversion"/>
  </si>
  <si>
    <t>各品质阶段产出</t>
    <phoneticPr fontId="1" type="noConversion"/>
  </si>
  <si>
    <t>总效用</t>
    <phoneticPr fontId="1" type="noConversion"/>
  </si>
  <si>
    <t>总花费</t>
    <phoneticPr fontId="1" type="noConversion"/>
  </si>
  <si>
    <t>兵法</t>
    <phoneticPr fontId="1" type="noConversion"/>
  </si>
  <si>
    <t>三维</t>
    <phoneticPr fontId="1" type="noConversion"/>
  </si>
  <si>
    <t>武将</t>
    <phoneticPr fontId="1" type="noConversion"/>
  </si>
  <si>
    <t>宝物</t>
    <phoneticPr fontId="1" type="noConversion"/>
  </si>
  <si>
    <t>橙+</t>
    <phoneticPr fontId="1" type="noConversion"/>
  </si>
  <si>
    <t>橙+</t>
  </si>
  <si>
    <t>,</t>
  </si>
  <si>
    <t>定义等级阶段停留天数（天）</t>
  </si>
  <si>
    <t>天数对应定义等级</t>
  </si>
  <si>
    <t>大殿等级累积停留时间(天）</t>
  </si>
  <si>
    <t>大殿等级阶段停留时间（天）</t>
  </si>
  <si>
    <t>天数对应大殿等级</t>
  </si>
  <si>
    <t>对应玩家等级</t>
  </si>
  <si>
    <t>天数</t>
  </si>
  <si>
    <t>大殿等级</t>
  </si>
  <si>
    <t>定义等级对应累积消耗钻石价值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</si>
</sst>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scheme val="minor"/>
    </font>
    <font>
      <sz val="9"/>
      <color rgb="FFFF0000"/>
      <name val="宋体"/>
      <family val="2"/>
      <scheme val="minor"/>
    </font>
    <font>
      <b/>
      <sz val="9"/>
      <color indexed="81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>
      <alignment vertical="center"/>
    </xf>
  </cellStyleXfs>
  <cellXfs count="178">
    <xf numFmtId="0" fontId="0" fillId="0" borderId="0" xfId="0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/>
    <xf numFmtId="0" fontId="2" fillId="0" borderId="1" xfId="0" applyFont="1" applyBorder="1"/>
    <xf numFmtId="0" fontId="2" fillId="0" borderId="0" xfId="0" applyFont="1"/>
    <xf numFmtId="0" fontId="3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2" borderId="0" xfId="0" applyFont="1" applyFill="1"/>
    <xf numFmtId="0" fontId="2" fillId="0" borderId="1" xfId="0" applyFont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5" fillId="2" borderId="0" xfId="0" applyFont="1" applyFill="1"/>
    <xf numFmtId="10" fontId="2" fillId="0" borderId="0" xfId="1" applyNumberFormat="1" applyFont="1" applyAlignment="1"/>
    <xf numFmtId="0" fontId="6" fillId="0" borderId="0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0" xfId="0" applyFont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4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1" fontId="2" fillId="0" borderId="0" xfId="0" applyNumberFormat="1" applyFont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3" fillId="0" borderId="7" xfId="0" applyFont="1" applyBorder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right" vertical="center"/>
    </xf>
    <xf numFmtId="0" fontId="3" fillId="0" borderId="1" xfId="0" applyFont="1" applyBorder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7494;&#2355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59;&#25104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资源-熔炼石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资源-将魂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</sheetNames>
    <sheetDataSet>
      <sheetData sheetId="0"/>
      <sheetData sheetId="1">
        <row r="3">
          <cell r="N3" t="str">
            <v>对应玩家等级</v>
          </cell>
        </row>
        <row r="4">
          <cell r="N4">
            <v>2</v>
          </cell>
          <cell r="O4">
            <v>1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V4">
            <v>1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C4">
            <v>1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L4">
            <v>1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S4">
            <v>1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AZ4">
            <v>1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</row>
        <row r="5">
          <cell r="N5">
            <v>4</v>
          </cell>
          <cell r="O5">
            <v>2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V5">
            <v>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C5">
            <v>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L5">
            <v>2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S5">
            <v>2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AZ5">
            <v>2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</row>
        <row r="6">
          <cell r="N6">
            <v>6</v>
          </cell>
          <cell r="O6">
            <v>3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V6">
            <v>3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C6">
            <v>3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L6">
            <v>3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S6">
            <v>3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AZ6">
            <v>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</row>
        <row r="7">
          <cell r="N7">
            <v>8</v>
          </cell>
          <cell r="O7">
            <v>4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V7">
            <v>4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C7">
            <v>4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L7">
            <v>4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S7">
            <v>4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AZ7">
            <v>4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</row>
        <row r="8">
          <cell r="N8">
            <v>10</v>
          </cell>
          <cell r="O8">
            <v>5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V8">
            <v>5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C8">
            <v>5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L8">
            <v>5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S8">
            <v>5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AZ8">
            <v>5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</row>
        <row r="9">
          <cell r="N9">
            <v>12</v>
          </cell>
          <cell r="O9">
            <v>6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V9">
            <v>6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C9">
            <v>6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L9">
            <v>6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S9">
            <v>6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AZ9">
            <v>6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</row>
        <row r="10">
          <cell r="N10">
            <v>14</v>
          </cell>
          <cell r="O10">
            <v>7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V10">
            <v>7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C10">
            <v>7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L10">
            <v>7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S10">
            <v>7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AZ10">
            <v>7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</row>
        <row r="11">
          <cell r="N11">
            <v>16</v>
          </cell>
          <cell r="O11">
            <v>8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V11">
            <v>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C11">
            <v>8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L11">
            <v>8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S11">
            <v>8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AZ11">
            <v>8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</row>
        <row r="12">
          <cell r="N12">
            <v>18</v>
          </cell>
          <cell r="O12">
            <v>9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V12">
            <v>9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C12">
            <v>9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L12">
            <v>9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S12">
            <v>9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AZ12">
            <v>9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</row>
        <row r="13">
          <cell r="N13">
            <v>20</v>
          </cell>
          <cell r="O13">
            <v>10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V13">
            <v>10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C13">
            <v>10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L13">
            <v>10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S13">
            <v>10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AZ13">
            <v>10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</row>
        <row r="14">
          <cell r="N14">
            <v>21</v>
          </cell>
          <cell r="O14">
            <v>11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V14">
            <v>11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C14">
            <v>11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L14">
            <v>11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S14">
            <v>11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AZ14">
            <v>11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</row>
        <row r="15">
          <cell r="N15">
            <v>22</v>
          </cell>
          <cell r="O15">
            <v>12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V15">
            <v>12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C15">
            <v>12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L15">
            <v>12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S15">
            <v>12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AZ15">
            <v>12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</row>
        <row r="16">
          <cell r="N16">
            <v>23</v>
          </cell>
          <cell r="O16">
            <v>13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V16">
            <v>13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C16">
            <v>13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L16">
            <v>13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S16">
            <v>13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AZ16">
            <v>13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</row>
        <row r="17">
          <cell r="N17">
            <v>24</v>
          </cell>
          <cell r="O17">
            <v>14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V17">
            <v>14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C17">
            <v>14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L17">
            <v>14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S17">
            <v>14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AZ17">
            <v>14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</row>
        <row r="18">
          <cell r="N18">
            <v>25</v>
          </cell>
          <cell r="O18">
            <v>15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V18">
            <v>15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C18">
            <v>15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L18">
            <v>15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S18">
            <v>15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AZ18">
            <v>15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</row>
        <row r="19">
          <cell r="N19">
            <v>26</v>
          </cell>
          <cell r="O19">
            <v>16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V19">
            <v>16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C19">
            <v>16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L19">
            <v>16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S19">
            <v>16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AZ19">
            <v>16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</row>
        <row r="20">
          <cell r="N20">
            <v>27</v>
          </cell>
          <cell r="O20">
            <v>17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V20">
            <v>17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C20">
            <v>17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L20">
            <v>17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S20">
            <v>17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AZ20">
            <v>17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</row>
        <row r="21">
          <cell r="N21">
            <v>28</v>
          </cell>
          <cell r="O21">
            <v>18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V21">
            <v>18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C21">
            <v>18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L21">
            <v>18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S21">
            <v>18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AZ21">
            <v>18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</row>
        <row r="22">
          <cell r="N22">
            <v>29</v>
          </cell>
          <cell r="O22">
            <v>19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V22">
            <v>19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C22">
            <v>19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L22">
            <v>19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S22">
            <v>19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AZ22">
            <v>19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</row>
        <row r="23">
          <cell r="N23">
            <v>30</v>
          </cell>
          <cell r="O23">
            <v>20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V23">
            <v>20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C23">
            <v>20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L23">
            <v>20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S23">
            <v>20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AZ23">
            <v>20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</row>
        <row r="24">
          <cell r="N24">
            <v>31</v>
          </cell>
          <cell r="O24">
            <v>21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V24">
            <v>21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C24">
            <v>21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L24">
            <v>21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S24">
            <v>21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AZ24">
            <v>21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</row>
        <row r="25">
          <cell r="N25">
            <v>32</v>
          </cell>
          <cell r="O25">
            <v>22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V25">
            <v>22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C25">
            <v>22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L25">
            <v>22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S25">
            <v>22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AZ25">
            <v>22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</row>
        <row r="26">
          <cell r="N26">
            <v>33</v>
          </cell>
          <cell r="O26">
            <v>23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V26">
            <v>23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C26">
            <v>23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L26">
            <v>23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S26">
            <v>23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AZ26">
            <v>23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</row>
        <row r="27">
          <cell r="N27">
            <v>34</v>
          </cell>
          <cell r="O27">
            <v>24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V27">
            <v>24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C27">
            <v>24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L27">
            <v>24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S27">
            <v>24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AZ27">
            <v>24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</row>
        <row r="28">
          <cell r="N28">
            <v>35</v>
          </cell>
          <cell r="O28">
            <v>25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V28">
            <v>25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C28">
            <v>25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L28">
            <v>25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S28">
            <v>25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AZ28">
            <v>25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</row>
        <row r="29">
          <cell r="N29">
            <v>36</v>
          </cell>
          <cell r="O29">
            <v>26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V29">
            <v>26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C29">
            <v>26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L29">
            <v>26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S29">
            <v>26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AZ29">
            <v>26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</row>
        <row r="30">
          <cell r="N30">
            <v>37</v>
          </cell>
          <cell r="O30">
            <v>27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V30">
            <v>27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C30">
            <v>27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L30">
            <v>27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S30">
            <v>27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AZ30">
            <v>27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</row>
        <row r="31">
          <cell r="N31">
            <v>38</v>
          </cell>
          <cell r="O31">
            <v>28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V31">
            <v>28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C31">
            <v>28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L31">
            <v>28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S31">
            <v>28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AZ31">
            <v>28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</row>
        <row r="32">
          <cell r="N32">
            <v>39</v>
          </cell>
          <cell r="O32">
            <v>29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V32">
            <v>29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C32">
            <v>29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L32">
            <v>29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S32">
            <v>29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AZ32">
            <v>29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</row>
        <row r="33">
          <cell r="N33">
            <v>40</v>
          </cell>
          <cell r="O33">
            <v>30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V33">
            <v>30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C33">
            <v>30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L33">
            <v>30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S33">
            <v>30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AZ33">
            <v>30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</row>
        <row r="34">
          <cell r="N34">
            <v>41</v>
          </cell>
          <cell r="O34">
            <v>31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V34">
            <v>31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C34">
            <v>31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L34">
            <v>31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S34">
            <v>31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AZ34">
            <v>31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</row>
        <row r="35">
          <cell r="N35">
            <v>42</v>
          </cell>
          <cell r="O35">
            <v>32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V35">
            <v>32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C35">
            <v>32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L35">
            <v>32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S35">
            <v>32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AZ35">
            <v>32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</row>
        <row r="36">
          <cell r="N36">
            <v>43</v>
          </cell>
          <cell r="O36">
            <v>33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V36">
            <v>33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C36">
            <v>33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L36">
            <v>33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S36">
            <v>33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AZ36">
            <v>33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</row>
        <row r="37">
          <cell r="N37">
            <v>44</v>
          </cell>
          <cell r="O37">
            <v>34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V37">
            <v>34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C37">
            <v>34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L37">
            <v>34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S37">
            <v>34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AZ37">
            <v>34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</row>
        <row r="38">
          <cell r="N38">
            <v>45</v>
          </cell>
          <cell r="O38">
            <v>35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V38">
            <v>35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C38">
            <v>35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L38">
            <v>35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S38">
            <v>35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AZ38">
            <v>35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</row>
        <row r="39">
          <cell r="N39">
            <v>46</v>
          </cell>
          <cell r="O39">
            <v>36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V39">
            <v>36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C39">
            <v>36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L39">
            <v>36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S39">
            <v>36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AZ39">
            <v>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</row>
        <row r="40">
          <cell r="N40">
            <v>47</v>
          </cell>
          <cell r="O40">
            <v>37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V40">
            <v>37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C40">
            <v>37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L40">
            <v>37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S40">
            <v>37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AZ40">
            <v>37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</row>
        <row r="41">
          <cell r="N41">
            <v>48</v>
          </cell>
          <cell r="O41">
            <v>38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V41">
            <v>38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C41">
            <v>38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L41">
            <v>38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S41">
            <v>38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AZ41">
            <v>38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</row>
        <row r="42">
          <cell r="N42">
            <v>49</v>
          </cell>
          <cell r="O42">
            <v>39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V42">
            <v>39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C42">
            <v>39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L42">
            <v>39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S42">
            <v>39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AZ42">
            <v>39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</row>
        <row r="43">
          <cell r="N43">
            <v>50</v>
          </cell>
          <cell r="O43">
            <v>40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V43">
            <v>40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C43">
            <v>40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L43">
            <v>40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S43">
            <v>40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AZ43">
            <v>40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</row>
        <row r="44">
          <cell r="N44">
            <v>51</v>
          </cell>
          <cell r="O44">
            <v>41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V44">
            <v>41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C44">
            <v>41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L44">
            <v>41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S44">
            <v>41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AZ44">
            <v>41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</row>
        <row r="45">
          <cell r="N45">
            <v>52</v>
          </cell>
          <cell r="O45">
            <v>42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V45">
            <v>42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C45">
            <v>42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L45">
            <v>42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S45">
            <v>42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AZ45">
            <v>42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</row>
        <row r="46">
          <cell r="N46">
            <v>53</v>
          </cell>
          <cell r="O46">
            <v>43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V46">
            <v>43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C46">
            <v>43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L46">
            <v>43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S46">
            <v>43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AZ46">
            <v>43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</row>
        <row r="47">
          <cell r="N47">
            <v>54</v>
          </cell>
          <cell r="O47">
            <v>44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V47">
            <v>44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C47">
            <v>44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L47">
            <v>44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S47">
            <v>44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AZ47">
            <v>44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</row>
        <row r="48">
          <cell r="N48">
            <v>55</v>
          </cell>
          <cell r="O48">
            <v>45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V48">
            <v>45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C48">
            <v>45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L48">
            <v>45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S48">
            <v>45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AZ48">
            <v>45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</row>
        <row r="49">
          <cell r="N49">
            <v>56</v>
          </cell>
          <cell r="O49">
            <v>46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V49">
            <v>46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C49">
            <v>46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L49">
            <v>46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S49">
            <v>46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AZ49">
            <v>46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</row>
        <row r="50">
          <cell r="N50">
            <v>57</v>
          </cell>
          <cell r="O50">
            <v>47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V50">
            <v>47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C50">
            <v>47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L50">
            <v>47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S50">
            <v>47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AZ50">
            <v>47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</row>
        <row r="51">
          <cell r="N51">
            <v>58</v>
          </cell>
          <cell r="O51">
            <v>48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V51">
            <v>48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C51">
            <v>48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L51">
            <v>48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S51">
            <v>48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AZ51">
            <v>48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</row>
        <row r="52">
          <cell r="N52">
            <v>59</v>
          </cell>
          <cell r="O52">
            <v>49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V52">
            <v>49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C52">
            <v>49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L52">
            <v>49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S52">
            <v>49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AZ52">
            <v>49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</row>
        <row r="53">
          <cell r="N53">
            <v>60</v>
          </cell>
          <cell r="O53">
            <v>50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V53">
            <v>50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C53">
            <v>50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L53">
            <v>50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S53">
            <v>50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AZ53">
            <v>50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</row>
        <row r="54">
          <cell r="N54">
            <v>61</v>
          </cell>
          <cell r="O54">
            <v>51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V54">
            <v>51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C54">
            <v>51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AL54">
            <v>51</v>
          </cell>
          <cell r="AM54">
            <v>681.65492699983838</v>
          </cell>
          <cell r="AN54">
            <v>545.32394159987075</v>
          </cell>
          <cell r="AO54">
            <v>408.99295619990301</v>
          </cell>
          <cell r="AP54">
            <v>272.66197079993537</v>
          </cell>
          <cell r="AQ54">
            <v>136.33098539996769</v>
          </cell>
          <cell r="AS54">
            <v>51</v>
          </cell>
          <cell r="AT54">
            <v>93.429926999838472</v>
          </cell>
          <cell r="AU54">
            <v>74.743941599870823</v>
          </cell>
          <cell r="AV54">
            <v>56.05795619990306</v>
          </cell>
          <cell r="AW54">
            <v>37.371970799935411</v>
          </cell>
          <cell r="AX54">
            <v>18.685985399967706</v>
          </cell>
          <cell r="AZ54">
            <v>51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</row>
        <row r="55">
          <cell r="N55">
            <v>62</v>
          </cell>
          <cell r="O55">
            <v>52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V55">
            <v>52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C55">
            <v>52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AL55">
            <v>52</v>
          </cell>
          <cell r="AM55">
            <v>789.85301886939453</v>
          </cell>
          <cell r="AN55">
            <v>631.88241509551563</v>
          </cell>
          <cell r="AO55">
            <v>473.91181132163672</v>
          </cell>
          <cell r="AP55">
            <v>315.94120754775781</v>
          </cell>
          <cell r="AQ55">
            <v>157.97060377387891</v>
          </cell>
          <cell r="AS55">
            <v>52</v>
          </cell>
          <cell r="AT55">
            <v>108.19809186955615</v>
          </cell>
          <cell r="AU55">
            <v>86.558473495644876</v>
          </cell>
          <cell r="AV55">
            <v>64.918855121733714</v>
          </cell>
          <cell r="AW55">
            <v>43.279236747822438</v>
          </cell>
          <cell r="AX55">
            <v>21.639618373911219</v>
          </cell>
          <cell r="AZ55">
            <v>52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</row>
        <row r="56">
          <cell r="N56">
            <v>63</v>
          </cell>
          <cell r="O56">
            <v>53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V56">
            <v>53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C56">
            <v>53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AL56">
            <v>53</v>
          </cell>
          <cell r="AM56">
            <v>915.14532082292135</v>
          </cell>
          <cell r="AN56">
            <v>732.11625665833708</v>
          </cell>
          <cell r="AO56">
            <v>549.08719249375281</v>
          </cell>
          <cell r="AP56">
            <v>366.05812832916854</v>
          </cell>
          <cell r="AQ56">
            <v>183.02906416458427</v>
          </cell>
          <cell r="AS56">
            <v>53</v>
          </cell>
          <cell r="AT56">
            <v>125.29230195352682</v>
          </cell>
          <cell r="AU56">
            <v>100.23384156282145</v>
          </cell>
          <cell r="AV56">
            <v>75.17538117211609</v>
          </cell>
          <cell r="AW56">
            <v>50.116920781410727</v>
          </cell>
          <cell r="AX56">
            <v>25.058460390705363</v>
          </cell>
          <cell r="AZ56">
            <v>53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</row>
        <row r="57">
          <cell r="N57">
            <v>64</v>
          </cell>
          <cell r="O57">
            <v>54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V57">
            <v>54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C57">
            <v>54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AL57">
            <v>54</v>
          </cell>
          <cell r="AM57">
            <v>1060.2230944101252</v>
          </cell>
          <cell r="AN57">
            <v>848.17847552810019</v>
          </cell>
          <cell r="AO57">
            <v>636.13385664607506</v>
          </cell>
          <cell r="AP57">
            <v>424.0892377640501</v>
          </cell>
          <cell r="AQ57">
            <v>212.04461888202505</v>
          </cell>
          <cell r="AS57">
            <v>54</v>
          </cell>
          <cell r="AT57">
            <v>145.07777358720386</v>
          </cell>
          <cell r="AU57">
            <v>116.06221886976311</v>
          </cell>
          <cell r="AV57">
            <v>87.046664152322251</v>
          </cell>
          <cell r="AW57">
            <v>58.031109434881557</v>
          </cell>
          <cell r="AX57">
            <v>29.015554717440779</v>
          </cell>
          <cell r="AZ57">
            <v>54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</row>
        <row r="58">
          <cell r="N58">
            <v>65</v>
          </cell>
          <cell r="O58">
            <v>55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V58">
            <v>55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C58">
            <v>55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AL58">
            <v>55</v>
          </cell>
          <cell r="AM58">
            <v>1228.2</v>
          </cell>
          <cell r="AN58">
            <v>982.56000000000006</v>
          </cell>
          <cell r="AO58">
            <v>736.92</v>
          </cell>
          <cell r="AP58">
            <v>491.28000000000003</v>
          </cell>
          <cell r="AQ58">
            <v>245.64000000000001</v>
          </cell>
          <cell r="AS58">
            <v>55</v>
          </cell>
          <cell r="AT58">
            <v>167.97690558987483</v>
          </cell>
          <cell r="AU58">
            <v>134.38152447189987</v>
          </cell>
          <cell r="AV58">
            <v>100.7861433539249</v>
          </cell>
          <cell r="AW58">
            <v>67.190762235949933</v>
          </cell>
          <cell r="AX58">
            <v>33.595381117974966</v>
          </cell>
          <cell r="AZ58">
            <v>55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</row>
        <row r="59">
          <cell r="N59">
            <v>66</v>
          </cell>
          <cell r="O59">
            <v>56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V59">
            <v>56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C59">
            <v>56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AL59">
            <v>56</v>
          </cell>
          <cell r="AM59">
            <v>1422.6782097755249</v>
          </cell>
          <cell r="AN59">
            <v>1138.14256782042</v>
          </cell>
          <cell r="AO59">
            <v>853.60692586531491</v>
          </cell>
          <cell r="AP59">
            <v>569.07128391021001</v>
          </cell>
          <cell r="AQ59">
            <v>284.53564195510501</v>
          </cell>
          <cell r="AS59">
            <v>56</v>
          </cell>
          <cell r="AT59">
            <v>194.47820977552487</v>
          </cell>
          <cell r="AU59">
            <v>155.58256782041997</v>
          </cell>
          <cell r="AV59">
            <v>116.68692586531495</v>
          </cell>
          <cell r="AW59">
            <v>77.791283910209984</v>
          </cell>
          <cell r="AX59">
            <v>38.895641955104992</v>
          </cell>
          <cell r="AZ59">
            <v>56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</row>
        <row r="60">
          <cell r="N60">
            <v>67</v>
          </cell>
          <cell r="O60">
            <v>57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V60">
            <v>57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C60">
            <v>57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AL60">
            <v>57</v>
          </cell>
          <cell r="AM60">
            <v>1647.8248427703616</v>
          </cell>
          <cell r="AN60">
            <v>1318.2598742162893</v>
          </cell>
          <cell r="AO60">
            <v>988.69490566221691</v>
          </cell>
          <cell r="AP60">
            <v>659.12993710814465</v>
          </cell>
          <cell r="AQ60">
            <v>329.56496855407232</v>
          </cell>
          <cell r="AS60">
            <v>57</v>
          </cell>
          <cell r="AT60">
            <v>225.14663299483664</v>
          </cell>
          <cell r="AU60">
            <v>180.11730639586926</v>
          </cell>
          <cell r="AV60">
            <v>135.087979796902</v>
          </cell>
          <cell r="AW60">
            <v>90.058653197934632</v>
          </cell>
          <cell r="AX60">
            <v>45.029326598967316</v>
          </cell>
          <cell r="AZ60">
            <v>57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</row>
        <row r="61">
          <cell r="N61">
            <v>68</v>
          </cell>
          <cell r="O61">
            <v>58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V61">
            <v>58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C61">
            <v>58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AL61">
            <v>58</v>
          </cell>
          <cell r="AM61">
            <v>1908.4603298511749</v>
          </cell>
          <cell r="AN61">
            <v>1526.7682638809401</v>
          </cell>
          <cell r="AO61">
            <v>1145.0761979107049</v>
          </cell>
          <cell r="AP61">
            <v>763.38413194047007</v>
          </cell>
          <cell r="AQ61">
            <v>381.69206597023503</v>
          </cell>
          <cell r="AS61">
            <v>58</v>
          </cell>
          <cell r="AT61">
            <v>260.63548708081339</v>
          </cell>
          <cell r="AU61">
            <v>208.50838966465085</v>
          </cell>
          <cell r="AV61">
            <v>156.38129224848797</v>
          </cell>
          <cell r="AW61">
            <v>104.25419483232542</v>
          </cell>
          <cell r="AX61">
            <v>52.127097416162712</v>
          </cell>
          <cell r="AZ61">
            <v>58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</row>
        <row r="62">
          <cell r="N62">
            <v>69</v>
          </cell>
          <cell r="O62">
            <v>59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V62">
            <v>59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C62">
            <v>59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AL62">
            <v>59</v>
          </cell>
          <cell r="AM62">
            <v>2210.1605665017755</v>
          </cell>
          <cell r="AN62">
            <v>1768.1284532014206</v>
          </cell>
          <cell r="AO62">
            <v>1326.0963399010652</v>
          </cell>
          <cell r="AP62">
            <v>884.0642266007103</v>
          </cell>
          <cell r="AQ62">
            <v>442.03211330035515</v>
          </cell>
          <cell r="AS62">
            <v>59</v>
          </cell>
          <cell r="AT62">
            <v>301.70023665060057</v>
          </cell>
          <cell r="AU62">
            <v>241.36018932048046</v>
          </cell>
          <cell r="AV62">
            <v>181.02014199036034</v>
          </cell>
          <cell r="AW62">
            <v>120.68009466024023</v>
          </cell>
          <cell r="AX62">
            <v>60.340047330120115</v>
          </cell>
          <cell r="AZ62">
            <v>59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</row>
        <row r="63">
          <cell r="N63">
            <v>70</v>
          </cell>
          <cell r="O63">
            <v>60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V63">
            <v>60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C63">
            <v>60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AL63">
            <v>60</v>
          </cell>
          <cell r="AM63">
            <v>2559.375</v>
          </cell>
          <cell r="AN63">
            <v>2047.5</v>
          </cell>
          <cell r="AO63">
            <v>1535.625</v>
          </cell>
          <cell r="AP63">
            <v>1023.75</v>
          </cell>
          <cell r="AQ63">
            <v>511.875</v>
          </cell>
          <cell r="AS63">
            <v>60</v>
          </cell>
          <cell r="AT63">
            <v>349.21443349822448</v>
          </cell>
          <cell r="AU63">
            <v>279.3715467985794</v>
          </cell>
          <cell r="AV63">
            <v>209.52866009893478</v>
          </cell>
          <cell r="AW63">
            <v>139.6857733992897</v>
          </cell>
          <cell r="AX63">
            <v>69.842886699644851</v>
          </cell>
          <cell r="AZ63">
            <v>60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</row>
        <row r="64">
          <cell r="N64">
            <v>71</v>
          </cell>
          <cell r="O64">
            <v>61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V64">
            <v>61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C64">
            <v>61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AL64">
            <v>61</v>
          </cell>
          <cell r="AM64">
            <v>2963.5631311027469</v>
          </cell>
          <cell r="AN64">
            <v>2370.8505048821976</v>
          </cell>
          <cell r="AO64">
            <v>1778.1378786616481</v>
          </cell>
          <cell r="AP64">
            <v>1185.4252524410988</v>
          </cell>
          <cell r="AQ64">
            <v>592.7126262205494</v>
          </cell>
          <cell r="AS64">
            <v>61</v>
          </cell>
          <cell r="AT64">
            <v>404.18813110274687</v>
          </cell>
          <cell r="AU64">
            <v>323.35050488219758</v>
          </cell>
          <cell r="AV64">
            <v>242.51287866164807</v>
          </cell>
          <cell r="AW64">
            <v>161.67525244109879</v>
          </cell>
          <cell r="AX64">
            <v>80.837626220549396</v>
          </cell>
          <cell r="AZ64">
            <v>61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</row>
        <row r="65">
          <cell r="N65">
            <v>72</v>
          </cell>
          <cell r="O65">
            <v>62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V65">
            <v>62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C65">
            <v>62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AL65">
            <v>62</v>
          </cell>
          <cell r="AM65">
            <v>3431.3522956038646</v>
          </cell>
          <cell r="AN65">
            <v>2745.081836483092</v>
          </cell>
          <cell r="AO65">
            <v>2058.8113773623186</v>
          </cell>
          <cell r="AP65">
            <v>1372.540918241546</v>
          </cell>
          <cell r="AQ65">
            <v>686.27045912077301</v>
          </cell>
          <cell r="AS65">
            <v>62</v>
          </cell>
          <cell r="AT65">
            <v>467.78916450111774</v>
          </cell>
          <cell r="AU65">
            <v>374.23133160089446</v>
          </cell>
          <cell r="AV65">
            <v>280.67349870067051</v>
          </cell>
          <cell r="AW65">
            <v>187.11566580044723</v>
          </cell>
          <cell r="AX65">
            <v>93.557832900223616</v>
          </cell>
          <cell r="AZ65">
            <v>62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</row>
        <row r="66">
          <cell r="N66">
            <v>73</v>
          </cell>
          <cell r="O66">
            <v>63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V66">
            <v>63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C66">
            <v>63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AL66">
            <v>63</v>
          </cell>
          <cell r="AM66">
            <v>3972.7200361130153</v>
          </cell>
          <cell r="AN66">
            <v>3178.1760288904125</v>
          </cell>
          <cell r="AO66">
            <v>2383.6320216678091</v>
          </cell>
          <cell r="AP66">
            <v>1589.0880144452062</v>
          </cell>
          <cell r="AQ66">
            <v>794.54400722260311</v>
          </cell>
          <cell r="AS66">
            <v>63</v>
          </cell>
          <cell r="AT66">
            <v>541.36774050915074</v>
          </cell>
          <cell r="AU66">
            <v>433.09419240732041</v>
          </cell>
          <cell r="AV66">
            <v>324.82064430549053</v>
          </cell>
          <cell r="AW66">
            <v>216.5470962036602</v>
          </cell>
          <cell r="AX66">
            <v>108.2735481018301</v>
          </cell>
          <cell r="AZ66">
            <v>63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</row>
        <row r="67">
          <cell r="N67">
            <v>74</v>
          </cell>
          <cell r="O67">
            <v>64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V67">
            <v>64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C67">
            <v>64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AL67">
            <v>64</v>
          </cell>
          <cell r="AM67">
            <v>4599.2048883665893</v>
          </cell>
          <cell r="AN67">
            <v>3679.3639106932715</v>
          </cell>
          <cell r="AO67">
            <v>2759.5229330199536</v>
          </cell>
          <cell r="AP67">
            <v>1839.6819553466357</v>
          </cell>
          <cell r="AQ67">
            <v>919.84097767331787</v>
          </cell>
          <cell r="AS67">
            <v>64</v>
          </cell>
          <cell r="AT67">
            <v>626.48485225357399</v>
          </cell>
          <cell r="AU67">
            <v>501.18788180285901</v>
          </cell>
          <cell r="AV67">
            <v>375.89091135214449</v>
          </cell>
          <cell r="AW67">
            <v>250.59394090142951</v>
          </cell>
          <cell r="AX67">
            <v>125.29697045071475</v>
          </cell>
          <cell r="AZ67">
            <v>64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</row>
        <row r="68">
          <cell r="N68">
            <v>75</v>
          </cell>
          <cell r="O68">
            <v>65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V68">
            <v>65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C68">
            <v>65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AL68">
            <v>65</v>
          </cell>
          <cell r="AM68">
            <v>5324.1500000000005</v>
          </cell>
          <cell r="AN68">
            <v>4259.3200000000006</v>
          </cell>
          <cell r="AO68">
            <v>3194.4900000000002</v>
          </cell>
          <cell r="AP68">
            <v>2129.6600000000003</v>
          </cell>
          <cell r="AQ68">
            <v>1064.8300000000002</v>
          </cell>
          <cell r="AS68">
            <v>65</v>
          </cell>
          <cell r="AT68">
            <v>724.94511163341122</v>
          </cell>
          <cell r="AU68">
            <v>579.95608930672915</v>
          </cell>
          <cell r="AV68">
            <v>434.96706698004664</v>
          </cell>
          <cell r="AW68">
            <v>289.97804465336458</v>
          </cell>
          <cell r="AX68">
            <v>144.98902232668229</v>
          </cell>
          <cell r="AZ68">
            <v>65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</row>
        <row r="69">
          <cell r="N69">
            <v>76</v>
          </cell>
          <cell r="O69">
            <v>66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V69">
            <v>66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C69">
            <v>66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AL69">
            <v>66</v>
          </cell>
          <cell r="AM69">
            <v>6162.9846853088866</v>
          </cell>
          <cell r="AN69">
            <v>4930.3877482471098</v>
          </cell>
          <cell r="AO69">
            <v>3697.7908111853317</v>
          </cell>
          <cell r="AP69">
            <v>2465.1938741235549</v>
          </cell>
          <cell r="AQ69">
            <v>1232.5969370617775</v>
          </cell>
          <cell r="AS69">
            <v>66</v>
          </cell>
          <cell r="AT69">
            <v>838.83468530888604</v>
          </cell>
          <cell r="AU69">
            <v>671.06774824710919</v>
          </cell>
          <cell r="AV69">
            <v>503.30081118533144</v>
          </cell>
          <cell r="AW69">
            <v>335.5338741235546</v>
          </cell>
          <cell r="AX69">
            <v>167.7669370617773</v>
          </cell>
          <cell r="AZ69">
            <v>66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</row>
        <row r="70">
          <cell r="N70">
            <v>77</v>
          </cell>
          <cell r="O70">
            <v>67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V70">
            <v>67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C70">
            <v>67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AL70">
            <v>67</v>
          </cell>
          <cell r="AM70">
            <v>7133.5498113340191</v>
          </cell>
          <cell r="AN70">
            <v>5706.8398490672153</v>
          </cell>
          <cell r="AO70">
            <v>4280.1298868004114</v>
          </cell>
          <cell r="AP70">
            <v>2853.4199245336076</v>
          </cell>
          <cell r="AQ70">
            <v>1426.7099622668038</v>
          </cell>
          <cell r="AS70">
            <v>67</v>
          </cell>
          <cell r="AT70">
            <v>970.56512602513249</v>
          </cell>
          <cell r="AU70">
            <v>776.45210082010544</v>
          </cell>
          <cell r="AV70">
            <v>582.33907561507976</v>
          </cell>
          <cell r="AW70">
            <v>388.22605041005272</v>
          </cell>
          <cell r="AX70">
            <v>194.11302520502636</v>
          </cell>
          <cell r="AZ70">
            <v>67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</row>
        <row r="71">
          <cell r="N71">
            <v>78</v>
          </cell>
          <cell r="O71">
            <v>68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V71">
            <v>68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C71">
            <v>68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AL71">
            <v>68</v>
          </cell>
          <cell r="AM71">
            <v>8256.4738250473602</v>
          </cell>
          <cell r="AN71">
            <v>6605.1790600378881</v>
          </cell>
          <cell r="AO71">
            <v>4953.8842950284161</v>
          </cell>
          <cell r="AP71">
            <v>3302.5895300189441</v>
          </cell>
          <cell r="AQ71">
            <v>1651.294765009472</v>
          </cell>
          <cell r="AS71">
            <v>68</v>
          </cell>
          <cell r="AT71">
            <v>1122.9240137133411</v>
          </cell>
          <cell r="AU71">
            <v>898.33921097067287</v>
          </cell>
          <cell r="AV71">
            <v>673.75440822800465</v>
          </cell>
          <cell r="AW71">
            <v>449.16960548533643</v>
          </cell>
          <cell r="AX71">
            <v>224.58480274266822</v>
          </cell>
          <cell r="AZ71">
            <v>68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</row>
        <row r="72">
          <cell r="N72">
            <v>79</v>
          </cell>
          <cell r="O72">
            <v>69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V72">
            <v>69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C72">
            <v>69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AL72">
            <v>69</v>
          </cell>
          <cell r="AM72">
            <v>9555.6072874592737</v>
          </cell>
          <cell r="AN72">
            <v>7644.4858299674197</v>
          </cell>
          <cell r="AO72">
            <v>5733.3643724755639</v>
          </cell>
          <cell r="AP72">
            <v>3822.2429149837099</v>
          </cell>
          <cell r="AQ72">
            <v>1911.1214574918549</v>
          </cell>
          <cell r="AS72">
            <v>69</v>
          </cell>
          <cell r="AT72">
            <v>1299.1334624119136</v>
          </cell>
          <cell r="AU72">
            <v>1039.3067699295316</v>
          </cell>
          <cell r="AV72">
            <v>779.48007744714778</v>
          </cell>
          <cell r="AW72">
            <v>519.65338496476579</v>
          </cell>
          <cell r="AX72">
            <v>259.8266924823829</v>
          </cell>
          <cell r="AZ72">
            <v>69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</row>
        <row r="73">
          <cell r="N73">
            <v>80</v>
          </cell>
          <cell r="O73">
            <v>70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V73">
            <v>70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C73">
            <v>70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AL73">
            <v>70</v>
          </cell>
          <cell r="AM73">
            <v>11058.525000000001</v>
          </cell>
          <cell r="AN73">
            <v>8846.8200000000015</v>
          </cell>
          <cell r="AO73">
            <v>6635.1150000000007</v>
          </cell>
          <cell r="AP73">
            <v>4423.4100000000008</v>
          </cell>
          <cell r="AQ73">
            <v>2211.7050000000004</v>
          </cell>
          <cell r="AS73">
            <v>70</v>
          </cell>
          <cell r="AT73">
            <v>1502.9177125407277</v>
          </cell>
          <cell r="AU73">
            <v>1202.3341700325818</v>
          </cell>
          <cell r="AV73">
            <v>901.75062752443682</v>
          </cell>
          <cell r="AW73">
            <v>601.16708501629091</v>
          </cell>
          <cell r="AX73">
            <v>300.58354250814546</v>
          </cell>
          <cell r="AZ73">
            <v>70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</row>
        <row r="74">
          <cell r="N74">
            <v>81</v>
          </cell>
          <cell r="O74">
            <v>71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V74">
            <v>71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C74">
            <v>71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AL74">
            <v>71</v>
          </cell>
          <cell r="AM74">
            <v>12797.106216824561</v>
          </cell>
          <cell r="AN74">
            <v>10237.684973459649</v>
          </cell>
          <cell r="AO74">
            <v>7678.2637300947363</v>
          </cell>
          <cell r="AP74">
            <v>5118.8424867298245</v>
          </cell>
          <cell r="AQ74">
            <v>2559.4212433649122</v>
          </cell>
          <cell r="AS74">
            <v>71</v>
          </cell>
          <cell r="AT74">
            <v>1738.5812168245593</v>
          </cell>
          <cell r="AU74">
            <v>1390.8649734596474</v>
          </cell>
          <cell r="AV74">
            <v>1043.1487300947356</v>
          </cell>
          <cell r="AW74">
            <v>695.43248672982372</v>
          </cell>
          <cell r="AX74">
            <v>347.71624336491186</v>
          </cell>
          <cell r="AZ74">
            <v>71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</row>
        <row r="75">
          <cell r="N75">
            <v>82</v>
          </cell>
          <cell r="O75">
            <v>72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V75">
            <v>72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C75">
            <v>72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AL75">
            <v>72</v>
          </cell>
          <cell r="AM75">
            <v>14808.205062920617</v>
          </cell>
          <cell r="AN75">
            <v>11846.564050336494</v>
          </cell>
          <cell r="AO75">
            <v>8884.9230377523691</v>
          </cell>
          <cell r="AP75">
            <v>5923.2820251682469</v>
          </cell>
          <cell r="AQ75">
            <v>2961.6410125841235</v>
          </cell>
          <cell r="AS75">
            <v>72</v>
          </cell>
          <cell r="AT75">
            <v>2011.0988460960561</v>
          </cell>
          <cell r="AU75">
            <v>1608.8790768768449</v>
          </cell>
          <cell r="AV75">
            <v>1206.6593076576328</v>
          </cell>
          <cell r="AW75">
            <v>804.43953843842246</v>
          </cell>
          <cell r="AX75">
            <v>402.21976921921123</v>
          </cell>
          <cell r="AZ75">
            <v>72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</row>
        <row r="76">
          <cell r="N76">
            <v>83</v>
          </cell>
          <cell r="O76">
            <v>73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V76">
            <v>73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C76">
            <v>73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AL76">
            <v>73</v>
          </cell>
          <cell r="AM76">
            <v>17134.425155737379</v>
          </cell>
          <cell r="AN76">
            <v>13707.540124589905</v>
          </cell>
          <cell r="AO76">
            <v>10280.655093442427</v>
          </cell>
          <cell r="AP76">
            <v>6853.7700622949524</v>
          </cell>
          <cell r="AQ76">
            <v>3426.8850311474762</v>
          </cell>
          <cell r="AS76">
            <v>73</v>
          </cell>
          <cell r="AT76">
            <v>2326.2200928167622</v>
          </cell>
          <cell r="AU76">
            <v>1860.9760742534108</v>
          </cell>
          <cell r="AV76">
            <v>1395.7320556900577</v>
          </cell>
          <cell r="AW76">
            <v>930.48803712670542</v>
          </cell>
          <cell r="AX76">
            <v>465.24401856335271</v>
          </cell>
          <cell r="AZ76">
            <v>73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</row>
        <row r="77">
          <cell r="N77">
            <v>84</v>
          </cell>
          <cell r="O77">
            <v>74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V77">
            <v>74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C77">
            <v>74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AL77">
            <v>74</v>
          </cell>
          <cell r="AM77">
            <v>19825.014596370729</v>
          </cell>
          <cell r="AN77">
            <v>15860.011677096583</v>
          </cell>
          <cell r="AO77">
            <v>11895.008757822437</v>
          </cell>
          <cell r="AP77">
            <v>7930.0058385482916</v>
          </cell>
          <cell r="AQ77">
            <v>3965.0029192741458</v>
          </cell>
          <cell r="AS77">
            <v>74</v>
          </cell>
          <cell r="AT77">
            <v>2690.58944063335</v>
          </cell>
          <cell r="AU77">
            <v>2152.4715525066786</v>
          </cell>
          <cell r="AV77">
            <v>1614.3536643800107</v>
          </cell>
          <cell r="AW77">
            <v>1076.2357762533393</v>
          </cell>
          <cell r="AX77">
            <v>538.11788812666964</v>
          </cell>
          <cell r="AZ77">
            <v>74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</row>
        <row r="78">
          <cell r="N78">
            <v>85</v>
          </cell>
          <cell r="O78">
            <v>75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V78">
            <v>75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C78">
            <v>75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AL78">
            <v>75</v>
          </cell>
          <cell r="AM78">
            <v>22936.899999999998</v>
          </cell>
          <cell r="AN78">
            <v>18349.52</v>
          </cell>
          <cell r="AO78">
            <v>13762.139999999998</v>
          </cell>
          <cell r="AP78">
            <v>9174.76</v>
          </cell>
          <cell r="AQ78">
            <v>4587.38</v>
          </cell>
          <cell r="AS78">
            <v>75</v>
          </cell>
          <cell r="AT78">
            <v>3111.8854036292687</v>
          </cell>
          <cell r="AU78">
            <v>2489.5083229034171</v>
          </cell>
          <cell r="AV78">
            <v>1867.1312421775601</v>
          </cell>
          <cell r="AW78">
            <v>1244.7541614517086</v>
          </cell>
          <cell r="AX78">
            <v>622.37708072585428</v>
          </cell>
          <cell r="AZ78">
            <v>75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</row>
        <row r="79">
          <cell r="N79">
            <v>86</v>
          </cell>
          <cell r="O79">
            <v>76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V79">
            <v>76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C79">
            <v>76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AL79">
            <v>76</v>
          </cell>
          <cell r="AM79">
            <v>26535.88112606269</v>
          </cell>
          <cell r="AN79">
            <v>21228.704900850153</v>
          </cell>
          <cell r="AO79">
            <v>15921.528675637614</v>
          </cell>
          <cell r="AP79">
            <v>10614.352450425076</v>
          </cell>
          <cell r="AQ79">
            <v>5307.1762252125382</v>
          </cell>
          <cell r="AS79">
            <v>76</v>
          </cell>
          <cell r="AT79">
            <v>3598.9811260626921</v>
          </cell>
          <cell r="AU79">
            <v>2879.1849008501522</v>
          </cell>
          <cell r="AV79">
            <v>2159.388675637616</v>
          </cell>
          <cell r="AW79">
            <v>1439.5924504250761</v>
          </cell>
          <cell r="AX79">
            <v>719.79622521253805</v>
          </cell>
          <cell r="AZ79">
            <v>76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</row>
        <row r="80">
          <cell r="N80">
            <v>87</v>
          </cell>
          <cell r="O80">
            <v>77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V80">
            <v>77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C80">
            <v>77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AL80">
            <v>77</v>
          </cell>
          <cell r="AM80">
            <v>30698.011006346387</v>
          </cell>
          <cell r="AN80">
            <v>24558.40880507711</v>
          </cell>
          <cell r="AO80">
            <v>18418.806603807832</v>
          </cell>
          <cell r="AP80">
            <v>12279.204402538555</v>
          </cell>
          <cell r="AQ80">
            <v>6139.6022012692774</v>
          </cell>
          <cell r="AS80">
            <v>77</v>
          </cell>
          <cell r="AT80">
            <v>4162.1298802836973</v>
          </cell>
          <cell r="AU80">
            <v>3329.7039042269571</v>
          </cell>
          <cell r="AV80">
            <v>2497.2779281702187</v>
          </cell>
          <cell r="AW80">
            <v>1664.8519521134785</v>
          </cell>
          <cell r="AX80">
            <v>832.42597605673927</v>
          </cell>
          <cell r="AZ80">
            <v>77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</row>
        <row r="81">
          <cell r="N81">
            <v>88</v>
          </cell>
          <cell r="O81">
            <v>78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V81">
            <v>78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C81">
            <v>78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AL81">
            <v>78</v>
          </cell>
          <cell r="AM81">
            <v>35511.190322760085</v>
          </cell>
          <cell r="AN81">
            <v>28408.952258208068</v>
          </cell>
          <cell r="AO81">
            <v>21306.714193656051</v>
          </cell>
          <cell r="AP81">
            <v>14204.476129104034</v>
          </cell>
          <cell r="AQ81">
            <v>7102.238064552017</v>
          </cell>
          <cell r="AS81">
            <v>78</v>
          </cell>
          <cell r="AT81">
            <v>4813.179316413698</v>
          </cell>
          <cell r="AU81">
            <v>3850.5434531309584</v>
          </cell>
          <cell r="AV81">
            <v>2887.9075898482188</v>
          </cell>
          <cell r="AW81">
            <v>1925.2717265654792</v>
          </cell>
          <cell r="AX81">
            <v>962.63586328273959</v>
          </cell>
          <cell r="AZ81">
            <v>78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</row>
        <row r="82">
          <cell r="N82">
            <v>89</v>
          </cell>
          <cell r="O82">
            <v>79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V82">
            <v>79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C82">
            <v>79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AL82">
            <v>79</v>
          </cell>
          <cell r="AM82">
            <v>41077.009235645834</v>
          </cell>
          <cell r="AN82">
            <v>32861.60738851667</v>
          </cell>
          <cell r="AO82">
            <v>24646.205541387499</v>
          </cell>
          <cell r="AP82">
            <v>16430.803694258335</v>
          </cell>
          <cell r="AQ82">
            <v>8215.4018471291674</v>
          </cell>
          <cell r="AS82">
            <v>79</v>
          </cell>
          <cell r="AT82">
            <v>5565.8189128857484</v>
          </cell>
          <cell r="AU82">
            <v>4452.6551303086017</v>
          </cell>
          <cell r="AV82">
            <v>3339.4913477314476</v>
          </cell>
          <cell r="AW82">
            <v>2226.3275651543008</v>
          </cell>
          <cell r="AX82">
            <v>1113.1637825771504</v>
          </cell>
          <cell r="AZ82">
            <v>79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</row>
        <row r="83">
          <cell r="N83">
            <v>90</v>
          </cell>
          <cell r="O83">
            <v>80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V83">
            <v>80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C83">
            <v>80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AL83">
            <v>80</v>
          </cell>
          <cell r="AM83">
            <v>47512.875</v>
          </cell>
          <cell r="AN83">
            <v>38010.300000000003</v>
          </cell>
          <cell r="AO83">
            <v>28507.724999999999</v>
          </cell>
          <cell r="AP83">
            <v>19005.150000000001</v>
          </cell>
          <cell r="AQ83">
            <v>9502.5750000000007</v>
          </cell>
          <cell r="AS83">
            <v>80</v>
          </cell>
          <cell r="AT83">
            <v>6435.8657643541665</v>
          </cell>
          <cell r="AU83">
            <v>5148.6926114833332</v>
          </cell>
          <cell r="AV83">
            <v>3861.5194586124999</v>
          </cell>
          <cell r="AW83">
            <v>2574.3463057416666</v>
          </cell>
          <cell r="AX83">
            <v>1287.1731528708333</v>
          </cell>
          <cell r="AZ83">
            <v>80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</row>
        <row r="84">
          <cell r="N84">
            <v>91</v>
          </cell>
          <cell r="O84">
            <v>81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V84">
            <v>81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C84">
            <v>81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AZ84">
            <v>81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</row>
        <row r="85">
          <cell r="N85">
            <v>92</v>
          </cell>
          <cell r="O85">
            <v>82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V85">
            <v>82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C85">
            <v>82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AZ85">
            <v>82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</row>
        <row r="86">
          <cell r="N86">
            <v>93</v>
          </cell>
          <cell r="O86">
            <v>83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V86">
            <v>83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C86">
            <v>83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AZ86">
            <v>83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</row>
        <row r="87">
          <cell r="N87">
            <v>94</v>
          </cell>
          <cell r="O87">
            <v>84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V87">
            <v>84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C87">
            <v>84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AZ87">
            <v>84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</row>
        <row r="88">
          <cell r="N88">
            <v>95</v>
          </cell>
          <cell r="O88">
            <v>85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V88">
            <v>85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C88">
            <v>85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AZ88">
            <v>85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</row>
        <row r="89">
          <cell r="N89">
            <v>96</v>
          </cell>
          <cell r="O89">
            <v>86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V89">
            <v>86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C89">
            <v>86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AZ89">
            <v>86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</row>
        <row r="90">
          <cell r="N90">
            <v>97</v>
          </cell>
          <cell r="O90">
            <v>87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V90">
            <v>87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C90">
            <v>87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AZ90">
            <v>87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</row>
        <row r="91">
          <cell r="N91">
            <v>98</v>
          </cell>
          <cell r="O91">
            <v>88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V91">
            <v>88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C91">
            <v>88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AZ91">
            <v>88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</row>
        <row r="92">
          <cell r="N92">
            <v>99</v>
          </cell>
          <cell r="O92">
            <v>89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V92">
            <v>89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C92">
            <v>89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AZ92">
            <v>89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</row>
        <row r="93">
          <cell r="N93">
            <v>100</v>
          </cell>
          <cell r="O93">
            <v>90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V93">
            <v>90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C93">
            <v>90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AZ93">
            <v>90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</row>
        <row r="94">
          <cell r="N94">
            <v>101</v>
          </cell>
          <cell r="O94">
            <v>91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V94">
            <v>91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C94">
            <v>91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AZ94">
            <v>91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</row>
        <row r="95">
          <cell r="N95">
            <v>102</v>
          </cell>
          <cell r="O95">
            <v>92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V95">
            <v>92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C95">
            <v>92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AZ95">
            <v>92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</row>
        <row r="96">
          <cell r="N96">
            <v>103</v>
          </cell>
          <cell r="O96">
            <v>93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V96">
            <v>93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C96">
            <v>93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AZ96">
            <v>93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</row>
        <row r="97">
          <cell r="N97">
            <v>104</v>
          </cell>
          <cell r="O97">
            <v>94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V97">
            <v>94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C97">
            <v>94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AZ97">
            <v>94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</row>
        <row r="98">
          <cell r="N98">
            <v>105</v>
          </cell>
          <cell r="O98">
            <v>95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V98">
            <v>95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C98">
            <v>95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AZ98">
            <v>95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</row>
        <row r="99">
          <cell r="N99">
            <v>106</v>
          </cell>
          <cell r="O99">
            <v>96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V99">
            <v>96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C99">
            <v>96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AZ99">
            <v>96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</row>
        <row r="100">
          <cell r="N100">
            <v>107</v>
          </cell>
          <cell r="O100">
            <v>97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V100">
            <v>97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C100">
            <v>97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AZ100">
            <v>97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</row>
        <row r="101">
          <cell r="N101">
            <v>108</v>
          </cell>
          <cell r="O101">
            <v>98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V101">
            <v>98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C101">
            <v>98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AZ101">
            <v>98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</row>
        <row r="102">
          <cell r="N102">
            <v>109</v>
          </cell>
          <cell r="O102">
            <v>99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V102">
            <v>99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C102">
            <v>99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AZ102">
            <v>99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</row>
        <row r="103">
          <cell r="N103">
            <v>110</v>
          </cell>
          <cell r="O103">
            <v>100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V103">
            <v>100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C103">
            <v>100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AZ103">
            <v>100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</row>
        <row r="104">
          <cell r="N104">
            <v>111</v>
          </cell>
          <cell r="O104">
            <v>101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V104">
            <v>101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C104">
            <v>101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AZ104">
            <v>101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</row>
        <row r="105">
          <cell r="N105">
            <v>112</v>
          </cell>
          <cell r="O105">
            <v>102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V105">
            <v>102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C105">
            <v>102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AZ105">
            <v>102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</row>
        <row r="106">
          <cell r="N106">
            <v>113</v>
          </cell>
          <cell r="O106">
            <v>103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V106">
            <v>103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C106">
            <v>103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AZ106">
            <v>103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</row>
        <row r="107">
          <cell r="N107">
            <v>114</v>
          </cell>
          <cell r="O107">
            <v>104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V107">
            <v>104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C107">
            <v>104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AZ107">
            <v>104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</row>
        <row r="108">
          <cell r="N108">
            <v>115</v>
          </cell>
          <cell r="O108">
            <v>105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V108">
            <v>105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C108">
            <v>105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AZ108">
            <v>105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</row>
        <row r="109">
          <cell r="N109">
            <v>116</v>
          </cell>
          <cell r="O109">
            <v>106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V109">
            <v>106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C109">
            <v>106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AZ109">
            <v>106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</row>
        <row r="110">
          <cell r="N110">
            <v>117</v>
          </cell>
          <cell r="O110">
            <v>107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V110">
            <v>107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C110">
            <v>107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AZ110">
            <v>107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</row>
        <row r="111">
          <cell r="N111">
            <v>118</v>
          </cell>
          <cell r="O111">
            <v>108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V111">
            <v>108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C111">
            <v>108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AZ111">
            <v>108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</row>
        <row r="112">
          <cell r="N112">
            <v>119</v>
          </cell>
          <cell r="O112">
            <v>109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V112">
            <v>109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C112">
            <v>109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AZ112">
            <v>109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</row>
        <row r="113">
          <cell r="N113">
            <v>120</v>
          </cell>
          <cell r="O113">
            <v>110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V113">
            <v>110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C113">
            <v>110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AZ113">
            <v>110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</row>
        <row r="114">
          <cell r="N114">
            <v>121</v>
          </cell>
          <cell r="O114">
            <v>111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V114">
            <v>111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C114">
            <v>111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AZ114">
            <v>111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</row>
        <row r="115">
          <cell r="N115">
            <v>122</v>
          </cell>
          <cell r="O115">
            <v>112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V115">
            <v>112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C115">
            <v>112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AZ115">
            <v>112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</row>
        <row r="116">
          <cell r="N116">
            <v>123</v>
          </cell>
          <cell r="O116">
            <v>113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V116">
            <v>113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C116">
            <v>113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AZ116">
            <v>113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</row>
        <row r="117">
          <cell r="N117">
            <v>124</v>
          </cell>
          <cell r="O117">
            <v>114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V117">
            <v>114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C117">
            <v>114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AZ117">
            <v>114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</row>
        <row r="118">
          <cell r="N118">
            <v>125</v>
          </cell>
          <cell r="O118">
            <v>115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V118">
            <v>115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C118">
            <v>115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AZ118">
            <v>115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</row>
        <row r="119">
          <cell r="N119">
            <v>126</v>
          </cell>
          <cell r="O119">
            <v>116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V119">
            <v>116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C119">
            <v>116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AZ119">
            <v>116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</row>
        <row r="120">
          <cell r="N120">
            <v>127</v>
          </cell>
          <cell r="O120">
            <v>117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V120">
            <v>117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C120">
            <v>117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AZ120">
            <v>117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</row>
        <row r="121">
          <cell r="N121">
            <v>128</v>
          </cell>
          <cell r="O121">
            <v>118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V121">
            <v>118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C121">
            <v>118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AZ121">
            <v>118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</row>
        <row r="122">
          <cell r="N122">
            <v>129</v>
          </cell>
          <cell r="O122">
            <v>119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V122">
            <v>119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C122">
            <v>119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AZ122">
            <v>119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</row>
        <row r="123">
          <cell r="N123">
            <v>130</v>
          </cell>
          <cell r="O123">
            <v>120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V123">
            <v>120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C123">
            <v>120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AZ123">
            <v>120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</row>
        <row r="124">
          <cell r="N124">
            <v>131</v>
          </cell>
          <cell r="O124">
            <v>121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V124">
            <v>121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C124">
            <v>121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AZ124">
            <v>121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</row>
        <row r="125">
          <cell r="N125">
            <v>132</v>
          </cell>
          <cell r="O125">
            <v>122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V125">
            <v>122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C125">
            <v>122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AZ125">
            <v>122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</row>
        <row r="126">
          <cell r="N126">
            <v>133</v>
          </cell>
          <cell r="O126">
            <v>123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V126">
            <v>123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C126">
            <v>123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AZ126">
            <v>123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</row>
        <row r="127">
          <cell r="N127">
            <v>134</v>
          </cell>
          <cell r="O127">
            <v>124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V127">
            <v>124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C127">
            <v>124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AZ127">
            <v>124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</row>
        <row r="128">
          <cell r="N128">
            <v>135</v>
          </cell>
          <cell r="O128">
            <v>125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V128">
            <v>125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C128">
            <v>125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AZ128">
            <v>125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</row>
        <row r="129">
          <cell r="N129">
            <v>136</v>
          </cell>
          <cell r="O129">
            <v>126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V129">
            <v>126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C129">
            <v>126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AZ129">
            <v>126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</row>
        <row r="130">
          <cell r="N130">
            <v>137</v>
          </cell>
          <cell r="O130">
            <v>127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V130">
            <v>127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C130">
            <v>127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AZ130">
            <v>127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</row>
        <row r="131">
          <cell r="N131">
            <v>138</v>
          </cell>
          <cell r="O131">
            <v>128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V131">
            <v>128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C131">
            <v>128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AZ131">
            <v>128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</row>
        <row r="132">
          <cell r="N132">
            <v>139</v>
          </cell>
          <cell r="O132">
            <v>129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V132">
            <v>129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C132">
            <v>129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AZ132">
            <v>129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</row>
        <row r="133">
          <cell r="N133">
            <v>140</v>
          </cell>
          <cell r="O133">
            <v>130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V133">
            <v>130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C133">
            <v>130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AZ133">
            <v>130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</row>
        <row r="134">
          <cell r="N134">
            <v>141</v>
          </cell>
          <cell r="O134">
            <v>131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V134">
            <v>131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C134">
            <v>131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AZ134">
            <v>131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</row>
        <row r="135">
          <cell r="N135">
            <v>142</v>
          </cell>
          <cell r="O135">
            <v>132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V135">
            <v>132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C135">
            <v>132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AZ135">
            <v>132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</row>
        <row r="136">
          <cell r="N136">
            <v>143</v>
          </cell>
          <cell r="O136">
            <v>133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V136">
            <v>133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C136">
            <v>133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AZ136">
            <v>133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</row>
        <row r="137">
          <cell r="N137">
            <v>144</v>
          </cell>
          <cell r="O137">
            <v>134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V137">
            <v>134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C137">
            <v>134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AZ137">
            <v>134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</row>
        <row r="138">
          <cell r="N138">
            <v>145</v>
          </cell>
          <cell r="O138">
            <v>135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V138">
            <v>135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C138">
            <v>135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AZ138">
            <v>135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</row>
        <row r="139">
          <cell r="N139">
            <v>146</v>
          </cell>
          <cell r="O139">
            <v>136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V139">
            <v>136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C139">
            <v>136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AZ139">
            <v>136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</row>
        <row r="140">
          <cell r="N140">
            <v>147</v>
          </cell>
          <cell r="O140">
            <v>137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V140">
            <v>137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C140">
            <v>137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AZ140">
            <v>137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</row>
        <row r="141">
          <cell r="N141">
            <v>148</v>
          </cell>
          <cell r="O141">
            <v>138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V141">
            <v>138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C141">
            <v>138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AZ141">
            <v>138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</row>
        <row r="142">
          <cell r="N142">
            <v>149</v>
          </cell>
          <cell r="O142">
            <v>139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V142">
            <v>139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C142">
            <v>139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AZ142">
            <v>139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</row>
        <row r="143">
          <cell r="N143">
            <v>150</v>
          </cell>
          <cell r="O143">
            <v>140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V143">
            <v>140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C143">
            <v>140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AZ143">
            <v>140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</row>
        <row r="144">
          <cell r="N144">
            <v>151</v>
          </cell>
          <cell r="O144">
            <v>141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V144">
            <v>141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C144">
            <v>141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AZ144">
            <v>141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</row>
        <row r="145">
          <cell r="N145">
            <v>152</v>
          </cell>
          <cell r="O145">
            <v>142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V145">
            <v>142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C145">
            <v>142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AZ145">
            <v>142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</row>
        <row r="146">
          <cell r="N146">
            <v>153</v>
          </cell>
          <cell r="O146">
            <v>143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V146">
            <v>143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C146">
            <v>143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AZ146">
            <v>143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</row>
        <row r="147">
          <cell r="N147">
            <v>154</v>
          </cell>
          <cell r="O147">
            <v>144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V147">
            <v>144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C147">
            <v>144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AZ147">
            <v>144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</row>
        <row r="148">
          <cell r="N148">
            <v>155</v>
          </cell>
          <cell r="O148">
            <v>145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V148">
            <v>145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C148">
            <v>145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AZ148">
            <v>145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</row>
        <row r="149">
          <cell r="N149">
            <v>156</v>
          </cell>
          <cell r="O149">
            <v>146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V149">
            <v>146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C149">
            <v>146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AZ149">
            <v>146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</row>
        <row r="150">
          <cell r="N150">
            <v>157</v>
          </cell>
          <cell r="O150">
            <v>147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V150">
            <v>147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C150">
            <v>147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AZ150">
            <v>147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</row>
        <row r="151">
          <cell r="N151">
            <v>158</v>
          </cell>
          <cell r="O151">
            <v>148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V151">
            <v>148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C151">
            <v>148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AZ151">
            <v>148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</row>
        <row r="152">
          <cell r="N152">
            <v>159</v>
          </cell>
          <cell r="O152">
            <v>149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V152">
            <v>149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C152">
            <v>149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AZ152">
            <v>149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</row>
        <row r="153">
          <cell r="N153">
            <v>160</v>
          </cell>
          <cell r="O153">
            <v>150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V153">
            <v>150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C153">
            <v>150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AZ153">
            <v>150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</row>
        <row r="154">
          <cell r="N154">
            <v>161</v>
          </cell>
          <cell r="O154">
            <v>151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V154">
            <v>151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C154">
            <v>151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AZ154">
            <v>151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</row>
        <row r="155">
          <cell r="N155">
            <v>162</v>
          </cell>
          <cell r="O155">
            <v>152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V155">
            <v>152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C155">
            <v>152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AZ155">
            <v>152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</row>
        <row r="156">
          <cell r="N156">
            <v>163</v>
          </cell>
          <cell r="O156">
            <v>153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V156">
            <v>153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C156">
            <v>153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AZ156">
            <v>153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</row>
        <row r="157">
          <cell r="N157">
            <v>164</v>
          </cell>
          <cell r="O157">
            <v>154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V157">
            <v>154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C157">
            <v>154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AZ157">
            <v>154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</row>
        <row r="158">
          <cell r="N158">
            <v>165</v>
          </cell>
          <cell r="O158">
            <v>155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V158">
            <v>155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C158">
            <v>155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AZ158">
            <v>155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</row>
        <row r="159">
          <cell r="N159">
            <v>166</v>
          </cell>
          <cell r="O159">
            <v>156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V159">
            <v>156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C159">
            <v>156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AZ159">
            <v>156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</row>
        <row r="160">
          <cell r="N160">
            <v>167</v>
          </cell>
          <cell r="O160">
            <v>157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V160">
            <v>157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C160">
            <v>157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AZ160">
            <v>157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</row>
        <row r="161">
          <cell r="N161">
            <v>168</v>
          </cell>
          <cell r="O161">
            <v>158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V161">
            <v>158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C161">
            <v>158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AZ161">
            <v>158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</row>
        <row r="162">
          <cell r="N162">
            <v>169</v>
          </cell>
          <cell r="O162">
            <v>159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V162">
            <v>159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C162">
            <v>159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AZ162">
            <v>159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</row>
        <row r="163">
          <cell r="N163">
            <v>170</v>
          </cell>
          <cell r="O163">
            <v>160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V163">
            <v>160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C163">
            <v>160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AZ163">
            <v>160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</row>
        <row r="164">
          <cell r="AC164">
            <v>161</v>
          </cell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  <cell r="AZ164">
            <v>161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C165">
            <v>162</v>
          </cell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  <cell r="AZ165">
            <v>162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C166">
            <v>163</v>
          </cell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  <cell r="AZ166">
            <v>163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C167">
            <v>164</v>
          </cell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  <cell r="AZ167">
            <v>164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C168">
            <v>165</v>
          </cell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  <cell r="AZ168">
            <v>165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C169">
            <v>166</v>
          </cell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  <cell r="AZ169">
            <v>166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C170">
            <v>167</v>
          </cell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  <cell r="AZ170">
            <v>167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C171">
            <v>168</v>
          </cell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  <cell r="AZ171">
            <v>168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C172">
            <v>169</v>
          </cell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  <cell r="AZ172">
            <v>169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C173">
            <v>170</v>
          </cell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  <cell r="AZ173">
            <v>170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C174">
            <v>171</v>
          </cell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  <cell r="AZ174">
            <v>171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C175">
            <v>172</v>
          </cell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  <cell r="AZ175">
            <v>172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C176">
            <v>173</v>
          </cell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  <cell r="AZ176">
            <v>173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C177">
            <v>174</v>
          </cell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  <cell r="AZ177">
            <v>174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C178">
            <v>175</v>
          </cell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  <cell r="AZ178">
            <v>175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C179">
            <v>176</v>
          </cell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  <cell r="AZ179">
            <v>176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C180">
            <v>177</v>
          </cell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  <cell r="AZ180">
            <v>177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C181">
            <v>178</v>
          </cell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  <cell r="AZ181">
            <v>178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C182">
            <v>179</v>
          </cell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  <cell r="AZ182">
            <v>179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C183">
            <v>180</v>
          </cell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  <cell r="AZ183">
            <v>180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C184">
            <v>181</v>
          </cell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  <cell r="AZ184">
            <v>181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C185">
            <v>182</v>
          </cell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  <cell r="AZ185">
            <v>182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C186">
            <v>183</v>
          </cell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  <cell r="AZ186">
            <v>183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C187">
            <v>184</v>
          </cell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  <cell r="AZ187">
            <v>184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C188">
            <v>185</v>
          </cell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  <cell r="AZ188">
            <v>185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C189">
            <v>186</v>
          </cell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  <cell r="AZ189">
            <v>186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C190">
            <v>187</v>
          </cell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  <cell r="AZ190">
            <v>187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C191">
            <v>188</v>
          </cell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  <cell r="AZ191">
            <v>188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C192">
            <v>189</v>
          </cell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  <cell r="AZ192">
            <v>189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C193">
            <v>190</v>
          </cell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  <cell r="AZ193">
            <v>190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C194">
            <v>191</v>
          </cell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  <cell r="AZ194">
            <v>191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C195">
            <v>192</v>
          </cell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  <cell r="AZ195">
            <v>192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C196">
            <v>193</v>
          </cell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  <cell r="AZ196">
            <v>193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C197">
            <v>194</v>
          </cell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  <cell r="AZ197">
            <v>194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C198">
            <v>195</v>
          </cell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  <cell r="AZ198">
            <v>195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C199">
            <v>196</v>
          </cell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  <cell r="AZ199">
            <v>196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C200">
            <v>197</v>
          </cell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  <cell r="AZ200">
            <v>197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C201">
            <v>198</v>
          </cell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  <cell r="AZ201">
            <v>198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C202">
            <v>199</v>
          </cell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  <cell r="AZ202">
            <v>199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C203">
            <v>200</v>
          </cell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  <cell r="AZ203">
            <v>200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C204">
            <v>201</v>
          </cell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  <cell r="AZ204">
            <v>201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C205">
            <v>202</v>
          </cell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  <cell r="AZ205">
            <v>202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C206">
            <v>203</v>
          </cell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  <cell r="AZ206">
            <v>203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C207">
            <v>204</v>
          </cell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  <cell r="AZ207">
            <v>204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C208">
            <v>205</v>
          </cell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  <cell r="AZ208">
            <v>205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C209">
            <v>206</v>
          </cell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  <cell r="AZ209">
            <v>206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C210">
            <v>207</v>
          </cell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  <cell r="AZ210">
            <v>207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C211">
            <v>208</v>
          </cell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  <cell r="AZ211">
            <v>208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C212">
            <v>209</v>
          </cell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  <cell r="AZ212">
            <v>209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C213">
            <v>210</v>
          </cell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  <cell r="AZ213">
            <v>210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C214">
            <v>211</v>
          </cell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  <cell r="AZ214">
            <v>211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C215">
            <v>212</v>
          </cell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  <cell r="AZ215">
            <v>212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C216">
            <v>213</v>
          </cell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  <cell r="AZ216">
            <v>213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C217">
            <v>214</v>
          </cell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  <cell r="AZ217">
            <v>214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C218">
            <v>215</v>
          </cell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  <cell r="AZ218">
            <v>215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C219">
            <v>216</v>
          </cell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  <cell r="AZ219">
            <v>216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C220">
            <v>217</v>
          </cell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  <cell r="AZ220">
            <v>217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C221">
            <v>218</v>
          </cell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  <cell r="AZ221">
            <v>218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C222">
            <v>219</v>
          </cell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  <cell r="AZ222">
            <v>219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C223">
            <v>220</v>
          </cell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  <cell r="AZ223">
            <v>220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C224">
            <v>221</v>
          </cell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  <cell r="AZ224">
            <v>221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C225">
            <v>222</v>
          </cell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  <cell r="AZ225">
            <v>222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C226">
            <v>223</v>
          </cell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  <cell r="AZ226">
            <v>223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C227">
            <v>224</v>
          </cell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  <cell r="AZ227">
            <v>224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C228">
            <v>225</v>
          </cell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  <cell r="AZ228">
            <v>225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C229">
            <v>226</v>
          </cell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  <cell r="AZ229">
            <v>226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C230">
            <v>227</v>
          </cell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  <cell r="AZ230">
            <v>227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C231">
            <v>228</v>
          </cell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  <cell r="AZ231">
            <v>228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C232">
            <v>229</v>
          </cell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  <cell r="AZ232">
            <v>229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C233">
            <v>230</v>
          </cell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  <cell r="AZ233">
            <v>230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C234">
            <v>231</v>
          </cell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  <cell r="AZ234">
            <v>231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C235">
            <v>232</v>
          </cell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  <cell r="AZ235">
            <v>232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C236">
            <v>233</v>
          </cell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  <cell r="AZ236">
            <v>233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C237">
            <v>234</v>
          </cell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  <cell r="AZ237">
            <v>234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C238">
            <v>235</v>
          </cell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  <cell r="AZ238">
            <v>235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C239">
            <v>236</v>
          </cell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  <cell r="AZ239">
            <v>236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C240">
            <v>237</v>
          </cell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  <cell r="AZ240">
            <v>237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C241">
            <v>238</v>
          </cell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  <cell r="AZ241">
            <v>238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C242">
            <v>239</v>
          </cell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  <cell r="AZ242">
            <v>239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C243">
            <v>240</v>
          </cell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  <cell r="AZ243">
            <v>240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C244">
            <v>241</v>
          </cell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  <cell r="AZ244">
            <v>241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C245">
            <v>242</v>
          </cell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  <cell r="AZ245">
            <v>242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C246">
            <v>243</v>
          </cell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  <cell r="AZ246">
            <v>243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C247">
            <v>244</v>
          </cell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  <cell r="AZ247">
            <v>244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C248">
            <v>245</v>
          </cell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  <cell r="AZ248">
            <v>245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C249">
            <v>246</v>
          </cell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  <cell r="AZ249">
            <v>246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C250">
            <v>247</v>
          </cell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  <cell r="AZ250">
            <v>247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C251">
            <v>248</v>
          </cell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  <cell r="AZ251">
            <v>248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C252">
            <v>249</v>
          </cell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  <cell r="AZ252">
            <v>249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C253">
            <v>250</v>
          </cell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  <cell r="AZ253">
            <v>250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C254">
            <v>251</v>
          </cell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  <cell r="AZ254">
            <v>251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C255">
            <v>252</v>
          </cell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  <cell r="AZ255">
            <v>252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C256">
            <v>253</v>
          </cell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  <cell r="AZ256">
            <v>253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C257">
            <v>254</v>
          </cell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  <cell r="AZ257">
            <v>254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C258">
            <v>255</v>
          </cell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  <cell r="AZ258">
            <v>255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C259">
            <v>256</v>
          </cell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  <cell r="AZ259">
            <v>256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C260">
            <v>257</v>
          </cell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  <cell r="AZ260">
            <v>257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C261">
            <v>258</v>
          </cell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  <cell r="AZ261">
            <v>258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C262">
            <v>259</v>
          </cell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  <cell r="AZ262">
            <v>259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C263">
            <v>260</v>
          </cell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  <cell r="AZ263">
            <v>260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C264">
            <v>261</v>
          </cell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  <cell r="AZ264">
            <v>261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C265">
            <v>262</v>
          </cell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  <cell r="AZ265">
            <v>262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C266">
            <v>263</v>
          </cell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  <cell r="AZ266">
            <v>263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C267">
            <v>264</v>
          </cell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  <cell r="AZ267">
            <v>264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C268">
            <v>265</v>
          </cell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  <cell r="AZ268">
            <v>265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C269">
            <v>266</v>
          </cell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  <cell r="AZ269">
            <v>266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C270">
            <v>267</v>
          </cell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  <cell r="AZ270">
            <v>267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C271">
            <v>268</v>
          </cell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  <cell r="AZ271">
            <v>268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C272">
            <v>269</v>
          </cell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  <cell r="AZ272">
            <v>269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C273">
            <v>270</v>
          </cell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  <cell r="AZ273">
            <v>270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C274">
            <v>271</v>
          </cell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  <cell r="AZ274">
            <v>271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C275">
            <v>272</v>
          </cell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  <cell r="AZ275">
            <v>272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C276">
            <v>273</v>
          </cell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  <cell r="AZ276">
            <v>273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C277">
            <v>274</v>
          </cell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  <cell r="AZ277">
            <v>274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C278">
            <v>275</v>
          </cell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  <cell r="AZ278">
            <v>275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C279">
            <v>276</v>
          </cell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  <cell r="AZ279">
            <v>276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C280">
            <v>277</v>
          </cell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  <cell r="AZ280">
            <v>277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C281">
            <v>278</v>
          </cell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  <cell r="AZ281">
            <v>278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C282">
            <v>279</v>
          </cell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  <cell r="AZ282">
            <v>279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C283">
            <v>280</v>
          </cell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  <cell r="AZ283">
            <v>280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C284">
            <v>281</v>
          </cell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  <cell r="AZ284">
            <v>281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C285">
            <v>282</v>
          </cell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  <cell r="AZ285">
            <v>282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C286">
            <v>283</v>
          </cell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  <cell r="AZ286">
            <v>283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C287">
            <v>284</v>
          </cell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  <cell r="AZ287">
            <v>284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C288">
            <v>285</v>
          </cell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  <cell r="AZ288">
            <v>285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C289">
            <v>286</v>
          </cell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  <cell r="AZ289">
            <v>286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C290">
            <v>287</v>
          </cell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  <cell r="AZ290">
            <v>287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C291">
            <v>288</v>
          </cell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  <cell r="AZ291">
            <v>288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C292">
            <v>289</v>
          </cell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  <cell r="AZ292">
            <v>289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C293">
            <v>290</v>
          </cell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  <cell r="AZ293">
            <v>290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C294">
            <v>291</v>
          </cell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  <cell r="AZ294">
            <v>291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C295">
            <v>292</v>
          </cell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  <cell r="AZ295">
            <v>292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C296">
            <v>293</v>
          </cell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  <cell r="AZ296">
            <v>293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C297">
            <v>294</v>
          </cell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  <cell r="AZ297">
            <v>294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C298">
            <v>295</v>
          </cell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  <cell r="AZ298">
            <v>295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C299">
            <v>296</v>
          </cell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  <cell r="AZ299">
            <v>296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C300">
            <v>297</v>
          </cell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  <cell r="AZ300">
            <v>297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C301">
            <v>298</v>
          </cell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  <cell r="AZ301">
            <v>298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C302">
            <v>299</v>
          </cell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  <cell r="AZ302">
            <v>299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C303">
            <v>300</v>
          </cell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  <cell r="AZ303">
            <v>300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C304">
            <v>301</v>
          </cell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  <cell r="AZ304">
            <v>301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C305">
            <v>302</v>
          </cell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  <cell r="AZ305">
            <v>302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C306">
            <v>303</v>
          </cell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  <cell r="AZ306">
            <v>303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C307">
            <v>304</v>
          </cell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  <cell r="AZ307">
            <v>304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C308">
            <v>305</v>
          </cell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  <cell r="AZ308">
            <v>305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C309">
            <v>306</v>
          </cell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  <cell r="AZ309">
            <v>306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C310">
            <v>307</v>
          </cell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  <cell r="AZ310">
            <v>307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C311">
            <v>308</v>
          </cell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  <cell r="AZ311">
            <v>308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C312">
            <v>309</v>
          </cell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  <cell r="AZ312">
            <v>309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C313">
            <v>310</v>
          </cell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  <cell r="AZ313">
            <v>310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C314">
            <v>311</v>
          </cell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  <cell r="AZ314">
            <v>311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C315">
            <v>312</v>
          </cell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  <cell r="AZ315">
            <v>312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C316">
            <v>313</v>
          </cell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  <cell r="AZ316">
            <v>313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C317">
            <v>314</v>
          </cell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  <cell r="AZ317">
            <v>314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C318">
            <v>315</v>
          </cell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  <cell r="AZ318">
            <v>315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C319">
            <v>316</v>
          </cell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  <cell r="AZ319">
            <v>316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C320">
            <v>317</v>
          </cell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  <cell r="AZ320">
            <v>317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C321">
            <v>318</v>
          </cell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  <cell r="AZ321">
            <v>318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C322">
            <v>319</v>
          </cell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  <cell r="AZ322">
            <v>319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C323">
            <v>320</v>
          </cell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  <cell r="AZ323">
            <v>320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C324">
            <v>321</v>
          </cell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  <cell r="AZ324">
            <v>321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C325">
            <v>322</v>
          </cell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  <cell r="AZ325">
            <v>322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C326">
            <v>323</v>
          </cell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  <cell r="AZ326">
            <v>323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C327">
            <v>324</v>
          </cell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  <cell r="AZ327">
            <v>324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C328">
            <v>325</v>
          </cell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  <cell r="AZ328">
            <v>325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C329">
            <v>326</v>
          </cell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  <cell r="AZ329">
            <v>326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C330">
            <v>327</v>
          </cell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  <cell r="AZ330">
            <v>327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C331">
            <v>328</v>
          </cell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  <cell r="AZ331">
            <v>328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C332">
            <v>329</v>
          </cell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  <cell r="AZ332">
            <v>329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C333">
            <v>330</v>
          </cell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  <cell r="AZ333">
            <v>330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C334">
            <v>331</v>
          </cell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  <cell r="AZ334">
            <v>331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C335">
            <v>332</v>
          </cell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  <cell r="AZ335">
            <v>332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C336">
            <v>333</v>
          </cell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  <cell r="AZ336">
            <v>333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C337">
            <v>334</v>
          </cell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  <cell r="AZ337">
            <v>334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C338">
            <v>335</v>
          </cell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  <cell r="AZ338">
            <v>335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C339">
            <v>336</v>
          </cell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  <cell r="AZ339">
            <v>336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C340">
            <v>337</v>
          </cell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  <cell r="AZ340">
            <v>337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C341">
            <v>338</v>
          </cell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  <cell r="AZ341">
            <v>338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C342">
            <v>339</v>
          </cell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  <cell r="AZ342">
            <v>339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C343">
            <v>340</v>
          </cell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  <cell r="AZ343">
            <v>340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C344">
            <v>341</v>
          </cell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  <cell r="AZ344">
            <v>341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C345">
            <v>342</v>
          </cell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  <cell r="AZ345">
            <v>342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C346">
            <v>343</v>
          </cell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  <cell r="AZ346">
            <v>343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C347">
            <v>344</v>
          </cell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  <cell r="AZ347">
            <v>344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C348">
            <v>345</v>
          </cell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  <cell r="AZ348">
            <v>345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C349">
            <v>346</v>
          </cell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  <cell r="AZ349">
            <v>346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C350">
            <v>347</v>
          </cell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  <cell r="AZ350">
            <v>347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C351">
            <v>348</v>
          </cell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  <cell r="AZ351">
            <v>348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C352">
            <v>349</v>
          </cell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  <cell r="AZ352">
            <v>349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C353">
            <v>350</v>
          </cell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  <cell r="AZ353">
            <v>350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C354">
            <v>351</v>
          </cell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  <cell r="AZ354">
            <v>351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C355">
            <v>352</v>
          </cell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  <cell r="AZ355">
            <v>352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C356">
            <v>353</v>
          </cell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  <cell r="AZ356">
            <v>353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C357">
            <v>354</v>
          </cell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  <cell r="AZ357">
            <v>354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C358">
            <v>355</v>
          </cell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  <cell r="AZ358">
            <v>355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C359">
            <v>356</v>
          </cell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  <cell r="AZ359">
            <v>356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C360">
            <v>357</v>
          </cell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  <cell r="AZ360">
            <v>357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C361">
            <v>358</v>
          </cell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  <cell r="AZ361">
            <v>358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C362">
            <v>359</v>
          </cell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  <cell r="AZ362">
            <v>359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C363">
            <v>360</v>
          </cell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  <cell r="AZ363">
            <v>360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  <row r="364">
          <cell r="AC364">
            <v>361</v>
          </cell>
          <cell r="AD364">
            <v>84.998404927577795</v>
          </cell>
          <cell r="AE364">
            <v>87.102514087613613</v>
          </cell>
          <cell r="AF364">
            <v>90.282816710674311</v>
          </cell>
          <cell r="AG364">
            <v>95.221547672779081</v>
          </cell>
          <cell r="AH364">
            <v>104.01942515885031</v>
          </cell>
          <cell r="AZ364">
            <v>361</v>
          </cell>
          <cell r="BA364">
            <v>46.676955329241608</v>
          </cell>
          <cell r="BB364">
            <v>48.191647250350798</v>
          </cell>
          <cell r="BC364">
            <v>50.143868962529424</v>
          </cell>
          <cell r="BD364">
            <v>52.899073441657961</v>
          </cell>
          <cell r="BE364">
            <v>57.603045882163023</v>
          </cell>
        </row>
        <row r="365">
          <cell r="AC365">
            <v>362</v>
          </cell>
          <cell r="AD365">
            <v>85.036995827451818</v>
          </cell>
          <cell r="AE365">
            <v>87.140265807963956</v>
          </cell>
          <cell r="AF365">
            <v>90.323941723132393</v>
          </cell>
          <cell r="AG365">
            <v>95.261056945610903</v>
          </cell>
          <cell r="AH365">
            <v>104.05804521363463</v>
          </cell>
          <cell r="AZ365">
            <v>362</v>
          </cell>
          <cell r="BA365">
            <v>46.696219372060334</v>
          </cell>
          <cell r="BB365">
            <v>48.209593750260417</v>
          </cell>
          <cell r="BC365">
            <v>50.16170764356221</v>
          </cell>
          <cell r="BD365">
            <v>52.919026782454004</v>
          </cell>
          <cell r="BE365">
            <v>57.62222976251639</v>
          </cell>
        </row>
        <row r="366">
          <cell r="AC366">
            <v>363</v>
          </cell>
          <cell r="AD366">
            <v>85.075479910097457</v>
          </cell>
          <cell r="AE366">
            <v>87.1780175283143</v>
          </cell>
          <cell r="AF366">
            <v>90.365066735590489</v>
          </cell>
          <cell r="AG366">
            <v>95.300566218442739</v>
          </cell>
          <cell r="AH366">
            <v>104.09666526841893</v>
          </cell>
          <cell r="AZ366">
            <v>363</v>
          </cell>
          <cell r="BA366">
            <v>46.71548341487906</v>
          </cell>
          <cell r="BB366">
            <v>48.22754025017003</v>
          </cell>
          <cell r="BC366">
            <v>50.179546324595002</v>
          </cell>
          <cell r="BD366">
            <v>52.938980123250055</v>
          </cell>
          <cell r="BE366">
            <v>57.641413642869757</v>
          </cell>
        </row>
        <row r="367">
          <cell r="AC367">
            <v>364</v>
          </cell>
          <cell r="AD367">
            <v>85.113963992743081</v>
          </cell>
          <cell r="AE367">
            <v>87.215769248664643</v>
          </cell>
          <cell r="AF367">
            <v>90.406191748048585</v>
          </cell>
          <cell r="AG367">
            <v>95.340075491274575</v>
          </cell>
          <cell r="AH367">
            <v>104.13528532320325</v>
          </cell>
          <cell r="AZ367">
            <v>364</v>
          </cell>
          <cell r="BA367">
            <v>46.734747457697793</v>
          </cell>
          <cell r="BB367">
            <v>48.24548675007965</v>
          </cell>
          <cell r="BC367">
            <v>50.197385005627787</v>
          </cell>
          <cell r="BD367">
            <v>52.958933464046098</v>
          </cell>
          <cell r="BE367">
            <v>57.660597523223124</v>
          </cell>
        </row>
        <row r="368">
          <cell r="AC368">
            <v>365</v>
          </cell>
          <cell r="AD368">
            <v>85.152448075388719</v>
          </cell>
          <cell r="AE368">
            <v>87.253520969014986</v>
          </cell>
          <cell r="AF368">
            <v>90.447316760506681</v>
          </cell>
          <cell r="AG368">
            <v>95.379584764106397</v>
          </cell>
          <cell r="AH368">
            <v>104.17390537798755</v>
          </cell>
          <cell r="AZ368">
            <v>365</v>
          </cell>
          <cell r="BA368">
            <v>46.754011500516519</v>
          </cell>
          <cell r="BB368">
            <v>48.263433249989269</v>
          </cell>
          <cell r="BC368">
            <v>50.215223686660572</v>
          </cell>
          <cell r="BD368">
            <v>52.978886804842148</v>
          </cell>
          <cell r="BE368">
            <v>57.679781403576492</v>
          </cell>
        </row>
        <row r="369">
          <cell r="AC369">
            <v>366</v>
          </cell>
          <cell r="AD369">
            <v>85.190932158034357</v>
          </cell>
          <cell r="AE369">
            <v>87.291272689365329</v>
          </cell>
          <cell r="AF369">
            <v>90.488441772964777</v>
          </cell>
          <cell r="AG369">
            <v>95.419094036938233</v>
          </cell>
          <cell r="AH369">
            <v>104.21252543277187</v>
          </cell>
          <cell r="AZ369">
            <v>366</v>
          </cell>
          <cell r="BA369">
            <v>46.773275543335245</v>
          </cell>
          <cell r="BB369">
            <v>48.281379749898889</v>
          </cell>
          <cell r="BC369">
            <v>50.233062367693357</v>
          </cell>
          <cell r="BD369">
            <v>52.998840145638198</v>
          </cell>
          <cell r="BE369">
            <v>57.698965283929859</v>
          </cell>
        </row>
        <row r="370">
          <cell r="AC370">
            <v>367</v>
          </cell>
          <cell r="AD370">
            <v>85.229416240679981</v>
          </cell>
          <cell r="AE370">
            <v>87.329024409715672</v>
          </cell>
          <cell r="AF370">
            <v>90.529566785422858</v>
          </cell>
          <cell r="AG370">
            <v>95.458603309770069</v>
          </cell>
          <cell r="AH370">
            <v>104.25114548755617</v>
          </cell>
          <cell r="AZ370">
            <v>367</v>
          </cell>
          <cell r="BA370">
            <v>46.792539586153971</v>
          </cell>
          <cell r="BB370">
            <v>48.299326249808502</v>
          </cell>
          <cell r="BC370">
            <v>50.250901048726149</v>
          </cell>
          <cell r="BD370">
            <v>53.01623046121302</v>
          </cell>
          <cell r="BE370">
            <v>57.718149164283226</v>
          </cell>
        </row>
        <row r="371">
          <cell r="AC371">
            <v>368</v>
          </cell>
          <cell r="AD371">
            <v>85.26790032332562</v>
          </cell>
          <cell r="AE371">
            <v>87.366776130066015</v>
          </cell>
          <cell r="AF371">
            <v>90.570691797880954</v>
          </cell>
          <cell r="AG371">
            <v>95.498112582601891</v>
          </cell>
          <cell r="AH371">
            <v>104.28976554234049</v>
          </cell>
          <cell r="AZ371">
            <v>368</v>
          </cell>
          <cell r="BA371">
            <v>46.811803628972697</v>
          </cell>
          <cell r="BB371">
            <v>48.317272749718121</v>
          </cell>
          <cell r="BC371">
            <v>50.268739729758934</v>
          </cell>
          <cell r="BD371">
            <v>53.033462597729766</v>
          </cell>
          <cell r="BE371">
            <v>57.737333044636593</v>
          </cell>
        </row>
        <row r="372">
          <cell r="AC372">
            <v>369</v>
          </cell>
          <cell r="AD372">
            <v>85.306384405971258</v>
          </cell>
          <cell r="AE372">
            <v>87.404527850416358</v>
          </cell>
          <cell r="AF372">
            <v>90.61181681033905</v>
          </cell>
          <cell r="AG372">
            <v>95.537621855433727</v>
          </cell>
          <cell r="AH372">
            <v>104.32838559712479</v>
          </cell>
          <cell r="AZ372">
            <v>369</v>
          </cell>
          <cell r="BA372">
            <v>46.831067671791423</v>
          </cell>
          <cell r="BB372">
            <v>48.335219249627741</v>
          </cell>
          <cell r="BC372">
            <v>50.286578410791719</v>
          </cell>
          <cell r="BD372">
            <v>53.050694734246512</v>
          </cell>
          <cell r="BE372">
            <v>57.756516924989967</v>
          </cell>
        </row>
        <row r="373">
          <cell r="AC373">
            <v>370</v>
          </cell>
          <cell r="AD373">
            <v>85.344868488616882</v>
          </cell>
          <cell r="AE373">
            <v>87.442279570766701</v>
          </cell>
          <cell r="AF373">
            <v>90.652941822797146</v>
          </cell>
          <cell r="AG373">
            <v>95.577131128265563</v>
          </cell>
          <cell r="AH373">
            <v>104.36700565190911</v>
          </cell>
          <cell r="AZ373">
            <v>370</v>
          </cell>
          <cell r="BA373">
            <v>46.850331714610157</v>
          </cell>
          <cell r="BB373">
            <v>48.353165749537354</v>
          </cell>
          <cell r="BC373">
            <v>50.304417091824504</v>
          </cell>
          <cell r="BD373">
            <v>53.067926870763252</v>
          </cell>
          <cell r="BE373">
            <v>57.775700805343334</v>
          </cell>
        </row>
        <row r="374">
          <cell r="AC374">
            <v>371</v>
          </cell>
          <cell r="AD374">
            <v>85.38335257126252</v>
          </cell>
          <cell r="AE374">
            <v>87.480031291117044</v>
          </cell>
          <cell r="AF374">
            <v>90.694066835255242</v>
          </cell>
          <cell r="AG374">
            <v>95.616640401097385</v>
          </cell>
          <cell r="AH374">
            <v>104.40562570669341</v>
          </cell>
          <cell r="AZ374">
            <v>371</v>
          </cell>
          <cell r="BA374">
            <v>46.869595757428883</v>
          </cell>
          <cell r="BB374">
            <v>48.371112249446973</v>
          </cell>
          <cell r="BC374">
            <v>50.322255772857297</v>
          </cell>
          <cell r="BD374">
            <v>53.085159007279998</v>
          </cell>
          <cell r="BE374">
            <v>57.794884685696701</v>
          </cell>
        </row>
        <row r="375">
          <cell r="AC375">
            <v>372</v>
          </cell>
          <cell r="AD375">
            <v>85.421836653908144</v>
          </cell>
          <cell r="AE375">
            <v>87.517783011467387</v>
          </cell>
          <cell r="AF375">
            <v>90.735191847713324</v>
          </cell>
          <cell r="AG375">
            <v>95.656149673929221</v>
          </cell>
          <cell r="AH375">
            <v>104.44424576147773</v>
          </cell>
          <cell r="AZ375">
            <v>372</v>
          </cell>
          <cell r="BA375">
            <v>46.888859800247609</v>
          </cell>
          <cell r="BB375">
            <v>48.389058749356593</v>
          </cell>
          <cell r="BC375">
            <v>50.340094453890082</v>
          </cell>
          <cell r="BD375">
            <v>53.102391143796744</v>
          </cell>
          <cell r="BE375">
            <v>57.814068566050068</v>
          </cell>
        </row>
        <row r="376">
          <cell r="AC376">
            <v>373</v>
          </cell>
          <cell r="AD376">
            <v>85.460320736553783</v>
          </cell>
          <cell r="AE376">
            <v>87.55553473181773</v>
          </cell>
          <cell r="AF376">
            <v>90.77631686017142</v>
          </cell>
          <cell r="AG376">
            <v>95.695658946761043</v>
          </cell>
          <cell r="AH376">
            <v>104.48286581626203</v>
          </cell>
          <cell r="AZ376">
            <v>373</v>
          </cell>
          <cell r="BA376">
            <v>46.908123843066335</v>
          </cell>
          <cell r="BB376">
            <v>48.407005249266213</v>
          </cell>
          <cell r="BC376">
            <v>50.357933134922867</v>
          </cell>
          <cell r="BD376">
            <v>53.119623280313483</v>
          </cell>
          <cell r="BE376">
            <v>57.833252446403435</v>
          </cell>
        </row>
        <row r="377">
          <cell r="AC377">
            <v>374</v>
          </cell>
          <cell r="AD377">
            <v>85.498804819199421</v>
          </cell>
          <cell r="AE377">
            <v>87.593286452168073</v>
          </cell>
          <cell r="AF377">
            <v>90.817441872629516</v>
          </cell>
          <cell r="AG377">
            <v>95.735168219592879</v>
          </cell>
          <cell r="AH377">
            <v>104.52148587104634</v>
          </cell>
          <cell r="AZ377">
            <v>374</v>
          </cell>
          <cell r="BA377">
            <v>46.927387885885061</v>
          </cell>
          <cell r="BB377">
            <v>48.424951749175825</v>
          </cell>
          <cell r="BC377">
            <v>50.375771815955652</v>
          </cell>
          <cell r="BD377">
            <v>53.13685541683023</v>
          </cell>
          <cell r="BE377">
            <v>57.852436326756802</v>
          </cell>
        </row>
        <row r="378">
          <cell r="AC378">
            <v>375</v>
          </cell>
          <cell r="AD378">
            <v>85.537288901845045</v>
          </cell>
          <cell r="AE378">
            <v>87.631038172518416</v>
          </cell>
          <cell r="AF378">
            <v>90.858566885087612</v>
          </cell>
          <cell r="AG378">
            <v>95.774677492424715</v>
          </cell>
          <cell r="AH378">
            <v>104.56010592583065</v>
          </cell>
          <cell r="AZ378">
            <v>375</v>
          </cell>
          <cell r="BA378">
            <v>46.946651928703794</v>
          </cell>
          <cell r="BB378">
            <v>48.442898249085445</v>
          </cell>
          <cell r="BC378">
            <v>50.393610496988437</v>
          </cell>
          <cell r="BD378">
            <v>53.154087553346976</v>
          </cell>
          <cell r="BE378">
            <v>57.871620207110169</v>
          </cell>
        </row>
        <row r="379">
          <cell r="AC379">
            <v>376</v>
          </cell>
          <cell r="AD379">
            <v>85.575772984490683</v>
          </cell>
          <cell r="AE379">
            <v>87.668789892868759</v>
          </cell>
          <cell r="AF379">
            <v>90.899691897545708</v>
          </cell>
          <cell r="AG379">
            <v>95.814186765256537</v>
          </cell>
          <cell r="AH379">
            <v>104.59872598061496</v>
          </cell>
          <cell r="AZ379">
            <v>376</v>
          </cell>
          <cell r="BA379">
            <v>46.96591597152252</v>
          </cell>
          <cell r="BB379">
            <v>48.460844748995065</v>
          </cell>
          <cell r="BC379">
            <v>50.411449178021229</v>
          </cell>
          <cell r="BD379">
            <v>53.171319689863722</v>
          </cell>
          <cell r="BE379">
            <v>57.890804087463536</v>
          </cell>
        </row>
        <row r="380">
          <cell r="AC380">
            <v>377</v>
          </cell>
          <cell r="AD380">
            <v>85.614257067136322</v>
          </cell>
          <cell r="AE380">
            <v>87.706541613219102</v>
          </cell>
          <cell r="AF380">
            <v>90.94081691000379</v>
          </cell>
          <cell r="AG380">
            <v>95.853696038088373</v>
          </cell>
          <cell r="AH380">
            <v>104.63734603539928</v>
          </cell>
          <cell r="AZ380">
            <v>377</v>
          </cell>
          <cell r="BA380">
            <v>46.985180014341246</v>
          </cell>
          <cell r="BB380">
            <v>48.478791248904685</v>
          </cell>
          <cell r="BC380">
            <v>50.429287859054014</v>
          </cell>
          <cell r="BD380">
            <v>53.188551826380461</v>
          </cell>
          <cell r="BE380">
            <v>57.909987967816903</v>
          </cell>
        </row>
        <row r="381">
          <cell r="AC381">
            <v>378</v>
          </cell>
          <cell r="AD381">
            <v>85.652741149781946</v>
          </cell>
          <cell r="AE381">
            <v>87.744293333569445</v>
          </cell>
          <cell r="AF381">
            <v>90.981941922461885</v>
          </cell>
          <cell r="AG381">
            <v>95.893205310920209</v>
          </cell>
          <cell r="AH381">
            <v>104.67596609018358</v>
          </cell>
          <cell r="AZ381">
            <v>378</v>
          </cell>
          <cell r="BA381">
            <v>47.003836412092369</v>
          </cell>
          <cell r="BB381">
            <v>48.496737748814297</v>
          </cell>
          <cell r="BC381">
            <v>50.447126540086799</v>
          </cell>
          <cell r="BD381">
            <v>53.205783962897208</v>
          </cell>
          <cell r="BE381">
            <v>57.92917184817027</v>
          </cell>
        </row>
        <row r="382">
          <cell r="AC382">
            <v>379</v>
          </cell>
          <cell r="AD382">
            <v>85.691225232427584</v>
          </cell>
          <cell r="AE382">
            <v>87.782045053919788</v>
          </cell>
          <cell r="AF382">
            <v>91.021020756054753</v>
          </cell>
          <cell r="AG382">
            <v>95.932714583752031</v>
          </cell>
          <cell r="AH382">
            <v>104.7145861449679</v>
          </cell>
          <cell r="AZ382">
            <v>379</v>
          </cell>
          <cell r="BA382">
            <v>47.020466442750681</v>
          </cell>
          <cell r="BB382">
            <v>48.514684248723917</v>
          </cell>
          <cell r="BC382">
            <v>50.464965221119584</v>
          </cell>
          <cell r="BD382">
            <v>53.223016099413954</v>
          </cell>
          <cell r="BE382">
            <v>57.948355728523637</v>
          </cell>
        </row>
        <row r="383">
          <cell r="AC383">
            <v>380</v>
          </cell>
          <cell r="AD383">
            <v>85.729709315073208</v>
          </cell>
          <cell r="AE383">
            <v>87.819796774270131</v>
          </cell>
          <cell r="AF383">
            <v>91.05849772720974</v>
          </cell>
          <cell r="AG383">
            <v>95.972223856583867</v>
          </cell>
          <cell r="AH383">
            <v>104.7532061997522</v>
          </cell>
          <cell r="AZ383">
            <v>380</v>
          </cell>
          <cell r="BA383">
            <v>47.037096473409001</v>
          </cell>
          <cell r="BB383">
            <v>48.532630748633537</v>
          </cell>
          <cell r="BC383">
            <v>50.482803902152376</v>
          </cell>
          <cell r="BD383">
            <v>53.240248235930693</v>
          </cell>
          <cell r="BE383">
            <v>57.967539608877004</v>
          </cell>
        </row>
        <row r="384">
          <cell r="AC384">
            <v>381</v>
          </cell>
          <cell r="AD384">
            <v>85.768193397718846</v>
          </cell>
          <cell r="AE384">
            <v>87.857548494620474</v>
          </cell>
          <cell r="AF384">
            <v>91.095974698364728</v>
          </cell>
          <cell r="AG384">
            <v>96.010203735669876</v>
          </cell>
          <cell r="AH384">
            <v>104.79182625453652</v>
          </cell>
          <cell r="AZ384">
            <v>381</v>
          </cell>
          <cell r="BA384">
            <v>47.053726504067313</v>
          </cell>
          <cell r="BB384">
            <v>48.550577248543149</v>
          </cell>
          <cell r="BC384">
            <v>50.500642583185162</v>
          </cell>
          <cell r="BD384">
            <v>53.257480372447439</v>
          </cell>
          <cell r="BE384">
            <v>57.986723489230371</v>
          </cell>
        </row>
        <row r="385">
          <cell r="AC385">
            <v>382</v>
          </cell>
          <cell r="AD385">
            <v>85.806677480364485</v>
          </cell>
          <cell r="AE385">
            <v>87.895300214970817</v>
          </cell>
          <cell r="AF385">
            <v>91.133451669519715</v>
          </cell>
          <cell r="AG385">
            <v>96.044563041035204</v>
          </cell>
          <cell r="AH385">
            <v>104.83044630932082</v>
          </cell>
          <cell r="AZ385">
            <v>382</v>
          </cell>
          <cell r="BA385">
            <v>47.070356534725626</v>
          </cell>
          <cell r="BB385">
            <v>48.568523748452769</v>
          </cell>
          <cell r="BC385">
            <v>50.518481264217947</v>
          </cell>
          <cell r="BD385">
            <v>53.274712508964186</v>
          </cell>
          <cell r="BE385">
            <v>58.005103311041175</v>
          </cell>
        </row>
        <row r="386">
          <cell r="AC386">
            <v>383</v>
          </cell>
          <cell r="AD386">
            <v>85.845161563010109</v>
          </cell>
          <cell r="AE386">
            <v>87.93305193532116</v>
          </cell>
          <cell r="AF386">
            <v>91.170928640674703</v>
          </cell>
          <cell r="AG386">
            <v>96.078922346400546</v>
          </cell>
          <cell r="AH386">
            <v>104.86906636410514</v>
          </cell>
          <cell r="AZ386">
            <v>383</v>
          </cell>
          <cell r="BA386">
            <v>47.086986565383945</v>
          </cell>
          <cell r="BB386">
            <v>48.586470248362389</v>
          </cell>
          <cell r="BC386">
            <v>50.536319945250732</v>
          </cell>
          <cell r="BD386">
            <v>53.291944645480932</v>
          </cell>
          <cell r="BE386">
            <v>58.021676052433456</v>
          </cell>
        </row>
        <row r="387">
          <cell r="AC387">
            <v>384</v>
          </cell>
          <cell r="AD387">
            <v>85.883645645655747</v>
          </cell>
          <cell r="AE387">
            <v>87.970803655671503</v>
          </cell>
          <cell r="AF387">
            <v>91.208405611829704</v>
          </cell>
          <cell r="AG387">
            <v>96.113281651765874</v>
          </cell>
          <cell r="AH387">
            <v>104.90768641888944</v>
          </cell>
          <cell r="AZ387">
            <v>384</v>
          </cell>
          <cell r="BA387">
            <v>47.103616596042258</v>
          </cell>
          <cell r="BB387">
            <v>48.604416748272008</v>
          </cell>
          <cell r="BC387">
            <v>50.554158626283524</v>
          </cell>
          <cell r="BD387">
            <v>53.309176781997671</v>
          </cell>
          <cell r="BE387">
            <v>58.038248793825737</v>
          </cell>
        </row>
        <row r="388">
          <cell r="AC388">
            <v>385</v>
          </cell>
          <cell r="AD388">
            <v>85.922129728301385</v>
          </cell>
          <cell r="AE388">
            <v>88.008389927102499</v>
          </cell>
          <cell r="AF388">
            <v>91.245882582984692</v>
          </cell>
          <cell r="AG388">
            <v>96.147640957131216</v>
          </cell>
          <cell r="AH388">
            <v>104.94630647367376</v>
          </cell>
          <cell r="AZ388">
            <v>385</v>
          </cell>
          <cell r="BA388">
            <v>47.12024662670057</v>
          </cell>
          <cell r="BB388">
            <v>48.622363248181621</v>
          </cell>
          <cell r="BC388">
            <v>50.571997307316309</v>
          </cell>
          <cell r="BD388">
            <v>53.326408918514417</v>
          </cell>
          <cell r="BE388">
            <v>58.054821535218018</v>
          </cell>
        </row>
        <row r="389">
          <cell r="AC389">
            <v>386</v>
          </cell>
          <cell r="AD389">
            <v>85.960613810947009</v>
          </cell>
          <cell r="AE389">
            <v>88.04541158236637</v>
          </cell>
          <cell r="AF389">
            <v>91.283359554139679</v>
          </cell>
          <cell r="AG389">
            <v>96.182000262496558</v>
          </cell>
          <cell r="AH389">
            <v>104.98492652845806</v>
          </cell>
          <cell r="AZ389">
            <v>386</v>
          </cell>
          <cell r="BA389">
            <v>47.13687665735889</v>
          </cell>
          <cell r="BB389">
            <v>48.640309748091241</v>
          </cell>
          <cell r="BC389">
            <v>50.589835988349094</v>
          </cell>
          <cell r="BD389">
            <v>53.343641055031163</v>
          </cell>
          <cell r="BE389">
            <v>58.071394276610299</v>
          </cell>
        </row>
        <row r="390">
          <cell r="AC390">
            <v>387</v>
          </cell>
          <cell r="AD390">
            <v>85.999097893592648</v>
          </cell>
          <cell r="AE390">
            <v>88.082433237630241</v>
          </cell>
          <cell r="AF390">
            <v>91.320836525294666</v>
          </cell>
          <cell r="AG390">
            <v>96.216359567861886</v>
          </cell>
          <cell r="AH390">
            <v>105.02327036088481</v>
          </cell>
          <cell r="AZ390">
            <v>387</v>
          </cell>
          <cell r="BA390">
            <v>47.153506688017202</v>
          </cell>
          <cell r="BB390">
            <v>48.65825624800086</v>
          </cell>
          <cell r="BC390">
            <v>50.607674669381879</v>
          </cell>
          <cell r="BD390">
            <v>53.360873191547903</v>
          </cell>
          <cell r="BE390">
            <v>58.087967018002573</v>
          </cell>
        </row>
        <row r="391">
          <cell r="AC391">
            <v>388</v>
          </cell>
          <cell r="AD391">
            <v>86.035065223717467</v>
          </cell>
          <cell r="AE391">
            <v>88.119454892894112</v>
          </cell>
          <cell r="AF391">
            <v>91.358313496449654</v>
          </cell>
          <cell r="AG391">
            <v>96.250718873227228</v>
          </cell>
          <cell r="AH391">
            <v>105.06143736808798</v>
          </cell>
          <cell r="AZ391">
            <v>388</v>
          </cell>
          <cell r="BA391">
            <v>47.170136718675522</v>
          </cell>
          <cell r="BB391">
            <v>48.67620274791048</v>
          </cell>
          <cell r="BC391">
            <v>50.625513350414664</v>
          </cell>
          <cell r="BD391">
            <v>53.378105328064649</v>
          </cell>
          <cell r="BE391">
            <v>58.104539759394854</v>
          </cell>
        </row>
        <row r="392">
          <cell r="AC392">
            <v>389</v>
          </cell>
          <cell r="AD392">
            <v>86.070972142474872</v>
          </cell>
          <cell r="AE392">
            <v>88.156476548157968</v>
          </cell>
          <cell r="AF392">
            <v>91.395790467604641</v>
          </cell>
          <cell r="AG392">
            <v>96.285078178592556</v>
          </cell>
          <cell r="AH392">
            <v>105.09960437529116</v>
          </cell>
          <cell r="AZ392">
            <v>389</v>
          </cell>
          <cell r="BA392">
            <v>47.186766749333835</v>
          </cell>
          <cell r="BB392">
            <v>48.694149247820093</v>
          </cell>
          <cell r="BC392">
            <v>50.643352031447456</v>
          </cell>
          <cell r="BD392">
            <v>53.395337464581395</v>
          </cell>
          <cell r="BE392">
            <v>58.121112500787135</v>
          </cell>
        </row>
        <row r="393">
          <cell r="AC393">
            <v>390</v>
          </cell>
          <cell r="AD393">
            <v>86.106879061232277</v>
          </cell>
          <cell r="AE393">
            <v>88.193498203421839</v>
          </cell>
          <cell r="AF393">
            <v>91.433267438759643</v>
          </cell>
          <cell r="AG393">
            <v>96.319437483957898</v>
          </cell>
          <cell r="AH393">
            <v>105.13777138249434</v>
          </cell>
          <cell r="AZ393">
            <v>390</v>
          </cell>
          <cell r="BA393">
            <v>47.203396779992147</v>
          </cell>
          <cell r="BB393">
            <v>48.712095747729713</v>
          </cell>
          <cell r="BC393">
            <v>50.661190712480241</v>
          </cell>
          <cell r="BD393">
            <v>53.412569601098134</v>
          </cell>
          <cell r="BE393">
            <v>58.137685242179415</v>
          </cell>
        </row>
        <row r="394">
          <cell r="AC394">
            <v>391</v>
          </cell>
          <cell r="AD394">
            <v>86.142785979989682</v>
          </cell>
          <cell r="AE394">
            <v>88.23051985868571</v>
          </cell>
          <cell r="AF394">
            <v>91.47074440991463</v>
          </cell>
          <cell r="AG394">
            <v>96.353796789323226</v>
          </cell>
          <cell r="AH394">
            <v>105.17593838969751</v>
          </cell>
          <cell r="AZ394">
            <v>391</v>
          </cell>
          <cell r="BA394">
            <v>47.220026810650467</v>
          </cell>
          <cell r="BB394">
            <v>48.730042247639332</v>
          </cell>
          <cell r="BC394">
            <v>50.679029393513026</v>
          </cell>
          <cell r="BD394">
            <v>53.429801737614881</v>
          </cell>
          <cell r="BE394">
            <v>58.154257983571696</v>
          </cell>
        </row>
        <row r="395">
          <cell r="AC395">
            <v>392</v>
          </cell>
          <cell r="AD395">
            <v>86.178692898747087</v>
          </cell>
          <cell r="AE395">
            <v>88.267541513949581</v>
          </cell>
          <cell r="AF395">
            <v>91.508221381069617</v>
          </cell>
          <cell r="AG395">
            <v>96.388156094688568</v>
          </cell>
          <cell r="AH395">
            <v>105.21410539690069</v>
          </cell>
          <cell r="AZ395">
            <v>392</v>
          </cell>
          <cell r="BA395">
            <v>47.236656841308779</v>
          </cell>
          <cell r="BB395">
            <v>48.747988747548945</v>
          </cell>
          <cell r="BC395">
            <v>50.696868074545812</v>
          </cell>
          <cell r="BD395">
            <v>53.447033874131627</v>
          </cell>
          <cell r="BE395">
            <v>58.170830724963977</v>
          </cell>
        </row>
        <row r="396">
          <cell r="AC396">
            <v>393</v>
          </cell>
          <cell r="AD396">
            <v>86.214599817504492</v>
          </cell>
          <cell r="AE396">
            <v>88.304563169213452</v>
          </cell>
          <cell r="AF396">
            <v>91.545698352224605</v>
          </cell>
          <cell r="AG396">
            <v>96.422515400053896</v>
          </cell>
          <cell r="AH396">
            <v>105.25227240410386</v>
          </cell>
          <cell r="AZ396">
            <v>393</v>
          </cell>
          <cell r="BA396">
            <v>47.253286871967092</v>
          </cell>
          <cell r="BB396">
            <v>48.765935247458565</v>
          </cell>
          <cell r="BC396">
            <v>50.714706755578604</v>
          </cell>
          <cell r="BD396">
            <v>53.464266010648373</v>
          </cell>
          <cell r="BE396">
            <v>58.187403466356251</v>
          </cell>
        </row>
        <row r="397">
          <cell r="AC397">
            <v>394</v>
          </cell>
          <cell r="AD397">
            <v>86.250506736261897</v>
          </cell>
          <cell r="AE397">
            <v>88.341584824477309</v>
          </cell>
          <cell r="AF397">
            <v>91.583175323379592</v>
          </cell>
          <cell r="AG397">
            <v>96.456874705419239</v>
          </cell>
          <cell r="AH397">
            <v>105.29043941130703</v>
          </cell>
          <cell r="AZ397">
            <v>394</v>
          </cell>
          <cell r="BA397">
            <v>47.269916902625411</v>
          </cell>
          <cell r="BB397">
            <v>48.783881747368184</v>
          </cell>
          <cell r="BC397">
            <v>50.732545436611389</v>
          </cell>
          <cell r="BD397">
            <v>53.481498147165112</v>
          </cell>
          <cell r="BE397">
            <v>58.203976207748532</v>
          </cell>
        </row>
        <row r="398">
          <cell r="AC398">
            <v>395</v>
          </cell>
          <cell r="AD398">
            <v>86.286413655019302</v>
          </cell>
          <cell r="AE398">
            <v>88.37860647974118</v>
          </cell>
          <cell r="AF398">
            <v>91.62065229453458</v>
          </cell>
          <cell r="AG398">
            <v>96.491234010784567</v>
          </cell>
          <cell r="AH398">
            <v>105.32860641851022</v>
          </cell>
          <cell r="AZ398">
            <v>395</v>
          </cell>
          <cell r="BA398">
            <v>47.286546933283724</v>
          </cell>
          <cell r="BB398">
            <v>48.801828247277804</v>
          </cell>
          <cell r="BC398">
            <v>50.750384117644174</v>
          </cell>
          <cell r="BD398">
            <v>53.498730283681859</v>
          </cell>
          <cell r="BE398">
            <v>58.220548949140813</v>
          </cell>
        </row>
        <row r="399">
          <cell r="AC399">
            <v>396</v>
          </cell>
          <cell r="AD399">
            <v>86.322320573776707</v>
          </cell>
          <cell r="AE399">
            <v>88.415628135005051</v>
          </cell>
          <cell r="AF399">
            <v>91.658129265689567</v>
          </cell>
          <cell r="AG399">
            <v>96.525593316149909</v>
          </cell>
          <cell r="AH399">
            <v>105.36677342571339</v>
          </cell>
          <cell r="AZ399">
            <v>396</v>
          </cell>
          <cell r="BA399">
            <v>47.303176963942043</v>
          </cell>
          <cell r="BB399">
            <v>48.819774747187417</v>
          </cell>
          <cell r="BC399">
            <v>50.768222798676959</v>
          </cell>
          <cell r="BD399">
            <v>53.515962420198605</v>
          </cell>
          <cell r="BE399">
            <v>58.237121690533094</v>
          </cell>
        </row>
        <row r="400">
          <cell r="AC400">
            <v>397</v>
          </cell>
          <cell r="AD400">
            <v>86.358227492534112</v>
          </cell>
          <cell r="AE400">
            <v>88.452649790268921</v>
          </cell>
          <cell r="AF400">
            <v>91.695606236844569</v>
          </cell>
          <cell r="AG400">
            <v>96.559952621515251</v>
          </cell>
          <cell r="AH400">
            <v>105.40494043291658</v>
          </cell>
          <cell r="AZ400">
            <v>397</v>
          </cell>
          <cell r="BA400">
            <v>47.319806994600356</v>
          </cell>
          <cell r="BB400">
            <v>48.837721247097036</v>
          </cell>
          <cell r="BC400">
            <v>50.786061479709751</v>
          </cell>
          <cell r="BD400">
            <v>53.533194556715344</v>
          </cell>
          <cell r="BE400">
            <v>58.253694431925375</v>
          </cell>
        </row>
        <row r="401">
          <cell r="AC401">
            <v>398</v>
          </cell>
          <cell r="AD401">
            <v>86.394134411291517</v>
          </cell>
          <cell r="AE401">
            <v>88.489671445532792</v>
          </cell>
          <cell r="AF401">
            <v>91.733083207999556</v>
          </cell>
          <cell r="AG401">
            <v>96.594311926880579</v>
          </cell>
          <cell r="AH401">
            <v>105.44310744011975</v>
          </cell>
          <cell r="AZ401">
            <v>398</v>
          </cell>
          <cell r="BA401">
            <v>47.336437025258668</v>
          </cell>
          <cell r="BB401">
            <v>48.855667747006656</v>
          </cell>
          <cell r="BC401">
            <v>50.803900160742536</v>
          </cell>
          <cell r="BD401">
            <v>53.55042669323209</v>
          </cell>
          <cell r="BE401">
            <v>58.270267173317656</v>
          </cell>
        </row>
        <row r="402">
          <cell r="AC402">
            <v>399</v>
          </cell>
          <cell r="AD402">
            <v>86.430041330048923</v>
          </cell>
          <cell r="AE402">
            <v>88.526693100796649</v>
          </cell>
          <cell r="AF402">
            <v>91.770560179154543</v>
          </cell>
          <cell r="AG402">
            <v>96.628671232245921</v>
          </cell>
          <cell r="AH402">
            <v>105.48127444732292</v>
          </cell>
          <cell r="AZ402">
            <v>399</v>
          </cell>
          <cell r="BA402">
            <v>47.353067055916988</v>
          </cell>
          <cell r="BB402">
            <v>48.873614246916276</v>
          </cell>
          <cell r="BC402">
            <v>50.821738841775321</v>
          </cell>
          <cell r="BD402">
            <v>53.567658829748837</v>
          </cell>
          <cell r="BE402">
            <v>58.28683991470993</v>
          </cell>
        </row>
        <row r="403">
          <cell r="AC403">
            <v>400</v>
          </cell>
          <cell r="AD403">
            <v>86.465948248806328</v>
          </cell>
          <cell r="AE403">
            <v>88.56371475606052</v>
          </cell>
          <cell r="AF403">
            <v>91.808037150309531</v>
          </cell>
          <cell r="AG403">
            <v>96.663030537611249</v>
          </cell>
          <cell r="AH403">
            <v>105.5194414545261</v>
          </cell>
          <cell r="AZ403">
            <v>400</v>
          </cell>
          <cell r="BA403">
            <v>47.3696970865753</v>
          </cell>
          <cell r="BB403">
            <v>48.891560746825888</v>
          </cell>
          <cell r="BC403">
            <v>50.839577522808106</v>
          </cell>
          <cell r="BD403">
            <v>53.584890966265583</v>
          </cell>
          <cell r="BE403">
            <v>58.303412656102211</v>
          </cell>
        </row>
        <row r="404">
          <cell r="AC404">
            <v>401</v>
          </cell>
          <cell r="AD404">
            <v>86.501855167563733</v>
          </cell>
          <cell r="AE404">
            <v>88.600736411324391</v>
          </cell>
          <cell r="AF404">
            <v>91.845514121464518</v>
          </cell>
          <cell r="AG404">
            <v>96.697389842976591</v>
          </cell>
          <cell r="AH404">
            <v>105.55760846172927</v>
          </cell>
          <cell r="AZ404">
            <v>401</v>
          </cell>
          <cell r="BA404">
            <v>47.386327117233613</v>
          </cell>
          <cell r="BB404">
            <v>48.909507246735508</v>
          </cell>
          <cell r="BC404">
            <v>50.857416203840899</v>
          </cell>
          <cell r="BD404">
            <v>53.602123102782322</v>
          </cell>
          <cell r="BE404">
            <v>58.319985397494492</v>
          </cell>
        </row>
        <row r="405">
          <cell r="AC405">
            <v>402</v>
          </cell>
          <cell r="AD405">
            <v>86.537762086321138</v>
          </cell>
          <cell r="AE405">
            <v>88.637758066588262</v>
          </cell>
          <cell r="AF405">
            <v>91.882991092619505</v>
          </cell>
          <cell r="AG405">
            <v>96.731749148341919</v>
          </cell>
          <cell r="AH405">
            <v>105.59577546893246</v>
          </cell>
          <cell r="AZ405">
            <v>402</v>
          </cell>
          <cell r="BA405">
            <v>47.402957147891932</v>
          </cell>
          <cell r="BB405">
            <v>48.927453746645128</v>
          </cell>
          <cell r="BC405">
            <v>50.875254884873684</v>
          </cell>
          <cell r="BD405">
            <v>53.619355239299068</v>
          </cell>
          <cell r="BE405">
            <v>58.336558138886772</v>
          </cell>
        </row>
        <row r="406">
          <cell r="AC406">
            <v>403</v>
          </cell>
          <cell r="AD406">
            <v>86.573669005078543</v>
          </cell>
          <cell r="AE406">
            <v>88.674779721852133</v>
          </cell>
          <cell r="AF406">
            <v>91.920468063774507</v>
          </cell>
          <cell r="AG406">
            <v>96.766108453707261</v>
          </cell>
          <cell r="AH406">
            <v>105.63394247613563</v>
          </cell>
          <cell r="AZ406">
            <v>403</v>
          </cell>
          <cell r="BA406">
            <v>47.419587178550245</v>
          </cell>
          <cell r="BB406">
            <v>48.94540024655474</v>
          </cell>
          <cell r="BC406">
            <v>50.893093565906469</v>
          </cell>
          <cell r="BD406">
            <v>53.636587375815814</v>
          </cell>
          <cell r="BE406">
            <v>58.353130880279053</v>
          </cell>
        </row>
        <row r="407">
          <cell r="AC407">
            <v>404</v>
          </cell>
          <cell r="AD407">
            <v>86.609575923835948</v>
          </cell>
          <cell r="AE407">
            <v>88.711801377115989</v>
          </cell>
          <cell r="AF407">
            <v>91.957945034929494</v>
          </cell>
          <cell r="AG407">
            <v>96.800467759072589</v>
          </cell>
          <cell r="AH407">
            <v>105.6721094833388</v>
          </cell>
          <cell r="AZ407">
            <v>404</v>
          </cell>
          <cell r="BA407">
            <v>47.436217209208557</v>
          </cell>
          <cell r="BB407">
            <v>48.96334674646436</v>
          </cell>
          <cell r="BC407">
            <v>50.910932246939254</v>
          </cell>
          <cell r="BD407">
            <v>53.653819512332554</v>
          </cell>
          <cell r="BE407">
            <v>58.369703621671334</v>
          </cell>
        </row>
        <row r="408">
          <cell r="AC408">
            <v>405</v>
          </cell>
          <cell r="AD408">
            <v>86.645482842593353</v>
          </cell>
          <cell r="AE408">
            <v>88.74882303237986</v>
          </cell>
          <cell r="AF408">
            <v>91.995422006084482</v>
          </cell>
          <cell r="AG408">
            <v>96.834827064437931</v>
          </cell>
          <cell r="AH408">
            <v>105.71027649054199</v>
          </cell>
          <cell r="AZ408">
            <v>405</v>
          </cell>
          <cell r="BA408">
            <v>47.452847239866877</v>
          </cell>
          <cell r="BB408">
            <v>48.98129324637398</v>
          </cell>
          <cell r="BC408">
            <v>50.928770927972039</v>
          </cell>
          <cell r="BD408">
            <v>53.6710516488493</v>
          </cell>
          <cell r="BE408">
            <v>58.386276363063608</v>
          </cell>
        </row>
        <row r="409">
          <cell r="AC409">
            <v>406</v>
          </cell>
          <cell r="AD409">
            <v>86.681389761350758</v>
          </cell>
          <cell r="AE409">
            <v>88.785844687643731</v>
          </cell>
          <cell r="AF409">
            <v>92.030736732663385</v>
          </cell>
          <cell r="AG409">
            <v>96.869186369803259</v>
          </cell>
          <cell r="AH409">
            <v>105.74844349774516</v>
          </cell>
          <cell r="AZ409">
            <v>406</v>
          </cell>
          <cell r="BA409">
            <v>47.469477270525189</v>
          </cell>
          <cell r="BB409">
            <v>48.9992397462836</v>
          </cell>
          <cell r="BC409">
            <v>50.946609609004831</v>
          </cell>
          <cell r="BD409">
            <v>53.688283785366046</v>
          </cell>
          <cell r="BE409">
            <v>58.402849104455889</v>
          </cell>
        </row>
        <row r="410">
          <cell r="AC410">
            <v>407</v>
          </cell>
          <cell r="AD410">
            <v>86.717296680108163</v>
          </cell>
          <cell r="AE410">
            <v>88.822866342907602</v>
          </cell>
          <cell r="AF410">
            <v>92.06575057625615</v>
          </cell>
          <cell r="AG410">
            <v>96.903545675168601</v>
          </cell>
          <cell r="AH410">
            <v>105.78661050494834</v>
          </cell>
          <cell r="AZ410">
            <v>407</v>
          </cell>
          <cell r="BA410">
            <v>47.486107301183509</v>
          </cell>
          <cell r="BB410">
            <v>49.014838438550136</v>
          </cell>
          <cell r="BC410">
            <v>50.964448290037616</v>
          </cell>
          <cell r="BD410">
            <v>53.705515921882785</v>
          </cell>
          <cell r="BE410">
            <v>58.41942184584817</v>
          </cell>
        </row>
        <row r="411">
          <cell r="AC411">
            <v>408</v>
          </cell>
          <cell r="AD411">
            <v>86.753203598865568</v>
          </cell>
          <cell r="AE411">
            <v>88.859887998171473</v>
          </cell>
          <cell r="AF411">
            <v>92.1007644198489</v>
          </cell>
          <cell r="AG411">
            <v>96.937904980533943</v>
          </cell>
          <cell r="AH411">
            <v>105.82477751215151</v>
          </cell>
          <cell r="AZ411">
            <v>408</v>
          </cell>
          <cell r="BA411">
            <v>47.502737331841821</v>
          </cell>
          <cell r="BB411">
            <v>49.030333272797542</v>
          </cell>
          <cell r="BC411">
            <v>50.982286971070401</v>
          </cell>
          <cell r="BD411">
            <v>53.722748058399532</v>
          </cell>
          <cell r="BE411">
            <v>58.435994587240451</v>
          </cell>
        </row>
        <row r="412">
          <cell r="AC412">
            <v>409</v>
          </cell>
          <cell r="AD412">
            <v>86.789110517622973</v>
          </cell>
          <cell r="AE412">
            <v>88.89690965343533</v>
          </cell>
          <cell r="AF412">
            <v>92.135778263441665</v>
          </cell>
          <cell r="AG412">
            <v>96.972264285899271</v>
          </cell>
          <cell r="AH412">
            <v>105.86294451935468</v>
          </cell>
          <cell r="AZ412">
            <v>409</v>
          </cell>
          <cell r="BA412">
            <v>47.519367362500134</v>
          </cell>
          <cell r="BB412">
            <v>49.04582810704494</v>
          </cell>
          <cell r="BC412">
            <v>51.000108501606874</v>
          </cell>
          <cell r="BD412">
            <v>53.739980194916278</v>
          </cell>
          <cell r="BE412">
            <v>58.452567328632732</v>
          </cell>
        </row>
        <row r="413">
          <cell r="AC413">
            <v>410</v>
          </cell>
          <cell r="AD413">
            <v>86.825017436380378</v>
          </cell>
          <cell r="AE413">
            <v>88.933931308699201</v>
          </cell>
          <cell r="AF413">
            <v>92.170792107034416</v>
          </cell>
          <cell r="AG413">
            <v>97.006001686863456</v>
          </cell>
          <cell r="AH413">
            <v>105.90111152655787</v>
          </cell>
          <cell r="AZ413">
            <v>410</v>
          </cell>
          <cell r="BA413">
            <v>47.535997393158453</v>
          </cell>
          <cell r="BB413">
            <v>49.061322941292346</v>
          </cell>
          <cell r="BC413">
            <v>51.015512346886105</v>
          </cell>
          <cell r="BD413">
            <v>53.757212331433024</v>
          </cell>
          <cell r="BE413">
            <v>58.469140070025013</v>
          </cell>
        </row>
        <row r="414">
          <cell r="AC414">
            <v>411</v>
          </cell>
          <cell r="AD414">
            <v>86.860924355137783</v>
          </cell>
          <cell r="AE414">
            <v>88.970952963963072</v>
          </cell>
          <cell r="AF414">
            <v>92.20580595062718</v>
          </cell>
          <cell r="AG414">
            <v>97.037134917072009</v>
          </cell>
          <cell r="AH414">
            <v>105.93927853376104</v>
          </cell>
          <cell r="AZ414">
            <v>411</v>
          </cell>
          <cell r="BA414">
            <v>47.552627423816766</v>
          </cell>
          <cell r="BB414">
            <v>49.076817775539752</v>
          </cell>
          <cell r="BC414">
            <v>51.030916192165336</v>
          </cell>
          <cell r="BD414">
            <v>53.774444467949763</v>
          </cell>
          <cell r="BE414">
            <v>58.485712811417287</v>
          </cell>
        </row>
        <row r="415">
          <cell r="AC415">
            <v>412</v>
          </cell>
          <cell r="AD415">
            <v>86.896831273895188</v>
          </cell>
          <cell r="AE415">
            <v>89.008175723200509</v>
          </cell>
          <cell r="AF415">
            <v>92.240819794219931</v>
          </cell>
          <cell r="AG415">
            <v>97.068268147280577</v>
          </cell>
          <cell r="AH415">
            <v>105.97744554096421</v>
          </cell>
          <cell r="AZ415">
            <v>412</v>
          </cell>
          <cell r="BA415">
            <v>47.569257454475078</v>
          </cell>
          <cell r="BB415">
            <v>49.09231260978715</v>
          </cell>
          <cell r="BC415">
            <v>51.046320037444566</v>
          </cell>
          <cell r="BD415">
            <v>53.79167660446651</v>
          </cell>
          <cell r="BE415">
            <v>58.502285552809568</v>
          </cell>
        </row>
        <row r="416">
          <cell r="AC416">
            <v>413</v>
          </cell>
          <cell r="AD416">
            <v>86.932738192652593</v>
          </cell>
          <cell r="AE416">
            <v>89.046130990687118</v>
          </cell>
          <cell r="AF416">
            <v>92.275833637812681</v>
          </cell>
          <cell r="AG416">
            <v>97.099401377489144</v>
          </cell>
          <cell r="AH416">
            <v>106.01480103024355</v>
          </cell>
          <cell r="AZ416">
            <v>413</v>
          </cell>
          <cell r="BA416">
            <v>47.585887485133398</v>
          </cell>
          <cell r="BB416">
            <v>49.107807444034556</v>
          </cell>
          <cell r="BC416">
            <v>51.061723882723797</v>
          </cell>
          <cell r="BD416">
            <v>53.808908740983256</v>
          </cell>
          <cell r="BE416">
            <v>58.518858294201848</v>
          </cell>
        </row>
        <row r="417">
          <cell r="AC417">
            <v>414</v>
          </cell>
          <cell r="AD417">
            <v>86.968645111409998</v>
          </cell>
          <cell r="AE417">
            <v>89.084086258173727</v>
          </cell>
          <cell r="AF417">
            <v>92.310847481405446</v>
          </cell>
          <cell r="AG417">
            <v>97.130534607697712</v>
          </cell>
          <cell r="AH417">
            <v>106.05098417100079</v>
          </cell>
          <cell r="AZ417">
            <v>414</v>
          </cell>
          <cell r="BA417">
            <v>47.60251751579171</v>
          </cell>
          <cell r="BB417">
            <v>49.123302278281955</v>
          </cell>
          <cell r="BC417">
            <v>51.077127728003028</v>
          </cell>
          <cell r="BD417">
            <v>53.826140877499995</v>
          </cell>
          <cell r="BE417">
            <v>58.535431035594129</v>
          </cell>
        </row>
        <row r="418">
          <cell r="AC418">
            <v>415</v>
          </cell>
          <cell r="AD418">
            <v>87.004247194324662</v>
          </cell>
          <cell r="AE418">
            <v>89.122041525660336</v>
          </cell>
          <cell r="AF418">
            <v>92.345861324998197</v>
          </cell>
          <cell r="AG418">
            <v>97.161667837906265</v>
          </cell>
          <cell r="AH418">
            <v>106.08716731175804</v>
          </cell>
          <cell r="AZ418">
            <v>415</v>
          </cell>
          <cell r="BA418">
            <v>47.61914754645003</v>
          </cell>
          <cell r="BB418">
            <v>49.13879711252936</v>
          </cell>
          <cell r="BC418">
            <v>51.092531573282258</v>
          </cell>
          <cell r="BD418">
            <v>53.843373014016741</v>
          </cell>
          <cell r="BE418">
            <v>58.55200377698641</v>
          </cell>
        </row>
        <row r="419">
          <cell r="AC419">
            <v>416</v>
          </cell>
          <cell r="AD419">
            <v>87.037749534149754</v>
          </cell>
          <cell r="AE419">
            <v>89.159996793146931</v>
          </cell>
          <cell r="AF419">
            <v>92.380875168590961</v>
          </cell>
          <cell r="AG419">
            <v>97.192801068114832</v>
          </cell>
          <cell r="AH419">
            <v>106.12335045251528</v>
          </cell>
          <cell r="AZ419">
            <v>416</v>
          </cell>
          <cell r="BA419">
            <v>47.635777577108342</v>
          </cell>
          <cell r="BB419">
            <v>49.154291946776759</v>
          </cell>
          <cell r="BC419">
            <v>51.107935418561489</v>
          </cell>
          <cell r="BD419">
            <v>53.860605150533488</v>
          </cell>
          <cell r="BE419">
            <v>58.568576518378691</v>
          </cell>
        </row>
        <row r="420">
          <cell r="AC420">
            <v>417</v>
          </cell>
          <cell r="AD420">
            <v>87.071251873974845</v>
          </cell>
          <cell r="AE420">
            <v>89.19795206063354</v>
          </cell>
          <cell r="AF420">
            <v>92.415889012183712</v>
          </cell>
          <cell r="AG420">
            <v>97.2239342983234</v>
          </cell>
          <cell r="AH420">
            <v>106.15953359327253</v>
          </cell>
          <cell r="AZ420">
            <v>417</v>
          </cell>
          <cell r="BA420">
            <v>47.652407607766655</v>
          </cell>
          <cell r="BB420">
            <v>49.169786781024165</v>
          </cell>
          <cell r="BC420">
            <v>51.12333926384072</v>
          </cell>
          <cell r="BD420">
            <v>53.877837287050234</v>
          </cell>
          <cell r="BE420">
            <v>58.585149259770965</v>
          </cell>
        </row>
        <row r="421">
          <cell r="AC421">
            <v>418</v>
          </cell>
          <cell r="AD421">
            <v>87.104754213799936</v>
          </cell>
          <cell r="AE421">
            <v>89.235907328120149</v>
          </cell>
          <cell r="AF421">
            <v>92.450902855776476</v>
          </cell>
          <cell r="AG421">
            <v>97.255067528531953</v>
          </cell>
          <cell r="AH421">
            <v>106.19571673402977</v>
          </cell>
          <cell r="AZ421">
            <v>418</v>
          </cell>
          <cell r="BA421">
            <v>47.669037638424975</v>
          </cell>
          <cell r="BB421">
            <v>49.18528161527157</v>
          </cell>
          <cell r="BC421">
            <v>51.13874310911995</v>
          </cell>
          <cell r="BD421">
            <v>53.895069423566973</v>
          </cell>
          <cell r="BE421">
            <v>58.601722001163246</v>
          </cell>
        </row>
        <row r="422">
          <cell r="AC422">
            <v>419</v>
          </cell>
          <cell r="AD422">
            <v>87.138256553625027</v>
          </cell>
          <cell r="AE422">
            <v>89.273862595606758</v>
          </cell>
          <cell r="AF422">
            <v>92.485916699369227</v>
          </cell>
          <cell r="AG422">
            <v>97.28620075874052</v>
          </cell>
          <cell r="AH422">
            <v>106.23189987478702</v>
          </cell>
          <cell r="AZ422">
            <v>419</v>
          </cell>
          <cell r="BA422">
            <v>47.685667669083287</v>
          </cell>
          <cell r="BB422">
            <v>49.200776449518969</v>
          </cell>
          <cell r="BC422">
            <v>51.154146954399181</v>
          </cell>
          <cell r="BD422">
            <v>53.912301560083719</v>
          </cell>
          <cell r="BE422">
            <v>58.618294742555527</v>
          </cell>
        </row>
        <row r="423">
          <cell r="AC423">
            <v>420</v>
          </cell>
          <cell r="AD423">
            <v>87.171758893450118</v>
          </cell>
          <cell r="AE423">
            <v>89.311817863093353</v>
          </cell>
          <cell r="AF423">
            <v>92.520930542961992</v>
          </cell>
          <cell r="AG423">
            <v>97.317333988949088</v>
          </cell>
          <cell r="AH423">
            <v>106.26808301554426</v>
          </cell>
          <cell r="AZ423">
            <v>420</v>
          </cell>
          <cell r="BA423">
            <v>47.7022976997416</v>
          </cell>
          <cell r="BB423">
            <v>49.216271283766375</v>
          </cell>
          <cell r="BC423">
            <v>51.169550799678412</v>
          </cell>
          <cell r="BD423">
            <v>53.929533696600465</v>
          </cell>
          <cell r="BE423">
            <v>58.634867483947808</v>
          </cell>
        </row>
        <row r="424">
          <cell r="AC424">
            <v>421</v>
          </cell>
          <cell r="AD424">
            <v>87.205261233275209</v>
          </cell>
          <cell r="AE424">
            <v>89.349773130579962</v>
          </cell>
          <cell r="AF424">
            <v>92.555944386554742</v>
          </cell>
          <cell r="AG424">
            <v>97.348467219157655</v>
          </cell>
          <cell r="AH424">
            <v>106.30426615630151</v>
          </cell>
          <cell r="AZ424">
            <v>421</v>
          </cell>
          <cell r="BA424">
            <v>47.718927730399919</v>
          </cell>
          <cell r="BB424">
            <v>49.231766118013773</v>
          </cell>
          <cell r="BC424">
            <v>51.184954644957642</v>
          </cell>
          <cell r="BD424">
            <v>53.946765833117205</v>
          </cell>
          <cell r="BE424">
            <v>58.651440225340089</v>
          </cell>
        </row>
        <row r="425">
          <cell r="AC425">
            <v>422</v>
          </cell>
          <cell r="AD425">
            <v>87.238763573100286</v>
          </cell>
          <cell r="AE425">
            <v>89.387728398066571</v>
          </cell>
          <cell r="AF425">
            <v>92.590958230147493</v>
          </cell>
          <cell r="AG425">
            <v>97.379600449366208</v>
          </cell>
          <cell r="AH425">
            <v>106.34044929705875</v>
          </cell>
          <cell r="AZ425">
            <v>422</v>
          </cell>
          <cell r="BA425">
            <v>47.735557761058232</v>
          </cell>
          <cell r="BB425">
            <v>49.247260952261179</v>
          </cell>
          <cell r="BC425">
            <v>51.200358490236873</v>
          </cell>
          <cell r="BD425">
            <v>53.963997969633951</v>
          </cell>
          <cell r="BE425">
            <v>58.66801296673237</v>
          </cell>
        </row>
        <row r="426">
          <cell r="AC426">
            <v>423</v>
          </cell>
          <cell r="AD426">
            <v>87.272265912925377</v>
          </cell>
          <cell r="AE426">
            <v>89.42568366555318</v>
          </cell>
          <cell r="AF426">
            <v>92.625972073740257</v>
          </cell>
          <cell r="AG426">
            <v>97.410733679574776</v>
          </cell>
          <cell r="AH426">
            <v>106.376632437816</v>
          </cell>
          <cell r="AZ426">
            <v>423</v>
          </cell>
          <cell r="BA426">
            <v>47.752187791716551</v>
          </cell>
          <cell r="BB426">
            <v>49.262755786508578</v>
          </cell>
          <cell r="BC426">
            <v>51.215762335516104</v>
          </cell>
          <cell r="BD426">
            <v>53.981230106150697</v>
          </cell>
          <cell r="BE426">
            <v>58.684585708124644</v>
          </cell>
        </row>
        <row r="427">
          <cell r="AC427">
            <v>424</v>
          </cell>
          <cell r="AD427">
            <v>87.305768252750468</v>
          </cell>
          <cell r="AE427">
            <v>89.463638933039775</v>
          </cell>
          <cell r="AF427">
            <v>92.660985917333008</v>
          </cell>
          <cell r="AG427">
            <v>97.441866909783343</v>
          </cell>
          <cell r="AH427">
            <v>106.41281557857324</v>
          </cell>
          <cell r="AZ427">
            <v>424</v>
          </cell>
          <cell r="BA427">
            <v>47.768817822374864</v>
          </cell>
          <cell r="BB427">
            <v>49.278250620755983</v>
          </cell>
          <cell r="BC427">
            <v>51.231166180795334</v>
          </cell>
          <cell r="BD427">
            <v>53.998462242667436</v>
          </cell>
          <cell r="BE427">
            <v>58.701158449516925</v>
          </cell>
        </row>
        <row r="428">
          <cell r="AC428">
            <v>425</v>
          </cell>
          <cell r="AD428">
            <v>87.339270592575559</v>
          </cell>
          <cell r="AE428">
            <v>89.501594200526384</v>
          </cell>
          <cell r="AF428">
            <v>92.695999760925773</v>
          </cell>
          <cell r="AG428">
            <v>97.473000139991896</v>
          </cell>
          <cell r="AH428">
            <v>106.44899871933049</v>
          </cell>
          <cell r="AZ428">
            <v>425</v>
          </cell>
          <cell r="BA428">
            <v>47.785447853033176</v>
          </cell>
          <cell r="BB428">
            <v>49.293745455003389</v>
          </cell>
          <cell r="BC428">
            <v>51.246570026074565</v>
          </cell>
          <cell r="BD428">
            <v>54.013554872807539</v>
          </cell>
          <cell r="BE428">
            <v>58.717731190909205</v>
          </cell>
        </row>
        <row r="429">
          <cell r="AC429">
            <v>426</v>
          </cell>
          <cell r="AD429">
            <v>87.37277293240065</v>
          </cell>
          <cell r="AE429">
            <v>89.539549468012993</v>
          </cell>
          <cell r="AF429">
            <v>92.731013604518523</v>
          </cell>
          <cell r="AG429">
            <v>97.504133370200464</v>
          </cell>
          <cell r="AH429">
            <v>106.48518186008774</v>
          </cell>
          <cell r="AZ429">
            <v>426</v>
          </cell>
          <cell r="BA429">
            <v>47.802077883691496</v>
          </cell>
          <cell r="BB429">
            <v>49.309240289250788</v>
          </cell>
          <cell r="BC429">
            <v>51.261973871353803</v>
          </cell>
          <cell r="BD429">
            <v>54.028437871105552</v>
          </cell>
          <cell r="BE429">
            <v>58.734303932301486</v>
          </cell>
        </row>
        <row r="430">
          <cell r="AC430">
            <v>427</v>
          </cell>
          <cell r="AD430">
            <v>87.406275272225741</v>
          </cell>
          <cell r="AE430">
            <v>89.577504735499602</v>
          </cell>
          <cell r="AF430">
            <v>92.766027448111288</v>
          </cell>
          <cell r="AG430">
            <v>97.535266600409031</v>
          </cell>
          <cell r="AH430">
            <v>106.52136500084498</v>
          </cell>
          <cell r="AZ430">
            <v>427</v>
          </cell>
          <cell r="BA430">
            <v>47.818707914349808</v>
          </cell>
          <cell r="BB430">
            <v>49.324735123498193</v>
          </cell>
          <cell r="BC430">
            <v>51.277377716633033</v>
          </cell>
          <cell r="BD430">
            <v>54.043320869403573</v>
          </cell>
          <cell r="BE430">
            <v>58.750876673693767</v>
          </cell>
        </row>
        <row r="431">
          <cell r="AC431">
            <v>428</v>
          </cell>
          <cell r="AD431">
            <v>87.439777612050833</v>
          </cell>
          <cell r="AE431">
            <v>89.615460002986197</v>
          </cell>
          <cell r="AF431">
            <v>92.801041291704038</v>
          </cell>
          <cell r="AG431">
            <v>97.566399830617584</v>
          </cell>
          <cell r="AH431">
            <v>106.55754814160223</v>
          </cell>
          <cell r="AZ431">
            <v>428</v>
          </cell>
          <cell r="BA431">
            <v>47.835337945008121</v>
          </cell>
          <cell r="BB431">
            <v>49.340229957745592</v>
          </cell>
          <cell r="BC431">
            <v>51.292781561912264</v>
          </cell>
          <cell r="BD431">
            <v>54.058203867701586</v>
          </cell>
          <cell r="BE431">
            <v>58.767449415086048</v>
          </cell>
        </row>
        <row r="432">
          <cell r="AC432">
            <v>429</v>
          </cell>
          <cell r="AD432">
            <v>87.473279951875924</v>
          </cell>
          <cell r="AE432">
            <v>89.653415270472806</v>
          </cell>
          <cell r="AF432">
            <v>92.836055135296803</v>
          </cell>
          <cell r="AG432">
            <v>97.597533060826152</v>
          </cell>
          <cell r="AH432">
            <v>106.59373128235947</v>
          </cell>
          <cell r="AZ432">
            <v>429</v>
          </cell>
          <cell r="BA432">
            <v>47.85196797566644</v>
          </cell>
          <cell r="BB432">
            <v>49.355724791992998</v>
          </cell>
          <cell r="BC432">
            <v>51.308185407191495</v>
          </cell>
          <cell r="BD432">
            <v>54.073086865999599</v>
          </cell>
          <cell r="BE432">
            <v>58.784022156478322</v>
          </cell>
        </row>
        <row r="433">
          <cell r="AC433">
            <v>430</v>
          </cell>
          <cell r="AD433">
            <v>87.506782291701015</v>
          </cell>
          <cell r="AE433">
            <v>89.691370537959415</v>
          </cell>
          <cell r="AF433">
            <v>92.871068978889554</v>
          </cell>
          <cell r="AG433">
            <v>97.628666291034719</v>
          </cell>
          <cell r="AH433">
            <v>106.62991442311672</v>
          </cell>
          <cell r="AZ433">
            <v>430</v>
          </cell>
          <cell r="BA433">
            <v>47.868598006324753</v>
          </cell>
          <cell r="BB433">
            <v>49.371219626240396</v>
          </cell>
          <cell r="BC433">
            <v>51.323589252470725</v>
          </cell>
          <cell r="BD433">
            <v>54.087969864297619</v>
          </cell>
          <cell r="BE433">
            <v>58.800594897870603</v>
          </cell>
        </row>
        <row r="434">
          <cell r="AC434">
            <v>431</v>
          </cell>
          <cell r="AD434">
            <v>87.540284631526106</v>
          </cell>
          <cell r="AE434">
            <v>89.729325805446024</v>
          </cell>
          <cell r="AF434">
            <v>92.906082822482304</v>
          </cell>
          <cell r="AG434">
            <v>97.659799521243286</v>
          </cell>
          <cell r="AH434">
            <v>106.66609756387396</v>
          </cell>
          <cell r="AZ434">
            <v>431</v>
          </cell>
          <cell r="BA434">
            <v>47.885228036983065</v>
          </cell>
          <cell r="BB434">
            <v>49.386714460487802</v>
          </cell>
          <cell r="BC434">
            <v>51.338993097749956</v>
          </cell>
          <cell r="BD434">
            <v>54.102852862595633</v>
          </cell>
          <cell r="BE434">
            <v>58.817167639262884</v>
          </cell>
        </row>
        <row r="435">
          <cell r="AC435">
            <v>432</v>
          </cell>
          <cell r="AD435">
            <v>87.573786971351197</v>
          </cell>
          <cell r="AE435">
            <v>89.767281072932619</v>
          </cell>
          <cell r="AF435">
            <v>92.941096666075069</v>
          </cell>
          <cell r="AG435">
            <v>97.69093275145184</v>
          </cell>
          <cell r="AH435">
            <v>106.70228070463121</v>
          </cell>
          <cell r="AZ435">
            <v>432</v>
          </cell>
          <cell r="BA435">
            <v>47.901858067641385</v>
          </cell>
          <cell r="BB435">
            <v>49.402209294735208</v>
          </cell>
          <cell r="BC435">
            <v>51.354396943029187</v>
          </cell>
          <cell r="BD435">
            <v>54.117735860893646</v>
          </cell>
          <cell r="BE435">
            <v>58.833740380655165</v>
          </cell>
        </row>
        <row r="436">
          <cell r="AC436">
            <v>433</v>
          </cell>
          <cell r="AD436">
            <v>87.607289311176288</v>
          </cell>
          <cell r="AE436">
            <v>89.805236340419228</v>
          </cell>
          <cell r="AF436">
            <v>92.976110509667819</v>
          </cell>
          <cell r="AG436">
            <v>97.722065981660407</v>
          </cell>
          <cell r="AH436">
            <v>106.73846384538845</v>
          </cell>
          <cell r="AZ436">
            <v>433</v>
          </cell>
          <cell r="BA436">
            <v>47.918488098299697</v>
          </cell>
          <cell r="BB436">
            <v>49.417704128982606</v>
          </cell>
          <cell r="BC436">
            <v>51.369800788308417</v>
          </cell>
          <cell r="BD436">
            <v>54.132618859191659</v>
          </cell>
          <cell r="BE436">
            <v>58.850313122047446</v>
          </cell>
        </row>
        <row r="437">
          <cell r="AC437">
            <v>434</v>
          </cell>
          <cell r="AD437">
            <v>87.640791651001379</v>
          </cell>
          <cell r="AE437">
            <v>89.843191607905837</v>
          </cell>
          <cell r="AF437">
            <v>93.010462500358571</v>
          </cell>
          <cell r="AG437">
            <v>97.753199211868974</v>
          </cell>
          <cell r="AH437">
            <v>106.7746469861457</v>
          </cell>
          <cell r="AZ437">
            <v>434</v>
          </cell>
          <cell r="BA437">
            <v>47.935118128958017</v>
          </cell>
          <cell r="BB437">
            <v>49.433198963230012</v>
          </cell>
          <cell r="BC437">
            <v>51.385204633587648</v>
          </cell>
          <cell r="BD437">
            <v>54.147501857489679</v>
          </cell>
          <cell r="BE437">
            <v>58.866885863439727</v>
          </cell>
        </row>
        <row r="438">
          <cell r="AC438">
            <v>435</v>
          </cell>
          <cell r="AD438">
            <v>87.674293990826456</v>
          </cell>
          <cell r="AE438">
            <v>89.881146875392446</v>
          </cell>
          <cell r="AF438">
            <v>93.043393165410535</v>
          </cell>
          <cell r="AG438">
            <v>97.784332442077528</v>
          </cell>
          <cell r="AH438">
            <v>106.81083012690294</v>
          </cell>
          <cell r="AZ438">
            <v>435</v>
          </cell>
          <cell r="BA438">
            <v>47.951748159616329</v>
          </cell>
          <cell r="BB438">
            <v>49.448693797477411</v>
          </cell>
          <cell r="BC438">
            <v>51.400608478866879</v>
          </cell>
          <cell r="BD438">
            <v>54.162384855787693</v>
          </cell>
          <cell r="BE438">
            <v>58.883458604832001</v>
          </cell>
        </row>
        <row r="439">
          <cell r="AC439">
            <v>436</v>
          </cell>
          <cell r="AD439">
            <v>87.707796330651547</v>
          </cell>
          <cell r="AE439">
            <v>89.919102142879041</v>
          </cell>
          <cell r="AF439">
            <v>93.076323830462499</v>
          </cell>
          <cell r="AG439">
            <v>97.815465672286095</v>
          </cell>
          <cell r="AH439">
            <v>106.84701326766019</v>
          </cell>
          <cell r="AZ439">
            <v>436</v>
          </cell>
          <cell r="BA439">
            <v>47.968378190274642</v>
          </cell>
          <cell r="BB439">
            <v>49.464188631724817</v>
          </cell>
          <cell r="BC439">
            <v>51.416012324146109</v>
          </cell>
          <cell r="BD439">
            <v>54.177267854085706</v>
          </cell>
          <cell r="BE439">
            <v>58.900031346224281</v>
          </cell>
        </row>
        <row r="440">
          <cell r="AC440">
            <v>437</v>
          </cell>
          <cell r="AD440">
            <v>87.741298670476638</v>
          </cell>
          <cell r="AE440">
            <v>89.95705741036565</v>
          </cell>
          <cell r="AF440">
            <v>93.109254495514463</v>
          </cell>
          <cell r="AG440">
            <v>97.846598902494662</v>
          </cell>
          <cell r="AH440">
            <v>106.88319640841743</v>
          </cell>
          <cell r="AZ440">
            <v>437</v>
          </cell>
          <cell r="BA440">
            <v>47.985008220932961</v>
          </cell>
          <cell r="BB440">
            <v>49.479683465972215</v>
          </cell>
          <cell r="BC440">
            <v>51.43141616942534</v>
          </cell>
          <cell r="BD440">
            <v>54.192150852383726</v>
          </cell>
          <cell r="BE440">
            <v>58.916604087616562</v>
          </cell>
        </row>
        <row r="441">
          <cell r="AC441">
            <v>438</v>
          </cell>
          <cell r="AD441">
            <v>87.774801010301729</v>
          </cell>
          <cell r="AE441">
            <v>89.995012677852259</v>
          </cell>
          <cell r="AF441">
            <v>93.142185160566427</v>
          </cell>
          <cell r="AG441">
            <v>97.87773213270323</v>
          </cell>
          <cell r="AH441">
            <v>106.91937954917468</v>
          </cell>
          <cell r="AZ441">
            <v>438</v>
          </cell>
          <cell r="BA441">
            <v>48.001414351308853</v>
          </cell>
          <cell r="BB441">
            <v>49.495178300219621</v>
          </cell>
          <cell r="BC441">
            <v>51.446820014704571</v>
          </cell>
          <cell r="BD441">
            <v>54.207033850681739</v>
          </cell>
          <cell r="BE441">
            <v>58.933176829008843</v>
          </cell>
        </row>
        <row r="442">
          <cell r="AC442">
            <v>439</v>
          </cell>
          <cell r="AD442">
            <v>87.80830335012682</v>
          </cell>
          <cell r="AE442">
            <v>90.027567823948559</v>
          </cell>
          <cell r="AF442">
            <v>93.175115825618391</v>
          </cell>
          <cell r="AG442">
            <v>97.908865362911783</v>
          </cell>
          <cell r="AH442">
            <v>106.95556268993192</v>
          </cell>
          <cell r="AZ442">
            <v>439</v>
          </cell>
          <cell r="BA442">
            <v>48.01577155123654</v>
          </cell>
          <cell r="BB442">
            <v>49.510673134467027</v>
          </cell>
          <cell r="BC442">
            <v>51.462223859983801</v>
          </cell>
          <cell r="BD442">
            <v>54.221916848979753</v>
          </cell>
          <cell r="BE442">
            <v>58.949749570401124</v>
          </cell>
        </row>
        <row r="443">
          <cell r="AC443">
            <v>440</v>
          </cell>
          <cell r="AD443">
            <v>87.841805689951912</v>
          </cell>
          <cell r="AE443">
            <v>90.05930605092135</v>
          </cell>
          <cell r="AF443">
            <v>93.208046490670355</v>
          </cell>
          <cell r="AG443">
            <v>97.93999859312035</v>
          </cell>
          <cell r="AH443">
            <v>106.99174583068917</v>
          </cell>
          <cell r="AZ443">
            <v>440</v>
          </cell>
          <cell r="BA443">
            <v>48.030128751164234</v>
          </cell>
          <cell r="BB443">
            <v>49.526167968714425</v>
          </cell>
          <cell r="BC443">
            <v>51.477627705263032</v>
          </cell>
          <cell r="BD443">
            <v>54.236799847277773</v>
          </cell>
          <cell r="BE443">
            <v>58.966322311793405</v>
          </cell>
        </row>
        <row r="444">
          <cell r="AC444">
            <v>441</v>
          </cell>
          <cell r="AD444">
            <v>87.875308029777003</v>
          </cell>
          <cell r="AE444">
            <v>90.091044277894142</v>
          </cell>
          <cell r="AF444">
            <v>93.240977155722319</v>
          </cell>
          <cell r="AG444">
            <v>97.971131823328918</v>
          </cell>
          <cell r="AH444">
            <v>107.02497748922852</v>
          </cell>
          <cell r="AZ444">
            <v>441</v>
          </cell>
          <cell r="BA444">
            <v>48.044485951091929</v>
          </cell>
          <cell r="BB444">
            <v>49.541662802961831</v>
          </cell>
          <cell r="BC444">
            <v>51.493031550542263</v>
          </cell>
          <cell r="BD444">
            <v>54.251682845575786</v>
          </cell>
          <cell r="BE444">
            <v>58.982895053185679</v>
          </cell>
        </row>
        <row r="445">
          <cell r="AC445">
            <v>442</v>
          </cell>
          <cell r="AD445">
            <v>87.908810369602094</v>
          </cell>
          <cell r="AE445">
            <v>90.122782504866933</v>
          </cell>
          <cell r="AF445">
            <v>93.273907820774284</v>
          </cell>
          <cell r="AG445">
            <v>98.00217354962686</v>
          </cell>
          <cell r="AH445">
            <v>107.0573368623709</v>
          </cell>
          <cell r="AZ445">
            <v>442</v>
          </cell>
          <cell r="BA445">
            <v>48.058843151019623</v>
          </cell>
          <cell r="BB445">
            <v>49.55715763720923</v>
          </cell>
          <cell r="BC445">
            <v>51.508435395821493</v>
          </cell>
          <cell r="BD445">
            <v>54.266565843873799</v>
          </cell>
          <cell r="BE445">
            <v>58.99946779457796</v>
          </cell>
        </row>
        <row r="446">
          <cell r="AC446">
            <v>443</v>
          </cell>
          <cell r="AD446">
            <v>87.942312709427185</v>
          </cell>
          <cell r="AE446">
            <v>90.154520731839725</v>
          </cell>
          <cell r="AF446">
            <v>93.306838485826248</v>
          </cell>
          <cell r="AG446">
            <v>98.032049055782977</v>
          </cell>
          <cell r="AH446">
            <v>107.0896962355133</v>
          </cell>
          <cell r="AZ446">
            <v>443</v>
          </cell>
          <cell r="BA446">
            <v>48.073200350947317</v>
          </cell>
          <cell r="BB446">
            <v>49.572652471456635</v>
          </cell>
          <cell r="BC446">
            <v>51.523839241100724</v>
          </cell>
          <cell r="BD446">
            <v>54.28144884217182</v>
          </cell>
          <cell r="BE446">
            <v>59.013858056924356</v>
          </cell>
        </row>
        <row r="447">
          <cell r="AC447">
            <v>444</v>
          </cell>
          <cell r="AD447">
            <v>87.975815049252276</v>
          </cell>
          <cell r="AE447">
            <v>90.186258958812516</v>
          </cell>
          <cell r="AF447">
            <v>93.339769150878212</v>
          </cell>
          <cell r="AG447">
            <v>98.061924561939108</v>
          </cell>
          <cell r="AH447">
            <v>107.1220556086557</v>
          </cell>
          <cell r="AZ447">
            <v>444</v>
          </cell>
          <cell r="BA447">
            <v>48.087557550875012</v>
          </cell>
          <cell r="BB447">
            <v>49.588147305704041</v>
          </cell>
          <cell r="BC447">
            <v>51.539243086379955</v>
          </cell>
          <cell r="BD447">
            <v>54.296331840469833</v>
          </cell>
          <cell r="BE447">
            <v>59.028175907277536</v>
          </cell>
        </row>
        <row r="448">
          <cell r="AC448">
            <v>445</v>
          </cell>
          <cell r="AD448">
            <v>88.008693431404168</v>
          </cell>
          <cell r="AE448">
            <v>90.217997185785308</v>
          </cell>
          <cell r="AF448">
            <v>93.372699815930176</v>
          </cell>
          <cell r="AG448">
            <v>98.091800068095225</v>
          </cell>
          <cell r="AH448">
            <v>107.15441498179808</v>
          </cell>
          <cell r="AZ448">
            <v>445</v>
          </cell>
          <cell r="BA448">
            <v>48.101914750802706</v>
          </cell>
          <cell r="BB448">
            <v>49.60364213995144</v>
          </cell>
          <cell r="BC448">
            <v>51.554646931659185</v>
          </cell>
          <cell r="BD448">
            <v>54.311214838767846</v>
          </cell>
          <cell r="BE448">
            <v>59.042493757630723</v>
          </cell>
        </row>
        <row r="449">
          <cell r="AC449">
            <v>446</v>
          </cell>
          <cell r="AD449">
            <v>88.039952219754653</v>
          </cell>
          <cell r="AE449">
            <v>90.249735412758099</v>
          </cell>
          <cell r="AF449">
            <v>93.40563048098214</v>
          </cell>
          <cell r="AG449">
            <v>98.121675574251341</v>
          </cell>
          <cell r="AH449">
            <v>107.18677435494048</v>
          </cell>
          <cell r="AZ449">
            <v>446</v>
          </cell>
          <cell r="BA449">
            <v>48.1162719507304</v>
          </cell>
          <cell r="BB449">
            <v>49.619136974198845</v>
          </cell>
          <cell r="BC449">
            <v>51.570050776938416</v>
          </cell>
          <cell r="BD449">
            <v>54.326097837065859</v>
          </cell>
          <cell r="BE449">
            <v>59.05681160798391</v>
          </cell>
        </row>
        <row r="450">
          <cell r="AC450">
            <v>447</v>
          </cell>
          <cell r="AD450">
            <v>88.071211008105138</v>
          </cell>
          <cell r="AE450">
            <v>90.281473639730891</v>
          </cell>
          <cell r="AF450">
            <v>93.438561146034118</v>
          </cell>
          <cell r="AG450">
            <v>98.151551080407472</v>
          </cell>
          <cell r="AH450">
            <v>107.21913372808288</v>
          </cell>
          <cell r="AZ450">
            <v>447</v>
          </cell>
          <cell r="BA450">
            <v>48.130629150658095</v>
          </cell>
          <cell r="BB450">
            <v>49.634631808446244</v>
          </cell>
          <cell r="BC450">
            <v>51.585454622217654</v>
          </cell>
          <cell r="BD450">
            <v>54.340980835363879</v>
          </cell>
          <cell r="BE450">
            <v>59.071129458337097</v>
          </cell>
        </row>
        <row r="451">
          <cell r="AC451">
            <v>448</v>
          </cell>
          <cell r="AD451">
            <v>88.102469796455622</v>
          </cell>
          <cell r="AE451">
            <v>90.313211866703682</v>
          </cell>
          <cell r="AF451">
            <v>93.471491811086082</v>
          </cell>
          <cell r="AG451">
            <v>98.181426586563589</v>
          </cell>
          <cell r="AH451">
            <v>107.25149310122528</v>
          </cell>
          <cell r="AZ451">
            <v>448</v>
          </cell>
          <cell r="BA451">
            <v>48.144986350585789</v>
          </cell>
          <cell r="BB451">
            <v>49.65012664269365</v>
          </cell>
          <cell r="BC451">
            <v>51.600858467496884</v>
          </cell>
          <cell r="BD451">
            <v>54.355863833661893</v>
          </cell>
          <cell r="BE451">
            <v>59.085447308690277</v>
          </cell>
        </row>
        <row r="452">
          <cell r="AC452">
            <v>449</v>
          </cell>
          <cell r="AD452">
            <v>88.133728584806107</v>
          </cell>
          <cell r="AE452">
            <v>90.344950093676474</v>
          </cell>
          <cell r="AF452">
            <v>93.504422476138046</v>
          </cell>
          <cell r="AG452">
            <v>98.211302092719706</v>
          </cell>
          <cell r="AH452">
            <v>107.28385247436766</v>
          </cell>
          <cell r="AZ452">
            <v>449</v>
          </cell>
          <cell r="BA452">
            <v>48.159343550513483</v>
          </cell>
          <cell r="BB452">
            <v>49.665621476941048</v>
          </cell>
          <cell r="BC452">
            <v>51.616262312776115</v>
          </cell>
          <cell r="BD452">
            <v>54.370746831959906</v>
          </cell>
          <cell r="BE452">
            <v>59.099765159043464</v>
          </cell>
        </row>
        <row r="453">
          <cell r="AC453">
            <v>450</v>
          </cell>
          <cell r="AD453">
            <v>88.164987373156592</v>
          </cell>
          <cell r="AE453">
            <v>90.376688320649265</v>
          </cell>
          <cell r="AF453">
            <v>93.53735314119001</v>
          </cell>
          <cell r="AG453">
            <v>98.241177598875836</v>
          </cell>
          <cell r="AH453">
            <v>107.31621184751006</v>
          </cell>
          <cell r="AZ453">
            <v>450</v>
          </cell>
          <cell r="BA453">
            <v>48.173700750441178</v>
          </cell>
          <cell r="BB453">
            <v>49.681116311188454</v>
          </cell>
          <cell r="BC453">
            <v>51.631666158055346</v>
          </cell>
          <cell r="BD453">
            <v>54.385629830257926</v>
          </cell>
          <cell r="BE453">
            <v>59.114083009396651</v>
          </cell>
        </row>
        <row r="454">
          <cell r="AC454">
            <v>451</v>
          </cell>
          <cell r="AD454">
            <v>88.196246161507091</v>
          </cell>
          <cell r="AE454">
            <v>90.408426547622057</v>
          </cell>
          <cell r="AF454">
            <v>93.570283806241974</v>
          </cell>
          <cell r="AG454">
            <v>98.271053105031953</v>
          </cell>
          <cell r="AH454">
            <v>107.34857122065246</v>
          </cell>
          <cell r="AZ454">
            <v>451</v>
          </cell>
          <cell r="BA454">
            <v>48.188057950368872</v>
          </cell>
          <cell r="BB454">
            <v>49.69661114543586</v>
          </cell>
          <cell r="BC454">
            <v>51.647070003334576</v>
          </cell>
          <cell r="BD454">
            <v>54.400512828555939</v>
          </cell>
          <cell r="BE454">
            <v>59.128400859749839</v>
          </cell>
        </row>
        <row r="455">
          <cell r="AC455">
            <v>452</v>
          </cell>
          <cell r="AD455">
            <v>88.227504949857575</v>
          </cell>
          <cell r="AE455">
            <v>90.440164774594848</v>
          </cell>
          <cell r="AF455">
            <v>93.603214471293938</v>
          </cell>
          <cell r="AG455">
            <v>98.30092861118807</v>
          </cell>
          <cell r="AH455">
            <v>107.38093059379484</v>
          </cell>
          <cell r="AZ455">
            <v>452</v>
          </cell>
          <cell r="BA455">
            <v>48.202415150296567</v>
          </cell>
          <cell r="BB455">
            <v>49.712105979683258</v>
          </cell>
          <cell r="BC455">
            <v>51.662473848613807</v>
          </cell>
          <cell r="BD455">
            <v>54.415395826853953</v>
          </cell>
          <cell r="BE455">
            <v>59.142718710103026</v>
          </cell>
        </row>
        <row r="456">
          <cell r="AC456">
            <v>453</v>
          </cell>
          <cell r="AD456">
            <v>88.25876373820806</v>
          </cell>
          <cell r="AE456">
            <v>90.47190300156764</v>
          </cell>
          <cell r="AF456">
            <v>93.636145136345903</v>
          </cell>
          <cell r="AG456">
            <v>98.330804117344201</v>
          </cell>
          <cell r="AH456">
            <v>107.41328996693724</v>
          </cell>
          <cell r="AZ456">
            <v>453</v>
          </cell>
          <cell r="BA456">
            <v>48.216772350224261</v>
          </cell>
          <cell r="BB456">
            <v>49.727600813930664</v>
          </cell>
          <cell r="BC456">
            <v>51.677877693893038</v>
          </cell>
          <cell r="BD456">
            <v>54.430278825151973</v>
          </cell>
          <cell r="BE456">
            <v>59.157036560456206</v>
          </cell>
        </row>
        <row r="457">
          <cell r="AC457">
            <v>454</v>
          </cell>
          <cell r="AD457">
            <v>88.290022526558545</v>
          </cell>
          <cell r="AE457">
            <v>90.503641228540417</v>
          </cell>
          <cell r="AF457">
            <v>93.669075801397867</v>
          </cell>
          <cell r="AG457">
            <v>98.360679623500317</v>
          </cell>
          <cell r="AH457">
            <v>107.44564934007964</v>
          </cell>
          <cell r="AZ457">
            <v>454</v>
          </cell>
          <cell r="BA457">
            <v>48.231129550151955</v>
          </cell>
          <cell r="BB457">
            <v>49.743095648178063</v>
          </cell>
          <cell r="BC457">
            <v>51.693281539172268</v>
          </cell>
          <cell r="BD457">
            <v>54.445161823449986</v>
          </cell>
          <cell r="BE457">
            <v>59.171354410809393</v>
          </cell>
        </row>
        <row r="458">
          <cell r="AC458">
            <v>455</v>
          </cell>
          <cell r="AD458">
            <v>88.321281314909029</v>
          </cell>
          <cell r="AE458">
            <v>90.535379455513208</v>
          </cell>
          <cell r="AF458">
            <v>93.702006466449831</v>
          </cell>
          <cell r="AG458">
            <v>98.390555129656434</v>
          </cell>
          <cell r="AH458">
            <v>107.47800871322202</v>
          </cell>
          <cell r="AZ458">
            <v>455</v>
          </cell>
          <cell r="BA458">
            <v>48.24548675007965</v>
          </cell>
          <cell r="BB458">
            <v>49.758590482425468</v>
          </cell>
          <cell r="BC458">
            <v>51.708685384451499</v>
          </cell>
          <cell r="BD458">
            <v>54.460044821747999</v>
          </cell>
          <cell r="BE458">
            <v>59.18567226116258</v>
          </cell>
        </row>
        <row r="459">
          <cell r="AC459">
            <v>456</v>
          </cell>
          <cell r="AD459">
            <v>88.352540103259514</v>
          </cell>
          <cell r="AE459">
            <v>90.567117682486</v>
          </cell>
          <cell r="AF459">
            <v>93.734937131501795</v>
          </cell>
          <cell r="AG459">
            <v>98.420430635812565</v>
          </cell>
          <cell r="AH459">
            <v>107.51036808636442</v>
          </cell>
          <cell r="AZ459">
            <v>456</v>
          </cell>
          <cell r="BA459">
            <v>48.259843950007344</v>
          </cell>
          <cell r="BB459">
            <v>49.774085316672867</v>
          </cell>
          <cell r="BC459">
            <v>51.72408922973073</v>
          </cell>
          <cell r="BD459">
            <v>54.47492782004602</v>
          </cell>
          <cell r="BE459">
            <v>59.199990111515767</v>
          </cell>
        </row>
        <row r="460">
          <cell r="AC460">
            <v>457</v>
          </cell>
          <cell r="AD460">
            <v>88.383798891610013</v>
          </cell>
          <cell r="AE460">
            <v>90.598855909458791</v>
          </cell>
          <cell r="AF460">
            <v>93.767867796553759</v>
          </cell>
          <cell r="AG460">
            <v>98.450306141968682</v>
          </cell>
          <cell r="AH460">
            <v>107.54272745950682</v>
          </cell>
          <cell r="AZ460">
            <v>457</v>
          </cell>
          <cell r="BA460">
            <v>48.274201149935038</v>
          </cell>
          <cell r="BB460">
            <v>49.789580150920273</v>
          </cell>
          <cell r="BC460">
            <v>51.73949307500996</v>
          </cell>
          <cell r="BD460">
            <v>54.489810818344033</v>
          </cell>
          <cell r="BE460">
            <v>59.214307961868947</v>
          </cell>
        </row>
        <row r="461">
          <cell r="AC461">
            <v>458</v>
          </cell>
          <cell r="AD461">
            <v>88.415057679960498</v>
          </cell>
          <cell r="AE461">
            <v>90.630594136431583</v>
          </cell>
          <cell r="AF461">
            <v>93.800798461605723</v>
          </cell>
          <cell r="AG461">
            <v>98.480181648124798</v>
          </cell>
          <cell r="AH461">
            <v>107.57508683264921</v>
          </cell>
          <cell r="AZ461">
            <v>458</v>
          </cell>
          <cell r="BA461">
            <v>48.288558349862733</v>
          </cell>
          <cell r="BB461">
            <v>49.805074985167678</v>
          </cell>
          <cell r="BC461">
            <v>51.754896920289191</v>
          </cell>
          <cell r="BD461">
            <v>54.504693816642046</v>
          </cell>
          <cell r="BE461">
            <v>59.228625812222134</v>
          </cell>
        </row>
        <row r="462">
          <cell r="AC462">
            <v>459</v>
          </cell>
          <cell r="AD462">
            <v>88.446316468310982</v>
          </cell>
          <cell r="AE462">
            <v>90.662332363404374</v>
          </cell>
          <cell r="AF462">
            <v>93.833729126657687</v>
          </cell>
          <cell r="AG462">
            <v>98.510057154280929</v>
          </cell>
          <cell r="AH462">
            <v>107.6074462057916</v>
          </cell>
          <cell r="AZ462">
            <v>459</v>
          </cell>
          <cell r="BA462">
            <v>48.302915549790427</v>
          </cell>
          <cell r="BB462">
            <v>49.820569819415077</v>
          </cell>
          <cell r="BC462">
            <v>51.770300765568422</v>
          </cell>
          <cell r="BD462">
            <v>54.519576814940059</v>
          </cell>
          <cell r="BE462">
            <v>59.242943662575321</v>
          </cell>
        </row>
        <row r="463">
          <cell r="AC463">
            <v>460</v>
          </cell>
          <cell r="AD463">
            <v>88.477575256661467</v>
          </cell>
          <cell r="AE463">
            <v>90.694070590377166</v>
          </cell>
          <cell r="AF463">
            <v>93.866659791709665</v>
          </cell>
          <cell r="AG463">
            <v>98.539932660437046</v>
          </cell>
          <cell r="AH463">
            <v>107.639805578934</v>
          </cell>
          <cell r="AZ463">
            <v>460</v>
          </cell>
          <cell r="BA463">
            <v>48.317272749718121</v>
          </cell>
          <cell r="BB463">
            <v>49.836064653662483</v>
          </cell>
          <cell r="BC463">
            <v>51.785704610847652</v>
          </cell>
          <cell r="BD463">
            <v>54.53445981323808</v>
          </cell>
          <cell r="BE463">
            <v>59.257261512928508</v>
          </cell>
        </row>
        <row r="464">
          <cell r="AC464">
            <v>461</v>
          </cell>
          <cell r="AD464">
            <v>88.508834045011952</v>
          </cell>
          <cell r="AE464">
            <v>90.725808817349957</v>
          </cell>
          <cell r="AF464">
            <v>93.899590456761629</v>
          </cell>
          <cell r="AG464">
            <v>98.569808166593162</v>
          </cell>
          <cell r="AH464">
            <v>107.67216495207639</v>
          </cell>
          <cell r="AZ464">
            <v>461</v>
          </cell>
          <cell r="BA464">
            <v>48.331629949645816</v>
          </cell>
          <cell r="BB464">
            <v>49.851559487909881</v>
          </cell>
          <cell r="BC464">
            <v>51.801108456126883</v>
          </cell>
          <cell r="BD464">
            <v>54.549342811536093</v>
          </cell>
          <cell r="BE464">
            <v>59.271579363281688</v>
          </cell>
        </row>
        <row r="465">
          <cell r="AC465">
            <v>462</v>
          </cell>
          <cell r="AD465">
            <v>88.540092833362436</v>
          </cell>
          <cell r="AE465">
            <v>90.757547044322749</v>
          </cell>
          <cell r="AF465">
            <v>93.932521121813593</v>
          </cell>
          <cell r="AG465">
            <v>98.599683672749293</v>
          </cell>
          <cell r="AH465">
            <v>107.70452432521878</v>
          </cell>
          <cell r="AZ465">
            <v>462</v>
          </cell>
          <cell r="BA465">
            <v>48.34598714957351</v>
          </cell>
          <cell r="BB465">
            <v>49.867054322157287</v>
          </cell>
          <cell r="BC465">
            <v>51.816512301406114</v>
          </cell>
          <cell r="BD465">
            <v>54.564225809834106</v>
          </cell>
          <cell r="BE465">
            <v>59.285897213634875</v>
          </cell>
        </row>
        <row r="466">
          <cell r="AC466">
            <v>463</v>
          </cell>
          <cell r="AD466">
            <v>88.571351621712921</v>
          </cell>
          <cell r="AE466">
            <v>90.78928527129554</v>
          </cell>
          <cell r="AF466">
            <v>93.965451786865557</v>
          </cell>
          <cell r="AG466">
            <v>98.62955917890541</v>
          </cell>
          <cell r="AH466">
            <v>107.73688369836118</v>
          </cell>
          <cell r="AZ466">
            <v>463</v>
          </cell>
          <cell r="BA466">
            <v>48.360344349501204</v>
          </cell>
          <cell r="BB466">
            <v>49.882549156404686</v>
          </cell>
          <cell r="BC466">
            <v>51.831916146685344</v>
          </cell>
          <cell r="BD466">
            <v>54.579108808132126</v>
          </cell>
          <cell r="BE466">
            <v>59.300215063988063</v>
          </cell>
        </row>
        <row r="467">
          <cell r="AC467">
            <v>464</v>
          </cell>
          <cell r="AD467">
            <v>88.60261041006342</v>
          </cell>
          <cell r="AE467">
            <v>90.821023498268332</v>
          </cell>
          <cell r="AF467">
            <v>93.998382451917522</v>
          </cell>
          <cell r="AG467">
            <v>98.659434685061527</v>
          </cell>
          <cell r="AH467">
            <v>107.76924307150358</v>
          </cell>
          <cell r="AZ467">
            <v>464</v>
          </cell>
          <cell r="BA467">
            <v>48.374701549428899</v>
          </cell>
          <cell r="BB467">
            <v>49.898043990652091</v>
          </cell>
          <cell r="BC467">
            <v>51.847319991964575</v>
          </cell>
          <cell r="BD467">
            <v>54.593991806430139</v>
          </cell>
          <cell r="BE467">
            <v>59.31453291434125</v>
          </cell>
        </row>
        <row r="468">
          <cell r="AC468">
            <v>465</v>
          </cell>
          <cell r="AD468">
            <v>88.633869198413905</v>
          </cell>
          <cell r="AE468">
            <v>90.852761725241123</v>
          </cell>
          <cell r="AF468">
            <v>94.02979916019423</v>
          </cell>
          <cell r="AG468">
            <v>98.689310191217658</v>
          </cell>
          <cell r="AH468">
            <v>107.80160244464597</v>
          </cell>
          <cell r="AZ468">
            <v>465</v>
          </cell>
          <cell r="BA468">
            <v>48.389058749356593</v>
          </cell>
          <cell r="BB468">
            <v>49.913538824899497</v>
          </cell>
          <cell r="BC468">
            <v>51.862723837243806</v>
          </cell>
          <cell r="BD468">
            <v>54.608874804728153</v>
          </cell>
          <cell r="BE468">
            <v>59.32885076469443</v>
          </cell>
        </row>
        <row r="469">
          <cell r="AC469">
            <v>466</v>
          </cell>
          <cell r="AD469">
            <v>88.665127986764389</v>
          </cell>
          <cell r="AE469">
            <v>90.884499952213915</v>
          </cell>
          <cell r="AF469">
            <v>94.061137661696392</v>
          </cell>
          <cell r="AG469">
            <v>98.719185697373774</v>
          </cell>
          <cell r="AH469">
            <v>107.83396181778836</v>
          </cell>
          <cell r="AZ469">
            <v>466</v>
          </cell>
          <cell r="BA469">
            <v>48.403415949284287</v>
          </cell>
          <cell r="BB469">
            <v>49.929033659146896</v>
          </cell>
          <cell r="BC469">
            <v>51.878127682523036</v>
          </cell>
          <cell r="BD469">
            <v>54.623757803026173</v>
          </cell>
          <cell r="BE469">
            <v>59.343168615047617</v>
          </cell>
        </row>
        <row r="470">
          <cell r="AC470">
            <v>467</v>
          </cell>
          <cell r="AD470">
            <v>88.696386775114874</v>
          </cell>
          <cell r="AE470">
            <v>90.916238179186706</v>
          </cell>
          <cell r="AF470">
            <v>94.092476163198569</v>
          </cell>
          <cell r="AG470">
            <v>98.749061203529891</v>
          </cell>
          <cell r="AH470">
            <v>107.86632119093076</v>
          </cell>
          <cell r="AZ470">
            <v>467</v>
          </cell>
          <cell r="BA470">
            <v>48.417773149211982</v>
          </cell>
          <cell r="BB470">
            <v>49.944528493394301</v>
          </cell>
          <cell r="BC470">
            <v>51.893531527802274</v>
          </cell>
          <cell r="BD470">
            <v>54.638640801324186</v>
          </cell>
          <cell r="BE470">
            <v>59.357486465400804</v>
          </cell>
        </row>
        <row r="471">
          <cell r="AC471">
            <v>468</v>
          </cell>
          <cell r="AD471">
            <v>88.727645563465359</v>
          </cell>
          <cell r="AE471">
            <v>90.947976406159498</v>
          </cell>
          <cell r="AF471">
            <v>94.123814664700731</v>
          </cell>
          <cell r="AG471">
            <v>98.778936709686022</v>
          </cell>
          <cell r="AH471">
            <v>107.89868056407315</v>
          </cell>
          <cell r="AZ471">
            <v>468</v>
          </cell>
          <cell r="BA471">
            <v>48.432130349139676</v>
          </cell>
          <cell r="BB471">
            <v>49.9600233276417</v>
          </cell>
          <cell r="BC471">
            <v>51.908935373081505</v>
          </cell>
          <cell r="BD471">
            <v>54.653523799622199</v>
          </cell>
          <cell r="BE471">
            <v>59.371804315753991</v>
          </cell>
        </row>
        <row r="472">
          <cell r="AC472">
            <v>469</v>
          </cell>
          <cell r="AD472">
            <v>88.758904351815843</v>
          </cell>
          <cell r="AE472">
            <v>90.979714633132289</v>
          </cell>
          <cell r="AF472">
            <v>94.155153166202908</v>
          </cell>
          <cell r="AG472">
            <v>98.808812215842138</v>
          </cell>
          <cell r="AH472">
            <v>107.93103993721554</v>
          </cell>
          <cell r="AZ472">
            <v>469</v>
          </cell>
          <cell r="BA472">
            <v>48.446487549067371</v>
          </cell>
          <cell r="BB472">
            <v>49.975518161889106</v>
          </cell>
          <cell r="BC472">
            <v>51.924339218360736</v>
          </cell>
          <cell r="BD472">
            <v>54.66840679792022</v>
          </cell>
          <cell r="BE472">
            <v>59.386122166107178</v>
          </cell>
        </row>
        <row r="473">
          <cell r="AC473">
            <v>470</v>
          </cell>
          <cell r="AD473">
            <v>88.790163140166328</v>
          </cell>
          <cell r="AE473">
            <v>91.01105096134954</v>
          </cell>
          <cell r="AF473">
            <v>94.186491667705084</v>
          </cell>
          <cell r="AG473">
            <v>98.838687721998255</v>
          </cell>
          <cell r="AH473">
            <v>107.96339931035794</v>
          </cell>
          <cell r="AZ473">
            <v>470</v>
          </cell>
          <cell r="BA473">
            <v>48.460844748995065</v>
          </cell>
          <cell r="BB473">
            <v>49.991012996136504</v>
          </cell>
          <cell r="BC473">
            <v>51.939743063639966</v>
          </cell>
          <cell r="BD473">
            <v>54.683289796218233</v>
          </cell>
          <cell r="BE473">
            <v>59.400440016460358</v>
          </cell>
        </row>
        <row r="474">
          <cell r="AC474">
            <v>471</v>
          </cell>
          <cell r="AD474">
            <v>88.821421928516827</v>
          </cell>
          <cell r="AE474">
            <v>91.041675444348641</v>
          </cell>
          <cell r="AF474">
            <v>94.217830169207247</v>
          </cell>
          <cell r="AG474">
            <v>98.868563228154386</v>
          </cell>
          <cell r="AH474">
            <v>107.99575868350033</v>
          </cell>
          <cell r="AZ474">
            <v>471</v>
          </cell>
          <cell r="BA474">
            <v>48.475201948922759</v>
          </cell>
          <cell r="BB474">
            <v>50.00561918452533</v>
          </cell>
          <cell r="BC474">
            <v>51.955146908919197</v>
          </cell>
          <cell r="BD474">
            <v>54.698172794516246</v>
          </cell>
          <cell r="BE474">
            <v>59.414757866813545</v>
          </cell>
        </row>
        <row r="475">
          <cell r="AC475">
            <v>472</v>
          </cell>
          <cell r="AD475">
            <v>88.852680716867312</v>
          </cell>
          <cell r="AE475">
            <v>91.072299927347757</v>
          </cell>
          <cell r="AF475">
            <v>94.249168670709423</v>
          </cell>
          <cell r="AG475">
            <v>98.898438734310503</v>
          </cell>
          <cell r="AH475">
            <v>108.02597567350507</v>
          </cell>
          <cell r="AZ475">
            <v>472</v>
          </cell>
          <cell r="BA475">
            <v>48.489559148850454</v>
          </cell>
          <cell r="BB475">
            <v>50.018998195299922</v>
          </cell>
          <cell r="BC475">
            <v>51.970550754198428</v>
          </cell>
          <cell r="BD475">
            <v>54.713055792814259</v>
          </cell>
          <cell r="BE475">
            <v>59.429075717166732</v>
          </cell>
        </row>
        <row r="476">
          <cell r="AC476">
            <v>473</v>
          </cell>
          <cell r="AD476">
            <v>88.883939505217796</v>
          </cell>
          <cell r="AE476">
            <v>91.102924410346859</v>
          </cell>
          <cell r="AF476">
            <v>94.280507172211585</v>
          </cell>
          <cell r="AG476">
            <v>98.928314240466619</v>
          </cell>
          <cell r="AH476">
            <v>108.05586950728798</v>
          </cell>
          <cell r="AZ476">
            <v>473</v>
          </cell>
          <cell r="BA476">
            <v>48.503916348778148</v>
          </cell>
          <cell r="BB476">
            <v>50.032377206074507</v>
          </cell>
          <cell r="BC476">
            <v>51.985954599477658</v>
          </cell>
          <cell r="BD476">
            <v>54.72793879111228</v>
          </cell>
          <cell r="BE476">
            <v>59.443393567519919</v>
          </cell>
        </row>
        <row r="477">
          <cell r="AC477">
            <v>474</v>
          </cell>
          <cell r="AD477">
            <v>88.915198293568281</v>
          </cell>
          <cell r="AE477">
            <v>91.133548893345974</v>
          </cell>
          <cell r="AF477">
            <v>94.311845673713762</v>
          </cell>
          <cell r="AG477">
            <v>98.95818974662275</v>
          </cell>
          <cell r="AH477">
            <v>108.08576334107087</v>
          </cell>
          <cell r="AZ477">
            <v>474</v>
          </cell>
          <cell r="BA477">
            <v>48.518273548705842</v>
          </cell>
          <cell r="BB477">
            <v>50.045756216849099</v>
          </cell>
          <cell r="BC477">
            <v>52.001173105835825</v>
          </cell>
          <cell r="BD477">
            <v>54.742821789410293</v>
          </cell>
          <cell r="BE477">
            <v>59.457711417873099</v>
          </cell>
        </row>
        <row r="478">
          <cell r="AC478">
            <v>475</v>
          </cell>
          <cell r="AD478">
            <v>88.946457081918766</v>
          </cell>
          <cell r="AE478">
            <v>91.16417337634509</v>
          </cell>
          <cell r="AF478">
            <v>94.343184175215939</v>
          </cell>
          <cell r="AG478">
            <v>98.988065252778867</v>
          </cell>
          <cell r="AH478">
            <v>108.11565717485377</v>
          </cell>
          <cell r="AZ478">
            <v>475</v>
          </cell>
          <cell r="BA478">
            <v>48.532630748633537</v>
          </cell>
          <cell r="BB478">
            <v>50.059135227623692</v>
          </cell>
          <cell r="BC478">
            <v>52.014475333033189</v>
          </cell>
          <cell r="BD478">
            <v>54.757704787708306</v>
          </cell>
          <cell r="BE478">
            <v>59.472029268226287</v>
          </cell>
        </row>
        <row r="479">
          <cell r="AC479">
            <v>476</v>
          </cell>
          <cell r="AD479">
            <v>88.97771587026925</v>
          </cell>
          <cell r="AE479">
            <v>91.194797859344192</v>
          </cell>
          <cell r="AF479">
            <v>94.374522676718101</v>
          </cell>
          <cell r="AG479">
            <v>99.018293442409089</v>
          </cell>
          <cell r="AH479">
            <v>108.14555100863667</v>
          </cell>
          <cell r="AZ479">
            <v>476</v>
          </cell>
          <cell r="BA479">
            <v>48.546987948561231</v>
          </cell>
          <cell r="BB479">
            <v>50.072514238398277</v>
          </cell>
          <cell r="BC479">
            <v>52.027777560230554</v>
          </cell>
          <cell r="BD479">
            <v>54.772587786006326</v>
          </cell>
          <cell r="BE479">
            <v>59.486347118579474</v>
          </cell>
        </row>
        <row r="480">
          <cell r="AC480">
            <v>477</v>
          </cell>
          <cell r="AD480">
            <v>89.008373652580005</v>
          </cell>
          <cell r="AE480">
            <v>91.225422342343307</v>
          </cell>
          <cell r="AF480">
            <v>94.405861178220277</v>
          </cell>
          <cell r="AG480">
            <v>99.048756247984358</v>
          </cell>
          <cell r="AH480">
            <v>108.17544484241957</v>
          </cell>
          <cell r="AZ480">
            <v>477</v>
          </cell>
          <cell r="BA480">
            <v>48.561345148488925</v>
          </cell>
          <cell r="BB480">
            <v>50.085893249172869</v>
          </cell>
          <cell r="BC480">
            <v>52.041079787427918</v>
          </cell>
          <cell r="BD480">
            <v>54.78747078430434</v>
          </cell>
          <cell r="BE480">
            <v>59.500664968932661</v>
          </cell>
        </row>
        <row r="481">
          <cell r="AC481">
            <v>478</v>
          </cell>
          <cell r="AD481">
            <v>89.037539133386474</v>
          </cell>
          <cell r="AE481">
            <v>91.256046825342423</v>
          </cell>
          <cell r="AF481">
            <v>94.437199679722454</v>
          </cell>
          <cell r="AG481">
            <v>99.079219053559626</v>
          </cell>
          <cell r="AH481">
            <v>108.20533867620246</v>
          </cell>
          <cell r="AZ481">
            <v>478</v>
          </cell>
          <cell r="BA481">
            <v>48.57570234841662</v>
          </cell>
          <cell r="BB481">
            <v>50.099272259947462</v>
          </cell>
          <cell r="BC481">
            <v>52.054382014625283</v>
          </cell>
          <cell r="BD481">
            <v>54.802353782602353</v>
          </cell>
          <cell r="BE481">
            <v>59.514982819285841</v>
          </cell>
        </row>
        <row r="482">
          <cell r="AC482">
            <v>479</v>
          </cell>
          <cell r="AD482">
            <v>89.066704614192943</v>
          </cell>
          <cell r="AE482">
            <v>91.286671308341525</v>
          </cell>
          <cell r="AF482">
            <v>94.468538181224616</v>
          </cell>
          <cell r="AG482">
            <v>99.109681859134909</v>
          </cell>
          <cell r="AH482">
            <v>108.23523250998537</v>
          </cell>
          <cell r="AZ482">
            <v>479</v>
          </cell>
          <cell r="BA482">
            <v>48.590059548344314</v>
          </cell>
          <cell r="BB482">
            <v>50.112651270722047</v>
          </cell>
          <cell r="BC482">
            <v>52.067684241822647</v>
          </cell>
          <cell r="BD482">
            <v>54.817236780900373</v>
          </cell>
          <cell r="BE482">
            <v>59.529300669639028</v>
          </cell>
        </row>
        <row r="483">
          <cell r="AC483">
            <v>480</v>
          </cell>
          <cell r="AD483">
            <v>89.095870094999412</v>
          </cell>
          <cell r="AE483">
            <v>91.317295791340641</v>
          </cell>
          <cell r="AF483">
            <v>94.499876682726793</v>
          </cell>
          <cell r="AG483">
            <v>99.140144664710178</v>
          </cell>
          <cell r="AH483">
            <v>108.26512634376826</v>
          </cell>
          <cell r="AZ483">
            <v>480</v>
          </cell>
          <cell r="BA483">
            <v>48.604416748272008</v>
          </cell>
          <cell r="BB483">
            <v>50.126030281496639</v>
          </cell>
          <cell r="BC483">
            <v>52.080986469020011</v>
          </cell>
          <cell r="BD483">
            <v>54.832119779198386</v>
          </cell>
          <cell r="BE483">
            <v>59.543618519992215</v>
          </cell>
        </row>
        <row r="484">
          <cell r="AC484">
            <v>481</v>
          </cell>
          <cell r="AD484">
            <v>89.125035575805882</v>
          </cell>
          <cell r="AE484">
            <v>91.347920274339756</v>
          </cell>
          <cell r="AF484">
            <v>94.531215184228955</v>
          </cell>
          <cell r="AG484">
            <v>99.170607470285447</v>
          </cell>
          <cell r="AH484">
            <v>108.29502017755117</v>
          </cell>
          <cell r="AZ484">
            <v>481</v>
          </cell>
          <cell r="BA484">
            <v>48.618773948199703</v>
          </cell>
          <cell r="BB484">
            <v>50.139409292271232</v>
          </cell>
          <cell r="BC484">
            <v>52.094288696217376</v>
          </cell>
          <cell r="BD484">
            <v>54.8470027774964</v>
          </cell>
          <cell r="BE484">
            <v>59.557936370345402</v>
          </cell>
        </row>
        <row r="485">
          <cell r="AC485">
            <v>482</v>
          </cell>
          <cell r="AD485">
            <v>89.154201056612351</v>
          </cell>
          <cell r="AE485">
            <v>91.378544757338858</v>
          </cell>
          <cell r="AF485">
            <v>94.562553685731132</v>
          </cell>
          <cell r="AG485">
            <v>99.201070275860715</v>
          </cell>
          <cell r="AH485">
            <v>108.32491401133406</v>
          </cell>
          <cell r="AZ485">
            <v>482</v>
          </cell>
          <cell r="BA485">
            <v>48.633131148127397</v>
          </cell>
          <cell r="BB485">
            <v>50.152788303045817</v>
          </cell>
          <cell r="BC485">
            <v>52.10759092341474</v>
          </cell>
          <cell r="BD485">
            <v>54.86188577579442</v>
          </cell>
          <cell r="BE485">
            <v>59.572254220698582</v>
          </cell>
        </row>
        <row r="486">
          <cell r="AC486">
            <v>483</v>
          </cell>
          <cell r="AD486">
            <v>89.18336653741882</v>
          </cell>
          <cell r="AE486">
            <v>91.409169240337974</v>
          </cell>
          <cell r="AF486">
            <v>94.593892187233308</v>
          </cell>
          <cell r="AG486">
            <v>99.231533081435984</v>
          </cell>
          <cell r="AH486">
            <v>108.35480784511695</v>
          </cell>
          <cell r="AZ486">
            <v>483</v>
          </cell>
          <cell r="BA486">
            <v>48.647488348055091</v>
          </cell>
          <cell r="BB486">
            <v>50.166167313820409</v>
          </cell>
          <cell r="BC486">
            <v>52.120893150612112</v>
          </cell>
          <cell r="BD486">
            <v>54.876768774092433</v>
          </cell>
          <cell r="BE486">
            <v>59.586572071051769</v>
          </cell>
        </row>
        <row r="487">
          <cell r="AC487">
            <v>484</v>
          </cell>
          <cell r="AD487">
            <v>89.212532018225289</v>
          </cell>
          <cell r="AE487">
            <v>91.43979372333709</v>
          </cell>
          <cell r="AF487">
            <v>94.625230688735471</v>
          </cell>
          <cell r="AG487">
            <v>99.261995887011253</v>
          </cell>
          <cell r="AH487">
            <v>108.38470167889986</v>
          </cell>
          <cell r="AZ487">
            <v>484</v>
          </cell>
          <cell r="BA487">
            <v>48.661845547982786</v>
          </cell>
          <cell r="BB487">
            <v>50.179546324595002</v>
          </cell>
          <cell r="BC487">
            <v>52.134195377809476</v>
          </cell>
          <cell r="BD487">
            <v>54.891651772390446</v>
          </cell>
          <cell r="BE487">
            <v>59.600889921404956</v>
          </cell>
        </row>
        <row r="488">
          <cell r="AC488">
            <v>485</v>
          </cell>
          <cell r="AD488">
            <v>89.241697499031758</v>
          </cell>
          <cell r="AE488">
            <v>91.470418206336191</v>
          </cell>
          <cell r="AF488">
            <v>94.656569190237647</v>
          </cell>
          <cell r="AG488">
            <v>99.292458692586521</v>
          </cell>
          <cell r="AH488">
            <v>108.41459551268275</v>
          </cell>
          <cell r="AZ488">
            <v>485</v>
          </cell>
          <cell r="BA488">
            <v>48.67620274791048</v>
          </cell>
          <cell r="BB488">
            <v>50.192925335369587</v>
          </cell>
          <cell r="BC488">
            <v>52.147497605006841</v>
          </cell>
          <cell r="BD488">
            <v>54.906534770688459</v>
          </cell>
          <cell r="BE488">
            <v>59.615207771758143</v>
          </cell>
        </row>
        <row r="489">
          <cell r="AC489">
            <v>486</v>
          </cell>
          <cell r="AD489">
            <v>89.270862979838242</v>
          </cell>
          <cell r="AE489">
            <v>91.501042689335307</v>
          </cell>
          <cell r="AF489">
            <v>94.687907691739809</v>
          </cell>
          <cell r="AG489">
            <v>99.322921498161804</v>
          </cell>
          <cell r="AH489">
            <v>108.44448934646564</v>
          </cell>
          <cell r="AZ489">
            <v>486</v>
          </cell>
          <cell r="BA489">
            <v>48.690559947838175</v>
          </cell>
          <cell r="BB489">
            <v>50.206304346144179</v>
          </cell>
          <cell r="BC489">
            <v>52.160799832204205</v>
          </cell>
          <cell r="BD489">
            <v>54.92141776898648</v>
          </cell>
          <cell r="BE489">
            <v>59.629525622111331</v>
          </cell>
        </row>
        <row r="490">
          <cell r="AC490">
            <v>487</v>
          </cell>
          <cell r="AD490">
            <v>89.300028460644711</v>
          </cell>
          <cell r="AE490">
            <v>91.531667172334409</v>
          </cell>
          <cell r="AF490">
            <v>94.719246193241986</v>
          </cell>
          <cell r="AG490">
            <v>99.353384303737073</v>
          </cell>
          <cell r="AH490">
            <v>108.47438318024855</v>
          </cell>
          <cell r="AZ490">
            <v>487</v>
          </cell>
          <cell r="BA490">
            <v>48.704917147765869</v>
          </cell>
          <cell r="BB490">
            <v>50.219683356918772</v>
          </cell>
          <cell r="BC490">
            <v>52.174102059401569</v>
          </cell>
          <cell r="BD490">
            <v>54.936300767284493</v>
          </cell>
          <cell r="BE490">
            <v>59.643843472464511</v>
          </cell>
        </row>
        <row r="491">
          <cell r="AC491">
            <v>488</v>
          </cell>
          <cell r="AD491">
            <v>89.32919394145118</v>
          </cell>
          <cell r="AE491">
            <v>91.562291655333524</v>
          </cell>
          <cell r="AF491">
            <v>94.750584694744163</v>
          </cell>
          <cell r="AG491">
            <v>99.383847109312342</v>
          </cell>
          <cell r="AH491">
            <v>108.50427701403144</v>
          </cell>
          <cell r="AZ491">
            <v>488</v>
          </cell>
          <cell r="BA491">
            <v>48.719274347693563</v>
          </cell>
          <cell r="BB491">
            <v>50.233062367693357</v>
          </cell>
          <cell r="BC491">
            <v>52.187404286598934</v>
          </cell>
          <cell r="BD491">
            <v>54.951183765582506</v>
          </cell>
          <cell r="BE491">
            <v>59.658161322817698</v>
          </cell>
        </row>
        <row r="492">
          <cell r="AC492">
            <v>489</v>
          </cell>
          <cell r="AD492">
            <v>89.358359422257649</v>
          </cell>
          <cell r="AE492">
            <v>91.59291613833264</v>
          </cell>
          <cell r="AF492">
            <v>94.781923196246325</v>
          </cell>
          <cell r="AG492">
            <v>99.41430991488761</v>
          </cell>
          <cell r="AH492">
            <v>108.53417084781435</v>
          </cell>
          <cell r="AZ492">
            <v>489</v>
          </cell>
          <cell r="BA492">
            <v>48.733631547621258</v>
          </cell>
          <cell r="BB492">
            <v>50.246441378467949</v>
          </cell>
          <cell r="BC492">
            <v>52.200706513796298</v>
          </cell>
          <cell r="BD492">
            <v>54.966066763880526</v>
          </cell>
          <cell r="BE492">
            <v>59.672479173170885</v>
          </cell>
        </row>
        <row r="493">
          <cell r="AC493">
            <v>490</v>
          </cell>
          <cell r="AD493">
            <v>89.387524903064119</v>
          </cell>
          <cell r="AE493">
            <v>91.623540621331742</v>
          </cell>
          <cell r="AF493">
            <v>94.813261697748501</v>
          </cell>
          <cell r="AG493">
            <v>99.444772720462879</v>
          </cell>
          <cell r="AH493">
            <v>108.56406468159724</v>
          </cell>
          <cell r="AZ493">
            <v>490</v>
          </cell>
          <cell r="BA493">
            <v>48.747988747548945</v>
          </cell>
          <cell r="BB493">
            <v>50.259820389242542</v>
          </cell>
          <cell r="BC493">
            <v>52.214008740993663</v>
          </cell>
          <cell r="BD493">
            <v>54.98094976217854</v>
          </cell>
          <cell r="BE493">
            <v>59.686797023524072</v>
          </cell>
        </row>
        <row r="494">
          <cell r="AC494">
            <v>491</v>
          </cell>
          <cell r="AD494">
            <v>89.416690383870588</v>
          </cell>
          <cell r="AE494">
            <v>91.654165104330858</v>
          </cell>
          <cell r="AF494">
            <v>94.844600199250664</v>
          </cell>
          <cell r="AG494">
            <v>99.475235526038148</v>
          </cell>
          <cell r="AH494">
            <v>108.59395851538014</v>
          </cell>
          <cell r="AZ494">
            <v>491</v>
          </cell>
          <cell r="BA494">
            <v>48.762345947476639</v>
          </cell>
          <cell r="BB494">
            <v>50.273199400017127</v>
          </cell>
          <cell r="BC494">
            <v>52.227310968191027</v>
          </cell>
          <cell r="BD494">
            <v>54.995832760476553</v>
          </cell>
          <cell r="BE494">
            <v>59.701114873877252</v>
          </cell>
        </row>
        <row r="495">
          <cell r="AC495">
            <v>492</v>
          </cell>
          <cell r="AD495">
            <v>89.445855864677057</v>
          </cell>
          <cell r="AE495">
            <v>91.684789587329973</v>
          </cell>
          <cell r="AF495">
            <v>94.87593870075284</v>
          </cell>
          <cell r="AG495">
            <v>99.505698331613431</v>
          </cell>
          <cell r="AH495">
            <v>108.62385234916304</v>
          </cell>
          <cell r="AZ495">
            <v>492</v>
          </cell>
          <cell r="BA495">
            <v>48.776703147404334</v>
          </cell>
          <cell r="BB495">
            <v>50.286578410791719</v>
          </cell>
          <cell r="BC495">
            <v>52.240613195388391</v>
          </cell>
          <cell r="BD495">
            <v>55.009255535630842</v>
          </cell>
          <cell r="BE495">
            <v>59.715432724230439</v>
          </cell>
        </row>
        <row r="496">
          <cell r="AC496">
            <v>493</v>
          </cell>
          <cell r="AD496">
            <v>89.475021345483526</v>
          </cell>
          <cell r="AE496">
            <v>91.715414070329075</v>
          </cell>
          <cell r="AF496">
            <v>94.907277202255017</v>
          </cell>
          <cell r="AG496">
            <v>99.536161137188699</v>
          </cell>
          <cell r="AH496">
            <v>108.65374618294594</v>
          </cell>
          <cell r="AZ496">
            <v>493</v>
          </cell>
          <cell r="BA496">
            <v>48.791060347332028</v>
          </cell>
          <cell r="BB496">
            <v>50.299957421566312</v>
          </cell>
          <cell r="BC496">
            <v>52.253915422585756</v>
          </cell>
          <cell r="BD496">
            <v>55.022110446229235</v>
          </cell>
          <cell r="BE496">
            <v>59.729750574583626</v>
          </cell>
        </row>
        <row r="497">
          <cell r="AC497">
            <v>494</v>
          </cell>
          <cell r="AD497">
            <v>89.504186826289995</v>
          </cell>
          <cell r="AE497">
            <v>91.746038553328191</v>
          </cell>
          <cell r="AF497">
            <v>94.938615703757179</v>
          </cell>
          <cell r="AG497">
            <v>99.566623942763968</v>
          </cell>
          <cell r="AH497">
            <v>108.68364001672883</v>
          </cell>
          <cell r="AZ497">
            <v>494</v>
          </cell>
          <cell r="BA497">
            <v>48.805417547259722</v>
          </cell>
          <cell r="BB497">
            <v>50.313336432340897</v>
          </cell>
          <cell r="BC497">
            <v>52.26721764978312</v>
          </cell>
          <cell r="BD497">
            <v>55.034965356827627</v>
          </cell>
          <cell r="BE497">
            <v>59.744068424936813</v>
          </cell>
        </row>
        <row r="498">
          <cell r="AC498">
            <v>495</v>
          </cell>
          <cell r="AD498">
            <v>89.533352307096465</v>
          </cell>
          <cell r="AE498">
            <v>91.776663036327307</v>
          </cell>
          <cell r="AF498">
            <v>94.969954205259356</v>
          </cell>
          <cell r="AG498">
            <v>99.597086748339237</v>
          </cell>
          <cell r="AH498">
            <v>108.71353385051174</v>
          </cell>
          <cell r="AZ498">
            <v>495</v>
          </cell>
          <cell r="BA498">
            <v>48.819774747187417</v>
          </cell>
          <cell r="BB498">
            <v>50.326715443115489</v>
          </cell>
          <cell r="BC498">
            <v>52.280519876980485</v>
          </cell>
          <cell r="BD498">
            <v>55.047820267426026</v>
          </cell>
          <cell r="BE498">
            <v>59.758386275289993</v>
          </cell>
        </row>
        <row r="499">
          <cell r="AC499">
            <v>496</v>
          </cell>
          <cell r="AD499">
            <v>89.562517787902948</v>
          </cell>
          <cell r="AE499">
            <v>91.807287519326408</v>
          </cell>
          <cell r="AF499">
            <v>95.001212576336201</v>
          </cell>
          <cell r="AG499">
            <v>99.627549553914506</v>
          </cell>
          <cell r="AH499">
            <v>108.74342768429463</v>
          </cell>
          <cell r="AZ499">
            <v>496</v>
          </cell>
          <cell r="BA499">
            <v>48.834131947115111</v>
          </cell>
          <cell r="BB499">
            <v>50.340094453890082</v>
          </cell>
          <cell r="BC499">
            <v>52.293822104177856</v>
          </cell>
          <cell r="BD499">
            <v>55.060675178024418</v>
          </cell>
          <cell r="BE499">
            <v>59.77270412564318</v>
          </cell>
        </row>
        <row r="500">
          <cell r="AC500">
            <v>497</v>
          </cell>
          <cell r="AD500">
            <v>89.591683268709417</v>
          </cell>
          <cell r="AE500">
            <v>91.837912002325524</v>
          </cell>
          <cell r="AF500">
            <v>95.03060851241726</v>
          </cell>
          <cell r="AG500">
            <v>99.658012359489774</v>
          </cell>
          <cell r="AH500">
            <v>108.77332151807754</v>
          </cell>
          <cell r="AZ500">
            <v>497</v>
          </cell>
          <cell r="BA500">
            <v>48.848489147042805</v>
          </cell>
          <cell r="BB500">
            <v>50.353473464664667</v>
          </cell>
          <cell r="BC500">
            <v>52.307124331375221</v>
          </cell>
          <cell r="BD500">
            <v>55.07353008862281</v>
          </cell>
          <cell r="BE500">
            <v>59.787021975996367</v>
          </cell>
        </row>
        <row r="501">
          <cell r="AC501">
            <v>498</v>
          </cell>
          <cell r="AD501">
            <v>89.620848749515886</v>
          </cell>
          <cell r="AE501">
            <v>91.86853648532464</v>
          </cell>
          <cell r="AF501">
            <v>95.060004448498319</v>
          </cell>
          <cell r="AG501">
            <v>99.688475165065043</v>
          </cell>
          <cell r="AH501">
            <v>108.80321535186043</v>
          </cell>
          <cell r="AZ501">
            <v>498</v>
          </cell>
          <cell r="BA501">
            <v>48.8628463469705</v>
          </cell>
          <cell r="BB501">
            <v>50.366852475439259</v>
          </cell>
          <cell r="BC501">
            <v>52.320426558572585</v>
          </cell>
          <cell r="BD501">
            <v>55.086384999221202</v>
          </cell>
          <cell r="BE501">
            <v>59.801339826349555</v>
          </cell>
        </row>
        <row r="502">
          <cell r="AC502">
            <v>499</v>
          </cell>
          <cell r="AD502">
            <v>89.650014230322356</v>
          </cell>
          <cell r="AE502">
            <v>91.899160968323741</v>
          </cell>
          <cell r="AF502">
            <v>95.089400384579378</v>
          </cell>
          <cell r="AG502">
            <v>99.718937970640326</v>
          </cell>
          <cell r="AH502">
            <v>108.83310918564332</v>
          </cell>
          <cell r="AZ502">
            <v>499</v>
          </cell>
          <cell r="BA502">
            <v>48.877203546898194</v>
          </cell>
          <cell r="BB502">
            <v>50.380231486213852</v>
          </cell>
          <cell r="BC502">
            <v>52.333728785769949</v>
          </cell>
          <cell r="BD502">
            <v>55.099239909819595</v>
          </cell>
          <cell r="BE502">
            <v>59.815657676702735</v>
          </cell>
        </row>
        <row r="503">
          <cell r="AC503">
            <v>500</v>
          </cell>
          <cell r="AD503">
            <v>89.679179711128825</v>
          </cell>
          <cell r="AE503">
            <v>91.929785451322857</v>
          </cell>
          <cell r="AF503">
            <v>95.118796320660451</v>
          </cell>
          <cell r="AG503">
            <v>99.749400776215595</v>
          </cell>
          <cell r="AH503">
            <v>108.86300301942623</v>
          </cell>
          <cell r="AZ503">
            <v>500</v>
          </cell>
          <cell r="BA503">
            <v>48.891560746825888</v>
          </cell>
          <cell r="BB503">
            <v>50.393610496988437</v>
          </cell>
          <cell r="BC503">
            <v>52.347031012967314</v>
          </cell>
          <cell r="BD503">
            <v>55.112094820417994</v>
          </cell>
          <cell r="BE503">
            <v>59.829975527055922</v>
          </cell>
        </row>
        <row r="504">
          <cell r="AC504">
            <v>501</v>
          </cell>
          <cell r="AD504">
            <v>89.708345191935294</v>
          </cell>
          <cell r="AE504">
            <v>91.960409934321959</v>
          </cell>
          <cell r="AF504">
            <v>95.14819225674151</v>
          </cell>
          <cell r="AG504">
            <v>99.779863581790863</v>
          </cell>
          <cell r="AH504">
            <v>108.89289685320912</v>
          </cell>
          <cell r="AZ504">
            <v>501</v>
          </cell>
          <cell r="BA504">
            <v>48.905917946753583</v>
          </cell>
          <cell r="BB504">
            <v>50.406989507763029</v>
          </cell>
          <cell r="BC504">
            <v>52.360333240164678</v>
          </cell>
          <cell r="BD504">
            <v>55.124949731016386</v>
          </cell>
          <cell r="BE504">
            <v>59.844293377409109</v>
          </cell>
        </row>
        <row r="505">
          <cell r="AC505">
            <v>502</v>
          </cell>
          <cell r="AD505">
            <v>89.737510672741763</v>
          </cell>
          <cell r="AE505">
            <v>91.991034417321075</v>
          </cell>
          <cell r="AF505">
            <v>95.177588192822569</v>
          </cell>
          <cell r="AG505">
            <v>99.810326387366132</v>
          </cell>
          <cell r="AH505">
            <v>108.92279068699202</v>
          </cell>
          <cell r="AZ505">
            <v>502</v>
          </cell>
          <cell r="BA505">
            <v>48.920275146681277</v>
          </cell>
          <cell r="BB505">
            <v>50.420368518537622</v>
          </cell>
          <cell r="BC505">
            <v>52.373635467362043</v>
          </cell>
          <cell r="BD505">
            <v>55.137804641614778</v>
          </cell>
          <cell r="BE505">
            <v>59.858611227762296</v>
          </cell>
        </row>
        <row r="506">
          <cell r="AC506">
            <v>503</v>
          </cell>
          <cell r="AD506">
            <v>89.766676153548232</v>
          </cell>
          <cell r="AE506">
            <v>92.019618476653022</v>
          </cell>
          <cell r="AF506">
            <v>95.206984128903628</v>
          </cell>
          <cell r="AG506">
            <v>99.840789192941401</v>
          </cell>
          <cell r="AH506">
            <v>108.95268452077492</v>
          </cell>
          <cell r="AZ506">
            <v>503</v>
          </cell>
          <cell r="BA506">
            <v>48.934632346608971</v>
          </cell>
          <cell r="BB506">
            <v>50.433747529312207</v>
          </cell>
          <cell r="BC506">
            <v>52.386937694559407</v>
          </cell>
          <cell r="BD506">
            <v>55.15065955221317</v>
          </cell>
          <cell r="BE506">
            <v>59.872929078115476</v>
          </cell>
        </row>
        <row r="507">
          <cell r="AC507">
            <v>504</v>
          </cell>
          <cell r="AD507">
            <v>89.795841634354701</v>
          </cell>
          <cell r="AE507">
            <v>92.047357913828833</v>
          </cell>
          <cell r="AF507">
            <v>95.236380064984701</v>
          </cell>
          <cell r="AG507">
            <v>99.871251998516669</v>
          </cell>
          <cell r="AH507">
            <v>108.98257835455782</v>
          </cell>
          <cell r="AZ507">
            <v>504</v>
          </cell>
          <cell r="BA507">
            <v>48.948989546536666</v>
          </cell>
          <cell r="BB507">
            <v>50.447126540086799</v>
          </cell>
          <cell r="BC507">
            <v>52.400239921756771</v>
          </cell>
          <cell r="BD507">
            <v>55.163514462811563</v>
          </cell>
          <cell r="BE507">
            <v>59.887246928468663</v>
          </cell>
        </row>
        <row r="508">
          <cell r="AC508">
            <v>505</v>
          </cell>
          <cell r="AD508">
            <v>89.825007115161171</v>
          </cell>
          <cell r="AE508">
            <v>92.075097351004658</v>
          </cell>
          <cell r="AF508">
            <v>95.26577600106576</v>
          </cell>
          <cell r="AG508">
            <v>99.901714804091952</v>
          </cell>
          <cell r="AH508">
            <v>109.01113680523949</v>
          </cell>
          <cell r="AZ508">
            <v>505</v>
          </cell>
          <cell r="BA508">
            <v>48.96334674646436</v>
          </cell>
          <cell r="BB508">
            <v>50.460505550861392</v>
          </cell>
          <cell r="BC508">
            <v>52.413542148954136</v>
          </cell>
          <cell r="BD508">
            <v>55.176369373409962</v>
          </cell>
          <cell r="BE508">
            <v>59.90156477882185</v>
          </cell>
        </row>
        <row r="509">
          <cell r="AC509">
            <v>506</v>
          </cell>
          <cell r="AD509">
            <v>89.854172595967654</v>
          </cell>
          <cell r="AE509">
            <v>92.102836788180468</v>
          </cell>
          <cell r="AF509">
            <v>95.295171937146819</v>
          </cell>
          <cell r="AG509">
            <v>99.932177609667221</v>
          </cell>
          <cell r="AH509">
            <v>109.03782994004526</v>
          </cell>
          <cell r="AZ509">
            <v>506</v>
          </cell>
          <cell r="BA509">
            <v>48.977703946392054</v>
          </cell>
          <cell r="BB509">
            <v>50.473884561635977</v>
          </cell>
          <cell r="BC509">
            <v>52.4268443761515</v>
          </cell>
          <cell r="BD509">
            <v>55.189224284008354</v>
          </cell>
          <cell r="BE509">
            <v>59.915882629175037</v>
          </cell>
        </row>
        <row r="510">
          <cell r="AC510">
            <v>507</v>
          </cell>
          <cell r="AD510">
            <v>89.883338076774123</v>
          </cell>
          <cell r="AE510">
            <v>92.130576225356279</v>
          </cell>
          <cell r="AF510">
            <v>95.324567873227878</v>
          </cell>
          <cell r="AG510">
            <v>99.96264041524249</v>
          </cell>
          <cell r="AH510">
            <v>109.06452307485102</v>
          </cell>
          <cell r="AZ510">
            <v>507</v>
          </cell>
          <cell r="BA510">
            <v>48.992061146319749</v>
          </cell>
          <cell r="BB510">
            <v>50.487263572410569</v>
          </cell>
          <cell r="BC510">
            <v>52.440146603348865</v>
          </cell>
          <cell r="BD510">
            <v>55.202079194606746</v>
          </cell>
          <cell r="BE510">
            <v>59.930200479528224</v>
          </cell>
        </row>
        <row r="511">
          <cell r="AC511">
            <v>508</v>
          </cell>
          <cell r="AD511">
            <v>89.912503557580592</v>
          </cell>
          <cell r="AE511">
            <v>92.15831566253209</v>
          </cell>
          <cell r="AF511">
            <v>95.353963809308951</v>
          </cell>
          <cell r="AG511">
            <v>99.993103220817758</v>
          </cell>
          <cell r="AH511">
            <v>109.09121620965679</v>
          </cell>
          <cell r="AZ511">
            <v>508</v>
          </cell>
          <cell r="BA511">
            <v>49.005541538001694</v>
          </cell>
          <cell r="BB511">
            <v>50.500642583185162</v>
          </cell>
          <cell r="BC511">
            <v>52.453448830546229</v>
          </cell>
          <cell r="BD511">
            <v>55.214934105205138</v>
          </cell>
          <cell r="BE511">
            <v>59.944518329881404</v>
          </cell>
        </row>
        <row r="512">
          <cell r="AC512">
            <v>509</v>
          </cell>
          <cell r="AD512">
            <v>89.941669038387062</v>
          </cell>
          <cell r="AE512">
            <v>92.186055099707914</v>
          </cell>
          <cell r="AF512">
            <v>95.38335974539001</v>
          </cell>
          <cell r="AG512">
            <v>100.02290683096982</v>
          </cell>
          <cell r="AH512">
            <v>109.11790934446255</v>
          </cell>
          <cell r="AZ512">
            <v>509</v>
          </cell>
          <cell r="BA512">
            <v>49.017937405399621</v>
          </cell>
          <cell r="BB512">
            <v>50.514021593959747</v>
          </cell>
          <cell r="BC512">
            <v>52.4667510577436</v>
          </cell>
          <cell r="BD512">
            <v>55.227789015803531</v>
          </cell>
          <cell r="BE512">
            <v>59.958836180234591</v>
          </cell>
        </row>
        <row r="513">
          <cell r="AC513">
            <v>510</v>
          </cell>
          <cell r="AD513">
            <v>89.970834519193531</v>
          </cell>
          <cell r="AE513">
            <v>92.213794536883725</v>
          </cell>
          <cell r="AF513">
            <v>95.412755681471069</v>
          </cell>
          <cell r="AG513">
            <v>100.05251752250267</v>
          </cell>
          <cell r="AH513">
            <v>109.14460247926831</v>
          </cell>
          <cell r="AZ513">
            <v>510</v>
          </cell>
          <cell r="BA513">
            <v>49.030333272797542</v>
          </cell>
          <cell r="BB513">
            <v>50.527400604734339</v>
          </cell>
          <cell r="BC513">
            <v>52.480053284940965</v>
          </cell>
          <cell r="BD513">
            <v>55.24064392640193</v>
          </cell>
          <cell r="BE513">
            <v>59.973154030587779</v>
          </cell>
        </row>
        <row r="514">
          <cell r="AC514">
            <v>511</v>
          </cell>
          <cell r="AD514">
            <v>90</v>
          </cell>
          <cell r="AE514">
            <v>92.241533974059536</v>
          </cell>
          <cell r="AF514">
            <v>95.442151617552128</v>
          </cell>
          <cell r="AG514">
            <v>100.08212821403551</v>
          </cell>
          <cell r="AH514">
            <v>109.17129561407408</v>
          </cell>
          <cell r="AZ514">
            <v>511</v>
          </cell>
          <cell r="BA514">
            <v>49.042729140195462</v>
          </cell>
          <cell r="BB514">
            <v>50.540779615508931</v>
          </cell>
          <cell r="BC514">
            <v>52.493355512138329</v>
          </cell>
          <cell r="BD514">
            <v>55.253498837000322</v>
          </cell>
          <cell r="BE514">
            <v>59.987471880940966</v>
          </cell>
        </row>
        <row r="515">
          <cell r="AC515">
            <v>512</v>
          </cell>
          <cell r="AD515">
            <v>90.027212355806469</v>
          </cell>
          <cell r="AE515">
            <v>92.269273411235346</v>
          </cell>
          <cell r="AF515">
            <v>95.471547553633187</v>
          </cell>
          <cell r="AG515">
            <v>100.11173890556836</v>
          </cell>
          <cell r="AH515">
            <v>109.19798874887985</v>
          </cell>
          <cell r="AZ515">
            <v>512</v>
          </cell>
          <cell r="BA515">
            <v>49.055125007593382</v>
          </cell>
          <cell r="BB515">
            <v>50.554158626283517</v>
          </cell>
          <cell r="BC515">
            <v>52.506657739335694</v>
          </cell>
          <cell r="BD515">
            <v>55.266353747598714</v>
          </cell>
          <cell r="BE515">
            <v>60.001546309631344</v>
          </cell>
        </row>
        <row r="516">
          <cell r="AC516">
            <v>513</v>
          </cell>
          <cell r="AD516">
            <v>90.054424711612938</v>
          </cell>
          <cell r="AE516">
            <v>92.297012848411157</v>
          </cell>
          <cell r="AF516">
            <v>95.50094348971426</v>
          </cell>
          <cell r="AG516">
            <v>100.14134959710121</v>
          </cell>
          <cell r="AH516">
            <v>109.22468188368562</v>
          </cell>
          <cell r="AZ516">
            <v>513</v>
          </cell>
          <cell r="BA516">
            <v>49.06752087499131</v>
          </cell>
          <cell r="BB516">
            <v>50.567537637058109</v>
          </cell>
          <cell r="BC516">
            <v>52.519959966533058</v>
          </cell>
          <cell r="BD516">
            <v>55.279208658197106</v>
          </cell>
          <cell r="BE516">
            <v>60.013916786682117</v>
          </cell>
        </row>
        <row r="517">
          <cell r="AC517">
            <v>514</v>
          </cell>
          <cell r="AD517">
            <v>90.081637067419408</v>
          </cell>
          <cell r="AE517">
            <v>92.324752285586982</v>
          </cell>
          <cell r="AF517">
            <v>95.530339425795319</v>
          </cell>
          <cell r="AG517">
            <v>100.17096028863406</v>
          </cell>
          <cell r="AH517">
            <v>109.25137501849139</v>
          </cell>
          <cell r="AZ517">
            <v>514</v>
          </cell>
          <cell r="BA517">
            <v>49.07991674238923</v>
          </cell>
          <cell r="BB517">
            <v>50.580916647832701</v>
          </cell>
          <cell r="BC517">
            <v>52.533262193730422</v>
          </cell>
          <cell r="BD517">
            <v>55.292063568795498</v>
          </cell>
          <cell r="BE517">
            <v>60.026287263732883</v>
          </cell>
        </row>
        <row r="518">
          <cell r="AC518">
            <v>515</v>
          </cell>
          <cell r="AD518">
            <v>90.108849423225877</v>
          </cell>
          <cell r="AE518">
            <v>92.352491722762792</v>
          </cell>
          <cell r="AF518">
            <v>95.559735361876378</v>
          </cell>
          <cell r="AG518">
            <v>100.20057098016692</v>
          </cell>
          <cell r="AH518">
            <v>109.27806815329716</v>
          </cell>
          <cell r="AZ518">
            <v>515</v>
          </cell>
          <cell r="BA518">
            <v>49.09231260978715</v>
          </cell>
          <cell r="BB518">
            <v>50.594295658607294</v>
          </cell>
          <cell r="BC518">
            <v>52.546564420927787</v>
          </cell>
          <cell r="BD518">
            <v>55.304918479393898</v>
          </cell>
          <cell r="BE518">
            <v>60.038657740783655</v>
          </cell>
        </row>
        <row r="519">
          <cell r="AC519">
            <v>516</v>
          </cell>
          <cell r="AD519">
            <v>90.13606177903236</v>
          </cell>
          <cell r="AE519">
            <v>92.380231159938603</v>
          </cell>
          <cell r="AF519">
            <v>95.589131297957437</v>
          </cell>
          <cell r="AG519">
            <v>100.23018167169977</v>
          </cell>
          <cell r="AH519">
            <v>109.30476128810292</v>
          </cell>
          <cell r="AZ519">
            <v>516</v>
          </cell>
          <cell r="BA519">
            <v>49.104708477185071</v>
          </cell>
          <cell r="BB519">
            <v>50.607674669381879</v>
          </cell>
          <cell r="BC519">
            <v>52.559866648125151</v>
          </cell>
          <cell r="BD519">
            <v>55.31777338999229</v>
          </cell>
          <cell r="BE519">
            <v>60.051028217834421</v>
          </cell>
        </row>
        <row r="520">
          <cell r="AC520">
            <v>517</v>
          </cell>
          <cell r="AD520">
            <v>90.163274134838829</v>
          </cell>
          <cell r="AE520">
            <v>92.407970597114414</v>
          </cell>
          <cell r="AF520">
            <v>95.61852723403851</v>
          </cell>
          <cell r="AG520">
            <v>100.25979236323262</v>
          </cell>
          <cell r="AH520">
            <v>109.33145442290869</v>
          </cell>
          <cell r="AZ520">
            <v>517</v>
          </cell>
          <cell r="BA520">
            <v>49.117104344582998</v>
          </cell>
          <cell r="BB520">
            <v>50.621053680156471</v>
          </cell>
          <cell r="BC520">
            <v>52.573168875322516</v>
          </cell>
          <cell r="BD520">
            <v>55.330628300590682</v>
          </cell>
          <cell r="BE520">
            <v>60.063398694885194</v>
          </cell>
        </row>
        <row r="521">
          <cell r="AC521">
            <v>518</v>
          </cell>
          <cell r="AD521">
            <v>90.190486490645299</v>
          </cell>
          <cell r="AE521">
            <v>92.435710034290224</v>
          </cell>
          <cell r="AF521">
            <v>95.647923170119569</v>
          </cell>
          <cell r="AG521">
            <v>100.28940305476547</v>
          </cell>
          <cell r="AH521">
            <v>109.35814755771446</v>
          </cell>
          <cell r="AZ521">
            <v>518</v>
          </cell>
          <cell r="BA521">
            <v>49.129500211980918</v>
          </cell>
          <cell r="BB521">
            <v>50.634432690931064</v>
          </cell>
          <cell r="BC521">
            <v>52.58647110251988</v>
          </cell>
          <cell r="BD521">
            <v>55.343483211189074</v>
          </cell>
          <cell r="BE521">
            <v>60.075769171935967</v>
          </cell>
        </row>
        <row r="522">
          <cell r="AC522">
            <v>519</v>
          </cell>
          <cell r="AD522">
            <v>90.217698846451768</v>
          </cell>
          <cell r="AE522">
            <v>92.463449471466049</v>
          </cell>
          <cell r="AF522">
            <v>95.677319106200628</v>
          </cell>
          <cell r="AG522">
            <v>100.31901374629831</v>
          </cell>
          <cell r="AH522">
            <v>109.38484069252023</v>
          </cell>
          <cell r="AZ522">
            <v>519</v>
          </cell>
          <cell r="BA522">
            <v>49.141896079378839</v>
          </cell>
          <cell r="BB522">
            <v>50.647811701705649</v>
          </cell>
          <cell r="BC522">
            <v>52.599773329717245</v>
          </cell>
          <cell r="BD522">
            <v>55.356338121787466</v>
          </cell>
          <cell r="BE522">
            <v>60.088139648986733</v>
          </cell>
        </row>
        <row r="523">
          <cell r="AC523">
            <v>520</v>
          </cell>
          <cell r="AD523">
            <v>90.244911202258237</v>
          </cell>
          <cell r="AE523">
            <v>92.49118890864186</v>
          </cell>
          <cell r="AF523">
            <v>95.706715042281687</v>
          </cell>
          <cell r="AG523">
            <v>100.34862443783116</v>
          </cell>
          <cell r="AH523">
            <v>109.41153382732598</v>
          </cell>
          <cell r="AZ523">
            <v>520</v>
          </cell>
          <cell r="BA523">
            <v>49.154291946776759</v>
          </cell>
          <cell r="BB523">
            <v>50.661190712480241</v>
          </cell>
          <cell r="BC523">
            <v>52.613075556914609</v>
          </cell>
          <cell r="BD523">
            <v>55.369193032385866</v>
          </cell>
          <cell r="BE523">
            <v>60.100510126037506</v>
          </cell>
        </row>
        <row r="524">
          <cell r="AC524">
            <v>521</v>
          </cell>
          <cell r="AD524">
            <v>90.272123558064706</v>
          </cell>
          <cell r="AE524">
            <v>92.51892834581767</v>
          </cell>
          <cell r="AF524">
            <v>95.73611097836276</v>
          </cell>
          <cell r="AG524">
            <v>100.37823512936401</v>
          </cell>
          <cell r="AH524">
            <v>109.43822696213175</v>
          </cell>
          <cell r="AZ524">
            <v>521</v>
          </cell>
          <cell r="BA524">
            <v>49.166687814174686</v>
          </cell>
          <cell r="BB524">
            <v>50.674569723254834</v>
          </cell>
          <cell r="BC524">
            <v>52.626377784111973</v>
          </cell>
          <cell r="BD524">
            <v>55.382047942984258</v>
          </cell>
          <cell r="BE524">
            <v>60.112880603088271</v>
          </cell>
        </row>
        <row r="525">
          <cell r="AC525">
            <v>522</v>
          </cell>
          <cell r="AD525">
            <v>90.299335913871175</v>
          </cell>
          <cell r="AE525">
            <v>92.546667782993481</v>
          </cell>
          <cell r="AF525">
            <v>95.765506914443819</v>
          </cell>
          <cell r="AG525">
            <v>100.40784582089687</v>
          </cell>
          <cell r="AH525">
            <v>109.46492009693752</v>
          </cell>
          <cell r="AZ525">
            <v>522</v>
          </cell>
          <cell r="BA525">
            <v>49.179083681572607</v>
          </cell>
          <cell r="BB525">
            <v>50.687948734029419</v>
          </cell>
          <cell r="BC525">
            <v>52.639680011309345</v>
          </cell>
          <cell r="BD525">
            <v>55.39490285358265</v>
          </cell>
          <cell r="BE525">
            <v>60.125251080139044</v>
          </cell>
        </row>
        <row r="526">
          <cell r="AC526">
            <v>523</v>
          </cell>
          <cell r="AD526">
            <v>90.326548269677644</v>
          </cell>
          <cell r="AE526">
            <v>92.574407220169306</v>
          </cell>
          <cell r="AF526">
            <v>95.794902850524878</v>
          </cell>
          <cell r="AG526">
            <v>100.43745651242972</v>
          </cell>
          <cell r="AH526">
            <v>109.49161323174329</v>
          </cell>
          <cell r="AZ526">
            <v>523</v>
          </cell>
          <cell r="BA526">
            <v>49.191479548970527</v>
          </cell>
          <cell r="BB526">
            <v>50.701327744804011</v>
          </cell>
          <cell r="BC526">
            <v>52.652982238506709</v>
          </cell>
          <cell r="BD526">
            <v>55.407757764181042</v>
          </cell>
          <cell r="BE526">
            <v>60.13762155718981</v>
          </cell>
        </row>
        <row r="527">
          <cell r="AC527">
            <v>524</v>
          </cell>
          <cell r="AD527">
            <v>90.353760625484114</v>
          </cell>
          <cell r="AE527">
            <v>92.602146657345116</v>
          </cell>
          <cell r="AF527">
            <v>95.824298786605937</v>
          </cell>
          <cell r="AG527">
            <v>100.46706720396257</v>
          </cell>
          <cell r="AH527">
            <v>109.51830636654906</v>
          </cell>
          <cell r="AZ527">
            <v>524</v>
          </cell>
          <cell r="BA527">
            <v>49.203875416368447</v>
          </cell>
          <cell r="BB527">
            <v>50.714706755578604</v>
          </cell>
          <cell r="BC527">
            <v>52.666284465704074</v>
          </cell>
          <cell r="BD527">
            <v>55.420612674779434</v>
          </cell>
          <cell r="BE527">
            <v>60.149992034240583</v>
          </cell>
        </row>
        <row r="528">
          <cell r="AC528">
            <v>525</v>
          </cell>
          <cell r="AD528">
            <v>90.380972981290583</v>
          </cell>
          <cell r="AE528">
            <v>92.629886094520927</v>
          </cell>
          <cell r="AF528">
            <v>95.85369472268701</v>
          </cell>
          <cell r="AG528">
            <v>100.49667789549542</v>
          </cell>
          <cell r="AH528">
            <v>109.54499950135482</v>
          </cell>
          <cell r="AZ528">
            <v>525</v>
          </cell>
          <cell r="BA528">
            <v>49.216271283766375</v>
          </cell>
          <cell r="BB528">
            <v>50.728085766353189</v>
          </cell>
          <cell r="BC528">
            <v>52.679586692901438</v>
          </cell>
          <cell r="BD528">
            <v>55.433467585377834</v>
          </cell>
          <cell r="BE528">
            <v>60.162362511291349</v>
          </cell>
        </row>
        <row r="529">
          <cell r="AC529">
            <v>526</v>
          </cell>
          <cell r="AD529">
            <v>90.408185337097066</v>
          </cell>
          <cell r="AE529">
            <v>92.657625531696738</v>
          </cell>
          <cell r="AF529">
            <v>95.883090658768069</v>
          </cell>
          <cell r="AG529">
            <v>100.52628858702826</v>
          </cell>
          <cell r="AH529">
            <v>109.57169263616059</v>
          </cell>
          <cell r="AZ529">
            <v>526</v>
          </cell>
          <cell r="BA529">
            <v>49.228667151164295</v>
          </cell>
          <cell r="BB529">
            <v>50.741464777127781</v>
          </cell>
          <cell r="BC529">
            <v>52.692888920098802</v>
          </cell>
          <cell r="BD529">
            <v>55.446322495976226</v>
          </cell>
          <cell r="BE529">
            <v>60.174732988342122</v>
          </cell>
        </row>
        <row r="530">
          <cell r="AC530">
            <v>527</v>
          </cell>
          <cell r="AD530">
            <v>90.435397692903535</v>
          </cell>
          <cell r="AE530">
            <v>92.685364968872548</v>
          </cell>
          <cell r="AF530">
            <v>95.912486594849128</v>
          </cell>
          <cell r="AG530">
            <v>100.55589927856111</v>
          </cell>
          <cell r="AH530">
            <v>109.59838577096636</v>
          </cell>
          <cell r="AZ530">
            <v>527</v>
          </cell>
          <cell r="BA530">
            <v>49.241063018562215</v>
          </cell>
          <cell r="BB530">
            <v>50.754843787902374</v>
          </cell>
          <cell r="BC530">
            <v>52.706191147296167</v>
          </cell>
          <cell r="BD530">
            <v>55.459177406574618</v>
          </cell>
          <cell r="BE530">
            <v>60.187103465392887</v>
          </cell>
        </row>
        <row r="531">
          <cell r="AC531">
            <v>528</v>
          </cell>
          <cell r="AD531">
            <v>90.462610048710005</v>
          </cell>
          <cell r="AE531">
            <v>92.713104406048373</v>
          </cell>
          <cell r="AF531">
            <v>95.941882530930187</v>
          </cell>
          <cell r="AG531">
            <v>100.58550997009397</v>
          </cell>
          <cell r="AH531">
            <v>109.62507890577213</v>
          </cell>
          <cell r="AZ531">
            <v>528</v>
          </cell>
          <cell r="BA531">
            <v>49.253458885960143</v>
          </cell>
          <cell r="BB531">
            <v>50.768222798676959</v>
          </cell>
          <cell r="BC531">
            <v>52.719493374493531</v>
          </cell>
          <cell r="BD531">
            <v>55.47203231717301</v>
          </cell>
          <cell r="BE531">
            <v>60.19947394244366</v>
          </cell>
        </row>
        <row r="532">
          <cell r="AC532">
            <v>529</v>
          </cell>
          <cell r="AD532">
            <v>90.489822404516474</v>
          </cell>
          <cell r="AE532">
            <v>92.740843843224184</v>
          </cell>
          <cell r="AF532">
            <v>95.971278467011246</v>
          </cell>
          <cell r="AG532">
            <v>100.61512066162682</v>
          </cell>
          <cell r="AH532">
            <v>109.6517720405779</v>
          </cell>
          <cell r="AZ532">
            <v>529</v>
          </cell>
          <cell r="BA532">
            <v>49.265854753358063</v>
          </cell>
          <cell r="BB532">
            <v>50.781601809451551</v>
          </cell>
          <cell r="BC532">
            <v>52.732795601690896</v>
          </cell>
          <cell r="BD532">
            <v>55.484887227771402</v>
          </cell>
          <cell r="BE532">
            <v>60.211844419494433</v>
          </cell>
        </row>
        <row r="533">
          <cell r="AC533">
            <v>530</v>
          </cell>
          <cell r="AD533">
            <v>90.517034760322943</v>
          </cell>
          <cell r="AE533">
            <v>92.768583280399994</v>
          </cell>
          <cell r="AF533">
            <v>96.000583270229825</v>
          </cell>
          <cell r="AG533">
            <v>100.64473135315967</v>
          </cell>
          <cell r="AH533">
            <v>109.67846517538365</v>
          </cell>
          <cell r="AZ533">
            <v>530</v>
          </cell>
          <cell r="BA533">
            <v>49.278250620755983</v>
          </cell>
          <cell r="BB533">
            <v>50.794980820226144</v>
          </cell>
          <cell r="BC533">
            <v>52.74609782888826</v>
          </cell>
          <cell r="BD533">
            <v>55.497742138369794</v>
          </cell>
          <cell r="BE533">
            <v>60.224214896545199</v>
          </cell>
        </row>
        <row r="534">
          <cell r="AC534">
            <v>531</v>
          </cell>
          <cell r="AD534">
            <v>90.544247116129412</v>
          </cell>
          <cell r="AE534">
            <v>92.796322717575805</v>
          </cell>
          <cell r="AF534">
            <v>96.026006899791128</v>
          </cell>
          <cell r="AG534">
            <v>100.67434204469252</v>
          </cell>
          <cell r="AH534">
            <v>109.70515831018942</v>
          </cell>
          <cell r="AZ534">
            <v>531</v>
          </cell>
          <cell r="BA534">
            <v>49.290646488153904</v>
          </cell>
          <cell r="BB534">
            <v>50.808359831000729</v>
          </cell>
          <cell r="BC534">
            <v>52.759400056085624</v>
          </cell>
          <cell r="BD534">
            <v>55.510597048968194</v>
          </cell>
          <cell r="BE534">
            <v>60.236585373595972</v>
          </cell>
        </row>
        <row r="535">
          <cell r="AC535">
            <v>532</v>
          </cell>
          <cell r="AD535">
            <v>90.571459471935881</v>
          </cell>
          <cell r="AE535">
            <v>92.82406215475163</v>
          </cell>
          <cell r="AF535">
            <v>96.051430529352416</v>
          </cell>
          <cell r="AG535">
            <v>100.70395273622538</v>
          </cell>
          <cell r="AH535">
            <v>109.73185144499519</v>
          </cell>
          <cell r="AZ535">
            <v>532</v>
          </cell>
          <cell r="BA535">
            <v>49.303042355551831</v>
          </cell>
          <cell r="BB535">
            <v>50.821738841775321</v>
          </cell>
          <cell r="BC535">
            <v>52.772702283282989</v>
          </cell>
          <cell r="BD535">
            <v>55.523451959566586</v>
          </cell>
          <cell r="BE535">
            <v>60.248955850646738</v>
          </cell>
        </row>
        <row r="536">
          <cell r="AC536">
            <v>533</v>
          </cell>
          <cell r="AD536">
            <v>90.598671827742351</v>
          </cell>
          <cell r="AE536">
            <v>92.85180159192744</v>
          </cell>
          <cell r="AF536">
            <v>96.076854158913704</v>
          </cell>
          <cell r="AG536">
            <v>100.73356342775821</v>
          </cell>
          <cell r="AH536">
            <v>109.75854457980095</v>
          </cell>
          <cell r="AZ536">
            <v>533</v>
          </cell>
          <cell r="BA536">
            <v>49.315438222949751</v>
          </cell>
          <cell r="BB536">
            <v>50.835117852549914</v>
          </cell>
          <cell r="BC536">
            <v>52.786004510480353</v>
          </cell>
          <cell r="BD536">
            <v>55.536306870164978</v>
          </cell>
          <cell r="BE536">
            <v>60.26132632769751</v>
          </cell>
        </row>
        <row r="537">
          <cell r="AC537">
            <v>534</v>
          </cell>
          <cell r="AD537">
            <v>90.62588418354882</v>
          </cell>
          <cell r="AE537">
            <v>92.879541029103251</v>
          </cell>
          <cell r="AF537">
            <v>96.102277788475007</v>
          </cell>
          <cell r="AG537">
            <v>100.76317411929107</v>
          </cell>
          <cell r="AH537">
            <v>109.78523771460672</v>
          </cell>
          <cell r="AZ537">
            <v>534</v>
          </cell>
          <cell r="BA537">
            <v>49.327834090347672</v>
          </cell>
          <cell r="BB537">
            <v>50.848496863324499</v>
          </cell>
          <cell r="BC537">
            <v>52.799306737677718</v>
          </cell>
          <cell r="BD537">
            <v>55.54916178076337</v>
          </cell>
          <cell r="BE537">
            <v>60.273696804748276</v>
          </cell>
        </row>
        <row r="538">
          <cell r="AC538">
            <v>535</v>
          </cell>
          <cell r="AD538">
            <v>90.653096539355289</v>
          </cell>
          <cell r="AE538">
            <v>92.907280466279062</v>
          </cell>
          <cell r="AF538">
            <v>96.127701418036295</v>
          </cell>
          <cell r="AG538">
            <v>100.79278481082392</v>
          </cell>
          <cell r="AH538">
            <v>109.81193084941249</v>
          </cell>
          <cell r="AZ538">
            <v>535</v>
          </cell>
          <cell r="BA538">
            <v>49.340229957745592</v>
          </cell>
          <cell r="BB538">
            <v>50.861875874099091</v>
          </cell>
          <cell r="BC538">
            <v>52.812608964875089</v>
          </cell>
          <cell r="BD538">
            <v>55.562016691361762</v>
          </cell>
          <cell r="BE538">
            <v>60.286067281799049</v>
          </cell>
        </row>
        <row r="539">
          <cell r="AC539">
            <v>536</v>
          </cell>
          <cell r="AD539">
            <v>90.680308895161772</v>
          </cell>
          <cell r="AE539">
            <v>92.935019903454872</v>
          </cell>
          <cell r="AF539">
            <v>96.153125047597598</v>
          </cell>
          <cell r="AG539">
            <v>100.82239550235677</v>
          </cell>
          <cell r="AH539">
            <v>109.83862398421826</v>
          </cell>
          <cell r="AZ539">
            <v>536</v>
          </cell>
          <cell r="BA539">
            <v>49.352625825143519</v>
          </cell>
          <cell r="BB539">
            <v>50.875254884873684</v>
          </cell>
          <cell r="BC539">
            <v>52.825911192072454</v>
          </cell>
          <cell r="BD539">
            <v>55.574871601960162</v>
          </cell>
          <cell r="BE539">
            <v>60.298437758849815</v>
          </cell>
        </row>
        <row r="540">
          <cell r="AC540">
            <v>537</v>
          </cell>
          <cell r="AD540">
            <v>90.707521250968242</v>
          </cell>
          <cell r="AE540">
            <v>92.962759340630697</v>
          </cell>
          <cell r="AF540">
            <v>96.178548677158886</v>
          </cell>
          <cell r="AG540">
            <v>100.85200619388962</v>
          </cell>
          <cell r="AH540">
            <v>109.86531711902403</v>
          </cell>
          <cell r="AZ540">
            <v>537</v>
          </cell>
          <cell r="BA540">
            <v>49.36502169254144</v>
          </cell>
          <cell r="BB540">
            <v>50.888633895648269</v>
          </cell>
          <cell r="BC540">
            <v>52.839213419269818</v>
          </cell>
          <cell r="BD540">
            <v>55.587726512558554</v>
          </cell>
          <cell r="BE540">
            <v>60.310808235900588</v>
          </cell>
        </row>
        <row r="541">
          <cell r="AC541">
            <v>538</v>
          </cell>
          <cell r="AD541">
            <v>90.734733606774711</v>
          </cell>
          <cell r="AE541">
            <v>92.990498777806508</v>
          </cell>
          <cell r="AF541">
            <v>96.203972306720175</v>
          </cell>
          <cell r="AG541">
            <v>100.88161688542247</v>
          </cell>
          <cell r="AH541">
            <v>109.8920102538298</v>
          </cell>
          <cell r="AZ541">
            <v>538</v>
          </cell>
          <cell r="BA541">
            <v>49.37741755993936</v>
          </cell>
          <cell r="BB541">
            <v>50.902012906422861</v>
          </cell>
          <cell r="BC541">
            <v>52.852515646467182</v>
          </cell>
          <cell r="BD541">
            <v>55.600581423156946</v>
          </cell>
          <cell r="BE541">
            <v>60.323178712951353</v>
          </cell>
        </row>
        <row r="542">
          <cell r="AC542">
            <v>539</v>
          </cell>
          <cell r="AD542">
            <v>90.76194596258118</v>
          </cell>
          <cell r="AE542">
            <v>93.017321310188493</v>
          </cell>
          <cell r="AF542">
            <v>96.229395936281477</v>
          </cell>
          <cell r="AG542">
            <v>100.91122757695533</v>
          </cell>
          <cell r="AH542">
            <v>109.91870338863556</v>
          </cell>
          <cell r="AZ542">
            <v>539</v>
          </cell>
          <cell r="BA542">
            <v>49.38981342733728</v>
          </cell>
          <cell r="BB542">
            <v>50.915391917197454</v>
          </cell>
          <cell r="BC542">
            <v>52.865817873664547</v>
          </cell>
          <cell r="BD542">
            <v>55.613436333755338</v>
          </cell>
          <cell r="BE542">
            <v>60.335549190002126</v>
          </cell>
        </row>
        <row r="543">
          <cell r="AC543">
            <v>540</v>
          </cell>
          <cell r="AD543">
            <v>90.789158318387649</v>
          </cell>
          <cell r="AE543">
            <v>93.043666179806593</v>
          </cell>
          <cell r="AF543">
            <v>96.254819565842766</v>
          </cell>
          <cell r="AG543">
            <v>100.94083826848818</v>
          </cell>
          <cell r="AH543">
            <v>109.94539652344133</v>
          </cell>
          <cell r="AZ543">
            <v>540</v>
          </cell>
          <cell r="BA543">
            <v>49.402209294735208</v>
          </cell>
          <cell r="BB543">
            <v>50.928770927972039</v>
          </cell>
          <cell r="BC543">
            <v>52.879120100861911</v>
          </cell>
          <cell r="BD543">
            <v>55.62629124435373</v>
          </cell>
          <cell r="BE543">
            <v>60.347919667052899</v>
          </cell>
        </row>
        <row r="544">
          <cell r="AC544">
            <v>541</v>
          </cell>
          <cell r="AD544">
            <v>90.816370674194118</v>
          </cell>
          <cell r="AE544">
            <v>93.070011049424707</v>
          </cell>
          <cell r="AF544">
            <v>96.280243195404069</v>
          </cell>
          <cell r="AG544">
            <v>100.97044896002102</v>
          </cell>
          <cell r="AH544">
            <v>109.97208965824709</v>
          </cell>
          <cell r="AZ544">
            <v>541</v>
          </cell>
          <cell r="BA544">
            <v>49.414605162133128</v>
          </cell>
          <cell r="BB544">
            <v>50.942149938746631</v>
          </cell>
          <cell r="BC544">
            <v>52.892422328059276</v>
          </cell>
          <cell r="BD544">
            <v>55.63914615495213</v>
          </cell>
          <cell r="BE544">
            <v>60.360290144103665</v>
          </cell>
        </row>
        <row r="545">
          <cell r="AC545">
            <v>542</v>
          </cell>
          <cell r="AD545">
            <v>90.843583030000588</v>
          </cell>
          <cell r="AE545">
            <v>93.096355919042821</v>
          </cell>
          <cell r="AF545">
            <v>96.305666824965357</v>
          </cell>
          <cell r="AG545">
            <v>101.00005596161387</v>
          </cell>
          <cell r="AH545">
            <v>109.99878279305285</v>
          </cell>
          <cell r="AZ545">
            <v>542</v>
          </cell>
          <cell r="BA545">
            <v>49.427001029531048</v>
          </cell>
          <cell r="BB545">
            <v>50.955528949521224</v>
          </cell>
          <cell r="BC545">
            <v>52.90572455525664</v>
          </cell>
          <cell r="BD545">
            <v>55.652001065550522</v>
          </cell>
          <cell r="BE545">
            <v>60.372660621154438</v>
          </cell>
        </row>
        <row r="546">
          <cell r="AC546">
            <v>543</v>
          </cell>
          <cell r="AD546">
            <v>90.870795385807057</v>
          </cell>
          <cell r="AE546">
            <v>93.122700788660936</v>
          </cell>
          <cell r="AF546">
            <v>96.331090454526645</v>
          </cell>
          <cell r="AG546">
            <v>101.02783498795179</v>
          </cell>
          <cell r="AH546">
            <v>110.02321153514784</v>
          </cell>
          <cell r="AZ546">
            <v>543</v>
          </cell>
          <cell r="BA546">
            <v>49.439396896928969</v>
          </cell>
          <cell r="BB546">
            <v>50.968907960295809</v>
          </cell>
          <cell r="BC546">
            <v>52.919026782454004</v>
          </cell>
          <cell r="BD546">
            <v>55.664855976148914</v>
          </cell>
          <cell r="BE546">
            <v>60.385031098205204</v>
          </cell>
        </row>
        <row r="547">
          <cell r="AC547">
            <v>544</v>
          </cell>
          <cell r="AD547">
            <v>90.898007741613526</v>
          </cell>
          <cell r="AE547">
            <v>93.149045658279036</v>
          </cell>
          <cell r="AF547">
            <v>96.356514084087948</v>
          </cell>
          <cell r="AG547">
            <v>101.0556140142897</v>
          </cell>
          <cell r="AH547">
            <v>110.04753208748211</v>
          </cell>
          <cell r="AZ547">
            <v>544</v>
          </cell>
          <cell r="BA547">
            <v>49.451792764326896</v>
          </cell>
          <cell r="BB547">
            <v>50.982286971070401</v>
          </cell>
          <cell r="BC547">
            <v>52.932329009651369</v>
          </cell>
          <cell r="BD547">
            <v>55.677710886747306</v>
          </cell>
          <cell r="BE547">
            <v>60.397401575255977</v>
          </cell>
        </row>
        <row r="548">
          <cell r="AC548">
            <v>545</v>
          </cell>
          <cell r="AD548">
            <v>90.925220097419995</v>
          </cell>
          <cell r="AE548">
            <v>93.17539052789715</v>
          </cell>
          <cell r="AF548">
            <v>96.381937713649236</v>
          </cell>
          <cell r="AG548">
            <v>101.08339304062761</v>
          </cell>
          <cell r="AH548">
            <v>110.0718526398164</v>
          </cell>
          <cell r="AZ548">
            <v>545</v>
          </cell>
          <cell r="BA548">
            <v>49.464188631724817</v>
          </cell>
          <cell r="BB548">
            <v>50.995665981844994</v>
          </cell>
          <cell r="BC548">
            <v>52.945631236848733</v>
          </cell>
          <cell r="BD548">
            <v>55.690565797345698</v>
          </cell>
          <cell r="BE548">
            <v>60.409772052306742</v>
          </cell>
        </row>
        <row r="549">
          <cell r="AC549">
            <v>546</v>
          </cell>
          <cell r="AD549">
            <v>90.952432453226479</v>
          </cell>
          <cell r="AE549">
            <v>93.201735397515264</v>
          </cell>
          <cell r="AF549">
            <v>96.407361343210539</v>
          </cell>
          <cell r="AG549">
            <v>101.11117206696554</v>
          </cell>
          <cell r="AH549">
            <v>110.09617319215067</v>
          </cell>
          <cell r="AZ549">
            <v>546</v>
          </cell>
          <cell r="BA549">
            <v>49.476584499122737</v>
          </cell>
          <cell r="BB549">
            <v>51.007810424246486</v>
          </cell>
          <cell r="BC549">
            <v>52.958933464046098</v>
          </cell>
          <cell r="BD549">
            <v>55.703420707944098</v>
          </cell>
          <cell r="BE549">
            <v>60.422142529357515</v>
          </cell>
        </row>
        <row r="550">
          <cell r="AC550">
            <v>547</v>
          </cell>
          <cell r="AD550">
            <v>90.979644809032948</v>
          </cell>
          <cell r="AE550">
            <v>93.228080267133379</v>
          </cell>
          <cell r="AF550">
            <v>96.432784972771827</v>
          </cell>
          <cell r="AG550">
            <v>101.13895109330345</v>
          </cell>
          <cell r="AH550">
            <v>110.12049374448495</v>
          </cell>
          <cell r="AZ550">
            <v>547</v>
          </cell>
          <cell r="BA550">
            <v>49.488980366520657</v>
          </cell>
          <cell r="BB550">
            <v>51.019363308205911</v>
          </cell>
          <cell r="BC550">
            <v>52.972235691243462</v>
          </cell>
          <cell r="BD550">
            <v>55.71627561854249</v>
          </cell>
          <cell r="BE550">
            <v>60.434513006408281</v>
          </cell>
        </row>
        <row r="551">
          <cell r="AC551">
            <v>548</v>
          </cell>
          <cell r="AD551">
            <v>91.00639796102358</v>
          </cell>
          <cell r="AE551">
            <v>93.254425136751479</v>
          </cell>
          <cell r="AF551">
            <v>96.458208602333116</v>
          </cell>
          <cell r="AG551">
            <v>101.16673011964136</v>
          </cell>
          <cell r="AH551">
            <v>110.14481429681923</v>
          </cell>
          <cell r="AZ551">
            <v>548</v>
          </cell>
          <cell r="BA551">
            <v>49.501376233918585</v>
          </cell>
          <cell r="BB551">
            <v>51.030916192165336</v>
          </cell>
          <cell r="BC551">
            <v>52.985537918440833</v>
          </cell>
          <cell r="BD551">
            <v>55.729130529140882</v>
          </cell>
          <cell r="BE551">
            <v>60.446883483459054</v>
          </cell>
        </row>
        <row r="552">
          <cell r="AC552">
            <v>549</v>
          </cell>
          <cell r="AD552">
            <v>91.03178798676845</v>
          </cell>
          <cell r="AE552">
            <v>93.280770006369593</v>
          </cell>
          <cell r="AF552">
            <v>96.483632231894418</v>
          </cell>
          <cell r="AG552">
            <v>101.19450914597927</v>
          </cell>
          <cell r="AH552">
            <v>110.16913484915351</v>
          </cell>
          <cell r="AZ552">
            <v>549</v>
          </cell>
          <cell r="BA552">
            <v>49.513772101316505</v>
          </cell>
          <cell r="BB552">
            <v>51.042469076124753</v>
          </cell>
          <cell r="BC552">
            <v>52.998840145638198</v>
          </cell>
          <cell r="BD552">
            <v>55.741985439739274</v>
          </cell>
          <cell r="BE552">
            <v>60.45925396050982</v>
          </cell>
        </row>
        <row r="553">
          <cell r="AC553">
            <v>550</v>
          </cell>
          <cell r="AD553">
            <v>91.057178012513333</v>
          </cell>
          <cell r="AE553">
            <v>93.307114875987708</v>
          </cell>
          <cell r="AF553">
            <v>96.509055861455707</v>
          </cell>
          <cell r="AG553">
            <v>101.22228817231719</v>
          </cell>
          <cell r="AH553">
            <v>110.19345540148778</v>
          </cell>
          <cell r="AZ553">
            <v>550</v>
          </cell>
          <cell r="BA553">
            <v>49.526167968714425</v>
          </cell>
          <cell r="BB553">
            <v>51.054021960084178</v>
          </cell>
          <cell r="BC553">
            <v>53.01048641570744</v>
          </cell>
          <cell r="BD553">
            <v>55.754840350337666</v>
          </cell>
          <cell r="BE553">
            <v>60.471624437560592</v>
          </cell>
        </row>
        <row r="554">
          <cell r="AC554">
            <v>551</v>
          </cell>
          <cell r="AD554">
            <v>91.082568038258202</v>
          </cell>
          <cell r="AE554">
            <v>93.333459745605822</v>
          </cell>
          <cell r="AF554">
            <v>96.534479491016995</v>
          </cell>
          <cell r="AG554">
            <v>101.2500671986551</v>
          </cell>
          <cell r="AH554">
            <v>110.21777595382206</v>
          </cell>
          <cell r="AZ554">
            <v>551</v>
          </cell>
          <cell r="BA554">
            <v>49.538563836112345</v>
          </cell>
          <cell r="BB554">
            <v>51.065574844043603</v>
          </cell>
          <cell r="BC554">
            <v>53.0219745067186</v>
          </cell>
          <cell r="BD554">
            <v>55.767695260936065</v>
          </cell>
          <cell r="BE554">
            <v>60.483994914611365</v>
          </cell>
        </row>
        <row r="555">
          <cell r="AC555">
            <v>552</v>
          </cell>
          <cell r="AD555">
            <v>91.107958064003085</v>
          </cell>
          <cell r="AE555">
            <v>93.359804615223922</v>
          </cell>
          <cell r="AF555">
            <v>96.559903120578298</v>
          </cell>
          <cell r="AG555">
            <v>101.27784622499301</v>
          </cell>
          <cell r="AH555">
            <v>110.24209650615634</v>
          </cell>
          <cell r="AZ555">
            <v>552</v>
          </cell>
          <cell r="BA555">
            <v>49.550959703510273</v>
          </cell>
          <cell r="BB555">
            <v>51.077127728003028</v>
          </cell>
          <cell r="BC555">
            <v>53.033462597729766</v>
          </cell>
          <cell r="BD555">
            <v>55.780550171534458</v>
          </cell>
          <cell r="BE555">
            <v>60.496365391662131</v>
          </cell>
        </row>
        <row r="556">
          <cell r="AC556">
            <v>553</v>
          </cell>
          <cell r="AD556">
            <v>91.133348089747955</v>
          </cell>
          <cell r="AE556">
            <v>93.386149484842036</v>
          </cell>
          <cell r="AF556">
            <v>96.585326750139586</v>
          </cell>
          <cell r="AG556">
            <v>101.30562525133092</v>
          </cell>
          <cell r="AH556">
            <v>110.26641705849062</v>
          </cell>
          <cell r="AZ556">
            <v>553</v>
          </cell>
          <cell r="BA556">
            <v>49.563355570908193</v>
          </cell>
          <cell r="BB556">
            <v>51.088680611962452</v>
          </cell>
          <cell r="BC556">
            <v>53.044950688740926</v>
          </cell>
          <cell r="BD556">
            <v>55.79340508213285</v>
          </cell>
          <cell r="BE556">
            <v>60.508735868712904</v>
          </cell>
        </row>
        <row r="557">
          <cell r="AC557">
            <v>554</v>
          </cell>
          <cell r="AD557">
            <v>91.158738115492838</v>
          </cell>
          <cell r="AE557">
            <v>93.412494354460151</v>
          </cell>
          <cell r="AF557">
            <v>96.610750379700889</v>
          </cell>
          <cell r="AG557">
            <v>101.33340427766885</v>
          </cell>
          <cell r="AH557">
            <v>110.29073761082489</v>
          </cell>
          <cell r="AZ557">
            <v>554</v>
          </cell>
          <cell r="BA557">
            <v>49.575751438306114</v>
          </cell>
          <cell r="BB557">
            <v>51.10023349592187</v>
          </cell>
          <cell r="BC557">
            <v>53.056438779752092</v>
          </cell>
          <cell r="BD557">
            <v>55.806259992731242</v>
          </cell>
          <cell r="BE557">
            <v>60.52110634576367</v>
          </cell>
        </row>
        <row r="558">
          <cell r="AC558">
            <v>555</v>
          </cell>
          <cell r="AD558">
            <v>91.184128141237707</v>
          </cell>
          <cell r="AE558">
            <v>93.438839224078265</v>
          </cell>
          <cell r="AF558">
            <v>96.636174009262177</v>
          </cell>
          <cell r="AG558">
            <v>101.36118330400676</v>
          </cell>
          <cell r="AH558">
            <v>110.31505816315918</v>
          </cell>
          <cell r="AZ558">
            <v>555</v>
          </cell>
          <cell r="BA558">
            <v>49.588147305704041</v>
          </cell>
          <cell r="BB558">
            <v>51.111786379881295</v>
          </cell>
          <cell r="BC558">
            <v>53.067926870763252</v>
          </cell>
          <cell r="BD558">
            <v>55.819114903329634</v>
          </cell>
          <cell r="BE558">
            <v>60.533476822814443</v>
          </cell>
        </row>
        <row r="559">
          <cell r="AC559">
            <v>556</v>
          </cell>
          <cell r="AD559">
            <v>91.209518166982591</v>
          </cell>
          <cell r="AE559">
            <v>93.465184093696365</v>
          </cell>
          <cell r="AF559">
            <v>96.661597638823466</v>
          </cell>
          <cell r="AG559">
            <v>101.38896233034467</v>
          </cell>
          <cell r="AH559">
            <v>110.33937871549345</v>
          </cell>
          <cell r="AZ559">
            <v>556</v>
          </cell>
          <cell r="BA559">
            <v>49.600543173101961</v>
          </cell>
          <cell r="BB559">
            <v>51.12333926384072</v>
          </cell>
          <cell r="BC559">
            <v>53.079414961774418</v>
          </cell>
          <cell r="BD559">
            <v>55.831969813928033</v>
          </cell>
          <cell r="BE559">
            <v>60.545847299865208</v>
          </cell>
        </row>
        <row r="560">
          <cell r="AC560">
            <v>557</v>
          </cell>
          <cell r="AD560">
            <v>91.23490819272746</v>
          </cell>
          <cell r="AE560">
            <v>93.491528963314479</v>
          </cell>
          <cell r="AF560">
            <v>96.687021268384768</v>
          </cell>
          <cell r="AG560">
            <v>101.41674135668258</v>
          </cell>
          <cell r="AH560">
            <v>110.36369926782773</v>
          </cell>
          <cell r="AZ560">
            <v>557</v>
          </cell>
          <cell r="BA560">
            <v>49.612939040499882</v>
          </cell>
          <cell r="BB560">
            <v>51.134892147800144</v>
          </cell>
          <cell r="BC560">
            <v>53.090903052785578</v>
          </cell>
          <cell r="BD560">
            <v>55.844824724526426</v>
          </cell>
          <cell r="BE560">
            <v>60.558217776915981</v>
          </cell>
        </row>
        <row r="561">
          <cell r="AC561">
            <v>558</v>
          </cell>
          <cell r="AD561">
            <v>91.260298218472343</v>
          </cell>
          <cell r="AE561">
            <v>93.517873832932594</v>
          </cell>
          <cell r="AF561">
            <v>96.712444897946057</v>
          </cell>
          <cell r="AG561">
            <v>101.4445203830205</v>
          </cell>
          <cell r="AH561">
            <v>110.38801982016201</v>
          </cell>
          <cell r="AZ561">
            <v>558</v>
          </cell>
          <cell r="BA561">
            <v>49.625334907897802</v>
          </cell>
          <cell r="BB561">
            <v>51.146445031759569</v>
          </cell>
          <cell r="BC561">
            <v>53.102391143796744</v>
          </cell>
          <cell r="BD561">
            <v>55.857679635124818</v>
          </cell>
          <cell r="BE561">
            <v>60.570588253966747</v>
          </cell>
        </row>
        <row r="562">
          <cell r="AC562">
            <v>559</v>
          </cell>
          <cell r="AD562">
            <v>91.285688244217212</v>
          </cell>
          <cell r="AE562">
            <v>93.544218702550708</v>
          </cell>
          <cell r="AF562">
            <v>96.737868527507359</v>
          </cell>
          <cell r="AG562">
            <v>101.47229940935841</v>
          </cell>
          <cell r="AH562">
            <v>110.41234037249629</v>
          </cell>
          <cell r="AZ562">
            <v>559</v>
          </cell>
          <cell r="BA562">
            <v>49.637730775295729</v>
          </cell>
          <cell r="BB562">
            <v>51.157997915718987</v>
          </cell>
          <cell r="BC562">
            <v>53.113879234807904</v>
          </cell>
          <cell r="BD562">
            <v>55.87053454572321</v>
          </cell>
          <cell r="BE562">
            <v>60.58295873101752</v>
          </cell>
        </row>
        <row r="563">
          <cell r="AC563">
            <v>560</v>
          </cell>
          <cell r="AD563">
            <v>91.311078269962081</v>
          </cell>
          <cell r="AE563">
            <v>93.570563572168808</v>
          </cell>
          <cell r="AF563">
            <v>96.763292157068648</v>
          </cell>
          <cell r="AG563">
            <v>101.50007843569632</v>
          </cell>
          <cell r="AH563">
            <v>110.43666092483056</v>
          </cell>
          <cell r="AZ563">
            <v>560</v>
          </cell>
          <cell r="BA563">
            <v>49.65012664269365</v>
          </cell>
          <cell r="BB563">
            <v>51.169550799678412</v>
          </cell>
          <cell r="BC563">
            <v>53.12536732581907</v>
          </cell>
          <cell r="BD563">
            <v>55.883389456321602</v>
          </cell>
          <cell r="BE563">
            <v>60.595329208068286</v>
          </cell>
        </row>
        <row r="564">
          <cell r="AC564">
            <v>561</v>
          </cell>
          <cell r="AD564">
            <v>91.336468295706965</v>
          </cell>
          <cell r="AE564">
            <v>93.596908441786923</v>
          </cell>
          <cell r="AF564">
            <v>96.788715786629936</v>
          </cell>
          <cell r="AG564">
            <v>101.52785746203423</v>
          </cell>
          <cell r="AH564">
            <v>110.46098147716484</v>
          </cell>
          <cell r="AZ564">
            <v>561</v>
          </cell>
          <cell r="BA564">
            <v>49.66252251009157</v>
          </cell>
          <cell r="BB564">
            <v>51.181103683637836</v>
          </cell>
          <cell r="BC564">
            <v>53.13685541683023</v>
          </cell>
          <cell r="BD564">
            <v>55.896244366920001</v>
          </cell>
          <cell r="BE564">
            <v>60.607699685119059</v>
          </cell>
        </row>
        <row r="565">
          <cell r="AC565">
            <v>562</v>
          </cell>
          <cell r="AD565">
            <v>91.361858321451834</v>
          </cell>
          <cell r="AE565">
            <v>93.623253311405037</v>
          </cell>
          <cell r="AF565">
            <v>96.814139416191239</v>
          </cell>
          <cell r="AG565">
            <v>101.55563648837216</v>
          </cell>
          <cell r="AH565">
            <v>110.48530202949912</v>
          </cell>
          <cell r="AZ565">
            <v>562</v>
          </cell>
          <cell r="BA565">
            <v>49.67491837748949</v>
          </cell>
          <cell r="BB565">
            <v>51.192656567597261</v>
          </cell>
          <cell r="BC565">
            <v>53.148343507841396</v>
          </cell>
          <cell r="BD565">
            <v>55.909099277518393</v>
          </cell>
          <cell r="BE565">
            <v>60.620070162169824</v>
          </cell>
        </row>
        <row r="566">
          <cell r="AC566">
            <v>563</v>
          </cell>
          <cell r="AD566">
            <v>91.387248347196717</v>
          </cell>
          <cell r="AE566">
            <v>93.649598181023151</v>
          </cell>
          <cell r="AF566">
            <v>96.839563045752527</v>
          </cell>
          <cell r="AG566">
            <v>101.58341551471007</v>
          </cell>
          <cell r="AH566">
            <v>110.5096225818334</v>
          </cell>
          <cell r="AZ566">
            <v>563</v>
          </cell>
          <cell r="BA566">
            <v>49.687314244887418</v>
          </cell>
          <cell r="BB566">
            <v>51.204209451556679</v>
          </cell>
          <cell r="BC566">
            <v>53.159831598852556</v>
          </cell>
          <cell r="BD566">
            <v>55.921954188116786</v>
          </cell>
          <cell r="BE566">
            <v>60.632440639220597</v>
          </cell>
        </row>
        <row r="567">
          <cell r="AC567">
            <v>564</v>
          </cell>
          <cell r="AD567">
            <v>91.412638372941586</v>
          </cell>
          <cell r="AE567">
            <v>93.675943050641251</v>
          </cell>
          <cell r="AF567">
            <v>96.86498667531383</v>
          </cell>
          <cell r="AG567">
            <v>101.61119454104798</v>
          </cell>
          <cell r="AH567">
            <v>110.53394313416767</v>
          </cell>
          <cell r="AZ567">
            <v>564</v>
          </cell>
          <cell r="BA567">
            <v>49.699710112285338</v>
          </cell>
          <cell r="BB567">
            <v>51.215762335516104</v>
          </cell>
          <cell r="BC567">
            <v>53.171319689863722</v>
          </cell>
          <cell r="BD567">
            <v>55.934809098715178</v>
          </cell>
          <cell r="BE567">
            <v>60.64481111627137</v>
          </cell>
        </row>
        <row r="568">
          <cell r="AC568">
            <v>565</v>
          </cell>
          <cell r="AD568">
            <v>91.43802839868647</v>
          </cell>
          <cell r="AE568">
            <v>93.702287920259366</v>
          </cell>
          <cell r="AF568">
            <v>96.890410304875118</v>
          </cell>
          <cell r="AG568">
            <v>101.63897356738589</v>
          </cell>
          <cell r="AH568">
            <v>110.55826368650196</v>
          </cell>
          <cell r="AZ568">
            <v>565</v>
          </cell>
          <cell r="BA568">
            <v>49.712105979683258</v>
          </cell>
          <cell r="BB568">
            <v>51.227315219475528</v>
          </cell>
          <cell r="BC568">
            <v>53.182807780874882</v>
          </cell>
          <cell r="BD568">
            <v>55.94766400931357</v>
          </cell>
          <cell r="BE568">
            <v>60.657181593322136</v>
          </cell>
        </row>
        <row r="569">
          <cell r="AC569">
            <v>566</v>
          </cell>
          <cell r="AD569">
            <v>91.463418424431339</v>
          </cell>
          <cell r="AE569">
            <v>93.72863278987748</v>
          </cell>
          <cell r="AF569">
            <v>96.915833934436407</v>
          </cell>
          <cell r="AG569">
            <v>101.66675259372381</v>
          </cell>
          <cell r="AH569">
            <v>110.58258423883623</v>
          </cell>
          <cell r="AZ569">
            <v>566</v>
          </cell>
          <cell r="BA569">
            <v>49.724501847081179</v>
          </cell>
          <cell r="BB569">
            <v>51.238868103434953</v>
          </cell>
          <cell r="BC569">
            <v>53.194295871886048</v>
          </cell>
          <cell r="BD569">
            <v>55.960518919911962</v>
          </cell>
          <cell r="BE569">
            <v>60.669552070372909</v>
          </cell>
        </row>
        <row r="570">
          <cell r="AC570">
            <v>567</v>
          </cell>
          <cell r="AD570">
            <v>91.488808450176222</v>
          </cell>
          <cell r="AE570">
            <v>93.754977659495594</v>
          </cell>
          <cell r="AF570">
            <v>96.941257563997709</v>
          </cell>
          <cell r="AG570">
            <v>101.69453162006172</v>
          </cell>
          <cell r="AH570">
            <v>110.60690479117051</v>
          </cell>
          <cell r="AZ570">
            <v>567</v>
          </cell>
          <cell r="BA570">
            <v>49.736897714479106</v>
          </cell>
          <cell r="BB570">
            <v>51.250420987394378</v>
          </cell>
          <cell r="BC570">
            <v>53.205783962897208</v>
          </cell>
          <cell r="BD570">
            <v>55.973373830510361</v>
          </cell>
          <cell r="BE570">
            <v>60.681922547423675</v>
          </cell>
        </row>
        <row r="571">
          <cell r="AC571">
            <v>568</v>
          </cell>
          <cell r="AD571">
            <v>91.514198475921091</v>
          </cell>
          <cell r="AE571">
            <v>93.781322529113694</v>
          </cell>
          <cell r="AF571">
            <v>96.966681193558998</v>
          </cell>
          <cell r="AG571">
            <v>101.72231064639963</v>
          </cell>
          <cell r="AH571">
            <v>110.63122534350479</v>
          </cell>
          <cell r="AZ571">
            <v>568</v>
          </cell>
          <cell r="BA571">
            <v>49.749293581877026</v>
          </cell>
          <cell r="BB571">
            <v>51.261973871353796</v>
          </cell>
          <cell r="BC571">
            <v>53.217272053908374</v>
          </cell>
          <cell r="BD571">
            <v>55.986228741108754</v>
          </cell>
          <cell r="BE571">
            <v>60.694293024474447</v>
          </cell>
        </row>
        <row r="572">
          <cell r="AC572">
            <v>569</v>
          </cell>
          <cell r="AD572">
            <v>91.539588501665975</v>
          </cell>
          <cell r="AE572">
            <v>93.807667398731809</v>
          </cell>
          <cell r="AF572">
            <v>96.9921048231203</v>
          </cell>
          <cell r="AG572">
            <v>101.75008967273754</v>
          </cell>
          <cell r="AH572">
            <v>110.65554589583907</v>
          </cell>
          <cell r="AZ572">
            <v>569</v>
          </cell>
          <cell r="BA572">
            <v>49.761689449274947</v>
          </cell>
          <cell r="BB572">
            <v>51.27352675531322</v>
          </cell>
          <cell r="BC572">
            <v>53.228760144919534</v>
          </cell>
          <cell r="BD572">
            <v>55.999083651707146</v>
          </cell>
          <cell r="BE572">
            <v>60.706663501525213</v>
          </cell>
        </row>
        <row r="573">
          <cell r="AC573">
            <v>570</v>
          </cell>
          <cell r="AD573">
            <v>91.564978527410844</v>
          </cell>
          <cell r="AE573">
            <v>93.834012268349923</v>
          </cell>
          <cell r="AF573">
            <v>97.015787500523516</v>
          </cell>
          <cell r="AG573">
            <v>101.77786869907547</v>
          </cell>
          <cell r="AH573">
            <v>110.67986644817334</v>
          </cell>
          <cell r="AZ573">
            <v>570</v>
          </cell>
          <cell r="BA573">
            <v>49.774085316672867</v>
          </cell>
          <cell r="BB573">
            <v>51.285079639272645</v>
          </cell>
          <cell r="BC573">
            <v>53.240248235930693</v>
          </cell>
          <cell r="BD573">
            <v>56.010312347085055</v>
          </cell>
          <cell r="BE573">
            <v>60.719033978575986</v>
          </cell>
        </row>
        <row r="574">
          <cell r="AC574">
            <v>571</v>
          </cell>
          <cell r="AD574">
            <v>91.590368553155713</v>
          </cell>
          <cell r="AE574">
            <v>93.860357137968037</v>
          </cell>
          <cell r="AF574">
            <v>97.038686017141032</v>
          </cell>
          <cell r="AG574">
            <v>101.80564772541338</v>
          </cell>
          <cell r="AH574">
            <v>110.70418700050762</v>
          </cell>
          <cell r="AZ574">
            <v>571</v>
          </cell>
          <cell r="BA574">
            <v>49.786481184070794</v>
          </cell>
          <cell r="BB574">
            <v>51.29663252323207</v>
          </cell>
          <cell r="BC574">
            <v>53.25173632694186</v>
          </cell>
          <cell r="BD574">
            <v>56.021416221776612</v>
          </cell>
          <cell r="BE574">
            <v>60.731404455626752</v>
          </cell>
        </row>
        <row r="575">
          <cell r="AC575">
            <v>572</v>
          </cell>
          <cell r="AD575">
            <v>91.615758578900596</v>
          </cell>
          <cell r="AE575">
            <v>93.886702007586138</v>
          </cell>
          <cell r="AF575">
            <v>97.061584533758534</v>
          </cell>
          <cell r="AG575">
            <v>101.83342675175129</v>
          </cell>
          <cell r="AH575">
            <v>110.7285075528419</v>
          </cell>
          <cell r="AZ575">
            <v>572</v>
          </cell>
          <cell r="BA575">
            <v>49.798877051468715</v>
          </cell>
          <cell r="BB575">
            <v>51.308185407191495</v>
          </cell>
          <cell r="BC575">
            <v>53.263224417953019</v>
          </cell>
          <cell r="BD575">
            <v>56.032520096468168</v>
          </cell>
          <cell r="BE575">
            <v>60.743774932677525</v>
          </cell>
        </row>
        <row r="576">
          <cell r="AC576">
            <v>573</v>
          </cell>
          <cell r="AD576">
            <v>91.641148604645466</v>
          </cell>
          <cell r="AE576">
            <v>93.913046877204252</v>
          </cell>
          <cell r="AF576">
            <v>97.084483050376051</v>
          </cell>
          <cell r="AG576">
            <v>101.8612057780892</v>
          </cell>
          <cell r="AH576">
            <v>110.75282810517618</v>
          </cell>
          <cell r="AZ576">
            <v>573</v>
          </cell>
          <cell r="BA576">
            <v>49.811272918866635</v>
          </cell>
          <cell r="BB576">
            <v>51.319738291150912</v>
          </cell>
          <cell r="BC576">
            <v>53.274712508964186</v>
          </cell>
          <cell r="BD576">
            <v>56.043623971159718</v>
          </cell>
          <cell r="BE576">
            <v>60.75614540972829</v>
          </cell>
        </row>
        <row r="577">
          <cell r="AC577">
            <v>574</v>
          </cell>
          <cell r="AD577">
            <v>91.666538630390349</v>
          </cell>
          <cell r="AE577">
            <v>93.939391746822366</v>
          </cell>
          <cell r="AF577">
            <v>97.107381566993553</v>
          </cell>
          <cell r="AG577">
            <v>101.88898480442712</v>
          </cell>
          <cell r="AH577">
            <v>110.77714865751045</v>
          </cell>
          <cell r="AZ577">
            <v>574</v>
          </cell>
          <cell r="BA577">
            <v>49.823668786264555</v>
          </cell>
          <cell r="BB577">
            <v>51.331291175110337</v>
          </cell>
          <cell r="BC577">
            <v>53.286200599975345</v>
          </cell>
          <cell r="BD577">
            <v>56.054727845851275</v>
          </cell>
          <cell r="BE577">
            <v>60.768515886779063</v>
          </cell>
        </row>
        <row r="578">
          <cell r="AC578">
            <v>575</v>
          </cell>
          <cell r="AD578">
            <v>91.691928656135218</v>
          </cell>
          <cell r="AE578">
            <v>93.965736616440481</v>
          </cell>
          <cell r="AF578">
            <v>97.130280083611069</v>
          </cell>
          <cell r="AG578">
            <v>101.91676383076503</v>
          </cell>
          <cell r="AH578">
            <v>110.80146920984474</v>
          </cell>
          <cell r="AZ578">
            <v>575</v>
          </cell>
          <cell r="BA578">
            <v>49.836064653662483</v>
          </cell>
          <cell r="BB578">
            <v>51.342844059069762</v>
          </cell>
          <cell r="BC578">
            <v>53.297688690986512</v>
          </cell>
          <cell r="BD578">
            <v>56.065831720542832</v>
          </cell>
          <cell r="BE578">
            <v>60.780886363829836</v>
          </cell>
        </row>
        <row r="579">
          <cell r="AC579">
            <v>576</v>
          </cell>
          <cell r="AD579">
            <v>91.717318681880101</v>
          </cell>
          <cell r="AE579">
            <v>93.992081486058581</v>
          </cell>
          <cell r="AF579">
            <v>97.153178600228586</v>
          </cell>
          <cell r="AG579">
            <v>101.94454285710295</v>
          </cell>
          <cell r="AH579">
            <v>110.82578976217901</v>
          </cell>
          <cell r="AZ579">
            <v>576</v>
          </cell>
          <cell r="BA579">
            <v>49.848460521060403</v>
          </cell>
          <cell r="BB579">
            <v>51.354396943029187</v>
          </cell>
          <cell r="BC579">
            <v>53.309176781997671</v>
          </cell>
          <cell r="BD579">
            <v>56.076935595234382</v>
          </cell>
          <cell r="BE579">
            <v>60.793256840880602</v>
          </cell>
        </row>
        <row r="580">
          <cell r="AC580">
            <v>577</v>
          </cell>
          <cell r="AD580">
            <v>91.742708707624971</v>
          </cell>
          <cell r="AE580">
            <v>94.016709456706678</v>
          </cell>
          <cell r="AF580">
            <v>97.176077116846088</v>
          </cell>
          <cell r="AG580">
            <v>101.97232188344086</v>
          </cell>
          <cell r="AH580">
            <v>110.85011031451329</v>
          </cell>
          <cell r="AZ580">
            <v>577</v>
          </cell>
          <cell r="BA580">
            <v>49.860856388458323</v>
          </cell>
          <cell r="BB580">
            <v>51.365949826988611</v>
          </cell>
          <cell r="BC580">
            <v>53.320664873008838</v>
          </cell>
          <cell r="BD580">
            <v>56.088039469925938</v>
          </cell>
          <cell r="BE580">
            <v>60.805627317931375</v>
          </cell>
        </row>
        <row r="581">
          <cell r="AC581">
            <v>578</v>
          </cell>
          <cell r="AD581">
            <v>91.768098733369854</v>
          </cell>
          <cell r="AE581">
            <v>94.040599609814038</v>
          </cell>
          <cell r="AF581">
            <v>97.198975633463604</v>
          </cell>
          <cell r="AG581">
            <v>102.00008856468429</v>
          </cell>
          <cell r="AH581">
            <v>110.87443086684758</v>
          </cell>
          <cell r="AZ581">
            <v>578</v>
          </cell>
          <cell r="BA581">
            <v>49.873252255856244</v>
          </cell>
          <cell r="BB581">
            <v>51.377502710948029</v>
          </cell>
          <cell r="BC581">
            <v>53.332152964019997</v>
          </cell>
          <cell r="BD581">
            <v>56.099143344617488</v>
          </cell>
          <cell r="BE581">
            <v>60.817997794982141</v>
          </cell>
        </row>
        <row r="582">
          <cell r="AC582">
            <v>579</v>
          </cell>
          <cell r="AD582">
            <v>91.793488759114723</v>
          </cell>
          <cell r="AE582">
            <v>94.064489762921397</v>
          </cell>
          <cell r="AF582">
            <v>97.221874150081106</v>
          </cell>
          <cell r="AG582">
            <v>102.02446916215973</v>
          </cell>
          <cell r="AH582">
            <v>110.89875141918185</v>
          </cell>
          <cell r="AZ582">
            <v>579</v>
          </cell>
          <cell r="BA582">
            <v>49.885648123254171</v>
          </cell>
          <cell r="BB582">
            <v>51.389055594907454</v>
          </cell>
          <cell r="BC582">
            <v>53.343641055031163</v>
          </cell>
          <cell r="BD582">
            <v>56.110247219309045</v>
          </cell>
          <cell r="BE582">
            <v>60.830368272032914</v>
          </cell>
        </row>
        <row r="583">
          <cell r="AC583">
            <v>580</v>
          </cell>
          <cell r="AD583">
            <v>91.818878784859606</v>
          </cell>
          <cell r="AE583">
            <v>94.088379916028757</v>
          </cell>
          <cell r="AF583">
            <v>97.244772666698623</v>
          </cell>
          <cell r="AG583">
            <v>102.04884975963516</v>
          </cell>
          <cell r="AH583">
            <v>110.92307197151612</v>
          </cell>
          <cell r="AZ583">
            <v>580</v>
          </cell>
          <cell r="BA583">
            <v>49.898043990652091</v>
          </cell>
          <cell r="BB583">
            <v>51.400608478866879</v>
          </cell>
          <cell r="BC583">
            <v>53.355129146042323</v>
          </cell>
          <cell r="BD583">
            <v>56.121351094000602</v>
          </cell>
          <cell r="BE583">
            <v>60.842738749083679</v>
          </cell>
        </row>
        <row r="584">
          <cell r="AC584">
            <v>581</v>
          </cell>
          <cell r="AD584">
            <v>91.844268810604476</v>
          </cell>
          <cell r="AE584">
            <v>94.112270069136102</v>
          </cell>
          <cell r="AF584">
            <v>97.267671183316139</v>
          </cell>
          <cell r="AG584">
            <v>102.0732303571106</v>
          </cell>
          <cell r="AH584">
            <v>110.94739252385041</v>
          </cell>
          <cell r="AZ584">
            <v>581</v>
          </cell>
          <cell r="BA584">
            <v>49.910439858050012</v>
          </cell>
          <cell r="BB584">
            <v>51.412161362826303</v>
          </cell>
          <cell r="BC584">
            <v>53.366617237053489</v>
          </cell>
          <cell r="BD584">
            <v>56.132454968692151</v>
          </cell>
          <cell r="BE584">
            <v>60.855109226134452</v>
          </cell>
        </row>
        <row r="585">
          <cell r="AC585">
            <v>582</v>
          </cell>
          <cell r="AD585">
            <v>91.869658836349345</v>
          </cell>
          <cell r="AE585">
            <v>94.136160222243461</v>
          </cell>
          <cell r="AF585">
            <v>97.290569699933641</v>
          </cell>
          <cell r="AG585">
            <v>102.09761095458603</v>
          </cell>
          <cell r="AH585">
            <v>110.97171307618468</v>
          </cell>
          <cell r="AZ585">
            <v>582</v>
          </cell>
          <cell r="BA585">
            <v>49.922835725447939</v>
          </cell>
          <cell r="BB585">
            <v>51.423714246785721</v>
          </cell>
          <cell r="BC585">
            <v>53.378105328064649</v>
          </cell>
          <cell r="BD585">
            <v>56.143558843383708</v>
          </cell>
          <cell r="BE585">
            <v>60.867479703185218</v>
          </cell>
        </row>
        <row r="586">
          <cell r="AC586">
            <v>583</v>
          </cell>
          <cell r="AD586">
            <v>91.895048862094228</v>
          </cell>
          <cell r="AE586">
            <v>94.160050375350821</v>
          </cell>
          <cell r="AF586">
            <v>97.313468216551158</v>
          </cell>
          <cell r="AG586">
            <v>102.12199155206147</v>
          </cell>
          <cell r="AH586">
            <v>110.99603362851896</v>
          </cell>
          <cell r="AZ586">
            <v>583</v>
          </cell>
          <cell r="BA586">
            <v>49.935231592845859</v>
          </cell>
          <cell r="BB586">
            <v>51.435267130745146</v>
          </cell>
          <cell r="BC586">
            <v>53.389593419075815</v>
          </cell>
          <cell r="BD586">
            <v>56.154662718075265</v>
          </cell>
          <cell r="BE586">
            <v>60.879850180235991</v>
          </cell>
        </row>
        <row r="587">
          <cell r="AC587">
            <v>584</v>
          </cell>
          <cell r="AD587">
            <v>91.920438887839097</v>
          </cell>
          <cell r="AE587">
            <v>94.18394052845818</v>
          </cell>
          <cell r="AF587">
            <v>97.33636673316866</v>
          </cell>
          <cell r="AG587">
            <v>102.14637214953692</v>
          </cell>
          <cell r="AH587">
            <v>111.02092622816714</v>
          </cell>
          <cell r="AZ587">
            <v>584</v>
          </cell>
          <cell r="BA587">
            <v>49.94762746024378</v>
          </cell>
          <cell r="BB587">
            <v>51.446820014704571</v>
          </cell>
          <cell r="BC587">
            <v>53.401081510086975</v>
          </cell>
          <cell r="BD587">
            <v>56.165766592766815</v>
          </cell>
          <cell r="BE587">
            <v>60.892220657286757</v>
          </cell>
        </row>
        <row r="588">
          <cell r="AC588">
            <v>585</v>
          </cell>
          <cell r="AD588">
            <v>91.945828913583981</v>
          </cell>
          <cell r="AE588">
            <v>94.20783068156554</v>
          </cell>
          <cell r="AF588">
            <v>97.359265249786176</v>
          </cell>
          <cell r="AG588">
            <v>102.17075274701234</v>
          </cell>
          <cell r="AH588">
            <v>111.04593030133361</v>
          </cell>
          <cell r="AZ588">
            <v>585</v>
          </cell>
          <cell r="BA588">
            <v>49.9600233276417</v>
          </cell>
          <cell r="BB588">
            <v>51.458372898663995</v>
          </cell>
          <cell r="BC588">
            <v>53.412569601098141</v>
          </cell>
          <cell r="BD588">
            <v>56.176870467458372</v>
          </cell>
          <cell r="BE588">
            <v>60.904591134337529</v>
          </cell>
        </row>
        <row r="589">
          <cell r="AC589">
            <v>586</v>
          </cell>
          <cell r="AD589">
            <v>91.97121893932885</v>
          </cell>
          <cell r="AE589">
            <v>94.231720834672899</v>
          </cell>
          <cell r="AF589">
            <v>97.382163766403693</v>
          </cell>
          <cell r="AG589">
            <v>102.19513334448779</v>
          </cell>
          <cell r="AH589">
            <v>111.07093437450008</v>
          </cell>
          <cell r="AZ589">
            <v>586</v>
          </cell>
          <cell r="BA589">
            <v>49.972419195039627</v>
          </cell>
          <cell r="BB589">
            <v>51.46992578262342</v>
          </cell>
          <cell r="BC589">
            <v>53.424057692109301</v>
          </cell>
          <cell r="BD589">
            <v>56.187974342149921</v>
          </cell>
          <cell r="BE589">
            <v>60.916961611388302</v>
          </cell>
        </row>
        <row r="590">
          <cell r="AC590">
            <v>587</v>
          </cell>
          <cell r="AD590">
            <v>91.996608965073733</v>
          </cell>
          <cell r="AE590">
            <v>94.255610987780258</v>
          </cell>
          <cell r="AF590">
            <v>97.405062283021195</v>
          </cell>
          <cell r="AG590">
            <v>102.21951394196321</v>
          </cell>
          <cell r="AH590">
            <v>111.09593844766655</v>
          </cell>
          <cell r="AZ590">
            <v>587</v>
          </cell>
          <cell r="BA590">
            <v>49.984815062437548</v>
          </cell>
          <cell r="BB590">
            <v>51.481478666582838</v>
          </cell>
          <cell r="BC590">
            <v>53.43554578312046</v>
          </cell>
          <cell r="BD590">
            <v>56.199078216841478</v>
          </cell>
          <cell r="BE590">
            <v>60.929332088439068</v>
          </cell>
        </row>
        <row r="591">
          <cell r="AC591">
            <v>588</v>
          </cell>
          <cell r="AD591">
            <v>92.020525784214271</v>
          </cell>
          <cell r="AE591">
            <v>94.279501140887604</v>
          </cell>
          <cell r="AF591">
            <v>97.427960799638711</v>
          </cell>
          <cell r="AG591">
            <v>102.24389453943866</v>
          </cell>
          <cell r="AH591">
            <v>111.12094252083303</v>
          </cell>
          <cell r="AZ591">
            <v>588</v>
          </cell>
          <cell r="BA591">
            <v>49.997210929835468</v>
          </cell>
          <cell r="BB591">
            <v>51.493031550542263</v>
          </cell>
          <cell r="BC591">
            <v>53.447033874131627</v>
          </cell>
          <cell r="BD591">
            <v>56.210182091533035</v>
          </cell>
          <cell r="BE591">
            <v>60.941702565489841</v>
          </cell>
        </row>
        <row r="592">
          <cell r="AC592">
            <v>589</v>
          </cell>
          <cell r="AD592">
            <v>92.044215515890215</v>
          </cell>
          <cell r="AE592">
            <v>94.303391293994963</v>
          </cell>
          <cell r="AF592">
            <v>97.450859316256214</v>
          </cell>
          <cell r="AG592">
            <v>102.26827513691408</v>
          </cell>
          <cell r="AH592">
            <v>111.14594659399951</v>
          </cell>
          <cell r="AZ592">
            <v>589</v>
          </cell>
          <cell r="BA592">
            <v>50.008294986680248</v>
          </cell>
          <cell r="BB592">
            <v>51.504584434501687</v>
          </cell>
          <cell r="BC592">
            <v>53.458521965142786</v>
          </cell>
          <cell r="BD592">
            <v>56.221285966224585</v>
          </cell>
          <cell r="BE592">
            <v>60.954073042540607</v>
          </cell>
        </row>
        <row r="593">
          <cell r="AC593">
            <v>590</v>
          </cell>
          <cell r="AD593">
            <v>92.067905247566145</v>
          </cell>
          <cell r="AE593">
            <v>94.327281447102322</v>
          </cell>
          <cell r="AF593">
            <v>97.47375783287373</v>
          </cell>
          <cell r="AG593">
            <v>102.29265573438953</v>
          </cell>
          <cell r="AH593">
            <v>111.17095066716598</v>
          </cell>
          <cell r="AZ593">
            <v>590</v>
          </cell>
          <cell r="BA593">
            <v>50.018998195299922</v>
          </cell>
          <cell r="BB593">
            <v>51.516137318461112</v>
          </cell>
          <cell r="BC593">
            <v>53.470010056153953</v>
          </cell>
          <cell r="BD593">
            <v>56.232389840916142</v>
          </cell>
          <cell r="BE593">
            <v>60.96644351959138</v>
          </cell>
        </row>
        <row r="594">
          <cell r="AC594">
            <v>591</v>
          </cell>
          <cell r="AD594">
            <v>92.091594979242089</v>
          </cell>
          <cell r="AE594">
            <v>94.351171600209682</v>
          </cell>
          <cell r="AF594">
            <v>97.496656349491232</v>
          </cell>
          <cell r="AG594">
            <v>102.31703633186495</v>
          </cell>
          <cell r="AH594">
            <v>111.19595474033245</v>
          </cell>
          <cell r="AZ594">
            <v>591</v>
          </cell>
          <cell r="BA594">
            <v>50.029701403919589</v>
          </cell>
          <cell r="BB594">
            <v>51.527690202420537</v>
          </cell>
          <cell r="BC594">
            <v>53.481498147165112</v>
          </cell>
          <cell r="BD594">
            <v>56.243493715607698</v>
          </cell>
          <cell r="BE594">
            <v>60.978813996642145</v>
          </cell>
        </row>
        <row r="595">
          <cell r="AC595">
            <v>592</v>
          </cell>
          <cell r="AD595">
            <v>92.115284710918019</v>
          </cell>
          <cell r="AE595">
            <v>94.375061753317041</v>
          </cell>
          <cell r="AF595">
            <v>97.519554866108749</v>
          </cell>
          <cell r="AG595">
            <v>102.3414169293404</v>
          </cell>
          <cell r="AH595">
            <v>111.22095881349892</v>
          </cell>
          <cell r="AZ595">
            <v>592</v>
          </cell>
          <cell r="BA595">
            <v>50.040404612539263</v>
          </cell>
          <cell r="BB595">
            <v>51.539243086379955</v>
          </cell>
          <cell r="BC595">
            <v>53.492986238176279</v>
          </cell>
          <cell r="BD595">
            <v>56.254597590299248</v>
          </cell>
          <cell r="BE595">
            <v>60.991184473692918</v>
          </cell>
        </row>
        <row r="596">
          <cell r="AC596">
            <v>593</v>
          </cell>
          <cell r="AD596">
            <v>92.138974442593963</v>
          </cell>
          <cell r="AE596">
            <v>94.398951906424401</v>
          </cell>
          <cell r="AF596">
            <v>97.542453382726265</v>
          </cell>
          <cell r="AG596">
            <v>102.36579752681583</v>
          </cell>
          <cell r="AH596">
            <v>111.2459628866654</v>
          </cell>
          <cell r="AZ596">
            <v>593</v>
          </cell>
          <cell r="BA596">
            <v>50.051107821158936</v>
          </cell>
          <cell r="BB596">
            <v>51.550795970339379</v>
          </cell>
          <cell r="BC596">
            <v>53.504474329187438</v>
          </cell>
          <cell r="BD596">
            <v>56.265701464990805</v>
          </cell>
          <cell r="BE596">
            <v>61.003071616459493</v>
          </cell>
        </row>
        <row r="597">
          <cell r="AC597">
            <v>594</v>
          </cell>
          <cell r="AD597">
            <v>92.162664174269892</v>
          </cell>
          <cell r="AE597">
            <v>94.42284205953176</v>
          </cell>
          <cell r="AF597">
            <v>97.565351899343767</v>
          </cell>
          <cell r="AG597">
            <v>102.39017812429127</v>
          </cell>
          <cell r="AH597">
            <v>111.27096695983187</v>
          </cell>
          <cell r="AZ597">
            <v>594</v>
          </cell>
          <cell r="BA597">
            <v>50.06181102977861</v>
          </cell>
          <cell r="BB597">
            <v>51.562348854298804</v>
          </cell>
          <cell r="BC597">
            <v>53.515962420198605</v>
          </cell>
          <cell r="BD597">
            <v>56.276805339682355</v>
          </cell>
          <cell r="BE597">
            <v>61.013760192380936</v>
          </cell>
        </row>
        <row r="598">
          <cell r="AC598">
            <v>595</v>
          </cell>
          <cell r="AD598">
            <v>92.186353905945836</v>
          </cell>
          <cell r="AE598">
            <v>94.446732212639105</v>
          </cell>
          <cell r="AF598">
            <v>97.588250415961284</v>
          </cell>
          <cell r="AG598">
            <v>102.4145587217667</v>
          </cell>
          <cell r="AH598">
            <v>111.29597103299834</v>
          </cell>
          <cell r="AZ598">
            <v>595</v>
          </cell>
          <cell r="BA598">
            <v>50.072514238398277</v>
          </cell>
          <cell r="BB598">
            <v>51.573901738258229</v>
          </cell>
          <cell r="BC598">
            <v>53.527450511209764</v>
          </cell>
          <cell r="BD598">
            <v>56.287909214373911</v>
          </cell>
          <cell r="BE598">
            <v>61.024448768302385</v>
          </cell>
        </row>
        <row r="599">
          <cell r="AC599">
            <v>596</v>
          </cell>
          <cell r="AD599">
            <v>92.210043637621766</v>
          </cell>
          <cell r="AE599">
            <v>94.470622365746465</v>
          </cell>
          <cell r="AF599">
            <v>97.611148932578786</v>
          </cell>
          <cell r="AG599">
            <v>102.43893931924214</v>
          </cell>
          <cell r="AH599">
            <v>111.32097510616481</v>
          </cell>
          <cell r="AZ599">
            <v>596</v>
          </cell>
          <cell r="BA599">
            <v>50.083217447017951</v>
          </cell>
          <cell r="BB599">
            <v>51.585454622217647</v>
          </cell>
          <cell r="BC599">
            <v>53.538938602220931</v>
          </cell>
          <cell r="BD599">
            <v>56.299013089065468</v>
          </cell>
          <cell r="BE599">
            <v>61.035137344223827</v>
          </cell>
        </row>
        <row r="600">
          <cell r="AC600">
            <v>597</v>
          </cell>
          <cell r="AD600">
            <v>92.23373336929771</v>
          </cell>
          <cell r="AE600">
            <v>94.494512518853824</v>
          </cell>
          <cell r="AF600">
            <v>97.634047449196302</v>
          </cell>
          <cell r="AG600">
            <v>102.46331991671757</v>
          </cell>
          <cell r="AH600">
            <v>111.34597917933129</v>
          </cell>
          <cell r="AZ600">
            <v>597</v>
          </cell>
          <cell r="BA600">
            <v>50.093920655637625</v>
          </cell>
          <cell r="BB600">
            <v>51.597007506177071</v>
          </cell>
          <cell r="BC600">
            <v>53.55042669323209</v>
          </cell>
          <cell r="BD600">
            <v>56.310116963757018</v>
          </cell>
          <cell r="BE600">
            <v>61.045825920145276</v>
          </cell>
        </row>
        <row r="601">
          <cell r="AC601">
            <v>598</v>
          </cell>
          <cell r="AD601">
            <v>92.257423100973654</v>
          </cell>
          <cell r="AE601">
            <v>94.518402671961184</v>
          </cell>
          <cell r="AF601">
            <v>97.656945965813819</v>
          </cell>
          <cell r="AG601">
            <v>102.48770051419301</v>
          </cell>
          <cell r="AH601">
            <v>111.37098325249777</v>
          </cell>
          <cell r="AZ601">
            <v>598</v>
          </cell>
          <cell r="BA601">
            <v>50.104623864257292</v>
          </cell>
          <cell r="BB601">
            <v>51.608560390136496</v>
          </cell>
          <cell r="BC601">
            <v>53.561914784243257</v>
          </cell>
          <cell r="BD601">
            <v>56.321220838448575</v>
          </cell>
          <cell r="BE601">
            <v>61.056514496066718</v>
          </cell>
        </row>
        <row r="602">
          <cell r="AC602">
            <v>599</v>
          </cell>
          <cell r="AD602">
            <v>92.281112832649583</v>
          </cell>
          <cell r="AE602">
            <v>94.542292825068543</v>
          </cell>
          <cell r="AF602">
            <v>97.679844482431321</v>
          </cell>
          <cell r="AG602">
            <v>102.51208111166844</v>
          </cell>
          <cell r="AH602">
            <v>111.39598732566424</v>
          </cell>
          <cell r="AZ602">
            <v>599</v>
          </cell>
          <cell r="BA602">
            <v>50.115327072876966</v>
          </cell>
          <cell r="BB602">
            <v>51.620113274095921</v>
          </cell>
          <cell r="BC602">
            <v>53.573402875254416</v>
          </cell>
          <cell r="BD602">
            <v>56.332324713140132</v>
          </cell>
          <cell r="BE602">
            <v>61.067203071988168</v>
          </cell>
        </row>
        <row r="603">
          <cell r="AC603">
            <v>600</v>
          </cell>
          <cell r="AD603">
            <v>92.304802564325527</v>
          </cell>
          <cell r="AE603">
            <v>94.566182978175902</v>
          </cell>
          <cell r="AF603">
            <v>97.702742999048837</v>
          </cell>
          <cell r="AG603">
            <v>102.53646170914388</v>
          </cell>
          <cell r="AH603">
            <v>111.42099139883071</v>
          </cell>
          <cell r="AZ603">
            <v>600</v>
          </cell>
          <cell r="BA603">
            <v>50.126030281496639</v>
          </cell>
          <cell r="BB603">
            <v>51.631666158055346</v>
          </cell>
          <cell r="BC603">
            <v>53.584890966265583</v>
          </cell>
          <cell r="BD603">
            <v>56.343428587831681</v>
          </cell>
          <cell r="BE603">
            <v>61.07789164790961</v>
          </cell>
        </row>
        <row r="604">
          <cell r="AC604">
            <v>601</v>
          </cell>
          <cell r="AD604">
            <v>92.328492296001457</v>
          </cell>
          <cell r="AE604">
            <v>94.590073131283262</v>
          </cell>
          <cell r="AF604">
            <v>97.725641515666339</v>
          </cell>
          <cell r="AG604">
            <v>102.56084230661932</v>
          </cell>
          <cell r="AH604">
            <v>111.44599547199718</v>
          </cell>
          <cell r="AZ604">
            <v>601</v>
          </cell>
          <cell r="BA604">
            <v>50.136733490116313</v>
          </cell>
          <cell r="BB604">
            <v>51.643219042014763</v>
          </cell>
          <cell r="BC604">
            <v>53.596379057276742</v>
          </cell>
          <cell r="BD604">
            <v>56.354532462523238</v>
          </cell>
          <cell r="BE604">
            <v>61.088580223831059</v>
          </cell>
        </row>
        <row r="605">
          <cell r="AC605">
            <v>602</v>
          </cell>
          <cell r="AD605">
            <v>92.352182027677401</v>
          </cell>
          <cell r="AE605">
            <v>94.613963284390607</v>
          </cell>
          <cell r="AF605">
            <v>97.748540032283856</v>
          </cell>
          <cell r="AG605">
            <v>102.58522290409475</v>
          </cell>
          <cell r="AH605">
            <v>111.47099954516365</v>
          </cell>
          <cell r="AZ605">
            <v>602</v>
          </cell>
          <cell r="BA605">
            <v>50.14743669873598</v>
          </cell>
          <cell r="BB605">
            <v>51.654771925974188</v>
          </cell>
          <cell r="BC605">
            <v>53.607867148287909</v>
          </cell>
          <cell r="BD605">
            <v>56.365636337214795</v>
          </cell>
          <cell r="BE605">
            <v>61.099268799752508</v>
          </cell>
        </row>
        <row r="606">
          <cell r="AC606">
            <v>603</v>
          </cell>
          <cell r="AD606">
            <v>92.375871759353331</v>
          </cell>
          <cell r="AE606">
            <v>94.637853437497967</v>
          </cell>
          <cell r="AF606">
            <v>97.771438548901372</v>
          </cell>
          <cell r="AG606">
            <v>102.60960350157019</v>
          </cell>
          <cell r="AH606">
            <v>111.49600361833012</v>
          </cell>
          <cell r="AZ606">
            <v>603</v>
          </cell>
          <cell r="BA606">
            <v>50.158139907355654</v>
          </cell>
          <cell r="BB606">
            <v>51.666324809933613</v>
          </cell>
          <cell r="BC606">
            <v>53.619355239299068</v>
          </cell>
          <cell r="BD606">
            <v>56.376740211906345</v>
          </cell>
          <cell r="BE606">
            <v>61.10995737567395</v>
          </cell>
        </row>
        <row r="607">
          <cell r="AC607">
            <v>604</v>
          </cell>
          <cell r="AD607">
            <v>92.399561491029274</v>
          </cell>
          <cell r="AE607">
            <v>94.661743590605326</v>
          </cell>
          <cell r="AF607">
            <v>97.794337065518874</v>
          </cell>
          <cell r="AG607">
            <v>102.63398409904562</v>
          </cell>
          <cell r="AH607">
            <v>111.52100769149659</v>
          </cell>
          <cell r="AZ607">
            <v>604</v>
          </cell>
          <cell r="BA607">
            <v>50.168843115975328</v>
          </cell>
          <cell r="BB607">
            <v>51.677877693893038</v>
          </cell>
          <cell r="BC607">
            <v>53.630843330310228</v>
          </cell>
          <cell r="BD607">
            <v>56.387844086597902</v>
          </cell>
          <cell r="BE607">
            <v>61.120645951595399</v>
          </cell>
        </row>
        <row r="608">
          <cell r="AC608">
            <v>605</v>
          </cell>
          <cell r="AD608">
            <v>92.423251222705204</v>
          </cell>
          <cell r="AE608">
            <v>94.685633743712685</v>
          </cell>
          <cell r="AF608">
            <v>97.817235582136391</v>
          </cell>
          <cell r="AG608">
            <v>102.65836469652106</v>
          </cell>
          <cell r="AH608">
            <v>111.54601176466306</v>
          </cell>
          <cell r="AZ608">
            <v>605</v>
          </cell>
          <cell r="BA608">
            <v>50.179546324595002</v>
          </cell>
          <cell r="BB608">
            <v>51.689430577852463</v>
          </cell>
          <cell r="BC608">
            <v>53.642331421321394</v>
          </cell>
          <cell r="BD608">
            <v>56.398947961289451</v>
          </cell>
          <cell r="BE608">
            <v>61.131334527516842</v>
          </cell>
        </row>
        <row r="609">
          <cell r="AC609">
            <v>606</v>
          </cell>
          <cell r="AD609">
            <v>92.446940954381148</v>
          </cell>
          <cell r="AE609">
            <v>94.709523896820045</v>
          </cell>
          <cell r="AF609">
            <v>97.840134098753893</v>
          </cell>
          <cell r="AG609">
            <v>102.68274529399649</v>
          </cell>
          <cell r="AH609">
            <v>111.57101583782955</v>
          </cell>
          <cell r="AZ609">
            <v>606</v>
          </cell>
          <cell r="BA609">
            <v>50.190249533214669</v>
          </cell>
          <cell r="BB609">
            <v>51.70098346181188</v>
          </cell>
          <cell r="BC609">
            <v>53.653819512332554</v>
          </cell>
          <cell r="BD609">
            <v>56.410051835981008</v>
          </cell>
          <cell r="BE609">
            <v>61.142023103438291</v>
          </cell>
        </row>
        <row r="610">
          <cell r="AC610">
            <v>607</v>
          </cell>
          <cell r="AD610">
            <v>92.470630686057078</v>
          </cell>
          <cell r="AE610">
            <v>94.733414049927404</v>
          </cell>
          <cell r="AF610">
            <v>97.863032615371409</v>
          </cell>
          <cell r="AG610">
            <v>102.70712589147193</v>
          </cell>
          <cell r="AH610">
            <v>111.59601991099602</v>
          </cell>
          <cell r="AZ610">
            <v>607</v>
          </cell>
          <cell r="BA610">
            <v>50.200952741834342</v>
          </cell>
          <cell r="BB610">
            <v>51.712536345771305</v>
          </cell>
          <cell r="BC610">
            <v>53.66530760334372</v>
          </cell>
          <cell r="BD610">
            <v>56.421155710672565</v>
          </cell>
          <cell r="BE610">
            <v>61.152711679359733</v>
          </cell>
        </row>
        <row r="611">
          <cell r="AC611">
            <v>608</v>
          </cell>
          <cell r="AD611">
            <v>92.494320417733022</v>
          </cell>
          <cell r="AE611">
            <v>94.757304203034764</v>
          </cell>
          <cell r="AF611">
            <v>97.885931131988926</v>
          </cell>
          <cell r="AG611">
            <v>102.73150648894736</v>
          </cell>
          <cell r="AH611">
            <v>111.62102398416249</v>
          </cell>
          <cell r="AZ611">
            <v>608</v>
          </cell>
          <cell r="BA611">
            <v>50.211655950454016</v>
          </cell>
          <cell r="BB611">
            <v>51.72408922973073</v>
          </cell>
          <cell r="BC611">
            <v>53.67679569435488</v>
          </cell>
          <cell r="BD611">
            <v>56.432259585364115</v>
          </cell>
          <cell r="BE611">
            <v>61.163400255281182</v>
          </cell>
        </row>
        <row r="612">
          <cell r="AC612">
            <v>609</v>
          </cell>
          <cell r="AD612">
            <v>92.518010149408951</v>
          </cell>
          <cell r="AE612">
            <v>94.781194356142109</v>
          </cell>
          <cell r="AF612">
            <v>97.908829648606428</v>
          </cell>
          <cell r="AG612">
            <v>102.7558870864228</v>
          </cell>
          <cell r="AH612">
            <v>111.64602805732896</v>
          </cell>
          <cell r="AZ612">
            <v>609</v>
          </cell>
          <cell r="BA612">
            <v>50.22235915907369</v>
          </cell>
          <cell r="BB612">
            <v>51.735642113690155</v>
          </cell>
          <cell r="BC612">
            <v>53.688283785366046</v>
          </cell>
          <cell r="BD612">
            <v>56.443363460055672</v>
          </cell>
          <cell r="BE612">
            <v>61.174088831202624</v>
          </cell>
        </row>
        <row r="613">
          <cell r="AC613">
            <v>610</v>
          </cell>
          <cell r="AD613">
            <v>92.541699881084895</v>
          </cell>
          <cell r="AE613">
            <v>94.805084509249468</v>
          </cell>
          <cell r="AF613">
            <v>97.931728165223944</v>
          </cell>
          <cell r="AG613">
            <v>102.78026768389823</v>
          </cell>
          <cell r="AH613">
            <v>111.67103213049543</v>
          </cell>
          <cell r="AZ613">
            <v>610</v>
          </cell>
          <cell r="BA613">
            <v>50.233062367693357</v>
          </cell>
          <cell r="BB613">
            <v>51.747194997649579</v>
          </cell>
          <cell r="BC613">
            <v>53.699771876377206</v>
          </cell>
          <cell r="BD613">
            <v>56.454467334747228</v>
          </cell>
          <cell r="BE613">
            <v>61.184777407124074</v>
          </cell>
        </row>
        <row r="614">
          <cell r="AC614">
            <v>611</v>
          </cell>
          <cell r="AD614">
            <v>92.565389612760825</v>
          </cell>
          <cell r="AE614">
            <v>94.828974662356828</v>
          </cell>
          <cell r="AF614">
            <v>97.954626681841447</v>
          </cell>
          <cell r="AG614">
            <v>102.80464828137367</v>
          </cell>
          <cell r="AH614">
            <v>111.6960362036619</v>
          </cell>
          <cell r="AZ614">
            <v>611</v>
          </cell>
          <cell r="BA614">
            <v>50.243765576313031</v>
          </cell>
          <cell r="BB614">
            <v>51.758747881608997</v>
          </cell>
          <cell r="BC614">
            <v>53.711259967388372</v>
          </cell>
          <cell r="BD614">
            <v>56.465571209438778</v>
          </cell>
          <cell r="BE614">
            <v>61.195465983045516</v>
          </cell>
        </row>
        <row r="615">
          <cell r="AC615">
            <v>612</v>
          </cell>
          <cell r="AD615">
            <v>92.589079344436769</v>
          </cell>
          <cell r="AE615">
            <v>94.852864815464187</v>
          </cell>
          <cell r="AF615">
            <v>97.977525198458963</v>
          </cell>
          <cell r="AG615">
            <v>102.8290288788491</v>
          </cell>
          <cell r="AH615">
            <v>111.72104027682838</v>
          </cell>
          <cell r="AZ615">
            <v>612</v>
          </cell>
          <cell r="BA615">
            <v>50.254468784932705</v>
          </cell>
          <cell r="BB615">
            <v>51.770300765568422</v>
          </cell>
          <cell r="BC615">
            <v>53.722748058399532</v>
          </cell>
          <cell r="BD615">
            <v>56.476675084130335</v>
          </cell>
          <cell r="BE615">
            <v>61.206154558966965</v>
          </cell>
        </row>
        <row r="616">
          <cell r="AC616">
            <v>613</v>
          </cell>
          <cell r="AD616">
            <v>92.612769076112713</v>
          </cell>
          <cell r="AE616">
            <v>94.876754968571547</v>
          </cell>
          <cell r="AF616">
            <v>98.000405188466999</v>
          </cell>
          <cell r="AG616">
            <v>102.85340947632454</v>
          </cell>
          <cell r="AH616">
            <v>111.74604434999485</v>
          </cell>
          <cell r="AZ616">
            <v>613</v>
          </cell>
          <cell r="BA616">
            <v>50.265171993552379</v>
          </cell>
          <cell r="BB616">
            <v>51.781853649527847</v>
          </cell>
          <cell r="BC616">
            <v>53.734236149410698</v>
          </cell>
          <cell r="BD616">
            <v>56.487778958821885</v>
          </cell>
          <cell r="BE616">
            <v>61.216843134888414</v>
          </cell>
        </row>
        <row r="617">
          <cell r="AC617">
            <v>614</v>
          </cell>
          <cell r="AD617">
            <v>92.636458807788642</v>
          </cell>
          <cell r="AE617">
            <v>94.900645121678906</v>
          </cell>
          <cell r="AF617">
            <v>98.022302485401042</v>
          </cell>
          <cell r="AG617">
            <v>102.87779007379997</v>
          </cell>
          <cell r="AH617">
            <v>111.77104842316133</v>
          </cell>
          <cell r="AZ617">
            <v>614</v>
          </cell>
          <cell r="BA617">
            <v>50.275875202172045</v>
          </cell>
          <cell r="BB617">
            <v>51.793406533487271</v>
          </cell>
          <cell r="BC617">
            <v>53.745724240421858</v>
          </cell>
          <cell r="BD617">
            <v>56.498882833513441</v>
          </cell>
          <cell r="BE617">
            <v>61.227531710809856</v>
          </cell>
        </row>
        <row r="618">
          <cell r="AC618">
            <v>615</v>
          </cell>
          <cell r="AD618">
            <v>92.660148539464586</v>
          </cell>
          <cell r="AE618">
            <v>94.924535274786265</v>
          </cell>
          <cell r="AF618">
            <v>98.044199782335085</v>
          </cell>
          <cell r="AG618">
            <v>102.90217067127541</v>
          </cell>
          <cell r="AH618">
            <v>111.7960524963278</v>
          </cell>
          <cell r="AZ618">
            <v>615</v>
          </cell>
          <cell r="BA618">
            <v>50.286578410791719</v>
          </cell>
          <cell r="BB618">
            <v>51.804959417446689</v>
          </cell>
          <cell r="BC618">
            <v>53.757212331433024</v>
          </cell>
          <cell r="BD618">
            <v>56.509986708204998</v>
          </cell>
          <cell r="BE618">
            <v>61.238220286731305</v>
          </cell>
        </row>
        <row r="619">
          <cell r="AC619">
            <v>616</v>
          </cell>
          <cell r="AD619">
            <v>92.683838271140516</v>
          </cell>
          <cell r="AE619">
            <v>94.948425427893611</v>
          </cell>
          <cell r="AF619">
            <v>98.066097079269127</v>
          </cell>
          <cell r="AG619">
            <v>102.92655126875084</v>
          </cell>
          <cell r="AH619">
            <v>111.82105656949427</v>
          </cell>
          <cell r="AZ619">
            <v>616</v>
          </cell>
          <cell r="BA619">
            <v>50.297281619411393</v>
          </cell>
          <cell r="BB619">
            <v>51.816512301406114</v>
          </cell>
          <cell r="BC619">
            <v>53.768700422444184</v>
          </cell>
          <cell r="BD619">
            <v>56.521090582896548</v>
          </cell>
          <cell r="BE619">
            <v>61.248908862652748</v>
          </cell>
        </row>
        <row r="620">
          <cell r="AC620">
            <v>617</v>
          </cell>
          <cell r="AD620">
            <v>92.70752800281646</v>
          </cell>
          <cell r="AE620">
            <v>94.97231558100097</v>
          </cell>
          <cell r="AF620">
            <v>98.08799437620317</v>
          </cell>
          <cell r="AG620">
            <v>102.95093186622628</v>
          </cell>
          <cell r="AH620">
            <v>111.84606064266075</v>
          </cell>
          <cell r="AZ620">
            <v>617</v>
          </cell>
          <cell r="BA620">
            <v>50.307984828031067</v>
          </cell>
          <cell r="BB620">
            <v>51.828065185365539</v>
          </cell>
          <cell r="BC620">
            <v>53.78018851345535</v>
          </cell>
          <cell r="BD620">
            <v>56.532194457588105</v>
          </cell>
          <cell r="BE620">
            <v>61.259597438574197</v>
          </cell>
        </row>
        <row r="621">
          <cell r="AC621">
            <v>618</v>
          </cell>
          <cell r="AD621">
            <v>92.73121773449239</v>
          </cell>
          <cell r="AE621">
            <v>94.996205734108329</v>
          </cell>
          <cell r="AF621">
            <v>98.109891673137213</v>
          </cell>
          <cell r="AG621">
            <v>102.97531246370173</v>
          </cell>
          <cell r="AH621">
            <v>111.87106471582722</v>
          </cell>
          <cell r="AZ621">
            <v>618</v>
          </cell>
          <cell r="BA621">
            <v>50.318688036650734</v>
          </cell>
          <cell r="BB621">
            <v>51.839618069324963</v>
          </cell>
          <cell r="BC621">
            <v>53.79167660446651</v>
          </cell>
          <cell r="BD621">
            <v>56.543298332279662</v>
          </cell>
          <cell r="BE621">
            <v>61.270286014495639</v>
          </cell>
        </row>
        <row r="622">
          <cell r="AC622">
            <v>619</v>
          </cell>
          <cell r="AD622">
            <v>92.754907466168333</v>
          </cell>
          <cell r="AE622">
            <v>95.019617650928339</v>
          </cell>
          <cell r="AF622">
            <v>98.131788970071256</v>
          </cell>
          <cell r="AG622">
            <v>102.99969306117715</v>
          </cell>
          <cell r="AH622">
            <v>111.89606878899369</v>
          </cell>
          <cell r="AZ622">
            <v>619</v>
          </cell>
          <cell r="BA622">
            <v>50.329391245270408</v>
          </cell>
          <cell r="BB622">
            <v>51.851170953284388</v>
          </cell>
          <cell r="BC622">
            <v>53.803164695477676</v>
          </cell>
          <cell r="BD622">
            <v>56.554402206971211</v>
          </cell>
          <cell r="BE622">
            <v>61.280974590417088</v>
          </cell>
        </row>
        <row r="623">
          <cell r="AC623">
            <v>620</v>
          </cell>
          <cell r="AD623">
            <v>92.778597197844263</v>
          </cell>
          <cell r="AE623">
            <v>95.0429392728729</v>
          </cell>
          <cell r="AF623">
            <v>98.153686267005298</v>
          </cell>
          <cell r="AG623">
            <v>103.02142624664008</v>
          </cell>
          <cell r="AH623">
            <v>111.92107286216016</v>
          </cell>
          <cell r="AZ623">
            <v>620</v>
          </cell>
          <cell r="BA623">
            <v>50.340094453890082</v>
          </cell>
          <cell r="BB623">
            <v>51.862723837243806</v>
          </cell>
          <cell r="BC623">
            <v>53.814652786488836</v>
          </cell>
          <cell r="BD623">
            <v>56.565506081662768</v>
          </cell>
          <cell r="BE623">
            <v>61.29166316633853</v>
          </cell>
        </row>
        <row r="624">
          <cell r="AC624">
            <v>621</v>
          </cell>
          <cell r="AD624">
            <v>92.802286929520207</v>
          </cell>
          <cell r="AE624">
            <v>95.066260894817461</v>
          </cell>
          <cell r="AF624">
            <v>98.175583563939341</v>
          </cell>
          <cell r="AG624">
            <v>103.04312567763559</v>
          </cell>
          <cell r="AH624">
            <v>111.94607693532663</v>
          </cell>
          <cell r="AZ624">
            <v>621</v>
          </cell>
          <cell r="BA624">
            <v>50.350797662509748</v>
          </cell>
          <cell r="BB624">
            <v>51.874276721203231</v>
          </cell>
          <cell r="BC624">
            <v>53.826140877500002</v>
          </cell>
          <cell r="BD624">
            <v>56.576609956354318</v>
          </cell>
          <cell r="BE624">
            <v>61.30235174225998</v>
          </cell>
        </row>
        <row r="625">
          <cell r="AC625">
            <v>622</v>
          </cell>
          <cell r="AD625">
            <v>92.825976661196137</v>
          </cell>
          <cell r="AE625">
            <v>95.089582516762022</v>
          </cell>
          <cell r="AF625">
            <v>98.197480860873384</v>
          </cell>
          <cell r="AG625">
            <v>103.0648251086311</v>
          </cell>
          <cell r="AH625">
            <v>111.97108100849312</v>
          </cell>
          <cell r="AZ625">
            <v>622</v>
          </cell>
          <cell r="BA625">
            <v>50.361500871129422</v>
          </cell>
          <cell r="BB625">
            <v>51.885829605162655</v>
          </cell>
          <cell r="BC625">
            <v>53.837628968511162</v>
          </cell>
          <cell r="BD625">
            <v>56.587713831045875</v>
          </cell>
          <cell r="BE625">
            <v>61.313040318181422</v>
          </cell>
        </row>
        <row r="626">
          <cell r="AC626">
            <v>623</v>
          </cell>
          <cell r="AD626">
            <v>92.849666392872081</v>
          </cell>
          <cell r="AE626">
            <v>95.112904138706568</v>
          </cell>
          <cell r="AF626">
            <v>98.219378157807427</v>
          </cell>
          <cell r="AG626">
            <v>103.08652453962659</v>
          </cell>
          <cell r="AH626">
            <v>111.99608508165959</v>
          </cell>
          <cell r="AZ626">
            <v>623</v>
          </cell>
          <cell r="BA626">
            <v>50.372204079749096</v>
          </cell>
          <cell r="BB626">
            <v>51.89738248912208</v>
          </cell>
          <cell r="BC626">
            <v>53.849117059522321</v>
          </cell>
          <cell r="BD626">
            <v>56.598817705737432</v>
          </cell>
          <cell r="BE626">
            <v>61.323728894102871</v>
          </cell>
        </row>
        <row r="627">
          <cell r="AC627">
            <v>624</v>
          </cell>
          <cell r="AD627">
            <v>92.87335612454801</v>
          </cell>
          <cell r="AE627">
            <v>95.136225760651129</v>
          </cell>
          <cell r="AF627">
            <v>98.241275454741469</v>
          </cell>
          <cell r="AG627">
            <v>103.10822397062211</v>
          </cell>
          <cell r="AH627">
            <v>112.01985623175406</v>
          </cell>
          <cell r="AZ627">
            <v>624</v>
          </cell>
          <cell r="BA627">
            <v>50.38290728836877</v>
          </cell>
          <cell r="BB627">
            <v>51.908935373081505</v>
          </cell>
          <cell r="BC627">
            <v>53.860605150533488</v>
          </cell>
          <cell r="BD627">
            <v>56.609921580428981</v>
          </cell>
          <cell r="BE627">
            <v>61.33441747002432</v>
          </cell>
        </row>
        <row r="628">
          <cell r="AC628">
            <v>625</v>
          </cell>
          <cell r="AD628">
            <v>92.897045856223954</v>
          </cell>
          <cell r="AE628">
            <v>95.15954738259569</v>
          </cell>
          <cell r="AF628">
            <v>98.263172751675512</v>
          </cell>
          <cell r="AG628">
            <v>103.1299234016176</v>
          </cell>
          <cell r="AH628">
            <v>112.04339850623988</v>
          </cell>
          <cell r="AZ628">
            <v>625</v>
          </cell>
          <cell r="BA628">
            <v>50.393610496988437</v>
          </cell>
          <cell r="BB628">
            <v>51.920488257040923</v>
          </cell>
          <cell r="BC628">
            <v>53.872093241544647</v>
          </cell>
          <cell r="BD628">
            <v>56.621025455120538</v>
          </cell>
          <cell r="BE628">
            <v>61.345106045945762</v>
          </cell>
        </row>
        <row r="629">
          <cell r="AC629">
            <v>626</v>
          </cell>
          <cell r="AD629">
            <v>92.920735587899898</v>
          </cell>
          <cell r="AE629">
            <v>95.182869004540251</v>
          </cell>
          <cell r="AF629">
            <v>98.285070048609555</v>
          </cell>
          <cell r="AG629">
            <v>103.15162283261311</v>
          </cell>
          <cell r="AH629">
            <v>112.0669407807257</v>
          </cell>
          <cell r="AZ629">
            <v>626</v>
          </cell>
          <cell r="BA629">
            <v>50.404313705608111</v>
          </cell>
          <cell r="BB629">
            <v>51.932041141000347</v>
          </cell>
          <cell r="BC629">
            <v>53.883581332555814</v>
          </cell>
          <cell r="BD629">
            <v>56.632129329812095</v>
          </cell>
          <cell r="BE629">
            <v>61.355794621867211</v>
          </cell>
        </row>
        <row r="630">
          <cell r="AC630">
            <v>627</v>
          </cell>
          <cell r="AD630">
            <v>92.944425319575828</v>
          </cell>
          <cell r="AE630">
            <v>95.206190626484812</v>
          </cell>
          <cell r="AF630">
            <v>98.306967345543598</v>
          </cell>
          <cell r="AG630">
            <v>103.17332226360861</v>
          </cell>
          <cell r="AH630">
            <v>112.09048305521152</v>
          </cell>
          <cell r="AZ630">
            <v>627</v>
          </cell>
          <cell r="BA630">
            <v>50.415016914227785</v>
          </cell>
          <cell r="BB630">
            <v>51.943594024959772</v>
          </cell>
          <cell r="BC630">
            <v>53.895069423566973</v>
          </cell>
          <cell r="BD630">
            <v>56.643233204503645</v>
          </cell>
          <cell r="BE630">
            <v>61.366483197788654</v>
          </cell>
        </row>
        <row r="631">
          <cell r="AC631">
            <v>628</v>
          </cell>
          <cell r="AD631">
            <v>92.968115051251772</v>
          </cell>
          <cell r="AE631">
            <v>95.229512248429359</v>
          </cell>
          <cell r="AF631">
            <v>98.32886464247764</v>
          </cell>
          <cell r="AG631">
            <v>103.19502169460412</v>
          </cell>
          <cell r="AH631">
            <v>112.11402532969736</v>
          </cell>
          <cell r="AZ631">
            <v>628</v>
          </cell>
          <cell r="BA631">
            <v>50.425720122847459</v>
          </cell>
          <cell r="BB631">
            <v>51.955146908919197</v>
          </cell>
          <cell r="BC631">
            <v>53.906557514578139</v>
          </cell>
          <cell r="BD631">
            <v>56.654337079195201</v>
          </cell>
          <cell r="BE631">
            <v>61.377171773710103</v>
          </cell>
        </row>
        <row r="632">
          <cell r="AC632">
            <v>629</v>
          </cell>
          <cell r="AD632">
            <v>92.991804782927701</v>
          </cell>
          <cell r="AE632">
            <v>95.252833870373919</v>
          </cell>
          <cell r="AF632">
            <v>98.350761939411683</v>
          </cell>
          <cell r="AG632">
            <v>103.21672112559963</v>
          </cell>
          <cell r="AH632">
            <v>112.13756760418318</v>
          </cell>
          <cell r="AZ632">
            <v>629</v>
          </cell>
          <cell r="BA632">
            <v>50.436423331467125</v>
          </cell>
          <cell r="BB632">
            <v>51.966699792878615</v>
          </cell>
          <cell r="BC632">
            <v>53.918045605589299</v>
          </cell>
          <cell r="BD632">
            <v>56.665440953886751</v>
          </cell>
          <cell r="BE632">
            <v>61.387860349631545</v>
          </cell>
        </row>
        <row r="633">
          <cell r="AC633">
            <v>630</v>
          </cell>
          <cell r="AD633">
            <v>93.014456893313053</v>
          </cell>
          <cell r="AE633">
            <v>95.27615549231848</v>
          </cell>
          <cell r="AF633">
            <v>98.372659236345726</v>
          </cell>
          <cell r="AG633">
            <v>103.23842055659513</v>
          </cell>
          <cell r="AH633">
            <v>112.161109878669</v>
          </cell>
          <cell r="AZ633">
            <v>630</v>
          </cell>
          <cell r="BA633">
            <v>50.447126540086799</v>
          </cell>
          <cell r="BB633">
            <v>51.978252676838039</v>
          </cell>
          <cell r="BC633">
            <v>53.929533696600465</v>
          </cell>
          <cell r="BD633">
            <v>56.676544828578308</v>
          </cell>
          <cell r="BE633">
            <v>61.398548925552994</v>
          </cell>
        </row>
        <row r="634">
          <cell r="AC634">
            <v>631</v>
          </cell>
          <cell r="AD634">
            <v>93.036560194527354</v>
          </cell>
          <cell r="AE634">
            <v>95.299477114263041</v>
          </cell>
          <cell r="AF634">
            <v>98.394556533279768</v>
          </cell>
          <cell r="AG634">
            <v>103.26011998759064</v>
          </cell>
          <cell r="AH634">
            <v>112.18465215315481</v>
          </cell>
          <cell r="AZ634">
            <v>631</v>
          </cell>
          <cell r="BA634">
            <v>50.457829748706473</v>
          </cell>
          <cell r="BB634">
            <v>51.989805560797464</v>
          </cell>
          <cell r="BC634">
            <v>53.941021787611625</v>
          </cell>
          <cell r="BD634">
            <v>56.687648703269865</v>
          </cell>
          <cell r="BE634">
            <v>61.409237501474436</v>
          </cell>
        </row>
        <row r="635">
          <cell r="AC635">
            <v>632</v>
          </cell>
          <cell r="AD635">
            <v>93.058663495741655</v>
          </cell>
          <cell r="AE635">
            <v>95.322798736207602</v>
          </cell>
          <cell r="AF635">
            <v>98.416453830213811</v>
          </cell>
          <cell r="AG635">
            <v>103.28181941858614</v>
          </cell>
          <cell r="AH635">
            <v>112.20819442764063</v>
          </cell>
          <cell r="AZ635">
            <v>632</v>
          </cell>
          <cell r="BA635">
            <v>50.468532957326147</v>
          </cell>
          <cell r="BB635">
            <v>52.001173105835825</v>
          </cell>
          <cell r="BC635">
            <v>53.952509878622791</v>
          </cell>
          <cell r="BD635">
            <v>56.698752577961415</v>
          </cell>
          <cell r="BE635">
            <v>61.419926077395885</v>
          </cell>
        </row>
        <row r="636">
          <cell r="AC636">
            <v>633</v>
          </cell>
          <cell r="AD636">
            <v>93.080766796955956</v>
          </cell>
          <cell r="AE636">
            <v>95.346120358152149</v>
          </cell>
          <cell r="AF636">
            <v>98.438351127147854</v>
          </cell>
          <cell r="AG636">
            <v>103.30351884958165</v>
          </cell>
          <cell r="AH636">
            <v>112.23173670212647</v>
          </cell>
          <cell r="AZ636">
            <v>633</v>
          </cell>
          <cell r="BA636">
            <v>50.479236165945814</v>
          </cell>
          <cell r="BB636">
            <v>52.01114977623385</v>
          </cell>
          <cell r="BC636">
            <v>53.963997969633951</v>
          </cell>
          <cell r="BD636">
            <v>56.709856452652971</v>
          </cell>
          <cell r="BE636">
            <v>61.430614653317335</v>
          </cell>
        </row>
        <row r="637">
          <cell r="AC637">
            <v>634</v>
          </cell>
          <cell r="AD637">
            <v>93.102870098170257</v>
          </cell>
          <cell r="AE637">
            <v>95.36944198009671</v>
          </cell>
          <cell r="AF637">
            <v>98.460248424081897</v>
          </cell>
          <cell r="AG637">
            <v>103.32521828057715</v>
          </cell>
          <cell r="AH637">
            <v>112.25527897661229</v>
          </cell>
          <cell r="AZ637">
            <v>634</v>
          </cell>
          <cell r="BA637">
            <v>50.489939374565488</v>
          </cell>
          <cell r="BB637">
            <v>52.021126446631868</v>
          </cell>
          <cell r="BC637">
            <v>53.975486060645117</v>
          </cell>
          <cell r="BD637">
            <v>56.720960327344528</v>
          </cell>
          <cell r="BE637">
            <v>61.441303229238777</v>
          </cell>
        </row>
        <row r="638">
          <cell r="AC638">
            <v>635</v>
          </cell>
          <cell r="AD638">
            <v>93.124973399384572</v>
          </cell>
          <cell r="AE638">
            <v>95.392763602041271</v>
          </cell>
          <cell r="AF638">
            <v>98.482145721015939</v>
          </cell>
          <cell r="AG638">
            <v>103.34691771157266</v>
          </cell>
          <cell r="AH638">
            <v>112.27882125109811</v>
          </cell>
          <cell r="AZ638">
            <v>635</v>
          </cell>
          <cell r="BA638">
            <v>50.500642583185162</v>
          </cell>
          <cell r="BB638">
            <v>52.031103117029893</v>
          </cell>
          <cell r="BC638">
            <v>53.986974151656277</v>
          </cell>
          <cell r="BD638">
            <v>56.732064202036078</v>
          </cell>
          <cell r="BE638">
            <v>61.451991805160226</v>
          </cell>
        </row>
        <row r="639">
          <cell r="AC639">
            <v>636</v>
          </cell>
          <cell r="AD639">
            <v>93.147076700598873</v>
          </cell>
          <cell r="AE639">
            <v>95.416085223985831</v>
          </cell>
          <cell r="AF639">
            <v>98.504043017949982</v>
          </cell>
          <cell r="AG639">
            <v>103.36861714256817</v>
          </cell>
          <cell r="AH639">
            <v>112.30236352558393</v>
          </cell>
          <cell r="AZ639">
            <v>636</v>
          </cell>
          <cell r="BA639">
            <v>50.511345791804835</v>
          </cell>
          <cell r="BB639">
            <v>52.041079787427918</v>
          </cell>
          <cell r="BC639">
            <v>53.998462242667443</v>
          </cell>
          <cell r="BD639">
            <v>56.743168076727635</v>
          </cell>
          <cell r="BE639">
            <v>61.462680381081668</v>
          </cell>
        </row>
        <row r="640">
          <cell r="AC640">
            <v>637</v>
          </cell>
          <cell r="AD640">
            <v>93.169180001813174</v>
          </cell>
          <cell r="AE640">
            <v>95.439406845930392</v>
          </cell>
          <cell r="AF640">
            <v>98.525940314884025</v>
          </cell>
          <cell r="AG640">
            <v>103.39031657356367</v>
          </cell>
          <cell r="AH640">
            <v>112.32590580006975</v>
          </cell>
          <cell r="AZ640">
            <v>637</v>
          </cell>
          <cell r="BA640">
            <v>50.522049000424502</v>
          </cell>
          <cell r="BB640">
            <v>52.051056457825943</v>
          </cell>
          <cell r="BC640">
            <v>54.00859387337487</v>
          </cell>
          <cell r="BD640">
            <v>56.754271951419184</v>
          </cell>
          <cell r="BE640">
            <v>61.473368957003117</v>
          </cell>
        </row>
        <row r="641">
          <cell r="AC641">
            <v>638</v>
          </cell>
          <cell r="AD641">
            <v>93.191283303027475</v>
          </cell>
          <cell r="AE641">
            <v>95.462728467874939</v>
          </cell>
          <cell r="AF641">
            <v>98.547837611818068</v>
          </cell>
          <cell r="AG641">
            <v>103.41201600455918</v>
          </cell>
          <cell r="AH641">
            <v>112.34944807455558</v>
          </cell>
          <cell r="AZ641">
            <v>638</v>
          </cell>
          <cell r="BA641">
            <v>50.532752209044176</v>
          </cell>
          <cell r="BB641">
            <v>52.061033128223968</v>
          </cell>
          <cell r="BC641">
            <v>54.018515872240215</v>
          </cell>
          <cell r="BD641">
            <v>56.765375826110741</v>
          </cell>
          <cell r="BE641">
            <v>61.48405753292456</v>
          </cell>
        </row>
        <row r="642">
          <cell r="AC642">
            <v>639</v>
          </cell>
          <cell r="AD642">
            <v>93.213386604241791</v>
          </cell>
          <cell r="AE642">
            <v>95.4860500898195</v>
          </cell>
          <cell r="AF642">
            <v>98.56973490875211</v>
          </cell>
          <cell r="AG642">
            <v>103.43371543555467</v>
          </cell>
          <cell r="AH642">
            <v>112.3729903490414</v>
          </cell>
          <cell r="AZ642">
            <v>639</v>
          </cell>
          <cell r="BA642">
            <v>50.54345541766385</v>
          </cell>
          <cell r="BB642">
            <v>52.071009798621986</v>
          </cell>
          <cell r="BC642">
            <v>54.028437871105552</v>
          </cell>
          <cell r="BD642">
            <v>56.776479700802298</v>
          </cell>
          <cell r="BE642">
            <v>61.494746108846009</v>
          </cell>
        </row>
        <row r="643">
          <cell r="AC643">
            <v>640</v>
          </cell>
          <cell r="AD643">
            <v>93.235489905456092</v>
          </cell>
          <cell r="AE643">
            <v>95.509371711764061</v>
          </cell>
          <cell r="AF643">
            <v>98.591632205686153</v>
          </cell>
          <cell r="AG643">
            <v>103.45541486655019</v>
          </cell>
          <cell r="AH643">
            <v>112.39653262352722</v>
          </cell>
          <cell r="AZ643">
            <v>640</v>
          </cell>
          <cell r="BA643">
            <v>50.554158626283524</v>
          </cell>
          <cell r="BB643">
            <v>52.080986469020011</v>
          </cell>
          <cell r="BC643">
            <v>54.038359869970897</v>
          </cell>
          <cell r="BD643">
            <v>56.787583575493848</v>
          </cell>
          <cell r="BE643">
            <v>61.505434684767451</v>
          </cell>
        </row>
        <row r="644">
          <cell r="AC644">
            <v>641</v>
          </cell>
          <cell r="AD644">
            <v>93.257593206670393</v>
          </cell>
          <cell r="AE644">
            <v>95.532693333708622</v>
          </cell>
          <cell r="AF644">
            <v>98.613529502620196</v>
          </cell>
          <cell r="AG644">
            <v>103.47711429754568</v>
          </cell>
          <cell r="AH644">
            <v>112.42007489801304</v>
          </cell>
          <cell r="AZ644">
            <v>641</v>
          </cell>
          <cell r="BA644">
            <v>50.564861834903191</v>
          </cell>
          <cell r="BB644">
            <v>52.090963139418037</v>
          </cell>
          <cell r="BC644">
            <v>54.048281868836241</v>
          </cell>
          <cell r="BD644">
            <v>56.798687450185405</v>
          </cell>
          <cell r="BE644">
            <v>61.5161232606889</v>
          </cell>
        </row>
        <row r="645">
          <cell r="AC645">
            <v>642</v>
          </cell>
          <cell r="AD645">
            <v>93.279696507884694</v>
          </cell>
          <cell r="AE645">
            <v>95.556014955653183</v>
          </cell>
          <cell r="AF645">
            <v>98.635426799554239</v>
          </cell>
          <cell r="AG645">
            <v>103.49881372854119</v>
          </cell>
          <cell r="AH645">
            <v>112.44361717249886</v>
          </cell>
          <cell r="AZ645">
            <v>642</v>
          </cell>
          <cell r="BA645">
            <v>50.575565043522865</v>
          </cell>
          <cell r="BB645">
            <v>52.100939809816062</v>
          </cell>
          <cell r="BC645">
            <v>54.058203867701586</v>
          </cell>
          <cell r="BD645">
            <v>56.809791324876961</v>
          </cell>
          <cell r="BE645">
            <v>61.526811836610342</v>
          </cell>
        </row>
        <row r="646">
          <cell r="AC646">
            <v>643</v>
          </cell>
          <cell r="AD646">
            <v>93.301799809098995</v>
          </cell>
          <cell r="AE646">
            <v>95.579336577597729</v>
          </cell>
          <cell r="AF646">
            <v>98.657324096488281</v>
          </cell>
          <cell r="AG646">
            <v>103.52051315953669</v>
          </cell>
          <cell r="AH646">
            <v>112.4671594469847</v>
          </cell>
          <cell r="AZ646">
            <v>643</v>
          </cell>
          <cell r="BA646">
            <v>50.586268252142538</v>
          </cell>
          <cell r="BB646">
            <v>52.110916480214087</v>
          </cell>
          <cell r="BC646">
            <v>54.06812586656693</v>
          </cell>
          <cell r="BD646">
            <v>56.820895199568511</v>
          </cell>
          <cell r="BE646">
            <v>61.537500412531791</v>
          </cell>
        </row>
        <row r="647">
          <cell r="AC647">
            <v>644</v>
          </cell>
          <cell r="AD647">
            <v>93.32390311031331</v>
          </cell>
          <cell r="AE647">
            <v>95.60265819954229</v>
          </cell>
          <cell r="AF647">
            <v>98.679221393422324</v>
          </cell>
          <cell r="AG647">
            <v>103.5422125905322</v>
          </cell>
          <cell r="AH647">
            <v>112.49070172147051</v>
          </cell>
          <cell r="AZ647">
            <v>644</v>
          </cell>
          <cell r="BA647">
            <v>50.596971460762205</v>
          </cell>
          <cell r="BB647">
            <v>52.120893150612112</v>
          </cell>
          <cell r="BC647">
            <v>54.078047865432275</v>
          </cell>
          <cell r="BD647">
            <v>56.831999074260068</v>
          </cell>
          <cell r="BE647">
            <v>61.548188988453241</v>
          </cell>
        </row>
        <row r="648">
          <cell r="AC648">
            <v>645</v>
          </cell>
          <cell r="AD648">
            <v>93.346006411527611</v>
          </cell>
          <cell r="AE648">
            <v>95.625979821486851</v>
          </cell>
          <cell r="AF648">
            <v>98.701118690356367</v>
          </cell>
          <cell r="AG648">
            <v>103.56391202152771</v>
          </cell>
          <cell r="AH648">
            <v>112.51424399595633</v>
          </cell>
          <cell r="AZ648">
            <v>645</v>
          </cell>
          <cell r="BA648">
            <v>50.607674669381879</v>
          </cell>
          <cell r="BB648">
            <v>52.13086982101013</v>
          </cell>
          <cell r="BC648">
            <v>54.087969864297619</v>
          </cell>
          <cell r="BD648">
            <v>56.843102948951618</v>
          </cell>
          <cell r="BE648">
            <v>61.558877564374683</v>
          </cell>
        </row>
        <row r="649">
          <cell r="AC649">
            <v>646</v>
          </cell>
          <cell r="AD649">
            <v>93.368109712741912</v>
          </cell>
          <cell r="AE649">
            <v>95.649301443431412</v>
          </cell>
          <cell r="AF649">
            <v>98.72301598729041</v>
          </cell>
          <cell r="AG649">
            <v>103.58561145252321</v>
          </cell>
          <cell r="AH649">
            <v>112.53778627044215</v>
          </cell>
          <cell r="AZ649">
            <v>646</v>
          </cell>
          <cell r="BA649">
            <v>50.618377878001553</v>
          </cell>
          <cell r="BB649">
            <v>52.140846491408155</v>
          </cell>
          <cell r="BC649">
            <v>54.097891863162964</v>
          </cell>
          <cell r="BD649">
            <v>56.854206823643175</v>
          </cell>
          <cell r="BE649">
            <v>61.569566140296132</v>
          </cell>
        </row>
        <row r="650">
          <cell r="AC650">
            <v>647</v>
          </cell>
          <cell r="AD650">
            <v>93.390213013956213</v>
          </cell>
          <cell r="AE650">
            <v>95.672623065375973</v>
          </cell>
          <cell r="AF650">
            <v>98.744913284224452</v>
          </cell>
          <cell r="AG650">
            <v>103.60731088351872</v>
          </cell>
          <cell r="AH650">
            <v>112.56132854492797</v>
          </cell>
          <cell r="AZ650">
            <v>647</v>
          </cell>
          <cell r="BA650">
            <v>50.629081086621227</v>
          </cell>
          <cell r="BB650">
            <v>52.15082316180618</v>
          </cell>
          <cell r="BC650">
            <v>54.107813862028301</v>
          </cell>
          <cell r="BD650">
            <v>56.865310698334731</v>
          </cell>
          <cell r="BE650">
            <v>61.580254716217574</v>
          </cell>
        </row>
        <row r="651">
          <cell r="AC651">
            <v>648</v>
          </cell>
          <cell r="AD651">
            <v>93.412316315170528</v>
          </cell>
          <cell r="AE651">
            <v>95.695944687320534</v>
          </cell>
          <cell r="AF651">
            <v>98.766810581158495</v>
          </cell>
          <cell r="AG651">
            <v>103.62901031451422</v>
          </cell>
          <cell r="AH651">
            <v>112.58487081941379</v>
          </cell>
          <cell r="AZ651">
            <v>648</v>
          </cell>
          <cell r="BA651">
            <v>50.639784295240894</v>
          </cell>
          <cell r="BB651">
            <v>52.160799832204205</v>
          </cell>
          <cell r="BC651">
            <v>54.117735860893646</v>
          </cell>
          <cell r="BD651">
            <v>56.876414573026281</v>
          </cell>
          <cell r="BE651">
            <v>61.590943292139023</v>
          </cell>
        </row>
        <row r="652">
          <cell r="AC652">
            <v>649</v>
          </cell>
          <cell r="AD652">
            <v>93.43441961638483</v>
          </cell>
          <cell r="AE652">
            <v>95.71926630926508</v>
          </cell>
          <cell r="AF652">
            <v>98.788707878092538</v>
          </cell>
          <cell r="AG652">
            <v>103.65070974550973</v>
          </cell>
          <cell r="AH652">
            <v>112.60841309389963</v>
          </cell>
          <cell r="AZ652">
            <v>649</v>
          </cell>
          <cell r="BA652">
            <v>50.650487503860568</v>
          </cell>
          <cell r="BB652">
            <v>52.17077650260223</v>
          </cell>
          <cell r="BC652">
            <v>54.12765785975899</v>
          </cell>
          <cell r="BD652">
            <v>56.887518447717838</v>
          </cell>
          <cell r="BE652">
            <v>61.601631868060466</v>
          </cell>
        </row>
        <row r="653">
          <cell r="AC653">
            <v>650</v>
          </cell>
          <cell r="AD653">
            <v>93.456522917599131</v>
          </cell>
          <cell r="AE653">
            <v>95.742587931209641</v>
          </cell>
          <cell r="AF653">
            <v>98.810605175026581</v>
          </cell>
          <cell r="AG653">
            <v>103.67240917650523</v>
          </cell>
          <cell r="AH653">
            <v>112.63195536838545</v>
          </cell>
          <cell r="AZ653">
            <v>650</v>
          </cell>
          <cell r="BA653">
            <v>50.661190712480241</v>
          </cell>
          <cell r="BB653">
            <v>52.180753173000248</v>
          </cell>
          <cell r="BC653">
            <v>54.137579858624335</v>
          </cell>
          <cell r="BD653">
            <v>56.898622322409395</v>
          </cell>
          <cell r="BE653">
            <v>61.612320443981915</v>
          </cell>
        </row>
        <row r="654">
          <cell r="AC654">
            <v>651</v>
          </cell>
          <cell r="AD654">
            <v>93.478626218813432</v>
          </cell>
          <cell r="AE654">
            <v>95.765909553154202</v>
          </cell>
          <cell r="AF654">
            <v>98.832502471960623</v>
          </cell>
          <cell r="AG654">
            <v>103.69410860750074</v>
          </cell>
          <cell r="AH654">
            <v>112.65549764287127</v>
          </cell>
          <cell r="AZ654">
            <v>651</v>
          </cell>
          <cell r="BA654">
            <v>50.671893921099915</v>
          </cell>
          <cell r="BB654">
            <v>52.190729843398273</v>
          </cell>
          <cell r="BC654">
            <v>54.147501857489679</v>
          </cell>
          <cell r="BD654">
            <v>56.909726197100944</v>
          </cell>
          <cell r="BE654">
            <v>61.623009019903357</v>
          </cell>
        </row>
        <row r="655">
          <cell r="AC655">
            <v>652</v>
          </cell>
          <cell r="AD655">
            <v>93.500729520027747</v>
          </cell>
          <cell r="AE655">
            <v>95.789231175098763</v>
          </cell>
          <cell r="AF655">
            <v>98.854399768894666</v>
          </cell>
          <cell r="AG655">
            <v>103.71580803849625</v>
          </cell>
          <cell r="AH655">
            <v>112.67903991735709</v>
          </cell>
          <cell r="AZ655">
            <v>652</v>
          </cell>
          <cell r="BA655">
            <v>50.682597129719582</v>
          </cell>
          <cell r="BB655">
            <v>52.200706513796298</v>
          </cell>
          <cell r="BC655">
            <v>54.157423856355024</v>
          </cell>
          <cell r="BD655">
            <v>56.920830071792501</v>
          </cell>
          <cell r="BE655">
            <v>61.633697595824806</v>
          </cell>
        </row>
        <row r="656">
          <cell r="AC656">
            <v>653</v>
          </cell>
          <cell r="AD656">
            <v>93.522832821242048</v>
          </cell>
          <cell r="AE656">
            <v>95.812552797043324</v>
          </cell>
          <cell r="AF656">
            <v>98.876297065828709</v>
          </cell>
          <cell r="AG656">
            <v>103.73750746949175</v>
          </cell>
          <cell r="AH656">
            <v>112.70258219184291</v>
          </cell>
          <cell r="AZ656">
            <v>653</v>
          </cell>
          <cell r="BA656">
            <v>50.693300338339256</v>
          </cell>
          <cell r="BB656">
            <v>52.210683184194323</v>
          </cell>
          <cell r="BC656">
            <v>54.167345855220368</v>
          </cell>
          <cell r="BD656">
            <v>56.931933946484051</v>
          </cell>
          <cell r="BE656">
            <v>61.644386171746248</v>
          </cell>
        </row>
        <row r="657">
          <cell r="AC657">
            <v>654</v>
          </cell>
          <cell r="AD657">
            <v>93.544936122456349</v>
          </cell>
          <cell r="AE657">
            <v>95.835874418987871</v>
          </cell>
          <cell r="AF657">
            <v>98.898194362762752</v>
          </cell>
          <cell r="AG657">
            <v>103.75920690048726</v>
          </cell>
          <cell r="AH657">
            <v>112.72612446632874</v>
          </cell>
          <cell r="AZ657">
            <v>654</v>
          </cell>
          <cell r="BA657">
            <v>50.70400354695893</v>
          </cell>
          <cell r="BB657">
            <v>52.220659854592348</v>
          </cell>
          <cell r="BC657">
            <v>54.177267854085706</v>
          </cell>
          <cell r="BD657">
            <v>56.943037821175608</v>
          </cell>
          <cell r="BE657">
            <v>61.655074747667697</v>
          </cell>
        </row>
        <row r="658">
          <cell r="AC658">
            <v>655</v>
          </cell>
          <cell r="AD658">
            <v>93.56703942367065</v>
          </cell>
          <cell r="AE658">
            <v>95.859196040932432</v>
          </cell>
          <cell r="AF658">
            <v>98.920091659696794</v>
          </cell>
          <cell r="AG658">
            <v>103.78090633148275</v>
          </cell>
          <cell r="AH658">
            <v>112.74966674081456</v>
          </cell>
          <cell r="AZ658">
            <v>655</v>
          </cell>
          <cell r="BA658">
            <v>50.714706755578604</v>
          </cell>
          <cell r="BB658">
            <v>52.230636524990366</v>
          </cell>
          <cell r="BC658">
            <v>54.18718985295105</v>
          </cell>
          <cell r="BD658">
            <v>56.954141695867165</v>
          </cell>
          <cell r="BE658">
            <v>61.665763323589147</v>
          </cell>
        </row>
        <row r="659">
          <cell r="AC659">
            <v>656</v>
          </cell>
          <cell r="AD659">
            <v>93.589142724884951</v>
          </cell>
          <cell r="AE659">
            <v>95.882517662876992</v>
          </cell>
          <cell r="AF659">
            <v>98.941988956630837</v>
          </cell>
          <cell r="AG659">
            <v>103.80260576247827</v>
          </cell>
          <cell r="AH659">
            <v>112.77320901530038</v>
          </cell>
          <cell r="AZ659">
            <v>656</v>
          </cell>
          <cell r="BA659">
            <v>50.725409964198271</v>
          </cell>
          <cell r="BB659">
            <v>52.240613195388391</v>
          </cell>
          <cell r="BC659">
            <v>54.197111851816395</v>
          </cell>
          <cell r="BD659">
            <v>56.965245570558714</v>
          </cell>
          <cell r="BE659">
            <v>61.676451899510589</v>
          </cell>
        </row>
        <row r="660">
          <cell r="AC660">
            <v>657</v>
          </cell>
          <cell r="AD660">
            <v>93.611246026099266</v>
          </cell>
          <cell r="AE660">
            <v>95.905839284821553</v>
          </cell>
          <cell r="AF660">
            <v>98.96388625356488</v>
          </cell>
          <cell r="AG660">
            <v>103.82430519347376</v>
          </cell>
          <cell r="AH660">
            <v>112.7967512897862</v>
          </cell>
          <cell r="AZ660">
            <v>657</v>
          </cell>
          <cell r="BA660">
            <v>50.736113172817944</v>
          </cell>
          <cell r="BB660">
            <v>52.250589865786417</v>
          </cell>
          <cell r="BC660">
            <v>54.207033850681739</v>
          </cell>
          <cell r="BD660">
            <v>56.976349445250271</v>
          </cell>
          <cell r="BE660">
            <v>61.687140475432038</v>
          </cell>
        </row>
        <row r="661">
          <cell r="AC661">
            <v>658</v>
          </cell>
          <cell r="AD661">
            <v>93.633349327313567</v>
          </cell>
          <cell r="AE661">
            <v>95.929160906766114</v>
          </cell>
          <cell r="AF661">
            <v>98.985783550498923</v>
          </cell>
          <cell r="AG661">
            <v>103.84600462446927</v>
          </cell>
          <cell r="AH661">
            <v>112.82029356427202</v>
          </cell>
          <cell r="AZ661">
            <v>658</v>
          </cell>
          <cell r="BA661">
            <v>50.746816381437618</v>
          </cell>
          <cell r="BB661">
            <v>52.260566536184442</v>
          </cell>
          <cell r="BC661">
            <v>54.216955849547084</v>
          </cell>
          <cell r="BD661">
            <v>56.987453319941828</v>
          </cell>
          <cell r="BE661">
            <v>61.69782905135348</v>
          </cell>
        </row>
        <row r="662">
          <cell r="AC662">
            <v>659</v>
          </cell>
          <cell r="AD662">
            <v>93.655452628527868</v>
          </cell>
          <cell r="AE662">
            <v>95.952482528710661</v>
          </cell>
          <cell r="AF662">
            <v>99.007301686184391</v>
          </cell>
          <cell r="AG662">
            <v>103.86770405546478</v>
          </cell>
          <cell r="AH662">
            <v>112.84383583875785</v>
          </cell>
          <cell r="AZ662">
            <v>659</v>
          </cell>
          <cell r="BA662">
            <v>50.757519590057292</v>
          </cell>
          <cell r="BB662">
            <v>52.270543206582467</v>
          </cell>
          <cell r="BC662">
            <v>54.226877848412428</v>
          </cell>
          <cell r="BD662">
            <v>56.998557194633378</v>
          </cell>
          <cell r="BE662">
            <v>61.708517627274929</v>
          </cell>
        </row>
        <row r="663">
          <cell r="AC663">
            <v>660</v>
          </cell>
          <cell r="AD663">
            <v>93.677555929742169</v>
          </cell>
          <cell r="AE663">
            <v>95.975804150655222</v>
          </cell>
          <cell r="AF663">
            <v>99.028118033845786</v>
          </cell>
          <cell r="AG663">
            <v>103.88940348646028</v>
          </cell>
          <cell r="AH663">
            <v>112.86737811324367</v>
          </cell>
          <cell r="AZ663">
            <v>660</v>
          </cell>
          <cell r="BA663">
            <v>50.768222798676959</v>
          </cell>
          <cell r="BB663">
            <v>52.280519876980485</v>
          </cell>
          <cell r="BC663">
            <v>54.236799847277773</v>
          </cell>
          <cell r="BD663">
            <v>57.008345591208631</v>
          </cell>
          <cell r="BE663">
            <v>61.719206203196372</v>
          </cell>
        </row>
        <row r="664">
          <cell r="AC664">
            <v>661</v>
          </cell>
          <cell r="AD664">
            <v>93.699659230956485</v>
          </cell>
          <cell r="AE664">
            <v>95.999125772599783</v>
          </cell>
          <cell r="AF664">
            <v>99.048934381507181</v>
          </cell>
          <cell r="AG664">
            <v>103.91110291745579</v>
          </cell>
          <cell r="AH664">
            <v>112.89092038772949</v>
          </cell>
          <cell r="AZ664">
            <v>661</v>
          </cell>
          <cell r="BA664">
            <v>50.778926007296633</v>
          </cell>
          <cell r="BB664">
            <v>52.29049654737851</v>
          </cell>
          <cell r="BC664">
            <v>54.246721846143117</v>
          </cell>
          <cell r="BD664">
            <v>57.017937531385314</v>
          </cell>
          <cell r="BE664">
            <v>61.729894779117821</v>
          </cell>
        </row>
        <row r="665">
          <cell r="AC665">
            <v>662</v>
          </cell>
          <cell r="AD665">
            <v>93.721762532170786</v>
          </cell>
          <cell r="AE665">
            <v>96.020621439095706</v>
          </cell>
          <cell r="AF665">
            <v>99.069750729168575</v>
          </cell>
          <cell r="AG665">
            <v>103.93280234845129</v>
          </cell>
          <cell r="AH665">
            <v>112.91446266221531</v>
          </cell>
          <cell r="AZ665">
            <v>662</v>
          </cell>
          <cell r="BA665">
            <v>50.789629215916307</v>
          </cell>
          <cell r="BB665">
            <v>52.300473217776535</v>
          </cell>
          <cell r="BC665">
            <v>54.256643845008455</v>
          </cell>
          <cell r="BD665">
            <v>57.027529471561998</v>
          </cell>
          <cell r="BE665">
            <v>61.740583355039263</v>
          </cell>
        </row>
        <row r="666">
          <cell r="AC666">
            <v>663</v>
          </cell>
          <cell r="AD666">
            <v>93.743865833385087</v>
          </cell>
          <cell r="AE666">
            <v>96.042045992648795</v>
          </cell>
          <cell r="AF666">
            <v>99.09056707682997</v>
          </cell>
          <cell r="AG666">
            <v>103.9545017794468</v>
          </cell>
          <cell r="AH666">
            <v>112.93800493670113</v>
          </cell>
          <cell r="AZ666">
            <v>663</v>
          </cell>
          <cell r="BA666">
            <v>50.800332424535981</v>
          </cell>
          <cell r="BB666">
            <v>52.31044988817456</v>
          </cell>
          <cell r="BC666">
            <v>54.266565843873799</v>
          </cell>
          <cell r="BD666">
            <v>57.037121411738681</v>
          </cell>
          <cell r="BE666">
            <v>61.751271930960712</v>
          </cell>
        </row>
        <row r="667">
          <cell r="AC667">
            <v>664</v>
          </cell>
          <cell r="AD667">
            <v>93.765969134599388</v>
          </cell>
          <cell r="AE667">
            <v>96.063470546201899</v>
          </cell>
          <cell r="AF667">
            <v>99.111383424491365</v>
          </cell>
          <cell r="AG667">
            <v>103.9762012104423</v>
          </cell>
          <cell r="AH667">
            <v>112.96154721118697</v>
          </cell>
          <cell r="AZ667">
            <v>664</v>
          </cell>
          <cell r="BA667">
            <v>50.811035633155647</v>
          </cell>
          <cell r="BB667">
            <v>52.320426558572585</v>
          </cell>
          <cell r="BC667">
            <v>54.276487842739144</v>
          </cell>
          <cell r="BD667">
            <v>57.046713351915365</v>
          </cell>
          <cell r="BE667">
            <v>61.761960506882161</v>
          </cell>
        </row>
        <row r="668">
          <cell r="AC668">
            <v>665</v>
          </cell>
          <cell r="AD668">
            <v>93.788072435813689</v>
          </cell>
          <cell r="AE668">
            <v>96.084895099754988</v>
          </cell>
          <cell r="AF668">
            <v>99.132199772152759</v>
          </cell>
          <cell r="AG668">
            <v>103.99790064143781</v>
          </cell>
          <cell r="AH668">
            <v>112.98508948567279</v>
          </cell>
          <cell r="AZ668">
            <v>665</v>
          </cell>
          <cell r="BA668">
            <v>50.821738841775321</v>
          </cell>
          <cell r="BB668">
            <v>52.330403228970603</v>
          </cell>
          <cell r="BC668">
            <v>54.286409841604488</v>
          </cell>
          <cell r="BD668">
            <v>57.056305292092048</v>
          </cell>
          <cell r="BE668">
            <v>61.772649082803603</v>
          </cell>
        </row>
        <row r="669">
          <cell r="AC669">
            <v>666</v>
          </cell>
          <cell r="AD669">
            <v>93.810175737028004</v>
          </cell>
          <cell r="AE669">
            <v>96.106319653308091</v>
          </cell>
          <cell r="AF669">
            <v>99.153016119814154</v>
          </cell>
          <cell r="AG669">
            <v>104.01862560173025</v>
          </cell>
          <cell r="AH669">
            <v>113.00808264487495</v>
          </cell>
          <cell r="AZ669">
            <v>666</v>
          </cell>
          <cell r="BA669">
            <v>50.832442050394995</v>
          </cell>
          <cell r="BB669">
            <v>52.340379899368628</v>
          </cell>
          <cell r="BC669">
            <v>54.296331840469833</v>
          </cell>
          <cell r="BD669">
            <v>57.065897232268732</v>
          </cell>
          <cell r="BE669">
            <v>61.783337658725053</v>
          </cell>
        </row>
        <row r="670">
          <cell r="AC670">
            <v>667</v>
          </cell>
          <cell r="AD670">
            <v>93.832279038242305</v>
          </cell>
          <cell r="AE670">
            <v>96.12774420686118</v>
          </cell>
          <cell r="AF670">
            <v>99.173832467475549</v>
          </cell>
          <cell r="AG670">
            <v>104.03924618672403</v>
          </cell>
          <cell r="AH670">
            <v>113.03012726158359</v>
          </cell>
          <cell r="AZ670">
            <v>667</v>
          </cell>
          <cell r="BA670">
            <v>50.843145259014662</v>
          </cell>
          <cell r="BB670">
            <v>52.350356569766653</v>
          </cell>
          <cell r="BC670">
            <v>54.306253839335177</v>
          </cell>
          <cell r="BD670">
            <v>57.075489172445415</v>
          </cell>
          <cell r="BE670">
            <v>61.794026234646495</v>
          </cell>
        </row>
        <row r="671">
          <cell r="AC671">
            <v>668</v>
          </cell>
          <cell r="AD671">
            <v>93.854382339456606</v>
          </cell>
          <cell r="AE671">
            <v>96.149168760414284</v>
          </cell>
          <cell r="AF671">
            <v>99.194648815136944</v>
          </cell>
          <cell r="AG671">
            <v>104.05986677171782</v>
          </cell>
          <cell r="AH671">
            <v>113.05217187829223</v>
          </cell>
          <cell r="AZ671">
            <v>668</v>
          </cell>
          <cell r="BA671">
            <v>50.853848467634336</v>
          </cell>
          <cell r="BB671">
            <v>52.360333240164678</v>
          </cell>
          <cell r="BC671">
            <v>54.316175838200522</v>
          </cell>
          <cell r="BD671">
            <v>57.085081112622099</v>
          </cell>
          <cell r="BE671">
            <v>61.804714810567944</v>
          </cell>
        </row>
        <row r="672">
          <cell r="AC672">
            <v>669</v>
          </cell>
          <cell r="AD672">
            <v>93.876485640670907</v>
          </cell>
          <cell r="AE672">
            <v>96.170593313967373</v>
          </cell>
          <cell r="AF672">
            <v>99.215465162798324</v>
          </cell>
          <cell r="AG672">
            <v>104.0804873567116</v>
          </cell>
          <cell r="AH672">
            <v>113.07421649500087</v>
          </cell>
          <cell r="AZ672">
            <v>669</v>
          </cell>
          <cell r="BA672">
            <v>50.86455167625401</v>
          </cell>
          <cell r="BB672">
            <v>52.370309910562703</v>
          </cell>
          <cell r="BC672">
            <v>54.326097837065866</v>
          </cell>
          <cell r="BD672">
            <v>57.094673052798782</v>
          </cell>
          <cell r="BE672">
            <v>61.815403386489386</v>
          </cell>
        </row>
        <row r="673">
          <cell r="AC673">
            <v>670</v>
          </cell>
          <cell r="AD673">
            <v>93.898588941885222</v>
          </cell>
          <cell r="AE673">
            <v>96.192017867520477</v>
          </cell>
          <cell r="AF673">
            <v>99.236281510459719</v>
          </cell>
          <cell r="AG673">
            <v>104.10110794170538</v>
          </cell>
          <cell r="AH673">
            <v>113.09626111170952</v>
          </cell>
          <cell r="AZ673">
            <v>670</v>
          </cell>
          <cell r="BA673">
            <v>50.875254884873684</v>
          </cell>
          <cell r="BB673">
            <v>52.380286580960728</v>
          </cell>
          <cell r="BC673">
            <v>54.336019835931204</v>
          </cell>
          <cell r="BD673">
            <v>57.104264992975466</v>
          </cell>
          <cell r="BE673">
            <v>61.826091962410835</v>
          </cell>
        </row>
        <row r="674">
          <cell r="AC674">
            <v>671</v>
          </cell>
          <cell r="AD674">
            <v>93.920692243099523</v>
          </cell>
          <cell r="AE674">
            <v>96.213442421073566</v>
          </cell>
          <cell r="AF674">
            <v>99.257097858121114</v>
          </cell>
          <cell r="AG674">
            <v>104.12172852669916</v>
          </cell>
          <cell r="AH674">
            <v>113.11830572841816</v>
          </cell>
          <cell r="AZ674">
            <v>671</v>
          </cell>
          <cell r="BA674">
            <v>50.88595809349335</v>
          </cell>
          <cell r="BB674">
            <v>52.390263251358746</v>
          </cell>
          <cell r="BC674">
            <v>54.345941834796548</v>
          </cell>
          <cell r="BD674">
            <v>57.11385693315215</v>
          </cell>
          <cell r="BE674">
            <v>61.836780538332278</v>
          </cell>
        </row>
        <row r="675">
          <cell r="AC675">
            <v>672</v>
          </cell>
          <cell r="AD675">
            <v>93.942795544313825</v>
          </cell>
          <cell r="AE675">
            <v>96.234866974626669</v>
          </cell>
          <cell r="AF675">
            <v>99.277914205782508</v>
          </cell>
          <cell r="AG675">
            <v>104.14234911169294</v>
          </cell>
          <cell r="AH675">
            <v>113.14035034512681</v>
          </cell>
          <cell r="AZ675">
            <v>672</v>
          </cell>
          <cell r="BA675">
            <v>50.896661302113024</v>
          </cell>
          <cell r="BB675">
            <v>52.400239921756771</v>
          </cell>
          <cell r="BC675">
            <v>54.355863833661893</v>
          </cell>
          <cell r="BD675">
            <v>57.123448873328833</v>
          </cell>
          <cell r="BE675">
            <v>61.847469114253727</v>
          </cell>
        </row>
        <row r="676">
          <cell r="AC676">
            <v>673</v>
          </cell>
          <cell r="AD676">
            <v>93.964898845528126</v>
          </cell>
          <cell r="AE676">
            <v>96.256291528179759</v>
          </cell>
          <cell r="AF676">
            <v>99.298730553443903</v>
          </cell>
          <cell r="AG676">
            <v>104.16296969668672</v>
          </cell>
          <cell r="AH676">
            <v>113.16239496183545</v>
          </cell>
          <cell r="AZ676">
            <v>673</v>
          </cell>
          <cell r="BA676">
            <v>50.907364510732698</v>
          </cell>
          <cell r="BB676">
            <v>52.410216592154796</v>
          </cell>
          <cell r="BC676">
            <v>54.365785832527237</v>
          </cell>
          <cell r="BD676">
            <v>57.133040813505517</v>
          </cell>
          <cell r="BE676">
            <v>61.858157690175169</v>
          </cell>
        </row>
        <row r="677">
          <cell r="AC677">
            <v>674</v>
          </cell>
          <cell r="AD677">
            <v>93.987002146742441</v>
          </cell>
          <cell r="AE677">
            <v>96.277716081732862</v>
          </cell>
          <cell r="AF677">
            <v>99.319546901105298</v>
          </cell>
          <cell r="AG677">
            <v>104.18359028168049</v>
          </cell>
          <cell r="AH677">
            <v>113.18443957854409</v>
          </cell>
          <cell r="AZ677">
            <v>674</v>
          </cell>
          <cell r="BA677">
            <v>50.918067719352372</v>
          </cell>
          <cell r="BB677">
            <v>52.420193262552822</v>
          </cell>
          <cell r="BC677">
            <v>54.375707831392582</v>
          </cell>
          <cell r="BD677">
            <v>57.1426327536822</v>
          </cell>
          <cell r="BE677">
            <v>61.868846266096618</v>
          </cell>
        </row>
        <row r="678">
          <cell r="AC678">
            <v>675</v>
          </cell>
          <cell r="AD678">
            <v>94.008495683346354</v>
          </cell>
          <cell r="AE678">
            <v>96.299140635285951</v>
          </cell>
          <cell r="AF678">
            <v>99.340363248766693</v>
          </cell>
          <cell r="AG678">
            <v>104.20421086667427</v>
          </cell>
          <cell r="AH678">
            <v>113.20648419525273</v>
          </cell>
          <cell r="AZ678">
            <v>675</v>
          </cell>
          <cell r="BA678">
            <v>50.928770927972039</v>
          </cell>
          <cell r="BB678">
            <v>52.430169932950847</v>
          </cell>
          <cell r="BC678">
            <v>54.385629830257926</v>
          </cell>
          <cell r="BD678">
            <v>57.152224693858884</v>
          </cell>
          <cell r="BE678">
            <v>61.879534842018067</v>
          </cell>
        </row>
        <row r="679">
          <cell r="AC679">
            <v>676</v>
          </cell>
          <cell r="AD679">
            <v>94.029118792601182</v>
          </cell>
          <cell r="AE679">
            <v>96.320565188839055</v>
          </cell>
          <cell r="AF679">
            <v>99.361179596428087</v>
          </cell>
          <cell r="AG679">
            <v>104.22483145166807</v>
          </cell>
          <cell r="AH679">
            <v>113.22852881196138</v>
          </cell>
          <cell r="AZ679">
            <v>676</v>
          </cell>
          <cell r="BA679">
            <v>50.939474136591713</v>
          </cell>
          <cell r="BB679">
            <v>52.440146603348865</v>
          </cell>
          <cell r="BC679">
            <v>54.395551829123271</v>
          </cell>
          <cell r="BD679">
            <v>57.161816634035567</v>
          </cell>
          <cell r="BE679">
            <v>61.890223417939509</v>
          </cell>
        </row>
        <row r="680">
          <cell r="AC680">
            <v>677</v>
          </cell>
          <cell r="AD680">
            <v>94.049741901855995</v>
          </cell>
          <cell r="AE680">
            <v>96.341989742392144</v>
          </cell>
          <cell r="AF680">
            <v>99.381995944089482</v>
          </cell>
          <cell r="AG680">
            <v>104.24545203666185</v>
          </cell>
          <cell r="AH680">
            <v>113.25057342867002</v>
          </cell>
          <cell r="AZ680">
            <v>677</v>
          </cell>
          <cell r="BA680">
            <v>50.950177345211387</v>
          </cell>
          <cell r="BB680">
            <v>52.45012327374689</v>
          </cell>
          <cell r="BC680">
            <v>54.405473827988615</v>
          </cell>
          <cell r="BD680">
            <v>57.171408574212251</v>
          </cell>
          <cell r="BE680">
            <v>61.900911993860959</v>
          </cell>
        </row>
        <row r="681">
          <cell r="AC681">
            <v>678</v>
          </cell>
          <cell r="AD681">
            <v>94.070365011110823</v>
          </cell>
          <cell r="AE681">
            <v>96.363414295945248</v>
          </cell>
          <cell r="AF681">
            <v>99.402812291750877</v>
          </cell>
          <cell r="AG681">
            <v>104.26607262165562</v>
          </cell>
          <cell r="AH681">
            <v>113.27261804537866</v>
          </cell>
          <cell r="AZ681">
            <v>678</v>
          </cell>
          <cell r="BA681">
            <v>50.960880553831061</v>
          </cell>
          <cell r="BB681">
            <v>52.460099944144915</v>
          </cell>
          <cell r="BC681">
            <v>54.415395826853953</v>
          </cell>
          <cell r="BD681">
            <v>57.181000514388934</v>
          </cell>
          <cell r="BE681">
            <v>61.911600569782401</v>
          </cell>
        </row>
        <row r="682">
          <cell r="AC682">
            <v>679</v>
          </cell>
          <cell r="AD682">
            <v>94.090988120365637</v>
          </cell>
          <cell r="AE682">
            <v>96.384838849498337</v>
          </cell>
          <cell r="AF682">
            <v>99.423628639412271</v>
          </cell>
          <cell r="AG682">
            <v>104.2866932066494</v>
          </cell>
          <cell r="AH682">
            <v>113.2946626620873</v>
          </cell>
          <cell r="AZ682">
            <v>679</v>
          </cell>
          <cell r="BA682">
            <v>50.971583762450727</v>
          </cell>
          <cell r="BB682">
            <v>52.47007661454294</v>
          </cell>
          <cell r="BC682">
            <v>54.425317825719297</v>
          </cell>
          <cell r="BD682">
            <v>57.190592454565618</v>
          </cell>
          <cell r="BE682">
            <v>61.92228914570385</v>
          </cell>
        </row>
        <row r="683">
          <cell r="AC683">
            <v>680</v>
          </cell>
          <cell r="AD683">
            <v>94.111611229620465</v>
          </cell>
          <cell r="AE683">
            <v>96.40626340305144</v>
          </cell>
          <cell r="AF683">
            <v>99.444444987073666</v>
          </cell>
          <cell r="AG683">
            <v>104.30731379164318</v>
          </cell>
          <cell r="AH683">
            <v>113.31670727879595</v>
          </cell>
          <cell r="AZ683">
            <v>680</v>
          </cell>
          <cell r="BA683">
            <v>50.982286971070401</v>
          </cell>
          <cell r="BB683">
            <v>52.480053284940965</v>
          </cell>
          <cell r="BC683">
            <v>54.435239824584642</v>
          </cell>
          <cell r="BD683">
            <v>57.200184394742301</v>
          </cell>
          <cell r="BE683">
            <v>61.932977721625292</v>
          </cell>
        </row>
        <row r="684">
          <cell r="AC684">
            <v>681</v>
          </cell>
          <cell r="AD684">
            <v>94.132234338875293</v>
          </cell>
          <cell r="AE684">
            <v>96.42768795660453</v>
          </cell>
          <cell r="AF684">
            <v>99.465261334735061</v>
          </cell>
          <cell r="AG684">
            <v>104.32793437663696</v>
          </cell>
          <cell r="AH684">
            <v>113.33875189550459</v>
          </cell>
          <cell r="AZ684">
            <v>681</v>
          </cell>
          <cell r="BA684">
            <v>50.992990179690075</v>
          </cell>
          <cell r="BB684">
            <v>52.490029955338983</v>
          </cell>
          <cell r="BC684">
            <v>54.445161823449986</v>
          </cell>
          <cell r="BD684">
            <v>57.209776334918985</v>
          </cell>
          <cell r="BE684">
            <v>61.943666297546741</v>
          </cell>
        </row>
        <row r="685">
          <cell r="AC685">
            <v>682</v>
          </cell>
          <cell r="AD685">
            <v>94.152857448130106</v>
          </cell>
          <cell r="AE685">
            <v>96.449112510157633</v>
          </cell>
          <cell r="AF685">
            <v>99.486077682396441</v>
          </cell>
          <cell r="AG685">
            <v>104.34855496163074</v>
          </cell>
          <cell r="AH685">
            <v>113.36079651221324</v>
          </cell>
          <cell r="AZ685">
            <v>682</v>
          </cell>
          <cell r="BA685">
            <v>51.003189270662716</v>
          </cell>
          <cell r="BB685">
            <v>52.500006625737008</v>
          </cell>
          <cell r="BC685">
            <v>54.455083822315331</v>
          </cell>
          <cell r="BD685">
            <v>57.219368275095675</v>
          </cell>
          <cell r="BE685">
            <v>61.954354873468183</v>
          </cell>
        </row>
        <row r="686">
          <cell r="AC686">
            <v>683</v>
          </cell>
          <cell r="AD686">
            <v>94.173480557384934</v>
          </cell>
          <cell r="AE686">
            <v>96.470537063710722</v>
          </cell>
          <cell r="AF686">
            <v>99.506894030057836</v>
          </cell>
          <cell r="AG686">
            <v>104.36917554662452</v>
          </cell>
          <cell r="AH686">
            <v>113.38284112892188</v>
          </cell>
          <cell r="AZ686">
            <v>683</v>
          </cell>
          <cell r="BA686">
            <v>51.012431577830256</v>
          </cell>
          <cell r="BB686">
            <v>52.509983296135033</v>
          </cell>
          <cell r="BC686">
            <v>54.465005821180675</v>
          </cell>
          <cell r="BD686">
            <v>57.228960215272359</v>
          </cell>
          <cell r="BE686">
            <v>61.965043449389633</v>
          </cell>
        </row>
        <row r="687">
          <cell r="AC687">
            <v>684</v>
          </cell>
          <cell r="AD687">
            <v>94.194103666639748</v>
          </cell>
          <cell r="AE687">
            <v>96.491961617263826</v>
          </cell>
          <cell r="AF687">
            <v>99.527710377719231</v>
          </cell>
          <cell r="AG687">
            <v>104.38979613161831</v>
          </cell>
          <cell r="AH687">
            <v>113.40488574563052</v>
          </cell>
          <cell r="AZ687">
            <v>684</v>
          </cell>
          <cell r="BA687">
            <v>51.021673884997796</v>
          </cell>
          <cell r="BB687">
            <v>52.519959966533058</v>
          </cell>
          <cell r="BC687">
            <v>54.47492782004602</v>
          </cell>
          <cell r="BD687">
            <v>57.238552155449042</v>
          </cell>
          <cell r="BE687">
            <v>61.975732025311075</v>
          </cell>
        </row>
        <row r="688">
          <cell r="AC688">
            <v>685</v>
          </cell>
          <cell r="AD688">
            <v>94.214726775894576</v>
          </cell>
          <cell r="AE688">
            <v>96.513386170816915</v>
          </cell>
          <cell r="AF688">
            <v>99.548526725380626</v>
          </cell>
          <cell r="AG688">
            <v>104.41041671661209</v>
          </cell>
          <cell r="AH688">
            <v>113.42693036233916</v>
          </cell>
          <cell r="AZ688">
            <v>685</v>
          </cell>
          <cell r="BA688">
            <v>51.030916192165336</v>
          </cell>
          <cell r="BB688">
            <v>52.529936636931083</v>
          </cell>
          <cell r="BC688">
            <v>54.484849818911364</v>
          </cell>
          <cell r="BD688">
            <v>57.248144095625726</v>
          </cell>
          <cell r="BE688">
            <v>61.986420601232524</v>
          </cell>
        </row>
        <row r="689">
          <cell r="AC689">
            <v>686</v>
          </cell>
          <cell r="AD689">
            <v>94.23534988514939</v>
          </cell>
          <cell r="AE689">
            <v>96.534810724370018</v>
          </cell>
          <cell r="AF689">
            <v>99.56934307304202</v>
          </cell>
          <cell r="AG689">
            <v>104.43103730160587</v>
          </cell>
          <cell r="AH689">
            <v>113.4489749790478</v>
          </cell>
          <cell r="AZ689">
            <v>686</v>
          </cell>
          <cell r="BA689">
            <v>51.040158499332875</v>
          </cell>
          <cell r="BB689">
            <v>52.539913307329101</v>
          </cell>
          <cell r="BC689">
            <v>54.494771817776702</v>
          </cell>
          <cell r="BD689">
            <v>57.257736035802409</v>
          </cell>
          <cell r="BE689">
            <v>61.997109177153973</v>
          </cell>
        </row>
        <row r="690">
          <cell r="AC690">
            <v>687</v>
          </cell>
          <cell r="AD690">
            <v>94.255972994404218</v>
          </cell>
          <cell r="AE690">
            <v>96.556235277923108</v>
          </cell>
          <cell r="AF690">
            <v>99.590159420703415</v>
          </cell>
          <cell r="AG690">
            <v>104.45165788659965</v>
          </cell>
          <cell r="AH690">
            <v>113.47101959575645</v>
          </cell>
          <cell r="AZ690">
            <v>687</v>
          </cell>
          <cell r="BA690">
            <v>51.049400806500408</v>
          </cell>
          <cell r="BB690">
            <v>52.549889977727126</v>
          </cell>
          <cell r="BC690">
            <v>54.504693816642046</v>
          </cell>
          <cell r="BD690">
            <v>57.267327975979093</v>
          </cell>
          <cell r="BE690">
            <v>62.006737941925955</v>
          </cell>
        </row>
        <row r="691">
          <cell r="AC691">
            <v>688</v>
          </cell>
          <cell r="AD691">
            <v>94.276596103659031</v>
          </cell>
          <cell r="AE691">
            <v>96.577659831476211</v>
          </cell>
          <cell r="AF691">
            <v>99.61097576836481</v>
          </cell>
          <cell r="AG691">
            <v>104.47227847159343</v>
          </cell>
          <cell r="AH691">
            <v>113.49306421246509</v>
          </cell>
          <cell r="AZ691">
            <v>688</v>
          </cell>
          <cell r="BA691">
            <v>51.058643113667948</v>
          </cell>
          <cell r="BB691">
            <v>52.559866648125151</v>
          </cell>
          <cell r="BC691">
            <v>54.514615815507391</v>
          </cell>
          <cell r="BD691">
            <v>57.276919916155776</v>
          </cell>
          <cell r="BE691">
            <v>62.015973808095772</v>
          </cell>
        </row>
        <row r="692">
          <cell r="AC692">
            <v>689</v>
          </cell>
          <cell r="AD692">
            <v>94.297219212913859</v>
          </cell>
          <cell r="AE692">
            <v>96.5990843850293</v>
          </cell>
          <cell r="AF692">
            <v>99.631792116026205</v>
          </cell>
          <cell r="AG692">
            <v>104.49289905658721</v>
          </cell>
          <cell r="AH692">
            <v>113.51510882917374</v>
          </cell>
          <cell r="AZ692">
            <v>689</v>
          </cell>
          <cell r="BA692">
            <v>51.067885420835488</v>
          </cell>
          <cell r="BB692">
            <v>52.569843318523176</v>
          </cell>
          <cell r="BC692">
            <v>54.524537814372735</v>
          </cell>
          <cell r="BD692">
            <v>57.28651185633246</v>
          </cell>
          <cell r="BE692">
            <v>62.025209674265589</v>
          </cell>
        </row>
        <row r="693">
          <cell r="AC693">
            <v>690</v>
          </cell>
          <cell r="AD693">
            <v>94.317842322168687</v>
          </cell>
          <cell r="AE693">
            <v>96.620508938582404</v>
          </cell>
          <cell r="AF693">
            <v>99.652608463687599</v>
          </cell>
          <cell r="AG693">
            <v>104.51351964158098</v>
          </cell>
          <cell r="AH693">
            <v>113.53715344588238</v>
          </cell>
          <cell r="AZ693">
            <v>690</v>
          </cell>
          <cell r="BA693">
            <v>51.077127728003028</v>
          </cell>
          <cell r="BB693">
            <v>52.579819988921201</v>
          </cell>
          <cell r="BC693">
            <v>54.53445981323808</v>
          </cell>
          <cell r="BD693">
            <v>57.296103796509144</v>
          </cell>
          <cell r="BE693">
            <v>62.034445540435414</v>
          </cell>
        </row>
        <row r="694">
          <cell r="AC694">
            <v>691</v>
          </cell>
          <cell r="AD694">
            <v>94.338465431423501</v>
          </cell>
          <cell r="AE694">
            <v>96.641933492135493</v>
          </cell>
          <cell r="AF694">
            <v>99.673424811348994</v>
          </cell>
          <cell r="AG694">
            <v>104.53414022657476</v>
          </cell>
          <cell r="AH694">
            <v>113.55919806259102</v>
          </cell>
          <cell r="AZ694">
            <v>691</v>
          </cell>
          <cell r="BA694">
            <v>51.086370035170567</v>
          </cell>
          <cell r="BB694">
            <v>52.589796659319219</v>
          </cell>
          <cell r="BC694">
            <v>54.544381812103424</v>
          </cell>
          <cell r="BD694">
            <v>57.305695736685827</v>
          </cell>
          <cell r="BE694">
            <v>62.043681406605231</v>
          </cell>
        </row>
        <row r="695">
          <cell r="AC695">
            <v>692</v>
          </cell>
          <cell r="AD695">
            <v>94.359088540678329</v>
          </cell>
          <cell r="AE695">
            <v>96.663358045688597</v>
          </cell>
          <cell r="AF695">
            <v>99.694241159010389</v>
          </cell>
          <cell r="AG695">
            <v>104.55476081156856</v>
          </cell>
          <cell r="AH695">
            <v>113.58124267929966</v>
          </cell>
          <cell r="AZ695">
            <v>692</v>
          </cell>
          <cell r="BA695">
            <v>51.095612342338107</v>
          </cell>
          <cell r="BB695">
            <v>52.599773329717245</v>
          </cell>
          <cell r="BC695">
            <v>54.554303810968769</v>
          </cell>
          <cell r="BD695">
            <v>57.315287676862511</v>
          </cell>
          <cell r="BE695">
            <v>62.052917272775048</v>
          </cell>
        </row>
        <row r="696">
          <cell r="AC696">
            <v>693</v>
          </cell>
          <cell r="AD696">
            <v>94.379711649933142</v>
          </cell>
          <cell r="AE696">
            <v>96.684782599241686</v>
          </cell>
          <cell r="AF696">
            <v>99.715057506671783</v>
          </cell>
          <cell r="AG696">
            <v>104.57538139656234</v>
          </cell>
          <cell r="AH696">
            <v>113.6032872960083</v>
          </cell>
          <cell r="AZ696">
            <v>693</v>
          </cell>
          <cell r="BA696">
            <v>51.10485464950564</v>
          </cell>
          <cell r="BB696">
            <v>52.60975000011527</v>
          </cell>
          <cell r="BC696">
            <v>54.564225809834113</v>
          </cell>
          <cell r="BD696">
            <v>57.324879617039194</v>
          </cell>
          <cell r="BE696">
            <v>62.062153138944872</v>
          </cell>
        </row>
        <row r="697">
          <cell r="AC697">
            <v>694</v>
          </cell>
          <cell r="AD697">
            <v>94.40033475918797</v>
          </cell>
          <cell r="AE697">
            <v>96.706207152794789</v>
          </cell>
          <cell r="AF697">
            <v>99.735873854333178</v>
          </cell>
          <cell r="AG697">
            <v>104.59600198155611</v>
          </cell>
          <cell r="AH697">
            <v>113.62533191271694</v>
          </cell>
          <cell r="AZ697">
            <v>694</v>
          </cell>
          <cell r="BA697">
            <v>51.11409695667318</v>
          </cell>
          <cell r="BB697">
            <v>52.619726670513295</v>
          </cell>
          <cell r="BC697">
            <v>54.57414780869945</v>
          </cell>
          <cell r="BD697">
            <v>57.334471557215878</v>
          </cell>
          <cell r="BE697">
            <v>62.071389005114689</v>
          </cell>
        </row>
        <row r="698">
          <cell r="AC698">
            <v>695</v>
          </cell>
          <cell r="AD698">
            <v>94.420957868442784</v>
          </cell>
          <cell r="AE698">
            <v>96.727631706347879</v>
          </cell>
          <cell r="AF698">
            <v>99.756690201994573</v>
          </cell>
          <cell r="AG698">
            <v>104.61662256654989</v>
          </cell>
          <cell r="AH698">
            <v>113.6473765294256</v>
          </cell>
          <cell r="AZ698">
            <v>695</v>
          </cell>
          <cell r="BA698">
            <v>51.12333926384072</v>
          </cell>
          <cell r="BB698">
            <v>52.62970334091132</v>
          </cell>
          <cell r="BC698">
            <v>54.584069807564795</v>
          </cell>
          <cell r="BD698">
            <v>57.344063497392561</v>
          </cell>
          <cell r="BE698">
            <v>62.080624871284506</v>
          </cell>
        </row>
        <row r="699">
          <cell r="AC699">
            <v>696</v>
          </cell>
          <cell r="AD699">
            <v>94.441580977697612</v>
          </cell>
          <cell r="AE699">
            <v>96.749056259900982</v>
          </cell>
          <cell r="AF699">
            <v>99.777506549655953</v>
          </cell>
          <cell r="AG699">
            <v>104.63724315154367</v>
          </cell>
          <cell r="AH699">
            <v>113.66942114613424</v>
          </cell>
          <cell r="AZ699">
            <v>696</v>
          </cell>
          <cell r="BA699">
            <v>51.132581571008259</v>
          </cell>
          <cell r="BB699">
            <v>52.639680011309345</v>
          </cell>
          <cell r="BC699">
            <v>54.593991806430139</v>
          </cell>
          <cell r="BD699">
            <v>57.353655437569245</v>
          </cell>
          <cell r="BE699">
            <v>62.08986073745433</v>
          </cell>
        </row>
        <row r="700">
          <cell r="AC700">
            <v>697</v>
          </cell>
          <cell r="AD700">
            <v>94.462204086952426</v>
          </cell>
          <cell r="AE700">
            <v>96.770480813454071</v>
          </cell>
          <cell r="AF700">
            <v>99.798322897317348</v>
          </cell>
          <cell r="AG700">
            <v>104.65786373653745</v>
          </cell>
          <cell r="AH700">
            <v>113.69146576284288</v>
          </cell>
          <cell r="AZ700">
            <v>697</v>
          </cell>
          <cell r="BA700">
            <v>51.141823878175799</v>
          </cell>
          <cell r="BB700">
            <v>52.649656681707363</v>
          </cell>
          <cell r="BC700">
            <v>54.603913805295484</v>
          </cell>
          <cell r="BD700">
            <v>57.363247377745928</v>
          </cell>
          <cell r="BE700">
            <v>62.099096603624147</v>
          </cell>
        </row>
        <row r="701">
          <cell r="AC701">
            <v>698</v>
          </cell>
          <cell r="AD701">
            <v>94.482827196207253</v>
          </cell>
          <cell r="AE701">
            <v>96.791905367007175</v>
          </cell>
          <cell r="AF701">
            <v>99.819139244978743</v>
          </cell>
          <cell r="AG701">
            <v>104.67848432153123</v>
          </cell>
          <cell r="AH701">
            <v>113.71351037955152</v>
          </cell>
          <cell r="AZ701">
            <v>698</v>
          </cell>
          <cell r="BA701">
            <v>51.151066185343339</v>
          </cell>
          <cell r="BB701">
            <v>52.659633352105388</v>
          </cell>
          <cell r="BC701">
            <v>54.613835804160829</v>
          </cell>
          <cell r="BD701">
            <v>57.372839317922612</v>
          </cell>
          <cell r="BE701">
            <v>62.108332469793964</v>
          </cell>
        </row>
        <row r="702">
          <cell r="AC702">
            <v>699</v>
          </cell>
          <cell r="AD702">
            <v>94.503450305462067</v>
          </cell>
          <cell r="AE702">
            <v>96.813329920560278</v>
          </cell>
          <cell r="AF702">
            <v>99.839955592640138</v>
          </cell>
          <cell r="AG702">
            <v>104.69910490652501</v>
          </cell>
          <cell r="AH702">
            <v>113.73555499626016</v>
          </cell>
          <cell r="AZ702">
            <v>699</v>
          </cell>
          <cell r="BA702">
            <v>51.160308492510872</v>
          </cell>
          <cell r="BB702">
            <v>52.669610022503413</v>
          </cell>
          <cell r="BC702">
            <v>54.623757803026173</v>
          </cell>
          <cell r="BD702">
            <v>57.382431258099295</v>
          </cell>
          <cell r="BE702">
            <v>62.117568335963782</v>
          </cell>
        </row>
        <row r="703">
          <cell r="AC703">
            <v>700</v>
          </cell>
          <cell r="AD703">
            <v>94.524073414716895</v>
          </cell>
          <cell r="AE703">
            <v>96.834754474113367</v>
          </cell>
          <cell r="AF703">
            <v>99.860771940301532</v>
          </cell>
          <cell r="AG703">
            <v>104.7197254915188</v>
          </cell>
          <cell r="AH703">
            <v>113.7575996129688</v>
          </cell>
          <cell r="AZ703">
            <v>700</v>
          </cell>
          <cell r="BA703">
            <v>51.169550799678412</v>
          </cell>
          <cell r="BB703">
            <v>52.679586692901438</v>
          </cell>
          <cell r="BC703">
            <v>54.633679801891518</v>
          </cell>
          <cell r="BD703">
            <v>57.392023198275979</v>
          </cell>
          <cell r="BE703">
            <v>62.126804202133606</v>
          </cell>
        </row>
        <row r="704">
          <cell r="AC704">
            <v>701</v>
          </cell>
          <cell r="AD704">
            <v>94.544696523971723</v>
          </cell>
          <cell r="AE704">
            <v>96.856179027666471</v>
          </cell>
          <cell r="AF704">
            <v>99.881588287962927</v>
          </cell>
          <cell r="AG704">
            <v>104.74034607651258</v>
          </cell>
          <cell r="AH704">
            <v>113.77964422967746</v>
          </cell>
          <cell r="AZ704">
            <v>701</v>
          </cell>
          <cell r="BA704">
            <v>51.178793106845951</v>
          </cell>
          <cell r="BB704">
            <v>52.689563363299463</v>
          </cell>
          <cell r="BC704">
            <v>54.643601800756855</v>
          </cell>
          <cell r="BD704">
            <v>57.401615138452662</v>
          </cell>
          <cell r="BE704">
            <v>62.136040068303423</v>
          </cell>
        </row>
        <row r="705">
          <cell r="AC705">
            <v>702</v>
          </cell>
          <cell r="AD705">
            <v>94.565319633226537</v>
          </cell>
          <cell r="AE705">
            <v>96.87760358121956</v>
          </cell>
          <cell r="AF705">
            <v>99.902404635624322</v>
          </cell>
          <cell r="AG705">
            <v>104.76096666150636</v>
          </cell>
          <cell r="AH705">
            <v>113.8016888463861</v>
          </cell>
          <cell r="AZ705">
            <v>702</v>
          </cell>
          <cell r="BA705">
            <v>51.188035414013491</v>
          </cell>
          <cell r="BB705">
            <v>52.699540033697481</v>
          </cell>
          <cell r="BC705">
            <v>54.653523799622199</v>
          </cell>
          <cell r="BD705">
            <v>57.411207078629346</v>
          </cell>
          <cell r="BE705">
            <v>62.14527593447324</v>
          </cell>
        </row>
        <row r="706">
          <cell r="AC706">
            <v>703</v>
          </cell>
          <cell r="AD706">
            <v>94.585942742481365</v>
          </cell>
          <cell r="AE706">
            <v>96.899028134772664</v>
          </cell>
          <cell r="AF706">
            <v>99.923220983285717</v>
          </cell>
          <cell r="AG706">
            <v>104.78158724650014</v>
          </cell>
          <cell r="AH706">
            <v>113.82373346309474</v>
          </cell>
          <cell r="AZ706">
            <v>703</v>
          </cell>
          <cell r="BA706">
            <v>51.197277721181031</v>
          </cell>
          <cell r="BB706">
            <v>52.709516704095506</v>
          </cell>
          <cell r="BC706">
            <v>54.663445798487544</v>
          </cell>
          <cell r="BD706">
            <v>57.420799018806029</v>
          </cell>
          <cell r="BE706">
            <v>62.154511800643064</v>
          </cell>
        </row>
        <row r="707">
          <cell r="AC707">
            <v>704</v>
          </cell>
          <cell r="AD707">
            <v>94.606565851736178</v>
          </cell>
          <cell r="AE707">
            <v>96.920452688325753</v>
          </cell>
          <cell r="AF707">
            <v>99.944037330947111</v>
          </cell>
          <cell r="AG707">
            <v>104.80220783149392</v>
          </cell>
          <cell r="AH707">
            <v>113.84577807980338</v>
          </cell>
          <cell r="AZ707">
            <v>704</v>
          </cell>
          <cell r="BA707">
            <v>51.206520028348564</v>
          </cell>
          <cell r="BB707">
            <v>52.719493374493531</v>
          </cell>
          <cell r="BC707">
            <v>54.673367797352888</v>
          </cell>
          <cell r="BD707">
            <v>57.430390958982713</v>
          </cell>
          <cell r="BE707">
            <v>62.163747666812881</v>
          </cell>
        </row>
        <row r="708">
          <cell r="AC708">
            <v>705</v>
          </cell>
          <cell r="AD708">
            <v>94.627188960991006</v>
          </cell>
          <cell r="AE708">
            <v>96.941877241878856</v>
          </cell>
          <cell r="AF708">
            <v>99.964853678608506</v>
          </cell>
          <cell r="AG708">
            <v>104.8228284164877</v>
          </cell>
          <cell r="AH708">
            <v>113.86782269651202</v>
          </cell>
          <cell r="AZ708">
            <v>705</v>
          </cell>
          <cell r="BA708">
            <v>51.215762335516104</v>
          </cell>
          <cell r="BB708">
            <v>52.729470044891556</v>
          </cell>
          <cell r="BC708">
            <v>54.683289796218233</v>
          </cell>
          <cell r="BD708">
            <v>57.439982899159396</v>
          </cell>
          <cell r="BE708">
            <v>62.172983532982698</v>
          </cell>
        </row>
        <row r="709">
          <cell r="AC709">
            <v>706</v>
          </cell>
          <cell r="AD709">
            <v>94.64781207024582</v>
          </cell>
          <cell r="AE709">
            <v>96.963301795431946</v>
          </cell>
          <cell r="AF709">
            <v>99.985670026269901</v>
          </cell>
          <cell r="AG709">
            <v>104.84344900148147</v>
          </cell>
          <cell r="AH709">
            <v>113.88986731322066</v>
          </cell>
          <cell r="AZ709">
            <v>706</v>
          </cell>
          <cell r="BA709">
            <v>51.225004642683643</v>
          </cell>
          <cell r="BB709">
            <v>52.739446715289581</v>
          </cell>
          <cell r="BC709">
            <v>54.693211795083577</v>
          </cell>
          <cell r="BD709">
            <v>57.44957483933608</v>
          </cell>
          <cell r="BE709">
            <v>62.182219399152522</v>
          </cell>
        </row>
        <row r="710">
          <cell r="AC710">
            <v>707</v>
          </cell>
          <cell r="AD710">
            <v>94.668435179500648</v>
          </cell>
          <cell r="AE710">
            <v>96.984726348985049</v>
          </cell>
          <cell r="AF710">
            <v>100.00628670579708</v>
          </cell>
          <cell r="AG710">
            <v>104.86406958647527</v>
          </cell>
          <cell r="AH710">
            <v>113.9119119299293</v>
          </cell>
          <cell r="AZ710">
            <v>707</v>
          </cell>
          <cell r="BA710">
            <v>51.234246949851183</v>
          </cell>
          <cell r="BB710">
            <v>52.749423385687599</v>
          </cell>
          <cell r="BC710">
            <v>54.703133793948922</v>
          </cell>
          <cell r="BD710">
            <v>57.459166779512763</v>
          </cell>
          <cell r="BE710">
            <v>62.19145526532234</v>
          </cell>
        </row>
        <row r="711">
          <cell r="AC711">
            <v>708</v>
          </cell>
          <cell r="AD711">
            <v>94.689058288755461</v>
          </cell>
          <cell r="AE711">
            <v>97.005454257414542</v>
          </cell>
          <cell r="AF711">
            <v>100.02646226997257</v>
          </cell>
          <cell r="AG711">
            <v>104.88469017146905</v>
          </cell>
          <cell r="AH711">
            <v>113.93395654663796</v>
          </cell>
          <cell r="AZ711">
            <v>708</v>
          </cell>
          <cell r="BA711">
            <v>51.243489257018723</v>
          </cell>
          <cell r="BB711">
            <v>52.759400056085624</v>
          </cell>
          <cell r="BC711">
            <v>54.713055792814266</v>
          </cell>
          <cell r="BD711">
            <v>57.468758719689447</v>
          </cell>
          <cell r="BE711">
            <v>62.200691131492157</v>
          </cell>
        </row>
        <row r="712">
          <cell r="AC712">
            <v>709</v>
          </cell>
          <cell r="AD712">
            <v>94.709681398010289</v>
          </cell>
          <cell r="AE712">
            <v>97.024452287272069</v>
          </cell>
          <cell r="AF712">
            <v>100.04663783414806</v>
          </cell>
          <cell r="AG712">
            <v>104.90531075646282</v>
          </cell>
          <cell r="AH712">
            <v>113.9560011633466</v>
          </cell>
          <cell r="AZ712">
            <v>709</v>
          </cell>
          <cell r="BA712">
            <v>51.252731564186263</v>
          </cell>
          <cell r="BB712">
            <v>52.76937672648365</v>
          </cell>
          <cell r="BC712">
            <v>54.722977791679604</v>
          </cell>
          <cell r="BD712">
            <v>57.47835065986613</v>
          </cell>
          <cell r="BE712">
            <v>62.209926997661981</v>
          </cell>
        </row>
        <row r="713">
          <cell r="AC713">
            <v>710</v>
          </cell>
          <cell r="AD713">
            <v>94.730304507265117</v>
          </cell>
          <cell r="AE713">
            <v>97.043450317129583</v>
          </cell>
          <cell r="AF713">
            <v>100.06681339832355</v>
          </cell>
          <cell r="AG713">
            <v>104.9259313414566</v>
          </cell>
          <cell r="AH713">
            <v>113.97804578005524</v>
          </cell>
          <cell r="AZ713">
            <v>710</v>
          </cell>
          <cell r="BA713">
            <v>51.261973871353796</v>
          </cell>
          <cell r="BB713">
            <v>52.779353396881675</v>
          </cell>
          <cell r="BC713">
            <v>54.732899790544948</v>
          </cell>
          <cell r="BD713">
            <v>57.487942600042821</v>
          </cell>
          <cell r="BE713">
            <v>62.219162863831798</v>
          </cell>
        </row>
        <row r="714">
          <cell r="AC714">
            <v>711</v>
          </cell>
          <cell r="AD714">
            <v>94.750927616519931</v>
          </cell>
          <cell r="AE714">
            <v>97.062448346987111</v>
          </cell>
          <cell r="AF714">
            <v>100.08698896249903</v>
          </cell>
          <cell r="AG714">
            <v>104.94655192645038</v>
          </cell>
          <cell r="AH714">
            <v>114.00008567124907</v>
          </cell>
          <cell r="AZ714">
            <v>711</v>
          </cell>
          <cell r="BA714">
            <v>51.271216178521335</v>
          </cell>
          <cell r="BB714">
            <v>52.7893300672797</v>
          </cell>
          <cell r="BC714">
            <v>54.742821789410293</v>
          </cell>
          <cell r="BD714">
            <v>57.497534540219505</v>
          </cell>
          <cell r="BE714">
            <v>62.228398730001615</v>
          </cell>
        </row>
        <row r="715">
          <cell r="AC715">
            <v>712</v>
          </cell>
          <cell r="AD715">
            <v>94.771550725774759</v>
          </cell>
          <cell r="AE715">
            <v>97.081446376844625</v>
          </cell>
          <cell r="AF715">
            <v>100.10716452667452</v>
          </cell>
          <cell r="AG715">
            <v>104.96717251144416</v>
          </cell>
          <cell r="AH715">
            <v>114.02097789977064</v>
          </cell>
          <cell r="AZ715">
            <v>712</v>
          </cell>
          <cell r="BA715">
            <v>51.280458485688875</v>
          </cell>
          <cell r="BB715">
            <v>52.799306737677718</v>
          </cell>
          <cell r="BC715">
            <v>54.752743788275637</v>
          </cell>
          <cell r="BD715">
            <v>57.507126480396188</v>
          </cell>
          <cell r="BE715">
            <v>62.237634596171439</v>
          </cell>
        </row>
        <row r="716">
          <cell r="AC716">
            <v>713</v>
          </cell>
          <cell r="AD716">
            <v>94.792173835029573</v>
          </cell>
          <cell r="AE716">
            <v>97.100444406702152</v>
          </cell>
          <cell r="AF716">
            <v>100.12734009085001</v>
          </cell>
          <cell r="AG716">
            <v>104.98779309643794</v>
          </cell>
          <cell r="AH716">
            <v>114.04187012829223</v>
          </cell>
          <cell r="AZ716">
            <v>713</v>
          </cell>
          <cell r="BA716">
            <v>51.289700792856415</v>
          </cell>
          <cell r="BB716">
            <v>52.809283408075743</v>
          </cell>
          <cell r="BC716">
            <v>54.762665787140982</v>
          </cell>
          <cell r="BD716">
            <v>57.516718420572872</v>
          </cell>
          <cell r="BE716">
            <v>62.246870462341256</v>
          </cell>
        </row>
        <row r="717">
          <cell r="AC717">
            <v>714</v>
          </cell>
          <cell r="AD717">
            <v>94.812796944284401</v>
          </cell>
          <cell r="AE717">
            <v>97.11944243655968</v>
          </cell>
          <cell r="AF717">
            <v>100.1475156550255</v>
          </cell>
          <cell r="AG717">
            <v>105.00803400805998</v>
          </cell>
          <cell r="AH717">
            <v>114.06276235681381</v>
          </cell>
          <cell r="AZ717">
            <v>714</v>
          </cell>
          <cell r="BA717">
            <v>51.298943100023955</v>
          </cell>
          <cell r="BB717">
            <v>52.819260078473768</v>
          </cell>
          <cell r="BC717">
            <v>54.772587786006326</v>
          </cell>
          <cell r="BD717">
            <v>57.526310360749555</v>
          </cell>
          <cell r="BE717">
            <v>62.256106328511073</v>
          </cell>
        </row>
        <row r="718">
          <cell r="AC718">
            <v>715</v>
          </cell>
          <cell r="AD718">
            <v>94.833420053539214</v>
          </cell>
          <cell r="AE718">
            <v>97.138440466417194</v>
          </cell>
          <cell r="AF718">
            <v>100.16769121920098</v>
          </cell>
          <cell r="AG718">
            <v>105.02772407445786</v>
          </cell>
          <cell r="AH718">
            <v>114.08365458533538</v>
          </cell>
          <cell r="AZ718">
            <v>715</v>
          </cell>
          <cell r="BA718">
            <v>51.308185407191495</v>
          </cell>
          <cell r="BB718">
            <v>52.829236748871793</v>
          </cell>
          <cell r="BC718">
            <v>54.782509784871671</v>
          </cell>
          <cell r="BD718">
            <v>57.535902300926239</v>
          </cell>
          <cell r="BE718">
            <v>62.265342194680898</v>
          </cell>
        </row>
        <row r="719">
          <cell r="AC719">
            <v>716</v>
          </cell>
          <cell r="AD719">
            <v>94.854043162794042</v>
          </cell>
          <cell r="AE719">
            <v>97.157438496274722</v>
          </cell>
          <cell r="AF719">
            <v>100.18786678337646</v>
          </cell>
          <cell r="AG719">
            <v>105.04741414085576</v>
          </cell>
          <cell r="AH719">
            <v>114.10454681385697</v>
          </cell>
          <cell r="AZ719">
            <v>716</v>
          </cell>
          <cell r="BA719">
            <v>51.317427714359027</v>
          </cell>
          <cell r="BB719">
            <v>52.839213419269818</v>
          </cell>
          <cell r="BC719">
            <v>54.792431783737015</v>
          </cell>
          <cell r="BD719">
            <v>57.545494241102922</v>
          </cell>
          <cell r="BE719">
            <v>62.274578060850715</v>
          </cell>
        </row>
        <row r="720">
          <cell r="AC720">
            <v>717</v>
          </cell>
          <cell r="AD720">
            <v>94.874666272048856</v>
          </cell>
          <cell r="AE720">
            <v>97.176436526132235</v>
          </cell>
          <cell r="AF720">
            <v>100.20804234755195</v>
          </cell>
          <cell r="AG720">
            <v>105.06710420725365</v>
          </cell>
          <cell r="AH720">
            <v>114.12543904237855</v>
          </cell>
          <cell r="AZ720">
            <v>717</v>
          </cell>
          <cell r="BA720">
            <v>51.326670021526567</v>
          </cell>
          <cell r="BB720">
            <v>52.849190089667843</v>
          </cell>
          <cell r="BC720">
            <v>54.802353782602353</v>
          </cell>
          <cell r="BD720">
            <v>57.555086181279606</v>
          </cell>
          <cell r="BE720">
            <v>62.283813927020532</v>
          </cell>
        </row>
        <row r="721">
          <cell r="AC721">
            <v>718</v>
          </cell>
          <cell r="AD721">
            <v>94.895289381303684</v>
          </cell>
          <cell r="AE721">
            <v>97.195434555989763</v>
          </cell>
          <cell r="AF721">
            <v>100.22821791172744</v>
          </cell>
          <cell r="AG721">
            <v>105.08679427365155</v>
          </cell>
          <cell r="AH721">
            <v>114.14633127090013</v>
          </cell>
          <cell r="AZ721">
            <v>718</v>
          </cell>
          <cell r="BA721">
            <v>51.335912328694107</v>
          </cell>
          <cell r="BB721">
            <v>52.859166760065861</v>
          </cell>
          <cell r="BC721">
            <v>54.812275781467697</v>
          </cell>
          <cell r="BD721">
            <v>57.564678121456289</v>
          </cell>
          <cell r="BE721">
            <v>62.293049793190356</v>
          </cell>
        </row>
        <row r="722">
          <cell r="AC722">
            <v>719</v>
          </cell>
          <cell r="AD722">
            <v>94.915912490558497</v>
          </cell>
          <cell r="AE722">
            <v>97.214432585847291</v>
          </cell>
          <cell r="AF722">
            <v>100.24839347590293</v>
          </cell>
          <cell r="AG722">
            <v>105.10648434004945</v>
          </cell>
          <cell r="AH722">
            <v>114.16722349942171</v>
          </cell>
          <cell r="AZ722">
            <v>719</v>
          </cell>
          <cell r="BA722">
            <v>51.345154635861647</v>
          </cell>
          <cell r="BB722">
            <v>52.869143430463886</v>
          </cell>
          <cell r="BC722">
            <v>54.822197780333042</v>
          </cell>
          <cell r="BD722">
            <v>57.574270061632973</v>
          </cell>
          <cell r="BE722">
            <v>62.302285659360173</v>
          </cell>
        </row>
        <row r="723">
          <cell r="AC723">
            <v>720</v>
          </cell>
          <cell r="AD723">
            <v>94.936535599813325</v>
          </cell>
          <cell r="AE723">
            <v>97.233430615704805</v>
          </cell>
          <cell r="AF723">
            <v>100.26856904007842</v>
          </cell>
          <cell r="AG723">
            <v>105.12617440644733</v>
          </cell>
          <cell r="AH723">
            <v>114.18811572794328</v>
          </cell>
          <cell r="AZ723">
            <v>720</v>
          </cell>
          <cell r="BA723">
            <v>51.354396943029187</v>
          </cell>
          <cell r="BB723">
            <v>52.879120100861911</v>
          </cell>
          <cell r="BC723">
            <v>54.832119779198386</v>
          </cell>
          <cell r="BD723">
            <v>57.583862001809656</v>
          </cell>
          <cell r="BE723">
            <v>62.31152152552999</v>
          </cell>
        </row>
        <row r="724">
          <cell r="AC724">
            <v>721</v>
          </cell>
          <cell r="AD724">
            <v>94.957158709068153</v>
          </cell>
          <cell r="AE724">
            <v>97.252428645562333</v>
          </cell>
          <cell r="AF724">
            <v>100.28874460425391</v>
          </cell>
          <cell r="AG724">
            <v>105.14586447284523</v>
          </cell>
          <cell r="AH724">
            <v>114.20900795646487</v>
          </cell>
          <cell r="AZ724">
            <v>721</v>
          </cell>
          <cell r="BA724">
            <v>51.363639250196726</v>
          </cell>
          <cell r="BB724">
            <v>52.889096771259936</v>
          </cell>
          <cell r="BC724">
            <v>54.842041778063731</v>
          </cell>
          <cell r="BD724">
            <v>57.59345394198634</v>
          </cell>
          <cell r="BE724">
            <v>62.320757391699807</v>
          </cell>
        </row>
        <row r="725">
          <cell r="AC725">
            <v>722</v>
          </cell>
          <cell r="AD725">
            <v>94.977781818322967</v>
          </cell>
          <cell r="AE725">
            <v>97.271426675419846</v>
          </cell>
          <cell r="AF725">
            <v>100.3089201684294</v>
          </cell>
          <cell r="AG725">
            <v>105.16555453924312</v>
          </cell>
          <cell r="AH725">
            <v>114.22990018498645</v>
          </cell>
          <cell r="AZ725">
            <v>722</v>
          </cell>
          <cell r="BA725">
            <v>51.372881557364259</v>
          </cell>
          <cell r="BB725">
            <v>52.899073441657961</v>
          </cell>
          <cell r="BC725">
            <v>54.851963776929075</v>
          </cell>
          <cell r="BD725">
            <v>57.603045882163023</v>
          </cell>
          <cell r="BE725">
            <v>62.329993257869631</v>
          </cell>
        </row>
        <row r="726">
          <cell r="AC726">
            <v>723</v>
          </cell>
          <cell r="AD726">
            <v>94.998404927577795</v>
          </cell>
          <cell r="AE726">
            <v>97.290424705277374</v>
          </cell>
          <cell r="AF726">
            <v>100.32909573260488</v>
          </cell>
          <cell r="AG726">
            <v>105.18524460564102</v>
          </cell>
          <cell r="AH726">
            <v>114.25079241350802</v>
          </cell>
          <cell r="AZ726">
            <v>723</v>
          </cell>
          <cell r="BA726">
            <v>51.382123864531799</v>
          </cell>
          <cell r="BB726">
            <v>52.909050112055979</v>
          </cell>
          <cell r="BC726">
            <v>54.86188577579442</v>
          </cell>
          <cell r="BD726">
            <v>57.612637822339707</v>
          </cell>
          <cell r="BE726">
            <v>62.339229124039448</v>
          </cell>
        </row>
        <row r="727">
          <cell r="AC727">
            <v>724</v>
          </cell>
          <cell r="AD727">
            <v>95.017753786129006</v>
          </cell>
          <cell r="AE727">
            <v>97.309422735134888</v>
          </cell>
          <cell r="AF727">
            <v>100.34927129678037</v>
          </cell>
          <cell r="AG727">
            <v>105.20493467203892</v>
          </cell>
          <cell r="AH727">
            <v>114.27168464202961</v>
          </cell>
          <cell r="AZ727">
            <v>724</v>
          </cell>
          <cell r="BA727">
            <v>51.391366171699339</v>
          </cell>
          <cell r="BB727">
            <v>52.919026782454004</v>
          </cell>
          <cell r="BC727">
            <v>54.871807774659764</v>
          </cell>
          <cell r="BD727">
            <v>57.62222976251639</v>
          </cell>
          <cell r="BE727">
            <v>62.348464990209266</v>
          </cell>
        </row>
        <row r="728">
          <cell r="AC728">
            <v>725</v>
          </cell>
          <cell r="AD728">
            <v>95.036995827451818</v>
          </cell>
          <cell r="AE728">
            <v>97.328420764992416</v>
          </cell>
          <cell r="AF728">
            <v>100.36944686095586</v>
          </cell>
          <cell r="AG728">
            <v>105.2246247384368</v>
          </cell>
          <cell r="AH728">
            <v>114.29257687055119</v>
          </cell>
          <cell r="AZ728">
            <v>725</v>
          </cell>
          <cell r="BA728">
            <v>51.400608478866879</v>
          </cell>
          <cell r="BB728">
            <v>52.929003452852029</v>
          </cell>
          <cell r="BC728">
            <v>54.881729773525102</v>
          </cell>
          <cell r="BD728">
            <v>57.631821702693074</v>
          </cell>
          <cell r="BE728">
            <v>62.35770085637909</v>
          </cell>
        </row>
        <row r="729">
          <cell r="AC729">
            <v>726</v>
          </cell>
          <cell r="AD729">
            <v>95.05623786877463</v>
          </cell>
          <cell r="AE729">
            <v>97.347418794849943</v>
          </cell>
          <cell r="AF729">
            <v>100.38962242513135</v>
          </cell>
          <cell r="AG729">
            <v>105.2443148048347</v>
          </cell>
          <cell r="AH729">
            <v>114.31346909907276</v>
          </cell>
          <cell r="AZ729">
            <v>726</v>
          </cell>
          <cell r="BA729">
            <v>51.409850786034418</v>
          </cell>
          <cell r="BB729">
            <v>52.938980123250055</v>
          </cell>
          <cell r="BC729">
            <v>54.891651772390446</v>
          </cell>
          <cell r="BD729">
            <v>57.641413642869757</v>
          </cell>
          <cell r="BE729">
            <v>62.366936722548907</v>
          </cell>
        </row>
        <row r="730">
          <cell r="AC730">
            <v>727</v>
          </cell>
          <cell r="AD730">
            <v>95.075479910097457</v>
          </cell>
          <cell r="AE730">
            <v>97.366416824707457</v>
          </cell>
          <cell r="AF730">
            <v>100.40979798930682</v>
          </cell>
          <cell r="AG730">
            <v>105.2640048712326</v>
          </cell>
          <cell r="AH730">
            <v>114.33436132759435</v>
          </cell>
          <cell r="AZ730">
            <v>727</v>
          </cell>
          <cell r="BA730">
            <v>51.419093093201958</v>
          </cell>
          <cell r="BB730">
            <v>52.94895679364808</v>
          </cell>
          <cell r="BC730">
            <v>54.901573771255791</v>
          </cell>
          <cell r="BD730">
            <v>57.651005583046441</v>
          </cell>
          <cell r="BE730">
            <v>62.376172588718724</v>
          </cell>
        </row>
        <row r="731">
          <cell r="AC731">
            <v>728</v>
          </cell>
          <cell r="AD731">
            <v>95.094721951420269</v>
          </cell>
          <cell r="AE731">
            <v>97.385414854564985</v>
          </cell>
          <cell r="AF731">
            <v>100.42997355348231</v>
          </cell>
          <cell r="AG731">
            <v>105.28369493763049</v>
          </cell>
          <cell r="AH731">
            <v>114.35525355611593</v>
          </cell>
          <cell r="AZ731">
            <v>728</v>
          </cell>
          <cell r="BA731">
            <v>51.428335400369491</v>
          </cell>
          <cell r="BB731">
            <v>52.958933464046098</v>
          </cell>
          <cell r="BC731">
            <v>54.911495770121135</v>
          </cell>
          <cell r="BD731">
            <v>57.660597523223124</v>
          </cell>
          <cell r="BE731">
            <v>62.385408454888548</v>
          </cell>
        </row>
        <row r="732">
          <cell r="AC732">
            <v>729</v>
          </cell>
          <cell r="AD732">
            <v>95.113963992743081</v>
          </cell>
          <cell r="AE732">
            <v>97.404412884422499</v>
          </cell>
          <cell r="AF732">
            <v>100.4501491176578</v>
          </cell>
          <cell r="AG732">
            <v>105.30338500402839</v>
          </cell>
          <cell r="AH732">
            <v>114.37614578463752</v>
          </cell>
          <cell r="AZ732">
            <v>729</v>
          </cell>
          <cell r="BA732">
            <v>51.437577707537031</v>
          </cell>
          <cell r="BB732">
            <v>52.968910134444123</v>
          </cell>
          <cell r="BC732">
            <v>54.92141776898648</v>
          </cell>
          <cell r="BD732">
            <v>57.670189463399808</v>
          </cell>
          <cell r="BE732">
            <v>62.394644321058365</v>
          </cell>
        </row>
        <row r="733">
          <cell r="AC733">
            <v>730</v>
          </cell>
          <cell r="AD733">
            <v>95.133206034065907</v>
          </cell>
          <cell r="AE733">
            <v>97.423410914280026</v>
          </cell>
          <cell r="AF733">
            <v>100.47032468183329</v>
          </cell>
          <cell r="AG733">
            <v>105.32307507042627</v>
          </cell>
          <cell r="AH733">
            <v>114.39703801315909</v>
          </cell>
          <cell r="AZ733">
            <v>730</v>
          </cell>
          <cell r="BA733">
            <v>51.446820014704571</v>
          </cell>
          <cell r="BB733">
            <v>52.978886804842148</v>
          </cell>
          <cell r="BC733">
            <v>54.931339767851824</v>
          </cell>
          <cell r="BD733">
            <v>57.679781403576492</v>
          </cell>
          <cell r="BE733">
            <v>62.403880187228182</v>
          </cell>
        </row>
        <row r="734">
          <cell r="AC734">
            <v>731</v>
          </cell>
          <cell r="AD734">
            <v>95.152448075388719</v>
          </cell>
          <cell r="AE734">
            <v>97.442408944137554</v>
          </cell>
          <cell r="AF734">
            <v>100.49050024600878</v>
          </cell>
          <cell r="AG734">
            <v>105.34276513682417</v>
          </cell>
          <cell r="AH734">
            <v>114.41793024168066</v>
          </cell>
          <cell r="AZ734">
            <v>731</v>
          </cell>
          <cell r="BA734">
            <v>51.45606232187211</v>
          </cell>
          <cell r="BB734">
            <v>52.988863475240173</v>
          </cell>
          <cell r="BC734">
            <v>54.941261766717169</v>
          </cell>
          <cell r="BD734">
            <v>57.689373343753175</v>
          </cell>
          <cell r="BE734">
            <v>62.413116053398006</v>
          </cell>
        </row>
        <row r="735">
          <cell r="AC735">
            <v>732</v>
          </cell>
          <cell r="AD735">
            <v>95.171690116711531</v>
          </cell>
          <cell r="AE735">
            <v>97.461406973995068</v>
          </cell>
          <cell r="AF735">
            <v>100.51067581018427</v>
          </cell>
          <cell r="AG735">
            <v>105.36245520322207</v>
          </cell>
          <cell r="AH735">
            <v>114.43882247020225</v>
          </cell>
          <cell r="AZ735">
            <v>732</v>
          </cell>
          <cell r="BA735">
            <v>51.46530462903965</v>
          </cell>
          <cell r="BB735">
            <v>52.998840145638198</v>
          </cell>
          <cell r="BC735">
            <v>54.951183765582513</v>
          </cell>
          <cell r="BD735">
            <v>57.698965283929859</v>
          </cell>
          <cell r="BE735">
            <v>62.422351919567824</v>
          </cell>
        </row>
        <row r="736">
          <cell r="AC736">
            <v>733</v>
          </cell>
          <cell r="AD736">
            <v>95.190932158034357</v>
          </cell>
          <cell r="AE736">
            <v>97.480405003852596</v>
          </cell>
          <cell r="AF736">
            <v>100.53085137435976</v>
          </cell>
          <cell r="AG736">
            <v>105.38214526961995</v>
          </cell>
          <cell r="AH736">
            <v>114.45971469872383</v>
          </cell>
          <cell r="AZ736">
            <v>733</v>
          </cell>
          <cell r="BA736">
            <v>51.47454693620719</v>
          </cell>
          <cell r="BB736">
            <v>53.00761439295465</v>
          </cell>
          <cell r="BC736">
            <v>54.961105764447851</v>
          </cell>
          <cell r="BD736">
            <v>57.708557224106542</v>
          </cell>
          <cell r="BE736">
            <v>62.431587785737641</v>
          </cell>
        </row>
        <row r="737">
          <cell r="AC737">
            <v>734</v>
          </cell>
          <cell r="AD737">
            <v>95.210174199357169</v>
          </cell>
          <cell r="AE737">
            <v>97.499403033710109</v>
          </cell>
          <cell r="AF737">
            <v>100.55102693853524</v>
          </cell>
          <cell r="AG737">
            <v>105.40183533601785</v>
          </cell>
          <cell r="AH737">
            <v>114.4806069272454</v>
          </cell>
          <cell r="AZ737">
            <v>734</v>
          </cell>
          <cell r="BA737">
            <v>51.483789243374723</v>
          </cell>
          <cell r="BB737">
            <v>53.01623046121302</v>
          </cell>
          <cell r="BC737">
            <v>54.971027763313195</v>
          </cell>
          <cell r="BD737">
            <v>57.718149164283226</v>
          </cell>
          <cell r="BE737">
            <v>62.440823651907465</v>
          </cell>
        </row>
        <row r="738">
          <cell r="AC738">
            <v>735</v>
          </cell>
          <cell r="AD738">
            <v>95.229416240679981</v>
          </cell>
          <cell r="AE738">
            <v>97.518401063567637</v>
          </cell>
          <cell r="AF738">
            <v>100.57120250271073</v>
          </cell>
          <cell r="AG738">
            <v>105.42152540241575</v>
          </cell>
          <cell r="AH738">
            <v>114.50149915576699</v>
          </cell>
          <cell r="AZ738">
            <v>735</v>
          </cell>
          <cell r="BA738">
            <v>51.493031550542263</v>
          </cell>
          <cell r="BB738">
            <v>53.024846529471397</v>
          </cell>
          <cell r="BC738">
            <v>54.98094976217854</v>
          </cell>
          <cell r="BD738">
            <v>57.727741104459909</v>
          </cell>
          <cell r="BE738">
            <v>62.450059518077282</v>
          </cell>
        </row>
        <row r="739">
          <cell r="AC739">
            <v>736</v>
          </cell>
          <cell r="AD739">
            <v>95.248658282002808</v>
          </cell>
          <cell r="AE739">
            <v>97.537399093425151</v>
          </cell>
          <cell r="AF739">
            <v>100.59137806688622</v>
          </cell>
          <cell r="AG739">
            <v>105.44121546881364</v>
          </cell>
          <cell r="AH739">
            <v>114.52239138428857</v>
          </cell>
          <cell r="AZ739">
            <v>736</v>
          </cell>
          <cell r="BA739">
            <v>51.502273857709802</v>
          </cell>
          <cell r="BB739">
            <v>53.033462597729766</v>
          </cell>
          <cell r="BC739">
            <v>54.990871761043884</v>
          </cell>
          <cell r="BD739">
            <v>57.737333044636593</v>
          </cell>
          <cell r="BE739">
            <v>62.459295384247099</v>
          </cell>
        </row>
        <row r="740">
          <cell r="AC740">
            <v>737</v>
          </cell>
          <cell r="AD740">
            <v>95.26790032332562</v>
          </cell>
          <cell r="AE740">
            <v>97.556397123282679</v>
          </cell>
          <cell r="AF740">
            <v>100.61155363106171</v>
          </cell>
          <cell r="AG740">
            <v>105.46090553521154</v>
          </cell>
          <cell r="AH740">
            <v>114.54328361281016</v>
          </cell>
          <cell r="AZ740">
            <v>737</v>
          </cell>
          <cell r="BA740">
            <v>51.511516164877342</v>
          </cell>
          <cell r="BB740">
            <v>53.042078665988136</v>
          </cell>
          <cell r="BC740">
            <v>55.000685595231914</v>
          </cell>
          <cell r="BD740">
            <v>57.746924984813276</v>
          </cell>
          <cell r="BE740">
            <v>62.468531250416923</v>
          </cell>
        </row>
        <row r="741">
          <cell r="AC741">
            <v>738</v>
          </cell>
          <cell r="AD741">
            <v>95.287142364648432</v>
          </cell>
          <cell r="AE741">
            <v>97.575395153140207</v>
          </cell>
          <cell r="AF741">
            <v>100.6317291952372</v>
          </cell>
          <cell r="AG741">
            <v>105.48059560160942</v>
          </cell>
          <cell r="AH741">
            <v>114.56417584133173</v>
          </cell>
          <cell r="AZ741">
            <v>738</v>
          </cell>
          <cell r="BA741">
            <v>51.520758472044882</v>
          </cell>
          <cell r="BB741">
            <v>53.050694734246512</v>
          </cell>
          <cell r="BC741">
            <v>55.009255535630842</v>
          </cell>
          <cell r="BD741">
            <v>57.756516924989967</v>
          </cell>
          <cell r="BE741">
            <v>62.47776711658674</v>
          </cell>
        </row>
        <row r="742">
          <cell r="AC742">
            <v>739</v>
          </cell>
          <cell r="AD742">
            <v>95.306384405971258</v>
          </cell>
          <cell r="AE742">
            <v>97.59439318299772</v>
          </cell>
          <cell r="AF742">
            <v>100.65190475941267</v>
          </cell>
          <cell r="AG742">
            <v>105.50028566800732</v>
          </cell>
          <cell r="AH742">
            <v>114.58506806985331</v>
          </cell>
          <cell r="AZ742">
            <v>739</v>
          </cell>
          <cell r="BA742">
            <v>51.530000779212422</v>
          </cell>
          <cell r="BB742">
            <v>53.059310802504882</v>
          </cell>
          <cell r="BC742">
            <v>55.01782547602977</v>
          </cell>
          <cell r="BD742">
            <v>57.76610886516665</v>
          </cell>
          <cell r="BE742">
            <v>62.487002982756557</v>
          </cell>
        </row>
        <row r="743">
          <cell r="AC743">
            <v>740</v>
          </cell>
          <cell r="AD743">
            <v>95.32562644729407</v>
          </cell>
          <cell r="AE743">
            <v>97.613391212855248</v>
          </cell>
          <cell r="AF743">
            <v>100.67208032358816</v>
          </cell>
          <cell r="AG743">
            <v>105.51997573440522</v>
          </cell>
          <cell r="AH743">
            <v>114.6059602983749</v>
          </cell>
          <cell r="AZ743">
            <v>740</v>
          </cell>
          <cell r="BA743">
            <v>51.539243086379955</v>
          </cell>
          <cell r="BB743">
            <v>53.067926870763252</v>
          </cell>
          <cell r="BC743">
            <v>55.026395416428699</v>
          </cell>
          <cell r="BD743">
            <v>57.775700805343334</v>
          </cell>
          <cell r="BE743">
            <v>62.496238848926374</v>
          </cell>
        </row>
        <row r="744">
          <cell r="AC744">
            <v>741</v>
          </cell>
          <cell r="AD744">
            <v>95.344868488616882</v>
          </cell>
          <cell r="AE744">
            <v>97.632389242712762</v>
          </cell>
          <cell r="AF744">
            <v>100.69225588776365</v>
          </cell>
          <cell r="AG744">
            <v>105.53966580080311</v>
          </cell>
          <cell r="AH744">
            <v>114.62685252689647</v>
          </cell>
          <cell r="AZ744">
            <v>741</v>
          </cell>
          <cell r="BA744">
            <v>51.548485393547494</v>
          </cell>
          <cell r="BB744">
            <v>53.076542939021628</v>
          </cell>
          <cell r="BC744">
            <v>55.034965356827634</v>
          </cell>
          <cell r="BD744">
            <v>57.785292745520017</v>
          </cell>
          <cell r="BE744">
            <v>62.505474715096199</v>
          </cell>
        </row>
        <row r="745">
          <cell r="AC745">
            <v>742</v>
          </cell>
          <cell r="AD745">
            <v>95.364110529939694</v>
          </cell>
          <cell r="AE745">
            <v>97.65138727257029</v>
          </cell>
          <cell r="AF745">
            <v>100.71243145193914</v>
          </cell>
          <cell r="AG745">
            <v>105.55935586720101</v>
          </cell>
          <cell r="AH745">
            <v>114.64774475541805</v>
          </cell>
          <cell r="AZ745">
            <v>742</v>
          </cell>
          <cell r="BA745">
            <v>51.557727700715034</v>
          </cell>
          <cell r="BB745">
            <v>53.085159007279998</v>
          </cell>
          <cell r="BC745">
            <v>55.043535297226562</v>
          </cell>
          <cell r="BD745">
            <v>57.794884685696701</v>
          </cell>
          <cell r="BE745">
            <v>62.514710581266016</v>
          </cell>
        </row>
        <row r="746">
          <cell r="AC746">
            <v>743</v>
          </cell>
          <cell r="AD746">
            <v>95.38335257126252</v>
          </cell>
          <cell r="AE746">
            <v>97.670385302427803</v>
          </cell>
          <cell r="AF746">
            <v>100.73260701611463</v>
          </cell>
          <cell r="AG746">
            <v>105.57904593359891</v>
          </cell>
          <cell r="AH746">
            <v>114.66863698393963</v>
          </cell>
          <cell r="AZ746">
            <v>743</v>
          </cell>
          <cell r="BA746">
            <v>51.566970007882574</v>
          </cell>
          <cell r="BB746">
            <v>53.093775075538368</v>
          </cell>
          <cell r="BC746">
            <v>55.05210523762549</v>
          </cell>
          <cell r="BD746">
            <v>57.804476625873384</v>
          </cell>
          <cell r="BE746">
            <v>62.523946447435833</v>
          </cell>
        </row>
        <row r="747">
          <cell r="AC747">
            <v>744</v>
          </cell>
          <cell r="AD747">
            <v>95.402594612585332</v>
          </cell>
          <cell r="AE747">
            <v>97.689383332285331</v>
          </cell>
          <cell r="AF747">
            <v>100.75278258029012</v>
          </cell>
          <cell r="AG747">
            <v>105.59873599999679</v>
          </cell>
          <cell r="AH747">
            <v>114.68952921246121</v>
          </cell>
          <cell r="AZ747">
            <v>744</v>
          </cell>
          <cell r="BA747">
            <v>51.576212315050114</v>
          </cell>
          <cell r="BB747">
            <v>53.102391143796744</v>
          </cell>
          <cell r="BC747">
            <v>55.060675178024418</v>
          </cell>
          <cell r="BD747">
            <v>57.814068566050068</v>
          </cell>
          <cell r="BE747">
            <v>62.533182313605657</v>
          </cell>
        </row>
        <row r="748">
          <cell r="AC748">
            <v>745</v>
          </cell>
          <cell r="AD748">
            <v>95.421836653908144</v>
          </cell>
          <cell r="AE748">
            <v>97.708381362142859</v>
          </cell>
          <cell r="AF748">
            <v>100.7729581444656</v>
          </cell>
          <cell r="AG748">
            <v>105.61842606639469</v>
          </cell>
          <cell r="AH748">
            <v>114.71042144098278</v>
          </cell>
          <cell r="AZ748">
            <v>745</v>
          </cell>
          <cell r="BA748">
            <v>51.585454622217654</v>
          </cell>
          <cell r="BB748">
            <v>53.111007212055114</v>
          </cell>
          <cell r="BC748">
            <v>55.069245118423346</v>
          </cell>
          <cell r="BD748">
            <v>57.823660506226751</v>
          </cell>
          <cell r="BE748">
            <v>62.542418179775474</v>
          </cell>
        </row>
        <row r="749">
          <cell r="AC749">
            <v>746</v>
          </cell>
          <cell r="AD749">
            <v>95.441078695230971</v>
          </cell>
          <cell r="AE749">
            <v>97.727379392000373</v>
          </cell>
          <cell r="AF749">
            <v>100.79313370864109</v>
          </cell>
          <cell r="AG749">
            <v>105.63811613279258</v>
          </cell>
          <cell r="AH749">
            <v>114.73131366950437</v>
          </cell>
          <cell r="AZ749">
            <v>746</v>
          </cell>
          <cell r="BA749">
            <v>51.594696929385186</v>
          </cell>
          <cell r="BB749">
            <v>53.119623280313483</v>
          </cell>
          <cell r="BC749">
            <v>55.077815058822274</v>
          </cell>
          <cell r="BD749">
            <v>57.833252446403435</v>
          </cell>
          <cell r="BE749">
            <v>62.551654045945291</v>
          </cell>
        </row>
        <row r="750">
          <cell r="AC750">
            <v>747</v>
          </cell>
          <cell r="AD750">
            <v>95.460320736553783</v>
          </cell>
          <cell r="AE750">
            <v>97.7463774218579</v>
          </cell>
          <cell r="AF750">
            <v>100.81330927281658</v>
          </cell>
          <cell r="AG750">
            <v>105.65780619919047</v>
          </cell>
          <cell r="AH750">
            <v>114.75220589802595</v>
          </cell>
          <cell r="AZ750">
            <v>747</v>
          </cell>
          <cell r="BA750">
            <v>51.603939236552726</v>
          </cell>
          <cell r="BB750">
            <v>53.12823934857186</v>
          </cell>
          <cell r="BC750">
            <v>55.086384999221202</v>
          </cell>
          <cell r="BD750">
            <v>57.842844386580119</v>
          </cell>
          <cell r="BE750">
            <v>62.560889912115115</v>
          </cell>
        </row>
        <row r="751">
          <cell r="AC751">
            <v>748</v>
          </cell>
          <cell r="AD751">
            <v>95.479562777876595</v>
          </cell>
          <cell r="AE751">
            <v>97.765375451715414</v>
          </cell>
          <cell r="AF751">
            <v>100.83348483699207</v>
          </cell>
          <cell r="AG751">
            <v>105.67749626558837</v>
          </cell>
          <cell r="AH751">
            <v>114.77309812654754</v>
          </cell>
          <cell r="AZ751">
            <v>748</v>
          </cell>
          <cell r="BA751">
            <v>51.613181543720266</v>
          </cell>
          <cell r="BB751">
            <v>53.13685541683023</v>
          </cell>
          <cell r="BC751">
            <v>55.094954939620131</v>
          </cell>
          <cell r="BD751">
            <v>57.852436326756802</v>
          </cell>
          <cell r="BE751">
            <v>62.570125778284932</v>
          </cell>
        </row>
        <row r="752">
          <cell r="AC752">
            <v>749</v>
          </cell>
          <cell r="AD752">
            <v>95.498804819199421</v>
          </cell>
          <cell r="AE752">
            <v>97.784373481572942</v>
          </cell>
          <cell r="AF752">
            <v>100.85366040116756</v>
          </cell>
          <cell r="AG752">
            <v>105.69718633198626</v>
          </cell>
          <cell r="AH752">
            <v>114.79399035506911</v>
          </cell>
          <cell r="AZ752">
            <v>749</v>
          </cell>
          <cell r="BA752">
            <v>51.622423850887806</v>
          </cell>
          <cell r="BB752">
            <v>53.145471485088606</v>
          </cell>
          <cell r="BC752">
            <v>55.103524880019066</v>
          </cell>
          <cell r="BD752">
            <v>57.862028266933486</v>
          </cell>
          <cell r="BE752">
            <v>62.57936164445475</v>
          </cell>
        </row>
        <row r="753">
          <cell r="AC753">
            <v>750</v>
          </cell>
          <cell r="AD753">
            <v>95.518046860522233</v>
          </cell>
          <cell r="AE753">
            <v>97.80337151143047</v>
          </cell>
          <cell r="AF753">
            <v>100.87383596534305</v>
          </cell>
          <cell r="AG753">
            <v>105.71687639838416</v>
          </cell>
          <cell r="AH753">
            <v>114.81488258359069</v>
          </cell>
          <cell r="AZ753">
            <v>750</v>
          </cell>
          <cell r="BA753">
            <v>51.631666158055346</v>
          </cell>
          <cell r="BB753">
            <v>53.154087553346976</v>
          </cell>
          <cell r="BC753">
            <v>55.112094820417994</v>
          </cell>
          <cell r="BD753">
            <v>57.871620207110169</v>
          </cell>
          <cell r="BE753">
            <v>62.588597510624574</v>
          </cell>
        </row>
        <row r="754">
          <cell r="AC754">
            <v>751</v>
          </cell>
          <cell r="AD754">
            <v>95.537288901845045</v>
          </cell>
          <cell r="AE754">
            <v>97.822369541287983</v>
          </cell>
          <cell r="AF754">
            <v>100.89401152951852</v>
          </cell>
          <cell r="AG754">
            <v>105.73656646478204</v>
          </cell>
          <cell r="AH754">
            <v>114.83577481211228</v>
          </cell>
          <cell r="AZ754">
            <v>751</v>
          </cell>
          <cell r="BA754">
            <v>51.640908465222878</v>
          </cell>
          <cell r="BB754">
            <v>53.162703621605345</v>
          </cell>
          <cell r="BC754">
            <v>55.120664760816922</v>
          </cell>
          <cell r="BD754">
            <v>57.881212147286853</v>
          </cell>
          <cell r="BE754">
            <v>62.597833376794391</v>
          </cell>
        </row>
        <row r="755">
          <cell r="AC755">
            <v>752</v>
          </cell>
          <cell r="AD755">
            <v>95.556530943167871</v>
          </cell>
          <cell r="AE755">
            <v>97.841367571145511</v>
          </cell>
          <cell r="AF755">
            <v>100.91418709369401</v>
          </cell>
          <cell r="AG755">
            <v>105.75625653117994</v>
          </cell>
          <cell r="AH755">
            <v>114.85666704063385</v>
          </cell>
          <cell r="AZ755">
            <v>752</v>
          </cell>
          <cell r="BA755">
            <v>51.650150772390418</v>
          </cell>
          <cell r="BB755">
            <v>53.171319689863722</v>
          </cell>
          <cell r="BC755">
            <v>55.12923470121585</v>
          </cell>
          <cell r="BD755">
            <v>57.890804087463536</v>
          </cell>
          <cell r="BE755">
            <v>62.607069242964208</v>
          </cell>
        </row>
        <row r="756">
          <cell r="AC756">
            <v>753</v>
          </cell>
          <cell r="AD756">
            <v>95.575772984490683</v>
          </cell>
          <cell r="AE756">
            <v>97.860365601003025</v>
          </cell>
          <cell r="AF756">
            <v>100.9343626578695</v>
          </cell>
          <cell r="AG756">
            <v>105.77594659757784</v>
          </cell>
          <cell r="AH756">
            <v>114.87755926915543</v>
          </cell>
          <cell r="AZ756">
            <v>753</v>
          </cell>
          <cell r="BA756">
            <v>51.659393079557958</v>
          </cell>
          <cell r="BB756">
            <v>53.179935758122092</v>
          </cell>
          <cell r="BC756">
            <v>55.137804641614778</v>
          </cell>
          <cell r="BD756">
            <v>57.90039602764022</v>
          </cell>
          <cell r="BE756">
            <v>62.616305109134032</v>
          </cell>
        </row>
        <row r="757">
          <cell r="AC757">
            <v>754</v>
          </cell>
          <cell r="AD757">
            <v>95.595015025813495</v>
          </cell>
          <cell r="AE757">
            <v>97.879363630860553</v>
          </cell>
          <cell r="AF757">
            <v>100.95453822204499</v>
          </cell>
          <cell r="AG757">
            <v>105.79563666397573</v>
          </cell>
          <cell r="AH757">
            <v>114.89845149767702</v>
          </cell>
          <cell r="AZ757">
            <v>754</v>
          </cell>
          <cell r="BA757">
            <v>51.668635386725498</v>
          </cell>
          <cell r="BB757">
            <v>53.188551826380461</v>
          </cell>
          <cell r="BC757">
            <v>55.146374582013706</v>
          </cell>
          <cell r="BD757">
            <v>57.909987967816903</v>
          </cell>
          <cell r="BE757">
            <v>62.625540975303849</v>
          </cell>
        </row>
        <row r="758">
          <cell r="AC758">
            <v>755</v>
          </cell>
          <cell r="AD758">
            <v>95.614257067136322</v>
          </cell>
          <cell r="AE758">
            <v>97.898361660718066</v>
          </cell>
          <cell r="AF758">
            <v>100.97471378622048</v>
          </cell>
          <cell r="AG758">
            <v>105.81532673037363</v>
          </cell>
          <cell r="AH758">
            <v>114.91934372619859</v>
          </cell>
          <cell r="AZ758">
            <v>755</v>
          </cell>
          <cell r="BA758">
            <v>51.677877693893038</v>
          </cell>
          <cell r="BB758">
            <v>53.197167894638838</v>
          </cell>
          <cell r="BC758">
            <v>55.154944522412634</v>
          </cell>
          <cell r="BD758">
            <v>57.919579907993587</v>
          </cell>
          <cell r="BE758">
            <v>62.634776841473666</v>
          </cell>
        </row>
        <row r="759">
          <cell r="AC759">
            <v>756</v>
          </cell>
          <cell r="AD759">
            <v>95.633499108459134</v>
          </cell>
          <cell r="AE759">
            <v>97.917359690575594</v>
          </cell>
          <cell r="AF759">
            <v>100.99488935039597</v>
          </cell>
          <cell r="AG759">
            <v>105.83501679677153</v>
          </cell>
          <cell r="AH759">
            <v>114.94023595472017</v>
          </cell>
          <cell r="AZ759">
            <v>756</v>
          </cell>
          <cell r="BA759">
            <v>51.687120001060578</v>
          </cell>
          <cell r="BB759">
            <v>53.205783962897208</v>
          </cell>
          <cell r="BC759">
            <v>55.16351446281157</v>
          </cell>
          <cell r="BD759">
            <v>57.92917184817027</v>
          </cell>
          <cell r="BE759">
            <v>62.644012707643491</v>
          </cell>
        </row>
        <row r="760">
          <cell r="AC760">
            <v>757</v>
          </cell>
          <cell r="AD760">
            <v>95.652741149781946</v>
          </cell>
          <cell r="AE760">
            <v>97.936357720433122</v>
          </cell>
          <cell r="AF760">
            <v>101.01493981849815</v>
          </cell>
          <cell r="AG760">
            <v>105.85470686316941</v>
          </cell>
          <cell r="AH760">
            <v>114.96112818324175</v>
          </cell>
          <cell r="AZ760">
            <v>757</v>
          </cell>
          <cell r="BA760">
            <v>51.69636230822811</v>
          </cell>
          <cell r="BB760">
            <v>53.214400031155577</v>
          </cell>
          <cell r="BC760">
            <v>55.172084403210498</v>
          </cell>
          <cell r="BD760">
            <v>57.938763788346954</v>
          </cell>
          <cell r="BE760">
            <v>62.653248573813308</v>
          </cell>
        </row>
        <row r="761">
          <cell r="AC761">
            <v>758</v>
          </cell>
          <cell r="AD761">
            <v>95.671983191104772</v>
          </cell>
          <cell r="AE761">
            <v>97.955355750290636</v>
          </cell>
          <cell r="AF761">
            <v>101.03494784877606</v>
          </cell>
          <cell r="AG761">
            <v>105.87439692956731</v>
          </cell>
          <cell r="AH761">
            <v>114.98202041176333</v>
          </cell>
          <cell r="AZ761">
            <v>758</v>
          </cell>
          <cell r="BA761">
            <v>51.70560461539565</v>
          </cell>
          <cell r="BB761">
            <v>53.223016099413954</v>
          </cell>
          <cell r="BC761">
            <v>55.180654343609426</v>
          </cell>
          <cell r="BD761">
            <v>57.948355728523637</v>
          </cell>
          <cell r="BE761">
            <v>62.662484439983125</v>
          </cell>
        </row>
        <row r="762">
          <cell r="AC762">
            <v>759</v>
          </cell>
          <cell r="AD762">
            <v>95.691225232427584</v>
          </cell>
          <cell r="AE762">
            <v>97.974353780148164</v>
          </cell>
          <cell r="AF762">
            <v>101.05495587905395</v>
          </cell>
          <cell r="AG762">
            <v>105.8940869959652</v>
          </cell>
          <cell r="AH762">
            <v>115.00255874033431</v>
          </cell>
          <cell r="AZ762">
            <v>759</v>
          </cell>
          <cell r="BA762">
            <v>51.71484692256319</v>
          </cell>
          <cell r="BB762">
            <v>53.231632167672323</v>
          </cell>
          <cell r="BC762">
            <v>55.189224284008354</v>
          </cell>
          <cell r="BD762">
            <v>57.957947668700321</v>
          </cell>
          <cell r="BE762">
            <v>62.671720306152949</v>
          </cell>
        </row>
        <row r="763">
          <cell r="AC763">
            <v>760</v>
          </cell>
          <cell r="AD763">
            <v>95.710467273750396</v>
          </cell>
          <cell r="AE763">
            <v>97.993351810005677</v>
          </cell>
          <cell r="AF763">
            <v>101.07496390933186</v>
          </cell>
          <cell r="AG763">
            <v>105.9137770623631</v>
          </cell>
          <cell r="AH763">
            <v>115.02091246155027</v>
          </cell>
          <cell r="AZ763">
            <v>760</v>
          </cell>
          <cell r="BA763">
            <v>51.72408922973073</v>
          </cell>
          <cell r="BB763">
            <v>53.240248235930693</v>
          </cell>
          <cell r="BC763">
            <v>55.197794224407282</v>
          </cell>
          <cell r="BD763">
            <v>57.967539608877004</v>
          </cell>
          <cell r="BE763">
            <v>62.680956172322766</v>
          </cell>
        </row>
        <row r="764">
          <cell r="AC764">
            <v>761</v>
          </cell>
          <cell r="AD764">
            <v>95.729709315073208</v>
          </cell>
          <cell r="AE764">
            <v>98.011574852881012</v>
          </cell>
          <cell r="AF764">
            <v>101.09497193960975</v>
          </cell>
          <cell r="AG764">
            <v>105.933467128761</v>
          </cell>
          <cell r="AH764">
            <v>115.03926618276623</v>
          </cell>
          <cell r="AZ764">
            <v>761</v>
          </cell>
          <cell r="BA764">
            <v>51.73333153689827</v>
          </cell>
          <cell r="BB764">
            <v>53.24886430418907</v>
          </cell>
          <cell r="BC764">
            <v>55.20636416480621</v>
          </cell>
          <cell r="BD764">
            <v>57.977131549053688</v>
          </cell>
          <cell r="BE764">
            <v>62.690192038492583</v>
          </cell>
        </row>
        <row r="765">
          <cell r="AC765">
            <v>762</v>
          </cell>
          <cell r="AD765">
            <v>95.748951356396034</v>
          </cell>
          <cell r="AE765">
            <v>98.029380703245522</v>
          </cell>
          <cell r="AF765">
            <v>101.11497996988766</v>
          </cell>
          <cell r="AG765">
            <v>105.95315719515888</v>
          </cell>
          <cell r="AH765">
            <v>115.0576199039822</v>
          </cell>
          <cell r="AZ765">
            <v>762</v>
          </cell>
          <cell r="BA765">
            <v>51.742573844065809</v>
          </cell>
          <cell r="BB765">
            <v>53.257480372447439</v>
          </cell>
          <cell r="BC765">
            <v>55.214934105205138</v>
          </cell>
          <cell r="BD765">
            <v>57.986723489230371</v>
          </cell>
          <cell r="BE765">
            <v>62.6994279046624</v>
          </cell>
        </row>
        <row r="766">
          <cell r="AC766">
            <v>763</v>
          </cell>
          <cell r="AD766">
            <v>95.768193397718846</v>
          </cell>
          <cell r="AE766">
            <v>98.047186553610047</v>
          </cell>
          <cell r="AF766">
            <v>101.13498800016555</v>
          </cell>
          <cell r="AG766">
            <v>105.97284726155678</v>
          </cell>
          <cell r="AH766">
            <v>115.07597362519816</v>
          </cell>
          <cell r="AZ766">
            <v>763</v>
          </cell>
          <cell r="BA766">
            <v>51.751816151233342</v>
          </cell>
          <cell r="BB766">
            <v>53.266096440705809</v>
          </cell>
          <cell r="BC766">
            <v>55.223504045604066</v>
          </cell>
          <cell r="BD766">
            <v>57.996315429407055</v>
          </cell>
          <cell r="BE766">
            <v>62.708663770832224</v>
          </cell>
        </row>
        <row r="767">
          <cell r="AC767">
            <v>764</v>
          </cell>
          <cell r="AD767">
            <v>95.787435439041658</v>
          </cell>
          <cell r="AE767">
            <v>98.064992403974557</v>
          </cell>
          <cell r="AF767">
            <v>101.15499603044346</v>
          </cell>
          <cell r="AG767">
            <v>105.99253732795468</v>
          </cell>
          <cell r="AH767">
            <v>115.09432734641412</v>
          </cell>
          <cell r="AZ767">
            <v>764</v>
          </cell>
          <cell r="BA767">
            <v>51.761058458400882</v>
          </cell>
          <cell r="BB767">
            <v>53.274712508964186</v>
          </cell>
          <cell r="BC767">
            <v>55.232073986003002</v>
          </cell>
          <cell r="BD767">
            <v>58.005103311041175</v>
          </cell>
          <cell r="BE767">
            <v>62.717899637002041</v>
          </cell>
        </row>
        <row r="768">
          <cell r="AC768">
            <v>765</v>
          </cell>
          <cell r="AD768">
            <v>95.806677480364485</v>
          </cell>
          <cell r="AE768">
            <v>98.082798254339068</v>
          </cell>
          <cell r="AF768">
            <v>101.17500406072135</v>
          </cell>
          <cell r="AG768">
            <v>106.0120024722425</v>
          </cell>
          <cell r="AH768">
            <v>115.11268106763009</v>
          </cell>
          <cell r="AZ768">
            <v>765</v>
          </cell>
          <cell r="BA768">
            <v>51.770300765568422</v>
          </cell>
          <cell r="BB768">
            <v>53.283328577222555</v>
          </cell>
          <cell r="BC768">
            <v>55.24064392640193</v>
          </cell>
          <cell r="BD768">
            <v>58.013389681737316</v>
          </cell>
          <cell r="BE768">
            <v>62.727135503171858</v>
          </cell>
        </row>
        <row r="769">
          <cell r="AC769">
            <v>766</v>
          </cell>
          <cell r="AD769">
            <v>95.825919521687297</v>
          </cell>
          <cell r="AE769">
            <v>98.100604104703592</v>
          </cell>
          <cell r="AF769">
            <v>101.19501209099926</v>
          </cell>
          <cell r="AG769">
            <v>106.03133034117185</v>
          </cell>
          <cell r="AH769">
            <v>115.13103478884605</v>
          </cell>
          <cell r="AZ769">
            <v>766</v>
          </cell>
          <cell r="BA769">
            <v>51.779543072735962</v>
          </cell>
          <cell r="BB769">
            <v>53.291944645480932</v>
          </cell>
          <cell r="BC769">
            <v>55.249213866800858</v>
          </cell>
          <cell r="BD769">
            <v>58.021676052433456</v>
          </cell>
          <cell r="BE769">
            <v>62.736371369341683</v>
          </cell>
        </row>
        <row r="770">
          <cell r="AC770">
            <v>767</v>
          </cell>
          <cell r="AD770">
            <v>95.845161563010109</v>
          </cell>
          <cell r="AE770">
            <v>98.118409955068103</v>
          </cell>
          <cell r="AF770">
            <v>101.21502012127715</v>
          </cell>
          <cell r="AG770">
            <v>106.05065821010119</v>
          </cell>
          <cell r="AH770">
            <v>115.14938851006201</v>
          </cell>
          <cell r="AZ770">
            <v>767</v>
          </cell>
          <cell r="BA770">
            <v>51.788785379903501</v>
          </cell>
          <cell r="BB770">
            <v>53.300560713739301</v>
          </cell>
          <cell r="BC770">
            <v>55.257783807199786</v>
          </cell>
          <cell r="BD770">
            <v>58.029962423129597</v>
          </cell>
          <cell r="BE770">
            <v>62.7456072355115</v>
          </cell>
        </row>
        <row r="771">
          <cell r="AC771">
            <v>768</v>
          </cell>
          <cell r="AD771">
            <v>95.864403604332935</v>
          </cell>
          <cell r="AE771">
            <v>98.136215805432613</v>
          </cell>
          <cell r="AF771">
            <v>101.23502815155506</v>
          </cell>
          <cell r="AG771">
            <v>106.06998607903053</v>
          </cell>
          <cell r="AH771">
            <v>115.16774223127798</v>
          </cell>
          <cell r="AZ771">
            <v>768</v>
          </cell>
          <cell r="BA771">
            <v>51.798027687071041</v>
          </cell>
          <cell r="BB771">
            <v>53.309176781997671</v>
          </cell>
          <cell r="BC771">
            <v>55.266353747598714</v>
          </cell>
          <cell r="BD771">
            <v>58.038248793825737</v>
          </cell>
          <cell r="BE771">
            <v>62.754843101681317</v>
          </cell>
        </row>
        <row r="772">
          <cell r="AC772">
            <v>769</v>
          </cell>
          <cell r="AD772">
            <v>95.883645645655747</v>
          </cell>
          <cell r="AE772">
            <v>98.154021655797138</v>
          </cell>
          <cell r="AF772">
            <v>101.25503618183295</v>
          </cell>
          <cell r="AG772">
            <v>106.08931394795988</v>
          </cell>
          <cell r="AH772">
            <v>115.18609595249394</v>
          </cell>
          <cell r="AZ772">
            <v>769</v>
          </cell>
          <cell r="BA772">
            <v>51.807269994238574</v>
          </cell>
          <cell r="BB772">
            <v>53.317792850256048</v>
          </cell>
          <cell r="BC772">
            <v>55.274923687997642</v>
          </cell>
          <cell r="BD772">
            <v>58.046535164521877</v>
          </cell>
          <cell r="BE772">
            <v>62.764078967851141</v>
          </cell>
        </row>
        <row r="773">
          <cell r="AC773">
            <v>770</v>
          </cell>
          <cell r="AD773">
            <v>95.902887686978559</v>
          </cell>
          <cell r="AE773">
            <v>98.171827506161648</v>
          </cell>
          <cell r="AF773">
            <v>101.27504421211086</v>
          </cell>
          <cell r="AG773">
            <v>106.10864181688922</v>
          </cell>
          <cell r="AH773">
            <v>115.20444967370992</v>
          </cell>
          <cell r="AZ773">
            <v>770</v>
          </cell>
          <cell r="BA773">
            <v>51.816512301406114</v>
          </cell>
          <cell r="BB773">
            <v>53.326408918514417</v>
          </cell>
          <cell r="BC773">
            <v>55.28349362839657</v>
          </cell>
          <cell r="BD773">
            <v>58.054821535218018</v>
          </cell>
          <cell r="BE773">
            <v>62.773314834020958</v>
          </cell>
        </row>
        <row r="774">
          <cell r="AC774">
            <v>771</v>
          </cell>
          <cell r="AD774">
            <v>95.922129728301385</v>
          </cell>
          <cell r="AE774">
            <v>98.189633356526159</v>
          </cell>
          <cell r="AF774">
            <v>101.29505224238875</v>
          </cell>
          <cell r="AG774">
            <v>106.12796968581856</v>
          </cell>
          <cell r="AH774">
            <v>115.22280339492588</v>
          </cell>
          <cell r="AZ774">
            <v>771</v>
          </cell>
          <cell r="BA774">
            <v>51.825754608573654</v>
          </cell>
          <cell r="BB774">
            <v>53.335024986772787</v>
          </cell>
          <cell r="BC774">
            <v>55.292063568795498</v>
          </cell>
          <cell r="BD774">
            <v>58.063107905914158</v>
          </cell>
          <cell r="BE774">
            <v>62.782550700190775</v>
          </cell>
        </row>
        <row r="775">
          <cell r="AC775">
            <v>772</v>
          </cell>
          <cell r="AD775">
            <v>95.941371769624197</v>
          </cell>
          <cell r="AE775">
            <v>98.207439206890669</v>
          </cell>
          <cell r="AF775">
            <v>101.31506027266666</v>
          </cell>
          <cell r="AG775">
            <v>106.14729755474789</v>
          </cell>
          <cell r="AH775">
            <v>115.24115711614184</v>
          </cell>
          <cell r="AZ775">
            <v>772</v>
          </cell>
          <cell r="BA775">
            <v>51.834996915741193</v>
          </cell>
          <cell r="BB775">
            <v>53.343641055031163</v>
          </cell>
          <cell r="BC775">
            <v>55.300633509194434</v>
          </cell>
          <cell r="BD775">
            <v>58.071394276610299</v>
          </cell>
          <cell r="BE775">
            <v>62.791786566360599</v>
          </cell>
        </row>
        <row r="776">
          <cell r="AC776">
            <v>773</v>
          </cell>
          <cell r="AD776">
            <v>95.960613810947009</v>
          </cell>
          <cell r="AE776">
            <v>98.225245057255194</v>
          </cell>
          <cell r="AF776">
            <v>101.33506830294455</v>
          </cell>
          <cell r="AG776">
            <v>106.16662542367725</v>
          </cell>
          <cell r="AH776">
            <v>115.25951083735781</v>
          </cell>
          <cell r="AZ776">
            <v>773</v>
          </cell>
          <cell r="BA776">
            <v>51.844239222908733</v>
          </cell>
          <cell r="BB776">
            <v>53.352257123289533</v>
          </cell>
          <cell r="BC776">
            <v>55.309203449593362</v>
          </cell>
          <cell r="BD776">
            <v>58.079680647306439</v>
          </cell>
          <cell r="BE776">
            <v>62.801022432530416</v>
          </cell>
        </row>
        <row r="777">
          <cell r="AC777">
            <v>774</v>
          </cell>
          <cell r="AD777">
            <v>95.979855852269836</v>
          </cell>
          <cell r="AE777">
            <v>98.243050907619704</v>
          </cell>
          <cell r="AF777">
            <v>101.35507633322246</v>
          </cell>
          <cell r="AG777">
            <v>106.18595329260658</v>
          </cell>
          <cell r="AH777">
            <v>115.27786455857377</v>
          </cell>
          <cell r="AZ777">
            <v>774</v>
          </cell>
          <cell r="BA777">
            <v>51.853481530076273</v>
          </cell>
          <cell r="BB777">
            <v>53.360873191547903</v>
          </cell>
          <cell r="BC777">
            <v>55.31777338999229</v>
          </cell>
          <cell r="BD777">
            <v>58.087967018002573</v>
          </cell>
          <cell r="BE777">
            <v>62.810258298700234</v>
          </cell>
        </row>
        <row r="778">
          <cell r="AC778">
            <v>775</v>
          </cell>
          <cell r="AD778">
            <v>95.999097893592648</v>
          </cell>
          <cell r="AE778">
            <v>98.260856757984214</v>
          </cell>
          <cell r="AF778">
            <v>101.37508436350035</v>
          </cell>
          <cell r="AG778">
            <v>106.20528116153592</v>
          </cell>
          <cell r="AH778">
            <v>115.29621827978973</v>
          </cell>
          <cell r="AZ778">
            <v>775</v>
          </cell>
          <cell r="BA778">
            <v>51.862723837243806</v>
          </cell>
          <cell r="BB778">
            <v>53.369489259806279</v>
          </cell>
          <cell r="BC778">
            <v>55.326343330391218</v>
          </cell>
          <cell r="BD778">
            <v>58.096253388698713</v>
          </cell>
          <cell r="BE778">
            <v>62.819494164870058</v>
          </cell>
        </row>
        <row r="779">
          <cell r="AC779">
            <v>776</v>
          </cell>
          <cell r="AD779">
            <v>96.017111764338765</v>
          </cell>
          <cell r="AE779">
            <v>98.278662608348739</v>
          </cell>
          <cell r="AF779">
            <v>101.39509239377826</v>
          </cell>
          <cell r="AG779">
            <v>106.22460903046527</v>
          </cell>
          <cell r="AH779">
            <v>115.3145720010057</v>
          </cell>
          <cell r="AZ779">
            <v>776</v>
          </cell>
          <cell r="BA779">
            <v>51.871966144411346</v>
          </cell>
          <cell r="BB779">
            <v>53.378105328064649</v>
          </cell>
          <cell r="BC779">
            <v>55.334913270790146</v>
          </cell>
          <cell r="BD779">
            <v>58.104539759394854</v>
          </cell>
          <cell r="BE779">
            <v>62.828730031039875</v>
          </cell>
        </row>
        <row r="780">
          <cell r="AC780">
            <v>777</v>
          </cell>
          <cell r="AD780">
            <v>96.035065223717467</v>
          </cell>
          <cell r="AE780">
            <v>98.29646845871325</v>
          </cell>
          <cell r="AF780">
            <v>101.41510042405615</v>
          </cell>
          <cell r="AG780">
            <v>106.24393689939461</v>
          </cell>
          <cell r="AH780">
            <v>115.33292572222166</v>
          </cell>
          <cell r="AZ780">
            <v>777</v>
          </cell>
          <cell r="BA780">
            <v>51.881208451578885</v>
          </cell>
          <cell r="BB780">
            <v>53.386721396323018</v>
          </cell>
          <cell r="BC780">
            <v>55.343483211189074</v>
          </cell>
          <cell r="BD780">
            <v>58.112826130090994</v>
          </cell>
          <cell r="BE780">
            <v>62.837965897209692</v>
          </cell>
        </row>
        <row r="781">
          <cell r="AC781">
            <v>778</v>
          </cell>
          <cell r="AD781">
            <v>96.05301868309617</v>
          </cell>
          <cell r="AE781">
            <v>98.31427430907776</v>
          </cell>
          <cell r="AF781">
            <v>101.43510845433406</v>
          </cell>
          <cell r="AG781">
            <v>106.26326476832395</v>
          </cell>
          <cell r="AH781">
            <v>115.35127944343762</v>
          </cell>
          <cell r="AZ781">
            <v>778</v>
          </cell>
          <cell r="BA781">
            <v>51.890450758746425</v>
          </cell>
          <cell r="BB781">
            <v>53.395337464581395</v>
          </cell>
          <cell r="BC781">
            <v>55.352053151588002</v>
          </cell>
          <cell r="BD781">
            <v>58.121112500787135</v>
          </cell>
          <cell r="BE781">
            <v>62.847201763379516</v>
          </cell>
        </row>
        <row r="782">
          <cell r="AC782">
            <v>779</v>
          </cell>
          <cell r="AD782">
            <v>96.070972142474872</v>
          </cell>
          <cell r="AE782">
            <v>98.332080159442285</v>
          </cell>
          <cell r="AF782">
            <v>101.45511648461195</v>
          </cell>
          <cell r="AG782">
            <v>106.2825926372533</v>
          </cell>
          <cell r="AH782">
            <v>115.36963316465359</v>
          </cell>
          <cell r="AZ782">
            <v>779</v>
          </cell>
          <cell r="BA782">
            <v>51.899693065913965</v>
          </cell>
          <cell r="BB782">
            <v>53.403953532839765</v>
          </cell>
          <cell r="BC782">
            <v>55.360623091986938</v>
          </cell>
          <cell r="BD782">
            <v>58.129398871483275</v>
          </cell>
          <cell r="BE782">
            <v>62.856437629549333</v>
          </cell>
        </row>
        <row r="783">
          <cell r="AC783">
            <v>780</v>
          </cell>
          <cell r="AD783">
            <v>96.088925601853575</v>
          </cell>
          <cell r="AE783">
            <v>98.349886009806795</v>
          </cell>
          <cell r="AF783">
            <v>101.47512451488986</v>
          </cell>
          <cell r="AG783">
            <v>106.30192050618264</v>
          </cell>
          <cell r="AH783">
            <v>115.38798688586955</v>
          </cell>
          <cell r="AZ783">
            <v>780</v>
          </cell>
          <cell r="BA783">
            <v>51.908935373081505</v>
          </cell>
          <cell r="BB783">
            <v>53.412569601098134</v>
          </cell>
          <cell r="BC783">
            <v>55.369193032385866</v>
          </cell>
          <cell r="BD783">
            <v>58.137685242179415</v>
          </cell>
          <cell r="BE783">
            <v>62.86567349571915</v>
          </cell>
        </row>
        <row r="784">
          <cell r="AC784">
            <v>781</v>
          </cell>
          <cell r="AD784">
            <v>96.106879061232277</v>
          </cell>
          <cell r="AE784">
            <v>98.367691860171306</v>
          </cell>
          <cell r="AF784">
            <v>101.49513254516775</v>
          </cell>
          <cell r="AG784">
            <v>106.32124837511198</v>
          </cell>
          <cell r="AH784">
            <v>115.40634060708551</v>
          </cell>
          <cell r="AZ784">
            <v>781</v>
          </cell>
          <cell r="BA784">
            <v>51.918177680249038</v>
          </cell>
          <cell r="BB784">
            <v>53.421185669356511</v>
          </cell>
          <cell r="BC784">
            <v>55.377762972784794</v>
          </cell>
          <cell r="BD784">
            <v>58.145971612875556</v>
          </cell>
          <cell r="BE784">
            <v>62.874909361888975</v>
          </cell>
        </row>
        <row r="785">
          <cell r="AC785">
            <v>782</v>
          </cell>
          <cell r="AD785">
            <v>96.12483252061098</v>
          </cell>
          <cell r="AE785">
            <v>98.385497710535816</v>
          </cell>
          <cell r="AF785">
            <v>101.51514057544566</v>
          </cell>
          <cell r="AG785">
            <v>106.34057624404132</v>
          </cell>
          <cell r="AH785">
            <v>115.42469432830148</v>
          </cell>
          <cell r="AZ785">
            <v>782</v>
          </cell>
          <cell r="BA785">
            <v>51.927419987416577</v>
          </cell>
          <cell r="BB785">
            <v>53.429801737614881</v>
          </cell>
          <cell r="BC785">
            <v>55.386332913183722</v>
          </cell>
          <cell r="BD785">
            <v>58.154257983571696</v>
          </cell>
          <cell r="BE785">
            <v>62.884145228058792</v>
          </cell>
        </row>
        <row r="786">
          <cell r="AC786">
            <v>783</v>
          </cell>
          <cell r="AD786">
            <v>96.142785979989682</v>
          </cell>
          <cell r="AE786">
            <v>98.403303560900341</v>
          </cell>
          <cell r="AF786">
            <v>101.53514860572355</v>
          </cell>
          <cell r="AG786">
            <v>106.35990411297067</v>
          </cell>
          <cell r="AH786">
            <v>115.44304804951744</v>
          </cell>
          <cell r="AZ786">
            <v>783</v>
          </cell>
          <cell r="BA786">
            <v>51.936662294584117</v>
          </cell>
          <cell r="BB786">
            <v>53.438417805873257</v>
          </cell>
          <cell r="BC786">
            <v>55.39490285358265</v>
          </cell>
          <cell r="BD786">
            <v>58.162544354267837</v>
          </cell>
          <cell r="BE786">
            <v>62.893381094228609</v>
          </cell>
        </row>
        <row r="787">
          <cell r="AC787">
            <v>784</v>
          </cell>
          <cell r="AD787">
            <v>96.160739439368385</v>
          </cell>
          <cell r="AE787">
            <v>98.421109411264851</v>
          </cell>
          <cell r="AF787">
            <v>101.55515663600146</v>
          </cell>
          <cell r="AG787">
            <v>106.37923198190001</v>
          </cell>
          <cell r="AH787">
            <v>115.4614017707334</v>
          </cell>
          <cell r="AZ787">
            <v>784</v>
          </cell>
          <cell r="BA787">
            <v>51.945904601751657</v>
          </cell>
          <cell r="BB787">
            <v>53.447033874131627</v>
          </cell>
          <cell r="BC787">
            <v>55.403472793981578</v>
          </cell>
          <cell r="BD787">
            <v>58.170830724963977</v>
          </cell>
          <cell r="BE787">
            <v>62.902616960398426</v>
          </cell>
        </row>
        <row r="788">
          <cell r="AC788">
            <v>785</v>
          </cell>
          <cell r="AD788">
            <v>96.178692898747087</v>
          </cell>
          <cell r="AE788">
            <v>98.438915261629361</v>
          </cell>
          <cell r="AF788">
            <v>101.57516466627935</v>
          </cell>
          <cell r="AG788">
            <v>106.39855985082934</v>
          </cell>
          <cell r="AH788">
            <v>115.47975549194938</v>
          </cell>
          <cell r="AZ788">
            <v>785</v>
          </cell>
          <cell r="BA788">
            <v>51.955146908919197</v>
          </cell>
          <cell r="BB788">
            <v>53.455649942389996</v>
          </cell>
          <cell r="BC788">
            <v>55.412042734380506</v>
          </cell>
          <cell r="BD788">
            <v>58.179117095660118</v>
          </cell>
          <cell r="BE788">
            <v>62.91185282656825</v>
          </cell>
        </row>
        <row r="789">
          <cell r="AC789">
            <v>786</v>
          </cell>
          <cell r="AD789">
            <v>96.19664635812579</v>
          </cell>
          <cell r="AE789">
            <v>98.456721111993886</v>
          </cell>
          <cell r="AF789">
            <v>101.59517269655726</v>
          </cell>
          <cell r="AG789">
            <v>106.4178877197587</v>
          </cell>
          <cell r="AH789">
            <v>115.49810921316534</v>
          </cell>
          <cell r="AZ789">
            <v>786</v>
          </cell>
          <cell r="BA789">
            <v>51.964389216086737</v>
          </cell>
          <cell r="BB789">
            <v>53.464266010648373</v>
          </cell>
          <cell r="BC789">
            <v>55.420612674779434</v>
          </cell>
          <cell r="BD789">
            <v>58.187403466356251</v>
          </cell>
          <cell r="BE789">
            <v>62.921088692738067</v>
          </cell>
        </row>
        <row r="790">
          <cell r="AC790">
            <v>787</v>
          </cell>
          <cell r="AD790">
            <v>96.214599817504492</v>
          </cell>
          <cell r="AE790">
            <v>98.474526962358397</v>
          </cell>
          <cell r="AF790">
            <v>101.61518072683515</v>
          </cell>
          <cell r="AG790">
            <v>106.43721558868803</v>
          </cell>
          <cell r="AH790">
            <v>115.51646293438129</v>
          </cell>
          <cell r="AZ790">
            <v>787</v>
          </cell>
          <cell r="BA790">
            <v>51.973631523254269</v>
          </cell>
          <cell r="BB790">
            <v>53.472882078906743</v>
          </cell>
          <cell r="BC790">
            <v>55.42918261517837</v>
          </cell>
          <cell r="BD790">
            <v>58.195689837052392</v>
          </cell>
          <cell r="BE790">
            <v>62.930324558907884</v>
          </cell>
        </row>
        <row r="791">
          <cell r="AC791">
            <v>788</v>
          </cell>
          <cell r="AD791">
            <v>96.232553276883195</v>
          </cell>
          <cell r="AE791">
            <v>98.492332812722907</v>
          </cell>
          <cell r="AF791">
            <v>101.63518875711306</v>
          </cell>
          <cell r="AG791">
            <v>106.45654345761737</v>
          </cell>
          <cell r="AH791">
            <v>115.53481665559727</v>
          </cell>
          <cell r="AZ791">
            <v>788</v>
          </cell>
          <cell r="BA791">
            <v>51.982873830421809</v>
          </cell>
          <cell r="BB791">
            <v>53.481498147165112</v>
          </cell>
          <cell r="BC791">
            <v>55.437752555577298</v>
          </cell>
          <cell r="BD791">
            <v>58.203976207748532</v>
          </cell>
          <cell r="BE791">
            <v>62.939560425077708</v>
          </cell>
        </row>
        <row r="792">
          <cell r="AC792">
            <v>789</v>
          </cell>
          <cell r="AD792">
            <v>96.250506736261897</v>
          </cell>
          <cell r="AE792">
            <v>98.510138663087432</v>
          </cell>
          <cell r="AF792">
            <v>101.65519678739095</v>
          </cell>
          <cell r="AG792">
            <v>106.47587132654672</v>
          </cell>
          <cell r="AH792">
            <v>115.55317037681323</v>
          </cell>
          <cell r="AZ792">
            <v>789</v>
          </cell>
          <cell r="BA792">
            <v>51.992116137589349</v>
          </cell>
          <cell r="BB792">
            <v>53.490114215423489</v>
          </cell>
          <cell r="BC792">
            <v>55.446322495976226</v>
          </cell>
          <cell r="BD792">
            <v>58.212262578444673</v>
          </cell>
          <cell r="BE792">
            <v>62.948796291247525</v>
          </cell>
        </row>
        <row r="793">
          <cell r="AC793">
            <v>790</v>
          </cell>
          <cell r="AD793">
            <v>96.2684601956406</v>
          </cell>
          <cell r="AE793">
            <v>98.527944513451942</v>
          </cell>
          <cell r="AF793">
            <v>101.67520481766886</v>
          </cell>
          <cell r="AG793">
            <v>106.49519919547606</v>
          </cell>
          <cell r="AH793">
            <v>115.57152409802919</v>
          </cell>
          <cell r="AZ793">
            <v>790</v>
          </cell>
          <cell r="BA793">
            <v>52.001173105835825</v>
          </cell>
          <cell r="BB793">
            <v>53.498730283681859</v>
          </cell>
          <cell r="BC793">
            <v>55.454892436375154</v>
          </cell>
          <cell r="BD793">
            <v>58.220548949140813</v>
          </cell>
          <cell r="BE793">
            <v>62.958032157417342</v>
          </cell>
        </row>
        <row r="794">
          <cell r="AC794">
            <v>791</v>
          </cell>
          <cell r="AD794">
            <v>96.286413655019302</v>
          </cell>
          <cell r="AE794">
            <v>98.545750363816452</v>
          </cell>
          <cell r="AF794">
            <v>101.69521284794675</v>
          </cell>
          <cell r="AG794">
            <v>106.5145270644054</v>
          </cell>
          <cell r="AH794">
            <v>115.58987781924516</v>
          </cell>
          <cell r="AZ794">
            <v>791</v>
          </cell>
          <cell r="BA794">
            <v>52.009154442154241</v>
          </cell>
          <cell r="BB794">
            <v>53.507346351940228</v>
          </cell>
          <cell r="BC794">
            <v>55.463462376774082</v>
          </cell>
          <cell r="BD794">
            <v>58.228835319836953</v>
          </cell>
          <cell r="BE794">
            <v>62.967268023587167</v>
          </cell>
        </row>
        <row r="795">
          <cell r="AC795">
            <v>792</v>
          </cell>
          <cell r="AD795">
            <v>96.304367114398005</v>
          </cell>
          <cell r="AE795">
            <v>98.563556214180963</v>
          </cell>
          <cell r="AF795">
            <v>101.71522087822466</v>
          </cell>
          <cell r="AG795">
            <v>106.53385493333474</v>
          </cell>
          <cell r="AH795">
            <v>115.60823154046112</v>
          </cell>
          <cell r="AZ795">
            <v>792</v>
          </cell>
          <cell r="BA795">
            <v>52.017135778472664</v>
          </cell>
          <cell r="BB795">
            <v>53.515962420198605</v>
          </cell>
          <cell r="BC795">
            <v>55.47203231717301</v>
          </cell>
          <cell r="BD795">
            <v>58.237121690533094</v>
          </cell>
          <cell r="BE795">
            <v>62.976503889756984</v>
          </cell>
        </row>
        <row r="796">
          <cell r="AC796">
            <v>793</v>
          </cell>
          <cell r="AD796">
            <v>96.322320573776707</v>
          </cell>
          <cell r="AE796">
            <v>98.581362064545488</v>
          </cell>
          <cell r="AF796">
            <v>101.73522890850255</v>
          </cell>
          <cell r="AG796">
            <v>106.55318280226409</v>
          </cell>
          <cell r="AH796">
            <v>115.62658526167708</v>
          </cell>
          <cell r="AZ796">
            <v>793</v>
          </cell>
          <cell r="BA796">
            <v>52.02511711479108</v>
          </cell>
          <cell r="BB796">
            <v>53.524578488456974</v>
          </cell>
          <cell r="BC796">
            <v>55.480602257571938</v>
          </cell>
          <cell r="BD796">
            <v>58.245408061229234</v>
          </cell>
          <cell r="BE796">
            <v>62.985739755926801</v>
          </cell>
        </row>
        <row r="797">
          <cell r="AC797">
            <v>794</v>
          </cell>
          <cell r="AD797">
            <v>96.34027403315541</v>
          </cell>
          <cell r="AE797">
            <v>98.599167914909998</v>
          </cell>
          <cell r="AF797">
            <v>101.75523693878046</v>
          </cell>
          <cell r="AG797">
            <v>106.57251067119343</v>
          </cell>
          <cell r="AH797">
            <v>115.64493898289305</v>
          </cell>
          <cell r="AZ797">
            <v>794</v>
          </cell>
          <cell r="BA797">
            <v>52.033098451109502</v>
          </cell>
          <cell r="BB797">
            <v>53.533194556715344</v>
          </cell>
          <cell r="BC797">
            <v>55.489172197970866</v>
          </cell>
          <cell r="BD797">
            <v>58.253694431925375</v>
          </cell>
          <cell r="BE797">
            <v>62.994975622096625</v>
          </cell>
        </row>
        <row r="798">
          <cell r="AC798">
            <v>795</v>
          </cell>
          <cell r="AD798">
            <v>96.358227492534112</v>
          </cell>
          <cell r="AE798">
            <v>98.616973765274508</v>
          </cell>
          <cell r="AF798">
            <v>101.77524496905835</v>
          </cell>
          <cell r="AG798">
            <v>106.59183854012277</v>
          </cell>
          <cell r="AH798">
            <v>115.66329270410901</v>
          </cell>
          <cell r="AZ798">
            <v>795</v>
          </cell>
          <cell r="BA798">
            <v>52.041079787427918</v>
          </cell>
          <cell r="BB798">
            <v>53.541810624973721</v>
          </cell>
          <cell r="BC798">
            <v>55.497742138369802</v>
          </cell>
          <cell r="BD798">
            <v>58.261980802621515</v>
          </cell>
          <cell r="BE798">
            <v>63.00363929611192</v>
          </cell>
        </row>
        <row r="799">
          <cell r="AC799">
            <v>796</v>
          </cell>
          <cell r="AD799">
            <v>96.376180951912815</v>
          </cell>
          <cell r="AE799">
            <v>98.634779615639033</v>
          </cell>
          <cell r="AF799">
            <v>101.79525299933626</v>
          </cell>
          <cell r="AG799">
            <v>106.61116640905212</v>
          </cell>
          <cell r="AH799">
            <v>115.68164642532497</v>
          </cell>
          <cell r="AZ799">
            <v>796</v>
          </cell>
          <cell r="BA799">
            <v>52.049061123746334</v>
          </cell>
          <cell r="BB799">
            <v>53.55042669323209</v>
          </cell>
          <cell r="BC799">
            <v>55.50631207876873</v>
          </cell>
          <cell r="BD799">
            <v>58.270267173317656</v>
          </cell>
          <cell r="BE799">
            <v>63.011620335050075</v>
          </cell>
        </row>
        <row r="800">
          <cell r="AC800">
            <v>797</v>
          </cell>
          <cell r="AD800">
            <v>96.394134411291517</v>
          </cell>
          <cell r="AE800">
            <v>98.652585466003544</v>
          </cell>
          <cell r="AF800">
            <v>101.81526102961415</v>
          </cell>
          <cell r="AG800">
            <v>106.63049427798146</v>
          </cell>
          <cell r="AH800">
            <v>115.70000014654094</v>
          </cell>
          <cell r="AZ800">
            <v>797</v>
          </cell>
          <cell r="BA800">
            <v>52.057042460064757</v>
          </cell>
          <cell r="BB800">
            <v>53.55904276149046</v>
          </cell>
          <cell r="BC800">
            <v>55.514882019167658</v>
          </cell>
          <cell r="BD800">
            <v>58.278553544013796</v>
          </cell>
          <cell r="BE800">
            <v>63.01960137398823</v>
          </cell>
        </row>
        <row r="801">
          <cell r="AC801">
            <v>798</v>
          </cell>
          <cell r="AD801">
            <v>96.41208787067022</v>
          </cell>
          <cell r="AE801">
            <v>98.670391316368054</v>
          </cell>
          <cell r="AF801">
            <v>101.83526905989206</v>
          </cell>
          <cell r="AG801">
            <v>106.64982214691079</v>
          </cell>
          <cell r="AH801">
            <v>115.7183538677569</v>
          </cell>
          <cell r="AZ801">
            <v>798</v>
          </cell>
          <cell r="BA801">
            <v>52.065023796383173</v>
          </cell>
          <cell r="BB801">
            <v>53.567658829748837</v>
          </cell>
          <cell r="BC801">
            <v>55.523451959566586</v>
          </cell>
          <cell r="BD801">
            <v>58.28683991470993</v>
          </cell>
          <cell r="BE801">
            <v>63.027582412926385</v>
          </cell>
        </row>
        <row r="802">
          <cell r="AC802">
            <v>799</v>
          </cell>
          <cell r="AD802">
            <v>96.430041330048923</v>
          </cell>
          <cell r="AE802">
            <v>98.688197166732579</v>
          </cell>
          <cell r="AF802">
            <v>101.85527709016995</v>
          </cell>
          <cell r="AG802">
            <v>106.66915001584015</v>
          </cell>
          <cell r="AH802">
            <v>115.73670758897286</v>
          </cell>
          <cell r="AZ802">
            <v>799</v>
          </cell>
          <cell r="BA802">
            <v>52.073005132701596</v>
          </cell>
          <cell r="BB802">
            <v>53.576274898007206</v>
          </cell>
          <cell r="BC802">
            <v>55.532021899965514</v>
          </cell>
          <cell r="BD802">
            <v>58.29512628540607</v>
          </cell>
          <cell r="BE802">
            <v>63.03556345186454</v>
          </cell>
        </row>
        <row r="803">
          <cell r="AC803">
            <v>800</v>
          </cell>
          <cell r="AD803">
            <v>96.447994789427625</v>
          </cell>
          <cell r="AE803">
            <v>98.706003017097089</v>
          </cell>
          <cell r="AF803">
            <v>101.87528512044786</v>
          </cell>
          <cell r="AG803">
            <v>106.68847788476948</v>
          </cell>
          <cell r="AH803">
            <v>115.75506131018884</v>
          </cell>
          <cell r="AZ803">
            <v>800</v>
          </cell>
          <cell r="BA803">
            <v>52.080986469020011</v>
          </cell>
          <cell r="BB803">
            <v>53.584890966265583</v>
          </cell>
          <cell r="BC803">
            <v>55.540591840364442</v>
          </cell>
          <cell r="BD803">
            <v>58.303412656102211</v>
          </cell>
          <cell r="BE803">
            <v>63.043544490802695</v>
          </cell>
        </row>
        <row r="804">
          <cell r="AC804">
            <v>801</v>
          </cell>
          <cell r="AD804">
            <v>96.465948248806328</v>
          </cell>
          <cell r="AE804">
            <v>98.723808867461599</v>
          </cell>
          <cell r="AF804">
            <v>101.89529315072575</v>
          </cell>
          <cell r="AG804">
            <v>106.70780575369882</v>
          </cell>
          <cell r="AH804">
            <v>115.7734150314048</v>
          </cell>
          <cell r="AZ804">
            <v>801</v>
          </cell>
          <cell r="BA804">
            <v>52.088967805338434</v>
          </cell>
          <cell r="BB804">
            <v>53.593507034523952</v>
          </cell>
          <cell r="BC804">
            <v>55.54916178076337</v>
          </cell>
          <cell r="BD804">
            <v>58.311699026798351</v>
          </cell>
          <cell r="BE804">
            <v>63.05152552974085</v>
          </cell>
        </row>
        <row r="805">
          <cell r="AC805">
            <v>802</v>
          </cell>
          <cell r="AD805">
            <v>96.48390170818503</v>
          </cell>
          <cell r="AE805">
            <v>98.74161471782611</v>
          </cell>
          <cell r="AF805">
            <v>101.91530118100366</v>
          </cell>
          <cell r="AG805">
            <v>106.72713362262816</v>
          </cell>
          <cell r="AH805">
            <v>115.79176875262075</v>
          </cell>
          <cell r="AZ805">
            <v>802</v>
          </cell>
          <cell r="BA805">
            <v>52.09694914165685</v>
          </cell>
          <cell r="BB805">
            <v>53.602123102782322</v>
          </cell>
          <cell r="BC805">
            <v>55.557731721162305</v>
          </cell>
          <cell r="BD805">
            <v>58.319985397494492</v>
          </cell>
          <cell r="BE805">
            <v>63.059506568679005</v>
          </cell>
        </row>
        <row r="806">
          <cell r="AC806">
            <v>803</v>
          </cell>
          <cell r="AD806">
            <v>96.501855167563733</v>
          </cell>
          <cell r="AE806">
            <v>98.759420568190635</v>
          </cell>
          <cell r="AF806">
            <v>101.93530921128155</v>
          </cell>
          <cell r="AG806">
            <v>106.74646149155751</v>
          </cell>
          <cell r="AH806">
            <v>115.81012247383673</v>
          </cell>
          <cell r="AZ806">
            <v>803</v>
          </cell>
          <cell r="BA806">
            <v>52.104930477975273</v>
          </cell>
          <cell r="BB806">
            <v>53.610739171040699</v>
          </cell>
          <cell r="BC806">
            <v>55.566301661561234</v>
          </cell>
          <cell r="BD806">
            <v>58.328271768190632</v>
          </cell>
          <cell r="BE806">
            <v>63.06748760761716</v>
          </cell>
        </row>
        <row r="807">
          <cell r="AC807">
            <v>804</v>
          </cell>
          <cell r="AD807">
            <v>96.519808626942435</v>
          </cell>
          <cell r="AE807">
            <v>98.777226418555145</v>
          </cell>
          <cell r="AF807">
            <v>101.95531724155946</v>
          </cell>
          <cell r="AG807">
            <v>106.76578936048685</v>
          </cell>
          <cell r="AH807">
            <v>115.82847619505269</v>
          </cell>
          <cell r="AZ807">
            <v>804</v>
          </cell>
          <cell r="BA807">
            <v>52.112911814293689</v>
          </cell>
          <cell r="BB807">
            <v>53.619355239299068</v>
          </cell>
          <cell r="BC807">
            <v>55.574871601960162</v>
          </cell>
          <cell r="BD807">
            <v>58.336558138886772</v>
          </cell>
          <cell r="BE807">
            <v>63.075468646555315</v>
          </cell>
        </row>
        <row r="808">
          <cell r="AC808">
            <v>805</v>
          </cell>
          <cell r="AD808">
            <v>96.537762086321138</v>
          </cell>
          <cell r="AE808">
            <v>98.795032268919655</v>
          </cell>
          <cell r="AF808">
            <v>101.97532527183736</v>
          </cell>
          <cell r="AG808">
            <v>106.78511722941619</v>
          </cell>
          <cell r="AH808">
            <v>115.84682991626866</v>
          </cell>
          <cell r="AZ808">
            <v>805</v>
          </cell>
          <cell r="BA808">
            <v>52.120893150612112</v>
          </cell>
          <cell r="BB808">
            <v>53.627971307557438</v>
          </cell>
          <cell r="BC808">
            <v>55.58344154235909</v>
          </cell>
          <cell r="BD808">
            <v>58.344844509582913</v>
          </cell>
          <cell r="BE808">
            <v>63.08344968549347</v>
          </cell>
        </row>
        <row r="809">
          <cell r="AC809">
            <v>806</v>
          </cell>
          <cell r="AD809">
            <v>96.55571554569984</v>
          </cell>
          <cell r="AE809">
            <v>98.81283811928418</v>
          </cell>
          <cell r="AF809">
            <v>101.99533330211526</v>
          </cell>
          <cell r="AG809">
            <v>106.80444509834554</v>
          </cell>
          <cell r="AH809">
            <v>115.86518363748462</v>
          </cell>
          <cell r="AZ809">
            <v>806</v>
          </cell>
          <cell r="BA809">
            <v>52.128874486930528</v>
          </cell>
          <cell r="BB809">
            <v>53.636587375815814</v>
          </cell>
          <cell r="BC809">
            <v>55.592011482758018</v>
          </cell>
          <cell r="BD809">
            <v>58.353130880279053</v>
          </cell>
          <cell r="BE809">
            <v>63.091430724431625</v>
          </cell>
        </row>
        <row r="810">
          <cell r="AC810">
            <v>807</v>
          </cell>
          <cell r="AD810">
            <v>96.573669005078543</v>
          </cell>
          <cell r="AE810">
            <v>98.83064396964869</v>
          </cell>
          <cell r="AF810">
            <v>102.01387295585346</v>
          </cell>
          <cell r="AG810">
            <v>106.82377296727488</v>
          </cell>
          <cell r="AH810">
            <v>115.88353735870058</v>
          </cell>
          <cell r="AZ810">
            <v>807</v>
          </cell>
          <cell r="BA810">
            <v>52.136855823248943</v>
          </cell>
          <cell r="BB810">
            <v>53.645203444074184</v>
          </cell>
          <cell r="BC810">
            <v>55.600581423156946</v>
          </cell>
          <cell r="BD810">
            <v>58.361417250975194</v>
          </cell>
          <cell r="BE810">
            <v>63.09941176336978</v>
          </cell>
        </row>
        <row r="811">
          <cell r="AC811">
            <v>808</v>
          </cell>
          <cell r="AD811">
            <v>96.591622464457245</v>
          </cell>
          <cell r="AE811">
            <v>98.848449820013201</v>
          </cell>
          <cell r="AF811">
            <v>102.03196594241072</v>
          </cell>
          <cell r="AG811">
            <v>106.84310083620421</v>
          </cell>
          <cell r="AH811">
            <v>115.90189107991655</v>
          </cell>
          <cell r="AZ811">
            <v>808</v>
          </cell>
          <cell r="BA811">
            <v>52.144837159567366</v>
          </cell>
          <cell r="BB811">
            <v>53.653819512332554</v>
          </cell>
          <cell r="BC811">
            <v>55.609151363555874</v>
          </cell>
          <cell r="BD811">
            <v>58.369703621671334</v>
          </cell>
          <cell r="BE811">
            <v>63.107392802307935</v>
          </cell>
        </row>
        <row r="812">
          <cell r="AC812">
            <v>809</v>
          </cell>
          <cell r="AD812">
            <v>96.609575923835948</v>
          </cell>
          <cell r="AE812">
            <v>98.866255670377726</v>
          </cell>
          <cell r="AF812">
            <v>102.05005892896799</v>
          </cell>
          <cell r="AG812">
            <v>106.86242870513357</v>
          </cell>
          <cell r="AH812">
            <v>115.92024480113251</v>
          </cell>
          <cell r="AZ812">
            <v>809</v>
          </cell>
          <cell r="BA812">
            <v>52.152818495885782</v>
          </cell>
          <cell r="BB812">
            <v>53.66243558059093</v>
          </cell>
          <cell r="BC812">
            <v>55.617721303954802</v>
          </cell>
          <cell r="BD812">
            <v>58.377989992367475</v>
          </cell>
          <cell r="BE812">
            <v>63.11537384124609</v>
          </cell>
        </row>
        <row r="813">
          <cell r="AC813">
            <v>810</v>
          </cell>
          <cell r="AD813">
            <v>96.62752938321465</v>
          </cell>
          <cell r="AE813">
            <v>98.884061520742236</v>
          </cell>
          <cell r="AF813">
            <v>102.06815191552525</v>
          </cell>
          <cell r="AG813">
            <v>106.8817565740629</v>
          </cell>
          <cell r="AH813">
            <v>115.93859852234847</v>
          </cell>
          <cell r="AZ813">
            <v>810</v>
          </cell>
          <cell r="BA813">
            <v>52.160799832204205</v>
          </cell>
          <cell r="BB813">
            <v>53.6710516488493</v>
          </cell>
          <cell r="BC813">
            <v>55.626291244353737</v>
          </cell>
          <cell r="BD813">
            <v>58.386276363063608</v>
          </cell>
          <cell r="BE813">
            <v>63.123354880184245</v>
          </cell>
        </row>
        <row r="814">
          <cell r="AC814">
            <v>811</v>
          </cell>
          <cell r="AD814">
            <v>96.645482842593353</v>
          </cell>
          <cell r="AE814">
            <v>98.901867371106746</v>
          </cell>
          <cell r="AF814">
            <v>102.08624490208251</v>
          </cell>
          <cell r="AG814">
            <v>106.90108444299224</v>
          </cell>
          <cell r="AH814">
            <v>115.95695224356444</v>
          </cell>
          <cell r="AZ814">
            <v>811</v>
          </cell>
          <cell r="BA814">
            <v>52.168781168522621</v>
          </cell>
          <cell r="BB814">
            <v>53.679667717107669</v>
          </cell>
          <cell r="BC814">
            <v>55.634861184752666</v>
          </cell>
          <cell r="BD814">
            <v>58.394562733759749</v>
          </cell>
          <cell r="BE814">
            <v>63.1313359191224</v>
          </cell>
        </row>
        <row r="815">
          <cell r="AC815">
            <v>812</v>
          </cell>
          <cell r="AD815">
            <v>96.663436301972055</v>
          </cell>
          <cell r="AE815">
            <v>98.919673221471257</v>
          </cell>
          <cell r="AF815">
            <v>102.10433788863978</v>
          </cell>
          <cell r="AG815">
            <v>106.92041231192158</v>
          </cell>
          <cell r="AH815">
            <v>115.9753059647804</v>
          </cell>
          <cell r="AZ815">
            <v>812</v>
          </cell>
          <cell r="BA815">
            <v>52.176762504841044</v>
          </cell>
          <cell r="BB815">
            <v>53.688283785366046</v>
          </cell>
          <cell r="BC815">
            <v>55.643431125151594</v>
          </cell>
          <cell r="BD815">
            <v>58.402849104455889</v>
          </cell>
          <cell r="BE815">
            <v>63.139316958060554</v>
          </cell>
        </row>
        <row r="816">
          <cell r="AC816">
            <v>813</v>
          </cell>
          <cell r="AD816">
            <v>96.681389761350758</v>
          </cell>
          <cell r="AE816">
            <v>98.937479071835781</v>
          </cell>
          <cell r="AF816">
            <v>102.12243087519704</v>
          </cell>
          <cell r="AG816">
            <v>106.93974018085093</v>
          </cell>
          <cell r="AH816">
            <v>115.99365968599636</v>
          </cell>
          <cell r="AZ816">
            <v>813</v>
          </cell>
          <cell r="BA816">
            <v>52.18474384115946</v>
          </cell>
          <cell r="BB816">
            <v>53.696899853624416</v>
          </cell>
          <cell r="BC816">
            <v>55.652001065550522</v>
          </cell>
          <cell r="BD816">
            <v>58.41113547515203</v>
          </cell>
          <cell r="BE816">
            <v>63.147297996998709</v>
          </cell>
        </row>
        <row r="817">
          <cell r="AC817">
            <v>814</v>
          </cell>
          <cell r="AD817">
            <v>96.69934322072946</v>
          </cell>
          <cell r="AE817">
            <v>98.955284922200292</v>
          </cell>
          <cell r="AF817">
            <v>102.1405238617543</v>
          </cell>
          <cell r="AG817">
            <v>106.95906804978027</v>
          </cell>
          <cell r="AH817">
            <v>116.01095922661128</v>
          </cell>
          <cell r="AZ817">
            <v>814</v>
          </cell>
          <cell r="BA817">
            <v>52.192725177477882</v>
          </cell>
          <cell r="BB817">
            <v>53.705515921882785</v>
          </cell>
          <cell r="BC817">
            <v>55.66057100594945</v>
          </cell>
          <cell r="BD817">
            <v>58.41942184584817</v>
          </cell>
          <cell r="BE817">
            <v>63.155279035936864</v>
          </cell>
        </row>
        <row r="818">
          <cell r="AC818">
            <v>815</v>
          </cell>
          <cell r="AD818">
            <v>96.717296680108163</v>
          </cell>
          <cell r="AE818">
            <v>98.973090772564802</v>
          </cell>
          <cell r="AF818">
            <v>102.15861684831157</v>
          </cell>
          <cell r="AG818">
            <v>106.97839591870961</v>
          </cell>
          <cell r="AH818">
            <v>116.02770240249892</v>
          </cell>
          <cell r="AZ818">
            <v>815</v>
          </cell>
          <cell r="BA818">
            <v>52.200706513796298</v>
          </cell>
          <cell r="BB818">
            <v>53.714131990141162</v>
          </cell>
          <cell r="BC818">
            <v>55.669140946348378</v>
          </cell>
          <cell r="BD818">
            <v>58.42770821654431</v>
          </cell>
          <cell r="BE818">
            <v>63.163260074875019</v>
          </cell>
        </row>
        <row r="819">
          <cell r="AC819">
            <v>816</v>
          </cell>
          <cell r="AD819">
            <v>96.735250139486865</v>
          </cell>
          <cell r="AE819">
            <v>98.990896622929327</v>
          </cell>
          <cell r="AF819">
            <v>102.17670983486883</v>
          </cell>
          <cell r="AG819">
            <v>106.99772378763896</v>
          </cell>
          <cell r="AH819">
            <v>116.04444557838656</v>
          </cell>
          <cell r="AZ819">
            <v>816</v>
          </cell>
          <cell r="BA819">
            <v>52.208687850114714</v>
          </cell>
          <cell r="BB819">
            <v>53.722748058399532</v>
          </cell>
          <cell r="BC819">
            <v>55.677710886747306</v>
          </cell>
          <cell r="BD819">
            <v>58.435994587240451</v>
          </cell>
          <cell r="BE819">
            <v>63.171241113813174</v>
          </cell>
        </row>
        <row r="820">
          <cell r="AC820">
            <v>817</v>
          </cell>
          <cell r="AD820">
            <v>96.753203598865568</v>
          </cell>
          <cell r="AE820">
            <v>99.008302083689216</v>
          </cell>
          <cell r="AF820">
            <v>102.19480282142609</v>
          </cell>
          <cell r="AG820">
            <v>107.01587272099563</v>
          </cell>
          <cell r="AH820">
            <v>116.0611887542742</v>
          </cell>
          <cell r="AZ820">
            <v>817</v>
          </cell>
          <cell r="BA820">
            <v>52.216669186433137</v>
          </cell>
          <cell r="BB820">
            <v>53.731364126657908</v>
          </cell>
          <cell r="BC820">
            <v>55.686280827146234</v>
          </cell>
          <cell r="BD820">
            <v>58.444280957936591</v>
          </cell>
          <cell r="BE820">
            <v>63.179222152751329</v>
          </cell>
        </row>
        <row r="821">
          <cell r="AC821">
            <v>818</v>
          </cell>
          <cell r="AD821">
            <v>96.77115705824427</v>
          </cell>
          <cell r="AE821">
            <v>99.0252887097773</v>
          </cell>
          <cell r="AF821">
            <v>102.21289580798336</v>
          </cell>
          <cell r="AG821">
            <v>107.03386427916047</v>
          </cell>
          <cell r="AH821">
            <v>116.07793193016184</v>
          </cell>
          <cell r="AZ821">
            <v>818</v>
          </cell>
          <cell r="BA821">
            <v>52.224650522751553</v>
          </cell>
          <cell r="BB821">
            <v>53.739980194916278</v>
          </cell>
          <cell r="BC821">
            <v>55.694850767545169</v>
          </cell>
          <cell r="BD821">
            <v>58.452567328632732</v>
          </cell>
          <cell r="BE821">
            <v>63.187203191689484</v>
          </cell>
        </row>
        <row r="822">
          <cell r="AC822">
            <v>819</v>
          </cell>
          <cell r="AD822">
            <v>96.789110517622973</v>
          </cell>
          <cell r="AE822">
            <v>99.042275335865384</v>
          </cell>
          <cell r="AF822">
            <v>102.23098879454061</v>
          </cell>
          <cell r="AG822">
            <v>107.05185583732531</v>
          </cell>
          <cell r="AH822">
            <v>116.09467510604948</v>
          </cell>
          <cell r="AZ822">
            <v>819</v>
          </cell>
          <cell r="BA822">
            <v>52.232631859069976</v>
          </cell>
          <cell r="BB822">
            <v>53.748596263174647</v>
          </cell>
          <cell r="BC822">
            <v>55.703420707944098</v>
          </cell>
          <cell r="BD822">
            <v>58.460853699328872</v>
          </cell>
          <cell r="BE822">
            <v>63.195184230627639</v>
          </cell>
        </row>
        <row r="823">
          <cell r="AC823">
            <v>820</v>
          </cell>
          <cell r="AD823">
            <v>96.807063977001675</v>
          </cell>
          <cell r="AE823">
            <v>99.059261961953453</v>
          </cell>
          <cell r="AF823">
            <v>102.24908178109787</v>
          </cell>
          <cell r="AG823">
            <v>107.06984739549016</v>
          </cell>
          <cell r="AH823">
            <v>116.11141828193712</v>
          </cell>
          <cell r="AZ823">
            <v>820</v>
          </cell>
          <cell r="BA823">
            <v>52.240613195388391</v>
          </cell>
          <cell r="BB823">
            <v>53.757212331433024</v>
          </cell>
          <cell r="BC823">
            <v>55.711990648343026</v>
          </cell>
          <cell r="BD823">
            <v>58.469140070025013</v>
          </cell>
          <cell r="BE823">
            <v>63.203165269565794</v>
          </cell>
        </row>
        <row r="824">
          <cell r="AC824">
            <v>821</v>
          </cell>
          <cell r="AD824">
            <v>96.825017436380378</v>
          </cell>
          <cell r="AE824">
            <v>99.076248588041537</v>
          </cell>
          <cell r="AF824">
            <v>102.26717476765513</v>
          </cell>
          <cell r="AG824">
            <v>107.08783895365499</v>
          </cell>
          <cell r="AH824">
            <v>116.12816145782476</v>
          </cell>
          <cell r="AZ824">
            <v>821</v>
          </cell>
          <cell r="BA824">
            <v>52.248594531706814</v>
          </cell>
          <cell r="BB824">
            <v>53.765828399691394</v>
          </cell>
          <cell r="BC824">
            <v>55.720560588741954</v>
          </cell>
          <cell r="BD824">
            <v>58.477426440721153</v>
          </cell>
          <cell r="BE824">
            <v>63.211146308503949</v>
          </cell>
        </row>
        <row r="825">
          <cell r="AC825">
            <v>822</v>
          </cell>
          <cell r="AD825">
            <v>96.84297089575908</v>
          </cell>
          <cell r="AE825">
            <v>99.093235214129621</v>
          </cell>
          <cell r="AF825">
            <v>102.2852677542124</v>
          </cell>
          <cell r="AG825">
            <v>107.10583051181983</v>
          </cell>
          <cell r="AH825">
            <v>116.1449046337124</v>
          </cell>
          <cell r="AZ825">
            <v>822</v>
          </cell>
          <cell r="BA825">
            <v>52.25657586802523</v>
          </cell>
          <cell r="BB825">
            <v>53.774444467949763</v>
          </cell>
          <cell r="BC825">
            <v>55.729130529140882</v>
          </cell>
          <cell r="BD825">
            <v>58.485712811417287</v>
          </cell>
          <cell r="BE825">
            <v>63.219127347442104</v>
          </cell>
        </row>
        <row r="826">
          <cell r="AC826">
            <v>823</v>
          </cell>
          <cell r="AD826">
            <v>96.860924355137783</v>
          </cell>
          <cell r="AE826">
            <v>99.11022184021769</v>
          </cell>
          <cell r="AF826">
            <v>102.30336074076966</v>
          </cell>
          <cell r="AG826">
            <v>107.12382206998468</v>
          </cell>
          <cell r="AH826">
            <v>116.16164780960004</v>
          </cell>
          <cell r="AZ826">
            <v>823</v>
          </cell>
          <cell r="BA826">
            <v>52.264557204343653</v>
          </cell>
          <cell r="BB826">
            <v>53.78306053620814</v>
          </cell>
          <cell r="BC826">
            <v>55.73770046953981</v>
          </cell>
          <cell r="BD826">
            <v>58.493999182113427</v>
          </cell>
          <cell r="BE826">
            <v>63.227108386380259</v>
          </cell>
        </row>
        <row r="827">
          <cell r="AC827">
            <v>824</v>
          </cell>
          <cell r="AD827">
            <v>96.878877814516486</v>
          </cell>
          <cell r="AE827">
            <v>99.127208466305774</v>
          </cell>
          <cell r="AF827">
            <v>102.32145372732693</v>
          </cell>
          <cell r="AG827">
            <v>107.14181362814952</v>
          </cell>
          <cell r="AH827">
            <v>116.17839098548767</v>
          </cell>
          <cell r="AZ827">
            <v>824</v>
          </cell>
          <cell r="BA827">
            <v>52.272538540662069</v>
          </cell>
          <cell r="BB827">
            <v>53.79167660446651</v>
          </cell>
          <cell r="BC827">
            <v>55.746270409938738</v>
          </cell>
          <cell r="BD827">
            <v>58.502285552809568</v>
          </cell>
          <cell r="BE827">
            <v>63.235089425318414</v>
          </cell>
        </row>
        <row r="828">
          <cell r="AC828">
            <v>825</v>
          </cell>
          <cell r="AD828">
            <v>96.896831273895188</v>
          </cell>
          <cell r="AE828">
            <v>99.144195092393858</v>
          </cell>
          <cell r="AF828">
            <v>102.33954671388419</v>
          </cell>
          <cell r="AG828">
            <v>107.15980518631437</v>
          </cell>
          <cell r="AH828">
            <v>116.19513416137531</v>
          </cell>
          <cell r="AZ828">
            <v>825</v>
          </cell>
          <cell r="BA828">
            <v>52.280519876980485</v>
          </cell>
          <cell r="BB828">
            <v>53.800292672724879</v>
          </cell>
          <cell r="BC828">
            <v>55.754840350337673</v>
          </cell>
          <cell r="BD828">
            <v>58.510571923505708</v>
          </cell>
          <cell r="BE828">
            <v>63.243070464256569</v>
          </cell>
        </row>
        <row r="829">
          <cell r="AC829">
            <v>826</v>
          </cell>
          <cell r="AD829">
            <v>96.914784733273891</v>
          </cell>
          <cell r="AE829">
            <v>99.161181718481942</v>
          </cell>
          <cell r="AF829">
            <v>102.35763970044145</v>
          </cell>
          <cell r="AG829">
            <v>107.17779674447921</v>
          </cell>
          <cell r="AH829">
            <v>116.21187733726295</v>
          </cell>
          <cell r="AZ829">
            <v>826</v>
          </cell>
          <cell r="BA829">
            <v>52.288501213298908</v>
          </cell>
          <cell r="BB829">
            <v>53.808908740983256</v>
          </cell>
          <cell r="BC829">
            <v>55.763410290736601</v>
          </cell>
          <cell r="BD829">
            <v>58.518858294201848</v>
          </cell>
          <cell r="BE829">
            <v>63.251051503194724</v>
          </cell>
        </row>
        <row r="830">
          <cell r="AC830">
            <v>827</v>
          </cell>
          <cell r="AD830">
            <v>96.932738192652593</v>
          </cell>
          <cell r="AE830">
            <v>99.178168344570011</v>
          </cell>
          <cell r="AF830">
            <v>102.37573268699872</v>
          </cell>
          <cell r="AG830">
            <v>107.19578830264405</v>
          </cell>
          <cell r="AH830">
            <v>116.22862051315059</v>
          </cell>
          <cell r="AZ830">
            <v>827</v>
          </cell>
          <cell r="BA830">
            <v>52.296482549617323</v>
          </cell>
          <cell r="BB830">
            <v>53.817524809241625</v>
          </cell>
          <cell r="BC830">
            <v>55.771980231135529</v>
          </cell>
          <cell r="BD830">
            <v>58.527144664897989</v>
          </cell>
          <cell r="BE830">
            <v>63.259032542132879</v>
          </cell>
        </row>
        <row r="831">
          <cell r="AC831">
            <v>828</v>
          </cell>
          <cell r="AD831">
            <v>96.950691652031296</v>
          </cell>
          <cell r="AE831">
            <v>99.195154970658095</v>
          </cell>
          <cell r="AF831">
            <v>102.39382567355598</v>
          </cell>
          <cell r="AG831">
            <v>107.2137798608089</v>
          </cell>
          <cell r="AH831">
            <v>116.24536368903823</v>
          </cell>
          <cell r="AZ831">
            <v>828</v>
          </cell>
          <cell r="BA831">
            <v>52.304463885935746</v>
          </cell>
          <cell r="BB831">
            <v>53.826140877499995</v>
          </cell>
          <cell r="BC831">
            <v>55.780550171534458</v>
          </cell>
          <cell r="BD831">
            <v>58.535431035594129</v>
          </cell>
          <cell r="BE831">
            <v>63.267013581071033</v>
          </cell>
        </row>
        <row r="832">
          <cell r="AC832">
            <v>829</v>
          </cell>
          <cell r="AD832">
            <v>96.968645111409998</v>
          </cell>
          <cell r="AE832">
            <v>99.212141596746179</v>
          </cell>
          <cell r="AF832">
            <v>102.41191866011324</v>
          </cell>
          <cell r="AG832">
            <v>107.23177141897374</v>
          </cell>
          <cell r="AH832">
            <v>116.26210686492587</v>
          </cell>
          <cell r="AZ832">
            <v>829</v>
          </cell>
          <cell r="BA832">
            <v>52.312445222254162</v>
          </cell>
          <cell r="BB832">
            <v>53.834756945758372</v>
          </cell>
          <cell r="BC832">
            <v>55.789120111933386</v>
          </cell>
          <cell r="BD832">
            <v>58.54371740629027</v>
          </cell>
          <cell r="BE832">
            <v>63.274994620009188</v>
          </cell>
        </row>
        <row r="833">
          <cell r="AC833">
            <v>830</v>
          </cell>
          <cell r="AD833">
            <v>96.986598570788701</v>
          </cell>
          <cell r="AE833">
            <v>99.229128222834248</v>
          </cell>
          <cell r="AF833">
            <v>102.43001164667051</v>
          </cell>
          <cell r="AG833">
            <v>107.24976297713857</v>
          </cell>
          <cell r="AH833">
            <v>116.27885004081351</v>
          </cell>
          <cell r="AZ833">
            <v>830</v>
          </cell>
          <cell r="BA833">
            <v>52.320426558572585</v>
          </cell>
          <cell r="BB833">
            <v>53.843373014016741</v>
          </cell>
          <cell r="BC833">
            <v>55.797690052332314</v>
          </cell>
          <cell r="BD833">
            <v>58.55200377698641</v>
          </cell>
          <cell r="BE833">
            <v>63.282975658947343</v>
          </cell>
        </row>
        <row r="834">
          <cell r="AC834">
            <v>831</v>
          </cell>
          <cell r="AD834">
            <v>97.004247194324662</v>
          </cell>
          <cell r="AE834">
            <v>99.246114848922332</v>
          </cell>
          <cell r="AF834">
            <v>102.44810463322777</v>
          </cell>
          <cell r="AG834">
            <v>107.26775453530342</v>
          </cell>
          <cell r="AH834">
            <v>116.29559321670115</v>
          </cell>
          <cell r="AZ834">
            <v>831</v>
          </cell>
          <cell r="BA834">
            <v>52.328407894891001</v>
          </cell>
          <cell r="BB834">
            <v>53.851989082275111</v>
          </cell>
          <cell r="BC834">
            <v>55.806259992731242</v>
          </cell>
          <cell r="BD834">
            <v>58.560290147682551</v>
          </cell>
          <cell r="BE834">
            <v>63.290956697885498</v>
          </cell>
        </row>
        <row r="835">
          <cell r="AC835">
            <v>832</v>
          </cell>
          <cell r="AD835">
            <v>97.020998364237201</v>
          </cell>
          <cell r="AE835">
            <v>99.263101475010416</v>
          </cell>
          <cell r="AF835">
            <v>102.46619761978504</v>
          </cell>
          <cell r="AG835">
            <v>107.28574609346826</v>
          </cell>
          <cell r="AH835">
            <v>116.31233639258879</v>
          </cell>
          <cell r="AZ835">
            <v>832</v>
          </cell>
          <cell r="BA835">
            <v>52.336389231209424</v>
          </cell>
          <cell r="BB835">
            <v>53.860605150533488</v>
          </cell>
          <cell r="BC835">
            <v>55.81482993313017</v>
          </cell>
          <cell r="BD835">
            <v>58.568576518378691</v>
          </cell>
          <cell r="BE835">
            <v>63.298937736823653</v>
          </cell>
        </row>
        <row r="836">
          <cell r="AC836">
            <v>833</v>
          </cell>
          <cell r="AD836">
            <v>97.037749534149754</v>
          </cell>
          <cell r="AE836">
            <v>99.280088101098485</v>
          </cell>
          <cell r="AF836">
            <v>102.4842906063423</v>
          </cell>
          <cell r="AG836">
            <v>107.30373765163311</v>
          </cell>
          <cell r="AH836">
            <v>116.32907956847643</v>
          </cell>
          <cell r="AZ836">
            <v>833</v>
          </cell>
          <cell r="BA836">
            <v>52.344370567527839</v>
          </cell>
          <cell r="BB836">
            <v>53.869221218791857</v>
          </cell>
          <cell r="BC836">
            <v>55.823399873529105</v>
          </cell>
          <cell r="BD836">
            <v>58.576862889074832</v>
          </cell>
          <cell r="BE836">
            <v>63.306918775761808</v>
          </cell>
        </row>
        <row r="837">
          <cell r="AC837">
            <v>834</v>
          </cell>
          <cell r="AD837">
            <v>97.054500704062292</v>
          </cell>
          <cell r="AE837">
            <v>99.297074727186569</v>
          </cell>
          <cell r="AF837">
            <v>102.50238359289956</v>
          </cell>
          <cell r="AG837">
            <v>107.32172920979795</v>
          </cell>
          <cell r="AH837">
            <v>116.34582274436407</v>
          </cell>
          <cell r="AZ837">
            <v>834</v>
          </cell>
          <cell r="BA837">
            <v>52.352351903846255</v>
          </cell>
          <cell r="BB837">
            <v>53.877837287050234</v>
          </cell>
          <cell r="BC837">
            <v>55.831969813928033</v>
          </cell>
          <cell r="BD837">
            <v>58.585149259770965</v>
          </cell>
          <cell r="BE837">
            <v>63.314899814699963</v>
          </cell>
        </row>
        <row r="838">
          <cell r="AC838">
            <v>835</v>
          </cell>
          <cell r="AD838">
            <v>97.071251873974845</v>
          </cell>
          <cell r="AE838">
            <v>99.314061353274653</v>
          </cell>
          <cell r="AF838">
            <v>102.52047657945683</v>
          </cell>
          <cell r="AG838">
            <v>107.33972076796279</v>
          </cell>
          <cell r="AH838">
            <v>116.36256592025171</v>
          </cell>
          <cell r="AZ838">
            <v>835</v>
          </cell>
          <cell r="BA838">
            <v>52.360333240164678</v>
          </cell>
          <cell r="BB838">
            <v>53.886453355308603</v>
          </cell>
          <cell r="BC838">
            <v>55.840539754326961</v>
          </cell>
          <cell r="BD838">
            <v>58.593435630467106</v>
          </cell>
          <cell r="BE838">
            <v>63.322880853638118</v>
          </cell>
        </row>
        <row r="839">
          <cell r="AC839">
            <v>836</v>
          </cell>
          <cell r="AD839">
            <v>97.088003043887383</v>
          </cell>
          <cell r="AE839">
            <v>99.331047979362737</v>
          </cell>
          <cell r="AF839">
            <v>102.53856956601409</v>
          </cell>
          <cell r="AG839">
            <v>107.35771232612764</v>
          </cell>
          <cell r="AH839">
            <v>116.37930909613935</v>
          </cell>
          <cell r="AZ839">
            <v>836</v>
          </cell>
          <cell r="BA839">
            <v>52.368314576483094</v>
          </cell>
          <cell r="BB839">
            <v>53.895069423566973</v>
          </cell>
          <cell r="BC839">
            <v>55.84910969472589</v>
          </cell>
          <cell r="BD839">
            <v>58.601722001163246</v>
          </cell>
          <cell r="BE839">
            <v>63.330861892576273</v>
          </cell>
        </row>
        <row r="840">
          <cell r="AC840">
            <v>837</v>
          </cell>
          <cell r="AD840">
            <v>97.104754213799936</v>
          </cell>
          <cell r="AE840">
            <v>99.348034605450806</v>
          </cell>
          <cell r="AF840">
            <v>102.55666255257135</v>
          </cell>
          <cell r="AG840">
            <v>107.37570388429248</v>
          </cell>
          <cell r="AH840">
            <v>116.39605227202699</v>
          </cell>
          <cell r="AZ840">
            <v>837</v>
          </cell>
          <cell r="BA840">
            <v>52.376295912801517</v>
          </cell>
          <cell r="BB840">
            <v>53.90368549182535</v>
          </cell>
          <cell r="BC840">
            <v>55.857679635124818</v>
          </cell>
          <cell r="BD840">
            <v>58.610008371859387</v>
          </cell>
          <cell r="BE840">
            <v>63.338842931514428</v>
          </cell>
        </row>
        <row r="841">
          <cell r="AC841">
            <v>838</v>
          </cell>
          <cell r="AD841">
            <v>97.121505383712474</v>
          </cell>
          <cell r="AE841">
            <v>99.36502123153889</v>
          </cell>
          <cell r="AF841">
            <v>102.57475553912862</v>
          </cell>
          <cell r="AG841">
            <v>107.39369544245731</v>
          </cell>
          <cell r="AH841">
            <v>116.41279544791463</v>
          </cell>
          <cell r="AZ841">
            <v>838</v>
          </cell>
          <cell r="BA841">
            <v>52.384277249119933</v>
          </cell>
          <cell r="BB841">
            <v>53.912301560083719</v>
          </cell>
          <cell r="BC841">
            <v>55.866249575523746</v>
          </cell>
          <cell r="BD841">
            <v>58.618294742555527</v>
          </cell>
          <cell r="BE841">
            <v>63.346823970452583</v>
          </cell>
        </row>
        <row r="842">
          <cell r="AC842">
            <v>839</v>
          </cell>
          <cell r="AD842">
            <v>97.138256553625027</v>
          </cell>
          <cell r="AE842">
            <v>99.382007857626974</v>
          </cell>
          <cell r="AF842">
            <v>102.59284852568588</v>
          </cell>
          <cell r="AG842">
            <v>107.41168700062217</v>
          </cell>
          <cell r="AH842">
            <v>116.42953862380227</v>
          </cell>
          <cell r="AZ842">
            <v>839</v>
          </cell>
          <cell r="BA842">
            <v>52.392258585438356</v>
          </cell>
          <cell r="BB842">
            <v>53.920917628342089</v>
          </cell>
          <cell r="BC842">
            <v>55.874819515922674</v>
          </cell>
          <cell r="BD842">
            <v>58.626581113251667</v>
          </cell>
          <cell r="BE842">
            <v>63.354805009390738</v>
          </cell>
        </row>
        <row r="843">
          <cell r="AC843">
            <v>840</v>
          </cell>
          <cell r="AD843">
            <v>97.155007723537565</v>
          </cell>
          <cell r="AE843">
            <v>99.398994483715043</v>
          </cell>
          <cell r="AF843">
            <v>102.61094151224314</v>
          </cell>
          <cell r="AG843">
            <v>107.429678558787</v>
          </cell>
          <cell r="AH843">
            <v>116.44628179968991</v>
          </cell>
          <cell r="AZ843">
            <v>840</v>
          </cell>
          <cell r="BA843">
            <v>52.400239921756771</v>
          </cell>
          <cell r="BB843">
            <v>53.929533696600465</v>
          </cell>
          <cell r="BC843">
            <v>55.883389456321602</v>
          </cell>
          <cell r="BD843">
            <v>58.634867483947808</v>
          </cell>
          <cell r="BE843">
            <v>63.362786048328893</v>
          </cell>
        </row>
        <row r="844">
          <cell r="AC844">
            <v>841</v>
          </cell>
          <cell r="AD844">
            <v>97.171758893450104</v>
          </cell>
          <cell r="AE844">
            <v>99.415981109803127</v>
          </cell>
          <cell r="AF844">
            <v>102.62903449880041</v>
          </cell>
          <cell r="AG844">
            <v>107.44767011695184</v>
          </cell>
          <cell r="AH844">
            <v>116.46302497557755</v>
          </cell>
          <cell r="AZ844">
            <v>841</v>
          </cell>
          <cell r="BA844">
            <v>52.408221258075194</v>
          </cell>
          <cell r="BB844">
            <v>53.938149764858835</v>
          </cell>
          <cell r="BC844">
            <v>55.891959396720537</v>
          </cell>
          <cell r="BD844">
            <v>58.643153854643948</v>
          </cell>
          <cell r="BE844">
            <v>63.370767087267048</v>
          </cell>
        </row>
        <row r="845">
          <cell r="AC845">
            <v>842</v>
          </cell>
          <cell r="AD845">
            <v>97.188510063362656</v>
          </cell>
          <cell r="AE845">
            <v>99.432967735891211</v>
          </cell>
          <cell r="AF845">
            <v>102.64712748535767</v>
          </cell>
          <cell r="AG845">
            <v>107.46566167511669</v>
          </cell>
          <cell r="AH845">
            <v>116.47976815146519</v>
          </cell>
          <cell r="AZ845">
            <v>842</v>
          </cell>
          <cell r="BA845">
            <v>52.41620259439361</v>
          </cell>
          <cell r="BB845">
            <v>53.946765833117205</v>
          </cell>
          <cell r="BC845">
            <v>55.900529337119465</v>
          </cell>
          <cell r="BD845">
            <v>58.651440225340089</v>
          </cell>
          <cell r="BE845">
            <v>63.378748126205203</v>
          </cell>
        </row>
        <row r="846">
          <cell r="AC846">
            <v>843</v>
          </cell>
          <cell r="AD846">
            <v>97.205261233275195</v>
          </cell>
          <cell r="AE846">
            <v>99.44995436197928</v>
          </cell>
          <cell r="AF846">
            <v>102.66522047191494</v>
          </cell>
          <cell r="AG846">
            <v>107.48365323328153</v>
          </cell>
          <cell r="AH846">
            <v>116.49651132735283</v>
          </cell>
          <cell r="AZ846">
            <v>843</v>
          </cell>
          <cell r="BA846">
            <v>52.424183930712026</v>
          </cell>
          <cell r="BB846">
            <v>53.955381901375581</v>
          </cell>
          <cell r="BC846">
            <v>55.909099277518393</v>
          </cell>
          <cell r="BD846">
            <v>58.659726596036229</v>
          </cell>
          <cell r="BE846">
            <v>63.386729165143358</v>
          </cell>
        </row>
        <row r="847">
          <cell r="AC847">
            <v>844</v>
          </cell>
          <cell r="AD847">
            <v>97.222012403187748</v>
          </cell>
          <cell r="AE847">
            <v>99.466940988067364</v>
          </cell>
          <cell r="AF847">
            <v>102.6833134584722</v>
          </cell>
          <cell r="AG847">
            <v>107.50164479144638</v>
          </cell>
          <cell r="AH847">
            <v>116.51325450324047</v>
          </cell>
          <cell r="AZ847">
            <v>844</v>
          </cell>
          <cell r="BA847">
            <v>52.432165267030449</v>
          </cell>
          <cell r="BB847">
            <v>53.963997969633951</v>
          </cell>
          <cell r="BC847">
            <v>55.917669217917322</v>
          </cell>
          <cell r="BD847">
            <v>58.66801296673237</v>
          </cell>
          <cell r="BE847">
            <v>63.394710204081512</v>
          </cell>
        </row>
        <row r="848">
          <cell r="AC848">
            <v>845</v>
          </cell>
          <cell r="AD848">
            <v>97.238763573100286</v>
          </cell>
          <cell r="AE848">
            <v>99.483927614155448</v>
          </cell>
          <cell r="AF848">
            <v>102.70140644502946</v>
          </cell>
          <cell r="AG848">
            <v>107.51963634961122</v>
          </cell>
          <cell r="AH848">
            <v>116.52999767912812</v>
          </cell>
          <cell r="AZ848">
            <v>845</v>
          </cell>
          <cell r="BA848">
            <v>52.440146603348865</v>
          </cell>
          <cell r="BB848">
            <v>53.97261403789232</v>
          </cell>
          <cell r="BC848">
            <v>55.92623915831625</v>
          </cell>
          <cell r="BD848">
            <v>58.676299337428503</v>
          </cell>
          <cell r="BE848">
            <v>63.402691243019667</v>
          </cell>
        </row>
        <row r="849">
          <cell r="AC849">
            <v>846</v>
          </cell>
          <cell r="AD849">
            <v>97.255514743012839</v>
          </cell>
          <cell r="AE849">
            <v>99.500914240243532</v>
          </cell>
          <cell r="AF849">
            <v>102.71949943158673</v>
          </cell>
          <cell r="AG849">
            <v>107.53762790777606</v>
          </cell>
          <cell r="AH849">
            <v>116.54674085501576</v>
          </cell>
          <cell r="AZ849">
            <v>846</v>
          </cell>
          <cell r="BA849">
            <v>52.448127939667287</v>
          </cell>
          <cell r="BB849">
            <v>53.981230106150697</v>
          </cell>
          <cell r="BC849">
            <v>55.934809098715178</v>
          </cell>
          <cell r="BD849">
            <v>58.684585708124644</v>
          </cell>
          <cell r="BE849">
            <v>63.410672281957822</v>
          </cell>
        </row>
        <row r="850">
          <cell r="AC850">
            <v>847</v>
          </cell>
          <cell r="AD850">
            <v>97.272265912925377</v>
          </cell>
          <cell r="AE850">
            <v>99.517900866331601</v>
          </cell>
          <cell r="AF850">
            <v>102.73759241814399</v>
          </cell>
          <cell r="AG850">
            <v>107.55561946594091</v>
          </cell>
          <cell r="AH850">
            <v>116.5634840309034</v>
          </cell>
          <cell r="AZ850">
            <v>847</v>
          </cell>
          <cell r="BA850">
            <v>52.456109275985703</v>
          </cell>
          <cell r="BB850">
            <v>53.989846174409067</v>
          </cell>
          <cell r="BC850">
            <v>55.943379039114106</v>
          </cell>
          <cell r="BD850">
            <v>58.692872078820784</v>
          </cell>
          <cell r="BE850">
            <v>63.418653320895977</v>
          </cell>
        </row>
        <row r="851">
          <cell r="AC851">
            <v>848</v>
          </cell>
          <cell r="AD851">
            <v>97.28901708283793</v>
          </cell>
          <cell r="AE851">
            <v>99.534887492419685</v>
          </cell>
          <cell r="AF851">
            <v>102.75568540470125</v>
          </cell>
          <cell r="AG851">
            <v>107.57361102410574</v>
          </cell>
          <cell r="AH851">
            <v>116.58022720679104</v>
          </cell>
          <cell r="AZ851">
            <v>848</v>
          </cell>
          <cell r="BA851">
            <v>52.464090612304126</v>
          </cell>
          <cell r="BB851">
            <v>53.998462242667436</v>
          </cell>
          <cell r="BC851">
            <v>55.951948979513034</v>
          </cell>
          <cell r="BD851">
            <v>58.701158449516925</v>
          </cell>
          <cell r="BE851">
            <v>63.426634359834132</v>
          </cell>
        </row>
        <row r="852">
          <cell r="AC852">
            <v>849</v>
          </cell>
          <cell r="AD852">
            <v>97.305768252750468</v>
          </cell>
          <cell r="AE852">
            <v>99.551874118507769</v>
          </cell>
          <cell r="AF852">
            <v>102.77377839125852</v>
          </cell>
          <cell r="AG852">
            <v>107.59160258227058</v>
          </cell>
          <cell r="AH852">
            <v>116.59697038267868</v>
          </cell>
          <cell r="AZ852">
            <v>849</v>
          </cell>
          <cell r="BA852">
            <v>52.472071948622542</v>
          </cell>
          <cell r="BB852">
            <v>54.006113373658529</v>
          </cell>
          <cell r="BC852">
            <v>55.960518919911969</v>
          </cell>
          <cell r="BD852">
            <v>58.709444820213065</v>
          </cell>
          <cell r="BE852">
            <v>63.434615398772287</v>
          </cell>
        </row>
        <row r="853">
          <cell r="AC853">
            <v>850</v>
          </cell>
          <cell r="AD853">
            <v>97.322519422663021</v>
          </cell>
          <cell r="AE853">
            <v>99.568860744595838</v>
          </cell>
          <cell r="AF853">
            <v>102.79187137781578</v>
          </cell>
          <cell r="AG853">
            <v>107.60959414043543</v>
          </cell>
          <cell r="AH853">
            <v>116.61371355856632</v>
          </cell>
          <cell r="AZ853">
            <v>850</v>
          </cell>
          <cell r="BA853">
            <v>52.480053284940965</v>
          </cell>
          <cell r="BB853">
            <v>54.013554872807539</v>
          </cell>
          <cell r="BC853">
            <v>55.969088860310897</v>
          </cell>
          <cell r="BD853">
            <v>58.717731190909205</v>
          </cell>
          <cell r="BE853">
            <v>63.442596437710442</v>
          </cell>
        </row>
        <row r="854">
          <cell r="AC854">
            <v>851</v>
          </cell>
          <cell r="AD854">
            <v>97.339270592575559</v>
          </cell>
          <cell r="AE854">
            <v>99.585847370683922</v>
          </cell>
          <cell r="AF854">
            <v>102.80996436437304</v>
          </cell>
          <cell r="AG854">
            <v>107.62758569860027</v>
          </cell>
          <cell r="AH854">
            <v>116.63045673445396</v>
          </cell>
          <cell r="AZ854">
            <v>851</v>
          </cell>
          <cell r="BA854">
            <v>52.488034621259381</v>
          </cell>
          <cell r="BB854">
            <v>54.020996371956549</v>
          </cell>
          <cell r="BC854">
            <v>55.977658800709825</v>
          </cell>
          <cell r="BD854">
            <v>58.726017561605346</v>
          </cell>
          <cell r="BE854">
            <v>63.450577476648597</v>
          </cell>
        </row>
        <row r="855">
          <cell r="AC855">
            <v>852</v>
          </cell>
          <cell r="AD855">
            <v>97.356021762488112</v>
          </cell>
          <cell r="AE855">
            <v>99.602833996772006</v>
          </cell>
          <cell r="AF855">
            <v>102.82805735093031</v>
          </cell>
          <cell r="AG855">
            <v>107.64557725676511</v>
          </cell>
          <cell r="AH855">
            <v>116.6471999103416</v>
          </cell>
          <cell r="AZ855">
            <v>852</v>
          </cell>
          <cell r="BA855">
            <v>52.496015957577796</v>
          </cell>
          <cell r="BB855">
            <v>54.028437871105552</v>
          </cell>
          <cell r="BC855">
            <v>55.986228741108754</v>
          </cell>
          <cell r="BD855">
            <v>58.734303932301486</v>
          </cell>
          <cell r="BE855">
            <v>63.458558515586752</v>
          </cell>
        </row>
        <row r="856">
          <cell r="AC856">
            <v>853</v>
          </cell>
          <cell r="AD856">
            <v>97.37277293240065</v>
          </cell>
          <cell r="AE856">
            <v>99.619820622860075</v>
          </cell>
          <cell r="AF856">
            <v>102.84615033748757</v>
          </cell>
          <cell r="AG856">
            <v>107.66356881492996</v>
          </cell>
          <cell r="AH856">
            <v>116.66394308622924</v>
          </cell>
          <cell r="AZ856">
            <v>853</v>
          </cell>
          <cell r="BA856">
            <v>52.503997293896219</v>
          </cell>
          <cell r="BB856">
            <v>54.035879370254563</v>
          </cell>
          <cell r="BC856">
            <v>55.994798681507682</v>
          </cell>
          <cell r="BD856">
            <v>58.742590302997627</v>
          </cell>
          <cell r="BE856">
            <v>63.466539554524907</v>
          </cell>
        </row>
        <row r="857">
          <cell r="AC857">
            <v>854</v>
          </cell>
          <cell r="AD857">
            <v>97.389524102313189</v>
          </cell>
          <cell r="AE857">
            <v>99.636807248948159</v>
          </cell>
          <cell r="AF857">
            <v>102.86424332404484</v>
          </cell>
          <cell r="AG857">
            <v>107.6815603730948</v>
          </cell>
          <cell r="AH857">
            <v>116.68068626211688</v>
          </cell>
          <cell r="AZ857">
            <v>854</v>
          </cell>
          <cell r="BA857">
            <v>52.511978630214635</v>
          </cell>
          <cell r="BB857">
            <v>54.043320869403573</v>
          </cell>
          <cell r="BC857">
            <v>56.002909763957355</v>
          </cell>
          <cell r="BD857">
            <v>58.750876673693767</v>
          </cell>
          <cell r="BE857">
            <v>63.474520593463062</v>
          </cell>
        </row>
        <row r="858">
          <cell r="AC858">
            <v>855</v>
          </cell>
          <cell r="AD858">
            <v>97.406275272225741</v>
          </cell>
          <cell r="AE858">
            <v>99.653793875036243</v>
          </cell>
          <cell r="AF858">
            <v>102.8823363106021</v>
          </cell>
          <cell r="AG858">
            <v>107.69955193125965</v>
          </cell>
          <cell r="AH858">
            <v>116.69742943800452</v>
          </cell>
          <cell r="AZ858">
            <v>855</v>
          </cell>
          <cell r="BA858">
            <v>52.519959966533058</v>
          </cell>
          <cell r="BB858">
            <v>54.050762368552576</v>
          </cell>
          <cell r="BC858">
            <v>56.010312347085062</v>
          </cell>
          <cell r="BD858">
            <v>58.759163044389908</v>
          </cell>
          <cell r="BE858">
            <v>63.482501632401217</v>
          </cell>
        </row>
        <row r="859">
          <cell r="AC859">
            <v>856</v>
          </cell>
          <cell r="AD859">
            <v>97.42302644213828</v>
          </cell>
          <cell r="AE859">
            <v>99.670780501124327</v>
          </cell>
          <cell r="AF859">
            <v>102.90042929715936</v>
          </cell>
          <cell r="AG859">
            <v>107.71754348942449</v>
          </cell>
          <cell r="AH859">
            <v>116.71417261389216</v>
          </cell>
          <cell r="AZ859">
            <v>856</v>
          </cell>
          <cell r="BA859">
            <v>52.527941302851474</v>
          </cell>
          <cell r="BB859">
            <v>54.058203867701586</v>
          </cell>
          <cell r="BC859">
            <v>56.017714930212762</v>
          </cell>
          <cell r="BD859">
            <v>58.767449415086048</v>
          </cell>
          <cell r="BE859">
            <v>63.490482671339372</v>
          </cell>
        </row>
        <row r="860">
          <cell r="AC860">
            <v>857</v>
          </cell>
          <cell r="AD860">
            <v>97.439777612050833</v>
          </cell>
          <cell r="AE860">
            <v>99.687767127212396</v>
          </cell>
          <cell r="AF860">
            <v>102.91852228371663</v>
          </cell>
          <cell r="AG860">
            <v>107.73553504758932</v>
          </cell>
          <cell r="AH860">
            <v>116.7309157897798</v>
          </cell>
          <cell r="AZ860">
            <v>857</v>
          </cell>
          <cell r="BA860">
            <v>52.535922639169897</v>
          </cell>
          <cell r="BB860">
            <v>54.065645366850596</v>
          </cell>
          <cell r="BC860">
            <v>56.025117513340462</v>
          </cell>
          <cell r="BD860">
            <v>58.775735785782182</v>
          </cell>
          <cell r="BE860">
            <v>63.498463710277527</v>
          </cell>
        </row>
        <row r="861">
          <cell r="AC861">
            <v>858</v>
          </cell>
          <cell r="AD861">
            <v>97.456528781963371</v>
          </cell>
          <cell r="AE861">
            <v>99.70475375330048</v>
          </cell>
          <cell r="AF861">
            <v>102.93661527027389</v>
          </cell>
          <cell r="AG861">
            <v>107.75352660575417</v>
          </cell>
          <cell r="AH861">
            <v>116.74765896566743</v>
          </cell>
          <cell r="AZ861">
            <v>858</v>
          </cell>
          <cell r="BA861">
            <v>52.543903975488313</v>
          </cell>
          <cell r="BB861">
            <v>54.073086865999599</v>
          </cell>
          <cell r="BC861">
            <v>56.032520096468168</v>
          </cell>
          <cell r="BD861">
            <v>58.784022156478322</v>
          </cell>
          <cell r="BE861">
            <v>63.506444749215682</v>
          </cell>
        </row>
        <row r="862">
          <cell r="AC862">
            <v>859</v>
          </cell>
          <cell r="AD862">
            <v>97.473279951875924</v>
          </cell>
          <cell r="AE862">
            <v>99.721740379388564</v>
          </cell>
          <cell r="AF862">
            <v>102.95470825683115</v>
          </cell>
          <cell r="AG862">
            <v>107.77151816391901</v>
          </cell>
          <cell r="AH862">
            <v>116.76440214155507</v>
          </cell>
          <cell r="AZ862">
            <v>859</v>
          </cell>
          <cell r="BA862">
            <v>52.551885311806736</v>
          </cell>
          <cell r="BB862">
            <v>54.080528365148609</v>
          </cell>
          <cell r="BC862">
            <v>56.039922679595868</v>
          </cell>
          <cell r="BD862">
            <v>58.792308527174463</v>
          </cell>
          <cell r="BE862">
            <v>63.514425788153837</v>
          </cell>
        </row>
        <row r="863">
          <cell r="AC863">
            <v>860</v>
          </cell>
          <cell r="AD863">
            <v>97.490031121788462</v>
          </cell>
          <cell r="AE863">
            <v>99.738727005476633</v>
          </cell>
          <cell r="AF863">
            <v>102.97280124338842</v>
          </cell>
          <cell r="AG863">
            <v>107.78950972208385</v>
          </cell>
          <cell r="AH863">
            <v>116.78114531744271</v>
          </cell>
          <cell r="AZ863">
            <v>860</v>
          </cell>
          <cell r="BA863">
            <v>52.559866648125151</v>
          </cell>
          <cell r="BB863">
            <v>54.087969864297619</v>
          </cell>
          <cell r="BC863">
            <v>56.047325262723575</v>
          </cell>
          <cell r="BD863">
            <v>58.800594897870603</v>
          </cell>
          <cell r="BE863">
            <v>63.522406827091991</v>
          </cell>
        </row>
        <row r="864">
          <cell r="AC864">
            <v>861</v>
          </cell>
          <cell r="AD864">
            <v>97.506782291701015</v>
          </cell>
          <cell r="AE864">
            <v>99.755713631564717</v>
          </cell>
          <cell r="AF864">
            <v>102.99089422994568</v>
          </cell>
          <cell r="AG864">
            <v>107.8075012802487</v>
          </cell>
          <cell r="AH864">
            <v>116.79788849333035</v>
          </cell>
          <cell r="AZ864">
            <v>861</v>
          </cell>
          <cell r="BA864">
            <v>52.567847984443574</v>
          </cell>
          <cell r="BB864">
            <v>54.095411363446622</v>
          </cell>
          <cell r="BC864">
            <v>56.054727845851275</v>
          </cell>
          <cell r="BD864">
            <v>58.808881268566743</v>
          </cell>
          <cell r="BE864">
            <v>63.530387866030146</v>
          </cell>
        </row>
        <row r="865">
          <cell r="AC865">
            <v>862</v>
          </cell>
          <cell r="AD865">
            <v>97.523533461613553</v>
          </cell>
          <cell r="AE865">
            <v>99.772700257652801</v>
          </cell>
          <cell r="AF865">
            <v>103.00777255201511</v>
          </cell>
          <cell r="AG865">
            <v>107.82549283841354</v>
          </cell>
          <cell r="AH865">
            <v>116.81463166921799</v>
          </cell>
          <cell r="AZ865">
            <v>862</v>
          </cell>
          <cell r="BA865">
            <v>52.57582932076199</v>
          </cell>
          <cell r="BB865">
            <v>54.102852862595633</v>
          </cell>
          <cell r="BC865">
            <v>56.062130428978982</v>
          </cell>
          <cell r="BD865">
            <v>58.817167639262884</v>
          </cell>
          <cell r="BE865">
            <v>63.538368904968301</v>
          </cell>
        </row>
        <row r="866">
          <cell r="AC866">
            <v>863</v>
          </cell>
          <cell r="AD866">
            <v>97.540284631526106</v>
          </cell>
          <cell r="AE866">
            <v>99.78968688374087</v>
          </cell>
          <cell r="AF866">
            <v>103.02342018652789</v>
          </cell>
          <cell r="AG866">
            <v>107.84348439657839</v>
          </cell>
          <cell r="AH866">
            <v>116.83137484510563</v>
          </cell>
          <cell r="AZ866">
            <v>863</v>
          </cell>
          <cell r="BA866">
            <v>52.583810657080406</v>
          </cell>
          <cell r="BB866">
            <v>54.110294361744636</v>
          </cell>
          <cell r="BC866">
            <v>56.069533012106682</v>
          </cell>
          <cell r="BD866">
            <v>58.825454009959024</v>
          </cell>
          <cell r="BE866">
            <v>63.546349943906456</v>
          </cell>
        </row>
        <row r="867">
          <cell r="AC867">
            <v>864</v>
          </cell>
          <cell r="AD867">
            <v>97.557035801438644</v>
          </cell>
          <cell r="AE867">
            <v>99.806673509828954</v>
          </cell>
          <cell r="AF867">
            <v>103.03906782104067</v>
          </cell>
          <cell r="AG867">
            <v>107.86147595474323</v>
          </cell>
          <cell r="AH867">
            <v>116.84811802099327</v>
          </cell>
          <cell r="AZ867">
            <v>864</v>
          </cell>
          <cell r="BA867">
            <v>52.591791993398829</v>
          </cell>
          <cell r="BB867">
            <v>54.117735860893646</v>
          </cell>
          <cell r="BC867">
            <v>56.076935595234382</v>
          </cell>
          <cell r="BD867">
            <v>58.833740380655165</v>
          </cell>
          <cell r="BE867">
            <v>63.554330982844611</v>
          </cell>
        </row>
        <row r="868">
          <cell r="AC868">
            <v>865</v>
          </cell>
          <cell r="AD868">
            <v>97.573786971351197</v>
          </cell>
          <cell r="AE868">
            <v>99.823660135917038</v>
          </cell>
          <cell r="AF868">
            <v>103.05471545555345</v>
          </cell>
          <cell r="AG868">
            <v>107.87946751290806</v>
          </cell>
          <cell r="AH868">
            <v>116.86486119688091</v>
          </cell>
          <cell r="AZ868">
            <v>865</v>
          </cell>
          <cell r="BA868">
            <v>52.599773329717245</v>
          </cell>
          <cell r="BB868">
            <v>54.125177360042656</v>
          </cell>
          <cell r="BC868">
            <v>56.084338178362088</v>
          </cell>
          <cell r="BD868">
            <v>58.842026751351305</v>
          </cell>
          <cell r="BE868">
            <v>63.562312021782766</v>
          </cell>
        </row>
        <row r="869">
          <cell r="AC869">
            <v>866</v>
          </cell>
          <cell r="AD869">
            <v>97.590538141263735</v>
          </cell>
          <cell r="AE869">
            <v>99.840646762005122</v>
          </cell>
          <cell r="AF869">
            <v>103.07036309006622</v>
          </cell>
          <cell r="AG869">
            <v>107.89745907107292</v>
          </cell>
          <cell r="AH869">
            <v>116.88160437276855</v>
          </cell>
          <cell r="AZ869">
            <v>866</v>
          </cell>
          <cell r="BA869">
            <v>52.607754666035667</v>
          </cell>
          <cell r="BB869">
            <v>54.132618859191659</v>
          </cell>
          <cell r="BC869">
            <v>56.091740761489788</v>
          </cell>
          <cell r="BD869">
            <v>58.850313122047446</v>
          </cell>
          <cell r="BE869">
            <v>63.570293060720921</v>
          </cell>
        </row>
        <row r="870">
          <cell r="AC870">
            <v>867</v>
          </cell>
          <cell r="AD870">
            <v>97.607289311176274</v>
          </cell>
          <cell r="AE870">
            <v>99.857633388093191</v>
          </cell>
          <cell r="AF870">
            <v>103.086010724579</v>
          </cell>
          <cell r="AG870">
            <v>107.91545062923775</v>
          </cell>
          <cell r="AH870">
            <v>116.89834754865619</v>
          </cell>
          <cell r="AZ870">
            <v>867</v>
          </cell>
          <cell r="BA870">
            <v>52.615736002354083</v>
          </cell>
          <cell r="BB870">
            <v>54.140060358340669</v>
          </cell>
          <cell r="BC870">
            <v>56.099143344617495</v>
          </cell>
          <cell r="BD870">
            <v>58.858599492743586</v>
          </cell>
          <cell r="BE870">
            <v>63.578274099659076</v>
          </cell>
        </row>
        <row r="871">
          <cell r="AC871">
            <v>868</v>
          </cell>
          <cell r="AD871">
            <v>97.624040481088826</v>
          </cell>
          <cell r="AE871">
            <v>99.874620014181275</v>
          </cell>
          <cell r="AF871">
            <v>103.10165835909177</v>
          </cell>
          <cell r="AG871">
            <v>107.93344218740259</v>
          </cell>
          <cell r="AH871">
            <v>116.91509072454383</v>
          </cell>
          <cell r="AZ871">
            <v>868</v>
          </cell>
          <cell r="BA871">
            <v>52.623717338672506</v>
          </cell>
          <cell r="BB871">
            <v>54.147501857489679</v>
          </cell>
          <cell r="BC871">
            <v>56.106545927745195</v>
          </cell>
          <cell r="BD871">
            <v>58.866885863439727</v>
          </cell>
          <cell r="BE871">
            <v>63.586255138597231</v>
          </cell>
        </row>
        <row r="872">
          <cell r="AC872">
            <v>869</v>
          </cell>
          <cell r="AD872">
            <v>97.640791651001365</v>
          </cell>
          <cell r="AE872">
            <v>99.891606640269359</v>
          </cell>
          <cell r="AF872">
            <v>103.11730599360455</v>
          </cell>
          <cell r="AG872">
            <v>107.95143374556744</v>
          </cell>
          <cell r="AH872">
            <v>116.93183390043147</v>
          </cell>
          <cell r="AZ872">
            <v>869</v>
          </cell>
          <cell r="BA872">
            <v>52.631698674990922</v>
          </cell>
          <cell r="BB872">
            <v>54.154943356638682</v>
          </cell>
          <cell r="BC872">
            <v>56.113948510872895</v>
          </cell>
          <cell r="BD872">
            <v>58.87517223413586</v>
          </cell>
          <cell r="BE872">
            <v>63.594236177535386</v>
          </cell>
        </row>
        <row r="873">
          <cell r="AC873">
            <v>870</v>
          </cell>
          <cell r="AD873">
            <v>97.657542820913918</v>
          </cell>
          <cell r="AE873">
            <v>99.908593266357428</v>
          </cell>
          <cell r="AF873">
            <v>103.13295362811732</v>
          </cell>
          <cell r="AG873">
            <v>107.96942530373228</v>
          </cell>
          <cell r="AH873">
            <v>116.94857707631911</v>
          </cell>
          <cell r="AZ873">
            <v>870</v>
          </cell>
          <cell r="BA873">
            <v>52.639680011309345</v>
          </cell>
          <cell r="BB873">
            <v>54.162384855787693</v>
          </cell>
          <cell r="BC873">
            <v>56.121351094000602</v>
          </cell>
          <cell r="BD873">
            <v>58.883458604832001</v>
          </cell>
          <cell r="BE873">
            <v>63.602217216473541</v>
          </cell>
        </row>
        <row r="874">
          <cell r="AC874">
            <v>871</v>
          </cell>
          <cell r="AD874">
            <v>97.674293990826456</v>
          </cell>
          <cell r="AE874">
            <v>99.925579892445512</v>
          </cell>
          <cell r="AF874">
            <v>103.14860126263009</v>
          </cell>
          <cell r="AG874">
            <v>107.98741686189712</v>
          </cell>
          <cell r="AH874">
            <v>116.96532025220675</v>
          </cell>
          <cell r="AZ874">
            <v>871</v>
          </cell>
          <cell r="BA874">
            <v>52.647661347627761</v>
          </cell>
          <cell r="BB874">
            <v>54.169826354936703</v>
          </cell>
          <cell r="BC874">
            <v>56.128753677128302</v>
          </cell>
          <cell r="BD874">
            <v>58.891744975528141</v>
          </cell>
          <cell r="BE874">
            <v>63.610198255411696</v>
          </cell>
        </row>
        <row r="875">
          <cell r="AC875">
            <v>872</v>
          </cell>
          <cell r="AD875">
            <v>97.691045160739009</v>
          </cell>
          <cell r="AE875">
            <v>99.942566518533596</v>
          </cell>
          <cell r="AF875">
            <v>103.16424889714287</v>
          </cell>
          <cell r="AG875">
            <v>108.00500037964638</v>
          </cell>
          <cell r="AH875">
            <v>116.98206342809439</v>
          </cell>
          <cell r="AZ875">
            <v>872</v>
          </cell>
          <cell r="BA875">
            <v>52.655642683946176</v>
          </cell>
          <cell r="BB875">
            <v>54.177267854085706</v>
          </cell>
          <cell r="BC875">
            <v>56.136156260256008</v>
          </cell>
          <cell r="BD875">
            <v>58.900031346224281</v>
          </cell>
          <cell r="BE875">
            <v>63.618179294349851</v>
          </cell>
        </row>
        <row r="876">
          <cell r="AC876">
            <v>873</v>
          </cell>
          <cell r="AD876">
            <v>97.707796330651547</v>
          </cell>
          <cell r="AE876">
            <v>99.95955314462168</v>
          </cell>
          <cell r="AF876">
            <v>103.17989653165564</v>
          </cell>
          <cell r="AG876">
            <v>108.0216345575067</v>
          </cell>
          <cell r="AH876">
            <v>116.99880660398203</v>
          </cell>
          <cell r="AZ876">
            <v>873</v>
          </cell>
          <cell r="BA876">
            <v>52.663624020264599</v>
          </cell>
          <cell r="BB876">
            <v>54.184709353234716</v>
          </cell>
          <cell r="BC876">
            <v>56.143558843383708</v>
          </cell>
          <cell r="BD876">
            <v>58.908317716920422</v>
          </cell>
          <cell r="BE876">
            <v>63.626160333288006</v>
          </cell>
        </row>
        <row r="877">
          <cell r="AC877">
            <v>874</v>
          </cell>
          <cell r="AD877">
            <v>97.7245475005641</v>
          </cell>
          <cell r="AE877">
            <v>99.976539770709749</v>
          </cell>
          <cell r="AF877">
            <v>103.19554416616842</v>
          </cell>
          <cell r="AG877">
            <v>108.03826873536703</v>
          </cell>
          <cell r="AH877">
            <v>117.01473259965354</v>
          </cell>
          <cell r="AZ877">
            <v>874</v>
          </cell>
          <cell r="BA877">
            <v>52.671605356583015</v>
          </cell>
          <cell r="BB877">
            <v>54.192150852383726</v>
          </cell>
          <cell r="BC877">
            <v>56.150961426511415</v>
          </cell>
          <cell r="BD877">
            <v>58.916604087616562</v>
          </cell>
          <cell r="BE877">
            <v>63.634141372226161</v>
          </cell>
        </row>
        <row r="878">
          <cell r="AC878">
            <v>875</v>
          </cell>
          <cell r="AD878">
            <v>97.741298670476638</v>
          </cell>
          <cell r="AE878">
            <v>99.993526396797833</v>
          </cell>
          <cell r="AF878">
            <v>103.21119180068119</v>
          </cell>
          <cell r="AG878">
            <v>108.05490291322735</v>
          </cell>
          <cell r="AH878">
            <v>117.03059587934938</v>
          </cell>
          <cell r="AZ878">
            <v>875</v>
          </cell>
          <cell r="BA878">
            <v>52.679586692901438</v>
          </cell>
          <cell r="BB878">
            <v>54.199592351532729</v>
          </cell>
          <cell r="BC878">
            <v>56.158364009639115</v>
          </cell>
          <cell r="BD878">
            <v>58.924890458312703</v>
          </cell>
          <cell r="BE878">
            <v>63.642122411164316</v>
          </cell>
        </row>
        <row r="879">
          <cell r="AC879">
            <v>876</v>
          </cell>
          <cell r="AD879">
            <v>97.758049840389191</v>
          </cell>
          <cell r="AE879">
            <v>100.00970553358441</v>
          </cell>
          <cell r="AF879">
            <v>103.22683943519397</v>
          </cell>
          <cell r="AG879">
            <v>108.07153709108769</v>
          </cell>
          <cell r="AH879">
            <v>117.04645915904523</v>
          </cell>
          <cell r="AZ879">
            <v>876</v>
          </cell>
          <cell r="BA879">
            <v>52.687568029219854</v>
          </cell>
          <cell r="BB879">
            <v>54.207033850681739</v>
          </cell>
          <cell r="BC879">
            <v>56.165766592766815</v>
          </cell>
          <cell r="BD879">
            <v>58.933176829008843</v>
          </cell>
          <cell r="BE879">
            <v>63.650103450102471</v>
          </cell>
        </row>
        <row r="880">
          <cell r="AC880">
            <v>877</v>
          </cell>
          <cell r="AD880">
            <v>97.774801010301729</v>
          </cell>
          <cell r="AE880">
            <v>100.02538744275296</v>
          </cell>
          <cell r="AF880">
            <v>103.24248706970674</v>
          </cell>
          <cell r="AG880">
            <v>108.08817126894802</v>
          </cell>
          <cell r="AH880">
            <v>117.06232243874106</v>
          </cell>
          <cell r="AZ880">
            <v>877</v>
          </cell>
          <cell r="BA880">
            <v>52.695549365538277</v>
          </cell>
          <cell r="BB880">
            <v>54.214475349830749</v>
          </cell>
          <cell r="BC880">
            <v>56.173169175894522</v>
          </cell>
          <cell r="BD880">
            <v>58.941463199704984</v>
          </cell>
          <cell r="BE880">
            <v>63.658084489040625</v>
          </cell>
        </row>
        <row r="881">
          <cell r="AC881">
            <v>878</v>
          </cell>
          <cell r="AD881">
            <v>97.791552180214282</v>
          </cell>
          <cell r="AE881">
            <v>100.04106935192151</v>
          </cell>
          <cell r="AF881">
            <v>103.25813470421951</v>
          </cell>
          <cell r="AG881">
            <v>108.10480544680834</v>
          </cell>
          <cell r="AH881">
            <v>117.0781857184369</v>
          </cell>
          <cell r="AZ881">
            <v>878</v>
          </cell>
          <cell r="BA881">
            <v>52.703530701856693</v>
          </cell>
          <cell r="BB881">
            <v>54.221916848979753</v>
          </cell>
          <cell r="BC881">
            <v>56.180571759022222</v>
          </cell>
          <cell r="BD881">
            <v>58.949749570401124</v>
          </cell>
          <cell r="BE881">
            <v>63.66606552797878</v>
          </cell>
        </row>
        <row r="882">
          <cell r="AC882">
            <v>879</v>
          </cell>
          <cell r="AD882">
            <v>97.80830335012682</v>
          </cell>
          <cell r="AE882">
            <v>100.05675126109006</v>
          </cell>
          <cell r="AF882">
            <v>103.27378233873229</v>
          </cell>
          <cell r="AG882">
            <v>108.12143962466867</v>
          </cell>
          <cell r="AH882">
            <v>117.09404899813275</v>
          </cell>
          <cell r="AZ882">
            <v>879</v>
          </cell>
          <cell r="BA882">
            <v>52.711512038175115</v>
          </cell>
          <cell r="BB882">
            <v>54.229358348128763</v>
          </cell>
          <cell r="BC882">
            <v>56.187974342149928</v>
          </cell>
          <cell r="BD882">
            <v>58.958035941097265</v>
          </cell>
          <cell r="BE882">
            <v>63.674046566916935</v>
          </cell>
        </row>
        <row r="883">
          <cell r="AC883">
            <v>880</v>
          </cell>
          <cell r="AD883">
            <v>97.825054520039359</v>
          </cell>
          <cell r="AE883">
            <v>100.07243317025861</v>
          </cell>
          <cell r="AF883">
            <v>103.28942997324506</v>
          </cell>
          <cell r="AG883">
            <v>108.13807380252899</v>
          </cell>
          <cell r="AH883">
            <v>117.10991227782858</v>
          </cell>
          <cell r="AZ883">
            <v>880</v>
          </cell>
          <cell r="BA883">
            <v>52.719493374493531</v>
          </cell>
          <cell r="BB883">
            <v>54.236799847277773</v>
          </cell>
          <cell r="BC883">
            <v>56.195376925277628</v>
          </cell>
          <cell r="BD883">
            <v>58.966322311793405</v>
          </cell>
          <cell r="BE883">
            <v>63.68202760585509</v>
          </cell>
        </row>
        <row r="884">
          <cell r="AC884">
            <v>881</v>
          </cell>
          <cell r="AD884">
            <v>97.841805689951912</v>
          </cell>
          <cell r="AE884">
            <v>100.08811507942715</v>
          </cell>
          <cell r="AF884">
            <v>103.30507760775784</v>
          </cell>
          <cell r="AG884">
            <v>108.15470798038932</v>
          </cell>
          <cell r="AH884">
            <v>117.12577555752442</v>
          </cell>
          <cell r="AZ884">
            <v>881</v>
          </cell>
          <cell r="BA884">
            <v>52.727474710811947</v>
          </cell>
          <cell r="BB884">
            <v>54.244241346426776</v>
          </cell>
          <cell r="BC884">
            <v>56.202779508405328</v>
          </cell>
          <cell r="BD884">
            <v>58.974608682489539</v>
          </cell>
          <cell r="BE884">
            <v>63.690008644793245</v>
          </cell>
        </row>
        <row r="885">
          <cell r="AC885">
            <v>882</v>
          </cell>
          <cell r="AD885">
            <v>97.85855685986445</v>
          </cell>
          <cell r="AE885">
            <v>100.1037969885957</v>
          </cell>
          <cell r="AF885">
            <v>103.32072524227061</v>
          </cell>
          <cell r="AG885">
            <v>108.17134215824964</v>
          </cell>
          <cell r="AH885">
            <v>117.14163883722027</v>
          </cell>
          <cell r="AZ885">
            <v>882</v>
          </cell>
          <cell r="BA885">
            <v>52.73545604713037</v>
          </cell>
          <cell r="BB885">
            <v>54.251682845575786</v>
          </cell>
          <cell r="BC885">
            <v>56.210182091533035</v>
          </cell>
          <cell r="BD885">
            <v>58.982895053185679</v>
          </cell>
          <cell r="BE885">
            <v>63.6979896837314</v>
          </cell>
        </row>
        <row r="886">
          <cell r="AC886">
            <v>883</v>
          </cell>
          <cell r="AD886">
            <v>97.875308029777003</v>
          </cell>
          <cell r="AE886">
            <v>100.11947889776425</v>
          </cell>
          <cell r="AF886">
            <v>103.33637287678339</v>
          </cell>
          <cell r="AG886">
            <v>108.18797633610997</v>
          </cell>
          <cell r="AH886">
            <v>117.15750211691611</v>
          </cell>
          <cell r="AZ886">
            <v>883</v>
          </cell>
          <cell r="BA886">
            <v>52.743437383448786</v>
          </cell>
          <cell r="BB886">
            <v>54.259124344724796</v>
          </cell>
          <cell r="BC886">
            <v>56.217584674660735</v>
          </cell>
          <cell r="BD886">
            <v>58.99118142388182</v>
          </cell>
          <cell r="BE886">
            <v>63.705970722669555</v>
          </cell>
        </row>
        <row r="887">
          <cell r="AC887">
            <v>884</v>
          </cell>
          <cell r="AD887">
            <v>97.892059199689541</v>
          </cell>
          <cell r="AE887">
            <v>100.1351608069328</v>
          </cell>
          <cell r="AF887">
            <v>103.35202051129616</v>
          </cell>
          <cell r="AG887">
            <v>108.20461051397029</v>
          </cell>
          <cell r="AH887">
            <v>117.17336539661194</v>
          </cell>
          <cell r="AZ887">
            <v>884</v>
          </cell>
          <cell r="BA887">
            <v>52.751418719767209</v>
          </cell>
          <cell r="BB887">
            <v>54.266565843873799</v>
          </cell>
          <cell r="BC887">
            <v>56.224987257788442</v>
          </cell>
          <cell r="BD887">
            <v>58.99946779457796</v>
          </cell>
          <cell r="BE887">
            <v>63.71395176160771</v>
          </cell>
        </row>
        <row r="888">
          <cell r="AC888">
            <v>885</v>
          </cell>
          <cell r="AD888">
            <v>97.908810369602094</v>
          </cell>
          <cell r="AE888">
            <v>100.15084271610134</v>
          </cell>
          <cell r="AF888">
            <v>103.36766814580893</v>
          </cell>
          <cell r="AG888">
            <v>108.22124469183062</v>
          </cell>
          <cell r="AH888">
            <v>117.18922867630779</v>
          </cell>
          <cell r="AZ888">
            <v>885</v>
          </cell>
          <cell r="BA888">
            <v>52.759400056085624</v>
          </cell>
          <cell r="BB888">
            <v>54.274007343022809</v>
          </cell>
          <cell r="BC888">
            <v>56.232389840916142</v>
          </cell>
          <cell r="BD888">
            <v>59.006699131747759</v>
          </cell>
          <cell r="BE888">
            <v>63.721932800545865</v>
          </cell>
        </row>
        <row r="889">
          <cell r="AC889">
            <v>886</v>
          </cell>
          <cell r="AD889">
            <v>97.925561539514632</v>
          </cell>
          <cell r="AE889">
            <v>100.16652462526989</v>
          </cell>
          <cell r="AF889">
            <v>103.38331578032171</v>
          </cell>
          <cell r="AG889">
            <v>108.23787886969095</v>
          </cell>
          <cell r="AH889">
            <v>117.20509195600363</v>
          </cell>
          <cell r="AZ889">
            <v>886</v>
          </cell>
          <cell r="BA889">
            <v>52.767381392404047</v>
          </cell>
          <cell r="BB889">
            <v>54.28144884217182</v>
          </cell>
          <cell r="BC889">
            <v>56.239792424043848</v>
          </cell>
          <cell r="BD889">
            <v>59.013858056924356</v>
          </cell>
          <cell r="BE889">
            <v>63.72991383948402</v>
          </cell>
        </row>
        <row r="890">
          <cell r="AC890">
            <v>887</v>
          </cell>
          <cell r="AD890">
            <v>97.942312709427185</v>
          </cell>
          <cell r="AE890">
            <v>100.18220653443844</v>
          </cell>
          <cell r="AF890">
            <v>103.39896341483448</v>
          </cell>
          <cell r="AG890">
            <v>108.25451304755127</v>
          </cell>
          <cell r="AH890">
            <v>117.22095523569948</v>
          </cell>
          <cell r="AZ890">
            <v>887</v>
          </cell>
          <cell r="BA890">
            <v>52.775362728722463</v>
          </cell>
          <cell r="BB890">
            <v>54.288890341320823</v>
          </cell>
          <cell r="BC890">
            <v>56.247195007171548</v>
          </cell>
          <cell r="BD890">
            <v>59.021016982100946</v>
          </cell>
          <cell r="BE890">
            <v>63.737894878422175</v>
          </cell>
        </row>
        <row r="891">
          <cell r="AC891">
            <v>888</v>
          </cell>
          <cell r="AD891">
            <v>97.959063879339723</v>
          </cell>
          <cell r="AE891">
            <v>100.19788844360698</v>
          </cell>
          <cell r="AF891">
            <v>103.41461104934726</v>
          </cell>
          <cell r="AG891">
            <v>108.27114722541161</v>
          </cell>
          <cell r="AH891">
            <v>117.23681851539531</v>
          </cell>
          <cell r="AZ891">
            <v>888</v>
          </cell>
          <cell r="BA891">
            <v>52.783344065040886</v>
          </cell>
          <cell r="BB891">
            <v>54.296331840469833</v>
          </cell>
          <cell r="BC891">
            <v>56.254597590299248</v>
          </cell>
          <cell r="BD891">
            <v>59.028175907277536</v>
          </cell>
          <cell r="BE891">
            <v>63.74587591736033</v>
          </cell>
        </row>
        <row r="892">
          <cell r="AC892">
            <v>889</v>
          </cell>
          <cell r="AD892">
            <v>97.975815049252276</v>
          </cell>
          <cell r="AE892">
            <v>100.21357035277553</v>
          </cell>
          <cell r="AF892">
            <v>103.43025868386005</v>
          </cell>
          <cell r="AG892">
            <v>108.28778140327194</v>
          </cell>
          <cell r="AH892">
            <v>117.25268179509115</v>
          </cell>
          <cell r="AZ892">
            <v>889</v>
          </cell>
          <cell r="BA892">
            <v>52.791325401359302</v>
          </cell>
          <cell r="BB892">
            <v>54.303773339618843</v>
          </cell>
          <cell r="BC892">
            <v>56.262000173426955</v>
          </cell>
          <cell r="BD892">
            <v>59.035334832454133</v>
          </cell>
          <cell r="BE892">
            <v>63.753856956298485</v>
          </cell>
        </row>
        <row r="893">
          <cell r="AC893">
            <v>890</v>
          </cell>
          <cell r="AD893">
            <v>97.992566219164814</v>
          </cell>
          <cell r="AE893">
            <v>100.22925226194408</v>
          </cell>
          <cell r="AF893">
            <v>103.44590631837282</v>
          </cell>
          <cell r="AG893">
            <v>108.30441558113226</v>
          </cell>
          <cell r="AH893">
            <v>117.268545074787</v>
          </cell>
          <cell r="AZ893">
            <v>890</v>
          </cell>
          <cell r="BA893">
            <v>52.799306737677718</v>
          </cell>
          <cell r="BB893">
            <v>54.311214838767846</v>
          </cell>
          <cell r="BC893">
            <v>56.269402756554655</v>
          </cell>
          <cell r="BD893">
            <v>59.042493757630723</v>
          </cell>
          <cell r="BE893">
            <v>63.76183799523664</v>
          </cell>
        </row>
        <row r="894">
          <cell r="AC894">
            <v>891</v>
          </cell>
          <cell r="AD894">
            <v>98.008693431404168</v>
          </cell>
          <cell r="AE894">
            <v>100.24493417111263</v>
          </cell>
          <cell r="AF894">
            <v>103.46155395288559</v>
          </cell>
          <cell r="AG894">
            <v>108.32104975899259</v>
          </cell>
          <cell r="AH894">
            <v>117.28440835448284</v>
          </cell>
          <cell r="AZ894">
            <v>891</v>
          </cell>
          <cell r="BA894">
            <v>52.807288073996141</v>
          </cell>
          <cell r="BB894">
            <v>54.318656337916856</v>
          </cell>
          <cell r="BC894">
            <v>56.276805339682362</v>
          </cell>
          <cell r="BD894">
            <v>59.04965268280732</v>
          </cell>
          <cell r="BE894">
            <v>63.769819034174795</v>
          </cell>
        </row>
        <row r="895">
          <cell r="AC895">
            <v>892</v>
          </cell>
          <cell r="AD895">
            <v>98.024322825579404</v>
          </cell>
          <cell r="AE895">
            <v>100.26061608028118</v>
          </cell>
          <cell r="AF895">
            <v>103.47720158739837</v>
          </cell>
          <cell r="AG895">
            <v>108.33768393685291</v>
          </cell>
          <cell r="AH895">
            <v>117.30027163417867</v>
          </cell>
          <cell r="AZ895">
            <v>892</v>
          </cell>
          <cell r="BA895">
            <v>52.815269410314556</v>
          </cell>
          <cell r="BB895">
            <v>54.326097837065859</v>
          </cell>
          <cell r="BC895">
            <v>56.284207922810062</v>
          </cell>
          <cell r="BD895">
            <v>59.05681160798391</v>
          </cell>
          <cell r="BE895">
            <v>63.77780007311295</v>
          </cell>
        </row>
        <row r="896">
          <cell r="AC896">
            <v>893</v>
          </cell>
          <cell r="AD896">
            <v>98.039952219754653</v>
          </cell>
          <cell r="AE896">
            <v>100.27629798944973</v>
          </cell>
          <cell r="AF896">
            <v>103.49284922191114</v>
          </cell>
          <cell r="AG896">
            <v>108.35431811471324</v>
          </cell>
          <cell r="AH896">
            <v>117.31613491387452</v>
          </cell>
          <cell r="AZ896">
            <v>893</v>
          </cell>
          <cell r="BA896">
            <v>52.823250746632979</v>
          </cell>
          <cell r="BB896">
            <v>54.333539336214869</v>
          </cell>
          <cell r="BC896">
            <v>56.291610505937761</v>
          </cell>
          <cell r="BD896">
            <v>59.0639705331605</v>
          </cell>
          <cell r="BE896">
            <v>63.785781112051104</v>
          </cell>
        </row>
        <row r="897">
          <cell r="AC897">
            <v>894</v>
          </cell>
          <cell r="AD897">
            <v>98.055581613929888</v>
          </cell>
          <cell r="AE897">
            <v>100.29197989861828</v>
          </cell>
          <cell r="AF897">
            <v>103.50849685642392</v>
          </cell>
          <cell r="AG897">
            <v>108.37095229257356</v>
          </cell>
          <cell r="AH897">
            <v>117.33199819357036</v>
          </cell>
          <cell r="AZ897">
            <v>894</v>
          </cell>
          <cell r="BA897">
            <v>52.831232082951395</v>
          </cell>
          <cell r="BB897">
            <v>54.340980835363879</v>
          </cell>
          <cell r="BC897">
            <v>56.299013089065468</v>
          </cell>
          <cell r="BD897">
            <v>59.071129458337097</v>
          </cell>
          <cell r="BE897">
            <v>63.793762150989259</v>
          </cell>
        </row>
        <row r="898">
          <cell r="AC898">
            <v>895</v>
          </cell>
          <cell r="AD898">
            <v>98.071211008105138</v>
          </cell>
          <cell r="AE898">
            <v>100.30766180778681</v>
          </cell>
          <cell r="AF898">
            <v>103.52414449093669</v>
          </cell>
          <cell r="AG898">
            <v>108.38758647043389</v>
          </cell>
          <cell r="AH898">
            <v>117.34786147326619</v>
          </cell>
          <cell r="AZ898">
            <v>895</v>
          </cell>
          <cell r="BA898">
            <v>52.839213419269818</v>
          </cell>
          <cell r="BB898">
            <v>54.348422334512883</v>
          </cell>
          <cell r="BC898">
            <v>56.306415672193168</v>
          </cell>
          <cell r="BD898">
            <v>59.078288383513687</v>
          </cell>
          <cell r="BE898">
            <v>63.801743189927414</v>
          </cell>
        </row>
        <row r="899">
          <cell r="AC899">
            <v>896</v>
          </cell>
          <cell r="AD899">
            <v>98.086840402280373</v>
          </cell>
          <cell r="AE899">
            <v>100.32334371695536</v>
          </cell>
          <cell r="AF899">
            <v>103.53979212544947</v>
          </cell>
          <cell r="AG899">
            <v>108.40422064829421</v>
          </cell>
          <cell r="AH899">
            <v>117.36372475296204</v>
          </cell>
          <cell r="AZ899">
            <v>896</v>
          </cell>
          <cell r="BA899">
            <v>52.847194755588234</v>
          </cell>
          <cell r="BB899">
            <v>54.355863833661893</v>
          </cell>
          <cell r="BC899">
            <v>56.313818255320875</v>
          </cell>
          <cell r="BD899">
            <v>59.085447308690277</v>
          </cell>
          <cell r="BE899">
            <v>63.809724228865569</v>
          </cell>
        </row>
        <row r="900">
          <cell r="AC900">
            <v>897</v>
          </cell>
          <cell r="AD900">
            <v>98.102469796455622</v>
          </cell>
          <cell r="AE900">
            <v>100.33902562612391</v>
          </cell>
          <cell r="AF900">
            <v>103.55543975996224</v>
          </cell>
          <cell r="AG900">
            <v>108.42085482615454</v>
          </cell>
          <cell r="AH900">
            <v>117.37958803265788</v>
          </cell>
          <cell r="AZ900">
            <v>897</v>
          </cell>
          <cell r="BA900">
            <v>52.855176091906657</v>
          </cell>
          <cell r="BB900">
            <v>54.363305332810903</v>
          </cell>
          <cell r="BC900">
            <v>56.321220838448575</v>
          </cell>
          <cell r="BD900">
            <v>59.092606233866874</v>
          </cell>
          <cell r="BE900">
            <v>63.817705267803724</v>
          </cell>
        </row>
        <row r="901">
          <cell r="AC901">
            <v>898</v>
          </cell>
          <cell r="AD901">
            <v>98.118099190630872</v>
          </cell>
          <cell r="AE901">
            <v>100.35470753529246</v>
          </cell>
          <cell r="AF901">
            <v>103.57108739447501</v>
          </cell>
          <cell r="AG901">
            <v>108.43748900401486</v>
          </cell>
          <cell r="AH901">
            <v>117.39545131235373</v>
          </cell>
          <cell r="AZ901">
            <v>898</v>
          </cell>
          <cell r="BA901">
            <v>52.863157428225072</v>
          </cell>
          <cell r="BB901">
            <v>54.370746831959906</v>
          </cell>
          <cell r="BC901">
            <v>56.328623421576282</v>
          </cell>
          <cell r="BD901">
            <v>59.099765159043464</v>
          </cell>
          <cell r="BE901">
            <v>63.825686306741879</v>
          </cell>
        </row>
        <row r="902">
          <cell r="AC902">
            <v>899</v>
          </cell>
          <cell r="AD902">
            <v>98.133728584806107</v>
          </cell>
          <cell r="AE902">
            <v>100.37038944446101</v>
          </cell>
          <cell r="AF902">
            <v>103.58673502898779</v>
          </cell>
          <cell r="AG902">
            <v>108.45412318187519</v>
          </cell>
          <cell r="AH902">
            <v>117.41131459204956</v>
          </cell>
          <cell r="AZ902">
            <v>899</v>
          </cell>
          <cell r="BA902">
            <v>52.871138764543488</v>
          </cell>
          <cell r="BB902">
            <v>54.378188331108916</v>
          </cell>
          <cell r="BC902">
            <v>56.336026004703982</v>
          </cell>
          <cell r="BD902">
            <v>59.106924084220061</v>
          </cell>
          <cell r="BE902">
            <v>63.833667345680034</v>
          </cell>
        </row>
        <row r="903">
          <cell r="AC903">
            <v>900</v>
          </cell>
          <cell r="AD903">
            <v>98.149357978981357</v>
          </cell>
          <cell r="AE903">
            <v>100.38607135362956</v>
          </cell>
          <cell r="AF903">
            <v>103.60238266350056</v>
          </cell>
          <cell r="AG903">
            <v>108.47075735973553</v>
          </cell>
          <cell r="AH903">
            <v>117.4271778717454</v>
          </cell>
          <cell r="AZ903">
            <v>900</v>
          </cell>
          <cell r="BA903">
            <v>52.879120100861911</v>
          </cell>
          <cell r="BB903">
            <v>54.385629830257926</v>
          </cell>
          <cell r="BC903">
            <v>56.343428587831681</v>
          </cell>
          <cell r="BD903">
            <v>59.114083009396651</v>
          </cell>
          <cell r="BE903">
            <v>63.841648384618189</v>
          </cell>
        </row>
        <row r="904">
          <cell r="AC904">
            <v>901</v>
          </cell>
          <cell r="AD904">
            <v>98.164987373156592</v>
          </cell>
          <cell r="AE904">
            <v>100.40175326279811</v>
          </cell>
          <cell r="AF904">
            <v>103.61803029801334</v>
          </cell>
          <cell r="AG904">
            <v>108.48739153759585</v>
          </cell>
          <cell r="AH904">
            <v>117.44304115144125</v>
          </cell>
          <cell r="AZ904">
            <v>901</v>
          </cell>
          <cell r="BA904">
            <v>52.887101437180327</v>
          </cell>
          <cell r="BB904">
            <v>54.393071329406929</v>
          </cell>
          <cell r="BC904">
            <v>56.350831170959388</v>
          </cell>
          <cell r="BD904">
            <v>59.121241934573241</v>
          </cell>
          <cell r="BE904">
            <v>63.849629423556344</v>
          </cell>
        </row>
        <row r="905">
          <cell r="AC905">
            <v>902</v>
          </cell>
          <cell r="AD905">
            <v>98.180616767331841</v>
          </cell>
          <cell r="AE905">
            <v>100.41743517196666</v>
          </cell>
          <cell r="AF905">
            <v>103.63367793252611</v>
          </cell>
          <cell r="AG905">
            <v>108.50402571545618</v>
          </cell>
          <cell r="AH905">
            <v>117.45890443113709</v>
          </cell>
          <cell r="AZ905">
            <v>902</v>
          </cell>
          <cell r="BA905">
            <v>52.89508277349875</v>
          </cell>
          <cell r="BB905">
            <v>54.400512828555939</v>
          </cell>
          <cell r="BC905">
            <v>56.358233754087088</v>
          </cell>
          <cell r="BD905">
            <v>59.128400859749839</v>
          </cell>
          <cell r="BE905">
            <v>63.857610462494499</v>
          </cell>
        </row>
        <row r="906">
          <cell r="AC906">
            <v>903</v>
          </cell>
          <cell r="AD906">
            <v>98.196246161507077</v>
          </cell>
          <cell r="AE906">
            <v>100.43311708113521</v>
          </cell>
          <cell r="AF906">
            <v>103.64932556703889</v>
          </cell>
          <cell r="AG906">
            <v>108.52065989331651</v>
          </cell>
          <cell r="AH906">
            <v>117.47476771083292</v>
          </cell>
          <cell r="AZ906">
            <v>903</v>
          </cell>
          <cell r="BA906">
            <v>52.903064109817166</v>
          </cell>
          <cell r="BB906">
            <v>54.40795432770495</v>
          </cell>
          <cell r="BC906">
            <v>56.365636337214795</v>
          </cell>
          <cell r="BD906">
            <v>59.135559784926429</v>
          </cell>
          <cell r="BE906">
            <v>63.865591501432654</v>
          </cell>
        </row>
        <row r="907">
          <cell r="AC907">
            <v>904</v>
          </cell>
          <cell r="AD907">
            <v>98.211875555682326</v>
          </cell>
          <cell r="AE907">
            <v>100.44879899030376</v>
          </cell>
          <cell r="AF907">
            <v>103.66497320155166</v>
          </cell>
          <cell r="AG907">
            <v>108.53729407117683</v>
          </cell>
          <cell r="AH907">
            <v>117.49063099052877</v>
          </cell>
          <cell r="AZ907">
            <v>904</v>
          </cell>
          <cell r="BA907">
            <v>52.911045446135589</v>
          </cell>
          <cell r="BB907">
            <v>54.415395826853953</v>
          </cell>
          <cell r="BC907">
            <v>56.373038920342495</v>
          </cell>
          <cell r="BD907">
            <v>59.142718710103026</v>
          </cell>
          <cell r="BE907">
            <v>63.873572540370809</v>
          </cell>
        </row>
        <row r="908">
          <cell r="AC908">
            <v>905</v>
          </cell>
          <cell r="AD908">
            <v>98.227504949857575</v>
          </cell>
          <cell r="AE908">
            <v>100.46448089947231</v>
          </cell>
          <cell r="AF908">
            <v>103.68062083606443</v>
          </cell>
          <cell r="AG908">
            <v>108.55392824903716</v>
          </cell>
          <cell r="AH908">
            <v>117.50649427022461</v>
          </cell>
          <cell r="AZ908">
            <v>905</v>
          </cell>
          <cell r="BA908">
            <v>52.919026782454004</v>
          </cell>
          <cell r="BB908">
            <v>54.422837326002963</v>
          </cell>
          <cell r="BC908">
            <v>56.380441503470195</v>
          </cell>
          <cell r="BD908">
            <v>59.149877635279616</v>
          </cell>
          <cell r="BE908">
            <v>63.881553579308964</v>
          </cell>
        </row>
        <row r="909">
          <cell r="AC909">
            <v>906</v>
          </cell>
          <cell r="AD909">
            <v>98.243134344032811</v>
          </cell>
          <cell r="AE909">
            <v>100.48016280864084</v>
          </cell>
          <cell r="AF909">
            <v>103.69626847057721</v>
          </cell>
          <cell r="AG909">
            <v>108.57056242689748</v>
          </cell>
          <cell r="AH909">
            <v>117.52235754992044</v>
          </cell>
          <cell r="AZ909">
            <v>906</v>
          </cell>
          <cell r="BA909">
            <v>52.927008118772427</v>
          </cell>
          <cell r="BB909">
            <v>54.430278825151973</v>
          </cell>
          <cell r="BC909">
            <v>56.387844086597902</v>
          </cell>
          <cell r="BD909">
            <v>59.157036560456206</v>
          </cell>
          <cell r="BE909">
            <v>63.889534618247119</v>
          </cell>
        </row>
        <row r="910">
          <cell r="AC910">
            <v>907</v>
          </cell>
          <cell r="AD910">
            <v>98.25876373820806</v>
          </cell>
          <cell r="AE910">
            <v>100.49584471780939</v>
          </cell>
          <cell r="AF910">
            <v>103.71191610508998</v>
          </cell>
          <cell r="AG910">
            <v>108.58719660475781</v>
          </cell>
          <cell r="AH910">
            <v>117.53822082961629</v>
          </cell>
          <cell r="AZ910">
            <v>907</v>
          </cell>
          <cell r="BA910">
            <v>52.934989455090843</v>
          </cell>
          <cell r="BB910">
            <v>54.437720324300976</v>
          </cell>
          <cell r="BC910">
            <v>56.395246669725601</v>
          </cell>
          <cell r="BD910">
            <v>59.164195485632803</v>
          </cell>
          <cell r="BE910">
            <v>63.897515657185274</v>
          </cell>
        </row>
        <row r="911">
          <cell r="AC911">
            <v>908</v>
          </cell>
          <cell r="AD911">
            <v>98.274393132383295</v>
          </cell>
          <cell r="AE911">
            <v>100.51152662697794</v>
          </cell>
          <cell r="AF911">
            <v>103.72756373960276</v>
          </cell>
          <cell r="AG911">
            <v>108.60383078261813</v>
          </cell>
          <cell r="AH911">
            <v>117.55408410931213</v>
          </cell>
          <cell r="AZ911">
            <v>908</v>
          </cell>
          <cell r="BA911">
            <v>52.942970791409266</v>
          </cell>
          <cell r="BB911">
            <v>54.445161823449986</v>
          </cell>
          <cell r="BC911">
            <v>56.402649252853308</v>
          </cell>
          <cell r="BD911">
            <v>59.171354410809393</v>
          </cell>
          <cell r="BE911">
            <v>63.905496696123429</v>
          </cell>
        </row>
        <row r="912">
          <cell r="AC912">
            <v>909</v>
          </cell>
          <cell r="AD912">
            <v>98.290022526558545</v>
          </cell>
          <cell r="AE912">
            <v>100.52720853614649</v>
          </cell>
          <cell r="AF912">
            <v>103.74321137411553</v>
          </cell>
          <cell r="AG912">
            <v>108.62046496047846</v>
          </cell>
          <cell r="AH912">
            <v>117.56994738900798</v>
          </cell>
          <cell r="AZ912">
            <v>909</v>
          </cell>
          <cell r="BA912">
            <v>52.950952127727682</v>
          </cell>
          <cell r="BB912">
            <v>54.452603322598996</v>
          </cell>
          <cell r="BC912">
            <v>56.410051835981008</v>
          </cell>
          <cell r="BD912">
            <v>59.178513335985983</v>
          </cell>
          <cell r="BE912">
            <v>63.913477735061583</v>
          </cell>
        </row>
        <row r="913">
          <cell r="AC913">
            <v>910</v>
          </cell>
          <cell r="AD913">
            <v>98.305651920733794</v>
          </cell>
          <cell r="AE913">
            <v>100.54289044531504</v>
          </cell>
          <cell r="AF913">
            <v>103.75885900862831</v>
          </cell>
          <cell r="AG913">
            <v>108.63709913833878</v>
          </cell>
          <cell r="AH913">
            <v>117.58581066870381</v>
          </cell>
          <cell r="AZ913">
            <v>910</v>
          </cell>
          <cell r="BA913">
            <v>52.958933464046098</v>
          </cell>
          <cell r="BB913">
            <v>54.460044821747999</v>
          </cell>
          <cell r="BC913">
            <v>56.417454419108715</v>
          </cell>
          <cell r="BD913">
            <v>59.18567226116258</v>
          </cell>
          <cell r="BE913">
            <v>63.921458773999738</v>
          </cell>
        </row>
        <row r="914">
          <cell r="AC914">
            <v>911</v>
          </cell>
          <cell r="AD914">
            <v>98.321281314909029</v>
          </cell>
          <cell r="AE914">
            <v>100.55857235448359</v>
          </cell>
          <cell r="AF914">
            <v>103.77450664314108</v>
          </cell>
          <cell r="AG914">
            <v>108.65373331619912</v>
          </cell>
          <cell r="AH914">
            <v>117.60167394839965</v>
          </cell>
          <cell r="AZ914">
            <v>911</v>
          </cell>
          <cell r="BA914">
            <v>52.96691480036452</v>
          </cell>
          <cell r="BB914">
            <v>54.467486320897009</v>
          </cell>
          <cell r="BC914">
            <v>56.424857002236415</v>
          </cell>
          <cell r="BD914">
            <v>59.19283118633917</v>
          </cell>
          <cell r="BE914">
            <v>63.929439812937893</v>
          </cell>
        </row>
        <row r="915">
          <cell r="AC915">
            <v>912</v>
          </cell>
          <cell r="AD915">
            <v>98.336910709084279</v>
          </cell>
          <cell r="AE915">
            <v>100.57425426365214</v>
          </cell>
          <cell r="AF915">
            <v>103.79015427765385</v>
          </cell>
          <cell r="AG915">
            <v>108.67036749405945</v>
          </cell>
          <cell r="AH915">
            <v>117.6175372280955</v>
          </cell>
          <cell r="AZ915">
            <v>912</v>
          </cell>
          <cell r="BA915">
            <v>52.974896136682936</v>
          </cell>
          <cell r="BB915">
            <v>54.47492782004602</v>
          </cell>
          <cell r="BC915">
            <v>56.432259585364115</v>
          </cell>
          <cell r="BD915">
            <v>59.199990111515767</v>
          </cell>
          <cell r="BE915">
            <v>63.937420851876048</v>
          </cell>
        </row>
        <row r="916">
          <cell r="AC916">
            <v>913</v>
          </cell>
          <cell r="AD916">
            <v>98.352540103259514</v>
          </cell>
          <cell r="AE916">
            <v>100.58993617282069</v>
          </cell>
          <cell r="AF916">
            <v>103.80580191216663</v>
          </cell>
          <cell r="AG916">
            <v>108.68700167191977</v>
          </cell>
          <cell r="AH916">
            <v>117.63340050779134</v>
          </cell>
          <cell r="AZ916">
            <v>913</v>
          </cell>
          <cell r="BA916">
            <v>52.982877473001359</v>
          </cell>
          <cell r="BB916">
            <v>54.482369319195023</v>
          </cell>
          <cell r="BC916">
            <v>56.439662168491822</v>
          </cell>
          <cell r="BD916">
            <v>59.207149036692357</v>
          </cell>
          <cell r="BE916">
            <v>63.945401890814203</v>
          </cell>
        </row>
        <row r="917">
          <cell r="AC917">
            <v>914</v>
          </cell>
          <cell r="AD917">
            <v>98.368169497434764</v>
          </cell>
          <cell r="AE917">
            <v>100.60561808198923</v>
          </cell>
          <cell r="AF917">
            <v>103.8214495466794</v>
          </cell>
          <cell r="AG917">
            <v>108.7036358497801</v>
          </cell>
          <cell r="AH917">
            <v>117.64926378748717</v>
          </cell>
          <cell r="AZ917">
            <v>914</v>
          </cell>
          <cell r="BA917">
            <v>52.990858809319775</v>
          </cell>
          <cell r="BB917">
            <v>54.489810818344033</v>
          </cell>
          <cell r="BC917">
            <v>56.447064751619521</v>
          </cell>
          <cell r="BD917">
            <v>59.214307961868947</v>
          </cell>
          <cell r="BE917">
            <v>63.953382929752358</v>
          </cell>
        </row>
        <row r="918">
          <cell r="AC918">
            <v>915</v>
          </cell>
          <cell r="AD918">
            <v>98.383798891609999</v>
          </cell>
          <cell r="AE918">
            <v>100.62129999115778</v>
          </cell>
          <cell r="AF918">
            <v>103.83709718119219</v>
          </cell>
          <cell r="AG918">
            <v>108.72027002764042</v>
          </cell>
          <cell r="AH918">
            <v>117.66512706718302</v>
          </cell>
          <cell r="AZ918">
            <v>915</v>
          </cell>
          <cell r="BA918">
            <v>52.998840145638198</v>
          </cell>
          <cell r="BB918">
            <v>54.497252317493043</v>
          </cell>
          <cell r="BC918">
            <v>56.454467334747228</v>
          </cell>
          <cell r="BD918">
            <v>59.221466887045544</v>
          </cell>
          <cell r="BE918">
            <v>63.961363968690513</v>
          </cell>
        </row>
        <row r="919">
          <cell r="AC919">
            <v>916</v>
          </cell>
          <cell r="AD919">
            <v>98.399428285785248</v>
          </cell>
          <cell r="AE919">
            <v>100.63698190032633</v>
          </cell>
          <cell r="AF919">
            <v>103.85274481570497</v>
          </cell>
          <cell r="AG919">
            <v>108.73690420550075</v>
          </cell>
          <cell r="AH919">
            <v>117.68099034687886</v>
          </cell>
          <cell r="AZ919">
            <v>916</v>
          </cell>
          <cell r="BA919">
            <v>53.005891179302978</v>
          </cell>
          <cell r="BB919">
            <v>54.504693816642046</v>
          </cell>
          <cell r="BC919">
            <v>56.461869917874928</v>
          </cell>
          <cell r="BD919">
            <v>59.228625812222134</v>
          </cell>
          <cell r="BE919">
            <v>63.969345007628668</v>
          </cell>
        </row>
        <row r="920">
          <cell r="AC920">
            <v>917</v>
          </cell>
          <cell r="AD920">
            <v>98.415057679960498</v>
          </cell>
          <cell r="AE920">
            <v>100.65266380949487</v>
          </cell>
          <cell r="AF920">
            <v>103.86839245021774</v>
          </cell>
          <cell r="AG920">
            <v>108.75353838336108</v>
          </cell>
          <cell r="AH920">
            <v>117.69685362657469</v>
          </cell>
          <cell r="AZ920">
            <v>917</v>
          </cell>
          <cell r="BA920">
            <v>53.012784033909675</v>
          </cell>
          <cell r="BB920">
            <v>54.512135315791056</v>
          </cell>
          <cell r="BC920">
            <v>56.469272501002628</v>
          </cell>
          <cell r="BD920">
            <v>59.235784737398731</v>
          </cell>
          <cell r="BE920">
            <v>63.977326046566823</v>
          </cell>
        </row>
        <row r="921">
          <cell r="AC921">
            <v>918</v>
          </cell>
          <cell r="AD921">
            <v>98.430687074135733</v>
          </cell>
          <cell r="AE921">
            <v>100.66834571866342</v>
          </cell>
          <cell r="AF921">
            <v>103.88404008473051</v>
          </cell>
          <cell r="AG921">
            <v>108.7701725612214</v>
          </cell>
          <cell r="AH921">
            <v>117.71271690627054</v>
          </cell>
          <cell r="AZ921">
            <v>918</v>
          </cell>
          <cell r="BA921">
            <v>53.019676888516372</v>
          </cell>
          <cell r="BB921">
            <v>54.519576814940059</v>
          </cell>
          <cell r="BC921">
            <v>56.476675084130335</v>
          </cell>
          <cell r="BD921">
            <v>59.242943662575321</v>
          </cell>
          <cell r="BE921">
            <v>63.985307085504978</v>
          </cell>
        </row>
        <row r="922">
          <cell r="AC922">
            <v>919</v>
          </cell>
          <cell r="AD922">
            <v>98.446316468310982</v>
          </cell>
          <cell r="AE922">
            <v>100.68402762783197</v>
          </cell>
          <cell r="AF922">
            <v>103.89968771924329</v>
          </cell>
          <cell r="AG922">
            <v>108.78680673908173</v>
          </cell>
          <cell r="AH922">
            <v>117.72858018596638</v>
          </cell>
          <cell r="AZ922">
            <v>919</v>
          </cell>
          <cell r="BA922">
            <v>53.026569743123069</v>
          </cell>
          <cell r="BB922">
            <v>54.527018314089069</v>
          </cell>
          <cell r="BC922">
            <v>56.484077667258035</v>
          </cell>
          <cell r="BD922">
            <v>59.250102587751911</v>
          </cell>
          <cell r="BE922">
            <v>63.993288124443133</v>
          </cell>
        </row>
        <row r="923">
          <cell r="AC923">
            <v>920</v>
          </cell>
          <cell r="AD923">
            <v>98.461945862486218</v>
          </cell>
          <cell r="AE923">
            <v>100.69970953700052</v>
          </cell>
          <cell r="AF923">
            <v>103.91533535375606</v>
          </cell>
          <cell r="AG923">
            <v>108.80344091694205</v>
          </cell>
          <cell r="AH923">
            <v>117.74444346566223</v>
          </cell>
          <cell r="AZ923">
            <v>920</v>
          </cell>
          <cell r="BA923">
            <v>53.033462597729766</v>
          </cell>
          <cell r="BB923">
            <v>54.53445981323808</v>
          </cell>
          <cell r="BC923">
            <v>56.491480250385742</v>
          </cell>
          <cell r="BD923">
            <v>59.257261512928508</v>
          </cell>
          <cell r="BE923">
            <v>64.001096788737044</v>
          </cell>
        </row>
        <row r="924">
          <cell r="AC924">
            <v>921</v>
          </cell>
          <cell r="AD924">
            <v>98.477575256661467</v>
          </cell>
          <cell r="AE924">
            <v>100.71539144616906</v>
          </cell>
          <cell r="AF924">
            <v>103.93098298826884</v>
          </cell>
          <cell r="AG924">
            <v>108.82007509480238</v>
          </cell>
          <cell r="AH924">
            <v>117.76030674535806</v>
          </cell>
          <cell r="AZ924">
            <v>921</v>
          </cell>
          <cell r="BA924">
            <v>53.040355452336463</v>
          </cell>
          <cell r="BB924">
            <v>54.541901312387083</v>
          </cell>
          <cell r="BC924">
            <v>56.498882833513441</v>
          </cell>
          <cell r="BD924">
            <v>59.264420438105098</v>
          </cell>
          <cell r="BE924">
            <v>64.007993862625483</v>
          </cell>
        </row>
        <row r="925">
          <cell r="AC925">
            <v>922</v>
          </cell>
          <cell r="AD925">
            <v>98.493204650836702</v>
          </cell>
          <cell r="AE925">
            <v>100.73107335533761</v>
          </cell>
          <cell r="AF925">
            <v>103.94663062278161</v>
          </cell>
          <cell r="AG925">
            <v>108.8367092726627</v>
          </cell>
          <cell r="AH925">
            <v>117.7761700250539</v>
          </cell>
          <cell r="AZ925">
            <v>922</v>
          </cell>
          <cell r="BA925">
            <v>53.04724830694316</v>
          </cell>
          <cell r="BB925">
            <v>54.549342811536093</v>
          </cell>
          <cell r="BC925">
            <v>56.506285416641148</v>
          </cell>
          <cell r="BD925">
            <v>59.271579363281688</v>
          </cell>
          <cell r="BE925">
            <v>64.014890936513922</v>
          </cell>
        </row>
        <row r="926">
          <cell r="AC926">
            <v>923</v>
          </cell>
          <cell r="AD926">
            <v>98.508834045011952</v>
          </cell>
          <cell r="AE926">
            <v>100.74675526450616</v>
          </cell>
          <cell r="AF926">
            <v>103.96227825729439</v>
          </cell>
          <cell r="AG926">
            <v>108.85334345052304</v>
          </cell>
          <cell r="AH926">
            <v>117.79203330474975</v>
          </cell>
          <cell r="AZ926">
            <v>923</v>
          </cell>
          <cell r="BA926">
            <v>53.054141161549857</v>
          </cell>
          <cell r="BB926">
            <v>54.556784310685103</v>
          </cell>
          <cell r="BC926">
            <v>56.513687999768848</v>
          </cell>
          <cell r="BD926">
            <v>59.278738288458285</v>
          </cell>
          <cell r="BE926">
            <v>64.021788010402361</v>
          </cell>
        </row>
        <row r="927">
          <cell r="AC927">
            <v>924</v>
          </cell>
          <cell r="AD927">
            <v>98.524463439187201</v>
          </cell>
          <cell r="AE927">
            <v>100.76243717367471</v>
          </cell>
          <cell r="AF927">
            <v>103.97792589180716</v>
          </cell>
          <cell r="AG927">
            <v>108.86997762838337</v>
          </cell>
          <cell r="AH927">
            <v>117.80789658444559</v>
          </cell>
          <cell r="AZ927">
            <v>924</v>
          </cell>
          <cell r="BA927">
            <v>53.061034016156555</v>
          </cell>
          <cell r="BB927">
            <v>54.564225809834106</v>
          </cell>
          <cell r="BC927">
            <v>56.521090582896548</v>
          </cell>
          <cell r="BD927">
            <v>59.285897213634875</v>
          </cell>
          <cell r="BE927">
            <v>64.0286850842908</v>
          </cell>
        </row>
        <row r="928">
          <cell r="AC928">
            <v>925</v>
          </cell>
          <cell r="AD928">
            <v>98.540092833362436</v>
          </cell>
          <cell r="AE928">
            <v>100.77811908284326</v>
          </cell>
          <cell r="AF928">
            <v>103.99357352631993</v>
          </cell>
          <cell r="AG928">
            <v>108.88661180624369</v>
          </cell>
          <cell r="AH928">
            <v>117.82375986414142</v>
          </cell>
          <cell r="AZ928">
            <v>925</v>
          </cell>
          <cell r="BA928">
            <v>53.067926870763252</v>
          </cell>
          <cell r="BB928">
            <v>54.571667308983116</v>
          </cell>
          <cell r="BC928">
            <v>56.528493166024255</v>
          </cell>
          <cell r="BD928">
            <v>59.293056138811473</v>
          </cell>
          <cell r="BE928">
            <v>64.035582158179238</v>
          </cell>
        </row>
        <row r="929">
          <cell r="AC929">
            <v>926</v>
          </cell>
          <cell r="AD929">
            <v>98.555722227537686</v>
          </cell>
          <cell r="AE929">
            <v>100.79380099201181</v>
          </cell>
          <cell r="AF929">
            <v>104.00869539673992</v>
          </cell>
          <cell r="AG929">
            <v>108.90324598410402</v>
          </cell>
          <cell r="AH929">
            <v>117.83962314383727</v>
          </cell>
          <cell r="AZ929">
            <v>926</v>
          </cell>
          <cell r="BA929">
            <v>53.074819725369949</v>
          </cell>
          <cell r="BB929">
            <v>54.579108808132126</v>
          </cell>
          <cell r="BC929">
            <v>56.535895749151955</v>
          </cell>
          <cell r="BD929">
            <v>59.300215063988063</v>
          </cell>
          <cell r="BE929">
            <v>64.042479232067691</v>
          </cell>
        </row>
        <row r="930">
          <cell r="AC930">
            <v>927</v>
          </cell>
          <cell r="AD930">
            <v>98.571351621712921</v>
          </cell>
          <cell r="AE930">
            <v>100.80948290118035</v>
          </cell>
          <cell r="AF930">
            <v>104.02345084809778</v>
          </cell>
          <cell r="AG930">
            <v>108.91988016196434</v>
          </cell>
          <cell r="AH930">
            <v>117.85548642353311</v>
          </cell>
          <cell r="AZ930">
            <v>927</v>
          </cell>
          <cell r="BA930">
            <v>53.081712579976653</v>
          </cell>
          <cell r="BB930">
            <v>54.586550307281129</v>
          </cell>
          <cell r="BC930">
            <v>56.543298332279662</v>
          </cell>
          <cell r="BD930">
            <v>59.307373989164653</v>
          </cell>
          <cell r="BE930">
            <v>64.04937630595613</v>
          </cell>
        </row>
        <row r="931">
          <cell r="AC931">
            <v>928</v>
          </cell>
          <cell r="AD931">
            <v>98.586981015888171</v>
          </cell>
          <cell r="AE931">
            <v>100.82516481034889</v>
          </cell>
          <cell r="AF931">
            <v>104.03820629945564</v>
          </cell>
          <cell r="AG931">
            <v>108.93651433982467</v>
          </cell>
          <cell r="AH931">
            <v>117.87134970322894</v>
          </cell>
          <cell r="AZ931">
            <v>928</v>
          </cell>
          <cell r="BA931">
            <v>53.08860543458335</v>
          </cell>
          <cell r="BB931">
            <v>54.593991806430139</v>
          </cell>
          <cell r="BC931">
            <v>56.550700915407361</v>
          </cell>
          <cell r="BD931">
            <v>59.31453291434125</v>
          </cell>
          <cell r="BE931">
            <v>64.056273379844569</v>
          </cell>
        </row>
        <row r="932">
          <cell r="AC932">
            <v>929</v>
          </cell>
          <cell r="AD932">
            <v>98.602610410063406</v>
          </cell>
          <cell r="AE932">
            <v>100.84084671951744</v>
          </cell>
          <cell r="AF932">
            <v>104.05296175081349</v>
          </cell>
          <cell r="AG932">
            <v>108.95314851768499</v>
          </cell>
          <cell r="AH932">
            <v>117.88721298292479</v>
          </cell>
          <cell r="AZ932">
            <v>929</v>
          </cell>
          <cell r="BA932">
            <v>53.095498289190047</v>
          </cell>
          <cell r="BB932">
            <v>54.60143330557915</v>
          </cell>
          <cell r="BC932">
            <v>56.558103498535061</v>
          </cell>
          <cell r="BD932">
            <v>59.32169183951784</v>
          </cell>
          <cell r="BE932">
            <v>64.063170453733008</v>
          </cell>
        </row>
        <row r="933">
          <cell r="AC933">
            <v>930</v>
          </cell>
          <cell r="AD933">
            <v>98.618239804238655</v>
          </cell>
          <cell r="AE933">
            <v>100.85652862868599</v>
          </cell>
          <cell r="AF933">
            <v>104.06771720217134</v>
          </cell>
          <cell r="AG933">
            <v>108.96978269554532</v>
          </cell>
          <cell r="AH933">
            <v>117.90307626262063</v>
          </cell>
          <cell r="AZ933">
            <v>930</v>
          </cell>
          <cell r="BA933">
            <v>53.102391143796744</v>
          </cell>
          <cell r="BB933">
            <v>54.608874804728153</v>
          </cell>
          <cell r="BC933">
            <v>56.565506081662768</v>
          </cell>
          <cell r="BD933">
            <v>59.32885076469443</v>
          </cell>
          <cell r="BE933">
            <v>64.070067527621447</v>
          </cell>
        </row>
        <row r="934">
          <cell r="AC934">
            <v>931</v>
          </cell>
          <cell r="AD934">
            <v>98.633869198413905</v>
          </cell>
          <cell r="AE934">
            <v>100.87221053785454</v>
          </cell>
          <cell r="AF934">
            <v>104.08247265352919</v>
          </cell>
          <cell r="AG934">
            <v>108.98641687340564</v>
          </cell>
          <cell r="AH934">
            <v>117.91893954231648</v>
          </cell>
          <cell r="AZ934">
            <v>931</v>
          </cell>
          <cell r="BA934">
            <v>53.109283998403441</v>
          </cell>
          <cell r="BB934">
            <v>54.616316303877163</v>
          </cell>
          <cell r="BC934">
            <v>56.572908664790468</v>
          </cell>
          <cell r="BD934">
            <v>59.336009689871027</v>
          </cell>
          <cell r="BE934">
            <v>64.0769646015099</v>
          </cell>
        </row>
        <row r="935">
          <cell r="AC935">
            <v>932</v>
          </cell>
          <cell r="AD935">
            <v>98.64949859258914</v>
          </cell>
          <cell r="AE935">
            <v>100.88789244702309</v>
          </cell>
          <cell r="AF935">
            <v>104.09722810488705</v>
          </cell>
          <cell r="AG935">
            <v>109.00263626963135</v>
          </cell>
          <cell r="AH935">
            <v>117.93480282201232</v>
          </cell>
          <cell r="AZ935">
            <v>932</v>
          </cell>
          <cell r="BA935">
            <v>53.116176853010138</v>
          </cell>
          <cell r="BB935">
            <v>54.623757803026173</v>
          </cell>
          <cell r="BC935">
            <v>56.580311247918175</v>
          </cell>
          <cell r="BD935">
            <v>59.343168615047617</v>
          </cell>
          <cell r="BE935">
            <v>64.083861675398339</v>
          </cell>
        </row>
        <row r="936">
          <cell r="AC936">
            <v>933</v>
          </cell>
          <cell r="AD936">
            <v>98.665127986764389</v>
          </cell>
          <cell r="AE936">
            <v>100.90357435619164</v>
          </cell>
          <cell r="AF936">
            <v>104.11198355624491</v>
          </cell>
          <cell r="AG936">
            <v>109.01700907890684</v>
          </cell>
          <cell r="AH936">
            <v>117.95066610170815</v>
          </cell>
          <cell r="AZ936">
            <v>933</v>
          </cell>
          <cell r="BA936">
            <v>53.123069707616835</v>
          </cell>
          <cell r="BB936">
            <v>54.631199302175176</v>
          </cell>
          <cell r="BC936">
            <v>56.587713831045875</v>
          </cell>
          <cell r="BD936">
            <v>59.350327540224214</v>
          </cell>
          <cell r="BE936">
            <v>64.090758749286778</v>
          </cell>
        </row>
        <row r="937">
          <cell r="AC937">
            <v>934</v>
          </cell>
          <cell r="AD937">
            <v>98.680757380939625</v>
          </cell>
          <cell r="AE937">
            <v>100.91925626536019</v>
          </cell>
          <cell r="AF937">
            <v>104.12673900760277</v>
          </cell>
          <cell r="AG937">
            <v>109.03138188818232</v>
          </cell>
          <cell r="AH937">
            <v>117.966529381404</v>
          </cell>
          <cell r="AZ937">
            <v>934</v>
          </cell>
          <cell r="BA937">
            <v>53.129962562223533</v>
          </cell>
          <cell r="BB937">
            <v>54.638640801324186</v>
          </cell>
          <cell r="BC937">
            <v>56.595116414173582</v>
          </cell>
          <cell r="BD937">
            <v>59.357486465400804</v>
          </cell>
          <cell r="BE937">
            <v>64.097655823175216</v>
          </cell>
        </row>
        <row r="938">
          <cell r="AC938">
            <v>935</v>
          </cell>
          <cell r="AD938">
            <v>98.696386775114874</v>
          </cell>
          <cell r="AE938">
            <v>100.93493817452874</v>
          </cell>
          <cell r="AF938">
            <v>104.14149445896061</v>
          </cell>
          <cell r="AG938">
            <v>109.04575469745782</v>
          </cell>
          <cell r="AH938">
            <v>117.98239266109984</v>
          </cell>
          <cell r="AZ938">
            <v>935</v>
          </cell>
          <cell r="BA938">
            <v>53.13685541683023</v>
          </cell>
          <cell r="BB938">
            <v>54.646082300473196</v>
          </cell>
          <cell r="BC938">
            <v>56.602518997301281</v>
          </cell>
          <cell r="BD938">
            <v>59.364645390577394</v>
          </cell>
          <cell r="BE938">
            <v>64.104552897063655</v>
          </cell>
        </row>
        <row r="939">
          <cell r="AC939">
            <v>936</v>
          </cell>
          <cell r="AD939">
            <v>98.712016169290109</v>
          </cell>
          <cell r="AE939">
            <v>100.95062008369729</v>
          </cell>
          <cell r="AF939">
            <v>104.15624991031846</v>
          </cell>
          <cell r="AG939">
            <v>109.06012750673331</v>
          </cell>
          <cell r="AH939">
            <v>117.99825594079567</v>
          </cell>
          <cell r="AZ939">
            <v>936</v>
          </cell>
          <cell r="BA939">
            <v>53.143748271436927</v>
          </cell>
          <cell r="BB939">
            <v>54.653523799622199</v>
          </cell>
          <cell r="BC939">
            <v>56.609921580428981</v>
          </cell>
          <cell r="BD939">
            <v>59.371804315753991</v>
          </cell>
          <cell r="BE939">
            <v>64.111449970952094</v>
          </cell>
        </row>
        <row r="940">
          <cell r="AC940">
            <v>937</v>
          </cell>
          <cell r="AD940">
            <v>98.727645563465359</v>
          </cell>
          <cell r="AE940">
            <v>100.96630199286584</v>
          </cell>
          <cell r="AF940">
            <v>104.17100536167632</v>
          </cell>
          <cell r="AG940">
            <v>109.07450031600881</v>
          </cell>
          <cell r="AH940">
            <v>118.01387458971963</v>
          </cell>
          <cell r="AZ940">
            <v>937</v>
          </cell>
          <cell r="BA940">
            <v>53.150641126043624</v>
          </cell>
          <cell r="BB940">
            <v>54.66096529877121</v>
          </cell>
          <cell r="BC940">
            <v>56.617324163556688</v>
          </cell>
          <cell r="BD940">
            <v>59.378963240930581</v>
          </cell>
          <cell r="BE940">
            <v>64.118347044840547</v>
          </cell>
        </row>
        <row r="941">
          <cell r="AC941">
            <v>938</v>
          </cell>
          <cell r="AD941">
            <v>98.743274957640608</v>
          </cell>
          <cell r="AE941">
            <v>100.98198390203437</v>
          </cell>
          <cell r="AF941">
            <v>104.18576081303418</v>
          </cell>
          <cell r="AG941">
            <v>109.08887312528429</v>
          </cell>
          <cell r="AH941">
            <v>118.02946302093082</v>
          </cell>
          <cell r="AZ941">
            <v>938</v>
          </cell>
          <cell r="BA941">
            <v>53.157533980650321</v>
          </cell>
          <cell r="BB941">
            <v>54.66840679792022</v>
          </cell>
          <cell r="BC941">
            <v>56.624726746684388</v>
          </cell>
          <cell r="BD941">
            <v>59.386122166107178</v>
          </cell>
          <cell r="BE941">
            <v>64.125244118728986</v>
          </cell>
        </row>
        <row r="942">
          <cell r="AC942">
            <v>939</v>
          </cell>
          <cell r="AD942">
            <v>98.758904351815843</v>
          </cell>
          <cell r="AE942">
            <v>100.99766581120292</v>
          </cell>
          <cell r="AF942">
            <v>104.20051626439204</v>
          </cell>
          <cell r="AG942">
            <v>109.10324593455979</v>
          </cell>
          <cell r="AH942">
            <v>118.045051452142</v>
          </cell>
          <cell r="AZ942">
            <v>939</v>
          </cell>
          <cell r="BA942">
            <v>53.164426835257025</v>
          </cell>
          <cell r="BB942">
            <v>54.675848297069223</v>
          </cell>
          <cell r="BC942">
            <v>56.632129329812095</v>
          </cell>
          <cell r="BD942">
            <v>59.393281091283768</v>
          </cell>
          <cell r="BE942">
            <v>64.132141192617425</v>
          </cell>
        </row>
        <row r="943">
          <cell r="AC943">
            <v>940</v>
          </cell>
          <cell r="AD943">
            <v>98.774533745991093</v>
          </cell>
          <cell r="AE943">
            <v>101.01307116871664</v>
          </cell>
          <cell r="AF943">
            <v>104.21527171574988</v>
          </cell>
          <cell r="AG943">
            <v>109.11761874383528</v>
          </cell>
          <cell r="AH943">
            <v>118.06063988335319</v>
          </cell>
          <cell r="AZ943">
            <v>940</v>
          </cell>
          <cell r="BA943">
            <v>53.171319689863722</v>
          </cell>
          <cell r="BB943">
            <v>54.683289796218233</v>
          </cell>
          <cell r="BC943">
            <v>56.639531912939795</v>
          </cell>
          <cell r="BD943">
            <v>59.400440016460358</v>
          </cell>
          <cell r="BE943">
            <v>64.139038266505864</v>
          </cell>
        </row>
        <row r="944">
          <cell r="AC944">
            <v>941</v>
          </cell>
          <cell r="AD944">
            <v>98.790163140166328</v>
          </cell>
          <cell r="AE944">
            <v>101.0284281641313</v>
          </cell>
          <cell r="AF944">
            <v>104.23002716710774</v>
          </cell>
          <cell r="AG944">
            <v>109.13199155311078</v>
          </cell>
          <cell r="AH944">
            <v>118.07622831456437</v>
          </cell>
          <cell r="AZ944">
            <v>941</v>
          </cell>
          <cell r="BA944">
            <v>53.178212544470419</v>
          </cell>
          <cell r="BB944">
            <v>54.690731295367243</v>
          </cell>
          <cell r="BC944">
            <v>56.646934496067495</v>
          </cell>
          <cell r="BD944">
            <v>59.407598941636955</v>
          </cell>
          <cell r="BE944">
            <v>64.145935340394303</v>
          </cell>
        </row>
        <row r="945">
          <cell r="AC945">
            <v>942</v>
          </cell>
          <cell r="AD945">
            <v>98.805792534341577</v>
          </cell>
          <cell r="AE945">
            <v>101.04378515954596</v>
          </cell>
          <cell r="AF945">
            <v>104.24478261846559</v>
          </cell>
          <cell r="AG945">
            <v>109.14636436238627</v>
          </cell>
          <cell r="AH945">
            <v>118.09181674577556</v>
          </cell>
          <cell r="AZ945">
            <v>942</v>
          </cell>
          <cell r="BA945">
            <v>53.185105399077116</v>
          </cell>
          <cell r="BB945">
            <v>54.698172794516246</v>
          </cell>
          <cell r="BC945">
            <v>56.654337079195201</v>
          </cell>
          <cell r="BD945">
            <v>59.414757866813545</v>
          </cell>
          <cell r="BE945">
            <v>64.152832414282742</v>
          </cell>
        </row>
        <row r="946">
          <cell r="AC946">
            <v>943</v>
          </cell>
          <cell r="AD946">
            <v>98.821421928516827</v>
          </cell>
          <cell r="AE946">
            <v>101.05914215496063</v>
          </cell>
          <cell r="AF946">
            <v>104.25953806982345</v>
          </cell>
          <cell r="AG946">
            <v>109.16073717166176</v>
          </cell>
          <cell r="AH946">
            <v>118.10740517698675</v>
          </cell>
          <cell r="AZ946">
            <v>943</v>
          </cell>
          <cell r="BA946">
            <v>53.191998253683813</v>
          </cell>
          <cell r="BB946">
            <v>54.705614293665256</v>
          </cell>
          <cell r="BC946">
            <v>56.661739662322901</v>
          </cell>
          <cell r="BD946">
            <v>59.421916791990135</v>
          </cell>
          <cell r="BE946">
            <v>64.159729488171195</v>
          </cell>
        </row>
        <row r="947">
          <cell r="AC947">
            <v>944</v>
          </cell>
          <cell r="AD947">
            <v>98.837051322692062</v>
          </cell>
          <cell r="AE947">
            <v>101.07449915037529</v>
          </cell>
          <cell r="AF947">
            <v>104.27429352118129</v>
          </cell>
          <cell r="AG947">
            <v>109.17510998093725</v>
          </cell>
          <cell r="AH947">
            <v>118.12299360819793</v>
          </cell>
          <cell r="AZ947">
            <v>944</v>
          </cell>
          <cell r="BA947">
            <v>53.19889110829051</v>
          </cell>
          <cell r="BB947">
            <v>54.713055792814259</v>
          </cell>
          <cell r="BC947">
            <v>56.669142245450608</v>
          </cell>
          <cell r="BD947">
            <v>59.429075717166732</v>
          </cell>
          <cell r="BE947">
            <v>64.166626562059633</v>
          </cell>
        </row>
        <row r="948">
          <cell r="AC948">
            <v>945</v>
          </cell>
          <cell r="AD948">
            <v>98.852680716867312</v>
          </cell>
          <cell r="AE948">
            <v>101.08985614578995</v>
          </cell>
          <cell r="AF948">
            <v>104.28904897253915</v>
          </cell>
          <cell r="AG948">
            <v>109.18948279021274</v>
          </cell>
          <cell r="AH948">
            <v>118.13858203940912</v>
          </cell>
          <cell r="AZ948">
            <v>945</v>
          </cell>
          <cell r="BA948">
            <v>53.205783962897208</v>
          </cell>
          <cell r="BB948">
            <v>54.72049729196327</v>
          </cell>
          <cell r="BC948">
            <v>56.676544828578308</v>
          </cell>
          <cell r="BD948">
            <v>59.436234642343322</v>
          </cell>
          <cell r="BE948">
            <v>64.173523635948072</v>
          </cell>
        </row>
        <row r="949">
          <cell r="AC949">
            <v>946</v>
          </cell>
          <cell r="AD949">
            <v>98.868310111042547</v>
          </cell>
          <cell r="AE949">
            <v>101.10521314120462</v>
          </cell>
          <cell r="AF949">
            <v>104.30380442389701</v>
          </cell>
          <cell r="AG949">
            <v>109.20385559948824</v>
          </cell>
          <cell r="AH949">
            <v>118.1541704706203</v>
          </cell>
          <cell r="AZ949">
            <v>946</v>
          </cell>
          <cell r="BA949">
            <v>53.212676817503905</v>
          </cell>
          <cell r="BB949">
            <v>54.72793879111228</v>
          </cell>
          <cell r="BC949">
            <v>56.683947411706015</v>
          </cell>
          <cell r="BD949">
            <v>59.443393567519919</v>
          </cell>
          <cell r="BE949">
            <v>64.180420709836511</v>
          </cell>
        </row>
        <row r="950">
          <cell r="AC950">
            <v>947</v>
          </cell>
          <cell r="AD950">
            <v>98.883939505217796</v>
          </cell>
          <cell r="AE950">
            <v>101.12057013661928</v>
          </cell>
          <cell r="AF950">
            <v>104.31855987525486</v>
          </cell>
          <cell r="AG950">
            <v>109.21822840876372</v>
          </cell>
          <cell r="AH950">
            <v>118.16975890183149</v>
          </cell>
          <cell r="AZ950">
            <v>947</v>
          </cell>
          <cell r="BA950">
            <v>53.219569672110602</v>
          </cell>
          <cell r="BB950">
            <v>54.735380290261283</v>
          </cell>
          <cell r="BC950">
            <v>56.691349994833715</v>
          </cell>
          <cell r="BD950">
            <v>59.450552492696509</v>
          </cell>
          <cell r="BE950">
            <v>64.18731778372495</v>
          </cell>
        </row>
        <row r="951">
          <cell r="AC951">
            <v>948</v>
          </cell>
          <cell r="AD951">
            <v>98.899568899393032</v>
          </cell>
          <cell r="AE951">
            <v>101.13592713203394</v>
          </cell>
          <cell r="AF951">
            <v>104.33331532661272</v>
          </cell>
          <cell r="AG951">
            <v>109.23260121803922</v>
          </cell>
          <cell r="AH951">
            <v>118.18534733304267</v>
          </cell>
          <cell r="AZ951">
            <v>948</v>
          </cell>
          <cell r="BA951">
            <v>53.226462526717299</v>
          </cell>
          <cell r="BB951">
            <v>54.742821789410293</v>
          </cell>
          <cell r="BC951">
            <v>56.698752577961415</v>
          </cell>
          <cell r="BD951">
            <v>59.457711417873099</v>
          </cell>
          <cell r="BE951">
            <v>64.194214857613403</v>
          </cell>
        </row>
        <row r="952">
          <cell r="AC952">
            <v>949</v>
          </cell>
          <cell r="AD952">
            <v>98.915198293568281</v>
          </cell>
          <cell r="AE952">
            <v>101.15128412744862</v>
          </cell>
          <cell r="AF952">
            <v>104.34807077797056</v>
          </cell>
          <cell r="AG952">
            <v>109.24697402731471</v>
          </cell>
          <cell r="AH952">
            <v>118.20093576425386</v>
          </cell>
          <cell r="AZ952">
            <v>949</v>
          </cell>
          <cell r="BA952">
            <v>53.233355381323996</v>
          </cell>
          <cell r="BB952">
            <v>54.750263288559303</v>
          </cell>
          <cell r="BC952">
            <v>56.706155161089121</v>
          </cell>
          <cell r="BD952">
            <v>59.464870343049697</v>
          </cell>
          <cell r="BE952">
            <v>64.201111931501842</v>
          </cell>
        </row>
        <row r="953">
          <cell r="AC953">
            <v>950</v>
          </cell>
          <cell r="AD953">
            <v>98.93082768774353</v>
          </cell>
          <cell r="AE953">
            <v>101.16664112286328</v>
          </cell>
          <cell r="AF953">
            <v>104.36282622932842</v>
          </cell>
          <cell r="AG953">
            <v>109.26134683659021</v>
          </cell>
          <cell r="AH953">
            <v>118.21652419546504</v>
          </cell>
          <cell r="AZ953">
            <v>950</v>
          </cell>
          <cell r="BA953">
            <v>53.240248235930693</v>
          </cell>
          <cell r="BB953">
            <v>54.757704787708306</v>
          </cell>
          <cell r="BC953">
            <v>56.713557744216821</v>
          </cell>
          <cell r="BD953">
            <v>59.472029268226287</v>
          </cell>
          <cell r="BE953">
            <v>64.208009005390281</v>
          </cell>
        </row>
        <row r="954">
          <cell r="AC954">
            <v>951</v>
          </cell>
          <cell r="AD954">
            <v>98.946457081918766</v>
          </cell>
          <cell r="AE954">
            <v>101.18199811827795</v>
          </cell>
          <cell r="AF954">
            <v>104.37758168068628</v>
          </cell>
          <cell r="AG954">
            <v>109.27571964586569</v>
          </cell>
          <cell r="AH954">
            <v>118.23211262667623</v>
          </cell>
          <cell r="AZ954">
            <v>951</v>
          </cell>
          <cell r="BA954">
            <v>53.247141090537397</v>
          </cell>
          <cell r="BB954">
            <v>54.765146286857316</v>
          </cell>
          <cell r="BC954">
            <v>56.720960327344528</v>
          </cell>
          <cell r="BD954">
            <v>59.479188193402877</v>
          </cell>
          <cell r="BE954">
            <v>64.21490607927872</v>
          </cell>
        </row>
        <row r="955">
          <cell r="AC955">
            <v>952</v>
          </cell>
          <cell r="AD955">
            <v>98.962086476094015</v>
          </cell>
          <cell r="AE955">
            <v>101.19735511369261</v>
          </cell>
          <cell r="AF955">
            <v>104.39233713204413</v>
          </cell>
          <cell r="AG955">
            <v>109.29009245514119</v>
          </cell>
          <cell r="AH955">
            <v>118.24770105788741</v>
          </cell>
          <cell r="AZ955">
            <v>952</v>
          </cell>
          <cell r="BA955">
            <v>53.254033945144094</v>
          </cell>
          <cell r="BB955">
            <v>54.772587786006326</v>
          </cell>
          <cell r="BC955">
            <v>56.728362910472228</v>
          </cell>
          <cell r="BD955">
            <v>59.486347118579474</v>
          </cell>
          <cell r="BE955">
            <v>64.221803153167158</v>
          </cell>
        </row>
        <row r="956">
          <cell r="AC956">
            <v>953</v>
          </cell>
          <cell r="AD956">
            <v>98.97771587026925</v>
          </cell>
          <cell r="AE956">
            <v>101.21271210910727</v>
          </cell>
          <cell r="AF956">
            <v>104.40709258340199</v>
          </cell>
          <cell r="AG956">
            <v>109.30446526441668</v>
          </cell>
          <cell r="AH956">
            <v>118.2632894890986</v>
          </cell>
          <cell r="AZ956">
            <v>953</v>
          </cell>
          <cell r="BA956">
            <v>53.260926799750791</v>
          </cell>
          <cell r="BB956">
            <v>54.780029285155329</v>
          </cell>
          <cell r="BC956">
            <v>56.735765493599928</v>
          </cell>
          <cell r="BD956">
            <v>59.493506043756064</v>
          </cell>
          <cell r="BE956">
            <v>64.228700227055597</v>
          </cell>
        </row>
        <row r="957">
          <cell r="AC957">
            <v>954</v>
          </cell>
          <cell r="AD957">
            <v>98.9933452644445</v>
          </cell>
          <cell r="AE957">
            <v>101.22806910452194</v>
          </cell>
          <cell r="AF957">
            <v>104.42184803475983</v>
          </cell>
          <cell r="AG957">
            <v>109.31883807369218</v>
          </cell>
          <cell r="AH957">
            <v>118.27887792030978</v>
          </cell>
          <cell r="AZ957">
            <v>954</v>
          </cell>
          <cell r="BA957">
            <v>53.267819654357488</v>
          </cell>
          <cell r="BB957">
            <v>54.78747078430434</v>
          </cell>
          <cell r="BC957">
            <v>56.743168076727635</v>
          </cell>
          <cell r="BD957">
            <v>59.500664968932661</v>
          </cell>
          <cell r="BE957">
            <v>64.23559730094405</v>
          </cell>
        </row>
        <row r="958">
          <cell r="AC958">
            <v>955</v>
          </cell>
          <cell r="AD958">
            <v>99.008373652580005</v>
          </cell>
          <cell r="AE958">
            <v>101.2434260999366</v>
          </cell>
          <cell r="AF958">
            <v>104.43660348611769</v>
          </cell>
          <cell r="AG958">
            <v>109.33321088296766</v>
          </cell>
          <cell r="AH958">
            <v>118.29446635152097</v>
          </cell>
          <cell r="AZ958">
            <v>955</v>
          </cell>
          <cell r="BA958">
            <v>53.274712508964186</v>
          </cell>
          <cell r="BB958">
            <v>54.79491228345335</v>
          </cell>
          <cell r="BC958">
            <v>56.750570659855335</v>
          </cell>
          <cell r="BD958">
            <v>59.507823894109251</v>
          </cell>
          <cell r="BE958">
            <v>64.242494374832489</v>
          </cell>
        </row>
        <row r="959">
          <cell r="AC959">
            <v>956</v>
          </cell>
          <cell r="AD959">
            <v>99.022956392983232</v>
          </cell>
          <cell r="AE959">
            <v>101.25878309535126</v>
          </cell>
          <cell r="AF959">
            <v>104.45135893747555</v>
          </cell>
          <cell r="AG959">
            <v>109.34758369224315</v>
          </cell>
          <cell r="AH959">
            <v>118.31005478273215</v>
          </cell>
          <cell r="AZ959">
            <v>956</v>
          </cell>
          <cell r="BA959">
            <v>53.281605363570883</v>
          </cell>
          <cell r="BB959">
            <v>54.802353782602353</v>
          </cell>
          <cell r="BC959">
            <v>56.757973242983041</v>
          </cell>
          <cell r="BD959">
            <v>59.514982819285841</v>
          </cell>
          <cell r="BE959">
            <v>64.249391448720928</v>
          </cell>
        </row>
        <row r="960">
          <cell r="AC960">
            <v>957</v>
          </cell>
          <cell r="AD960">
            <v>99.037539133386474</v>
          </cell>
          <cell r="AE960">
            <v>101.27414009076594</v>
          </cell>
          <cell r="AF960">
            <v>104.4661143888334</v>
          </cell>
          <cell r="AG960">
            <v>109.36195650151865</v>
          </cell>
          <cell r="AH960">
            <v>118.32564321394334</v>
          </cell>
          <cell r="AZ960">
            <v>957</v>
          </cell>
          <cell r="BA960">
            <v>53.28849821817758</v>
          </cell>
          <cell r="BB960">
            <v>54.809795281751363</v>
          </cell>
          <cell r="BC960">
            <v>56.765375826110741</v>
          </cell>
          <cell r="BD960">
            <v>59.522141744462438</v>
          </cell>
          <cell r="BE960">
            <v>64.256288522609367</v>
          </cell>
        </row>
        <row r="961">
          <cell r="AC961">
            <v>958</v>
          </cell>
          <cell r="AD961">
            <v>99.052121873789702</v>
          </cell>
          <cell r="AE961">
            <v>101.2894970861806</v>
          </cell>
          <cell r="AF961">
            <v>104.48086984019125</v>
          </cell>
          <cell r="AG961">
            <v>109.37632931079413</v>
          </cell>
          <cell r="AH961">
            <v>118.34123164515452</v>
          </cell>
          <cell r="AZ961">
            <v>958</v>
          </cell>
          <cell r="BA961">
            <v>53.295391072784277</v>
          </cell>
          <cell r="BB961">
            <v>54.817236780900373</v>
          </cell>
          <cell r="BC961">
            <v>56.772778409238448</v>
          </cell>
          <cell r="BD961">
            <v>59.529300669639028</v>
          </cell>
          <cell r="BE961">
            <v>64.263185596497806</v>
          </cell>
        </row>
        <row r="962">
          <cell r="AC962">
            <v>959</v>
          </cell>
          <cell r="AD962">
            <v>99.066704614192943</v>
          </cell>
          <cell r="AE962">
            <v>101.30485408159527</v>
          </cell>
          <cell r="AF962">
            <v>104.4956252915491</v>
          </cell>
          <cell r="AG962">
            <v>109.39070212006963</v>
          </cell>
          <cell r="AH962">
            <v>118.35682007636571</v>
          </cell>
          <cell r="AZ962">
            <v>959</v>
          </cell>
          <cell r="BA962">
            <v>53.302283927390974</v>
          </cell>
          <cell r="BB962">
            <v>54.824678280049376</v>
          </cell>
          <cell r="BC962">
            <v>56.780180992366148</v>
          </cell>
          <cell r="BD962">
            <v>59.536459594815625</v>
          </cell>
          <cell r="BE962">
            <v>64.270082670386245</v>
          </cell>
        </row>
        <row r="963">
          <cell r="AC963">
            <v>960</v>
          </cell>
          <cell r="AD963">
            <v>99.081287354596171</v>
          </cell>
          <cell r="AE963">
            <v>101.32021107700993</v>
          </cell>
          <cell r="AF963">
            <v>104.51038074290696</v>
          </cell>
          <cell r="AG963">
            <v>109.40507492934512</v>
          </cell>
          <cell r="AH963">
            <v>118.37240850757689</v>
          </cell>
          <cell r="AZ963">
            <v>960</v>
          </cell>
          <cell r="BA963">
            <v>53.309176781997671</v>
          </cell>
          <cell r="BB963">
            <v>54.832119779198386</v>
          </cell>
          <cell r="BC963">
            <v>56.787583575493848</v>
          </cell>
          <cell r="BD963">
            <v>59.543618519992215</v>
          </cell>
          <cell r="BE963">
            <v>64.276979744274698</v>
          </cell>
        </row>
        <row r="964">
          <cell r="AC964">
            <v>961</v>
          </cell>
          <cell r="AD964">
            <v>99.095870094999412</v>
          </cell>
          <cell r="AE964">
            <v>101.33556807242459</v>
          </cell>
          <cell r="AF964">
            <v>104.52513619426482</v>
          </cell>
          <cell r="AG964">
            <v>109.41944773862062</v>
          </cell>
          <cell r="AH964">
            <v>118.38799693878808</v>
          </cell>
          <cell r="AZ964">
            <v>961</v>
          </cell>
          <cell r="BA964">
            <v>53.316069636604368</v>
          </cell>
          <cell r="BB964">
            <v>54.839561278347396</v>
          </cell>
          <cell r="BC964">
            <v>56.794986158621555</v>
          </cell>
          <cell r="BD964">
            <v>59.550777445168805</v>
          </cell>
          <cell r="BE964">
            <v>64.283876818163137</v>
          </cell>
        </row>
        <row r="965">
          <cell r="AC965">
            <v>962</v>
          </cell>
          <cell r="AD965">
            <v>99.11045283540264</v>
          </cell>
          <cell r="AE965">
            <v>101.35092506783926</v>
          </cell>
          <cell r="AF965">
            <v>104.53989164562267</v>
          </cell>
          <cell r="AG965">
            <v>109.4338205478961</v>
          </cell>
          <cell r="AH965">
            <v>118.40358536999926</v>
          </cell>
          <cell r="AZ965">
            <v>962</v>
          </cell>
          <cell r="BA965">
            <v>53.322962491211065</v>
          </cell>
          <cell r="BB965">
            <v>54.8470027774964</v>
          </cell>
          <cell r="BC965">
            <v>56.802388741749255</v>
          </cell>
          <cell r="BD965">
            <v>59.557936370345402</v>
          </cell>
          <cell r="BE965">
            <v>64.290773892051575</v>
          </cell>
        </row>
        <row r="966">
          <cell r="AC966">
            <v>963</v>
          </cell>
          <cell r="AD966">
            <v>99.125035575805882</v>
          </cell>
          <cell r="AE966">
            <v>101.36628206325392</v>
          </cell>
          <cell r="AF966">
            <v>104.55464709698052</v>
          </cell>
          <cell r="AG966">
            <v>109.4481933571716</v>
          </cell>
          <cell r="AH966">
            <v>118.41917380121045</v>
          </cell>
          <cell r="AZ966">
            <v>963</v>
          </cell>
          <cell r="BA966">
            <v>53.329855345817762</v>
          </cell>
          <cell r="BB966">
            <v>54.85444427664541</v>
          </cell>
          <cell r="BC966">
            <v>56.809791324876961</v>
          </cell>
          <cell r="BD966">
            <v>59.565095295521992</v>
          </cell>
          <cell r="BE966">
            <v>64.297670965940014</v>
          </cell>
        </row>
        <row r="967">
          <cell r="AC967">
            <v>964</v>
          </cell>
          <cell r="AD967">
            <v>99.139618316209123</v>
          </cell>
          <cell r="AE967">
            <v>101.38163905866858</v>
          </cell>
          <cell r="AF967">
            <v>104.56940254833837</v>
          </cell>
          <cell r="AG967">
            <v>109.46256616644709</v>
          </cell>
          <cell r="AH967">
            <v>118.43476223242163</v>
          </cell>
          <cell r="AZ967">
            <v>964</v>
          </cell>
          <cell r="BA967">
            <v>53.336748200424466</v>
          </cell>
          <cell r="BB967">
            <v>54.86188577579442</v>
          </cell>
          <cell r="BC967">
            <v>56.817193908004661</v>
          </cell>
          <cell r="BD967">
            <v>59.572254220698582</v>
          </cell>
          <cell r="BE967">
            <v>64.304568039828453</v>
          </cell>
        </row>
        <row r="968">
          <cell r="AC968">
            <v>965</v>
          </cell>
          <cell r="AD968">
            <v>99.154201056612351</v>
          </cell>
          <cell r="AE968">
            <v>101.39699605408325</v>
          </cell>
          <cell r="AF968">
            <v>104.58415799969623</v>
          </cell>
          <cell r="AG968">
            <v>109.47693897572259</v>
          </cell>
          <cell r="AH968">
            <v>118.45035066363282</v>
          </cell>
          <cell r="AZ968">
            <v>965</v>
          </cell>
          <cell r="BA968">
            <v>53.343641055031163</v>
          </cell>
          <cell r="BB968">
            <v>54.869327274943423</v>
          </cell>
          <cell r="BC968">
            <v>56.824596491132361</v>
          </cell>
          <cell r="BD968">
            <v>59.579413145875179</v>
          </cell>
          <cell r="BE968">
            <v>64.311465113716906</v>
          </cell>
        </row>
        <row r="969">
          <cell r="AC969">
            <v>966</v>
          </cell>
          <cell r="AD969">
            <v>99.168783797015593</v>
          </cell>
          <cell r="AE969">
            <v>101.41235304949792</v>
          </cell>
          <cell r="AF969">
            <v>104.59891345105409</v>
          </cell>
          <cell r="AG969">
            <v>109.49131178499808</v>
          </cell>
          <cell r="AH969">
            <v>118.465939094844</v>
          </cell>
          <cell r="AZ969">
            <v>966</v>
          </cell>
          <cell r="BA969">
            <v>53.350533909637861</v>
          </cell>
          <cell r="BB969">
            <v>54.876768774092433</v>
          </cell>
          <cell r="BC969">
            <v>56.831999074260068</v>
          </cell>
          <cell r="BD969">
            <v>59.586572071051769</v>
          </cell>
          <cell r="BE969">
            <v>64.318362187605345</v>
          </cell>
        </row>
        <row r="970">
          <cell r="AC970">
            <v>967</v>
          </cell>
          <cell r="AD970">
            <v>99.18336653741882</v>
          </cell>
          <cell r="AE970">
            <v>101.42771004491259</v>
          </cell>
          <cell r="AF970">
            <v>104.61366890241194</v>
          </cell>
          <cell r="AG970">
            <v>109.50568459427356</v>
          </cell>
          <cell r="AH970">
            <v>118.48152752605519</v>
          </cell>
          <cell r="AZ970">
            <v>967</v>
          </cell>
          <cell r="BA970">
            <v>53.357426764244558</v>
          </cell>
          <cell r="BB970">
            <v>54.884210273241443</v>
          </cell>
          <cell r="BC970">
            <v>56.839401657387768</v>
          </cell>
          <cell r="BD970">
            <v>59.593730996228366</v>
          </cell>
          <cell r="BE970">
            <v>64.325259261493784</v>
          </cell>
        </row>
        <row r="971">
          <cell r="AC971">
            <v>968</v>
          </cell>
          <cell r="AD971">
            <v>99.197949277822062</v>
          </cell>
          <cell r="AE971">
            <v>101.44306704032725</v>
          </cell>
          <cell r="AF971">
            <v>104.62842435376979</v>
          </cell>
          <cell r="AG971">
            <v>109.52005740354906</v>
          </cell>
          <cell r="AH971">
            <v>118.49711595726637</v>
          </cell>
          <cell r="AZ971">
            <v>968</v>
          </cell>
          <cell r="BA971">
            <v>53.364319618851255</v>
          </cell>
          <cell r="BB971">
            <v>54.891651772390446</v>
          </cell>
          <cell r="BC971">
            <v>56.846804240515475</v>
          </cell>
          <cell r="BD971">
            <v>59.600889921404956</v>
          </cell>
          <cell r="BE971">
            <v>64.332156335382223</v>
          </cell>
        </row>
        <row r="972">
          <cell r="AC972">
            <v>969</v>
          </cell>
          <cell r="AD972">
            <v>99.212532018225289</v>
          </cell>
          <cell r="AE972">
            <v>101.45842403574191</v>
          </cell>
          <cell r="AF972">
            <v>104.64317980512764</v>
          </cell>
          <cell r="AG972">
            <v>109.53443021282455</v>
          </cell>
          <cell r="AH972">
            <v>118.51270438847756</v>
          </cell>
          <cell r="AZ972">
            <v>969</v>
          </cell>
          <cell r="BA972">
            <v>53.371212473457952</v>
          </cell>
          <cell r="BB972">
            <v>54.899093271539456</v>
          </cell>
          <cell r="BC972">
            <v>56.854206823643175</v>
          </cell>
          <cell r="BD972">
            <v>59.608048846581546</v>
          </cell>
          <cell r="BE972">
            <v>64.339053409270662</v>
          </cell>
        </row>
        <row r="973">
          <cell r="AC973">
            <v>970</v>
          </cell>
          <cell r="AD973">
            <v>99.227114758628531</v>
          </cell>
          <cell r="AE973">
            <v>101.47378103115658</v>
          </cell>
          <cell r="AF973">
            <v>104.6579352564855</v>
          </cell>
          <cell r="AG973">
            <v>109.54880302210005</v>
          </cell>
          <cell r="AH973">
            <v>118.52829281968874</v>
          </cell>
          <cell r="AZ973">
            <v>970</v>
          </cell>
          <cell r="BA973">
            <v>53.378105328064649</v>
          </cell>
          <cell r="BB973">
            <v>54.906534770688459</v>
          </cell>
          <cell r="BC973">
            <v>56.861609406770881</v>
          </cell>
          <cell r="BD973">
            <v>59.615207771758143</v>
          </cell>
          <cell r="BE973">
            <v>64.3459504831591</v>
          </cell>
        </row>
        <row r="974">
          <cell r="AC974">
            <v>971</v>
          </cell>
          <cell r="AD974">
            <v>99.241697499031758</v>
          </cell>
          <cell r="AE974">
            <v>101.48913802657124</v>
          </cell>
          <cell r="AF974">
            <v>104.67269070784336</v>
          </cell>
          <cell r="AG974">
            <v>109.56317583137553</v>
          </cell>
          <cell r="AH974">
            <v>118.54388125089993</v>
          </cell>
          <cell r="AZ974">
            <v>971</v>
          </cell>
          <cell r="BA974">
            <v>53.384998182671346</v>
          </cell>
          <cell r="BB974">
            <v>54.91397626983747</v>
          </cell>
          <cell r="BC974">
            <v>56.869011989898581</v>
          </cell>
          <cell r="BD974">
            <v>59.622366696934733</v>
          </cell>
          <cell r="BE974">
            <v>64.352847557047554</v>
          </cell>
        </row>
        <row r="975">
          <cell r="AC975">
            <v>972</v>
          </cell>
          <cell r="AD975">
            <v>99.256280239435</v>
          </cell>
          <cell r="AE975">
            <v>101.5044950219859</v>
          </cell>
          <cell r="AF975">
            <v>104.6874461592012</v>
          </cell>
          <cell r="AG975">
            <v>109.57754864065103</v>
          </cell>
          <cell r="AH975">
            <v>118.55946968211111</v>
          </cell>
          <cell r="AZ975">
            <v>972</v>
          </cell>
          <cell r="BA975">
            <v>53.391891037278043</v>
          </cell>
          <cell r="BB975">
            <v>54.92141776898648</v>
          </cell>
          <cell r="BC975">
            <v>56.876414573026281</v>
          </cell>
          <cell r="BD975">
            <v>59.629525622111331</v>
          </cell>
          <cell r="BE975">
            <v>64.359744630935992</v>
          </cell>
        </row>
        <row r="976">
          <cell r="AC976">
            <v>973</v>
          </cell>
          <cell r="AD976">
            <v>99.270862979838228</v>
          </cell>
          <cell r="AE976">
            <v>101.51985201740057</v>
          </cell>
          <cell r="AF976">
            <v>104.70220161055906</v>
          </cell>
          <cell r="AG976">
            <v>109.59192144992652</v>
          </cell>
          <cell r="AH976">
            <v>118.5750581133223</v>
          </cell>
          <cell r="AZ976">
            <v>973</v>
          </cell>
          <cell r="BA976">
            <v>53.39878389188474</v>
          </cell>
          <cell r="BB976">
            <v>54.928859268135483</v>
          </cell>
          <cell r="BC976">
            <v>56.883817156153988</v>
          </cell>
          <cell r="BD976">
            <v>59.636684547287921</v>
          </cell>
          <cell r="BE976">
            <v>64.366641704824431</v>
          </cell>
        </row>
        <row r="977">
          <cell r="AC977">
            <v>974</v>
          </cell>
          <cell r="AD977">
            <v>99.285445720241469</v>
          </cell>
          <cell r="AE977">
            <v>101.53520901281523</v>
          </cell>
          <cell r="AF977">
            <v>104.71695706191691</v>
          </cell>
          <cell r="AG977">
            <v>109.60629425920202</v>
          </cell>
          <cell r="AH977">
            <v>118.59064654453348</v>
          </cell>
          <cell r="AZ977">
            <v>974</v>
          </cell>
          <cell r="BA977">
            <v>53.405676746491437</v>
          </cell>
          <cell r="BB977">
            <v>54.936300767284493</v>
          </cell>
          <cell r="BC977">
            <v>56.891219739281688</v>
          </cell>
          <cell r="BD977">
            <v>59.643843472464511</v>
          </cell>
          <cell r="BE977">
            <v>64.37353877871287</v>
          </cell>
        </row>
        <row r="978">
          <cell r="AC978">
            <v>975</v>
          </cell>
          <cell r="AD978">
            <v>99.300028460644711</v>
          </cell>
          <cell r="AE978">
            <v>101.55056600822991</v>
          </cell>
          <cell r="AF978">
            <v>104.73171251327477</v>
          </cell>
          <cell r="AG978">
            <v>109.6206670684775</v>
          </cell>
          <cell r="AH978">
            <v>118.60623497574467</v>
          </cell>
          <cell r="AZ978">
            <v>975</v>
          </cell>
          <cell r="BA978">
            <v>53.412569601098134</v>
          </cell>
          <cell r="BB978">
            <v>54.943742266433503</v>
          </cell>
          <cell r="BC978">
            <v>56.898622322409395</v>
          </cell>
          <cell r="BD978">
            <v>59.651002397641108</v>
          </cell>
          <cell r="BE978">
            <v>64.380435852601309</v>
          </cell>
        </row>
        <row r="979">
          <cell r="AC979">
            <v>976</v>
          </cell>
          <cell r="AD979">
            <v>99.314611201047938</v>
          </cell>
          <cell r="AE979">
            <v>101.56592300364457</v>
          </cell>
          <cell r="AF979">
            <v>104.74646796463263</v>
          </cell>
          <cell r="AG979">
            <v>109.635039877753</v>
          </cell>
          <cell r="AH979">
            <v>118.62182340695585</v>
          </cell>
          <cell r="AZ979">
            <v>976</v>
          </cell>
          <cell r="BA979">
            <v>53.419462455704839</v>
          </cell>
          <cell r="BB979">
            <v>54.951183765582506</v>
          </cell>
          <cell r="BC979">
            <v>56.906024905537095</v>
          </cell>
          <cell r="BD979">
            <v>59.658161322817698</v>
          </cell>
          <cell r="BE979">
            <v>64.387332926489748</v>
          </cell>
        </row>
        <row r="980">
          <cell r="AC980">
            <v>977</v>
          </cell>
          <cell r="AD980">
            <v>99.32919394145118</v>
          </cell>
          <cell r="AE980">
            <v>101.58127999905923</v>
          </cell>
          <cell r="AF980">
            <v>104.76122341599047</v>
          </cell>
          <cell r="AG980">
            <v>109.64941268702849</v>
          </cell>
          <cell r="AH980">
            <v>118.63741183816704</v>
          </cell>
          <cell r="AZ980">
            <v>977</v>
          </cell>
          <cell r="BA980">
            <v>53.426355310311536</v>
          </cell>
          <cell r="BB980">
            <v>54.958625264731516</v>
          </cell>
          <cell r="BC980">
            <v>56.913427488664794</v>
          </cell>
          <cell r="BD980">
            <v>59.665320247994288</v>
          </cell>
          <cell r="BE980">
            <v>64.394230000378201</v>
          </cell>
        </row>
        <row r="981">
          <cell r="AC981">
            <v>978</v>
          </cell>
          <cell r="AD981">
            <v>99.343776681854408</v>
          </cell>
          <cell r="AE981">
            <v>101.5966369944739</v>
          </cell>
          <cell r="AF981">
            <v>104.77597886734833</v>
          </cell>
          <cell r="AG981">
            <v>109.66378549630397</v>
          </cell>
          <cell r="AH981">
            <v>118.65300026937823</v>
          </cell>
          <cell r="AZ981">
            <v>978</v>
          </cell>
          <cell r="BA981">
            <v>53.433248164918233</v>
          </cell>
          <cell r="BB981">
            <v>54.966066763880526</v>
          </cell>
          <cell r="BC981">
            <v>56.920830071792501</v>
          </cell>
          <cell r="BD981">
            <v>59.672479173170885</v>
          </cell>
          <cell r="BE981">
            <v>64.40112707426664</v>
          </cell>
        </row>
        <row r="982">
          <cell r="AC982">
            <v>979</v>
          </cell>
          <cell r="AD982">
            <v>99.358359422257649</v>
          </cell>
          <cell r="AE982">
            <v>101.61199398988856</v>
          </cell>
          <cell r="AF982">
            <v>104.79073431870619</v>
          </cell>
          <cell r="AG982">
            <v>109.67815830557947</v>
          </cell>
          <cell r="AH982">
            <v>118.66858870058941</v>
          </cell>
          <cell r="AZ982">
            <v>979</v>
          </cell>
          <cell r="BA982">
            <v>53.44014101952493</v>
          </cell>
          <cell r="BB982">
            <v>54.97350826302953</v>
          </cell>
          <cell r="BC982">
            <v>56.928232654920201</v>
          </cell>
          <cell r="BD982">
            <v>59.679638098347475</v>
          </cell>
          <cell r="BE982">
            <v>64.408024148155079</v>
          </cell>
        </row>
        <row r="983">
          <cell r="AC983">
            <v>980</v>
          </cell>
          <cell r="AD983">
            <v>99.372942162660877</v>
          </cell>
          <cell r="AE983">
            <v>101.62735098530322</v>
          </cell>
          <cell r="AF983">
            <v>104.80548977006404</v>
          </cell>
          <cell r="AG983">
            <v>109.69253111485496</v>
          </cell>
          <cell r="AH983">
            <v>118.6841771318006</v>
          </cell>
          <cell r="AZ983">
            <v>980</v>
          </cell>
          <cell r="BA983">
            <v>53.447033874131627</v>
          </cell>
          <cell r="BB983">
            <v>54.98094976217854</v>
          </cell>
          <cell r="BC983">
            <v>56.935635238047908</v>
          </cell>
          <cell r="BD983">
            <v>59.686797023524072</v>
          </cell>
          <cell r="BE983">
            <v>64.414921222043517</v>
          </cell>
        </row>
        <row r="984">
          <cell r="AC984">
            <v>981</v>
          </cell>
          <cell r="AD984">
            <v>99.387524903064119</v>
          </cell>
          <cell r="AE984">
            <v>101.64270798071789</v>
          </cell>
          <cell r="AF984">
            <v>104.8202452214219</v>
          </cell>
          <cell r="AG984">
            <v>109.70690392413046</v>
          </cell>
          <cell r="AH984">
            <v>118.69976556301178</v>
          </cell>
          <cell r="AZ984">
            <v>981</v>
          </cell>
          <cell r="BA984">
            <v>53.453926728738324</v>
          </cell>
          <cell r="BB984">
            <v>54.98839126132755</v>
          </cell>
          <cell r="BC984">
            <v>56.943037821175608</v>
          </cell>
          <cell r="BD984">
            <v>59.693955948700662</v>
          </cell>
          <cell r="BE984">
            <v>64.421818295931956</v>
          </cell>
        </row>
        <row r="985">
          <cell r="AC985">
            <v>982</v>
          </cell>
          <cell r="AD985">
            <v>99.402107643467346</v>
          </cell>
          <cell r="AE985">
            <v>101.65806497613255</v>
          </cell>
          <cell r="AF985">
            <v>104.83500067277974</v>
          </cell>
          <cell r="AG985">
            <v>109.72127673340594</v>
          </cell>
          <cell r="AH985">
            <v>118.71535399422297</v>
          </cell>
          <cell r="AZ985">
            <v>982</v>
          </cell>
          <cell r="BA985">
            <v>53.460819583345021</v>
          </cell>
          <cell r="BB985">
            <v>54.995832760476553</v>
          </cell>
          <cell r="BC985">
            <v>56.950440404303315</v>
          </cell>
          <cell r="BD985">
            <v>59.701114873877252</v>
          </cell>
          <cell r="BE985">
            <v>64.428715369820395</v>
          </cell>
        </row>
        <row r="986">
          <cell r="AC986">
            <v>983</v>
          </cell>
          <cell r="AD986">
            <v>99.416690383870588</v>
          </cell>
          <cell r="AE986">
            <v>101.67342197154721</v>
          </cell>
          <cell r="AF986">
            <v>104.8497561241376</v>
          </cell>
          <cell r="AG986">
            <v>109.73564954268144</v>
          </cell>
          <cell r="AH986">
            <v>118.73094242543415</v>
          </cell>
          <cell r="AZ986">
            <v>983</v>
          </cell>
          <cell r="BA986">
            <v>53.467712437951718</v>
          </cell>
          <cell r="BB986">
            <v>55.002828080331646</v>
          </cell>
          <cell r="BC986">
            <v>56.957842987431015</v>
          </cell>
          <cell r="BD986">
            <v>59.708273799053849</v>
          </cell>
          <cell r="BE986">
            <v>64.435612443708848</v>
          </cell>
        </row>
        <row r="987">
          <cell r="AC987">
            <v>984</v>
          </cell>
          <cell r="AD987">
            <v>99.431273124273829</v>
          </cell>
          <cell r="AE987">
            <v>101.68877896696189</v>
          </cell>
          <cell r="AF987">
            <v>104.86451157549546</v>
          </cell>
          <cell r="AG987">
            <v>109.75002235195693</v>
          </cell>
          <cell r="AH987">
            <v>118.74653085664534</v>
          </cell>
          <cell r="AZ987">
            <v>984</v>
          </cell>
          <cell r="BA987">
            <v>53.474605292558415</v>
          </cell>
          <cell r="BB987">
            <v>55.009255535630842</v>
          </cell>
          <cell r="BC987">
            <v>56.965245570558714</v>
          </cell>
          <cell r="BD987">
            <v>59.715432724230439</v>
          </cell>
          <cell r="BE987">
            <v>64.442509517597287</v>
          </cell>
        </row>
        <row r="988">
          <cell r="AC988">
            <v>985</v>
          </cell>
          <cell r="AD988">
            <v>99.445855864677057</v>
          </cell>
          <cell r="AE988">
            <v>101.70413596237655</v>
          </cell>
          <cell r="AF988">
            <v>104.87926702685331</v>
          </cell>
          <cell r="AG988">
            <v>109.76439516123243</v>
          </cell>
          <cell r="AH988">
            <v>118.76211928785654</v>
          </cell>
          <cell r="AZ988">
            <v>985</v>
          </cell>
          <cell r="BA988">
            <v>53.481498147165112</v>
          </cell>
          <cell r="BB988">
            <v>55.015682990930038</v>
          </cell>
          <cell r="BC988">
            <v>56.972648153686421</v>
          </cell>
          <cell r="BD988">
            <v>59.722591649407029</v>
          </cell>
          <cell r="BE988">
            <v>64.449406591485726</v>
          </cell>
        </row>
        <row r="989">
          <cell r="AC989">
            <v>986</v>
          </cell>
          <cell r="AD989">
            <v>99.460438605080299</v>
          </cell>
          <cell r="AE989">
            <v>101.71949295779122</v>
          </cell>
          <cell r="AF989">
            <v>104.89402247821116</v>
          </cell>
          <cell r="AG989">
            <v>109.77876797050791</v>
          </cell>
          <cell r="AH989">
            <v>118.77770771906772</v>
          </cell>
          <cell r="AZ989">
            <v>986</v>
          </cell>
          <cell r="BA989">
            <v>53.488391001771809</v>
          </cell>
          <cell r="BB989">
            <v>55.022110446229235</v>
          </cell>
          <cell r="BC989">
            <v>56.980050736814121</v>
          </cell>
          <cell r="BD989">
            <v>59.729750574583626</v>
          </cell>
          <cell r="BE989">
            <v>64.456303665374165</v>
          </cell>
        </row>
        <row r="990">
          <cell r="AC990">
            <v>987</v>
          </cell>
          <cell r="AD990">
            <v>99.475021345483526</v>
          </cell>
          <cell r="AE990">
            <v>101.73484995320588</v>
          </cell>
          <cell r="AF990">
            <v>104.90877792956901</v>
          </cell>
          <cell r="AG990">
            <v>109.79314077978341</v>
          </cell>
          <cell r="AH990">
            <v>118.79329615027891</v>
          </cell>
          <cell r="AZ990">
            <v>987</v>
          </cell>
          <cell r="BA990">
            <v>53.495283856378506</v>
          </cell>
          <cell r="BB990">
            <v>55.028537901528431</v>
          </cell>
          <cell r="BC990">
            <v>56.987453319941828</v>
          </cell>
          <cell r="BD990">
            <v>59.736909499760216</v>
          </cell>
          <cell r="BE990">
            <v>64.463200739262604</v>
          </cell>
        </row>
        <row r="991">
          <cell r="AC991">
            <v>988</v>
          </cell>
          <cell r="AD991">
            <v>99.489604085886768</v>
          </cell>
          <cell r="AE991">
            <v>101.75020694862054</v>
          </cell>
          <cell r="AF991">
            <v>104.92353338092687</v>
          </cell>
          <cell r="AG991">
            <v>109.8075135890589</v>
          </cell>
          <cell r="AH991">
            <v>118.80888458149009</v>
          </cell>
          <cell r="AZ991">
            <v>988</v>
          </cell>
          <cell r="BA991">
            <v>53.502176710985211</v>
          </cell>
          <cell r="BB991">
            <v>55.034965356827627</v>
          </cell>
          <cell r="BC991">
            <v>56.994855903069528</v>
          </cell>
          <cell r="BD991">
            <v>59.744068424936813</v>
          </cell>
          <cell r="BE991">
            <v>64.470097813151057</v>
          </cell>
        </row>
        <row r="992">
          <cell r="AC992">
            <v>989</v>
          </cell>
          <cell r="AD992">
            <v>99.504186826289995</v>
          </cell>
          <cell r="AE992">
            <v>101.76556394403521</v>
          </cell>
          <cell r="AF992">
            <v>104.93828883228473</v>
          </cell>
          <cell r="AG992">
            <v>109.82188639833439</v>
          </cell>
          <cell r="AH992">
            <v>118.82447301270128</v>
          </cell>
          <cell r="AZ992">
            <v>989</v>
          </cell>
          <cell r="BA992">
            <v>53.509069565591908</v>
          </cell>
          <cell r="BB992">
            <v>55.04139281212683</v>
          </cell>
          <cell r="BC992">
            <v>57.001950964424175</v>
          </cell>
          <cell r="BD992">
            <v>59.751227350113403</v>
          </cell>
          <cell r="BE992">
            <v>64.476994887039496</v>
          </cell>
        </row>
        <row r="993">
          <cell r="AC993">
            <v>990</v>
          </cell>
          <cell r="AD993">
            <v>99.518769566693237</v>
          </cell>
          <cell r="AE993">
            <v>101.78092093944987</v>
          </cell>
          <cell r="AF993">
            <v>104.95304428364258</v>
          </cell>
          <cell r="AG993">
            <v>109.83625920760988</v>
          </cell>
          <cell r="AH993">
            <v>118.84006144391246</v>
          </cell>
          <cell r="AZ993">
            <v>990</v>
          </cell>
          <cell r="BA993">
            <v>53.515962420198605</v>
          </cell>
          <cell r="BB993">
            <v>55.047820267426026</v>
          </cell>
          <cell r="BC993">
            <v>57.008345591208631</v>
          </cell>
          <cell r="BD993">
            <v>59.758386275289993</v>
          </cell>
          <cell r="BE993">
            <v>64.483891960927934</v>
          </cell>
        </row>
        <row r="994">
          <cell r="AC994">
            <v>991</v>
          </cell>
          <cell r="AD994">
            <v>99.533352307096465</v>
          </cell>
          <cell r="AE994">
            <v>101.79627793486453</v>
          </cell>
          <cell r="AF994">
            <v>104.96779973500043</v>
          </cell>
          <cell r="AG994">
            <v>109.85063201688537</v>
          </cell>
          <cell r="AH994">
            <v>118.85564987512365</v>
          </cell>
          <cell r="AZ994">
            <v>991</v>
          </cell>
          <cell r="BA994">
            <v>53.522855274805302</v>
          </cell>
          <cell r="BB994">
            <v>55.054247722725222</v>
          </cell>
          <cell r="BC994">
            <v>57.014740217993086</v>
          </cell>
          <cell r="BD994">
            <v>59.76554520046659</v>
          </cell>
          <cell r="BE994">
            <v>64.490789034816373</v>
          </cell>
        </row>
        <row r="995">
          <cell r="AC995">
            <v>992</v>
          </cell>
          <cell r="AD995">
            <v>99.547935047499706</v>
          </cell>
          <cell r="AE995">
            <v>101.8116349302792</v>
          </cell>
          <cell r="AF995">
            <v>104.98255518635828</v>
          </cell>
          <cell r="AG995">
            <v>109.86500482616087</v>
          </cell>
          <cell r="AH995">
            <v>118.87123830633483</v>
          </cell>
          <cell r="AZ995">
            <v>992</v>
          </cell>
          <cell r="BA995">
            <v>53.529748129411999</v>
          </cell>
          <cell r="BB995">
            <v>55.060675178024418</v>
          </cell>
          <cell r="BC995">
            <v>57.021134844777542</v>
          </cell>
          <cell r="BD995">
            <v>59.77270412564318</v>
          </cell>
          <cell r="BE995">
            <v>64.497686108704812</v>
          </cell>
        </row>
        <row r="996">
          <cell r="AC996">
            <v>993</v>
          </cell>
          <cell r="AD996">
            <v>99.562517787902934</v>
          </cell>
          <cell r="AE996">
            <v>101.82699192569387</v>
          </cell>
          <cell r="AF996">
            <v>104.99731063771614</v>
          </cell>
          <cell r="AG996">
            <v>109.87937763543636</v>
          </cell>
          <cell r="AH996">
            <v>118.88682673754602</v>
          </cell>
          <cell r="AZ996">
            <v>993</v>
          </cell>
          <cell r="BA996">
            <v>53.536640984018696</v>
          </cell>
          <cell r="BB996">
            <v>55.067102633323614</v>
          </cell>
          <cell r="BC996">
            <v>57.027529471561998</v>
          </cell>
          <cell r="BD996">
            <v>59.779863050819777</v>
          </cell>
          <cell r="BE996">
            <v>64.504583182593251</v>
          </cell>
        </row>
        <row r="997">
          <cell r="AC997">
            <v>994</v>
          </cell>
          <cell r="AD997">
            <v>99.577100528306175</v>
          </cell>
          <cell r="AE997">
            <v>101.84234892110854</v>
          </cell>
          <cell r="AF997">
            <v>105.01143873132816</v>
          </cell>
          <cell r="AG997">
            <v>109.89375044471186</v>
          </cell>
          <cell r="AH997">
            <v>118.9024151687572</v>
          </cell>
          <cell r="AZ997">
            <v>994</v>
          </cell>
          <cell r="BA997">
            <v>53.543533838625393</v>
          </cell>
          <cell r="BB997">
            <v>55.07353008862281</v>
          </cell>
          <cell r="BC997">
            <v>57.033924098346453</v>
          </cell>
          <cell r="BD997">
            <v>59.787021975996367</v>
          </cell>
          <cell r="BE997">
            <v>64.511480256481704</v>
          </cell>
        </row>
        <row r="998">
          <cell r="AC998">
            <v>995</v>
          </cell>
          <cell r="AD998">
            <v>99.591683268709417</v>
          </cell>
          <cell r="AE998">
            <v>101.8577059165232</v>
          </cell>
          <cell r="AF998">
            <v>105.02542699568401</v>
          </cell>
          <cell r="AG998">
            <v>109.90812325398734</v>
          </cell>
          <cell r="AH998">
            <v>118.91800359996839</v>
          </cell>
          <cell r="AZ998">
            <v>995</v>
          </cell>
          <cell r="BA998">
            <v>53.55042669323209</v>
          </cell>
          <cell r="BB998">
            <v>55.079957543922006</v>
          </cell>
          <cell r="BC998">
            <v>57.040318725130909</v>
          </cell>
          <cell r="BD998">
            <v>59.794180901172957</v>
          </cell>
          <cell r="BE998">
            <v>64.518377330370143</v>
          </cell>
        </row>
        <row r="999">
          <cell r="AC999">
            <v>996</v>
          </cell>
          <cell r="AD999">
            <v>99.606266009112645</v>
          </cell>
          <cell r="AE999">
            <v>101.87306291193786</v>
          </cell>
          <cell r="AF999">
            <v>105.03941526003986</v>
          </cell>
          <cell r="AG999">
            <v>109.92249606326284</v>
          </cell>
          <cell r="AH999">
            <v>118.93359203117957</v>
          </cell>
          <cell r="AZ999">
            <v>996</v>
          </cell>
          <cell r="BA999">
            <v>53.557319547838787</v>
          </cell>
          <cell r="BB999">
            <v>55.086384999221202</v>
          </cell>
          <cell r="BC999">
            <v>57.046713351915365</v>
          </cell>
          <cell r="BD999">
            <v>59.801339826349555</v>
          </cell>
          <cell r="BE999">
            <v>64.525274404258582</v>
          </cell>
        </row>
        <row r="1000">
          <cell r="AC1000">
            <v>997</v>
          </cell>
          <cell r="AD1000">
            <v>99.620848749515886</v>
          </cell>
          <cell r="AE1000">
            <v>101.88841990735253</v>
          </cell>
          <cell r="AF1000">
            <v>105.05340352439572</v>
          </cell>
          <cell r="AG1000">
            <v>109.93686887253833</v>
          </cell>
          <cell r="AH1000">
            <v>118.94918046239076</v>
          </cell>
          <cell r="AZ1000">
            <v>997</v>
          </cell>
          <cell r="BA1000">
            <v>53.564212402445484</v>
          </cell>
          <cell r="BB1000">
            <v>55.092812454520399</v>
          </cell>
          <cell r="BC1000">
            <v>57.053107978699821</v>
          </cell>
          <cell r="BD1000">
            <v>59.808498751526145</v>
          </cell>
          <cell r="BE1000">
            <v>64.532171478147021</v>
          </cell>
        </row>
        <row r="1001">
          <cell r="AC1001">
            <v>998</v>
          </cell>
          <cell r="AD1001">
            <v>99.635431489919114</v>
          </cell>
          <cell r="AE1001">
            <v>101.90377690276719</v>
          </cell>
          <cell r="AF1001">
            <v>105.06739178875156</v>
          </cell>
          <cell r="AG1001">
            <v>109.95124168181383</v>
          </cell>
          <cell r="AH1001">
            <v>118.96476889360194</v>
          </cell>
          <cell r="AZ1001">
            <v>998</v>
          </cell>
          <cell r="BA1001">
            <v>53.571105257052182</v>
          </cell>
          <cell r="BB1001">
            <v>55.099239909819595</v>
          </cell>
          <cell r="BC1001">
            <v>57.059502605484276</v>
          </cell>
          <cell r="BD1001">
            <v>59.815657676702735</v>
          </cell>
          <cell r="BE1001">
            <v>64.539068552035459</v>
          </cell>
        </row>
        <row r="1002">
          <cell r="AC1002">
            <v>999</v>
          </cell>
          <cell r="AD1002">
            <v>99.650014230322356</v>
          </cell>
          <cell r="AE1002">
            <v>101.91913389818185</v>
          </cell>
          <cell r="AF1002">
            <v>105.08138005310741</v>
          </cell>
          <cell r="AG1002">
            <v>109.96561449108931</v>
          </cell>
          <cell r="AH1002">
            <v>118.98035732481313</v>
          </cell>
          <cell r="AZ1002">
            <v>999</v>
          </cell>
          <cell r="BA1002">
            <v>53.577998111658879</v>
          </cell>
          <cell r="BB1002">
            <v>55.105667365118798</v>
          </cell>
          <cell r="BC1002">
            <v>57.065897232268732</v>
          </cell>
          <cell r="BD1002">
            <v>59.822816601879332</v>
          </cell>
          <cell r="BE1002">
            <v>64.545965625923898</v>
          </cell>
        </row>
        <row r="1003">
          <cell r="AC1003">
            <v>1000</v>
          </cell>
          <cell r="AD1003">
            <v>99.664596970725583</v>
          </cell>
          <cell r="AE1003">
            <v>101.93449089359652</v>
          </cell>
          <cell r="AF1003">
            <v>105.09536831746327</v>
          </cell>
          <cell r="AG1003">
            <v>109.9799873003648</v>
          </cell>
          <cell r="AH1003">
            <v>118.99594575602431</v>
          </cell>
          <cell r="AZ1003">
            <v>1000</v>
          </cell>
          <cell r="BA1003">
            <v>53.584890966265583</v>
          </cell>
          <cell r="BB1003">
            <v>55.112094820417994</v>
          </cell>
          <cell r="BC1003">
            <v>57.072291859053188</v>
          </cell>
          <cell r="BD1003">
            <v>59.829975527055922</v>
          </cell>
          <cell r="BE1003">
            <v>64.552862699812351</v>
          </cell>
        </row>
        <row r="1004">
          <cell r="AC1004">
            <v>1001</v>
          </cell>
          <cell r="AD1004">
            <v>99.679179711128825</v>
          </cell>
          <cell r="AE1004">
            <v>101.94984788901118</v>
          </cell>
          <cell r="AF1004">
            <v>105.10935658181911</v>
          </cell>
          <cell r="AG1004">
            <v>109.9943601096403</v>
          </cell>
          <cell r="AH1004">
            <v>119.01092682040374</v>
          </cell>
          <cell r="AZ1004">
            <v>1001</v>
          </cell>
          <cell r="BA1004">
            <v>53.59178382087228</v>
          </cell>
          <cell r="BB1004">
            <v>55.11852227571719</v>
          </cell>
          <cell r="BC1004">
            <v>57.078686485837643</v>
          </cell>
          <cell r="BD1004">
            <v>59.837134452232519</v>
          </cell>
          <cell r="BE1004">
            <v>64.55975977370079</v>
          </cell>
        </row>
        <row r="1005">
          <cell r="AC1005">
            <v>1002</v>
          </cell>
          <cell r="AD1005">
            <v>99.693762451532052</v>
          </cell>
          <cell r="AE1005">
            <v>101.96520488442586</v>
          </cell>
          <cell r="AF1005">
            <v>105.12334484617497</v>
          </cell>
          <cell r="AG1005">
            <v>110.00807984100364</v>
          </cell>
          <cell r="AH1005">
            <v>119.0256943965444</v>
          </cell>
          <cell r="AZ1005">
            <v>1002</v>
          </cell>
          <cell r="BA1005">
            <v>53.598676675478977</v>
          </cell>
          <cell r="BB1005">
            <v>55.124949731016386</v>
          </cell>
          <cell r="BC1005">
            <v>57.085081112622099</v>
          </cell>
          <cell r="BD1005">
            <v>59.844293377409109</v>
          </cell>
          <cell r="BE1005">
            <v>64.566656847589229</v>
          </cell>
        </row>
        <row r="1006">
          <cell r="AC1006">
            <v>1003</v>
          </cell>
          <cell r="AD1006">
            <v>99.708345191935294</v>
          </cell>
          <cell r="AE1006">
            <v>101.98056187984052</v>
          </cell>
          <cell r="AF1006">
            <v>105.13733311053082</v>
          </cell>
          <cell r="AG1006">
            <v>110.02137780183911</v>
          </cell>
          <cell r="AH1006">
            <v>119.04046197268504</v>
          </cell>
          <cell r="AZ1006">
            <v>1003</v>
          </cell>
          <cell r="BA1006">
            <v>53.605569530085674</v>
          </cell>
          <cell r="BB1006">
            <v>55.131377186315582</v>
          </cell>
          <cell r="BC1006">
            <v>57.091475739406555</v>
          </cell>
          <cell r="BD1006">
            <v>59.851452302585699</v>
          </cell>
          <cell r="BE1006">
            <v>64.573553921477668</v>
          </cell>
        </row>
        <row r="1007">
          <cell r="AC1007">
            <v>1004</v>
          </cell>
          <cell r="AD1007">
            <v>99.722927932338536</v>
          </cell>
          <cell r="AE1007">
            <v>101.99591887525519</v>
          </cell>
          <cell r="AF1007">
            <v>105.15132137488666</v>
          </cell>
          <cell r="AG1007">
            <v>110.03467576267457</v>
          </cell>
          <cell r="AH1007">
            <v>119.05522954882569</v>
          </cell>
          <cell r="AZ1007">
            <v>1004</v>
          </cell>
          <cell r="BA1007">
            <v>53.612462384692371</v>
          </cell>
          <cell r="BB1007">
            <v>55.137804641614778</v>
          </cell>
          <cell r="BC1007">
            <v>57.09787036619101</v>
          </cell>
          <cell r="BD1007">
            <v>59.858611227762296</v>
          </cell>
          <cell r="BE1007">
            <v>64.580450995366107</v>
          </cell>
        </row>
        <row r="1008">
          <cell r="AC1008">
            <v>1005</v>
          </cell>
          <cell r="AD1008">
            <v>99.737510672741763</v>
          </cell>
          <cell r="AE1008">
            <v>102.01062318030777</v>
          </cell>
          <cell r="AF1008">
            <v>105.16530963924252</v>
          </cell>
          <cell r="AG1008">
            <v>110.04797372351004</v>
          </cell>
          <cell r="AH1008">
            <v>119.06999712496635</v>
          </cell>
          <cell r="AZ1008">
            <v>1005</v>
          </cell>
          <cell r="BA1008">
            <v>53.619355239299068</v>
          </cell>
          <cell r="BB1008">
            <v>55.144232096913974</v>
          </cell>
          <cell r="BC1008">
            <v>57.104264992975466</v>
          </cell>
          <cell r="BD1008">
            <v>59.865770152938886</v>
          </cell>
          <cell r="BE1008">
            <v>64.58734806925456</v>
          </cell>
        </row>
        <row r="1009">
          <cell r="AC1009">
            <v>1006</v>
          </cell>
          <cell r="AD1009">
            <v>99.752093413145005</v>
          </cell>
          <cell r="AE1009">
            <v>102.02509125430865</v>
          </cell>
          <cell r="AF1009">
            <v>105.17929790359837</v>
          </cell>
          <cell r="AG1009">
            <v>110.06127168434551</v>
          </cell>
          <cell r="AH1009">
            <v>119.08476470110699</v>
          </cell>
          <cell r="AZ1009">
            <v>1006</v>
          </cell>
          <cell r="BA1009">
            <v>53.626248093905765</v>
          </cell>
          <cell r="BB1009">
            <v>55.15065955221317</v>
          </cell>
          <cell r="BC1009">
            <v>57.110659619759922</v>
          </cell>
          <cell r="BD1009">
            <v>59.872929078115476</v>
          </cell>
          <cell r="BE1009">
            <v>64.594245143142999</v>
          </cell>
        </row>
        <row r="1010">
          <cell r="AC1010">
            <v>1007</v>
          </cell>
          <cell r="AD1010">
            <v>99.766676153548232</v>
          </cell>
          <cell r="AE1010">
            <v>102.03955932830954</v>
          </cell>
          <cell r="AF1010">
            <v>105.19328616795423</v>
          </cell>
          <cell r="AG1010">
            <v>110.07456964518099</v>
          </cell>
          <cell r="AH1010">
            <v>119.09953227724765</v>
          </cell>
          <cell r="AZ1010">
            <v>1007</v>
          </cell>
          <cell r="BA1010">
            <v>53.633140948512462</v>
          </cell>
          <cell r="BB1010">
            <v>55.157087007512366</v>
          </cell>
          <cell r="BC1010">
            <v>57.117054246544377</v>
          </cell>
          <cell r="BD1010">
            <v>59.880088003292073</v>
          </cell>
          <cell r="BE1010">
            <v>64.601142217031438</v>
          </cell>
        </row>
        <row r="1011">
          <cell r="AC1011">
            <v>1008</v>
          </cell>
          <cell r="AD1011">
            <v>99.781258893951474</v>
          </cell>
          <cell r="AE1011">
            <v>102.05402740231041</v>
          </cell>
          <cell r="AF1011">
            <v>105.20727443231007</v>
          </cell>
          <cell r="AG1011">
            <v>110.08786760601646</v>
          </cell>
          <cell r="AH1011">
            <v>119.1142998533883</v>
          </cell>
          <cell r="AZ1011">
            <v>1008</v>
          </cell>
          <cell r="BA1011">
            <v>53.640033803119159</v>
          </cell>
          <cell r="BB1011">
            <v>55.163514462811563</v>
          </cell>
          <cell r="BC1011">
            <v>57.123448873328833</v>
          </cell>
          <cell r="BD1011">
            <v>59.887246928468663</v>
          </cell>
          <cell r="BE1011">
            <v>64.608039290919876</v>
          </cell>
        </row>
        <row r="1012">
          <cell r="AC1012">
            <v>1009</v>
          </cell>
          <cell r="AD1012">
            <v>99.795841634354701</v>
          </cell>
          <cell r="AE1012">
            <v>102.06849547631128</v>
          </cell>
          <cell r="AF1012">
            <v>105.22126269666592</v>
          </cell>
          <cell r="AG1012">
            <v>110.10116556685192</v>
          </cell>
          <cell r="AH1012">
            <v>119.12906742952894</v>
          </cell>
          <cell r="AZ1012">
            <v>1009</v>
          </cell>
          <cell r="BA1012">
            <v>53.646926657725857</v>
          </cell>
          <cell r="BB1012">
            <v>55.169941918110766</v>
          </cell>
          <cell r="BC1012">
            <v>57.129843500113289</v>
          </cell>
          <cell r="BD1012">
            <v>59.89440585364526</v>
          </cell>
          <cell r="BE1012">
            <v>64.614936364808315</v>
          </cell>
        </row>
        <row r="1013">
          <cell r="AC1013">
            <v>1010</v>
          </cell>
          <cell r="AD1013">
            <v>99.810424374757943</v>
          </cell>
          <cell r="AE1013">
            <v>102.08296355031217</v>
          </cell>
          <cell r="AF1013">
            <v>105.23525096102178</v>
          </cell>
          <cell r="AG1013">
            <v>110.11446352768739</v>
          </cell>
          <cell r="AH1013">
            <v>119.1438350056696</v>
          </cell>
          <cell r="AZ1013">
            <v>1010</v>
          </cell>
          <cell r="BA1013">
            <v>53.653819512332554</v>
          </cell>
          <cell r="BB1013">
            <v>55.176369373409962</v>
          </cell>
          <cell r="BC1013">
            <v>57.136238126897744</v>
          </cell>
          <cell r="BD1013">
            <v>59.90156477882185</v>
          </cell>
          <cell r="BE1013">
            <v>64.621833438696754</v>
          </cell>
        </row>
        <row r="1014">
          <cell r="AC1014">
            <v>1011</v>
          </cell>
          <cell r="AD1014">
            <v>99.825007115161171</v>
          </cell>
          <cell r="AE1014">
            <v>102.09743162431305</v>
          </cell>
          <cell r="AF1014">
            <v>105.24923922537762</v>
          </cell>
          <cell r="AG1014">
            <v>110.12776148852286</v>
          </cell>
          <cell r="AH1014">
            <v>119.15860258181026</v>
          </cell>
          <cell r="AZ1014">
            <v>1011</v>
          </cell>
          <cell r="BA1014">
            <v>53.660712366939251</v>
          </cell>
          <cell r="BB1014">
            <v>55.182796828709158</v>
          </cell>
          <cell r="BC1014">
            <v>57.1426327536822</v>
          </cell>
          <cell r="BD1014">
            <v>59.90872370399844</v>
          </cell>
          <cell r="BE1014">
            <v>64.628730512585207</v>
          </cell>
        </row>
        <row r="1015">
          <cell r="AC1015">
            <v>1012</v>
          </cell>
          <cell r="AD1015">
            <v>99.839589855564412</v>
          </cell>
          <cell r="AE1015">
            <v>102.11189969831392</v>
          </cell>
          <cell r="AF1015">
            <v>105.26322748973348</v>
          </cell>
          <cell r="AG1015">
            <v>110.14105944935834</v>
          </cell>
          <cell r="AH1015">
            <v>119.1733701579509</v>
          </cell>
          <cell r="AZ1015">
            <v>1012</v>
          </cell>
          <cell r="BA1015">
            <v>53.667605221545955</v>
          </cell>
          <cell r="BB1015">
            <v>55.189224284008354</v>
          </cell>
          <cell r="BC1015">
            <v>57.149027380466656</v>
          </cell>
          <cell r="BD1015">
            <v>59.915882629175037</v>
          </cell>
          <cell r="BE1015">
            <v>64.635627586473646</v>
          </cell>
        </row>
        <row r="1016">
          <cell r="AC1016">
            <v>1013</v>
          </cell>
          <cell r="AD1016">
            <v>99.85417259596764</v>
          </cell>
          <cell r="AE1016">
            <v>102.12636777231481</v>
          </cell>
          <cell r="AF1016">
            <v>105.27721575408933</v>
          </cell>
          <cell r="AG1016">
            <v>110.15435741019381</v>
          </cell>
          <cell r="AH1016">
            <v>119.18813773409155</v>
          </cell>
          <cell r="AZ1016">
            <v>1013</v>
          </cell>
          <cell r="BA1016">
            <v>53.674498076152652</v>
          </cell>
          <cell r="BB1016">
            <v>55.19565173930755</v>
          </cell>
          <cell r="BC1016">
            <v>57.155422007251111</v>
          </cell>
          <cell r="BD1016">
            <v>59.923041554351627</v>
          </cell>
          <cell r="BE1016">
            <v>64.642524660362085</v>
          </cell>
        </row>
        <row r="1017">
          <cell r="AC1017">
            <v>1014</v>
          </cell>
          <cell r="AD1017">
            <v>99.868755336370882</v>
          </cell>
          <cell r="AE1017">
            <v>102.14083584631568</v>
          </cell>
          <cell r="AF1017">
            <v>105.29120401844517</v>
          </cell>
          <cell r="AG1017">
            <v>110.16765537102927</v>
          </cell>
          <cell r="AH1017">
            <v>119.20290531023221</v>
          </cell>
          <cell r="AZ1017">
            <v>1014</v>
          </cell>
          <cell r="BA1017">
            <v>53.681390930759349</v>
          </cell>
          <cell r="BB1017">
            <v>55.202079194606746</v>
          </cell>
          <cell r="BC1017">
            <v>57.161816634035567</v>
          </cell>
          <cell r="BD1017">
            <v>59.930200479528224</v>
          </cell>
          <cell r="BE1017">
            <v>64.649421734250524</v>
          </cell>
        </row>
        <row r="1018">
          <cell r="AC1018">
            <v>1015</v>
          </cell>
          <cell r="AD1018">
            <v>99.883338076774123</v>
          </cell>
          <cell r="AE1018">
            <v>102.15530392031656</v>
          </cell>
          <cell r="AF1018">
            <v>105.30519228280103</v>
          </cell>
          <cell r="AG1018">
            <v>110.18095333186474</v>
          </cell>
          <cell r="AH1018">
            <v>119.21767288637285</v>
          </cell>
          <cell r="AZ1018">
            <v>1015</v>
          </cell>
          <cell r="BA1018">
            <v>53.688283785366046</v>
          </cell>
          <cell r="BB1018">
            <v>55.208506649905942</v>
          </cell>
          <cell r="BC1018">
            <v>57.168211260820023</v>
          </cell>
          <cell r="BD1018">
            <v>59.937359404704814</v>
          </cell>
          <cell r="BE1018">
            <v>64.656318808138963</v>
          </cell>
        </row>
        <row r="1019">
          <cell r="AC1019">
            <v>1016</v>
          </cell>
          <cell r="AD1019">
            <v>99.897920817177351</v>
          </cell>
          <cell r="AE1019">
            <v>102.16977199431744</v>
          </cell>
          <cell r="AF1019">
            <v>105.31918054715688</v>
          </cell>
          <cell r="AG1019">
            <v>110.19425129270022</v>
          </cell>
          <cell r="AH1019">
            <v>119.23244046251351</v>
          </cell>
          <cell r="AZ1019">
            <v>1016</v>
          </cell>
          <cell r="BA1019">
            <v>53.695176639972743</v>
          </cell>
          <cell r="BB1019">
            <v>55.214934105205138</v>
          </cell>
          <cell r="BC1019">
            <v>57.174605887604478</v>
          </cell>
          <cell r="BD1019">
            <v>59.944518329881404</v>
          </cell>
          <cell r="BE1019">
            <v>64.663215882027401</v>
          </cell>
        </row>
        <row r="1020">
          <cell r="AC1020">
            <v>1017</v>
          </cell>
          <cell r="AD1020">
            <v>99.912503557580592</v>
          </cell>
          <cell r="AE1020">
            <v>102.18424006831832</v>
          </cell>
          <cell r="AF1020">
            <v>105.33316881151273</v>
          </cell>
          <cell r="AG1020">
            <v>110.20754925353569</v>
          </cell>
          <cell r="AH1020">
            <v>119.24720803865416</v>
          </cell>
          <cell r="AZ1020">
            <v>1017</v>
          </cell>
          <cell r="BA1020">
            <v>53.70206949457944</v>
          </cell>
          <cell r="BB1020">
            <v>55.221361560504334</v>
          </cell>
          <cell r="BC1020">
            <v>57.181000514388934</v>
          </cell>
          <cell r="BD1020">
            <v>59.951677255058001</v>
          </cell>
          <cell r="BE1020">
            <v>64.670112955915855</v>
          </cell>
        </row>
        <row r="1021">
          <cell r="AC1021">
            <v>1018</v>
          </cell>
          <cell r="AD1021">
            <v>99.92708629798382</v>
          </cell>
          <cell r="AE1021">
            <v>102.19870814231919</v>
          </cell>
          <cell r="AF1021">
            <v>105.34715707586858</v>
          </cell>
          <cell r="AG1021">
            <v>110.22084721437116</v>
          </cell>
          <cell r="AH1021">
            <v>119.26197561479481</v>
          </cell>
          <cell r="AZ1021">
            <v>1018</v>
          </cell>
          <cell r="BA1021">
            <v>53.708962349186137</v>
          </cell>
          <cell r="BB1021">
            <v>55.227789015803531</v>
          </cell>
          <cell r="BC1021">
            <v>57.18739514117339</v>
          </cell>
          <cell r="BD1021">
            <v>59.958836180234591</v>
          </cell>
          <cell r="BE1021">
            <v>64.677010029804293</v>
          </cell>
        </row>
        <row r="1022">
          <cell r="AC1022">
            <v>1019</v>
          </cell>
          <cell r="AD1022">
            <v>99.941669038387062</v>
          </cell>
          <cell r="AE1022">
            <v>102.21317621632006</v>
          </cell>
          <cell r="AF1022">
            <v>105.36114534022443</v>
          </cell>
          <cell r="AG1022">
            <v>110.23414517520662</v>
          </cell>
          <cell r="AH1022">
            <v>119.27674319093546</v>
          </cell>
          <cell r="AZ1022">
            <v>1019</v>
          </cell>
          <cell r="BA1022">
            <v>53.715855203792835</v>
          </cell>
          <cell r="BB1022">
            <v>55.234216471102727</v>
          </cell>
          <cell r="BC1022">
            <v>57.193789767957853</v>
          </cell>
          <cell r="BD1022">
            <v>59.965995105411181</v>
          </cell>
          <cell r="BE1022">
            <v>64.683907103692732</v>
          </cell>
        </row>
        <row r="1023">
          <cell r="AC1023">
            <v>1020</v>
          </cell>
          <cell r="AD1023">
            <v>99.956251778790289</v>
          </cell>
          <cell r="AE1023">
            <v>102.22764429032095</v>
          </cell>
          <cell r="AF1023">
            <v>105.37513360458028</v>
          </cell>
          <cell r="AG1023">
            <v>110.24744313604209</v>
          </cell>
          <cell r="AH1023">
            <v>119.29151076707612</v>
          </cell>
          <cell r="AZ1023">
            <v>1020</v>
          </cell>
          <cell r="BA1023">
            <v>53.722748058399532</v>
          </cell>
          <cell r="BB1023">
            <v>55.24064392640193</v>
          </cell>
          <cell r="BC1023">
            <v>57.200184394742308</v>
          </cell>
          <cell r="BD1023">
            <v>59.973154030587779</v>
          </cell>
          <cell r="BE1023">
            <v>64.690804177581171</v>
          </cell>
        </row>
        <row r="1024">
          <cell r="AC1024">
            <v>1021</v>
          </cell>
          <cell r="AD1024">
            <v>99.970834519193531</v>
          </cell>
          <cell r="AE1024">
            <v>102.24211236432183</v>
          </cell>
          <cell r="AF1024">
            <v>105.38912186893613</v>
          </cell>
          <cell r="AG1024">
            <v>110.26074109687757</v>
          </cell>
          <cell r="AH1024">
            <v>119.30627834321676</v>
          </cell>
          <cell r="AZ1024">
            <v>1021</v>
          </cell>
          <cell r="BA1024">
            <v>53.729640913006229</v>
          </cell>
          <cell r="BB1024">
            <v>55.247071381701126</v>
          </cell>
          <cell r="BC1024">
            <v>57.206579021526764</v>
          </cell>
          <cell r="BD1024">
            <v>59.980312955764369</v>
          </cell>
          <cell r="BE1024">
            <v>64.69770125146961</v>
          </cell>
        </row>
        <row r="1025">
          <cell r="AC1025">
            <v>1022</v>
          </cell>
          <cell r="AD1025">
            <v>99.985417259596758</v>
          </cell>
          <cell r="AE1025">
            <v>102.2565804383227</v>
          </cell>
          <cell r="AF1025">
            <v>105.40311013329199</v>
          </cell>
          <cell r="AG1025">
            <v>110.27403905771304</v>
          </cell>
          <cell r="AH1025">
            <v>119.32104591935742</v>
          </cell>
          <cell r="AZ1025">
            <v>1022</v>
          </cell>
          <cell r="BA1025">
            <v>53.736533767612926</v>
          </cell>
          <cell r="BB1025">
            <v>55.253498837000322</v>
          </cell>
          <cell r="BC1025">
            <v>57.21297364831122</v>
          </cell>
          <cell r="BD1025">
            <v>59.987471880940966</v>
          </cell>
          <cell r="BE1025">
            <v>64.704598325358063</v>
          </cell>
        </row>
        <row r="1026">
          <cell r="AC1026">
            <v>1023</v>
          </cell>
          <cell r="AD1026">
            <v>100</v>
          </cell>
          <cell r="AE1026">
            <v>102.27104851232359</v>
          </cell>
          <cell r="AF1026">
            <v>105.41709839764783</v>
          </cell>
          <cell r="AG1026">
            <v>110.28733701854851</v>
          </cell>
          <cell r="AH1026">
            <v>119.33581349549807</v>
          </cell>
          <cell r="AZ1026">
            <v>1023</v>
          </cell>
          <cell r="BA1026">
            <v>53.743426622219623</v>
          </cell>
          <cell r="BB1026">
            <v>55.259926292299518</v>
          </cell>
          <cell r="BC1026">
            <v>57.219368275095675</v>
          </cell>
          <cell r="BD1026">
            <v>59.994630806117556</v>
          </cell>
          <cell r="BE1026">
            <v>64.711495399246502</v>
          </cell>
        </row>
        <row r="1027">
          <cell r="AC1027">
            <v>1024</v>
          </cell>
          <cell r="AD1027">
            <v>100.01360617790324</v>
          </cell>
          <cell r="AE1027">
            <v>102.28551658632446</v>
          </cell>
          <cell r="AF1027">
            <v>105.43108666200368</v>
          </cell>
          <cell r="AG1027">
            <v>110.30063497938397</v>
          </cell>
          <cell r="AH1027">
            <v>119.35058107163871</v>
          </cell>
          <cell r="AZ1027">
            <v>1024</v>
          </cell>
          <cell r="BA1027">
            <v>53.750319476826327</v>
          </cell>
          <cell r="BB1027">
            <v>55.266353747598714</v>
          </cell>
          <cell r="BC1027">
            <v>57.225762901880131</v>
          </cell>
          <cell r="BD1027">
            <v>60.001546309631344</v>
          </cell>
          <cell r="BE1027">
            <v>64.718392473134941</v>
          </cell>
        </row>
        <row r="1028">
          <cell r="AC1028">
            <v>1025</v>
          </cell>
          <cell r="AD1028">
            <v>100.02721235580647</v>
          </cell>
          <cell r="AE1028">
            <v>102.29998466032534</v>
          </cell>
          <cell r="AF1028">
            <v>105.44507492635954</v>
          </cell>
          <cell r="AG1028">
            <v>110.31393294021944</v>
          </cell>
          <cell r="AH1028">
            <v>119.36534864777937</v>
          </cell>
          <cell r="AZ1028">
            <v>1025</v>
          </cell>
          <cell r="BA1028">
            <v>53.757212331433024</v>
          </cell>
          <cell r="BB1028">
            <v>55.27278120289791</v>
          </cell>
          <cell r="BC1028">
            <v>57.232157528664587</v>
          </cell>
          <cell r="BD1028">
            <v>60.007731548156734</v>
          </cell>
          <cell r="BE1028">
            <v>64.72528954702338</v>
          </cell>
        </row>
        <row r="1029">
          <cell r="AC1029">
            <v>1026</v>
          </cell>
          <cell r="AD1029">
            <v>100.04081853370971</v>
          </cell>
          <cell r="AE1029">
            <v>102.31445273432622</v>
          </cell>
          <cell r="AF1029">
            <v>105.45906319071538</v>
          </cell>
          <cell r="AG1029">
            <v>110.32723090105492</v>
          </cell>
          <cell r="AH1029">
            <v>119.38011622392003</v>
          </cell>
          <cell r="AZ1029">
            <v>1026</v>
          </cell>
          <cell r="BA1029">
            <v>53.764105186039721</v>
          </cell>
          <cell r="BB1029">
            <v>55.279208658197106</v>
          </cell>
          <cell r="BC1029">
            <v>57.238552155449042</v>
          </cell>
          <cell r="BD1029">
            <v>60.013916786682117</v>
          </cell>
          <cell r="BE1029">
            <v>64.732186620911818</v>
          </cell>
        </row>
        <row r="1030">
          <cell r="AC1030">
            <v>1027</v>
          </cell>
          <cell r="AD1030">
            <v>100.05442471161294</v>
          </cell>
          <cell r="AE1030">
            <v>102.3289208083271</v>
          </cell>
          <cell r="AF1030">
            <v>105.47305145507124</v>
          </cell>
          <cell r="AG1030">
            <v>110.34052886189039</v>
          </cell>
          <cell r="AH1030">
            <v>119.39488380006067</v>
          </cell>
          <cell r="AZ1030">
            <v>1027</v>
          </cell>
          <cell r="BA1030">
            <v>53.770998040646418</v>
          </cell>
          <cell r="BB1030">
            <v>55.285636113496302</v>
          </cell>
          <cell r="BC1030">
            <v>57.244946782233498</v>
          </cell>
          <cell r="BD1030">
            <v>60.0201020252075</v>
          </cell>
          <cell r="BE1030">
            <v>64.739083694800257</v>
          </cell>
        </row>
        <row r="1031">
          <cell r="AC1031">
            <v>1028</v>
          </cell>
          <cell r="AD1031">
            <v>100.06803088951618</v>
          </cell>
          <cell r="AE1031">
            <v>102.34338888232797</v>
          </cell>
          <cell r="AF1031">
            <v>105.48703971942709</v>
          </cell>
          <cell r="AG1031">
            <v>110.35382682272586</v>
          </cell>
          <cell r="AH1031">
            <v>119.40965137620132</v>
          </cell>
          <cell r="AZ1031">
            <v>1028</v>
          </cell>
          <cell r="BA1031">
            <v>53.777890895253115</v>
          </cell>
          <cell r="BB1031">
            <v>55.292063568795498</v>
          </cell>
          <cell r="BC1031">
            <v>57.251341409017954</v>
          </cell>
          <cell r="BD1031">
            <v>60.026287263732883</v>
          </cell>
          <cell r="BE1031">
            <v>64.74598076868871</v>
          </cell>
        </row>
        <row r="1032">
          <cell r="AC1032">
            <v>1029</v>
          </cell>
          <cell r="AD1032">
            <v>100.08163706741941</v>
          </cell>
          <cell r="AE1032">
            <v>102.35785695632886</v>
          </cell>
          <cell r="AF1032">
            <v>105.50102798378293</v>
          </cell>
          <cell r="AG1032">
            <v>110.36712478356134</v>
          </cell>
          <cell r="AH1032">
            <v>119.42441895234198</v>
          </cell>
          <cell r="AZ1032">
            <v>1029</v>
          </cell>
          <cell r="BA1032">
            <v>53.784783749859812</v>
          </cell>
          <cell r="BB1032">
            <v>55.298491024094695</v>
          </cell>
          <cell r="BC1032">
            <v>57.257736035802409</v>
          </cell>
          <cell r="BD1032">
            <v>60.032472502258273</v>
          </cell>
          <cell r="BE1032">
            <v>64.752877842577149</v>
          </cell>
        </row>
        <row r="1033">
          <cell r="AC1033">
            <v>1030</v>
          </cell>
          <cell r="AD1033">
            <v>100.09524324532265</v>
          </cell>
          <cell r="AE1033">
            <v>102.37232503032973</v>
          </cell>
          <cell r="AF1033">
            <v>105.51501624813879</v>
          </cell>
          <cell r="AG1033">
            <v>110.3804227443968</v>
          </cell>
          <cell r="AH1033">
            <v>119.43918652848262</v>
          </cell>
          <cell r="AZ1033">
            <v>1030</v>
          </cell>
          <cell r="BA1033">
            <v>53.79167660446651</v>
          </cell>
          <cell r="BB1033">
            <v>55.304918479393898</v>
          </cell>
          <cell r="BC1033">
            <v>57.264130662586865</v>
          </cell>
          <cell r="BD1033">
            <v>60.038657740783655</v>
          </cell>
          <cell r="BE1033">
            <v>64.759774916465588</v>
          </cell>
        </row>
        <row r="1034">
          <cell r="AC1034">
            <v>1031</v>
          </cell>
          <cell r="AD1034">
            <v>100.10884942322589</v>
          </cell>
          <cell r="AE1034">
            <v>102.38679310433061</v>
          </cell>
          <cell r="AF1034">
            <v>105.52900451249464</v>
          </cell>
          <cell r="AG1034">
            <v>110.39372070523227</v>
          </cell>
          <cell r="AH1034">
            <v>119.45395410462328</v>
          </cell>
          <cell r="AZ1034">
            <v>1031</v>
          </cell>
          <cell r="BA1034">
            <v>53.798569459073207</v>
          </cell>
          <cell r="BB1034">
            <v>55.311345934693094</v>
          </cell>
          <cell r="BC1034">
            <v>57.270525289371321</v>
          </cell>
          <cell r="BD1034">
            <v>60.044842979309038</v>
          </cell>
          <cell r="BE1034">
            <v>64.766671990354027</v>
          </cell>
        </row>
        <row r="1035">
          <cell r="AC1035">
            <v>1032</v>
          </cell>
          <cell r="AD1035">
            <v>100.12245560112912</v>
          </cell>
          <cell r="AE1035">
            <v>102.4012611783315</v>
          </cell>
          <cell r="AF1035">
            <v>105.5429927768505</v>
          </cell>
          <cell r="AG1035">
            <v>110.40701866606774</v>
          </cell>
          <cell r="AH1035">
            <v>119.46872168076393</v>
          </cell>
          <cell r="AZ1035">
            <v>1032</v>
          </cell>
          <cell r="BA1035">
            <v>53.805462313679904</v>
          </cell>
          <cell r="BB1035">
            <v>55.31777338999229</v>
          </cell>
          <cell r="BC1035">
            <v>57.276919916155776</v>
          </cell>
          <cell r="BD1035">
            <v>60.051028217834421</v>
          </cell>
          <cell r="BE1035">
            <v>64.773569064242466</v>
          </cell>
        </row>
        <row r="1036">
          <cell r="AC1036">
            <v>1033</v>
          </cell>
          <cell r="AD1036">
            <v>100.13606177903236</v>
          </cell>
          <cell r="AE1036">
            <v>102.41572925233237</v>
          </cell>
          <cell r="AF1036">
            <v>105.55698104120634</v>
          </cell>
          <cell r="AG1036">
            <v>110.42031662690322</v>
          </cell>
          <cell r="AH1036">
            <v>119.48348925690458</v>
          </cell>
          <cell r="AZ1036">
            <v>1033</v>
          </cell>
          <cell r="BA1036">
            <v>53.812355168286601</v>
          </cell>
          <cell r="BB1036">
            <v>55.324200845291486</v>
          </cell>
          <cell r="BC1036">
            <v>57.283314542940232</v>
          </cell>
          <cell r="BD1036">
            <v>60.057213456359811</v>
          </cell>
          <cell r="BE1036">
            <v>64.780466138130905</v>
          </cell>
        </row>
        <row r="1037">
          <cell r="AC1037">
            <v>1034</v>
          </cell>
          <cell r="AD1037">
            <v>100.14966795693559</v>
          </cell>
          <cell r="AE1037">
            <v>102.43019732633324</v>
          </cell>
          <cell r="AF1037">
            <v>105.57096930556219</v>
          </cell>
          <cell r="AG1037">
            <v>110.43361458773869</v>
          </cell>
          <cell r="AH1037">
            <v>119.49825683304523</v>
          </cell>
          <cell r="AZ1037">
            <v>1034</v>
          </cell>
          <cell r="BA1037">
            <v>53.819248022893298</v>
          </cell>
          <cell r="BB1037">
            <v>55.330628300590682</v>
          </cell>
          <cell r="BC1037">
            <v>57.289709169724688</v>
          </cell>
          <cell r="BD1037">
            <v>60.063398694885194</v>
          </cell>
          <cell r="BE1037">
            <v>64.787363212019358</v>
          </cell>
        </row>
        <row r="1038">
          <cell r="AC1038">
            <v>1035</v>
          </cell>
          <cell r="AD1038">
            <v>100.16327413483883</v>
          </cell>
          <cell r="AE1038">
            <v>102.44466540033412</v>
          </cell>
          <cell r="AF1038">
            <v>105.58495756991805</v>
          </cell>
          <cell r="AG1038">
            <v>110.44691254857415</v>
          </cell>
          <cell r="AH1038">
            <v>119.51302440918589</v>
          </cell>
          <cell r="AZ1038">
            <v>1035</v>
          </cell>
          <cell r="BA1038">
            <v>53.826140877499995</v>
          </cell>
          <cell r="BB1038">
            <v>55.337055755889878</v>
          </cell>
          <cell r="BC1038">
            <v>57.296103796509144</v>
          </cell>
          <cell r="BD1038">
            <v>60.069583933410577</v>
          </cell>
          <cell r="BE1038">
            <v>64.794260285907797</v>
          </cell>
        </row>
        <row r="1039">
          <cell r="AC1039">
            <v>1036</v>
          </cell>
          <cell r="AD1039">
            <v>100.17688031274206</v>
          </cell>
          <cell r="AE1039">
            <v>102.459133474335</v>
          </cell>
          <cell r="AF1039">
            <v>105.59894583427389</v>
          </cell>
          <cell r="AG1039">
            <v>110.46021050940962</v>
          </cell>
          <cell r="AH1039">
            <v>119.52779198532653</v>
          </cell>
          <cell r="AZ1039">
            <v>1036</v>
          </cell>
          <cell r="BA1039">
            <v>53.833033732106699</v>
          </cell>
          <cell r="BB1039">
            <v>55.343483211189074</v>
          </cell>
          <cell r="BC1039">
            <v>57.302498423293599</v>
          </cell>
          <cell r="BD1039">
            <v>60.075769171935967</v>
          </cell>
          <cell r="BE1039">
            <v>64.801157359796235</v>
          </cell>
        </row>
        <row r="1040">
          <cell r="AC1040">
            <v>1037</v>
          </cell>
          <cell r="AD1040">
            <v>100.1904864906453</v>
          </cell>
          <cell r="AE1040">
            <v>102.47360154833588</v>
          </cell>
          <cell r="AF1040">
            <v>105.61293409862975</v>
          </cell>
          <cell r="AG1040">
            <v>110.47350847024509</v>
          </cell>
          <cell r="AH1040">
            <v>119.54255956146719</v>
          </cell>
          <cell r="AZ1040">
            <v>1037</v>
          </cell>
          <cell r="BA1040">
            <v>53.839926586713396</v>
          </cell>
          <cell r="BB1040">
            <v>55.34991066648827</v>
          </cell>
          <cell r="BC1040">
            <v>57.308893050078055</v>
          </cell>
          <cell r="BD1040">
            <v>60.08195441046135</v>
          </cell>
          <cell r="BE1040">
            <v>64.808054433684674</v>
          </cell>
        </row>
        <row r="1041">
          <cell r="AC1041">
            <v>1038</v>
          </cell>
          <cell r="AD1041">
            <v>100.20409266854853</v>
          </cell>
          <cell r="AE1041">
            <v>102.48806962233675</v>
          </cell>
          <cell r="AF1041">
            <v>105.6269223629856</v>
          </cell>
          <cell r="AG1041">
            <v>110.48680643108057</v>
          </cell>
          <cell r="AH1041">
            <v>119.55732713760784</v>
          </cell>
          <cell r="AZ1041">
            <v>1038</v>
          </cell>
          <cell r="BA1041">
            <v>53.846819441320093</v>
          </cell>
          <cell r="BB1041">
            <v>55.356338121787466</v>
          </cell>
          <cell r="BC1041">
            <v>57.315287676862511</v>
          </cell>
          <cell r="BD1041">
            <v>60.088139648986733</v>
          </cell>
          <cell r="BE1041">
            <v>64.814951507573113</v>
          </cell>
        </row>
        <row r="1042">
          <cell r="AC1042">
            <v>1039</v>
          </cell>
          <cell r="AD1042">
            <v>100.21769884645177</v>
          </cell>
          <cell r="AE1042">
            <v>102.50253769633764</v>
          </cell>
          <cell r="AF1042">
            <v>105.64091062734144</v>
          </cell>
          <cell r="AG1042">
            <v>110.50010439191604</v>
          </cell>
          <cell r="AH1042">
            <v>119.57209471374848</v>
          </cell>
          <cell r="AZ1042">
            <v>1039</v>
          </cell>
          <cell r="BA1042">
            <v>53.85371229592679</v>
          </cell>
          <cell r="BB1042">
            <v>55.362765577086662</v>
          </cell>
          <cell r="BC1042">
            <v>57.321682303646966</v>
          </cell>
          <cell r="BD1042">
            <v>60.094324887512116</v>
          </cell>
          <cell r="BE1042">
            <v>64.821848581461552</v>
          </cell>
        </row>
        <row r="1043">
          <cell r="AC1043">
            <v>1040</v>
          </cell>
          <cell r="AD1043">
            <v>100.23130502435501</v>
          </cell>
          <cell r="AE1043">
            <v>102.51700577033851</v>
          </cell>
          <cell r="AF1043">
            <v>105.6548988916973</v>
          </cell>
          <cell r="AG1043">
            <v>110.5134023527515</v>
          </cell>
          <cell r="AH1043">
            <v>119.58686228988914</v>
          </cell>
          <cell r="AZ1043">
            <v>1040</v>
          </cell>
          <cell r="BA1043">
            <v>53.860605150533488</v>
          </cell>
          <cell r="BB1043">
            <v>55.369193032385866</v>
          </cell>
          <cell r="BC1043">
            <v>57.328076930431422</v>
          </cell>
          <cell r="BD1043">
            <v>60.100510126037506</v>
          </cell>
          <cell r="BE1043">
            <v>64.828745655350005</v>
          </cell>
        </row>
        <row r="1044">
          <cell r="AC1044">
            <v>1041</v>
          </cell>
          <cell r="AD1044">
            <v>100.24491120225824</v>
          </cell>
          <cell r="AE1044">
            <v>102.53147384433939</v>
          </cell>
          <cell r="AF1044">
            <v>105.66888715605315</v>
          </cell>
          <cell r="AG1044">
            <v>110.52670031358697</v>
          </cell>
          <cell r="AH1044">
            <v>119.6016298660298</v>
          </cell>
          <cell r="AZ1044">
            <v>1041</v>
          </cell>
          <cell r="BA1044">
            <v>53.867498005140185</v>
          </cell>
          <cell r="BB1044">
            <v>55.375620487685062</v>
          </cell>
          <cell r="BC1044">
            <v>57.334471557215878</v>
          </cell>
          <cell r="BD1044">
            <v>60.106695364562889</v>
          </cell>
          <cell r="BE1044">
            <v>64.835642729238444</v>
          </cell>
        </row>
        <row r="1045">
          <cell r="AC1045">
            <v>1042</v>
          </cell>
          <cell r="AD1045">
            <v>100.25851738016148</v>
          </cell>
          <cell r="AE1045">
            <v>102.54594191834028</v>
          </cell>
          <cell r="AF1045">
            <v>105.682875420409</v>
          </cell>
          <cell r="AG1045">
            <v>110.53999827442244</v>
          </cell>
          <cell r="AH1045">
            <v>119.61639744217044</v>
          </cell>
          <cell r="AZ1045">
            <v>1042</v>
          </cell>
          <cell r="BA1045">
            <v>53.874390859746882</v>
          </cell>
          <cell r="BB1045">
            <v>55.382047942984258</v>
          </cell>
          <cell r="BC1045">
            <v>57.340866184000333</v>
          </cell>
          <cell r="BD1045">
            <v>60.112880603088271</v>
          </cell>
          <cell r="BE1045">
            <v>64.842539803126883</v>
          </cell>
        </row>
        <row r="1046">
          <cell r="AC1046">
            <v>1043</v>
          </cell>
          <cell r="AD1046">
            <v>100.27212355806471</v>
          </cell>
          <cell r="AE1046">
            <v>102.56040999234115</v>
          </cell>
          <cell r="AF1046">
            <v>105.69686368476485</v>
          </cell>
          <cell r="AG1046">
            <v>110.55329623525792</v>
          </cell>
          <cell r="AH1046">
            <v>119.63116501831109</v>
          </cell>
          <cell r="AZ1046">
            <v>1043</v>
          </cell>
          <cell r="BA1046">
            <v>53.881283714353579</v>
          </cell>
          <cell r="BB1046">
            <v>55.388475398283454</v>
          </cell>
          <cell r="BC1046">
            <v>57.347260810784789</v>
          </cell>
          <cell r="BD1046">
            <v>60.119065841613654</v>
          </cell>
          <cell r="BE1046">
            <v>64.849436877015322</v>
          </cell>
        </row>
        <row r="1047">
          <cell r="AC1047">
            <v>1044</v>
          </cell>
          <cell r="AD1047">
            <v>100.28572973596795</v>
          </cell>
          <cell r="AE1047">
            <v>102.57487806634202</v>
          </cell>
          <cell r="AF1047">
            <v>105.71085194912069</v>
          </cell>
          <cell r="AG1047">
            <v>110.56659419609339</v>
          </cell>
          <cell r="AH1047">
            <v>119.64593259445175</v>
          </cell>
          <cell r="AZ1047">
            <v>1044</v>
          </cell>
          <cell r="BA1047">
            <v>53.888176568960276</v>
          </cell>
          <cell r="BB1047">
            <v>55.39490285358265</v>
          </cell>
          <cell r="BC1047">
            <v>57.353655437569245</v>
          </cell>
          <cell r="BD1047">
            <v>60.125251080139044</v>
          </cell>
          <cell r="BE1047">
            <v>64.85633395090376</v>
          </cell>
        </row>
        <row r="1048">
          <cell r="AC1048">
            <v>1045</v>
          </cell>
          <cell r="AD1048">
            <v>100.29933591387118</v>
          </cell>
          <cell r="AE1048">
            <v>102.58934614034291</v>
          </cell>
          <cell r="AF1048">
            <v>105.72484021347655</v>
          </cell>
          <cell r="AG1048">
            <v>110.57989215692885</v>
          </cell>
          <cell r="AH1048">
            <v>119.66070017059239</v>
          </cell>
          <cell r="AZ1048">
            <v>1045</v>
          </cell>
          <cell r="BA1048">
            <v>53.895069423566973</v>
          </cell>
          <cell r="BB1048">
            <v>55.401330308881846</v>
          </cell>
          <cell r="BC1048">
            <v>57.3600500643537</v>
          </cell>
          <cell r="BD1048">
            <v>60.131436318664427</v>
          </cell>
          <cell r="BE1048">
            <v>64.863231024792213</v>
          </cell>
        </row>
        <row r="1049">
          <cell r="AC1049">
            <v>1046</v>
          </cell>
          <cell r="AD1049">
            <v>100.31294209177442</v>
          </cell>
          <cell r="AE1049">
            <v>102.60381421434379</v>
          </cell>
          <cell r="AF1049">
            <v>105.7388284778324</v>
          </cell>
          <cell r="AG1049">
            <v>110.59319011776432</v>
          </cell>
          <cell r="AH1049">
            <v>119.67546774673305</v>
          </cell>
          <cell r="AZ1049">
            <v>1046</v>
          </cell>
          <cell r="BA1049">
            <v>53.90196227817367</v>
          </cell>
          <cell r="BB1049">
            <v>55.407757764181042</v>
          </cell>
          <cell r="BC1049">
            <v>57.366444691138156</v>
          </cell>
          <cell r="BD1049">
            <v>60.13762155718981</v>
          </cell>
          <cell r="BE1049">
            <v>64.870128098680652</v>
          </cell>
        </row>
        <row r="1050">
          <cell r="AC1050">
            <v>1047</v>
          </cell>
          <cell r="AD1050">
            <v>100.32654826967766</v>
          </cell>
          <cell r="AE1050">
            <v>102.61828228834466</v>
          </cell>
          <cell r="AF1050">
            <v>105.75281674218826</v>
          </cell>
          <cell r="AG1050">
            <v>110.6064880785998</v>
          </cell>
          <cell r="AH1050">
            <v>119.6902353228737</v>
          </cell>
          <cell r="AZ1050">
            <v>1047</v>
          </cell>
          <cell r="BA1050">
            <v>53.908855132780367</v>
          </cell>
          <cell r="BB1050">
            <v>55.414185219480238</v>
          </cell>
          <cell r="BC1050">
            <v>57.372839317922612</v>
          </cell>
          <cell r="BD1050">
            <v>60.1438067957152</v>
          </cell>
          <cell r="BE1050">
            <v>64.877025172569091</v>
          </cell>
        </row>
        <row r="1051">
          <cell r="AC1051">
            <v>1048</v>
          </cell>
          <cell r="AD1051">
            <v>100.34015444758089</v>
          </cell>
          <cell r="AE1051">
            <v>102.63275036234553</v>
          </cell>
          <cell r="AF1051">
            <v>105.7668050065441</v>
          </cell>
          <cell r="AG1051">
            <v>110.61978603943527</v>
          </cell>
          <cell r="AH1051">
            <v>119.70500289901435</v>
          </cell>
          <cell r="AZ1051">
            <v>1048</v>
          </cell>
          <cell r="BA1051">
            <v>53.915747987387071</v>
          </cell>
          <cell r="BB1051">
            <v>55.420612674779434</v>
          </cell>
          <cell r="BC1051">
            <v>57.379233944707067</v>
          </cell>
          <cell r="BD1051">
            <v>60.149992034240583</v>
          </cell>
          <cell r="BE1051">
            <v>64.88392224645753</v>
          </cell>
        </row>
        <row r="1052">
          <cell r="AC1052">
            <v>1049</v>
          </cell>
          <cell r="AD1052">
            <v>100.35376062548413</v>
          </cell>
          <cell r="AE1052">
            <v>102.64721843634642</v>
          </cell>
          <cell r="AF1052">
            <v>105.78079327089995</v>
          </cell>
          <cell r="AG1052">
            <v>110.63308400027074</v>
          </cell>
          <cell r="AH1052">
            <v>119.719770475155</v>
          </cell>
          <cell r="AZ1052">
            <v>1049</v>
          </cell>
          <cell r="BA1052">
            <v>53.922640841993768</v>
          </cell>
          <cell r="BB1052">
            <v>55.42704013007863</v>
          </cell>
          <cell r="BC1052">
            <v>57.385628571491523</v>
          </cell>
          <cell r="BD1052">
            <v>60.156177272765966</v>
          </cell>
          <cell r="BE1052">
            <v>64.890819320345969</v>
          </cell>
        </row>
        <row r="1053">
          <cell r="AC1053">
            <v>1050</v>
          </cell>
          <cell r="AD1053">
            <v>100.36736680338736</v>
          </cell>
          <cell r="AE1053">
            <v>102.66168651034729</v>
          </cell>
          <cell r="AF1053">
            <v>105.79478153525581</v>
          </cell>
          <cell r="AG1053">
            <v>110.6463819611062</v>
          </cell>
          <cell r="AH1053">
            <v>119.73453805129566</v>
          </cell>
          <cell r="AZ1053">
            <v>1050</v>
          </cell>
          <cell r="BA1053">
            <v>53.929533696600465</v>
          </cell>
          <cell r="BB1053">
            <v>55.433467585377834</v>
          </cell>
          <cell r="BC1053">
            <v>57.392023198275979</v>
          </cell>
          <cell r="BD1053">
            <v>60.162362511291349</v>
          </cell>
          <cell r="BE1053">
            <v>64.897716394234408</v>
          </cell>
        </row>
        <row r="1054">
          <cell r="AC1054">
            <v>1051</v>
          </cell>
          <cell r="AD1054">
            <v>100.3809729812906</v>
          </cell>
          <cell r="AE1054">
            <v>102.67615458434817</v>
          </cell>
          <cell r="AF1054">
            <v>105.80876979961165</v>
          </cell>
          <cell r="AG1054">
            <v>110.65967992194167</v>
          </cell>
          <cell r="AH1054">
            <v>119.7493056274363</v>
          </cell>
          <cell r="AZ1054">
            <v>1051</v>
          </cell>
          <cell r="BA1054">
            <v>53.936426551207163</v>
          </cell>
          <cell r="BB1054">
            <v>55.43989504067703</v>
          </cell>
          <cell r="BC1054">
            <v>57.398417825060434</v>
          </cell>
          <cell r="BD1054">
            <v>60.168547749816739</v>
          </cell>
          <cell r="BE1054">
            <v>64.904613468122861</v>
          </cell>
        </row>
        <row r="1055">
          <cell r="AC1055">
            <v>1052</v>
          </cell>
          <cell r="AD1055">
            <v>100.39457915919382</v>
          </cell>
          <cell r="AE1055">
            <v>102.69062265834906</v>
          </cell>
          <cell r="AF1055">
            <v>105.82275806396751</v>
          </cell>
          <cell r="AG1055">
            <v>110.67297788277715</v>
          </cell>
          <cell r="AH1055">
            <v>119.76407320357696</v>
          </cell>
          <cell r="AZ1055">
            <v>1052</v>
          </cell>
          <cell r="BA1055">
            <v>53.94331940581386</v>
          </cell>
          <cell r="BB1055">
            <v>55.446322495976226</v>
          </cell>
          <cell r="BC1055">
            <v>57.40481245184489</v>
          </cell>
          <cell r="BD1055">
            <v>60.174732988342122</v>
          </cell>
          <cell r="BE1055">
            <v>64.9115105420113</v>
          </cell>
        </row>
        <row r="1056">
          <cell r="AC1056">
            <v>1053</v>
          </cell>
          <cell r="AD1056">
            <v>100.40818533709707</v>
          </cell>
          <cell r="AE1056">
            <v>102.70509073234993</v>
          </cell>
          <cell r="AF1056">
            <v>105.83674632832336</v>
          </cell>
          <cell r="AG1056">
            <v>110.68627584361262</v>
          </cell>
          <cell r="AH1056">
            <v>119.77884077971761</v>
          </cell>
          <cell r="AZ1056">
            <v>1053</v>
          </cell>
          <cell r="BA1056">
            <v>53.950212260420557</v>
          </cell>
          <cell r="BB1056">
            <v>55.452749951275422</v>
          </cell>
          <cell r="BC1056">
            <v>57.411207078629346</v>
          </cell>
          <cell r="BD1056">
            <v>60.180918226867504</v>
          </cell>
          <cell r="BE1056">
            <v>64.918407615899739</v>
          </cell>
        </row>
        <row r="1057">
          <cell r="AC1057">
            <v>1054</v>
          </cell>
          <cell r="AD1057">
            <v>100.42179151500029</v>
          </cell>
          <cell r="AE1057">
            <v>102.7195588063508</v>
          </cell>
          <cell r="AF1057">
            <v>105.8507345926792</v>
          </cell>
          <cell r="AG1057">
            <v>110.69957380444809</v>
          </cell>
          <cell r="AH1057">
            <v>119.79360835585825</v>
          </cell>
          <cell r="AZ1057">
            <v>1054</v>
          </cell>
          <cell r="BA1057">
            <v>53.957105115027254</v>
          </cell>
          <cell r="BB1057">
            <v>55.459177406574618</v>
          </cell>
          <cell r="BC1057">
            <v>57.417601705413801</v>
          </cell>
          <cell r="BD1057">
            <v>60.187103465392887</v>
          </cell>
          <cell r="BE1057">
            <v>64.925304689788177</v>
          </cell>
        </row>
        <row r="1058">
          <cell r="AC1058">
            <v>1055</v>
          </cell>
          <cell r="AD1058">
            <v>100.43539769290354</v>
          </cell>
          <cell r="AE1058">
            <v>102.73402688035169</v>
          </cell>
          <cell r="AF1058">
            <v>105.86472285703506</v>
          </cell>
          <cell r="AG1058">
            <v>110.71287176528357</v>
          </cell>
          <cell r="AH1058">
            <v>119.80837593199891</v>
          </cell>
          <cell r="AZ1058">
            <v>1055</v>
          </cell>
          <cell r="BA1058">
            <v>53.963997969633951</v>
          </cell>
          <cell r="BB1058">
            <v>55.465604861873814</v>
          </cell>
          <cell r="BC1058">
            <v>57.423996332198257</v>
          </cell>
          <cell r="BD1058">
            <v>60.193288703918277</v>
          </cell>
          <cell r="BE1058">
            <v>64.932201763676616</v>
          </cell>
        </row>
        <row r="1059">
          <cell r="AC1059">
            <v>1056</v>
          </cell>
          <cell r="AD1059">
            <v>100.44900387080678</v>
          </cell>
          <cell r="AE1059">
            <v>102.74849495435257</v>
          </cell>
          <cell r="AF1059">
            <v>105.87871112139091</v>
          </cell>
          <cell r="AG1059">
            <v>110.72616972611902</v>
          </cell>
          <cell r="AH1059">
            <v>119.82314350813957</v>
          </cell>
          <cell r="AZ1059">
            <v>1056</v>
          </cell>
          <cell r="BA1059">
            <v>53.970890824240648</v>
          </cell>
          <cell r="BB1059">
            <v>55.47203231717301</v>
          </cell>
          <cell r="BC1059">
            <v>57.430390958982713</v>
          </cell>
          <cell r="BD1059">
            <v>60.19947394244366</v>
          </cell>
          <cell r="BE1059">
            <v>64.939098837565055</v>
          </cell>
        </row>
        <row r="1060">
          <cell r="AC1060">
            <v>1057</v>
          </cell>
          <cell r="AD1060">
            <v>100.46261004871</v>
          </cell>
          <cell r="AE1060">
            <v>102.76296302835344</v>
          </cell>
          <cell r="AF1060">
            <v>105.89269938574677</v>
          </cell>
          <cell r="AG1060">
            <v>110.7394676869545</v>
          </cell>
          <cell r="AH1060">
            <v>119.83791108428021</v>
          </cell>
          <cell r="AZ1060">
            <v>1057</v>
          </cell>
          <cell r="BA1060">
            <v>53.977783678847345</v>
          </cell>
          <cell r="BB1060">
            <v>55.478459772472206</v>
          </cell>
          <cell r="BC1060">
            <v>57.436785585767169</v>
          </cell>
          <cell r="BD1060">
            <v>60.205659180969043</v>
          </cell>
          <cell r="BE1060">
            <v>64.945995911453508</v>
          </cell>
        </row>
        <row r="1061">
          <cell r="AC1061">
            <v>1058</v>
          </cell>
          <cell r="AD1061">
            <v>100.47621622661325</v>
          </cell>
          <cell r="AE1061">
            <v>102.77743110235433</v>
          </cell>
          <cell r="AF1061">
            <v>105.90668765010261</v>
          </cell>
          <cell r="AG1061">
            <v>110.75276564778997</v>
          </cell>
          <cell r="AH1061">
            <v>119.85267866042086</v>
          </cell>
          <cell r="AZ1061">
            <v>1058</v>
          </cell>
          <cell r="BA1061">
            <v>53.984676533454042</v>
          </cell>
          <cell r="BB1061">
            <v>55.484887227771402</v>
          </cell>
          <cell r="BC1061">
            <v>57.443180212551624</v>
          </cell>
          <cell r="BD1061">
            <v>60.211844419494433</v>
          </cell>
          <cell r="BE1061">
            <v>64.952892985341947</v>
          </cell>
        </row>
        <row r="1062">
          <cell r="AC1062">
            <v>1059</v>
          </cell>
          <cell r="AD1062">
            <v>100.48982240451647</v>
          </cell>
          <cell r="AE1062">
            <v>102.7918991763552</v>
          </cell>
          <cell r="AF1062">
            <v>105.92067591445846</v>
          </cell>
          <cell r="AG1062">
            <v>110.76606360862544</v>
          </cell>
          <cell r="AH1062">
            <v>119.86744623656152</v>
          </cell>
          <cell r="AZ1062">
            <v>1059</v>
          </cell>
          <cell r="BA1062">
            <v>53.991569388060739</v>
          </cell>
          <cell r="BB1062">
            <v>55.491314683070598</v>
          </cell>
          <cell r="BC1062">
            <v>57.44957483933608</v>
          </cell>
          <cell r="BD1062">
            <v>60.218029658019816</v>
          </cell>
          <cell r="BE1062">
            <v>64.959790059230386</v>
          </cell>
        </row>
        <row r="1063">
          <cell r="AC1063">
            <v>1060</v>
          </cell>
          <cell r="AD1063">
            <v>100.50342858241972</v>
          </cell>
          <cell r="AE1063">
            <v>102.80636725035608</v>
          </cell>
          <cell r="AF1063">
            <v>105.93466417881432</v>
          </cell>
          <cell r="AG1063">
            <v>110.77936156946092</v>
          </cell>
          <cell r="AH1063">
            <v>119.88221381270216</v>
          </cell>
          <cell r="AZ1063">
            <v>1060</v>
          </cell>
          <cell r="BA1063">
            <v>53.998462242667443</v>
          </cell>
          <cell r="BB1063">
            <v>55.497742138369794</v>
          </cell>
          <cell r="BC1063">
            <v>57.455969466120543</v>
          </cell>
          <cell r="BD1063">
            <v>60.224214896545199</v>
          </cell>
          <cell r="BE1063">
            <v>64.966687133118825</v>
          </cell>
        </row>
        <row r="1064">
          <cell r="AC1064">
            <v>1061</v>
          </cell>
          <cell r="AD1064">
            <v>100.51703476032294</v>
          </cell>
          <cell r="AE1064">
            <v>102.82083532435696</v>
          </cell>
          <cell r="AF1064">
            <v>105.94865244317016</v>
          </cell>
          <cell r="AG1064">
            <v>110.79265953029638</v>
          </cell>
          <cell r="AH1064">
            <v>119.89698138884282</v>
          </cell>
          <cell r="AZ1064">
            <v>1061</v>
          </cell>
          <cell r="BA1064">
            <v>54.004625073828727</v>
          </cell>
          <cell r="BB1064">
            <v>55.504169593668998</v>
          </cell>
          <cell r="BC1064">
            <v>57.462364092904998</v>
          </cell>
          <cell r="BD1064">
            <v>60.230400135070582</v>
          </cell>
          <cell r="BE1064">
            <v>64.973584207007264</v>
          </cell>
        </row>
        <row r="1065">
          <cell r="AC1065">
            <v>1062</v>
          </cell>
          <cell r="AD1065">
            <v>100.53064093822618</v>
          </cell>
          <cell r="AE1065">
            <v>102.83530339835784</v>
          </cell>
          <cell r="AF1065">
            <v>105.96264070752602</v>
          </cell>
          <cell r="AG1065">
            <v>110.80595749113185</v>
          </cell>
          <cell r="AH1065">
            <v>119.91174896498347</v>
          </cell>
          <cell r="AZ1065">
            <v>1062</v>
          </cell>
          <cell r="BA1065">
            <v>54.010578273147935</v>
          </cell>
          <cell r="BB1065">
            <v>55.510597048968194</v>
          </cell>
          <cell r="BC1065">
            <v>57.468758719689454</v>
          </cell>
          <cell r="BD1065">
            <v>60.236585373595972</v>
          </cell>
          <cell r="BE1065">
            <v>64.980481280895717</v>
          </cell>
        </row>
        <row r="1066">
          <cell r="AC1066">
            <v>1063</v>
          </cell>
          <cell r="AD1066">
            <v>100.54424711612943</v>
          </cell>
          <cell r="AE1066">
            <v>102.84977147235871</v>
          </cell>
          <cell r="AF1066">
            <v>105.97662897188187</v>
          </cell>
          <cell r="AG1066">
            <v>110.81925545196732</v>
          </cell>
          <cell r="AH1066">
            <v>119.92651654112412</v>
          </cell>
          <cell r="AZ1066">
            <v>1063</v>
          </cell>
          <cell r="BA1066">
            <v>54.016531472467143</v>
          </cell>
          <cell r="BB1066">
            <v>55.51702450426739</v>
          </cell>
          <cell r="BC1066">
            <v>57.47515334647391</v>
          </cell>
          <cell r="BD1066">
            <v>60.242770612121355</v>
          </cell>
          <cell r="BE1066">
            <v>64.987378354784155</v>
          </cell>
        </row>
        <row r="1067">
          <cell r="AC1067">
            <v>1064</v>
          </cell>
          <cell r="AD1067">
            <v>100.55785329403265</v>
          </cell>
          <cell r="AE1067">
            <v>102.86423954635958</v>
          </cell>
          <cell r="AF1067">
            <v>105.99061723623771</v>
          </cell>
          <cell r="AG1067">
            <v>110.8325534128028</v>
          </cell>
          <cell r="AH1067">
            <v>119.94128411726477</v>
          </cell>
          <cell r="AZ1067">
            <v>1064</v>
          </cell>
          <cell r="BA1067">
            <v>54.022484671786351</v>
          </cell>
          <cell r="BB1067">
            <v>55.523451959566586</v>
          </cell>
          <cell r="BC1067">
            <v>57.481547973258365</v>
          </cell>
          <cell r="BD1067">
            <v>60.248955850646738</v>
          </cell>
          <cell r="BE1067">
            <v>64.994275428672594</v>
          </cell>
        </row>
        <row r="1068">
          <cell r="AC1068">
            <v>1065</v>
          </cell>
          <cell r="AD1068">
            <v>100.5714594719359</v>
          </cell>
          <cell r="AE1068">
            <v>102.87870762036047</v>
          </cell>
          <cell r="AF1068">
            <v>106.00427789721803</v>
          </cell>
          <cell r="AG1068">
            <v>110.84585137363827</v>
          </cell>
          <cell r="AH1068">
            <v>119.95605169340543</v>
          </cell>
          <cell r="AZ1068">
            <v>1065</v>
          </cell>
          <cell r="BA1068">
            <v>54.028437871105552</v>
          </cell>
          <cell r="BB1068">
            <v>55.529879414865782</v>
          </cell>
          <cell r="BC1068">
            <v>57.487942600042821</v>
          </cell>
          <cell r="BD1068">
            <v>60.25514108917212</v>
          </cell>
          <cell r="BE1068">
            <v>65.001013310506693</v>
          </cell>
        </row>
        <row r="1069">
          <cell r="AC1069">
            <v>1066</v>
          </cell>
          <cell r="AD1069">
            <v>100.58506564983912</v>
          </cell>
          <cell r="AE1069">
            <v>102.89317569436135</v>
          </cell>
          <cell r="AF1069">
            <v>106.01727113344874</v>
          </cell>
          <cell r="AG1069">
            <v>110.85914933447373</v>
          </cell>
          <cell r="AH1069">
            <v>119.97081926954607</v>
          </cell>
          <cell r="AZ1069">
            <v>1066</v>
          </cell>
          <cell r="BA1069">
            <v>54.034391070424761</v>
          </cell>
          <cell r="BB1069">
            <v>55.536306870164978</v>
          </cell>
          <cell r="BC1069">
            <v>57.494337226827277</v>
          </cell>
          <cell r="BD1069">
            <v>60.26132632769751</v>
          </cell>
          <cell r="BE1069">
            <v>65.006973960546048</v>
          </cell>
        </row>
        <row r="1070">
          <cell r="AC1070">
            <v>1067</v>
          </cell>
          <cell r="AD1070">
            <v>100.59867182774236</v>
          </cell>
          <cell r="AE1070">
            <v>102.90764376836222</v>
          </cell>
          <cell r="AF1070">
            <v>106.03026436967946</v>
          </cell>
          <cell r="AG1070">
            <v>110.8724472953092</v>
          </cell>
          <cell r="AH1070">
            <v>119.98558684568673</v>
          </cell>
          <cell r="AZ1070">
            <v>1067</v>
          </cell>
          <cell r="BA1070">
            <v>54.040344269743969</v>
          </cell>
          <cell r="BB1070">
            <v>55.542734325464174</v>
          </cell>
          <cell r="BC1070">
            <v>57.500731853611732</v>
          </cell>
          <cell r="BD1070">
            <v>60.267511566222893</v>
          </cell>
          <cell r="BE1070">
            <v>65.012934610585404</v>
          </cell>
        </row>
        <row r="1071">
          <cell r="AC1071">
            <v>1068</v>
          </cell>
          <cell r="AD1071">
            <v>100.61227800564559</v>
          </cell>
          <cell r="AE1071">
            <v>102.92211184236311</v>
          </cell>
          <cell r="AF1071">
            <v>106.04325760591017</v>
          </cell>
          <cell r="AG1071">
            <v>110.88574525614467</v>
          </cell>
          <cell r="AH1071">
            <v>120.00031849517944</v>
          </cell>
          <cell r="AZ1071">
            <v>1068</v>
          </cell>
          <cell r="BA1071">
            <v>54.04629746906317</v>
          </cell>
          <cell r="BB1071">
            <v>55.54916178076337</v>
          </cell>
          <cell r="BC1071">
            <v>57.507126480396188</v>
          </cell>
          <cell r="BD1071">
            <v>60.273696804748276</v>
          </cell>
          <cell r="BE1071">
            <v>65.01889526062476</v>
          </cell>
        </row>
        <row r="1072">
          <cell r="AC1072">
            <v>1069</v>
          </cell>
          <cell r="AD1072">
            <v>100.62588418354883</v>
          </cell>
          <cell r="AE1072">
            <v>102.93657991636398</v>
          </cell>
          <cell r="AF1072">
            <v>106.05625084214088</v>
          </cell>
          <cell r="AG1072">
            <v>110.89904321698015</v>
          </cell>
          <cell r="AH1072">
            <v>120.013589127656</v>
          </cell>
          <cell r="AZ1072">
            <v>1069</v>
          </cell>
          <cell r="BA1072">
            <v>54.052250668382378</v>
          </cell>
          <cell r="BB1072">
            <v>55.555589236062566</v>
          </cell>
          <cell r="BC1072">
            <v>57.513521107180644</v>
          </cell>
          <cell r="BD1072">
            <v>60.279882043273666</v>
          </cell>
          <cell r="BE1072">
            <v>65.024855910664115</v>
          </cell>
        </row>
        <row r="1073">
          <cell r="AC1073">
            <v>1070</v>
          </cell>
          <cell r="AD1073">
            <v>100.63949036145206</v>
          </cell>
          <cell r="AE1073">
            <v>102.95104799036486</v>
          </cell>
          <cell r="AF1073">
            <v>106.0692440783716</v>
          </cell>
          <cell r="AG1073">
            <v>110.91234117781562</v>
          </cell>
          <cell r="AH1073">
            <v>120.02685976013258</v>
          </cell>
          <cell r="AZ1073">
            <v>1070</v>
          </cell>
          <cell r="BA1073">
            <v>54.058203867701586</v>
          </cell>
          <cell r="BB1073">
            <v>55.562016691361762</v>
          </cell>
          <cell r="BC1073">
            <v>57.519915733965099</v>
          </cell>
          <cell r="BD1073">
            <v>60.286067281799049</v>
          </cell>
          <cell r="BE1073">
            <v>65.030816560703471</v>
          </cell>
        </row>
        <row r="1074">
          <cell r="AC1074">
            <v>1071</v>
          </cell>
          <cell r="AD1074">
            <v>100.6530965393553</v>
          </cell>
          <cell r="AE1074">
            <v>102.96551606436574</v>
          </cell>
          <cell r="AF1074">
            <v>106.08223731460231</v>
          </cell>
          <cell r="AG1074">
            <v>110.92563913865108</v>
          </cell>
          <cell r="AH1074">
            <v>120.04013039260914</v>
          </cell>
          <cell r="AZ1074">
            <v>1071</v>
          </cell>
          <cell r="BA1074">
            <v>54.064157067020794</v>
          </cell>
          <cell r="BB1074">
            <v>55.568444146660966</v>
          </cell>
          <cell r="BC1074">
            <v>57.526310360749555</v>
          </cell>
          <cell r="BD1074">
            <v>60.292252520324432</v>
          </cell>
          <cell r="BE1074">
            <v>65.036777210742827</v>
          </cell>
        </row>
        <row r="1075">
          <cell r="AC1075">
            <v>1072</v>
          </cell>
          <cell r="AD1075">
            <v>100.66670271725854</v>
          </cell>
          <cell r="AE1075">
            <v>102.97998413836662</v>
          </cell>
          <cell r="AF1075">
            <v>106.09523055083302</v>
          </cell>
          <cell r="AG1075">
            <v>110.93893709948655</v>
          </cell>
          <cell r="AH1075">
            <v>120.05340102508572</v>
          </cell>
          <cell r="AZ1075">
            <v>1072</v>
          </cell>
          <cell r="BA1075">
            <v>54.070110266339995</v>
          </cell>
          <cell r="BB1075">
            <v>55.574871601960162</v>
          </cell>
          <cell r="BC1075">
            <v>57.532704987534011</v>
          </cell>
          <cell r="BD1075">
            <v>60.298437758849815</v>
          </cell>
          <cell r="BE1075">
            <v>65.042737860782182</v>
          </cell>
        </row>
        <row r="1076">
          <cell r="AC1076">
            <v>1073</v>
          </cell>
          <cell r="AD1076">
            <v>100.68030889516177</v>
          </cell>
          <cell r="AE1076">
            <v>102.99445221236749</v>
          </cell>
          <cell r="AF1076">
            <v>106.10822378706374</v>
          </cell>
          <cell r="AG1076">
            <v>110.95223506032202</v>
          </cell>
          <cell r="AH1076">
            <v>120.06667165756228</v>
          </cell>
          <cell r="AZ1076">
            <v>1073</v>
          </cell>
          <cell r="BA1076">
            <v>54.076063465659203</v>
          </cell>
          <cell r="BB1076">
            <v>55.581299057259358</v>
          </cell>
          <cell r="BC1076">
            <v>57.539099614318467</v>
          </cell>
          <cell r="BD1076">
            <v>60.304622997375205</v>
          </cell>
          <cell r="BE1076">
            <v>65.048698510821538</v>
          </cell>
        </row>
        <row r="1077">
          <cell r="AC1077">
            <v>1074</v>
          </cell>
          <cell r="AD1077">
            <v>100.69391507306501</v>
          </cell>
          <cell r="AE1077">
            <v>103.00796867787946</v>
          </cell>
          <cell r="AF1077">
            <v>106.12121702329445</v>
          </cell>
          <cell r="AG1077">
            <v>110.9655330211575</v>
          </cell>
          <cell r="AH1077">
            <v>120.07994229003884</v>
          </cell>
          <cell r="AZ1077">
            <v>1074</v>
          </cell>
          <cell r="BA1077">
            <v>54.082016664978411</v>
          </cell>
          <cell r="BB1077">
            <v>55.587726512558554</v>
          </cell>
          <cell r="BC1077">
            <v>57.545494241102922</v>
          </cell>
          <cell r="BD1077">
            <v>60.310808235900588</v>
          </cell>
          <cell r="BE1077">
            <v>65.054659160860894</v>
          </cell>
        </row>
        <row r="1078">
          <cell r="AC1078">
            <v>1075</v>
          </cell>
          <cell r="AD1078">
            <v>100.70752125096824</v>
          </cell>
          <cell r="AE1078">
            <v>103.02089331017129</v>
          </cell>
          <cell r="AF1078">
            <v>106.13421025952516</v>
          </cell>
          <cell r="AG1078">
            <v>110.97883098199297</v>
          </cell>
          <cell r="AH1078">
            <v>120.09321292251542</v>
          </cell>
          <cell r="AZ1078">
            <v>1075</v>
          </cell>
          <cell r="BA1078">
            <v>54.087969864297619</v>
          </cell>
          <cell r="BB1078">
            <v>55.59415396785775</v>
          </cell>
          <cell r="BC1078">
            <v>57.551888867887378</v>
          </cell>
          <cell r="BD1078">
            <v>60.316993474425971</v>
          </cell>
          <cell r="BE1078">
            <v>65.060619810900249</v>
          </cell>
        </row>
        <row r="1079">
          <cell r="AC1079">
            <v>1076</v>
          </cell>
          <cell r="AD1079">
            <v>100.72112742887148</v>
          </cell>
          <cell r="AE1079">
            <v>103.03381794246313</v>
          </cell>
          <cell r="AF1079">
            <v>106.14720349575587</v>
          </cell>
          <cell r="AG1079">
            <v>110.99212894282843</v>
          </cell>
          <cell r="AH1079">
            <v>120.10648355499198</v>
          </cell>
          <cell r="AZ1079">
            <v>1076</v>
          </cell>
          <cell r="BA1079">
            <v>54.09392306361682</v>
          </cell>
          <cell r="BB1079">
            <v>55.600581423156946</v>
          </cell>
          <cell r="BC1079">
            <v>57.558283494671834</v>
          </cell>
          <cell r="BD1079">
            <v>60.323178712951353</v>
          </cell>
          <cell r="BE1079">
            <v>65.066580460939605</v>
          </cell>
        </row>
        <row r="1080">
          <cell r="AC1080">
            <v>1077</v>
          </cell>
          <cell r="AD1080">
            <v>100.73473360677471</v>
          </cell>
          <cell r="AE1080">
            <v>103.04674257475497</v>
          </cell>
          <cell r="AF1080">
            <v>106.1601967319866</v>
          </cell>
          <cell r="AG1080">
            <v>111.00518440900021</v>
          </cell>
          <cell r="AH1080">
            <v>120.11975418746856</v>
          </cell>
          <cell r="AZ1080">
            <v>1077</v>
          </cell>
          <cell r="BA1080">
            <v>54.099876262936029</v>
          </cell>
          <cell r="BB1080">
            <v>55.607008878456142</v>
          </cell>
          <cell r="BC1080">
            <v>57.564678121456289</v>
          </cell>
          <cell r="BD1080">
            <v>60.329363951476743</v>
          </cell>
          <cell r="BE1080">
            <v>65.07254111097896</v>
          </cell>
        </row>
        <row r="1081">
          <cell r="AC1081">
            <v>1078</v>
          </cell>
          <cell r="AD1081">
            <v>100.74833978467795</v>
          </cell>
          <cell r="AE1081">
            <v>103.05966720704681</v>
          </cell>
          <cell r="AF1081">
            <v>106.17318996821732</v>
          </cell>
          <cell r="AG1081">
            <v>111.01788816644819</v>
          </cell>
          <cell r="AH1081">
            <v>120.13302481994512</v>
          </cell>
          <cell r="AZ1081">
            <v>1078</v>
          </cell>
          <cell r="BA1081">
            <v>54.105829462255237</v>
          </cell>
          <cell r="BB1081">
            <v>55.613436333755338</v>
          </cell>
          <cell r="BC1081">
            <v>57.571072748240745</v>
          </cell>
          <cell r="BD1081">
            <v>60.335549190002126</v>
          </cell>
          <cell r="BE1081">
            <v>65.07850176101833</v>
          </cell>
        </row>
        <row r="1082">
          <cell r="AC1082">
            <v>1079</v>
          </cell>
          <cell r="AD1082">
            <v>100.76194596258119</v>
          </cell>
          <cell r="AE1082">
            <v>103.07259183933866</v>
          </cell>
          <cell r="AF1082">
            <v>106.18618320444803</v>
          </cell>
          <cell r="AG1082">
            <v>111.03059192389618</v>
          </cell>
          <cell r="AH1082">
            <v>120.1462954524217</v>
          </cell>
          <cell r="AZ1082">
            <v>1079</v>
          </cell>
          <cell r="BA1082">
            <v>54.111782661574438</v>
          </cell>
          <cell r="BB1082">
            <v>55.619863789054534</v>
          </cell>
          <cell r="BC1082">
            <v>57.577467375025201</v>
          </cell>
          <cell r="BD1082">
            <v>60.341734428527509</v>
          </cell>
          <cell r="BE1082">
            <v>65.084462411057686</v>
          </cell>
        </row>
        <row r="1083">
          <cell r="AC1083">
            <v>1080</v>
          </cell>
          <cell r="AD1083">
            <v>100.77555214048442</v>
          </cell>
          <cell r="AE1083">
            <v>103.0855164716305</v>
          </cell>
          <cell r="AF1083">
            <v>106.19917644067874</v>
          </cell>
          <cell r="AG1083">
            <v>111.04329568134416</v>
          </cell>
          <cell r="AH1083">
            <v>120.15956608489826</v>
          </cell>
          <cell r="AZ1083">
            <v>1080</v>
          </cell>
          <cell r="BA1083">
            <v>54.117735860893646</v>
          </cell>
          <cell r="BB1083">
            <v>55.62629124435373</v>
          </cell>
          <cell r="BC1083">
            <v>57.583862001809656</v>
          </cell>
          <cell r="BD1083">
            <v>60.347919667052899</v>
          </cell>
          <cell r="BE1083">
            <v>65.090423061097042</v>
          </cell>
        </row>
        <row r="1084">
          <cell r="AC1084">
            <v>1081</v>
          </cell>
          <cell r="AD1084">
            <v>100.78915831838766</v>
          </cell>
          <cell r="AE1084">
            <v>103.09844110392233</v>
          </cell>
          <cell r="AF1084">
            <v>106.21216967690945</v>
          </cell>
          <cell r="AG1084">
            <v>111.05599943879214</v>
          </cell>
          <cell r="AH1084">
            <v>120.17283671737482</v>
          </cell>
          <cell r="AZ1084">
            <v>1081</v>
          </cell>
          <cell r="BA1084">
            <v>54.123689060212854</v>
          </cell>
          <cell r="BB1084">
            <v>55.632718699652933</v>
          </cell>
          <cell r="BC1084">
            <v>57.590256628594112</v>
          </cell>
          <cell r="BD1084">
            <v>60.354104905578282</v>
          </cell>
          <cell r="BE1084">
            <v>65.096383711136397</v>
          </cell>
        </row>
        <row r="1085">
          <cell r="AC1085">
            <v>1082</v>
          </cell>
          <cell r="AD1085">
            <v>100.80276449629089</v>
          </cell>
          <cell r="AE1085">
            <v>103.11136573621417</v>
          </cell>
          <cell r="AF1085">
            <v>106.22516291314017</v>
          </cell>
          <cell r="AG1085">
            <v>111.06870319624012</v>
          </cell>
          <cell r="AH1085">
            <v>120.1861073498514</v>
          </cell>
          <cell r="AZ1085">
            <v>1082</v>
          </cell>
          <cell r="BA1085">
            <v>54.129642259532062</v>
          </cell>
          <cell r="BB1085">
            <v>55.63914615495213</v>
          </cell>
          <cell r="BC1085">
            <v>57.596651255378568</v>
          </cell>
          <cell r="BD1085">
            <v>60.360290144103665</v>
          </cell>
          <cell r="BE1085">
            <v>65.102344361175753</v>
          </cell>
        </row>
        <row r="1086">
          <cell r="AC1086">
            <v>1083</v>
          </cell>
          <cell r="AD1086">
            <v>100.81637067419413</v>
          </cell>
          <cell r="AE1086">
            <v>103.12429036850601</v>
          </cell>
          <cell r="AF1086">
            <v>106.23815614937088</v>
          </cell>
          <cell r="AG1086">
            <v>111.08140695368812</v>
          </cell>
          <cell r="AH1086">
            <v>120.19937798232796</v>
          </cell>
          <cell r="AZ1086">
            <v>1083</v>
          </cell>
          <cell r="BA1086">
            <v>54.135595458851263</v>
          </cell>
          <cell r="BB1086">
            <v>55.645573610251326</v>
          </cell>
          <cell r="BC1086">
            <v>57.603045882163023</v>
          </cell>
          <cell r="BD1086">
            <v>60.366475382629048</v>
          </cell>
          <cell r="BE1086">
            <v>65.108305011215108</v>
          </cell>
        </row>
        <row r="1087">
          <cell r="AC1087">
            <v>1084</v>
          </cell>
          <cell r="AD1087">
            <v>100.82997685209736</v>
          </cell>
          <cell r="AE1087">
            <v>103.13721500079785</v>
          </cell>
          <cell r="AF1087">
            <v>106.25114938560159</v>
          </cell>
          <cell r="AG1087">
            <v>111.0941107111361</v>
          </cell>
          <cell r="AH1087">
            <v>120.21264861480454</v>
          </cell>
          <cell r="AZ1087">
            <v>1084</v>
          </cell>
          <cell r="BA1087">
            <v>54.141548658170471</v>
          </cell>
          <cell r="BB1087">
            <v>55.652001065550522</v>
          </cell>
          <cell r="BC1087">
            <v>57.609440508947479</v>
          </cell>
          <cell r="BD1087">
            <v>60.372660621154438</v>
          </cell>
          <cell r="BE1087">
            <v>65.114265661254464</v>
          </cell>
        </row>
        <row r="1088">
          <cell r="AC1088">
            <v>1085</v>
          </cell>
          <cell r="AD1088">
            <v>100.8435830300006</v>
          </cell>
          <cell r="AE1088">
            <v>103.15013963308969</v>
          </cell>
          <cell r="AF1088">
            <v>106.26414262183231</v>
          </cell>
          <cell r="AG1088">
            <v>111.10681446858408</v>
          </cell>
          <cell r="AH1088">
            <v>120.2259192472811</v>
          </cell>
          <cell r="AZ1088">
            <v>1085</v>
          </cell>
          <cell r="BA1088">
            <v>54.147501857489679</v>
          </cell>
          <cell r="BB1088">
            <v>55.658428520849718</v>
          </cell>
          <cell r="BC1088">
            <v>57.615835135731935</v>
          </cell>
          <cell r="BD1088">
            <v>60.378845859679821</v>
          </cell>
          <cell r="BE1088">
            <v>65.12022631129382</v>
          </cell>
        </row>
        <row r="1089">
          <cell r="AC1089">
            <v>1086</v>
          </cell>
          <cell r="AD1089">
            <v>100.85718920790383</v>
          </cell>
          <cell r="AE1089">
            <v>103.16306426538152</v>
          </cell>
          <cell r="AF1089">
            <v>106.27713585806302</v>
          </cell>
          <cell r="AG1089">
            <v>111.11951822603206</v>
          </cell>
          <cell r="AH1089">
            <v>120.23918987975767</v>
          </cell>
          <cell r="AZ1089">
            <v>1086</v>
          </cell>
          <cell r="BA1089">
            <v>54.153455056808887</v>
          </cell>
          <cell r="BB1089">
            <v>55.664855976148914</v>
          </cell>
          <cell r="BC1089">
            <v>57.62222976251639</v>
          </cell>
          <cell r="BD1089">
            <v>60.385031098205204</v>
          </cell>
          <cell r="BE1089">
            <v>65.126186961333175</v>
          </cell>
        </row>
        <row r="1090">
          <cell r="AC1090">
            <v>1087</v>
          </cell>
          <cell r="AD1090">
            <v>100.87079538580707</v>
          </cell>
          <cell r="AE1090">
            <v>103.17598889767336</v>
          </cell>
          <cell r="AF1090">
            <v>106.29012909429373</v>
          </cell>
          <cell r="AG1090">
            <v>111.13222198348004</v>
          </cell>
          <cell r="AH1090">
            <v>120.25246051223424</v>
          </cell>
          <cell r="AZ1090">
            <v>1087</v>
          </cell>
          <cell r="BA1090">
            <v>54.159408256128089</v>
          </cell>
          <cell r="BB1090">
            <v>55.67128343144811</v>
          </cell>
          <cell r="BC1090">
            <v>57.628624389300846</v>
          </cell>
          <cell r="BD1090">
            <v>60.391216336730587</v>
          </cell>
          <cell r="BE1090">
            <v>65.132147611372531</v>
          </cell>
        </row>
        <row r="1091">
          <cell r="AC1091">
            <v>1088</v>
          </cell>
          <cell r="AD1091">
            <v>100.88440156371031</v>
          </cell>
          <cell r="AE1091">
            <v>103.18891352996521</v>
          </cell>
          <cell r="AF1091">
            <v>106.30312233052445</v>
          </cell>
          <cell r="AG1091">
            <v>111.14492574092803</v>
          </cell>
          <cell r="AH1091">
            <v>120.26573114471081</v>
          </cell>
          <cell r="AZ1091">
            <v>1088</v>
          </cell>
          <cell r="BA1091">
            <v>54.165361455447297</v>
          </cell>
          <cell r="BB1091">
            <v>55.677710886747306</v>
          </cell>
          <cell r="BC1091">
            <v>57.635019016085302</v>
          </cell>
          <cell r="BD1091">
            <v>60.397401575255977</v>
          </cell>
          <cell r="BE1091">
            <v>65.138108261411887</v>
          </cell>
        </row>
        <row r="1092">
          <cell r="AC1092">
            <v>1089</v>
          </cell>
          <cell r="AD1092">
            <v>100.89800774161354</v>
          </cell>
          <cell r="AE1092">
            <v>103.20183816225705</v>
          </cell>
          <cell r="AF1092">
            <v>106.31611556675516</v>
          </cell>
          <cell r="AG1092">
            <v>111.15762949837601</v>
          </cell>
          <cell r="AH1092">
            <v>120.27900177718737</v>
          </cell>
          <cell r="AZ1092">
            <v>1089</v>
          </cell>
          <cell r="BA1092">
            <v>54.171314654766505</v>
          </cell>
          <cell r="BB1092">
            <v>55.684138342046502</v>
          </cell>
          <cell r="BC1092">
            <v>57.641413642869757</v>
          </cell>
          <cell r="BD1092">
            <v>60.403586813781359</v>
          </cell>
          <cell r="BE1092">
            <v>65.144068911451242</v>
          </cell>
        </row>
        <row r="1093">
          <cell r="AC1093">
            <v>1090</v>
          </cell>
          <cell r="AD1093">
            <v>100.91161391951678</v>
          </cell>
          <cell r="AE1093">
            <v>103.21476279454889</v>
          </cell>
          <cell r="AF1093">
            <v>106.32910880298587</v>
          </cell>
          <cell r="AG1093">
            <v>111.17033325582399</v>
          </cell>
          <cell r="AH1093">
            <v>120.29227240966394</v>
          </cell>
          <cell r="AZ1093">
            <v>1090</v>
          </cell>
          <cell r="BA1093">
            <v>54.177267854085706</v>
          </cell>
          <cell r="BB1093">
            <v>55.690565797345698</v>
          </cell>
          <cell r="BC1093">
            <v>57.647808269654213</v>
          </cell>
          <cell r="BD1093">
            <v>60.409772052306742</v>
          </cell>
          <cell r="BE1093">
            <v>65.150029561490598</v>
          </cell>
        </row>
        <row r="1094">
          <cell r="AC1094">
            <v>1091</v>
          </cell>
          <cell r="AD1094">
            <v>100.92522009742001</v>
          </cell>
          <cell r="AE1094">
            <v>103.22768742684073</v>
          </cell>
          <cell r="AF1094">
            <v>106.34210203921658</v>
          </cell>
          <cell r="AG1094">
            <v>111.18303701327197</v>
          </cell>
          <cell r="AH1094">
            <v>120.30554304214051</v>
          </cell>
          <cell r="AZ1094">
            <v>1091</v>
          </cell>
          <cell r="BA1094">
            <v>54.183221053404914</v>
          </cell>
          <cell r="BB1094">
            <v>55.696993252644901</v>
          </cell>
          <cell r="BC1094">
            <v>57.654202896438669</v>
          </cell>
          <cell r="BD1094">
            <v>60.415957290832132</v>
          </cell>
          <cell r="BE1094">
            <v>65.155990211529954</v>
          </cell>
        </row>
        <row r="1095">
          <cell r="AC1095">
            <v>1092</v>
          </cell>
          <cell r="AD1095">
            <v>100.93882627532325</v>
          </cell>
          <cell r="AE1095">
            <v>103.24061205913256</v>
          </cell>
          <cell r="AF1095">
            <v>106.35509527544731</v>
          </cell>
          <cell r="AG1095">
            <v>111.19574077071996</v>
          </cell>
          <cell r="AH1095">
            <v>120.31881367461708</v>
          </cell>
          <cell r="AZ1095">
            <v>1092</v>
          </cell>
          <cell r="BA1095">
            <v>54.189174252724122</v>
          </cell>
          <cell r="BB1095">
            <v>55.703420707944098</v>
          </cell>
          <cell r="BC1095">
            <v>57.660597523223124</v>
          </cell>
          <cell r="BD1095">
            <v>60.422142529357515</v>
          </cell>
          <cell r="BE1095">
            <v>65.161950861569309</v>
          </cell>
        </row>
        <row r="1096">
          <cell r="AC1096">
            <v>1093</v>
          </cell>
          <cell r="AD1096">
            <v>100.95243245322648</v>
          </cell>
          <cell r="AE1096">
            <v>103.2535366914244</v>
          </cell>
          <cell r="AF1096">
            <v>106.36808851167802</v>
          </cell>
          <cell r="AG1096">
            <v>111.20844452816795</v>
          </cell>
          <cell r="AH1096">
            <v>120.33208430709365</v>
          </cell>
          <cell r="AZ1096">
            <v>1093</v>
          </cell>
          <cell r="BA1096">
            <v>54.19512745204333</v>
          </cell>
          <cell r="BB1096">
            <v>55.709848163243294</v>
          </cell>
          <cell r="BC1096">
            <v>57.66699215000758</v>
          </cell>
          <cell r="BD1096">
            <v>60.428327767882898</v>
          </cell>
          <cell r="BE1096">
            <v>65.167911511608665</v>
          </cell>
        </row>
        <row r="1097">
          <cell r="AC1097">
            <v>1094</v>
          </cell>
          <cell r="AD1097">
            <v>100.96603863112972</v>
          </cell>
          <cell r="AE1097">
            <v>103.26646132371624</v>
          </cell>
          <cell r="AF1097">
            <v>106.38108174790874</v>
          </cell>
          <cell r="AG1097">
            <v>111.22114828561593</v>
          </cell>
          <cell r="AH1097">
            <v>120.34535493957021</v>
          </cell>
          <cell r="AZ1097">
            <v>1094</v>
          </cell>
          <cell r="BA1097">
            <v>54.201080651362531</v>
          </cell>
          <cell r="BB1097">
            <v>55.71627561854249</v>
          </cell>
          <cell r="BC1097">
            <v>57.673386776792036</v>
          </cell>
          <cell r="BD1097">
            <v>60.434513006408281</v>
          </cell>
          <cell r="BE1097">
            <v>65.173872161648035</v>
          </cell>
        </row>
        <row r="1098">
          <cell r="AC1098">
            <v>1095</v>
          </cell>
          <cell r="AD1098">
            <v>100.97964480903296</v>
          </cell>
          <cell r="AE1098">
            <v>103.27938595600808</v>
          </cell>
          <cell r="AF1098">
            <v>106.39407498413945</v>
          </cell>
          <cell r="AG1098">
            <v>111.23385204306391</v>
          </cell>
          <cell r="AH1098">
            <v>120.35862557204679</v>
          </cell>
          <cell r="AZ1098">
            <v>1095</v>
          </cell>
          <cell r="BA1098">
            <v>54.207033850681739</v>
          </cell>
          <cell r="BB1098">
            <v>55.722703073841686</v>
          </cell>
          <cell r="BC1098">
            <v>57.679781403576492</v>
          </cell>
          <cell r="BD1098">
            <v>60.440698244933671</v>
          </cell>
          <cell r="BE1098">
            <v>65.17983281168739</v>
          </cell>
        </row>
        <row r="1099">
          <cell r="AC1099">
            <v>1096</v>
          </cell>
          <cell r="AD1099">
            <v>100.99325098693619</v>
          </cell>
          <cell r="AE1099">
            <v>103.29231058829993</v>
          </cell>
          <cell r="AF1099">
            <v>106.40706822037016</v>
          </cell>
          <cell r="AG1099">
            <v>111.2465558005119</v>
          </cell>
          <cell r="AH1099">
            <v>120.37189620452335</v>
          </cell>
          <cell r="AZ1099">
            <v>1096</v>
          </cell>
          <cell r="BA1099">
            <v>54.212987050000947</v>
          </cell>
          <cell r="BB1099">
            <v>55.729130529140882</v>
          </cell>
          <cell r="BC1099">
            <v>57.686176030360947</v>
          </cell>
          <cell r="BD1099">
            <v>60.446883483459054</v>
          </cell>
          <cell r="BE1099">
            <v>65.185793461726746</v>
          </cell>
        </row>
        <row r="1100">
          <cell r="AC1100">
            <v>1097</v>
          </cell>
          <cell r="AD1100">
            <v>101.00639796102359</v>
          </cell>
          <cell r="AE1100">
            <v>103.30523522059175</v>
          </cell>
          <cell r="AF1100">
            <v>106.42006145660088</v>
          </cell>
          <cell r="AG1100">
            <v>111.25925955795988</v>
          </cell>
          <cell r="AH1100">
            <v>120.38516683699991</v>
          </cell>
          <cell r="AZ1100">
            <v>1097</v>
          </cell>
          <cell r="BA1100">
            <v>54.218940249320148</v>
          </cell>
          <cell r="BB1100">
            <v>55.735557984440078</v>
          </cell>
          <cell r="BC1100">
            <v>57.692570657145403</v>
          </cell>
          <cell r="BD1100">
            <v>60.453068721984437</v>
          </cell>
          <cell r="BE1100">
            <v>65.191754111766102</v>
          </cell>
        </row>
        <row r="1101">
          <cell r="AC1101">
            <v>1098</v>
          </cell>
          <cell r="AD1101">
            <v>101.01909297389602</v>
          </cell>
          <cell r="AE1101">
            <v>103.3181598528836</v>
          </cell>
          <cell r="AF1101">
            <v>106.43305469283159</v>
          </cell>
          <cell r="AG1101">
            <v>111.27196331540786</v>
          </cell>
          <cell r="AH1101">
            <v>120.39843746947649</v>
          </cell>
          <cell r="AZ1101">
            <v>1098</v>
          </cell>
          <cell r="BA1101">
            <v>54.224893448639357</v>
          </cell>
          <cell r="BB1101">
            <v>55.741985439739274</v>
          </cell>
          <cell r="BC1101">
            <v>57.698965283929859</v>
          </cell>
          <cell r="BD1101">
            <v>60.45925396050982</v>
          </cell>
          <cell r="BE1101">
            <v>65.197714761805457</v>
          </cell>
        </row>
        <row r="1102">
          <cell r="AC1102">
            <v>1099</v>
          </cell>
          <cell r="AD1102">
            <v>101.03178798676846</v>
          </cell>
          <cell r="AE1102">
            <v>103.33108448517544</v>
          </cell>
          <cell r="AF1102">
            <v>106.4460479290623</v>
          </cell>
          <cell r="AG1102">
            <v>111.28466707285584</v>
          </cell>
          <cell r="AH1102">
            <v>120.41170810195305</v>
          </cell>
          <cell r="AZ1102">
            <v>1099</v>
          </cell>
          <cell r="BA1102">
            <v>54.230846647958565</v>
          </cell>
          <cell r="BB1102">
            <v>55.74841289503847</v>
          </cell>
          <cell r="BC1102">
            <v>57.705359910714314</v>
          </cell>
          <cell r="BD1102">
            <v>60.46543919903521</v>
          </cell>
          <cell r="BE1102">
            <v>65.203675411844813</v>
          </cell>
        </row>
        <row r="1103">
          <cell r="AC1103">
            <v>1100</v>
          </cell>
          <cell r="AD1103">
            <v>101.04448299964091</v>
          </cell>
          <cell r="AE1103">
            <v>103.34400911746728</v>
          </cell>
          <cell r="AF1103">
            <v>106.45904116529302</v>
          </cell>
          <cell r="AG1103">
            <v>111.29737083030383</v>
          </cell>
          <cell r="AH1103">
            <v>120.42497873442963</v>
          </cell>
          <cell r="AZ1103">
            <v>1100</v>
          </cell>
          <cell r="BA1103">
            <v>54.236799847277773</v>
          </cell>
          <cell r="BB1103">
            <v>55.754840350337666</v>
          </cell>
          <cell r="BC1103">
            <v>57.711754537498777</v>
          </cell>
          <cell r="BD1103">
            <v>60.471624437560592</v>
          </cell>
          <cell r="BE1103">
            <v>65.209636061884169</v>
          </cell>
        </row>
        <row r="1104">
          <cell r="AC1104">
            <v>1101</v>
          </cell>
          <cell r="AD1104">
            <v>101.05717801251335</v>
          </cell>
          <cell r="AE1104">
            <v>103.35693374975912</v>
          </cell>
          <cell r="AF1104">
            <v>106.47203440152373</v>
          </cell>
          <cell r="AG1104">
            <v>111.31007458775181</v>
          </cell>
          <cell r="AH1104">
            <v>120.43824936690619</v>
          </cell>
          <cell r="AZ1104">
            <v>1101</v>
          </cell>
          <cell r="BA1104">
            <v>54.242753046596974</v>
          </cell>
          <cell r="BB1104">
            <v>55.761267805636862</v>
          </cell>
          <cell r="BC1104">
            <v>57.718149164283233</v>
          </cell>
          <cell r="BD1104">
            <v>60.477809676085975</v>
          </cell>
          <cell r="BE1104">
            <v>65.215596711923524</v>
          </cell>
        </row>
        <row r="1105">
          <cell r="AC1105">
            <v>1102</v>
          </cell>
          <cell r="AD1105">
            <v>101.06987302538577</v>
          </cell>
          <cell r="AE1105">
            <v>103.36985838205096</v>
          </cell>
          <cell r="AF1105">
            <v>106.48502763775444</v>
          </cell>
          <cell r="AG1105">
            <v>111.32277834519979</v>
          </cell>
          <cell r="AH1105">
            <v>120.45151999938277</v>
          </cell>
          <cell r="AZ1105">
            <v>1102</v>
          </cell>
          <cell r="BA1105">
            <v>54.248706245916182</v>
          </cell>
          <cell r="BB1105">
            <v>55.767695260936065</v>
          </cell>
          <cell r="BC1105">
            <v>57.724543791067688</v>
          </cell>
          <cell r="BD1105">
            <v>60.483994914611365</v>
          </cell>
          <cell r="BE1105">
            <v>65.22155736196288</v>
          </cell>
        </row>
        <row r="1106">
          <cell r="AC1106">
            <v>1103</v>
          </cell>
          <cell r="AD1106">
            <v>101.08256803825822</v>
          </cell>
          <cell r="AE1106">
            <v>103.38278301434279</v>
          </cell>
          <cell r="AF1106">
            <v>106.49802087398515</v>
          </cell>
          <cell r="AG1106">
            <v>111.33548210264777</v>
          </cell>
          <cell r="AH1106">
            <v>120.46479063185933</v>
          </cell>
          <cell r="AZ1106">
            <v>1103</v>
          </cell>
          <cell r="BA1106">
            <v>54.25465944523539</v>
          </cell>
          <cell r="BB1106">
            <v>55.774122716235262</v>
          </cell>
          <cell r="BC1106">
            <v>57.730938417852144</v>
          </cell>
          <cell r="BD1106">
            <v>60.490180153136748</v>
          </cell>
          <cell r="BE1106">
            <v>65.227518012002236</v>
          </cell>
        </row>
        <row r="1107">
          <cell r="AC1107">
            <v>1104</v>
          </cell>
          <cell r="AD1107">
            <v>101.09526305113066</v>
          </cell>
          <cell r="AE1107">
            <v>103.39570764663463</v>
          </cell>
          <cell r="AF1107">
            <v>106.51101411021587</v>
          </cell>
          <cell r="AG1107">
            <v>111.34818586009575</v>
          </cell>
          <cell r="AH1107">
            <v>120.47806126433591</v>
          </cell>
          <cell r="AZ1107">
            <v>1104</v>
          </cell>
          <cell r="BA1107">
            <v>54.260612644554598</v>
          </cell>
          <cell r="BB1107">
            <v>55.780550171534458</v>
          </cell>
          <cell r="BC1107">
            <v>57.7373330446366</v>
          </cell>
          <cell r="BD1107">
            <v>60.496365391662131</v>
          </cell>
          <cell r="BE1107">
            <v>65.233478662041591</v>
          </cell>
        </row>
        <row r="1108">
          <cell r="AC1108">
            <v>1105</v>
          </cell>
          <cell r="AD1108">
            <v>101.10795806400309</v>
          </cell>
          <cell r="AE1108">
            <v>103.40863227892648</v>
          </cell>
          <cell r="AF1108">
            <v>106.52400734644658</v>
          </cell>
          <cell r="AG1108">
            <v>111.36088961754375</v>
          </cell>
          <cell r="AH1108">
            <v>120.49133189681247</v>
          </cell>
          <cell r="AZ1108">
            <v>1105</v>
          </cell>
          <cell r="BA1108">
            <v>54.266565843873799</v>
          </cell>
          <cell r="BB1108">
            <v>55.786977626833654</v>
          </cell>
          <cell r="BC1108">
            <v>57.743727671421055</v>
          </cell>
          <cell r="BD1108">
            <v>60.502550630187514</v>
          </cell>
          <cell r="BE1108">
            <v>65.239439312080947</v>
          </cell>
        </row>
        <row r="1109">
          <cell r="AC1109">
            <v>1106</v>
          </cell>
          <cell r="AD1109">
            <v>101.12065307687553</v>
          </cell>
          <cell r="AE1109">
            <v>103.42155691121832</v>
          </cell>
          <cell r="AF1109">
            <v>106.53700058267729</v>
          </cell>
          <cell r="AG1109">
            <v>111.37359337499173</v>
          </cell>
          <cell r="AH1109">
            <v>120.50460252928903</v>
          </cell>
          <cell r="AZ1109">
            <v>1106</v>
          </cell>
          <cell r="BA1109">
            <v>54.272519043193007</v>
          </cell>
          <cell r="BB1109">
            <v>55.79340508213285</v>
          </cell>
          <cell r="BC1109">
            <v>57.750122298205511</v>
          </cell>
          <cell r="BD1109">
            <v>60.508735868712904</v>
          </cell>
          <cell r="BE1109">
            <v>65.245399962120302</v>
          </cell>
        </row>
        <row r="1110">
          <cell r="AC1110">
            <v>1107</v>
          </cell>
          <cell r="AD1110">
            <v>101.13334808974797</v>
          </cell>
          <cell r="AE1110">
            <v>103.43448154351016</v>
          </cell>
          <cell r="AF1110">
            <v>106.54999381890802</v>
          </cell>
          <cell r="AG1110">
            <v>111.38629713243971</v>
          </cell>
          <cell r="AH1110">
            <v>120.51787316176561</v>
          </cell>
          <cell r="AZ1110">
            <v>1107</v>
          </cell>
          <cell r="BA1110">
            <v>54.278472242512215</v>
          </cell>
          <cell r="BB1110">
            <v>55.799832537432046</v>
          </cell>
          <cell r="BC1110">
            <v>57.756516924989967</v>
          </cell>
          <cell r="BD1110">
            <v>60.514921107238287</v>
          </cell>
          <cell r="BE1110">
            <v>65.251360612159658</v>
          </cell>
        </row>
        <row r="1111">
          <cell r="AC1111">
            <v>1108</v>
          </cell>
          <cell r="AD1111">
            <v>101.14604310262041</v>
          </cell>
          <cell r="AE1111">
            <v>103.44740617580199</v>
          </cell>
          <cell r="AF1111">
            <v>106.56298705513873</v>
          </cell>
          <cell r="AG1111">
            <v>111.39900088988769</v>
          </cell>
          <cell r="AH1111">
            <v>120.53114379424217</v>
          </cell>
          <cell r="AZ1111">
            <v>1108</v>
          </cell>
          <cell r="BA1111">
            <v>54.284425441831416</v>
          </cell>
          <cell r="BB1111">
            <v>55.806259992731242</v>
          </cell>
          <cell r="BC1111">
            <v>57.762911551774422</v>
          </cell>
          <cell r="BD1111">
            <v>60.52110634576367</v>
          </cell>
          <cell r="BE1111">
            <v>65.257321262199014</v>
          </cell>
        </row>
        <row r="1112">
          <cell r="AC1112">
            <v>1109</v>
          </cell>
          <cell r="AD1112">
            <v>101.15873811549284</v>
          </cell>
          <cell r="AE1112">
            <v>103.46033080809383</v>
          </cell>
          <cell r="AF1112">
            <v>106.57598029136945</v>
          </cell>
          <cell r="AG1112">
            <v>111.41170464733568</v>
          </cell>
          <cell r="AH1112">
            <v>120.54441442671875</v>
          </cell>
          <cell r="AZ1112">
            <v>1109</v>
          </cell>
          <cell r="BA1112">
            <v>54.290378641150625</v>
          </cell>
          <cell r="BB1112">
            <v>55.812687448030438</v>
          </cell>
          <cell r="BC1112">
            <v>57.769306178558878</v>
          </cell>
          <cell r="BD1112">
            <v>60.527291584289053</v>
          </cell>
          <cell r="BE1112">
            <v>65.263281912238369</v>
          </cell>
        </row>
        <row r="1113">
          <cell r="AC1113">
            <v>1110</v>
          </cell>
          <cell r="AD1113">
            <v>101.17143312836528</v>
          </cell>
          <cell r="AE1113">
            <v>103.47325544038567</v>
          </cell>
          <cell r="AF1113">
            <v>106.58897352760016</v>
          </cell>
          <cell r="AG1113">
            <v>111.42440840478366</v>
          </cell>
          <cell r="AH1113">
            <v>120.55768505919531</v>
          </cell>
          <cell r="AZ1113">
            <v>1110</v>
          </cell>
          <cell r="BA1113">
            <v>54.296331840469833</v>
          </cell>
          <cell r="BB1113">
            <v>55.819114903329634</v>
          </cell>
          <cell r="BC1113">
            <v>57.775700805343334</v>
          </cell>
          <cell r="BD1113">
            <v>60.533476822814443</v>
          </cell>
          <cell r="BE1113">
            <v>65.269242562277725</v>
          </cell>
        </row>
        <row r="1114">
          <cell r="AC1114">
            <v>1111</v>
          </cell>
          <cell r="AD1114">
            <v>101.18412814123772</v>
          </cell>
          <cell r="AE1114">
            <v>103.48618007267751</v>
          </cell>
          <cell r="AF1114">
            <v>106.60196676383087</v>
          </cell>
          <cell r="AG1114">
            <v>111.43711216223164</v>
          </cell>
          <cell r="AH1114">
            <v>120.57095569167188</v>
          </cell>
          <cell r="AZ1114">
            <v>1111</v>
          </cell>
          <cell r="BA1114">
            <v>54.302285039789041</v>
          </cell>
          <cell r="BB1114">
            <v>55.82554235862883</v>
          </cell>
          <cell r="BC1114">
            <v>57.78209543212779</v>
          </cell>
          <cell r="BD1114">
            <v>60.539662061339826</v>
          </cell>
          <cell r="BE1114">
            <v>65.275203212317095</v>
          </cell>
        </row>
        <row r="1115">
          <cell r="AC1115">
            <v>1112</v>
          </cell>
          <cell r="AD1115">
            <v>101.19682315411016</v>
          </cell>
          <cell r="AE1115">
            <v>103.49910470496935</v>
          </cell>
          <cell r="AF1115">
            <v>106.61496000006159</v>
          </cell>
          <cell r="AG1115">
            <v>111.44981591967962</v>
          </cell>
          <cell r="AH1115">
            <v>120.58422632414845</v>
          </cell>
          <cell r="AZ1115">
            <v>1112</v>
          </cell>
          <cell r="BA1115">
            <v>54.308238239108242</v>
          </cell>
          <cell r="BB1115">
            <v>55.831969813928033</v>
          </cell>
          <cell r="BC1115">
            <v>57.788490058912245</v>
          </cell>
          <cell r="BD1115">
            <v>60.545847299865208</v>
          </cell>
          <cell r="BE1115">
            <v>65.281163862356451</v>
          </cell>
        </row>
        <row r="1116">
          <cell r="AC1116">
            <v>1113</v>
          </cell>
          <cell r="AD1116">
            <v>101.20951816698259</v>
          </cell>
          <cell r="AE1116">
            <v>103.5120293372612</v>
          </cell>
          <cell r="AF1116">
            <v>106.6279532362923</v>
          </cell>
          <cell r="AG1116">
            <v>111.46251967712762</v>
          </cell>
          <cell r="AH1116">
            <v>120.59749695662501</v>
          </cell>
          <cell r="AZ1116">
            <v>1113</v>
          </cell>
          <cell r="BA1116">
            <v>54.31419143842745</v>
          </cell>
          <cell r="BB1116">
            <v>55.838397269227229</v>
          </cell>
          <cell r="BC1116">
            <v>57.794884685696701</v>
          </cell>
          <cell r="BD1116">
            <v>60.552032538390598</v>
          </cell>
          <cell r="BE1116">
            <v>65.287124512395806</v>
          </cell>
        </row>
        <row r="1117">
          <cell r="AC1117">
            <v>1114</v>
          </cell>
          <cell r="AD1117">
            <v>101.22221317985503</v>
          </cell>
          <cell r="AE1117">
            <v>103.52495396955302</v>
          </cell>
          <cell r="AF1117">
            <v>106.64094647252301</v>
          </cell>
          <cell r="AG1117">
            <v>111.4752234345756</v>
          </cell>
          <cell r="AH1117">
            <v>120.61076758910158</v>
          </cell>
          <cell r="AZ1117">
            <v>1114</v>
          </cell>
          <cell r="BA1117">
            <v>54.320144637746658</v>
          </cell>
          <cell r="BB1117">
            <v>55.844824724526426</v>
          </cell>
          <cell r="BC1117">
            <v>57.801279312481157</v>
          </cell>
          <cell r="BD1117">
            <v>60.558217776915981</v>
          </cell>
          <cell r="BE1117">
            <v>65.293085162435162</v>
          </cell>
        </row>
        <row r="1118">
          <cell r="AC1118">
            <v>1115</v>
          </cell>
          <cell r="AD1118">
            <v>101.23490819272747</v>
          </cell>
          <cell r="AE1118">
            <v>103.53787860184487</v>
          </cell>
          <cell r="AF1118">
            <v>106.65393970875373</v>
          </cell>
          <cell r="AG1118">
            <v>111.48792719202358</v>
          </cell>
          <cell r="AH1118">
            <v>120.62403822157815</v>
          </cell>
          <cell r="AZ1118">
            <v>1115</v>
          </cell>
          <cell r="BA1118">
            <v>54.326097837065859</v>
          </cell>
          <cell r="BB1118">
            <v>55.851252179825622</v>
          </cell>
          <cell r="BC1118">
            <v>57.807673939265612</v>
          </cell>
          <cell r="BD1118">
            <v>60.564403015441364</v>
          </cell>
          <cell r="BE1118">
            <v>65.299045812474517</v>
          </cell>
        </row>
        <row r="1119">
          <cell r="AC1119">
            <v>1116</v>
          </cell>
          <cell r="AD1119">
            <v>101.2476032055999</v>
          </cell>
          <cell r="AE1119">
            <v>103.55080323413671</v>
          </cell>
          <cell r="AF1119">
            <v>106.66693294498444</v>
          </cell>
          <cell r="AG1119">
            <v>111.50063094947156</v>
          </cell>
          <cell r="AH1119">
            <v>120.63730885405472</v>
          </cell>
          <cell r="AZ1119">
            <v>1116</v>
          </cell>
          <cell r="BA1119">
            <v>54.332051036385067</v>
          </cell>
          <cell r="BB1119">
            <v>55.857679635124818</v>
          </cell>
          <cell r="BC1119">
            <v>57.814068566050068</v>
          </cell>
          <cell r="BD1119">
            <v>60.570588253966747</v>
          </cell>
          <cell r="BE1119">
            <v>65.305006462513873</v>
          </cell>
        </row>
        <row r="1120">
          <cell r="AC1120">
            <v>1117</v>
          </cell>
          <cell r="AD1120">
            <v>101.26029821847234</v>
          </cell>
          <cell r="AE1120">
            <v>103.56372786642855</v>
          </cell>
          <cell r="AF1120">
            <v>106.67992618121515</v>
          </cell>
          <cell r="AG1120">
            <v>111.51333470691955</v>
          </cell>
          <cell r="AH1120">
            <v>120.65057948653129</v>
          </cell>
          <cell r="AZ1120">
            <v>1117</v>
          </cell>
          <cell r="BA1120">
            <v>54.338004235704275</v>
          </cell>
          <cell r="BB1120">
            <v>55.864107090424014</v>
          </cell>
          <cell r="BC1120">
            <v>57.820463192834524</v>
          </cell>
          <cell r="BD1120">
            <v>60.576773492492137</v>
          </cell>
          <cell r="BE1120">
            <v>65.310967112553229</v>
          </cell>
        </row>
        <row r="1121">
          <cell r="AC1121">
            <v>1118</v>
          </cell>
          <cell r="AD1121">
            <v>101.27299323134478</v>
          </cell>
          <cell r="AE1121">
            <v>103.57665249872039</v>
          </cell>
          <cell r="AF1121">
            <v>106.69291941744586</v>
          </cell>
          <cell r="AG1121">
            <v>111.52603846436753</v>
          </cell>
          <cell r="AH1121">
            <v>120.66385011900786</v>
          </cell>
          <cell r="AZ1121">
            <v>1118</v>
          </cell>
          <cell r="BA1121">
            <v>54.343957435023484</v>
          </cell>
          <cell r="BB1121">
            <v>55.87053454572321</v>
          </cell>
          <cell r="BC1121">
            <v>57.826857819618979</v>
          </cell>
          <cell r="BD1121">
            <v>60.58295873101752</v>
          </cell>
          <cell r="BE1121">
            <v>65.316927762592584</v>
          </cell>
        </row>
        <row r="1122">
          <cell r="AC1122">
            <v>1119</v>
          </cell>
          <cell r="AD1122">
            <v>101.28568824421723</v>
          </cell>
          <cell r="AE1122">
            <v>103.58957713101222</v>
          </cell>
          <cell r="AF1122">
            <v>106.70591265367658</v>
          </cell>
          <cell r="AG1122">
            <v>111.53874222181551</v>
          </cell>
          <cell r="AH1122">
            <v>120.67712075148442</v>
          </cell>
          <cell r="AZ1122">
            <v>1119</v>
          </cell>
          <cell r="BA1122">
            <v>54.349910634342685</v>
          </cell>
          <cell r="BB1122">
            <v>55.876962001022406</v>
          </cell>
          <cell r="BC1122">
            <v>57.833252446403435</v>
          </cell>
          <cell r="BD1122">
            <v>60.589143969542903</v>
          </cell>
          <cell r="BE1122">
            <v>65.32288841263194</v>
          </cell>
        </row>
        <row r="1123">
          <cell r="AC1123">
            <v>1120</v>
          </cell>
          <cell r="AD1123">
            <v>101.29838325708965</v>
          </cell>
          <cell r="AE1123">
            <v>103.60250176330406</v>
          </cell>
          <cell r="AF1123">
            <v>106.71890588990729</v>
          </cell>
          <cell r="AG1123">
            <v>111.55144597926349</v>
          </cell>
          <cell r="AH1123">
            <v>120.690391383961</v>
          </cell>
          <cell r="AZ1123">
            <v>1120</v>
          </cell>
          <cell r="BA1123">
            <v>54.355863833661893</v>
          </cell>
          <cell r="BB1123">
            <v>55.883389456321602</v>
          </cell>
          <cell r="BC1123">
            <v>57.839647073187891</v>
          </cell>
          <cell r="BD1123">
            <v>60.595329208068286</v>
          </cell>
          <cell r="BE1123">
            <v>65.328849062671296</v>
          </cell>
        </row>
        <row r="1124">
          <cell r="AC1124">
            <v>1121</v>
          </cell>
          <cell r="AD1124">
            <v>101.3110782699621</v>
          </cell>
          <cell r="AE1124">
            <v>103.6154263955959</v>
          </cell>
          <cell r="AF1124">
            <v>106.731899126138</v>
          </cell>
          <cell r="AG1124">
            <v>111.56414973671147</v>
          </cell>
          <cell r="AH1124">
            <v>120.70366201643756</v>
          </cell>
          <cell r="AZ1124">
            <v>1121</v>
          </cell>
          <cell r="BA1124">
            <v>54.361817032981101</v>
          </cell>
          <cell r="BB1124">
            <v>55.889816911620798</v>
          </cell>
          <cell r="BC1124">
            <v>57.846041699972346</v>
          </cell>
          <cell r="BD1124">
            <v>60.601514446593676</v>
          </cell>
          <cell r="BE1124">
            <v>65.334809712710651</v>
          </cell>
        </row>
        <row r="1125">
          <cell r="AC1125">
            <v>1122</v>
          </cell>
          <cell r="AD1125">
            <v>101.32377328283454</v>
          </cell>
          <cell r="AE1125">
            <v>103.62835102788775</v>
          </cell>
          <cell r="AF1125">
            <v>106.74489236236873</v>
          </cell>
          <cell r="AG1125">
            <v>111.57685349415947</v>
          </cell>
          <cell r="AH1125">
            <v>120.71693264891412</v>
          </cell>
          <cell r="AZ1125">
            <v>1122</v>
          </cell>
          <cell r="BA1125">
            <v>54.367770232300309</v>
          </cell>
          <cell r="BB1125">
            <v>55.896244366920001</v>
          </cell>
          <cell r="BC1125">
            <v>57.852436326756802</v>
          </cell>
          <cell r="BD1125">
            <v>60.607699685119059</v>
          </cell>
          <cell r="BE1125">
            <v>65.340770362750007</v>
          </cell>
        </row>
        <row r="1126">
          <cell r="AC1126">
            <v>1123</v>
          </cell>
          <cell r="AD1126">
            <v>101.33646829570696</v>
          </cell>
          <cell r="AE1126">
            <v>103.64127566017959</v>
          </cell>
          <cell r="AF1126">
            <v>106.75788559859944</v>
          </cell>
          <cell r="AG1126">
            <v>111.58955725160745</v>
          </cell>
          <cell r="AH1126">
            <v>120.7302032813907</v>
          </cell>
          <cell r="AZ1126">
            <v>1123</v>
          </cell>
          <cell r="BA1126">
            <v>54.37372343161951</v>
          </cell>
          <cell r="BB1126">
            <v>55.902671822219197</v>
          </cell>
          <cell r="BC1126">
            <v>57.858830953541258</v>
          </cell>
          <cell r="BD1126">
            <v>60.613884923644441</v>
          </cell>
          <cell r="BE1126">
            <v>65.346731012789363</v>
          </cell>
        </row>
        <row r="1127">
          <cell r="AC1127">
            <v>1124</v>
          </cell>
          <cell r="AD1127">
            <v>101.34916330857941</v>
          </cell>
          <cell r="AE1127">
            <v>103.65420029247142</v>
          </cell>
          <cell r="AF1127">
            <v>106.77087883483016</v>
          </cell>
          <cell r="AG1127">
            <v>111.60226100905543</v>
          </cell>
          <cell r="AH1127">
            <v>120.74347391386726</v>
          </cell>
          <cell r="AZ1127">
            <v>1124</v>
          </cell>
          <cell r="BA1127">
            <v>54.379676630938718</v>
          </cell>
          <cell r="BB1127">
            <v>55.909099277518393</v>
          </cell>
          <cell r="BC1127">
            <v>57.865225580325713</v>
          </cell>
          <cell r="BD1127">
            <v>60.620070162169824</v>
          </cell>
          <cell r="BE1127">
            <v>65.352691662828718</v>
          </cell>
        </row>
        <row r="1128">
          <cell r="AC1128">
            <v>1125</v>
          </cell>
          <cell r="AD1128">
            <v>101.36185832145185</v>
          </cell>
          <cell r="AE1128">
            <v>103.66712492476326</v>
          </cell>
          <cell r="AF1128">
            <v>106.78387207106087</v>
          </cell>
          <cell r="AG1128">
            <v>111.61496476650341</v>
          </cell>
          <cell r="AH1128">
            <v>120.75674454634384</v>
          </cell>
          <cell r="AZ1128">
            <v>1125</v>
          </cell>
          <cell r="BA1128">
            <v>54.385629830257926</v>
          </cell>
          <cell r="BB1128">
            <v>55.91552673281759</v>
          </cell>
          <cell r="BC1128">
            <v>57.871620207110169</v>
          </cell>
          <cell r="BD1128">
            <v>60.626255400695214</v>
          </cell>
          <cell r="BE1128">
            <v>65.358652312868074</v>
          </cell>
        </row>
        <row r="1129">
          <cell r="AC1129">
            <v>1126</v>
          </cell>
          <cell r="AD1129">
            <v>101.37455333432429</v>
          </cell>
          <cell r="AE1129">
            <v>103.6800495570551</v>
          </cell>
          <cell r="AF1129">
            <v>106.79686530729158</v>
          </cell>
          <cell r="AG1129">
            <v>111.6276685239514</v>
          </cell>
          <cell r="AH1129">
            <v>120.7700151788204</v>
          </cell>
          <cell r="AZ1129">
            <v>1126</v>
          </cell>
          <cell r="BA1129">
            <v>54.391583029577127</v>
          </cell>
          <cell r="BB1129">
            <v>55.921954188116786</v>
          </cell>
          <cell r="BC1129">
            <v>57.878014833894625</v>
          </cell>
          <cell r="BD1129">
            <v>60.632440639220597</v>
          </cell>
          <cell r="BE1129">
            <v>65.36461296290743</v>
          </cell>
        </row>
        <row r="1130">
          <cell r="AC1130">
            <v>1127</v>
          </cell>
          <cell r="AD1130">
            <v>101.38724834719672</v>
          </cell>
          <cell r="AE1130">
            <v>103.69297418934694</v>
          </cell>
          <cell r="AF1130">
            <v>106.8098585435223</v>
          </cell>
          <cell r="AG1130">
            <v>111.64037228139938</v>
          </cell>
          <cell r="AH1130">
            <v>120.78328581129698</v>
          </cell>
          <cell r="AZ1130">
            <v>1127</v>
          </cell>
          <cell r="BA1130">
            <v>54.397536228896335</v>
          </cell>
          <cell r="BB1130">
            <v>55.928381643415982</v>
          </cell>
          <cell r="BC1130">
            <v>57.88440946067908</v>
          </cell>
          <cell r="BD1130">
            <v>60.63862587774598</v>
          </cell>
          <cell r="BE1130">
            <v>65.370573612946785</v>
          </cell>
        </row>
        <row r="1131">
          <cell r="AC1131">
            <v>1128</v>
          </cell>
          <cell r="AD1131">
            <v>101.39994336006916</v>
          </cell>
          <cell r="AE1131">
            <v>103.70589882163878</v>
          </cell>
          <cell r="AF1131">
            <v>106.82285177975301</v>
          </cell>
          <cell r="AG1131">
            <v>111.65307603884736</v>
          </cell>
          <cell r="AH1131">
            <v>120.79655644377354</v>
          </cell>
          <cell r="AZ1131">
            <v>1128</v>
          </cell>
          <cell r="BA1131">
            <v>54.403489428215543</v>
          </cell>
          <cell r="BB1131">
            <v>55.934809098715178</v>
          </cell>
          <cell r="BC1131">
            <v>57.890804087463536</v>
          </cell>
          <cell r="BD1131">
            <v>60.64481111627137</v>
          </cell>
          <cell r="BE1131">
            <v>65.376534262986155</v>
          </cell>
        </row>
        <row r="1132">
          <cell r="AC1132">
            <v>1129</v>
          </cell>
          <cell r="AD1132">
            <v>101.4126383729416</v>
          </cell>
          <cell r="AE1132">
            <v>103.71882345393063</v>
          </cell>
          <cell r="AF1132">
            <v>106.83584501598372</v>
          </cell>
          <cell r="AG1132">
            <v>111.66577979629534</v>
          </cell>
          <cell r="AH1132">
            <v>120.8098270762501</v>
          </cell>
          <cell r="AZ1132">
            <v>1129</v>
          </cell>
          <cell r="BA1132">
            <v>54.409442627534752</v>
          </cell>
          <cell r="BB1132">
            <v>55.941236554014374</v>
          </cell>
          <cell r="BC1132">
            <v>57.897198714247992</v>
          </cell>
          <cell r="BD1132">
            <v>60.650996354796753</v>
          </cell>
          <cell r="BE1132">
            <v>65.382494913025511</v>
          </cell>
        </row>
        <row r="1133">
          <cell r="AC1133">
            <v>1130</v>
          </cell>
          <cell r="AD1133">
            <v>101.42533338581403</v>
          </cell>
          <cell r="AE1133">
            <v>103.73174808622245</v>
          </cell>
          <cell r="AF1133">
            <v>106.84883825221443</v>
          </cell>
          <cell r="AG1133">
            <v>111.67848355374333</v>
          </cell>
          <cell r="AH1133">
            <v>120.82309770872668</v>
          </cell>
          <cell r="AZ1133">
            <v>1130</v>
          </cell>
          <cell r="BA1133">
            <v>54.415395826853953</v>
          </cell>
          <cell r="BB1133">
            <v>55.94766400931357</v>
          </cell>
          <cell r="BC1133">
            <v>57.903593341032447</v>
          </cell>
          <cell r="BD1133">
            <v>60.657181593322136</v>
          </cell>
          <cell r="BE1133">
            <v>65.388455563064866</v>
          </cell>
        </row>
        <row r="1134">
          <cell r="AC1134">
            <v>1131</v>
          </cell>
          <cell r="AD1134">
            <v>101.43802839868647</v>
          </cell>
          <cell r="AE1134">
            <v>103.74467271851429</v>
          </cell>
          <cell r="AF1134">
            <v>106.86183148844515</v>
          </cell>
          <cell r="AG1134">
            <v>111.69118731119131</v>
          </cell>
          <cell r="AH1134">
            <v>120.83636834120324</v>
          </cell>
          <cell r="AZ1134">
            <v>1131</v>
          </cell>
          <cell r="BA1134">
            <v>54.421349026173161</v>
          </cell>
          <cell r="BB1134">
            <v>55.954091464612766</v>
          </cell>
          <cell r="BC1134">
            <v>57.909987967816903</v>
          </cell>
          <cell r="BD1134">
            <v>60.663366831847519</v>
          </cell>
          <cell r="BE1134">
            <v>65.394416213104222</v>
          </cell>
        </row>
        <row r="1135">
          <cell r="AC1135">
            <v>1132</v>
          </cell>
          <cell r="AD1135">
            <v>101.45072341155891</v>
          </cell>
          <cell r="AE1135">
            <v>103.75759735080614</v>
          </cell>
          <cell r="AF1135">
            <v>106.87482472467586</v>
          </cell>
          <cell r="AG1135">
            <v>111.70389106863929</v>
          </cell>
          <cell r="AH1135">
            <v>120.84963897367982</v>
          </cell>
          <cell r="AZ1135">
            <v>1132</v>
          </cell>
          <cell r="BA1135">
            <v>54.427302225492369</v>
          </cell>
          <cell r="BB1135">
            <v>55.960518919911962</v>
          </cell>
          <cell r="BC1135">
            <v>57.916382594601359</v>
          </cell>
          <cell r="BD1135">
            <v>60.669552070372909</v>
          </cell>
          <cell r="BE1135">
            <v>65.400376863143578</v>
          </cell>
        </row>
        <row r="1136">
          <cell r="AC1136">
            <v>1133</v>
          </cell>
          <cell r="AD1136">
            <v>101.46341842443135</v>
          </cell>
          <cell r="AE1136">
            <v>103.77052198309798</v>
          </cell>
          <cell r="AF1136">
            <v>106.88781796090657</v>
          </cell>
          <cell r="AG1136">
            <v>111.71659482608727</v>
          </cell>
          <cell r="AH1136">
            <v>120.86290960615638</v>
          </cell>
          <cell r="AZ1136">
            <v>1133</v>
          </cell>
          <cell r="BA1136">
            <v>54.433255424811577</v>
          </cell>
          <cell r="BB1136">
            <v>55.966946375211165</v>
          </cell>
          <cell r="BC1136">
            <v>57.922777221385815</v>
          </cell>
          <cell r="BD1136">
            <v>60.675737308898292</v>
          </cell>
          <cell r="BE1136">
            <v>65.406337513182933</v>
          </cell>
        </row>
        <row r="1137">
          <cell r="AC1137">
            <v>1134</v>
          </cell>
          <cell r="AD1137">
            <v>101.47611343730378</v>
          </cell>
          <cell r="AE1137">
            <v>103.78344661538982</v>
          </cell>
          <cell r="AF1137">
            <v>106.90081119713729</v>
          </cell>
          <cell r="AG1137">
            <v>111.72929858353527</v>
          </cell>
          <cell r="AH1137">
            <v>120.87618023863295</v>
          </cell>
          <cell r="AZ1137">
            <v>1134</v>
          </cell>
          <cell r="BA1137">
            <v>54.439208624130778</v>
          </cell>
          <cell r="BB1137">
            <v>55.973373830510361</v>
          </cell>
          <cell r="BC1137">
            <v>57.92917184817027</v>
          </cell>
          <cell r="BD1137">
            <v>60.681922547423675</v>
          </cell>
          <cell r="BE1137">
            <v>65.412298163222289</v>
          </cell>
        </row>
        <row r="1138">
          <cell r="AC1138">
            <v>1135</v>
          </cell>
          <cell r="AD1138">
            <v>101.48880845017622</v>
          </cell>
          <cell r="AE1138">
            <v>103.79637124768165</v>
          </cell>
          <cell r="AF1138">
            <v>106.913804433368</v>
          </cell>
          <cell r="AG1138">
            <v>111.74200234098325</v>
          </cell>
          <cell r="AH1138">
            <v>120.88945087110952</v>
          </cell>
          <cell r="AZ1138">
            <v>1135</v>
          </cell>
          <cell r="BA1138">
            <v>54.445161823449986</v>
          </cell>
          <cell r="BB1138">
            <v>55.979801285809557</v>
          </cell>
          <cell r="BC1138">
            <v>57.935566474954726</v>
          </cell>
          <cell r="BD1138">
            <v>60.688107785949057</v>
          </cell>
          <cell r="BE1138">
            <v>65.418258813261644</v>
          </cell>
        </row>
        <row r="1139">
          <cell r="AC1139">
            <v>1136</v>
          </cell>
          <cell r="AD1139">
            <v>101.50150346304866</v>
          </cell>
          <cell r="AE1139">
            <v>103.80929587997349</v>
          </cell>
          <cell r="AF1139">
            <v>106.92679766959871</v>
          </cell>
          <cell r="AG1139">
            <v>111.75470609843123</v>
          </cell>
          <cell r="AH1139">
            <v>120.90272150358609</v>
          </cell>
          <cell r="AZ1139">
            <v>1136</v>
          </cell>
          <cell r="BA1139">
            <v>54.451115022769194</v>
          </cell>
          <cell r="BB1139">
            <v>55.986228741108754</v>
          </cell>
          <cell r="BC1139">
            <v>57.941961101739182</v>
          </cell>
          <cell r="BD1139">
            <v>60.694293024474447</v>
          </cell>
          <cell r="BE1139">
            <v>65.424219463301</v>
          </cell>
        </row>
        <row r="1140">
          <cell r="AC1140">
            <v>1137</v>
          </cell>
          <cell r="AD1140">
            <v>101.51419847592109</v>
          </cell>
          <cell r="AE1140">
            <v>103.82222051226533</v>
          </cell>
          <cell r="AF1140">
            <v>106.93979090582944</v>
          </cell>
          <cell r="AG1140">
            <v>111.76740985587921</v>
          </cell>
          <cell r="AH1140">
            <v>120.91599213606266</v>
          </cell>
          <cell r="AZ1140">
            <v>1137</v>
          </cell>
          <cell r="BA1140">
            <v>54.457068222088395</v>
          </cell>
          <cell r="BB1140">
            <v>55.99265619640795</v>
          </cell>
          <cell r="BC1140">
            <v>57.948355728523637</v>
          </cell>
          <cell r="BD1140">
            <v>60.70047826299983</v>
          </cell>
          <cell r="BE1140">
            <v>65.430180113340356</v>
          </cell>
        </row>
        <row r="1141">
          <cell r="AC1141">
            <v>1138</v>
          </cell>
          <cell r="AD1141">
            <v>101.52689348879353</v>
          </cell>
          <cell r="AE1141">
            <v>103.83514514455717</v>
          </cell>
          <cell r="AF1141">
            <v>106.95278414206015</v>
          </cell>
          <cell r="AG1141">
            <v>111.78011361332719</v>
          </cell>
          <cell r="AH1141">
            <v>120.92926276853922</v>
          </cell>
          <cell r="AZ1141">
            <v>1138</v>
          </cell>
          <cell r="BA1141">
            <v>54.463021421407603</v>
          </cell>
          <cell r="BB1141">
            <v>55.999083651707146</v>
          </cell>
          <cell r="BC1141">
            <v>57.954750355308093</v>
          </cell>
          <cell r="BD1141">
            <v>60.706663501525213</v>
          </cell>
          <cell r="BE1141">
            <v>65.436140763379711</v>
          </cell>
        </row>
        <row r="1142">
          <cell r="AC1142">
            <v>1139</v>
          </cell>
          <cell r="AD1142">
            <v>101.53958850166597</v>
          </cell>
          <cell r="AE1142">
            <v>103.84806977684902</v>
          </cell>
          <cell r="AF1142">
            <v>106.96577737829087</v>
          </cell>
          <cell r="AG1142">
            <v>111.79281737077518</v>
          </cell>
          <cell r="AH1142">
            <v>120.94253340101579</v>
          </cell>
          <cell r="AZ1142">
            <v>1139</v>
          </cell>
          <cell r="BA1142">
            <v>54.468974620726812</v>
          </cell>
          <cell r="BB1142">
            <v>56.004760409739283</v>
          </cell>
          <cell r="BC1142">
            <v>57.961144982092549</v>
          </cell>
          <cell r="BD1142">
            <v>60.712848740050603</v>
          </cell>
          <cell r="BE1142">
            <v>65.442101413419067</v>
          </cell>
        </row>
        <row r="1143">
          <cell r="AC1143">
            <v>1140</v>
          </cell>
          <cell r="AD1143">
            <v>101.55228351453842</v>
          </cell>
          <cell r="AE1143">
            <v>103.86099440914086</v>
          </cell>
          <cell r="AF1143">
            <v>106.97877061452158</v>
          </cell>
          <cell r="AG1143">
            <v>111.80552112822316</v>
          </cell>
          <cell r="AH1143">
            <v>120.95580403349236</v>
          </cell>
          <cell r="AZ1143">
            <v>1140</v>
          </cell>
          <cell r="BA1143">
            <v>54.47492782004602</v>
          </cell>
          <cell r="BB1143">
            <v>56.010312347085055</v>
          </cell>
          <cell r="BC1143">
            <v>57.967539608877004</v>
          </cell>
          <cell r="BD1143">
            <v>60.719033978575986</v>
          </cell>
          <cell r="BE1143">
            <v>65.448062063458423</v>
          </cell>
        </row>
        <row r="1144">
          <cell r="AC1144">
            <v>1141</v>
          </cell>
          <cell r="AD1144">
            <v>101.56497852741084</v>
          </cell>
          <cell r="AE1144">
            <v>103.87391904143269</v>
          </cell>
          <cell r="AF1144">
            <v>106.99176385075229</v>
          </cell>
          <cell r="AG1144">
            <v>111.81822488567114</v>
          </cell>
          <cell r="AH1144">
            <v>120.96907466596893</v>
          </cell>
          <cell r="AZ1144">
            <v>1141</v>
          </cell>
          <cell r="BA1144">
            <v>54.480881019365221</v>
          </cell>
          <cell r="BB1144">
            <v>56.015864284430833</v>
          </cell>
          <cell r="BC1144">
            <v>57.973934235661467</v>
          </cell>
          <cell r="BD1144">
            <v>60.725219217101369</v>
          </cell>
          <cell r="BE1144">
            <v>65.454022713497778</v>
          </cell>
        </row>
        <row r="1145">
          <cell r="AC1145">
            <v>1142</v>
          </cell>
          <cell r="AD1145">
            <v>101.57767354028329</v>
          </cell>
          <cell r="AE1145">
            <v>103.88684367372453</v>
          </cell>
          <cell r="AF1145">
            <v>107.00478811065045</v>
          </cell>
          <cell r="AG1145">
            <v>111.83092864311912</v>
          </cell>
          <cell r="AH1145">
            <v>120.98234529844549</v>
          </cell>
          <cell r="AZ1145">
            <v>1142</v>
          </cell>
          <cell r="BA1145">
            <v>54.486834218684429</v>
          </cell>
          <cell r="BB1145">
            <v>56.021416221776612</v>
          </cell>
          <cell r="BC1145">
            <v>57.980328862445923</v>
          </cell>
          <cell r="BD1145">
            <v>60.731404455626752</v>
          </cell>
          <cell r="BE1145">
            <v>65.459983363537134</v>
          </cell>
        </row>
        <row r="1146">
          <cell r="AC1146">
            <v>1143</v>
          </cell>
          <cell r="AD1146">
            <v>101.59036855315573</v>
          </cell>
          <cell r="AE1146">
            <v>103.89976830601637</v>
          </cell>
          <cell r="AF1146">
            <v>107.01786608315808</v>
          </cell>
          <cell r="AG1146">
            <v>111.84363240056712</v>
          </cell>
          <cell r="AH1146">
            <v>120.99561593092207</v>
          </cell>
          <cell r="AZ1146">
            <v>1143</v>
          </cell>
          <cell r="BA1146">
            <v>54.492787418003637</v>
          </cell>
          <cell r="BB1146">
            <v>56.02696815912239</v>
          </cell>
          <cell r="BC1146">
            <v>57.986723489230378</v>
          </cell>
          <cell r="BD1146">
            <v>60.737589694152142</v>
          </cell>
          <cell r="BE1146">
            <v>65.46594401357649</v>
          </cell>
        </row>
        <row r="1147">
          <cell r="AC1147">
            <v>1144</v>
          </cell>
          <cell r="AD1147">
            <v>101.60306356602815</v>
          </cell>
          <cell r="AE1147">
            <v>103.91269293830821</v>
          </cell>
          <cell r="AF1147">
            <v>107.03094405566571</v>
          </cell>
          <cell r="AG1147">
            <v>111.8563361580151</v>
          </cell>
          <cell r="AH1147">
            <v>121.00830117479435</v>
          </cell>
          <cell r="AZ1147">
            <v>1144</v>
          </cell>
          <cell r="BA1147">
            <v>54.498740617322838</v>
          </cell>
          <cell r="BB1147">
            <v>56.032520096468168</v>
          </cell>
          <cell r="BC1147">
            <v>57.993118116014834</v>
          </cell>
          <cell r="BD1147">
            <v>60.743774932677525</v>
          </cell>
          <cell r="BE1147">
            <v>65.471904663615845</v>
          </cell>
        </row>
        <row r="1148">
          <cell r="AC1148">
            <v>1145</v>
          </cell>
          <cell r="AD1148">
            <v>101.6157585789006</v>
          </cell>
          <cell r="AE1148">
            <v>103.92561757060005</v>
          </cell>
          <cell r="AF1148">
            <v>107.04402202817336</v>
          </cell>
          <cell r="AG1148">
            <v>111.86903991546308</v>
          </cell>
          <cell r="AH1148">
            <v>121.02069762490426</v>
          </cell>
          <cell r="AZ1148">
            <v>1145</v>
          </cell>
          <cell r="BA1148">
            <v>54.504693816642046</v>
          </cell>
          <cell r="BB1148">
            <v>56.038072033813947</v>
          </cell>
          <cell r="BC1148">
            <v>57.99951274279929</v>
          </cell>
          <cell r="BD1148">
            <v>60.749960171202908</v>
          </cell>
          <cell r="BE1148">
            <v>65.477865313655215</v>
          </cell>
        </row>
        <row r="1149">
          <cell r="AC1149">
            <v>1146</v>
          </cell>
          <cell r="AD1149">
            <v>101.62845359177304</v>
          </cell>
          <cell r="AE1149">
            <v>103.93854220289188</v>
          </cell>
          <cell r="AF1149">
            <v>107.05710000068099</v>
          </cell>
          <cell r="AG1149">
            <v>111.88174367291106</v>
          </cell>
          <cell r="AH1149">
            <v>121.03309407501416</v>
          </cell>
          <cell r="AZ1149">
            <v>1146</v>
          </cell>
          <cell r="BA1149">
            <v>54.510647015961254</v>
          </cell>
          <cell r="BB1149">
            <v>56.043623971159718</v>
          </cell>
          <cell r="BC1149">
            <v>58.005103311041175</v>
          </cell>
          <cell r="BD1149">
            <v>60.75614540972829</v>
          </cell>
          <cell r="BE1149">
            <v>65.483825963694571</v>
          </cell>
        </row>
        <row r="1150">
          <cell r="AC1150">
            <v>1147</v>
          </cell>
          <cell r="AD1150">
            <v>101.64114860464548</v>
          </cell>
          <cell r="AE1150">
            <v>103.95146683518372</v>
          </cell>
          <cell r="AF1150">
            <v>107.07017797318862</v>
          </cell>
          <cell r="AG1150">
            <v>111.89444743035905</v>
          </cell>
          <cell r="AH1150">
            <v>121.04549052512407</v>
          </cell>
          <cell r="AZ1150">
            <v>1147</v>
          </cell>
          <cell r="BA1150">
            <v>54.516600215280462</v>
          </cell>
          <cell r="BB1150">
            <v>56.049175908505497</v>
          </cell>
          <cell r="BC1150">
            <v>58.01062755817194</v>
          </cell>
          <cell r="BD1150">
            <v>60.76233064825368</v>
          </cell>
          <cell r="BE1150">
            <v>65.489786613733926</v>
          </cell>
        </row>
        <row r="1151">
          <cell r="AC1151">
            <v>1148</v>
          </cell>
          <cell r="AD1151">
            <v>101.65384361751791</v>
          </cell>
          <cell r="AE1151">
            <v>103.96439146747556</v>
          </cell>
          <cell r="AF1151">
            <v>107.08325594569625</v>
          </cell>
          <cell r="AG1151">
            <v>111.90715118780703</v>
          </cell>
          <cell r="AH1151">
            <v>121.05788697523397</v>
          </cell>
          <cell r="AZ1151">
            <v>1148</v>
          </cell>
          <cell r="BA1151">
            <v>54.522553414599663</v>
          </cell>
          <cell r="BB1151">
            <v>56.054727845851275</v>
          </cell>
          <cell r="BC1151">
            <v>58.016151805302698</v>
          </cell>
          <cell r="BD1151">
            <v>60.768515886779063</v>
          </cell>
          <cell r="BE1151">
            <v>65.495747263773282</v>
          </cell>
        </row>
        <row r="1152">
          <cell r="AC1152">
            <v>1149</v>
          </cell>
          <cell r="AD1152">
            <v>101.66653863039035</v>
          </cell>
          <cell r="AE1152">
            <v>103.97731609976741</v>
          </cell>
          <cell r="AF1152">
            <v>107.09633391820388</v>
          </cell>
          <cell r="AG1152">
            <v>111.91985494525501</v>
          </cell>
          <cell r="AH1152">
            <v>121.07028342534387</v>
          </cell>
          <cell r="AZ1152">
            <v>1149</v>
          </cell>
          <cell r="BA1152">
            <v>54.528506613918871</v>
          </cell>
          <cell r="BB1152">
            <v>56.060279783197053</v>
          </cell>
          <cell r="BC1152">
            <v>58.021676052433456</v>
          </cell>
          <cell r="BD1152">
            <v>60.774701125304446</v>
          </cell>
          <cell r="BE1152">
            <v>65.501707913812638</v>
          </cell>
        </row>
        <row r="1153">
          <cell r="AC1153">
            <v>1150</v>
          </cell>
          <cell r="AD1153">
            <v>101.67923364326279</v>
          </cell>
          <cell r="AE1153">
            <v>103.99024073205925</v>
          </cell>
          <cell r="AF1153">
            <v>107.10941189071151</v>
          </cell>
          <cell r="AG1153">
            <v>111.93255870270299</v>
          </cell>
          <cell r="AH1153">
            <v>121.08267987545378</v>
          </cell>
          <cell r="AZ1153">
            <v>1150</v>
          </cell>
          <cell r="BA1153">
            <v>54.53445981323808</v>
          </cell>
          <cell r="BB1153">
            <v>56.065831720542832</v>
          </cell>
          <cell r="BC1153">
            <v>58.027200299564221</v>
          </cell>
          <cell r="BD1153">
            <v>60.780886363829836</v>
          </cell>
          <cell r="BE1153">
            <v>65.507668563851993</v>
          </cell>
        </row>
        <row r="1154">
          <cell r="AC1154">
            <v>1151</v>
          </cell>
          <cell r="AD1154">
            <v>101.69192865613523</v>
          </cell>
          <cell r="AE1154">
            <v>104.00291205225143</v>
          </cell>
          <cell r="AF1154">
            <v>107.12248986321914</v>
          </cell>
          <cell r="AG1154">
            <v>111.94526246015099</v>
          </cell>
          <cell r="AH1154">
            <v>121.09507632556367</v>
          </cell>
          <cell r="AZ1154">
            <v>1151</v>
          </cell>
          <cell r="BA1154">
            <v>54.540413012557288</v>
          </cell>
          <cell r="BB1154">
            <v>56.071383657888603</v>
          </cell>
          <cell r="BC1154">
            <v>58.032724546694979</v>
          </cell>
          <cell r="BD1154">
            <v>60.787071602355219</v>
          </cell>
          <cell r="BE1154">
            <v>65.513629213891349</v>
          </cell>
        </row>
        <row r="1155">
          <cell r="AC1155">
            <v>1152</v>
          </cell>
          <cell r="AD1155">
            <v>101.70462366900766</v>
          </cell>
          <cell r="AE1155">
            <v>104.01480237525692</v>
          </cell>
          <cell r="AF1155">
            <v>107.13556783572679</v>
          </cell>
          <cell r="AG1155">
            <v>111.95796621759897</v>
          </cell>
          <cell r="AH1155">
            <v>121.10747277567357</v>
          </cell>
          <cell r="AZ1155">
            <v>1152</v>
          </cell>
          <cell r="BA1155">
            <v>54.546366211876489</v>
          </cell>
          <cell r="BB1155">
            <v>56.076935595234382</v>
          </cell>
          <cell r="BC1155">
            <v>58.038248793825737</v>
          </cell>
          <cell r="BD1155">
            <v>60.793256840880602</v>
          </cell>
          <cell r="BE1155">
            <v>65.519589863930705</v>
          </cell>
        </row>
        <row r="1156">
          <cell r="AC1156">
            <v>1153</v>
          </cell>
          <cell r="AD1156">
            <v>101.7173186818801</v>
          </cell>
          <cell r="AE1156">
            <v>104.02669269826241</v>
          </cell>
          <cell r="AF1156">
            <v>107.14864580823442</v>
          </cell>
          <cell r="AG1156">
            <v>111.97066997504695</v>
          </cell>
          <cell r="AH1156">
            <v>121.11986922578348</v>
          </cell>
          <cell r="AZ1156">
            <v>1153</v>
          </cell>
          <cell r="BA1156">
            <v>54.552319411195697</v>
          </cell>
          <cell r="BB1156">
            <v>56.08248753258016</v>
          </cell>
          <cell r="BC1156">
            <v>58.043773040956495</v>
          </cell>
          <cell r="BD1156">
            <v>60.799442079405985</v>
          </cell>
          <cell r="BE1156">
            <v>65.52555051397006</v>
          </cell>
        </row>
        <row r="1157">
          <cell r="AC1157">
            <v>1154</v>
          </cell>
          <cell r="AD1157">
            <v>101.73001369475254</v>
          </cell>
          <cell r="AE1157">
            <v>104.0385830212679</v>
          </cell>
          <cell r="AF1157">
            <v>107.16172378074205</v>
          </cell>
          <cell r="AG1157">
            <v>111.98337373249493</v>
          </cell>
          <cell r="AH1157">
            <v>121.13226567589338</v>
          </cell>
          <cell r="AZ1157">
            <v>1154</v>
          </cell>
          <cell r="BA1157">
            <v>54.558272610514905</v>
          </cell>
          <cell r="BB1157">
            <v>56.088039469925938</v>
          </cell>
          <cell r="BC1157">
            <v>58.04929728808726</v>
          </cell>
          <cell r="BD1157">
            <v>60.805627317931375</v>
          </cell>
          <cell r="BE1157">
            <v>65.531511164009416</v>
          </cell>
        </row>
        <row r="1158">
          <cell r="AC1158">
            <v>1155</v>
          </cell>
          <cell r="AD1158">
            <v>101.74270870762497</v>
          </cell>
          <cell r="AE1158">
            <v>104.05047334427339</v>
          </cell>
          <cell r="AF1158">
            <v>107.17480175324968</v>
          </cell>
          <cell r="AG1158">
            <v>111.99607748994291</v>
          </cell>
          <cell r="AH1158">
            <v>121.14466212600328</v>
          </cell>
          <cell r="AZ1158">
            <v>1155</v>
          </cell>
          <cell r="BA1158">
            <v>54.564225809834106</v>
          </cell>
          <cell r="BB1158">
            <v>56.093591407271717</v>
          </cell>
          <cell r="BC1158">
            <v>58.054821535218018</v>
          </cell>
          <cell r="BD1158">
            <v>60.811812556456758</v>
          </cell>
          <cell r="BE1158">
            <v>65.537471814048772</v>
          </cell>
        </row>
        <row r="1159">
          <cell r="AC1159">
            <v>1156</v>
          </cell>
          <cell r="AD1159">
            <v>101.75540372049741</v>
          </cell>
          <cell r="AE1159">
            <v>104.06236366727887</v>
          </cell>
          <cell r="AF1159">
            <v>107.18787972575731</v>
          </cell>
          <cell r="AG1159">
            <v>112.00859363398079</v>
          </cell>
          <cell r="AH1159">
            <v>121.15705857611319</v>
          </cell>
          <cell r="AZ1159">
            <v>1156</v>
          </cell>
          <cell r="BA1159">
            <v>54.570179009153314</v>
          </cell>
          <cell r="BB1159">
            <v>56.099143344617488</v>
          </cell>
          <cell r="BC1159">
            <v>58.060345782348776</v>
          </cell>
          <cell r="BD1159">
            <v>60.817997794982141</v>
          </cell>
          <cell r="BE1159">
            <v>65.543432464088127</v>
          </cell>
        </row>
        <row r="1160">
          <cell r="AC1160">
            <v>1157</v>
          </cell>
          <cell r="AD1160">
            <v>101.76809873336985</v>
          </cell>
          <cell r="AE1160">
            <v>104.07425399028436</v>
          </cell>
          <cell r="AF1160">
            <v>107.20095769826494</v>
          </cell>
          <cell r="AG1160">
            <v>112.0210259726713</v>
          </cell>
          <cell r="AH1160">
            <v>121.16945502622309</v>
          </cell>
          <cell r="AZ1160">
            <v>1157</v>
          </cell>
          <cell r="BA1160">
            <v>54.576132208472522</v>
          </cell>
          <cell r="BB1160">
            <v>56.104695281963266</v>
          </cell>
          <cell r="BC1160">
            <v>58.065870029479541</v>
          </cell>
          <cell r="BD1160">
            <v>60.824183033507524</v>
          </cell>
          <cell r="BE1160">
            <v>65.549393114127483</v>
          </cell>
        </row>
        <row r="1161">
          <cell r="AC1161">
            <v>1158</v>
          </cell>
          <cell r="AD1161">
            <v>101.7807937462423</v>
          </cell>
          <cell r="AE1161">
            <v>104.08614431328985</v>
          </cell>
          <cell r="AF1161">
            <v>107.21403567077257</v>
          </cell>
          <cell r="AG1161">
            <v>112.03345831136181</v>
          </cell>
          <cell r="AH1161">
            <v>121.18185147633299</v>
          </cell>
          <cell r="AZ1161">
            <v>1158</v>
          </cell>
          <cell r="BA1161">
            <v>54.58208540779173</v>
          </cell>
          <cell r="BB1161">
            <v>56.110247219309045</v>
          </cell>
          <cell r="BC1161">
            <v>58.071394276610299</v>
          </cell>
          <cell r="BD1161">
            <v>60.830368272032914</v>
          </cell>
          <cell r="BE1161">
            <v>65.555353764166838</v>
          </cell>
        </row>
        <row r="1162">
          <cell r="AC1162">
            <v>1159</v>
          </cell>
          <cell r="AD1162">
            <v>101.79348875911472</v>
          </cell>
          <cell r="AE1162">
            <v>104.09803463629534</v>
          </cell>
          <cell r="AF1162">
            <v>107.22711364328022</v>
          </cell>
          <cell r="AG1162">
            <v>112.04589065005231</v>
          </cell>
          <cell r="AH1162">
            <v>121.1942479264429</v>
          </cell>
          <cell r="AZ1162">
            <v>1159</v>
          </cell>
          <cell r="BA1162">
            <v>54.588038607110931</v>
          </cell>
          <cell r="BB1162">
            <v>56.115799156654823</v>
          </cell>
          <cell r="BC1162">
            <v>58.076918523741057</v>
          </cell>
          <cell r="BD1162">
            <v>60.836553510558296</v>
          </cell>
          <cell r="BE1162">
            <v>65.561314414206194</v>
          </cell>
        </row>
        <row r="1163">
          <cell r="AC1163">
            <v>1160</v>
          </cell>
          <cell r="AD1163">
            <v>101.80618377198716</v>
          </cell>
          <cell r="AE1163">
            <v>104.10992495930083</v>
          </cell>
          <cell r="AF1163">
            <v>107.24019161578785</v>
          </cell>
          <cell r="AG1163">
            <v>112.05832298874283</v>
          </cell>
          <cell r="AH1163">
            <v>121.2066443765528</v>
          </cell>
          <cell r="AZ1163">
            <v>1160</v>
          </cell>
          <cell r="BA1163">
            <v>54.593991806430139</v>
          </cell>
          <cell r="BB1163">
            <v>56.121351094000602</v>
          </cell>
          <cell r="BC1163">
            <v>58.082442770871815</v>
          </cell>
          <cell r="BD1163">
            <v>60.842738749083679</v>
          </cell>
          <cell r="BE1163">
            <v>65.56727506424555</v>
          </cell>
        </row>
        <row r="1164">
          <cell r="AC1164">
            <v>1161</v>
          </cell>
          <cell r="AD1164">
            <v>101.81887878485961</v>
          </cell>
          <cell r="AE1164">
            <v>104.12181528230631</v>
          </cell>
          <cell r="AF1164">
            <v>107.25326958829548</v>
          </cell>
          <cell r="AG1164">
            <v>112.07075532743333</v>
          </cell>
          <cell r="AH1164">
            <v>121.21904082666271</v>
          </cell>
          <cell r="AZ1164">
            <v>1161</v>
          </cell>
          <cell r="BA1164">
            <v>54.599945005749348</v>
          </cell>
          <cell r="BB1164">
            <v>56.12690303134638</v>
          </cell>
          <cell r="BC1164">
            <v>58.08796701800258</v>
          </cell>
          <cell r="BD1164">
            <v>60.848923987609069</v>
          </cell>
          <cell r="BE1164">
            <v>65.573235714284905</v>
          </cell>
        </row>
        <row r="1165">
          <cell r="AC1165">
            <v>1162</v>
          </cell>
          <cell r="AD1165">
            <v>101.83157379773203</v>
          </cell>
          <cell r="AE1165">
            <v>104.1337056053118</v>
          </cell>
          <cell r="AF1165">
            <v>107.26634756080311</v>
          </cell>
          <cell r="AG1165">
            <v>112.08318766612385</v>
          </cell>
          <cell r="AH1165">
            <v>121.23143727677261</v>
          </cell>
          <cell r="AZ1165">
            <v>1162</v>
          </cell>
          <cell r="BA1165">
            <v>54.605898205068549</v>
          </cell>
          <cell r="BB1165">
            <v>56.132454968692151</v>
          </cell>
          <cell r="BC1165">
            <v>58.093491265133338</v>
          </cell>
          <cell r="BD1165">
            <v>60.855109226134452</v>
          </cell>
          <cell r="BE1165">
            <v>65.579196364324275</v>
          </cell>
        </row>
        <row r="1166">
          <cell r="AC1166">
            <v>1163</v>
          </cell>
          <cell r="AD1166">
            <v>101.84426881060448</v>
          </cell>
          <cell r="AE1166">
            <v>104.14559592831729</v>
          </cell>
          <cell r="AF1166">
            <v>107.27942553331074</v>
          </cell>
          <cell r="AG1166">
            <v>112.09562000481435</v>
          </cell>
          <cell r="AH1166">
            <v>121.2438337268825</v>
          </cell>
          <cell r="AZ1166">
            <v>1163</v>
          </cell>
          <cell r="BA1166">
            <v>54.611851404387757</v>
          </cell>
          <cell r="BB1166">
            <v>56.13800690603793</v>
          </cell>
          <cell r="BC1166">
            <v>58.099015512264096</v>
          </cell>
          <cell r="BD1166">
            <v>60.861294464659835</v>
          </cell>
          <cell r="BE1166">
            <v>65.585157014363631</v>
          </cell>
        </row>
        <row r="1167">
          <cell r="AC1167">
            <v>1164</v>
          </cell>
          <cell r="AD1167">
            <v>101.85696382347692</v>
          </cell>
          <cell r="AE1167">
            <v>104.15748625132278</v>
          </cell>
          <cell r="AF1167">
            <v>107.29250350581837</v>
          </cell>
          <cell r="AG1167">
            <v>112.10805234350487</v>
          </cell>
          <cell r="AH1167">
            <v>121.2562301769924</v>
          </cell>
          <cell r="AZ1167">
            <v>1164</v>
          </cell>
          <cell r="BA1167">
            <v>54.617804603706965</v>
          </cell>
          <cell r="BB1167">
            <v>56.143558843383708</v>
          </cell>
          <cell r="BC1167">
            <v>58.104539759394854</v>
          </cell>
          <cell r="BD1167">
            <v>60.867479703185218</v>
          </cell>
          <cell r="BE1167">
            <v>65.591117664402987</v>
          </cell>
        </row>
        <row r="1168">
          <cell r="AC1168">
            <v>1165</v>
          </cell>
          <cell r="AD1168">
            <v>101.86965883634936</v>
          </cell>
          <cell r="AE1168">
            <v>104.16937657432827</v>
          </cell>
          <cell r="AF1168">
            <v>107.305581478326</v>
          </cell>
          <cell r="AG1168">
            <v>112.12048468219537</v>
          </cell>
          <cell r="AH1168">
            <v>121.26862662710231</v>
          </cell>
          <cell r="AZ1168">
            <v>1165</v>
          </cell>
          <cell r="BA1168">
            <v>54.623757803026173</v>
          </cell>
          <cell r="BB1168">
            <v>56.149110780729487</v>
          </cell>
          <cell r="BC1168">
            <v>58.110064006525619</v>
          </cell>
          <cell r="BD1168">
            <v>60.873664941710608</v>
          </cell>
          <cell r="BE1168">
            <v>65.597078314442342</v>
          </cell>
        </row>
        <row r="1169">
          <cell r="AC1169">
            <v>1166</v>
          </cell>
          <cell r="AD1169">
            <v>101.88235384922179</v>
          </cell>
          <cell r="AE1169">
            <v>104.18126689733376</v>
          </cell>
          <cell r="AF1169">
            <v>107.31865945083365</v>
          </cell>
          <cell r="AG1169">
            <v>112.13291702088587</v>
          </cell>
          <cell r="AH1169">
            <v>121.28102307721221</v>
          </cell>
          <cell r="AZ1169">
            <v>1166</v>
          </cell>
          <cell r="BA1169">
            <v>54.629711002345374</v>
          </cell>
          <cell r="BB1169">
            <v>56.154662718075265</v>
          </cell>
          <cell r="BC1169">
            <v>58.115588253656377</v>
          </cell>
          <cell r="BD1169">
            <v>60.879850180235991</v>
          </cell>
          <cell r="BE1169">
            <v>65.603038964481698</v>
          </cell>
        </row>
        <row r="1170">
          <cell r="AC1170">
            <v>1167</v>
          </cell>
          <cell r="AD1170">
            <v>101.89504886209423</v>
          </cell>
          <cell r="AE1170">
            <v>104.19315722033924</v>
          </cell>
          <cell r="AF1170">
            <v>107.33173742334128</v>
          </cell>
          <cell r="AG1170">
            <v>112.14534935957639</v>
          </cell>
          <cell r="AH1170">
            <v>121.29341952732211</v>
          </cell>
          <cell r="AZ1170">
            <v>1167</v>
          </cell>
          <cell r="BA1170">
            <v>54.635664201664582</v>
          </cell>
          <cell r="BB1170">
            <v>56.160214655421036</v>
          </cell>
          <cell r="BC1170">
            <v>58.121112500787135</v>
          </cell>
          <cell r="BD1170">
            <v>60.886035418761374</v>
          </cell>
          <cell r="BE1170">
            <v>65.608999614521053</v>
          </cell>
        </row>
        <row r="1171">
          <cell r="AC1171">
            <v>1168</v>
          </cell>
          <cell r="AD1171">
            <v>101.90774387496667</v>
          </cell>
          <cell r="AE1171">
            <v>104.20504754334473</v>
          </cell>
          <cell r="AF1171">
            <v>107.34481539584891</v>
          </cell>
          <cell r="AG1171">
            <v>112.15778169826689</v>
          </cell>
          <cell r="AH1171">
            <v>121.30581597743202</v>
          </cell>
          <cell r="AZ1171">
            <v>1168</v>
          </cell>
          <cell r="BA1171">
            <v>54.64161740098379</v>
          </cell>
          <cell r="BB1171">
            <v>56.165766592766815</v>
          </cell>
          <cell r="BC1171">
            <v>58.1266367479179</v>
          </cell>
          <cell r="BD1171">
            <v>60.892220657286757</v>
          </cell>
          <cell r="BE1171">
            <v>65.614960264560409</v>
          </cell>
        </row>
        <row r="1172">
          <cell r="AC1172">
            <v>1169</v>
          </cell>
          <cell r="AD1172">
            <v>101.9204388878391</v>
          </cell>
          <cell r="AE1172">
            <v>104.21693786635022</v>
          </cell>
          <cell r="AF1172">
            <v>107.35789336835654</v>
          </cell>
          <cell r="AG1172">
            <v>112.1702140369574</v>
          </cell>
          <cell r="AH1172">
            <v>121.31821242754192</v>
          </cell>
          <cell r="AZ1172">
            <v>1169</v>
          </cell>
          <cell r="BA1172">
            <v>54.647570600302998</v>
          </cell>
          <cell r="BB1172">
            <v>56.171318530112593</v>
          </cell>
          <cell r="BC1172">
            <v>58.132160995048658</v>
          </cell>
          <cell r="BD1172">
            <v>60.898405895812147</v>
          </cell>
          <cell r="BE1172">
            <v>65.620920914599765</v>
          </cell>
        </row>
        <row r="1173">
          <cell r="AC1173">
            <v>1170</v>
          </cell>
          <cell r="AD1173">
            <v>101.93313390071154</v>
          </cell>
          <cell r="AE1173">
            <v>104.22882818935571</v>
          </cell>
          <cell r="AF1173">
            <v>107.37097134086417</v>
          </cell>
          <cell r="AG1173">
            <v>112.18264637564791</v>
          </cell>
          <cell r="AH1173">
            <v>121.33060887765183</v>
          </cell>
          <cell r="AZ1173">
            <v>1170</v>
          </cell>
          <cell r="BA1173">
            <v>54.653523799622199</v>
          </cell>
          <cell r="BB1173">
            <v>56.176870467458372</v>
          </cell>
          <cell r="BC1173">
            <v>58.137685242179415</v>
          </cell>
          <cell r="BD1173">
            <v>60.904591134337529</v>
          </cell>
          <cell r="BE1173">
            <v>65.62688156463912</v>
          </cell>
        </row>
        <row r="1174">
          <cell r="AC1174">
            <v>1171</v>
          </cell>
          <cell r="AD1174">
            <v>101.94582891358398</v>
          </cell>
          <cell r="AE1174">
            <v>104.2407185123612</v>
          </cell>
          <cell r="AF1174">
            <v>107.3840493133718</v>
          </cell>
          <cell r="AG1174">
            <v>112.19507871433842</v>
          </cell>
          <cell r="AH1174">
            <v>121.34300532776173</v>
          </cell>
          <cell r="AZ1174">
            <v>1171</v>
          </cell>
          <cell r="BA1174">
            <v>54.659476998941408</v>
          </cell>
          <cell r="BB1174">
            <v>56.18242240480415</v>
          </cell>
          <cell r="BC1174">
            <v>58.143209489310173</v>
          </cell>
          <cell r="BD1174">
            <v>60.910776372862912</v>
          </cell>
          <cell r="BE1174">
            <v>65.632842214678476</v>
          </cell>
        </row>
        <row r="1175">
          <cell r="AC1175">
            <v>1172</v>
          </cell>
          <cell r="AD1175">
            <v>101.95852392645642</v>
          </cell>
          <cell r="AE1175">
            <v>104.25260883536669</v>
          </cell>
          <cell r="AF1175">
            <v>107.39712728587944</v>
          </cell>
          <cell r="AG1175">
            <v>112.20751105302892</v>
          </cell>
          <cell r="AH1175">
            <v>121.35540177787163</v>
          </cell>
          <cell r="AZ1175">
            <v>1172</v>
          </cell>
          <cell r="BA1175">
            <v>54.665430198260616</v>
          </cell>
          <cell r="BB1175">
            <v>56.187974342149921</v>
          </cell>
          <cell r="BC1175">
            <v>58.148733736440938</v>
          </cell>
          <cell r="BD1175">
            <v>60.916961611388302</v>
          </cell>
          <cell r="BE1175">
            <v>65.638802864717832</v>
          </cell>
        </row>
        <row r="1176">
          <cell r="AC1176">
            <v>1173</v>
          </cell>
          <cell r="AD1176">
            <v>101.97121893932885</v>
          </cell>
          <cell r="AE1176">
            <v>104.26449915837217</v>
          </cell>
          <cell r="AF1176">
            <v>107.41020525838708</v>
          </cell>
          <cell r="AG1176">
            <v>112.21994339171944</v>
          </cell>
          <cell r="AH1176">
            <v>121.36779822798154</v>
          </cell>
          <cell r="AZ1176">
            <v>1173</v>
          </cell>
          <cell r="BA1176">
            <v>54.671383397579817</v>
          </cell>
          <cell r="BB1176">
            <v>56.1935262794957</v>
          </cell>
          <cell r="BC1176">
            <v>58.154257983571696</v>
          </cell>
          <cell r="BD1176">
            <v>60.923146849913685</v>
          </cell>
          <cell r="BE1176">
            <v>65.644763514757187</v>
          </cell>
        </row>
        <row r="1177">
          <cell r="AC1177">
            <v>1174</v>
          </cell>
          <cell r="AD1177">
            <v>101.98391395220129</v>
          </cell>
          <cell r="AE1177">
            <v>104.27638948137766</v>
          </cell>
          <cell r="AF1177">
            <v>107.42328323089471</v>
          </cell>
          <cell r="AG1177">
            <v>112.23237573040994</v>
          </cell>
          <cell r="AH1177">
            <v>121.38019467809143</v>
          </cell>
          <cell r="AZ1177">
            <v>1174</v>
          </cell>
          <cell r="BA1177">
            <v>54.677336596899025</v>
          </cell>
          <cell r="BB1177">
            <v>56.199078216841478</v>
          </cell>
          <cell r="BC1177">
            <v>58.159782230702454</v>
          </cell>
          <cell r="BD1177">
            <v>60.929332088439068</v>
          </cell>
          <cell r="BE1177">
            <v>65.650724164796543</v>
          </cell>
        </row>
        <row r="1178">
          <cell r="AC1178">
            <v>1175</v>
          </cell>
          <cell r="AD1178">
            <v>101.99660896507373</v>
          </cell>
          <cell r="AE1178">
            <v>104.28827980438315</v>
          </cell>
          <cell r="AF1178">
            <v>107.43636120340234</v>
          </cell>
          <cell r="AG1178">
            <v>112.24480806910044</v>
          </cell>
          <cell r="AH1178">
            <v>121.39259112820133</v>
          </cell>
          <cell r="AZ1178">
            <v>1175</v>
          </cell>
          <cell r="BA1178">
            <v>54.683289796218233</v>
          </cell>
          <cell r="BB1178">
            <v>56.204630154187257</v>
          </cell>
          <cell r="BC1178">
            <v>58.165306477833219</v>
          </cell>
          <cell r="BD1178">
            <v>60.935517326964451</v>
          </cell>
          <cell r="BE1178">
            <v>65.656684814835899</v>
          </cell>
        </row>
        <row r="1179">
          <cell r="AC1179">
            <v>1176</v>
          </cell>
          <cell r="AD1179">
            <v>102.0086809183763</v>
          </cell>
          <cell r="AE1179">
            <v>104.30017012738864</v>
          </cell>
          <cell r="AF1179">
            <v>107.44943917590997</v>
          </cell>
          <cell r="AG1179">
            <v>112.25724040779096</v>
          </cell>
          <cell r="AH1179">
            <v>121.40498757831124</v>
          </cell>
          <cell r="AZ1179">
            <v>1176</v>
          </cell>
          <cell r="BA1179">
            <v>54.689242995537441</v>
          </cell>
          <cell r="BB1179">
            <v>56.210182091533035</v>
          </cell>
          <cell r="BC1179">
            <v>58.170830724963977</v>
          </cell>
          <cell r="BD1179">
            <v>60.941702565489841</v>
          </cell>
          <cell r="BE1179">
            <v>65.662645464875254</v>
          </cell>
        </row>
        <row r="1180">
          <cell r="AC1180">
            <v>1177</v>
          </cell>
          <cell r="AD1180">
            <v>102.02052578421427</v>
          </cell>
          <cell r="AE1180">
            <v>104.31206045039413</v>
          </cell>
          <cell r="AF1180">
            <v>107.4625171484176</v>
          </cell>
          <cell r="AG1180">
            <v>112.26967274648146</v>
          </cell>
          <cell r="AH1180">
            <v>121.41738402842114</v>
          </cell>
          <cell r="AZ1180">
            <v>1177</v>
          </cell>
          <cell r="BA1180">
            <v>54.695196194856642</v>
          </cell>
          <cell r="BB1180">
            <v>56.215734028878813</v>
          </cell>
          <cell r="BC1180">
            <v>58.176354972094735</v>
          </cell>
          <cell r="BD1180">
            <v>60.947887804015224</v>
          </cell>
          <cell r="BE1180">
            <v>65.66860611491461</v>
          </cell>
        </row>
        <row r="1181">
          <cell r="AC1181">
            <v>1178</v>
          </cell>
          <cell r="AD1181">
            <v>102.03237065005224</v>
          </cell>
          <cell r="AE1181">
            <v>104.32395077339962</v>
          </cell>
          <cell r="AF1181">
            <v>107.47559512092523</v>
          </cell>
          <cell r="AG1181">
            <v>112.28210508517198</v>
          </cell>
          <cell r="AH1181">
            <v>121.42978047853104</v>
          </cell>
          <cell r="AZ1181">
            <v>1178</v>
          </cell>
          <cell r="BA1181">
            <v>54.70114939417585</v>
          </cell>
          <cell r="BB1181">
            <v>56.221285966224585</v>
          </cell>
          <cell r="BC1181">
            <v>58.181879219225493</v>
          </cell>
          <cell r="BD1181">
            <v>60.954073042540607</v>
          </cell>
          <cell r="BE1181">
            <v>65.674566764953966</v>
          </cell>
        </row>
        <row r="1182">
          <cell r="AC1182">
            <v>1179</v>
          </cell>
          <cell r="AD1182">
            <v>102.04421551589022</v>
          </cell>
          <cell r="AE1182">
            <v>104.3358410964051</v>
          </cell>
          <cell r="AF1182">
            <v>107.48867309343287</v>
          </cell>
          <cell r="AG1182">
            <v>112.29453742386248</v>
          </cell>
          <cell r="AH1182">
            <v>121.44217692864095</v>
          </cell>
          <cell r="AZ1182">
            <v>1179</v>
          </cell>
          <cell r="BA1182">
            <v>54.707102593495058</v>
          </cell>
          <cell r="BB1182">
            <v>56.226837903570363</v>
          </cell>
          <cell r="BC1182">
            <v>58.187403466356258</v>
          </cell>
          <cell r="BD1182">
            <v>60.96025828106599</v>
          </cell>
          <cell r="BE1182">
            <v>65.680527414993335</v>
          </cell>
        </row>
        <row r="1183">
          <cell r="AC1183">
            <v>1180</v>
          </cell>
          <cell r="AD1183">
            <v>102.05606038172817</v>
          </cell>
          <cell r="AE1183">
            <v>104.34773141941059</v>
          </cell>
          <cell r="AF1183">
            <v>107.50175106594051</v>
          </cell>
          <cell r="AG1183">
            <v>112.306969762553</v>
          </cell>
          <cell r="AH1183">
            <v>121.45457337875085</v>
          </cell>
          <cell r="AZ1183">
            <v>1180</v>
          </cell>
          <cell r="BA1183">
            <v>54.713055792814259</v>
          </cell>
          <cell r="BB1183">
            <v>56.232389840916142</v>
          </cell>
          <cell r="BC1183">
            <v>58.192927713487016</v>
          </cell>
          <cell r="BD1183">
            <v>60.96644351959138</v>
          </cell>
          <cell r="BE1183">
            <v>65.686488065032691</v>
          </cell>
        </row>
        <row r="1184">
          <cell r="AC1184">
            <v>1181</v>
          </cell>
          <cell r="AD1184">
            <v>102.06790524756615</v>
          </cell>
          <cell r="AE1184">
            <v>104.35962174241608</v>
          </cell>
          <cell r="AF1184">
            <v>107.51482903844814</v>
          </cell>
          <cell r="AG1184">
            <v>112.3194021012435</v>
          </cell>
          <cell r="AH1184">
            <v>121.46696982886075</v>
          </cell>
          <cell r="AZ1184">
            <v>1181</v>
          </cell>
          <cell r="BA1184">
            <v>54.719008992133467</v>
          </cell>
          <cell r="BB1184">
            <v>56.23794177826192</v>
          </cell>
          <cell r="BC1184">
            <v>58.198451960617774</v>
          </cell>
          <cell r="BD1184">
            <v>60.972628758116763</v>
          </cell>
          <cell r="BE1184">
            <v>65.692448715072047</v>
          </cell>
        </row>
        <row r="1185">
          <cell r="AC1185">
            <v>1182</v>
          </cell>
          <cell r="AD1185">
            <v>102.07975011340412</v>
          </cell>
          <cell r="AE1185">
            <v>104.37151206542157</v>
          </cell>
          <cell r="AF1185">
            <v>107.52790701095577</v>
          </cell>
          <cell r="AG1185">
            <v>112.331834439934</v>
          </cell>
          <cell r="AH1185">
            <v>121.47936627897066</v>
          </cell>
          <cell r="AZ1185">
            <v>1182</v>
          </cell>
          <cell r="BA1185">
            <v>54.724962191452676</v>
          </cell>
          <cell r="BB1185">
            <v>56.243493715607698</v>
          </cell>
          <cell r="BC1185">
            <v>58.203976207748532</v>
          </cell>
          <cell r="BD1185">
            <v>60.978813996642145</v>
          </cell>
          <cell r="BE1185">
            <v>65.698409365111402</v>
          </cell>
        </row>
        <row r="1186">
          <cell r="AC1186">
            <v>1183</v>
          </cell>
          <cell r="AD1186">
            <v>102.09159497924209</v>
          </cell>
          <cell r="AE1186">
            <v>104.38340238842706</v>
          </cell>
          <cell r="AF1186">
            <v>107.5409849834634</v>
          </cell>
          <cell r="AG1186">
            <v>112.34426677862452</v>
          </cell>
          <cell r="AH1186">
            <v>121.49176272908056</v>
          </cell>
          <cell r="AZ1186">
            <v>1183</v>
          </cell>
          <cell r="BA1186">
            <v>54.730915390771884</v>
          </cell>
          <cell r="BB1186">
            <v>56.24904565295347</v>
          </cell>
          <cell r="BC1186">
            <v>58.209500454879297</v>
          </cell>
          <cell r="BD1186">
            <v>60.984999235167535</v>
          </cell>
          <cell r="BE1186">
            <v>65.704370015150758</v>
          </cell>
        </row>
        <row r="1187">
          <cell r="AC1187">
            <v>1184</v>
          </cell>
          <cell r="AD1187">
            <v>102.10343984508005</v>
          </cell>
          <cell r="AE1187">
            <v>104.39529271143255</v>
          </cell>
          <cell r="AF1187">
            <v>107.55406295597103</v>
          </cell>
          <cell r="AG1187">
            <v>112.35669911731502</v>
          </cell>
          <cell r="AH1187">
            <v>121.50415917919047</v>
          </cell>
          <cell r="AZ1187">
            <v>1184</v>
          </cell>
          <cell r="BA1187">
            <v>54.736868590091085</v>
          </cell>
          <cell r="BB1187">
            <v>56.254597590299248</v>
          </cell>
          <cell r="BC1187">
            <v>58.215024702010055</v>
          </cell>
          <cell r="BD1187">
            <v>60.991184473692918</v>
          </cell>
          <cell r="BE1187">
            <v>65.710330665190114</v>
          </cell>
        </row>
        <row r="1188">
          <cell r="AC1188">
            <v>1185</v>
          </cell>
          <cell r="AD1188">
            <v>102.11528471091802</v>
          </cell>
          <cell r="AE1188">
            <v>104.40718303443803</v>
          </cell>
          <cell r="AF1188">
            <v>107.56714092847866</v>
          </cell>
          <cell r="AG1188">
            <v>112.36913145600553</v>
          </cell>
          <cell r="AH1188">
            <v>121.51655562930037</v>
          </cell>
          <cell r="AZ1188">
            <v>1185</v>
          </cell>
          <cell r="BA1188">
            <v>54.742821789410293</v>
          </cell>
          <cell r="BB1188">
            <v>56.260149527645027</v>
          </cell>
          <cell r="BC1188">
            <v>58.220548949140813</v>
          </cell>
          <cell r="BD1188">
            <v>60.997369712218301</v>
          </cell>
          <cell r="BE1188">
            <v>65.716291315229469</v>
          </cell>
        </row>
        <row r="1189">
          <cell r="AC1189">
            <v>1186</v>
          </cell>
          <cell r="AD1189">
            <v>102.12712957675599</v>
          </cell>
          <cell r="AE1189">
            <v>104.41907335744352</v>
          </cell>
          <cell r="AF1189">
            <v>107.5802189009863</v>
          </cell>
          <cell r="AG1189">
            <v>112.38156379469604</v>
          </cell>
          <cell r="AH1189">
            <v>121.52895207941026</v>
          </cell>
          <cell r="AZ1189">
            <v>1186</v>
          </cell>
          <cell r="BA1189">
            <v>54.748774988729501</v>
          </cell>
          <cell r="BB1189">
            <v>56.265701464990805</v>
          </cell>
          <cell r="BC1189">
            <v>58.226073196271578</v>
          </cell>
          <cell r="BD1189">
            <v>61.003071616459493</v>
          </cell>
          <cell r="BE1189">
            <v>65.722251965268825</v>
          </cell>
        </row>
        <row r="1190">
          <cell r="AC1190">
            <v>1187</v>
          </cell>
          <cell r="AD1190">
            <v>102.13897444259396</v>
          </cell>
          <cell r="AE1190">
            <v>104.43096368044901</v>
          </cell>
          <cell r="AF1190">
            <v>107.59329687349394</v>
          </cell>
          <cell r="AG1190">
            <v>112.39399613338655</v>
          </cell>
          <cell r="AH1190">
            <v>121.54134852952016</v>
          </cell>
          <cell r="AZ1190">
            <v>1187</v>
          </cell>
          <cell r="BA1190">
            <v>54.754728188048709</v>
          </cell>
          <cell r="BB1190">
            <v>56.271253402336583</v>
          </cell>
          <cell r="BC1190">
            <v>58.231597443402336</v>
          </cell>
          <cell r="BD1190">
            <v>61.008415904420211</v>
          </cell>
          <cell r="BE1190">
            <v>65.72821261530818</v>
          </cell>
        </row>
        <row r="1191">
          <cell r="AC1191">
            <v>1188</v>
          </cell>
          <cell r="AD1191">
            <v>102.15081930843193</v>
          </cell>
          <cell r="AE1191">
            <v>104.4428540034545</v>
          </cell>
          <cell r="AF1191">
            <v>107.60637484600157</v>
          </cell>
          <cell r="AG1191">
            <v>112.40642847207705</v>
          </cell>
          <cell r="AH1191">
            <v>121.55374497963007</v>
          </cell>
          <cell r="AZ1191">
            <v>1188</v>
          </cell>
          <cell r="BA1191">
            <v>54.76068138736791</v>
          </cell>
          <cell r="BB1191">
            <v>56.276805339682355</v>
          </cell>
          <cell r="BC1191">
            <v>58.237121690533094</v>
          </cell>
          <cell r="BD1191">
            <v>61.013760192380936</v>
          </cell>
          <cell r="BE1191">
            <v>65.734173265347536</v>
          </cell>
        </row>
        <row r="1192">
          <cell r="AC1192">
            <v>1189</v>
          </cell>
          <cell r="AD1192">
            <v>102.16266417426989</v>
          </cell>
          <cell r="AE1192">
            <v>104.45474432645999</v>
          </cell>
          <cell r="AF1192">
            <v>107.6194528185092</v>
          </cell>
          <cell r="AG1192">
            <v>112.41886081076757</v>
          </cell>
          <cell r="AH1192">
            <v>121.56614142973997</v>
          </cell>
          <cell r="AZ1192">
            <v>1189</v>
          </cell>
          <cell r="BA1192">
            <v>54.766634586687118</v>
          </cell>
          <cell r="BB1192">
            <v>56.282357277028133</v>
          </cell>
          <cell r="BC1192">
            <v>58.242645937663852</v>
          </cell>
          <cell r="BD1192">
            <v>61.01910448034166</v>
          </cell>
          <cell r="BE1192">
            <v>65.740133915386892</v>
          </cell>
        </row>
        <row r="1193">
          <cell r="AC1193">
            <v>1190</v>
          </cell>
          <cell r="AD1193">
            <v>102.17450904010786</v>
          </cell>
          <cell r="AE1193">
            <v>104.46663464946548</v>
          </cell>
          <cell r="AF1193">
            <v>107.63253079101683</v>
          </cell>
          <cell r="AG1193">
            <v>112.43129314945807</v>
          </cell>
          <cell r="AH1193">
            <v>121.57853787984988</v>
          </cell>
          <cell r="AZ1193">
            <v>1190</v>
          </cell>
          <cell r="BA1193">
            <v>54.772587786006326</v>
          </cell>
          <cell r="BB1193">
            <v>56.287909214373911</v>
          </cell>
          <cell r="BC1193">
            <v>58.248170184794617</v>
          </cell>
          <cell r="BD1193">
            <v>61.024448768302385</v>
          </cell>
          <cell r="BE1193">
            <v>65.746094565426247</v>
          </cell>
        </row>
        <row r="1194">
          <cell r="AC1194">
            <v>1191</v>
          </cell>
          <cell r="AD1194">
            <v>102.18635390594584</v>
          </cell>
          <cell r="AE1194">
            <v>104.47852497247096</v>
          </cell>
          <cell r="AF1194">
            <v>107.64560876352446</v>
          </cell>
          <cell r="AG1194">
            <v>112.44372548814857</v>
          </cell>
          <cell r="AH1194">
            <v>121.59093432995978</v>
          </cell>
          <cell r="AZ1194">
            <v>1191</v>
          </cell>
          <cell r="BA1194">
            <v>54.778540985325527</v>
          </cell>
          <cell r="BB1194">
            <v>56.29346115171969</v>
          </cell>
          <cell r="BC1194">
            <v>58.253694431925375</v>
          </cell>
          <cell r="BD1194">
            <v>61.029793056263102</v>
          </cell>
          <cell r="BE1194">
            <v>65.752055215465603</v>
          </cell>
        </row>
        <row r="1195">
          <cell r="AC1195">
            <v>1192</v>
          </cell>
          <cell r="AD1195">
            <v>102.19819877178381</v>
          </cell>
          <cell r="AE1195">
            <v>104.49041529547645</v>
          </cell>
          <cell r="AF1195">
            <v>107.6586867360321</v>
          </cell>
          <cell r="AG1195">
            <v>112.45615782683909</v>
          </cell>
          <cell r="AH1195">
            <v>121.60333078006968</v>
          </cell>
          <cell r="AZ1195">
            <v>1192</v>
          </cell>
          <cell r="BA1195">
            <v>54.784494184644736</v>
          </cell>
          <cell r="BB1195">
            <v>56.299013089065468</v>
          </cell>
          <cell r="BC1195">
            <v>58.259218679056133</v>
          </cell>
          <cell r="BD1195">
            <v>61.035137344223827</v>
          </cell>
          <cell r="BE1195">
            <v>65.758015865504959</v>
          </cell>
        </row>
        <row r="1196">
          <cell r="AC1196">
            <v>1193</v>
          </cell>
          <cell r="AD1196">
            <v>102.21004363762177</v>
          </cell>
          <cell r="AE1196">
            <v>104.50230561848194</v>
          </cell>
          <cell r="AF1196">
            <v>107.67176470853974</v>
          </cell>
          <cell r="AG1196">
            <v>112.46859016552959</v>
          </cell>
          <cell r="AH1196">
            <v>121.61572723017959</v>
          </cell>
          <cell r="AZ1196">
            <v>1193</v>
          </cell>
          <cell r="BA1196">
            <v>54.790447383963944</v>
          </cell>
          <cell r="BB1196">
            <v>56.304565026411247</v>
          </cell>
          <cell r="BC1196">
            <v>58.264742926186898</v>
          </cell>
          <cell r="BD1196">
            <v>61.040481632184552</v>
          </cell>
          <cell r="BE1196">
            <v>65.763976515544314</v>
          </cell>
        </row>
        <row r="1197">
          <cell r="AC1197">
            <v>1194</v>
          </cell>
          <cell r="AD1197">
            <v>102.22188850345974</v>
          </cell>
          <cell r="AE1197">
            <v>104.51419594148743</v>
          </cell>
          <cell r="AF1197">
            <v>107.68484268104737</v>
          </cell>
          <cell r="AG1197">
            <v>112.48102250422011</v>
          </cell>
          <cell r="AH1197">
            <v>121.62812368028949</v>
          </cell>
          <cell r="AZ1197">
            <v>1194</v>
          </cell>
          <cell r="BA1197">
            <v>54.796400583283152</v>
          </cell>
          <cell r="BB1197">
            <v>56.310116963757018</v>
          </cell>
          <cell r="BC1197">
            <v>58.270267173317656</v>
          </cell>
          <cell r="BD1197">
            <v>61.045825920145276</v>
          </cell>
          <cell r="BE1197">
            <v>65.76993716558367</v>
          </cell>
        </row>
        <row r="1198">
          <cell r="AC1198">
            <v>1195</v>
          </cell>
          <cell r="AD1198">
            <v>102.23373336929771</v>
          </cell>
          <cell r="AE1198">
            <v>104.52608626449292</v>
          </cell>
          <cell r="AF1198">
            <v>107.697920653555</v>
          </cell>
          <cell r="AG1198">
            <v>112.49345484291061</v>
          </cell>
          <cell r="AH1198">
            <v>121.64052013039939</v>
          </cell>
          <cell r="AZ1198">
            <v>1195</v>
          </cell>
          <cell r="BA1198">
            <v>54.802353782602353</v>
          </cell>
          <cell r="BB1198">
            <v>56.315668901102796</v>
          </cell>
          <cell r="BC1198">
            <v>58.275791420448414</v>
          </cell>
          <cell r="BD1198">
            <v>61.051170208106001</v>
          </cell>
          <cell r="BE1198">
            <v>65.77589781562304</v>
          </cell>
        </row>
        <row r="1199">
          <cell r="AC1199">
            <v>1196</v>
          </cell>
          <cell r="AD1199">
            <v>102.24557823513568</v>
          </cell>
          <cell r="AE1199">
            <v>104.53797658749841</v>
          </cell>
          <cell r="AF1199">
            <v>107.71099862606263</v>
          </cell>
          <cell r="AG1199">
            <v>112.50588718160112</v>
          </cell>
          <cell r="AH1199">
            <v>121.6529165805093</v>
          </cell>
          <cell r="AZ1199">
            <v>1196</v>
          </cell>
          <cell r="BA1199">
            <v>54.808306981921561</v>
          </cell>
          <cell r="BB1199">
            <v>56.321220838448575</v>
          </cell>
          <cell r="BC1199">
            <v>58.281315667579172</v>
          </cell>
          <cell r="BD1199">
            <v>61.056514496066718</v>
          </cell>
          <cell r="BE1199">
            <v>65.781858465662395</v>
          </cell>
        </row>
        <row r="1200">
          <cell r="AC1200">
            <v>1197</v>
          </cell>
          <cell r="AD1200">
            <v>102.25742310097364</v>
          </cell>
          <cell r="AE1200">
            <v>104.54986691050389</v>
          </cell>
          <cell r="AF1200">
            <v>107.72407659857026</v>
          </cell>
          <cell r="AG1200">
            <v>112.51831952029163</v>
          </cell>
          <cell r="AH1200">
            <v>121.66531303061919</v>
          </cell>
          <cell r="AZ1200">
            <v>1197</v>
          </cell>
          <cell r="BA1200">
            <v>54.814260181240769</v>
          </cell>
          <cell r="BB1200">
            <v>56.326772775794353</v>
          </cell>
          <cell r="BC1200">
            <v>58.286839914709937</v>
          </cell>
          <cell r="BD1200">
            <v>61.061858784027443</v>
          </cell>
          <cell r="BE1200">
            <v>65.787819115701751</v>
          </cell>
        </row>
        <row r="1201">
          <cell r="AC1201">
            <v>1198</v>
          </cell>
          <cell r="AD1201">
            <v>102.26926796681161</v>
          </cell>
          <cell r="AE1201">
            <v>104.56175723350938</v>
          </cell>
          <cell r="AF1201">
            <v>107.73715457107789</v>
          </cell>
          <cell r="AG1201">
            <v>112.53075185898214</v>
          </cell>
          <cell r="AH1201">
            <v>121.67770948072909</v>
          </cell>
          <cell r="AZ1201">
            <v>1198</v>
          </cell>
          <cell r="BA1201">
            <v>54.820213380559977</v>
          </cell>
          <cell r="BB1201">
            <v>56.332324713140132</v>
          </cell>
          <cell r="BC1201">
            <v>58.292364161840695</v>
          </cell>
          <cell r="BD1201">
            <v>61.067203071988168</v>
          </cell>
          <cell r="BE1201">
            <v>65.793779765741107</v>
          </cell>
        </row>
        <row r="1202">
          <cell r="AC1202">
            <v>1199</v>
          </cell>
          <cell r="AD1202">
            <v>102.28111283264958</v>
          </cell>
          <cell r="AE1202">
            <v>104.57364755651487</v>
          </cell>
          <cell r="AF1202">
            <v>107.75023254358553</v>
          </cell>
          <cell r="AG1202">
            <v>112.54318419767264</v>
          </cell>
          <cell r="AH1202">
            <v>121.690105930839</v>
          </cell>
          <cell r="AZ1202">
            <v>1199</v>
          </cell>
          <cell r="BA1202">
            <v>54.826166579879178</v>
          </cell>
          <cell r="BB1202">
            <v>56.337876650485903</v>
          </cell>
          <cell r="BC1202">
            <v>58.297888408971453</v>
          </cell>
          <cell r="BD1202">
            <v>61.072547359948892</v>
          </cell>
          <cell r="BE1202">
            <v>65.799740415780462</v>
          </cell>
        </row>
        <row r="1203">
          <cell r="AC1203">
            <v>1200</v>
          </cell>
          <cell r="AD1203">
            <v>102.29295769848756</v>
          </cell>
          <cell r="AE1203">
            <v>104.58553787952036</v>
          </cell>
          <cell r="AF1203">
            <v>107.76331051609317</v>
          </cell>
          <cell r="AG1203">
            <v>112.55561653636315</v>
          </cell>
          <cell r="AH1203">
            <v>121.7025023809489</v>
          </cell>
          <cell r="AZ1203">
            <v>1200</v>
          </cell>
          <cell r="BA1203">
            <v>54.832119779198386</v>
          </cell>
          <cell r="BB1203">
            <v>56.343428587831681</v>
          </cell>
          <cell r="BC1203">
            <v>58.303412656102211</v>
          </cell>
          <cell r="BD1203">
            <v>61.07789164790961</v>
          </cell>
          <cell r="BE1203">
            <v>65.805701065819818</v>
          </cell>
        </row>
        <row r="1204">
          <cell r="AC1204">
            <v>1201</v>
          </cell>
          <cell r="AD1204">
            <v>102.30480256432553</v>
          </cell>
          <cell r="AE1204">
            <v>104.59742820252585</v>
          </cell>
          <cell r="AF1204">
            <v>107.7763884886008</v>
          </cell>
          <cell r="AG1204">
            <v>112.56804887505366</v>
          </cell>
          <cell r="AH1204">
            <v>121.7148988310588</v>
          </cell>
          <cell r="AZ1204">
            <v>1201</v>
          </cell>
          <cell r="BA1204">
            <v>54.838072978517594</v>
          </cell>
          <cell r="BB1204">
            <v>56.34898052517746</v>
          </cell>
          <cell r="BC1204">
            <v>58.308936903232976</v>
          </cell>
          <cell r="BD1204">
            <v>61.083235935870334</v>
          </cell>
          <cell r="BE1204">
            <v>65.811661715859174</v>
          </cell>
        </row>
        <row r="1205">
          <cell r="AC1205">
            <v>1202</v>
          </cell>
          <cell r="AD1205">
            <v>102.31664743016348</v>
          </cell>
          <cell r="AE1205">
            <v>104.60931852553134</v>
          </cell>
          <cell r="AF1205">
            <v>107.78946646110843</v>
          </cell>
          <cell r="AG1205">
            <v>112.58048121374416</v>
          </cell>
          <cell r="AH1205">
            <v>121.72729528116871</v>
          </cell>
          <cell r="AZ1205">
            <v>1202</v>
          </cell>
          <cell r="BA1205">
            <v>54.844026177836795</v>
          </cell>
          <cell r="BB1205">
            <v>56.354532462523238</v>
          </cell>
          <cell r="BC1205">
            <v>58.314461150363734</v>
          </cell>
          <cell r="BD1205">
            <v>61.088580223831059</v>
          </cell>
          <cell r="BE1205">
            <v>65.817622365898529</v>
          </cell>
        </row>
        <row r="1206">
          <cell r="AC1206">
            <v>1203</v>
          </cell>
          <cell r="AD1206">
            <v>102.32849229600146</v>
          </cell>
          <cell r="AE1206">
            <v>104.62120884853682</v>
          </cell>
          <cell r="AF1206">
            <v>107.80254443361606</v>
          </cell>
          <cell r="AG1206">
            <v>112.59291355243468</v>
          </cell>
          <cell r="AH1206">
            <v>121.73969173127861</v>
          </cell>
          <cell r="AZ1206">
            <v>1203</v>
          </cell>
          <cell r="BA1206">
            <v>54.849979377156004</v>
          </cell>
          <cell r="BB1206">
            <v>56.360084399869017</v>
          </cell>
          <cell r="BC1206">
            <v>58.319985397494492</v>
          </cell>
          <cell r="BD1206">
            <v>61.093924511791784</v>
          </cell>
          <cell r="BE1206">
            <v>65.823583015937885</v>
          </cell>
        </row>
        <row r="1207">
          <cell r="AC1207">
            <v>1204</v>
          </cell>
          <cell r="AD1207">
            <v>102.34033716183943</v>
          </cell>
          <cell r="AE1207">
            <v>104.63309917154231</v>
          </cell>
          <cell r="AF1207">
            <v>107.81562240612369</v>
          </cell>
          <cell r="AG1207">
            <v>112.60534589112518</v>
          </cell>
          <cell r="AH1207">
            <v>121.75208818138852</v>
          </cell>
          <cell r="AZ1207">
            <v>1204</v>
          </cell>
          <cell r="BA1207">
            <v>54.855932576475212</v>
          </cell>
          <cell r="BB1207">
            <v>56.365636337214795</v>
          </cell>
          <cell r="BC1207">
            <v>58.325509644625257</v>
          </cell>
          <cell r="BD1207">
            <v>61.099268799752508</v>
          </cell>
          <cell r="BE1207">
            <v>65.829543665977241</v>
          </cell>
        </row>
        <row r="1208">
          <cell r="AC1208">
            <v>1205</v>
          </cell>
          <cell r="AD1208">
            <v>102.3521820276774</v>
          </cell>
          <cell r="AE1208">
            <v>104.6449894945478</v>
          </cell>
          <cell r="AF1208">
            <v>107.82870037863132</v>
          </cell>
          <cell r="AG1208">
            <v>112.6177782298157</v>
          </cell>
          <cell r="AH1208">
            <v>121.76448463149842</v>
          </cell>
          <cell r="AZ1208">
            <v>1205</v>
          </cell>
          <cell r="BA1208">
            <v>54.86188577579442</v>
          </cell>
          <cell r="BB1208">
            <v>56.371188274560566</v>
          </cell>
          <cell r="BC1208">
            <v>58.331033891756014</v>
          </cell>
          <cell r="BD1208">
            <v>61.104613087713226</v>
          </cell>
          <cell r="BE1208">
            <v>65.835504316016596</v>
          </cell>
        </row>
        <row r="1209">
          <cell r="AC1209">
            <v>1206</v>
          </cell>
          <cell r="AD1209">
            <v>102.36402689351536</v>
          </cell>
          <cell r="AE1209">
            <v>104.65687981755327</v>
          </cell>
          <cell r="AF1209">
            <v>107.84177835113896</v>
          </cell>
          <cell r="AG1209">
            <v>112.6302105685062</v>
          </cell>
          <cell r="AH1209">
            <v>121.77688108160832</v>
          </cell>
          <cell r="AZ1209">
            <v>1206</v>
          </cell>
          <cell r="BA1209">
            <v>54.867838975113621</v>
          </cell>
          <cell r="BB1209">
            <v>56.376740211906345</v>
          </cell>
          <cell r="BC1209">
            <v>58.336558138886772</v>
          </cell>
          <cell r="BD1209">
            <v>61.10995737567395</v>
          </cell>
          <cell r="BE1209">
            <v>65.841464966055952</v>
          </cell>
        </row>
        <row r="1210">
          <cell r="AC1210">
            <v>1207</v>
          </cell>
          <cell r="AD1210">
            <v>102.37587175935333</v>
          </cell>
          <cell r="AE1210">
            <v>104.66877014055876</v>
          </cell>
          <cell r="AF1210">
            <v>107.8548563236466</v>
          </cell>
          <cell r="AG1210">
            <v>112.64264290719672</v>
          </cell>
          <cell r="AH1210">
            <v>121.78927753171823</v>
          </cell>
          <cell r="AZ1210">
            <v>1207</v>
          </cell>
          <cell r="BA1210">
            <v>54.873792174432829</v>
          </cell>
          <cell r="BB1210">
            <v>56.382292149252123</v>
          </cell>
          <cell r="BC1210">
            <v>58.34208238601753</v>
          </cell>
          <cell r="BD1210">
            <v>61.115301663634675</v>
          </cell>
          <cell r="BE1210">
            <v>65.847425616095308</v>
          </cell>
        </row>
        <row r="1211">
          <cell r="AC1211">
            <v>1208</v>
          </cell>
          <cell r="AD1211">
            <v>102.3877166251913</v>
          </cell>
          <cell r="AE1211">
            <v>104.68066046356425</v>
          </cell>
          <cell r="AF1211">
            <v>107.86793429615423</v>
          </cell>
          <cell r="AG1211">
            <v>112.65507524588722</v>
          </cell>
          <cell r="AH1211">
            <v>121.80167398182813</v>
          </cell>
          <cell r="AZ1211">
            <v>1208</v>
          </cell>
          <cell r="BA1211">
            <v>54.879745373752037</v>
          </cell>
          <cell r="BB1211">
            <v>56.387844086597902</v>
          </cell>
          <cell r="BC1211">
            <v>58.347606633148295</v>
          </cell>
          <cell r="BD1211">
            <v>61.120645951595399</v>
          </cell>
          <cell r="BE1211">
            <v>65.853386266134663</v>
          </cell>
        </row>
        <row r="1212">
          <cell r="AC1212">
            <v>1209</v>
          </cell>
          <cell r="AD1212">
            <v>102.39956149102927</v>
          </cell>
          <cell r="AE1212">
            <v>104.69255078656974</v>
          </cell>
          <cell r="AF1212">
            <v>107.88101226866186</v>
          </cell>
          <cell r="AG1212">
            <v>112.66750758457772</v>
          </cell>
          <cell r="AH1212">
            <v>121.81407043193802</v>
          </cell>
          <cell r="AZ1212">
            <v>1209</v>
          </cell>
          <cell r="BA1212">
            <v>54.885698573071238</v>
          </cell>
          <cell r="BB1212">
            <v>56.39339602394368</v>
          </cell>
          <cell r="BC1212">
            <v>58.353130880279053</v>
          </cell>
          <cell r="BD1212">
            <v>61.125990239556117</v>
          </cell>
          <cell r="BE1212">
            <v>65.859346916174019</v>
          </cell>
        </row>
        <row r="1213">
          <cell r="AC1213">
            <v>1210</v>
          </cell>
          <cell r="AD1213">
            <v>102.41140635686723</v>
          </cell>
          <cell r="AE1213">
            <v>104.70444110957523</v>
          </cell>
          <cell r="AF1213">
            <v>107.89409024116949</v>
          </cell>
          <cell r="AG1213">
            <v>112.67993992326824</v>
          </cell>
          <cell r="AH1213">
            <v>121.82646688204792</v>
          </cell>
          <cell r="AZ1213">
            <v>1210</v>
          </cell>
          <cell r="BA1213">
            <v>54.891651772390446</v>
          </cell>
          <cell r="BB1213">
            <v>56.398947961289451</v>
          </cell>
          <cell r="BC1213">
            <v>58.358655127409811</v>
          </cell>
          <cell r="BD1213">
            <v>61.131334527516842</v>
          </cell>
          <cell r="BE1213">
            <v>65.865307566213374</v>
          </cell>
        </row>
        <row r="1214">
          <cell r="AC1214">
            <v>1211</v>
          </cell>
          <cell r="AD1214">
            <v>102.4232512227052</v>
          </cell>
          <cell r="AE1214">
            <v>104.71633143258072</v>
          </cell>
          <cell r="AF1214">
            <v>107.90716821367712</v>
          </cell>
          <cell r="AG1214">
            <v>112.69237226195874</v>
          </cell>
          <cell r="AH1214">
            <v>121.83886333215783</v>
          </cell>
          <cell r="AZ1214">
            <v>1211</v>
          </cell>
          <cell r="BA1214">
            <v>54.897604971709654</v>
          </cell>
          <cell r="BB1214">
            <v>56.40449989863523</v>
          </cell>
          <cell r="BC1214">
            <v>58.364179374540576</v>
          </cell>
          <cell r="BD1214">
            <v>61.136678815477566</v>
          </cell>
          <cell r="BE1214">
            <v>65.87126821625273</v>
          </cell>
        </row>
        <row r="1215">
          <cell r="AC1215">
            <v>1212</v>
          </cell>
          <cell r="AD1215">
            <v>102.43509608854318</v>
          </cell>
          <cell r="AE1215">
            <v>104.7282217555862</v>
          </cell>
          <cell r="AF1215">
            <v>107.92024618618476</v>
          </cell>
          <cell r="AG1215">
            <v>112.70480460064925</v>
          </cell>
          <cell r="AH1215">
            <v>121.85125978226773</v>
          </cell>
          <cell r="AZ1215">
            <v>1212</v>
          </cell>
          <cell r="BA1215">
            <v>54.903558171028862</v>
          </cell>
          <cell r="BB1215">
            <v>56.410051835981008</v>
          </cell>
          <cell r="BC1215">
            <v>58.369703621671334</v>
          </cell>
          <cell r="BD1215">
            <v>61.142023103438291</v>
          </cell>
          <cell r="BE1215">
            <v>65.8772288662921</v>
          </cell>
        </row>
        <row r="1216">
          <cell r="AC1216">
            <v>1213</v>
          </cell>
          <cell r="AD1216">
            <v>102.44694095438115</v>
          </cell>
          <cell r="AE1216">
            <v>104.74011207859169</v>
          </cell>
          <cell r="AF1216">
            <v>107.93332415869239</v>
          </cell>
          <cell r="AG1216">
            <v>112.71723693933976</v>
          </cell>
          <cell r="AH1216">
            <v>121.86365623237764</v>
          </cell>
          <cell r="AZ1216">
            <v>1213</v>
          </cell>
          <cell r="BA1216">
            <v>54.909511370348064</v>
          </cell>
          <cell r="BB1216">
            <v>56.415603773326787</v>
          </cell>
          <cell r="BC1216">
            <v>58.375227868802092</v>
          </cell>
          <cell r="BD1216">
            <v>61.147367391399008</v>
          </cell>
          <cell r="BE1216">
            <v>65.883189516331456</v>
          </cell>
        </row>
        <row r="1217">
          <cell r="AC1217">
            <v>1214</v>
          </cell>
          <cell r="AD1217">
            <v>102.45878582021911</v>
          </cell>
          <cell r="AE1217">
            <v>104.75200240159718</v>
          </cell>
          <cell r="AF1217">
            <v>107.94640213120003</v>
          </cell>
          <cell r="AG1217">
            <v>112.72966927803027</v>
          </cell>
          <cell r="AH1217">
            <v>121.87605268248754</v>
          </cell>
          <cell r="AZ1217">
            <v>1214</v>
          </cell>
          <cell r="BA1217">
            <v>54.915464569667272</v>
          </cell>
          <cell r="BB1217">
            <v>56.421155710672565</v>
          </cell>
          <cell r="BC1217">
            <v>58.38075211593285</v>
          </cell>
          <cell r="BD1217">
            <v>61.152711679359733</v>
          </cell>
          <cell r="BE1217">
            <v>65.889150166370811</v>
          </cell>
        </row>
        <row r="1218">
          <cell r="AC1218">
            <v>1215</v>
          </cell>
          <cell r="AD1218">
            <v>102.47063068605708</v>
          </cell>
          <cell r="AE1218">
            <v>104.76389272460267</v>
          </cell>
          <cell r="AF1218">
            <v>107.95948010370766</v>
          </cell>
          <cell r="AG1218">
            <v>112.74210161672077</v>
          </cell>
          <cell r="AH1218">
            <v>121.88844913259744</v>
          </cell>
          <cell r="AZ1218">
            <v>1215</v>
          </cell>
          <cell r="BA1218">
            <v>54.92141776898648</v>
          </cell>
          <cell r="BB1218">
            <v>56.426707648018336</v>
          </cell>
          <cell r="BC1218">
            <v>58.386276363063615</v>
          </cell>
          <cell r="BD1218">
            <v>61.158055967320458</v>
          </cell>
          <cell r="BE1218">
            <v>65.895110816410167</v>
          </cell>
        </row>
        <row r="1219">
          <cell r="AC1219">
            <v>1216</v>
          </cell>
          <cell r="AD1219">
            <v>102.48247555189505</v>
          </cell>
          <cell r="AE1219">
            <v>104.77578304760816</v>
          </cell>
          <cell r="AF1219">
            <v>107.97255807621529</v>
          </cell>
          <cell r="AG1219">
            <v>112.75453395541129</v>
          </cell>
          <cell r="AH1219">
            <v>121.90084558270735</v>
          </cell>
          <cell r="AZ1219">
            <v>1216</v>
          </cell>
          <cell r="BA1219">
            <v>54.927370968305688</v>
          </cell>
          <cell r="BB1219">
            <v>56.432259585364115</v>
          </cell>
          <cell r="BC1219">
            <v>58.391800610194373</v>
          </cell>
          <cell r="BD1219">
            <v>61.163400255281182</v>
          </cell>
          <cell r="BE1219">
            <v>65.901071466449523</v>
          </cell>
        </row>
        <row r="1220">
          <cell r="AC1220">
            <v>1217</v>
          </cell>
          <cell r="AD1220">
            <v>102.49432041773302</v>
          </cell>
          <cell r="AE1220">
            <v>104.78767337061365</v>
          </cell>
          <cell r="AF1220">
            <v>107.98563604872292</v>
          </cell>
          <cell r="AG1220">
            <v>112.76696629410179</v>
          </cell>
          <cell r="AH1220">
            <v>121.91324203281725</v>
          </cell>
          <cell r="AZ1220">
            <v>1217</v>
          </cell>
          <cell r="BA1220">
            <v>54.933324167624889</v>
          </cell>
          <cell r="BB1220">
            <v>56.437811522709893</v>
          </cell>
          <cell r="BC1220">
            <v>58.397324857325131</v>
          </cell>
          <cell r="BD1220">
            <v>61.168744543241907</v>
          </cell>
          <cell r="BE1220">
            <v>65.907032116488878</v>
          </cell>
        </row>
        <row r="1221">
          <cell r="AC1221">
            <v>1218</v>
          </cell>
          <cell r="AD1221">
            <v>102.50616528357099</v>
          </cell>
          <cell r="AE1221">
            <v>104.79956369361913</v>
          </cell>
          <cell r="AF1221">
            <v>107.99871402123055</v>
          </cell>
          <cell r="AG1221">
            <v>112.77939863279229</v>
          </cell>
          <cell r="AH1221">
            <v>121.92563848292716</v>
          </cell>
          <cell r="AZ1221">
            <v>1218</v>
          </cell>
          <cell r="BA1221">
            <v>54.939277366944097</v>
          </cell>
          <cell r="BB1221">
            <v>56.443363460055672</v>
          </cell>
          <cell r="BC1221">
            <v>58.402849104455889</v>
          </cell>
          <cell r="BD1221">
            <v>61.174088831202624</v>
          </cell>
          <cell r="BE1221">
            <v>65.912992766528234</v>
          </cell>
        </row>
        <row r="1222">
          <cell r="AC1222">
            <v>1219</v>
          </cell>
          <cell r="AD1222">
            <v>102.51801014940895</v>
          </cell>
          <cell r="AE1222">
            <v>104.81145401662462</v>
          </cell>
          <cell r="AF1222">
            <v>108.01080288525374</v>
          </cell>
          <cell r="AG1222">
            <v>112.79183097148281</v>
          </cell>
          <cell r="AH1222">
            <v>121.93803493303706</v>
          </cell>
          <cell r="AZ1222">
            <v>1219</v>
          </cell>
          <cell r="BA1222">
            <v>54.945230566263305</v>
          </cell>
          <cell r="BB1222">
            <v>56.44891539740145</v>
          </cell>
          <cell r="BC1222">
            <v>58.408373351586654</v>
          </cell>
          <cell r="BD1222">
            <v>61.179433119163349</v>
          </cell>
          <cell r="BE1222">
            <v>65.918953416567589</v>
          </cell>
        </row>
        <row r="1223">
          <cell r="AC1223">
            <v>1220</v>
          </cell>
          <cell r="AD1223">
            <v>102.52985501524692</v>
          </cell>
          <cell r="AE1223">
            <v>104.82334433963011</v>
          </cell>
          <cell r="AF1223">
            <v>108.02278388180855</v>
          </cell>
          <cell r="AG1223">
            <v>112.80426331017331</v>
          </cell>
          <cell r="AH1223">
            <v>121.95043138314695</v>
          </cell>
          <cell r="AZ1223">
            <v>1220</v>
          </cell>
          <cell r="BA1223">
            <v>54.951183765582506</v>
          </cell>
          <cell r="BB1223">
            <v>56.454467334747228</v>
          </cell>
          <cell r="BC1223">
            <v>58.413897598717412</v>
          </cell>
          <cell r="BD1223">
            <v>61.184777407124074</v>
          </cell>
          <cell r="BE1223">
            <v>65.924914066606945</v>
          </cell>
        </row>
        <row r="1224">
          <cell r="AC1224">
            <v>1221</v>
          </cell>
          <cell r="AD1224">
            <v>102.5416998810849</v>
          </cell>
          <cell r="AE1224">
            <v>104.8352346626356</v>
          </cell>
          <cell r="AF1224">
            <v>108.03476487836335</v>
          </cell>
          <cell r="AG1224">
            <v>112.81669564886383</v>
          </cell>
          <cell r="AH1224">
            <v>121.96282783325685</v>
          </cell>
          <cell r="AZ1224">
            <v>1221</v>
          </cell>
          <cell r="BA1224">
            <v>54.957136964901714</v>
          </cell>
          <cell r="BB1224">
            <v>56.460019272093</v>
          </cell>
          <cell r="BC1224">
            <v>58.41942184584817</v>
          </cell>
          <cell r="BD1224">
            <v>61.190121695084798</v>
          </cell>
          <cell r="BE1224">
            <v>65.930874716646301</v>
          </cell>
        </row>
        <row r="1225">
          <cell r="AC1225">
            <v>1222</v>
          </cell>
          <cell r="AD1225">
            <v>102.55354474692287</v>
          </cell>
          <cell r="AE1225">
            <v>104.84712498564109</v>
          </cell>
          <cell r="AF1225">
            <v>108.04674587491816</v>
          </cell>
          <cell r="AG1225">
            <v>112.82912798755433</v>
          </cell>
          <cell r="AH1225">
            <v>121.97522428336676</v>
          </cell>
          <cell r="AZ1225">
            <v>1222</v>
          </cell>
          <cell r="BA1225">
            <v>54.963090164220922</v>
          </cell>
          <cell r="BB1225">
            <v>56.465571209438778</v>
          </cell>
          <cell r="BC1225">
            <v>58.424946092978935</v>
          </cell>
          <cell r="BD1225">
            <v>61.195465983045516</v>
          </cell>
          <cell r="BE1225">
            <v>65.936835366685656</v>
          </cell>
        </row>
        <row r="1226">
          <cell r="AC1226">
            <v>1223</v>
          </cell>
          <cell r="AD1226">
            <v>102.56538961276082</v>
          </cell>
          <cell r="AE1226">
            <v>104.85901530864658</v>
          </cell>
          <cell r="AF1226">
            <v>108.05872687147296</v>
          </cell>
          <cell r="AG1226">
            <v>112.84156032624485</v>
          </cell>
          <cell r="AH1226">
            <v>121.98762073347666</v>
          </cell>
          <cell r="AZ1226">
            <v>1223</v>
          </cell>
          <cell r="BA1226">
            <v>54.969043363540131</v>
          </cell>
          <cell r="BB1226">
            <v>56.471123146784556</v>
          </cell>
          <cell r="BC1226">
            <v>58.430470340109693</v>
          </cell>
          <cell r="BD1226">
            <v>61.20081027100624</v>
          </cell>
          <cell r="BE1226">
            <v>65.942796016725012</v>
          </cell>
        </row>
        <row r="1227">
          <cell r="AC1227">
            <v>1224</v>
          </cell>
          <cell r="AD1227">
            <v>102.5772344785988</v>
          </cell>
          <cell r="AE1227">
            <v>104.87090563165206</v>
          </cell>
          <cell r="AF1227">
            <v>108.07070786802777</v>
          </cell>
          <cell r="AG1227">
            <v>112.85399266493535</v>
          </cell>
          <cell r="AH1227">
            <v>122.0000150007215</v>
          </cell>
          <cell r="AZ1227">
            <v>1224</v>
          </cell>
          <cell r="BA1227">
            <v>54.974996562859332</v>
          </cell>
          <cell r="BB1227">
            <v>56.476675084130335</v>
          </cell>
          <cell r="BC1227">
            <v>58.435994587240451</v>
          </cell>
          <cell r="BD1227">
            <v>61.206154558966965</v>
          </cell>
          <cell r="BE1227">
            <v>65.948756666764368</v>
          </cell>
        </row>
        <row r="1228">
          <cell r="AC1228">
            <v>1225</v>
          </cell>
          <cell r="AD1228">
            <v>102.58907934443677</v>
          </cell>
          <cell r="AE1228">
            <v>104.88279595465755</v>
          </cell>
          <cell r="AF1228">
            <v>108.08268886458256</v>
          </cell>
          <cell r="AG1228">
            <v>112.86642500362586</v>
          </cell>
          <cell r="AH1228">
            <v>122.01083670520119</v>
          </cell>
          <cell r="AZ1228">
            <v>1225</v>
          </cell>
          <cell r="BA1228">
            <v>54.98094976217854</v>
          </cell>
          <cell r="BB1228">
            <v>56.482227021476113</v>
          </cell>
          <cell r="BC1228">
            <v>58.441518834371209</v>
          </cell>
          <cell r="BD1228">
            <v>61.211498846927689</v>
          </cell>
          <cell r="BE1228">
            <v>65.954717316803723</v>
          </cell>
        </row>
        <row r="1229">
          <cell r="AC1229">
            <v>1226</v>
          </cell>
          <cell r="AD1229">
            <v>102.60092421027474</v>
          </cell>
          <cell r="AE1229">
            <v>104.89468627766304</v>
          </cell>
          <cell r="AF1229">
            <v>108.09466986113738</v>
          </cell>
          <cell r="AG1229">
            <v>112.87885734231637</v>
          </cell>
          <cell r="AH1229">
            <v>122.02165840968087</v>
          </cell>
          <cell r="AZ1229">
            <v>1226</v>
          </cell>
          <cell r="BA1229">
            <v>54.986902961497748</v>
          </cell>
          <cell r="BB1229">
            <v>56.487778958821885</v>
          </cell>
          <cell r="BC1229">
            <v>58.447043081501974</v>
          </cell>
          <cell r="BD1229">
            <v>61.216843134888414</v>
          </cell>
          <cell r="BE1229">
            <v>65.960677966843079</v>
          </cell>
        </row>
        <row r="1230">
          <cell r="AC1230">
            <v>1227</v>
          </cell>
          <cell r="AD1230">
            <v>102.6127690761127</v>
          </cell>
          <cell r="AE1230">
            <v>104.90657660066853</v>
          </cell>
          <cell r="AF1230">
            <v>108.10665085769217</v>
          </cell>
          <cell r="AG1230">
            <v>112.89128968100687</v>
          </cell>
          <cell r="AH1230">
            <v>122.03248011416055</v>
          </cell>
          <cell r="AZ1230">
            <v>1227</v>
          </cell>
          <cell r="BA1230">
            <v>54.992856160816949</v>
          </cell>
          <cell r="BB1230">
            <v>56.493330896167663</v>
          </cell>
          <cell r="BC1230">
            <v>58.452567328632732</v>
          </cell>
          <cell r="BD1230">
            <v>61.222187422849132</v>
          </cell>
          <cell r="BE1230">
            <v>65.966638616882435</v>
          </cell>
        </row>
        <row r="1231">
          <cell r="AC1231">
            <v>1228</v>
          </cell>
          <cell r="AD1231">
            <v>102.62461394195067</v>
          </cell>
          <cell r="AE1231">
            <v>104.91846692367402</v>
          </cell>
          <cell r="AF1231">
            <v>108.11863185424698</v>
          </cell>
          <cell r="AG1231">
            <v>112.90372201969738</v>
          </cell>
          <cell r="AH1231">
            <v>122.04330181864023</v>
          </cell>
          <cell r="AZ1231">
            <v>1228</v>
          </cell>
          <cell r="BA1231">
            <v>54.998809360136157</v>
          </cell>
          <cell r="BB1231">
            <v>56.498882833513441</v>
          </cell>
          <cell r="BC1231">
            <v>58.45809157576349</v>
          </cell>
          <cell r="BD1231">
            <v>61.227531710809856</v>
          </cell>
          <cell r="BE1231">
            <v>65.97259926692179</v>
          </cell>
        </row>
        <row r="1232">
          <cell r="AC1232">
            <v>1229</v>
          </cell>
          <cell r="AD1232">
            <v>102.63645880778864</v>
          </cell>
          <cell r="AE1232">
            <v>104.93035724667951</v>
          </cell>
          <cell r="AF1232">
            <v>108.13061285080178</v>
          </cell>
          <cell r="AG1232">
            <v>112.91615435838789</v>
          </cell>
          <cell r="AH1232">
            <v>122.05412352311991</v>
          </cell>
          <cell r="AZ1232">
            <v>1229</v>
          </cell>
          <cell r="BA1232">
            <v>55.004113571391485</v>
          </cell>
          <cell r="BB1232">
            <v>56.50443477085922</v>
          </cell>
          <cell r="BC1232">
            <v>58.463615822894255</v>
          </cell>
          <cell r="BD1232">
            <v>61.232875998770581</v>
          </cell>
          <cell r="BE1232">
            <v>65.97855991696116</v>
          </cell>
        </row>
        <row r="1233">
          <cell r="AC1233">
            <v>1230</v>
          </cell>
          <cell r="AD1233">
            <v>102.64830367362661</v>
          </cell>
          <cell r="AE1233">
            <v>104.94224756968499</v>
          </cell>
          <cell r="AF1233">
            <v>108.14259384735659</v>
          </cell>
          <cell r="AG1233">
            <v>112.9285866970784</v>
          </cell>
          <cell r="AH1233">
            <v>122.06494522759959</v>
          </cell>
          <cell r="AZ1233">
            <v>1230</v>
          </cell>
          <cell r="BA1233">
            <v>55.009255535630842</v>
          </cell>
          <cell r="BB1233">
            <v>56.509986708204998</v>
          </cell>
          <cell r="BC1233">
            <v>58.469140070025013</v>
          </cell>
          <cell r="BD1233">
            <v>61.238220286731305</v>
          </cell>
          <cell r="BE1233">
            <v>65.984520567000516</v>
          </cell>
        </row>
        <row r="1234">
          <cell r="AC1234">
            <v>1231</v>
          </cell>
          <cell r="AD1234">
            <v>102.66014853946459</v>
          </cell>
          <cell r="AE1234">
            <v>104.95413789269048</v>
          </cell>
          <cell r="AF1234">
            <v>108.15457484391139</v>
          </cell>
          <cell r="AG1234">
            <v>112.9410190357689</v>
          </cell>
          <cell r="AH1234">
            <v>122.07576693207928</v>
          </cell>
          <cell r="AZ1234">
            <v>1231</v>
          </cell>
          <cell r="BA1234">
            <v>55.014397499870199</v>
          </cell>
          <cell r="BB1234">
            <v>56.51553864555077</v>
          </cell>
          <cell r="BC1234">
            <v>58.474664317155771</v>
          </cell>
          <cell r="BD1234">
            <v>61.243564574692023</v>
          </cell>
          <cell r="BE1234">
            <v>65.990481217039871</v>
          </cell>
        </row>
        <row r="1235">
          <cell r="AC1235">
            <v>1232</v>
          </cell>
          <cell r="AD1235">
            <v>102.67199340530254</v>
          </cell>
          <cell r="AE1235">
            <v>104.96602821569597</v>
          </cell>
          <cell r="AF1235">
            <v>108.1665558404662</v>
          </cell>
          <cell r="AG1235">
            <v>112.95345137445942</v>
          </cell>
          <cell r="AH1235">
            <v>122.08658863655896</v>
          </cell>
          <cell r="AZ1235">
            <v>1232</v>
          </cell>
          <cell r="BA1235">
            <v>55.019539464109556</v>
          </cell>
          <cell r="BB1235">
            <v>56.521090582896548</v>
          </cell>
          <cell r="BC1235">
            <v>58.480188564286529</v>
          </cell>
          <cell r="BD1235">
            <v>61.248908862652748</v>
          </cell>
          <cell r="BE1235">
            <v>65.996441867079227</v>
          </cell>
        </row>
        <row r="1236">
          <cell r="AC1236">
            <v>1233</v>
          </cell>
          <cell r="AD1236">
            <v>102.68383827114052</v>
          </cell>
          <cell r="AE1236">
            <v>104.97791853870146</v>
          </cell>
          <cell r="AF1236">
            <v>108.178536837021</v>
          </cell>
          <cell r="AG1236">
            <v>112.96588371314992</v>
          </cell>
          <cell r="AH1236">
            <v>122.09741034103864</v>
          </cell>
          <cell r="AZ1236">
            <v>1233</v>
          </cell>
          <cell r="BA1236">
            <v>55.024681428348913</v>
          </cell>
          <cell r="BB1236">
            <v>56.526642520242326</v>
          </cell>
          <cell r="BC1236">
            <v>58.485712811417294</v>
          </cell>
          <cell r="BD1236">
            <v>61.254253150613472</v>
          </cell>
          <cell r="BE1236">
            <v>66.002076434272226</v>
          </cell>
        </row>
        <row r="1237">
          <cell r="AC1237">
            <v>1234</v>
          </cell>
          <cell r="AD1237">
            <v>102.69568313697849</v>
          </cell>
          <cell r="AE1237">
            <v>104.98980886170695</v>
          </cell>
          <cell r="AF1237">
            <v>108.19051783357581</v>
          </cell>
          <cell r="AG1237">
            <v>112.97831605184044</v>
          </cell>
          <cell r="AH1237">
            <v>122.10823204551832</v>
          </cell>
          <cell r="AZ1237">
            <v>1234</v>
          </cell>
          <cell r="BA1237">
            <v>55.02982339258827</v>
          </cell>
          <cell r="BB1237">
            <v>56.532194457588105</v>
          </cell>
          <cell r="BC1237">
            <v>58.491237058548052</v>
          </cell>
          <cell r="BD1237">
            <v>61.259597438574197</v>
          </cell>
          <cell r="BE1237">
            <v>66.007228072081929</v>
          </cell>
        </row>
        <row r="1238">
          <cell r="AC1238">
            <v>1235</v>
          </cell>
          <cell r="AD1238">
            <v>102.70752800281646</v>
          </cell>
          <cell r="AE1238">
            <v>105.00159453089373</v>
          </cell>
          <cell r="AF1238">
            <v>108.20249883013061</v>
          </cell>
          <cell r="AG1238">
            <v>112.99074839053094</v>
          </cell>
          <cell r="AH1238">
            <v>122.119053749998</v>
          </cell>
          <cell r="AZ1238">
            <v>1235</v>
          </cell>
          <cell r="BA1238">
            <v>55.034965356827627</v>
          </cell>
          <cell r="BB1238">
            <v>56.537746394933883</v>
          </cell>
          <cell r="BC1238">
            <v>58.49676130567881</v>
          </cell>
          <cell r="BD1238">
            <v>61.264941726534921</v>
          </cell>
          <cell r="BE1238">
            <v>66.012379709891619</v>
          </cell>
        </row>
        <row r="1239">
          <cell r="AC1239">
            <v>1236</v>
          </cell>
          <cell r="AD1239">
            <v>102.71937286865442</v>
          </cell>
          <cell r="AE1239">
            <v>105.01275252168188</v>
          </cell>
          <cell r="AF1239">
            <v>108.21447982668542</v>
          </cell>
          <cell r="AG1239">
            <v>113.00306046224779</v>
          </cell>
          <cell r="AH1239">
            <v>122.12987545447768</v>
          </cell>
          <cell r="AZ1239">
            <v>1236</v>
          </cell>
          <cell r="BA1239">
            <v>55.040107321066991</v>
          </cell>
          <cell r="BB1239">
            <v>56.543298332279662</v>
          </cell>
          <cell r="BC1239">
            <v>58.502285552809568</v>
          </cell>
          <cell r="BD1239">
            <v>61.270286014495639</v>
          </cell>
          <cell r="BE1239">
            <v>66.017531347701308</v>
          </cell>
        </row>
        <row r="1240">
          <cell r="AC1240">
            <v>1237</v>
          </cell>
          <cell r="AD1240">
            <v>102.73121773449239</v>
          </cell>
          <cell r="AE1240">
            <v>105.02391051247001</v>
          </cell>
          <cell r="AF1240">
            <v>108.22646082324022</v>
          </cell>
          <cell r="AG1240">
            <v>113.01502272013424</v>
          </cell>
          <cell r="AH1240">
            <v>122.14069715895737</v>
          </cell>
          <cell r="AZ1240">
            <v>1237</v>
          </cell>
          <cell r="BA1240">
            <v>55.045249285306348</v>
          </cell>
          <cell r="BB1240">
            <v>56.548850269625433</v>
          </cell>
          <cell r="BC1240">
            <v>58.507809799940333</v>
          </cell>
          <cell r="BD1240">
            <v>61.275630302456364</v>
          </cell>
          <cell r="BE1240">
            <v>66.022682985510997</v>
          </cell>
        </row>
        <row r="1241">
          <cell r="AC1241">
            <v>1238</v>
          </cell>
          <cell r="AD1241">
            <v>102.74306260033036</v>
          </cell>
          <cell r="AE1241">
            <v>105.03506850325815</v>
          </cell>
          <cell r="AF1241">
            <v>108.23844181979503</v>
          </cell>
          <cell r="AG1241">
            <v>113.02698497802069</v>
          </cell>
          <cell r="AH1241">
            <v>122.15151886343705</v>
          </cell>
          <cell r="AZ1241">
            <v>1238</v>
          </cell>
          <cell r="BA1241">
            <v>55.050391249545704</v>
          </cell>
          <cell r="BB1241">
            <v>56.554402206971211</v>
          </cell>
          <cell r="BC1241">
            <v>58.513334047071091</v>
          </cell>
          <cell r="BD1241">
            <v>61.280974590417088</v>
          </cell>
          <cell r="BE1241">
            <v>66.0278346233207</v>
          </cell>
        </row>
        <row r="1242">
          <cell r="AC1242">
            <v>1239</v>
          </cell>
          <cell r="AD1242">
            <v>102.75490746616833</v>
          </cell>
          <cell r="AE1242">
            <v>105.04622649404628</v>
          </cell>
          <cell r="AF1242">
            <v>108.25042281634983</v>
          </cell>
          <cell r="AG1242">
            <v>113.03894723590716</v>
          </cell>
          <cell r="AH1242">
            <v>122.16234056791673</v>
          </cell>
          <cell r="AZ1242">
            <v>1239</v>
          </cell>
          <cell r="BA1242">
            <v>55.055533213785061</v>
          </cell>
          <cell r="BB1242">
            <v>56.55995414431699</v>
          </cell>
          <cell r="BC1242">
            <v>58.518858294201848</v>
          </cell>
          <cell r="BD1242">
            <v>61.286318878377813</v>
          </cell>
          <cell r="BE1242">
            <v>66.032986261130389</v>
          </cell>
        </row>
        <row r="1243">
          <cell r="AC1243">
            <v>1240</v>
          </cell>
          <cell r="AD1243">
            <v>102.76675233200629</v>
          </cell>
          <cell r="AE1243">
            <v>105.05738448483442</v>
          </cell>
          <cell r="AF1243">
            <v>108.26240381290464</v>
          </cell>
          <cell r="AG1243">
            <v>113.05090949379361</v>
          </cell>
          <cell r="AH1243">
            <v>122.17316227239641</v>
          </cell>
          <cell r="AZ1243">
            <v>1240</v>
          </cell>
          <cell r="BA1243">
            <v>55.060675178024418</v>
          </cell>
          <cell r="BB1243">
            <v>56.565506081662768</v>
          </cell>
          <cell r="BC1243">
            <v>58.524382541332614</v>
          </cell>
          <cell r="BD1243">
            <v>61.29166316633853</v>
          </cell>
          <cell r="BE1243">
            <v>66.038137898940079</v>
          </cell>
        </row>
        <row r="1244">
          <cell r="AC1244">
            <v>1241</v>
          </cell>
          <cell r="AD1244">
            <v>102.77859719784426</v>
          </cell>
          <cell r="AE1244">
            <v>105.06854247562255</v>
          </cell>
          <cell r="AF1244">
            <v>108.27438480945943</v>
          </cell>
          <cell r="AG1244">
            <v>113.06287175168006</v>
          </cell>
          <cell r="AH1244">
            <v>122.18398397687609</v>
          </cell>
          <cell r="AZ1244">
            <v>1241</v>
          </cell>
          <cell r="BA1244">
            <v>55.065817142263775</v>
          </cell>
          <cell r="BB1244">
            <v>56.571058019008547</v>
          </cell>
          <cell r="BC1244">
            <v>58.529906788463371</v>
          </cell>
          <cell r="BD1244">
            <v>61.297007454299255</v>
          </cell>
          <cell r="BE1244">
            <v>66.043289536749768</v>
          </cell>
        </row>
        <row r="1245">
          <cell r="AC1245">
            <v>1242</v>
          </cell>
          <cell r="AD1245">
            <v>102.79044206368224</v>
          </cell>
          <cell r="AE1245">
            <v>105.07970046641069</v>
          </cell>
          <cell r="AF1245">
            <v>108.28636580601425</v>
          </cell>
          <cell r="AG1245">
            <v>113.07483400956653</v>
          </cell>
          <cell r="AH1245">
            <v>122.19480568135577</v>
          </cell>
          <cell r="AZ1245">
            <v>1242</v>
          </cell>
          <cell r="BA1245">
            <v>55.070959106503132</v>
          </cell>
          <cell r="BB1245">
            <v>56.576609956354318</v>
          </cell>
          <cell r="BC1245">
            <v>58.535431035594129</v>
          </cell>
          <cell r="BD1245">
            <v>61.30235174225998</v>
          </cell>
          <cell r="BE1245">
            <v>66.048441174559471</v>
          </cell>
        </row>
        <row r="1246">
          <cell r="AC1246">
            <v>1243</v>
          </cell>
          <cell r="AD1246">
            <v>102.80228692952021</v>
          </cell>
          <cell r="AE1246">
            <v>105.09085845719882</v>
          </cell>
          <cell r="AF1246">
            <v>108.29834680256904</v>
          </cell>
          <cell r="AG1246">
            <v>113.08679626745298</v>
          </cell>
          <cell r="AH1246">
            <v>122.20562738583546</v>
          </cell>
          <cell r="AZ1246">
            <v>1243</v>
          </cell>
          <cell r="BA1246">
            <v>55.076101070742489</v>
          </cell>
          <cell r="BB1246">
            <v>56.582161893700096</v>
          </cell>
          <cell r="BC1246">
            <v>58.540955282724887</v>
          </cell>
          <cell r="BD1246">
            <v>61.307696030220704</v>
          </cell>
          <cell r="BE1246">
            <v>66.05359281236916</v>
          </cell>
        </row>
        <row r="1247">
          <cell r="AC1247">
            <v>1244</v>
          </cell>
          <cell r="AD1247">
            <v>102.81413179535816</v>
          </cell>
          <cell r="AE1247">
            <v>105.10201644798695</v>
          </cell>
          <cell r="AF1247">
            <v>108.31032779912385</v>
          </cell>
          <cell r="AG1247">
            <v>113.09875852533943</v>
          </cell>
          <cell r="AH1247">
            <v>122.21644909031515</v>
          </cell>
          <cell r="AZ1247">
            <v>1244</v>
          </cell>
          <cell r="BA1247">
            <v>55.081243034981846</v>
          </cell>
          <cell r="BB1247">
            <v>56.587713831045875</v>
          </cell>
          <cell r="BC1247">
            <v>58.546479529855652</v>
          </cell>
          <cell r="BD1247">
            <v>61.313040318181422</v>
          </cell>
          <cell r="BE1247">
            <v>66.05874445017885</v>
          </cell>
        </row>
        <row r="1248">
          <cell r="AC1248">
            <v>1245</v>
          </cell>
          <cell r="AD1248">
            <v>102.82597666119614</v>
          </cell>
          <cell r="AE1248">
            <v>105.11317443877509</v>
          </cell>
          <cell r="AF1248">
            <v>108.32230879567865</v>
          </cell>
          <cell r="AG1248">
            <v>113.1107207832259</v>
          </cell>
          <cell r="AH1248">
            <v>122.22727079479483</v>
          </cell>
          <cell r="AZ1248">
            <v>1245</v>
          </cell>
          <cell r="BA1248">
            <v>55.086384999221202</v>
          </cell>
          <cell r="BB1248">
            <v>56.593265768391653</v>
          </cell>
          <cell r="BC1248">
            <v>58.55200377698641</v>
          </cell>
          <cell r="BD1248">
            <v>61.318384606142146</v>
          </cell>
          <cell r="BE1248">
            <v>66.063896087988539</v>
          </cell>
        </row>
        <row r="1249">
          <cell r="AC1249">
            <v>1246</v>
          </cell>
          <cell r="AD1249">
            <v>102.83782152703411</v>
          </cell>
          <cell r="AE1249">
            <v>105.12433242956324</v>
          </cell>
          <cell r="AF1249">
            <v>108.33428979223346</v>
          </cell>
          <cell r="AG1249">
            <v>113.12268304111235</v>
          </cell>
          <cell r="AH1249">
            <v>122.23809249927452</v>
          </cell>
          <cell r="AZ1249">
            <v>1246</v>
          </cell>
          <cell r="BA1249">
            <v>55.091526963460559</v>
          </cell>
          <cell r="BB1249">
            <v>56.598817705737432</v>
          </cell>
          <cell r="BC1249">
            <v>58.557528024117168</v>
          </cell>
          <cell r="BD1249">
            <v>61.323728894102871</v>
          </cell>
          <cell r="BE1249">
            <v>66.069047725798228</v>
          </cell>
        </row>
        <row r="1250">
          <cell r="AC1250">
            <v>1247</v>
          </cell>
          <cell r="AD1250">
            <v>102.84966639287208</v>
          </cell>
          <cell r="AE1250">
            <v>105.13549042035137</v>
          </cell>
          <cell r="AF1250">
            <v>108.34627078878826</v>
          </cell>
          <cell r="AG1250">
            <v>113.13464529899881</v>
          </cell>
          <cell r="AH1250">
            <v>122.2489142037542</v>
          </cell>
          <cell r="AZ1250">
            <v>1247</v>
          </cell>
          <cell r="BA1250">
            <v>55.096668927699916</v>
          </cell>
          <cell r="BB1250">
            <v>56.604369643083203</v>
          </cell>
          <cell r="BC1250">
            <v>58.563052271247926</v>
          </cell>
          <cell r="BD1250">
            <v>61.329073182063595</v>
          </cell>
          <cell r="BE1250">
            <v>66.074199363607931</v>
          </cell>
        </row>
        <row r="1251">
          <cell r="AC1251">
            <v>1248</v>
          </cell>
          <cell r="AD1251">
            <v>102.86151125871005</v>
          </cell>
          <cell r="AE1251">
            <v>105.14664841113951</v>
          </cell>
          <cell r="AF1251">
            <v>108.35825178534307</v>
          </cell>
          <cell r="AG1251">
            <v>113.14660755688527</v>
          </cell>
          <cell r="AH1251">
            <v>122.25973590823388</v>
          </cell>
          <cell r="AZ1251">
            <v>1248</v>
          </cell>
          <cell r="BA1251">
            <v>55.10181089193928</v>
          </cell>
          <cell r="BB1251">
            <v>56.609921580428981</v>
          </cell>
          <cell r="BC1251">
            <v>58.568576518378691</v>
          </cell>
          <cell r="BD1251">
            <v>61.33441747002432</v>
          </cell>
          <cell r="BE1251">
            <v>66.079351001417621</v>
          </cell>
        </row>
        <row r="1252">
          <cell r="AC1252">
            <v>1249</v>
          </cell>
          <cell r="AD1252">
            <v>102.87335612454801</v>
          </cell>
          <cell r="AE1252">
            <v>105.15780640192764</v>
          </cell>
          <cell r="AF1252">
            <v>108.37023278189787</v>
          </cell>
          <cell r="AG1252">
            <v>113.15856981477172</v>
          </cell>
          <cell r="AH1252">
            <v>122.27055761271356</v>
          </cell>
          <cell r="AZ1252">
            <v>1249</v>
          </cell>
          <cell r="BA1252">
            <v>55.106952856178637</v>
          </cell>
          <cell r="BB1252">
            <v>56.61547351777476</v>
          </cell>
          <cell r="BC1252">
            <v>58.574100765509449</v>
          </cell>
          <cell r="BD1252">
            <v>61.339761757985038</v>
          </cell>
          <cell r="BE1252">
            <v>66.08450263922731</v>
          </cell>
        </row>
        <row r="1253">
          <cell r="AC1253">
            <v>1250</v>
          </cell>
          <cell r="AD1253">
            <v>102.88520099038598</v>
          </cell>
          <cell r="AE1253">
            <v>105.16896439271578</v>
          </cell>
          <cell r="AF1253">
            <v>108.38221377845268</v>
          </cell>
          <cell r="AG1253">
            <v>113.17053207265818</v>
          </cell>
          <cell r="AH1253">
            <v>122.28137931719324</v>
          </cell>
          <cell r="AZ1253">
            <v>1250</v>
          </cell>
          <cell r="BA1253">
            <v>55.112094820417994</v>
          </cell>
          <cell r="BB1253">
            <v>56.621025455120538</v>
          </cell>
          <cell r="BC1253">
            <v>58.579625012640207</v>
          </cell>
          <cell r="BD1253">
            <v>61.345106045945762</v>
          </cell>
          <cell r="BE1253">
            <v>66.089654277036999</v>
          </cell>
        </row>
        <row r="1254">
          <cell r="AC1254">
            <v>1251</v>
          </cell>
          <cell r="AD1254">
            <v>102.89704585622395</v>
          </cell>
          <cell r="AE1254">
            <v>105.18012238350391</v>
          </cell>
          <cell r="AF1254">
            <v>108.39419477500748</v>
          </cell>
          <cell r="AG1254">
            <v>113.18249433054463</v>
          </cell>
          <cell r="AH1254">
            <v>122.29220102167292</v>
          </cell>
          <cell r="AZ1254">
            <v>1251</v>
          </cell>
          <cell r="BA1254">
            <v>55.117236784657351</v>
          </cell>
          <cell r="BB1254">
            <v>56.626577392466316</v>
          </cell>
          <cell r="BC1254">
            <v>58.585149259770972</v>
          </cell>
          <cell r="BD1254">
            <v>61.350450333906487</v>
          </cell>
          <cell r="BE1254">
            <v>66.094805914846702</v>
          </cell>
        </row>
        <row r="1255">
          <cell r="AC1255">
            <v>1252</v>
          </cell>
          <cell r="AD1255">
            <v>102.90889072206193</v>
          </cell>
          <cell r="AE1255">
            <v>105.19128037429205</v>
          </cell>
          <cell r="AF1255">
            <v>108.40617577156229</v>
          </cell>
          <cell r="AG1255">
            <v>113.19445658843109</v>
          </cell>
          <cell r="AH1255">
            <v>122.30302272615261</v>
          </cell>
          <cell r="AZ1255">
            <v>1252</v>
          </cell>
          <cell r="BA1255">
            <v>55.122378748896708</v>
          </cell>
          <cell r="BB1255">
            <v>56.632129329812095</v>
          </cell>
          <cell r="BC1255">
            <v>58.59067350690173</v>
          </cell>
          <cell r="BD1255">
            <v>61.355794621867211</v>
          </cell>
          <cell r="BE1255">
            <v>66.099957552656392</v>
          </cell>
        </row>
        <row r="1256">
          <cell r="AC1256">
            <v>1253</v>
          </cell>
          <cell r="AD1256">
            <v>102.92073558789988</v>
          </cell>
          <cell r="AE1256">
            <v>105.20243836508018</v>
          </cell>
          <cell r="AF1256">
            <v>108.41815676811709</v>
          </cell>
          <cell r="AG1256">
            <v>113.20641884631755</v>
          </cell>
          <cell r="AH1256">
            <v>122.31384443063229</v>
          </cell>
          <cell r="AZ1256">
            <v>1253</v>
          </cell>
          <cell r="BA1256">
            <v>55.127520713136065</v>
          </cell>
          <cell r="BB1256">
            <v>56.637681267157866</v>
          </cell>
          <cell r="BC1256">
            <v>58.596197754032488</v>
          </cell>
          <cell r="BD1256">
            <v>61.361138909827929</v>
          </cell>
          <cell r="BE1256">
            <v>66.105109190466081</v>
          </cell>
        </row>
        <row r="1257">
          <cell r="AC1257">
            <v>1254</v>
          </cell>
          <cell r="AD1257">
            <v>102.93258045373786</v>
          </cell>
          <cell r="AE1257">
            <v>105.21359635586832</v>
          </cell>
          <cell r="AF1257">
            <v>108.4301377646719</v>
          </cell>
          <cell r="AG1257">
            <v>113.218381104204</v>
          </cell>
          <cell r="AH1257">
            <v>122.32466613511197</v>
          </cell>
          <cell r="AZ1257">
            <v>1254</v>
          </cell>
          <cell r="BA1257">
            <v>55.132662677375421</v>
          </cell>
          <cell r="BB1257">
            <v>56.643233204503645</v>
          </cell>
          <cell r="BC1257">
            <v>58.601722001163246</v>
          </cell>
          <cell r="BD1257">
            <v>61.366483197788654</v>
          </cell>
          <cell r="BE1257">
            <v>66.11026082827577</v>
          </cell>
        </row>
        <row r="1258">
          <cell r="AC1258">
            <v>1255</v>
          </cell>
          <cell r="AD1258">
            <v>102.94442531957583</v>
          </cell>
          <cell r="AE1258">
            <v>105.22475434665647</v>
          </cell>
          <cell r="AF1258">
            <v>108.44211876122669</v>
          </cell>
          <cell r="AG1258">
            <v>113.23034336209047</v>
          </cell>
          <cell r="AH1258">
            <v>122.33548783959165</v>
          </cell>
          <cell r="AZ1258">
            <v>1255</v>
          </cell>
          <cell r="BA1258">
            <v>55.137804641614778</v>
          </cell>
          <cell r="BB1258">
            <v>56.648785141849423</v>
          </cell>
          <cell r="BC1258">
            <v>58.607246248294011</v>
          </cell>
          <cell r="BD1258">
            <v>61.371827485749378</v>
          </cell>
          <cell r="BE1258">
            <v>66.115412466085473</v>
          </cell>
        </row>
        <row r="1259">
          <cell r="AC1259">
            <v>1256</v>
          </cell>
          <cell r="AD1259">
            <v>102.9562701854138</v>
          </cell>
          <cell r="AE1259">
            <v>105.2359123374446</v>
          </cell>
          <cell r="AF1259">
            <v>108.45409975778151</v>
          </cell>
          <cell r="AG1259">
            <v>113.24230561997692</v>
          </cell>
          <cell r="AH1259">
            <v>122.34630954407133</v>
          </cell>
          <cell r="AZ1259">
            <v>1256</v>
          </cell>
          <cell r="BA1259">
            <v>55.142946605854135</v>
          </cell>
          <cell r="BB1259">
            <v>56.654337079195201</v>
          </cell>
          <cell r="BC1259">
            <v>58.612770495424769</v>
          </cell>
          <cell r="BD1259">
            <v>61.377171773710103</v>
          </cell>
          <cell r="BE1259">
            <v>66.120564103895163</v>
          </cell>
        </row>
        <row r="1260">
          <cell r="AC1260">
            <v>1257</v>
          </cell>
          <cell r="AD1260">
            <v>102.96811505125176</v>
          </cell>
          <cell r="AE1260">
            <v>105.24707032823274</v>
          </cell>
          <cell r="AF1260">
            <v>108.4660807543363</v>
          </cell>
          <cell r="AG1260">
            <v>113.25426787786337</v>
          </cell>
          <cell r="AH1260">
            <v>122.35713124855101</v>
          </cell>
          <cell r="AZ1260">
            <v>1257</v>
          </cell>
          <cell r="BA1260">
            <v>55.148088570093492</v>
          </cell>
          <cell r="BB1260">
            <v>56.65988901654098</v>
          </cell>
          <cell r="BC1260">
            <v>58.618294742555527</v>
          </cell>
          <cell r="BD1260">
            <v>61.382516061670827</v>
          </cell>
          <cell r="BE1260">
            <v>66.125715741704852</v>
          </cell>
        </row>
        <row r="1261">
          <cell r="AC1261">
            <v>1258</v>
          </cell>
          <cell r="AD1261">
            <v>102.97995991708973</v>
          </cell>
          <cell r="AE1261">
            <v>105.25822831902087</v>
          </cell>
          <cell r="AF1261">
            <v>108.4780617508911</v>
          </cell>
          <cell r="AG1261">
            <v>113.26623013574984</v>
          </cell>
          <cell r="AH1261">
            <v>122.3679529530307</v>
          </cell>
          <cell r="AZ1261">
            <v>1258</v>
          </cell>
          <cell r="BA1261">
            <v>55.153230534332849</v>
          </cell>
          <cell r="BB1261">
            <v>56.665440953886751</v>
          </cell>
          <cell r="BC1261">
            <v>58.623818989686292</v>
          </cell>
          <cell r="BD1261">
            <v>61.387860349631545</v>
          </cell>
          <cell r="BE1261">
            <v>66.130867379514541</v>
          </cell>
        </row>
        <row r="1262">
          <cell r="AC1262">
            <v>1259</v>
          </cell>
          <cell r="AD1262">
            <v>102.9918047829277</v>
          </cell>
          <cell r="AE1262">
            <v>105.26938630980901</v>
          </cell>
          <cell r="AF1262">
            <v>108.49004274744591</v>
          </cell>
          <cell r="AG1262">
            <v>113.27819239363629</v>
          </cell>
          <cell r="AH1262">
            <v>122.37877465751038</v>
          </cell>
          <cell r="AZ1262">
            <v>1259</v>
          </cell>
          <cell r="BA1262">
            <v>55.158372498572206</v>
          </cell>
          <cell r="BB1262">
            <v>56.67099289123253</v>
          </cell>
          <cell r="BC1262">
            <v>58.62934323681705</v>
          </cell>
          <cell r="BD1262">
            <v>61.39320463759227</v>
          </cell>
          <cell r="BE1262">
            <v>66.13601901732423</v>
          </cell>
        </row>
        <row r="1263">
          <cell r="AC1263">
            <v>1260</v>
          </cell>
          <cell r="AD1263">
            <v>103.0034052427059</v>
          </cell>
          <cell r="AE1263">
            <v>105.28054430059714</v>
          </cell>
          <cell r="AF1263">
            <v>108.50202374400071</v>
          </cell>
          <cell r="AG1263">
            <v>113.29015465152274</v>
          </cell>
          <cell r="AH1263">
            <v>122.38959636199006</v>
          </cell>
          <cell r="AZ1263">
            <v>1260</v>
          </cell>
          <cell r="BA1263">
            <v>55.163514462811563</v>
          </cell>
          <cell r="BB1263">
            <v>56.676544828578308</v>
          </cell>
          <cell r="BC1263">
            <v>58.634867483947808</v>
          </cell>
          <cell r="BD1263">
            <v>61.398548925552994</v>
          </cell>
          <cell r="BE1263">
            <v>66.141170655133934</v>
          </cell>
        </row>
        <row r="1264">
          <cell r="AC1264">
            <v>1261</v>
          </cell>
          <cell r="AD1264">
            <v>103.01445689331304</v>
          </cell>
          <cell r="AE1264">
            <v>105.29170229138528</v>
          </cell>
          <cell r="AF1264">
            <v>108.51400474055552</v>
          </cell>
          <cell r="AG1264">
            <v>113.30211690940921</v>
          </cell>
          <cell r="AH1264">
            <v>122.40041806646974</v>
          </cell>
          <cell r="AZ1264">
            <v>1261</v>
          </cell>
          <cell r="BA1264">
            <v>55.168656427050927</v>
          </cell>
          <cell r="BB1264">
            <v>56.682096765924086</v>
          </cell>
          <cell r="BC1264">
            <v>58.640391731078566</v>
          </cell>
          <cell r="BD1264">
            <v>61.403893213513719</v>
          </cell>
          <cell r="BE1264">
            <v>66.146322292943623</v>
          </cell>
        </row>
        <row r="1265">
          <cell r="AC1265">
            <v>1262</v>
          </cell>
          <cell r="AD1265">
            <v>103.0255085439202</v>
          </cell>
          <cell r="AE1265">
            <v>105.30286028217341</v>
          </cell>
          <cell r="AF1265">
            <v>108.52598573711032</v>
          </cell>
          <cell r="AG1265">
            <v>113.31407916729566</v>
          </cell>
          <cell r="AH1265">
            <v>122.41123977094942</v>
          </cell>
          <cell r="AZ1265">
            <v>1262</v>
          </cell>
          <cell r="BA1265">
            <v>55.173798391290283</v>
          </cell>
          <cell r="BB1265">
            <v>56.687648703269865</v>
          </cell>
          <cell r="BC1265">
            <v>58.645915978209331</v>
          </cell>
          <cell r="BD1265">
            <v>61.409237501474436</v>
          </cell>
          <cell r="BE1265">
            <v>66.151473930753312</v>
          </cell>
        </row>
        <row r="1266">
          <cell r="AC1266">
            <v>1263</v>
          </cell>
          <cell r="AD1266">
            <v>103.03656019452735</v>
          </cell>
          <cell r="AE1266">
            <v>105.31401827296155</v>
          </cell>
          <cell r="AF1266">
            <v>108.53796673366513</v>
          </cell>
          <cell r="AG1266">
            <v>113.32604142518211</v>
          </cell>
          <cell r="AH1266">
            <v>122.4220614754291</v>
          </cell>
          <cell r="AZ1266">
            <v>1263</v>
          </cell>
          <cell r="BA1266">
            <v>55.17894035552964</v>
          </cell>
          <cell r="BB1266">
            <v>56.693200640615636</v>
          </cell>
          <cell r="BC1266">
            <v>58.651440225340089</v>
          </cell>
          <cell r="BD1266">
            <v>61.414581789435161</v>
          </cell>
          <cell r="BE1266">
            <v>66.156625568563001</v>
          </cell>
        </row>
        <row r="1267">
          <cell r="AC1267">
            <v>1264</v>
          </cell>
          <cell r="AD1267">
            <v>103.0476118451345</v>
          </cell>
          <cell r="AE1267">
            <v>105.3251762637497</v>
          </cell>
          <cell r="AF1267">
            <v>108.54994773021993</v>
          </cell>
          <cell r="AG1267">
            <v>113.33800368306858</v>
          </cell>
          <cell r="AH1267">
            <v>122.43288317990879</v>
          </cell>
          <cell r="AZ1267">
            <v>1264</v>
          </cell>
          <cell r="BA1267">
            <v>55.184082319768997</v>
          </cell>
          <cell r="BB1267">
            <v>56.698752577961415</v>
          </cell>
          <cell r="BC1267">
            <v>58.656964472470847</v>
          </cell>
          <cell r="BD1267">
            <v>61.419926077395885</v>
          </cell>
          <cell r="BE1267">
            <v>66.161777206372705</v>
          </cell>
        </row>
        <row r="1268">
          <cell r="AC1268">
            <v>1265</v>
          </cell>
          <cell r="AD1268">
            <v>103.05866349574165</v>
          </cell>
          <cell r="AE1268">
            <v>105.33633425453783</v>
          </cell>
          <cell r="AF1268">
            <v>108.56192872677474</v>
          </cell>
          <cell r="AG1268">
            <v>113.34996594095503</v>
          </cell>
          <cell r="AH1268">
            <v>122.44370488438847</v>
          </cell>
          <cell r="AZ1268">
            <v>1265</v>
          </cell>
          <cell r="BA1268">
            <v>55.189224284008354</v>
          </cell>
          <cell r="BB1268">
            <v>56.704304515307193</v>
          </cell>
          <cell r="BC1268">
            <v>58.662488719601605</v>
          </cell>
          <cell r="BD1268">
            <v>61.42527036535661</v>
          </cell>
          <cell r="BE1268">
            <v>66.166928844182394</v>
          </cell>
        </row>
        <row r="1269">
          <cell r="AC1269">
            <v>1266</v>
          </cell>
          <cell r="AD1269">
            <v>103.0697151463488</v>
          </cell>
          <cell r="AE1269">
            <v>105.34749224532597</v>
          </cell>
          <cell r="AF1269">
            <v>108.57390972332954</v>
          </cell>
          <cell r="AG1269">
            <v>113.36192819884148</v>
          </cell>
          <cell r="AH1269">
            <v>122.45452658886815</v>
          </cell>
          <cell r="AZ1269">
            <v>1266</v>
          </cell>
          <cell r="BA1269">
            <v>55.194366248247711</v>
          </cell>
          <cell r="BB1269">
            <v>56.709856452652971</v>
          </cell>
          <cell r="BC1269">
            <v>58.66801296673237</v>
          </cell>
          <cell r="BD1269">
            <v>61.430614653317335</v>
          </cell>
          <cell r="BE1269">
            <v>66.172080481992083</v>
          </cell>
        </row>
        <row r="1270">
          <cell r="AC1270">
            <v>1267</v>
          </cell>
          <cell r="AD1270">
            <v>103.08076679695596</v>
          </cell>
          <cell r="AE1270">
            <v>105.3586502361141</v>
          </cell>
          <cell r="AF1270">
            <v>108.58589071988435</v>
          </cell>
          <cell r="AG1270">
            <v>113.37389045672795</v>
          </cell>
          <cell r="AH1270">
            <v>122.46534829334783</v>
          </cell>
          <cell r="AZ1270">
            <v>1267</v>
          </cell>
          <cell r="BA1270">
            <v>55.199508212487068</v>
          </cell>
          <cell r="BB1270">
            <v>56.71540838999875</v>
          </cell>
          <cell r="BC1270">
            <v>58.673537213863128</v>
          </cell>
          <cell r="BD1270">
            <v>61.435958941278052</v>
          </cell>
          <cell r="BE1270">
            <v>66.177232119801772</v>
          </cell>
        </row>
        <row r="1271">
          <cell r="AC1271">
            <v>1268</v>
          </cell>
          <cell r="AD1271">
            <v>103.09181844756311</v>
          </cell>
          <cell r="AE1271">
            <v>105.36980822690224</v>
          </cell>
          <cell r="AF1271">
            <v>108.59787171643914</v>
          </cell>
          <cell r="AG1271">
            <v>113.3858527146144</v>
          </cell>
          <cell r="AH1271">
            <v>122.47616999782751</v>
          </cell>
          <cell r="AZ1271">
            <v>1268</v>
          </cell>
          <cell r="BA1271">
            <v>55.204650176726425</v>
          </cell>
          <cell r="BB1271">
            <v>56.720960327344528</v>
          </cell>
          <cell r="BC1271">
            <v>58.679061460993886</v>
          </cell>
          <cell r="BD1271">
            <v>61.441303229238777</v>
          </cell>
          <cell r="BE1271">
            <v>66.182383757611476</v>
          </cell>
        </row>
        <row r="1272">
          <cell r="AC1272">
            <v>1269</v>
          </cell>
          <cell r="AD1272">
            <v>103.10287009817026</v>
          </cell>
          <cell r="AE1272">
            <v>105.38096621769037</v>
          </cell>
          <cell r="AF1272">
            <v>108.60985271299396</v>
          </cell>
          <cell r="AG1272">
            <v>113.39781497250085</v>
          </cell>
          <cell r="AH1272">
            <v>122.48699170230719</v>
          </cell>
          <cell r="AZ1272">
            <v>1269</v>
          </cell>
          <cell r="BA1272">
            <v>55.209792140965781</v>
          </cell>
          <cell r="BB1272">
            <v>56.7265122646903</v>
          </cell>
          <cell r="BC1272">
            <v>58.684585708124651</v>
          </cell>
          <cell r="BD1272">
            <v>61.446647517199501</v>
          </cell>
          <cell r="BE1272">
            <v>66.187535395421165</v>
          </cell>
        </row>
        <row r="1273">
          <cell r="AC1273">
            <v>1270</v>
          </cell>
          <cell r="AD1273">
            <v>103.11392174877741</v>
          </cell>
          <cell r="AE1273">
            <v>105.39212420847851</v>
          </cell>
          <cell r="AF1273">
            <v>108.62183370954875</v>
          </cell>
          <cell r="AG1273">
            <v>113.40977723038732</v>
          </cell>
          <cell r="AH1273">
            <v>122.49781340678688</v>
          </cell>
          <cell r="AZ1273">
            <v>1270</v>
          </cell>
          <cell r="BA1273">
            <v>55.214934105205138</v>
          </cell>
          <cell r="BB1273">
            <v>56.732064202036078</v>
          </cell>
          <cell r="BC1273">
            <v>58.690109955255409</v>
          </cell>
          <cell r="BD1273">
            <v>61.451991805160226</v>
          </cell>
          <cell r="BE1273">
            <v>66.192687033230854</v>
          </cell>
        </row>
        <row r="1274">
          <cell r="AC1274">
            <v>1271</v>
          </cell>
          <cell r="AD1274">
            <v>103.12497339938457</v>
          </cell>
          <cell r="AE1274">
            <v>105.40328219926664</v>
          </cell>
          <cell r="AF1274">
            <v>108.63381470610356</v>
          </cell>
          <cell r="AG1274">
            <v>113.42173948827377</v>
          </cell>
          <cell r="AH1274">
            <v>122.50863511126656</v>
          </cell>
          <cell r="AZ1274">
            <v>1271</v>
          </cell>
          <cell r="BA1274">
            <v>55.220076069444495</v>
          </cell>
          <cell r="BB1274">
            <v>56.737616139381856</v>
          </cell>
          <cell r="BC1274">
            <v>58.695634202386167</v>
          </cell>
          <cell r="BD1274">
            <v>61.457336093120944</v>
          </cell>
          <cell r="BE1274">
            <v>66.197838671040543</v>
          </cell>
        </row>
        <row r="1275">
          <cell r="AC1275">
            <v>1272</v>
          </cell>
          <cell r="AD1275">
            <v>103.13602504999172</v>
          </cell>
          <cell r="AE1275">
            <v>105.41444019005478</v>
          </cell>
          <cell r="AF1275">
            <v>108.64579570265836</v>
          </cell>
          <cell r="AG1275">
            <v>113.43370174616022</v>
          </cell>
          <cell r="AH1275">
            <v>122.51945681574624</v>
          </cell>
          <cell r="AZ1275">
            <v>1272</v>
          </cell>
          <cell r="BA1275">
            <v>55.225218033683852</v>
          </cell>
          <cell r="BB1275">
            <v>56.743168076727635</v>
          </cell>
          <cell r="BC1275">
            <v>58.701158449516925</v>
          </cell>
          <cell r="BD1275">
            <v>61.462680381081668</v>
          </cell>
          <cell r="BE1275">
            <v>66.202990308850232</v>
          </cell>
        </row>
        <row r="1276">
          <cell r="AC1276">
            <v>1273</v>
          </cell>
          <cell r="AD1276">
            <v>103.14707670059887</v>
          </cell>
          <cell r="AE1276">
            <v>105.42559818084291</v>
          </cell>
          <cell r="AF1276">
            <v>108.65777669921317</v>
          </cell>
          <cell r="AG1276">
            <v>113.44566400404669</v>
          </cell>
          <cell r="AH1276">
            <v>122.53027852022592</v>
          </cell>
          <cell r="AZ1276">
            <v>1273</v>
          </cell>
          <cell r="BA1276">
            <v>55.230359997923209</v>
          </cell>
          <cell r="BB1276">
            <v>56.748720014073413</v>
          </cell>
          <cell r="BC1276">
            <v>58.70668269664769</v>
          </cell>
          <cell r="BD1276">
            <v>61.468024669042393</v>
          </cell>
          <cell r="BE1276">
            <v>66.208141946659936</v>
          </cell>
        </row>
        <row r="1277">
          <cell r="AC1277">
            <v>1274</v>
          </cell>
          <cell r="AD1277">
            <v>103.15812835120602</v>
          </cell>
          <cell r="AE1277">
            <v>105.43675617163106</v>
          </cell>
          <cell r="AF1277">
            <v>108.66975769576797</v>
          </cell>
          <cell r="AG1277">
            <v>113.45762626193314</v>
          </cell>
          <cell r="AH1277">
            <v>122.5411002247056</v>
          </cell>
          <cell r="AZ1277">
            <v>1274</v>
          </cell>
          <cell r="BA1277">
            <v>55.235501962162573</v>
          </cell>
          <cell r="BB1277">
            <v>56.754271951419184</v>
          </cell>
          <cell r="BC1277">
            <v>58.712206943778448</v>
          </cell>
          <cell r="BD1277">
            <v>61.473368957003117</v>
          </cell>
          <cell r="BE1277">
            <v>66.213293584469625</v>
          </cell>
        </row>
        <row r="1278">
          <cell r="AC1278">
            <v>1275</v>
          </cell>
          <cell r="AD1278">
            <v>103.16918000181317</v>
          </cell>
          <cell r="AE1278">
            <v>105.4479141624192</v>
          </cell>
          <cell r="AF1278">
            <v>108.68173869232278</v>
          </cell>
          <cell r="AG1278">
            <v>113.4695885198196</v>
          </cell>
          <cell r="AH1278">
            <v>122.55192192918528</v>
          </cell>
          <cell r="AZ1278">
            <v>1275</v>
          </cell>
          <cell r="BA1278">
            <v>55.24064392640193</v>
          </cell>
          <cell r="BB1278">
            <v>56.759823888764963</v>
          </cell>
          <cell r="BC1278">
            <v>58.717731190909205</v>
          </cell>
          <cell r="BD1278">
            <v>61.478713244963835</v>
          </cell>
          <cell r="BE1278">
            <v>66.218445222279314</v>
          </cell>
        </row>
        <row r="1279">
          <cell r="AC1279">
            <v>1276</v>
          </cell>
          <cell r="AD1279">
            <v>103.18023165242033</v>
          </cell>
          <cell r="AE1279">
            <v>105.45907215320733</v>
          </cell>
          <cell r="AF1279">
            <v>108.69371968887758</v>
          </cell>
          <cell r="AG1279">
            <v>113.48155077770606</v>
          </cell>
          <cell r="AH1279">
            <v>122.56274363366498</v>
          </cell>
          <cell r="AZ1279">
            <v>1276</v>
          </cell>
          <cell r="BA1279">
            <v>55.245785890641287</v>
          </cell>
          <cell r="BB1279">
            <v>56.765375826110741</v>
          </cell>
          <cell r="BC1279">
            <v>58.72325543803997</v>
          </cell>
          <cell r="BD1279">
            <v>61.48405753292456</v>
          </cell>
          <cell r="BE1279">
            <v>66.223596860089003</v>
          </cell>
        </row>
        <row r="1280">
          <cell r="AC1280">
            <v>1277</v>
          </cell>
          <cell r="AD1280">
            <v>103.19128330302748</v>
          </cell>
          <cell r="AE1280">
            <v>105.47023014399547</v>
          </cell>
          <cell r="AF1280">
            <v>108.70570068543239</v>
          </cell>
          <cell r="AG1280">
            <v>113.49351303559251</v>
          </cell>
          <cell r="AH1280">
            <v>122.57356533814466</v>
          </cell>
          <cell r="AZ1280">
            <v>1277</v>
          </cell>
          <cell r="BA1280">
            <v>55.250927854880644</v>
          </cell>
          <cell r="BB1280">
            <v>56.77092776345652</v>
          </cell>
          <cell r="BC1280">
            <v>58.728779685170728</v>
          </cell>
          <cell r="BD1280">
            <v>61.489401820885284</v>
          </cell>
          <cell r="BE1280">
            <v>66.228748497898707</v>
          </cell>
        </row>
        <row r="1281">
          <cell r="AC1281">
            <v>1278</v>
          </cell>
          <cell r="AD1281">
            <v>103.20233495363463</v>
          </cell>
          <cell r="AE1281">
            <v>105.4813881347836</v>
          </cell>
          <cell r="AF1281">
            <v>108.71768168198719</v>
          </cell>
          <cell r="AG1281">
            <v>113.50547529347897</v>
          </cell>
          <cell r="AH1281">
            <v>122.58438704262434</v>
          </cell>
          <cell r="AZ1281">
            <v>1278</v>
          </cell>
          <cell r="BA1281">
            <v>55.25606981912</v>
          </cell>
          <cell r="BB1281">
            <v>56.776479700802298</v>
          </cell>
          <cell r="BC1281">
            <v>58.734303932301486</v>
          </cell>
          <cell r="BD1281">
            <v>61.494746108846009</v>
          </cell>
          <cell r="BE1281">
            <v>66.233900135708396</v>
          </cell>
        </row>
        <row r="1282">
          <cell r="AC1282">
            <v>1279</v>
          </cell>
          <cell r="AD1282">
            <v>103.21338660424178</v>
          </cell>
          <cell r="AE1282">
            <v>105.49254612557174</v>
          </cell>
          <cell r="AF1282">
            <v>108.729662678542</v>
          </cell>
          <cell r="AG1282">
            <v>113.51743755136543</v>
          </cell>
          <cell r="AH1282">
            <v>122.59520874710402</v>
          </cell>
          <cell r="AZ1282">
            <v>1279</v>
          </cell>
          <cell r="BA1282">
            <v>55.261211783359357</v>
          </cell>
          <cell r="BB1282">
            <v>56.782031638148069</v>
          </cell>
          <cell r="BC1282">
            <v>58.739828179432244</v>
          </cell>
          <cell r="BD1282">
            <v>61.500090396806733</v>
          </cell>
          <cell r="BE1282">
            <v>66.239051773518085</v>
          </cell>
        </row>
        <row r="1283">
          <cell r="AC1283">
            <v>1280</v>
          </cell>
          <cell r="AD1283">
            <v>103.22443825484893</v>
          </cell>
          <cell r="AE1283">
            <v>105.50370411635987</v>
          </cell>
          <cell r="AF1283">
            <v>108.7416436750968</v>
          </cell>
          <cell r="AG1283">
            <v>113.52939980925188</v>
          </cell>
          <cell r="AH1283">
            <v>122.60603045158371</v>
          </cell>
          <cell r="AZ1283">
            <v>1280</v>
          </cell>
          <cell r="BA1283">
            <v>55.266353747598714</v>
          </cell>
          <cell r="BB1283">
            <v>56.787583575493848</v>
          </cell>
          <cell r="BC1283">
            <v>58.745352426563009</v>
          </cell>
          <cell r="BD1283">
            <v>61.505434684767451</v>
          </cell>
          <cell r="BE1283">
            <v>66.244203411327774</v>
          </cell>
        </row>
        <row r="1284">
          <cell r="AC1284">
            <v>1281</v>
          </cell>
          <cell r="AD1284">
            <v>103.23548990545609</v>
          </cell>
          <cell r="AE1284">
            <v>105.51486210714801</v>
          </cell>
          <cell r="AF1284">
            <v>108.75362467165161</v>
          </cell>
          <cell r="AG1284">
            <v>113.54136206713834</v>
          </cell>
          <cell r="AH1284">
            <v>122.61685215606339</v>
          </cell>
          <cell r="AZ1284">
            <v>1281</v>
          </cell>
          <cell r="BA1284">
            <v>55.271495711838071</v>
          </cell>
          <cell r="BB1284">
            <v>56.793135512839626</v>
          </cell>
          <cell r="BC1284">
            <v>58.750876673693767</v>
          </cell>
          <cell r="BD1284">
            <v>61.510778972728176</v>
          </cell>
          <cell r="BE1284">
            <v>66.249355049137478</v>
          </cell>
        </row>
        <row r="1285">
          <cell r="AC1285">
            <v>1282</v>
          </cell>
          <cell r="AD1285">
            <v>103.24654155606324</v>
          </cell>
          <cell r="AE1285">
            <v>105.52602009793614</v>
          </cell>
          <cell r="AF1285">
            <v>108.7656056682064</v>
          </cell>
          <cell r="AG1285">
            <v>113.5533243250248</v>
          </cell>
          <cell r="AH1285">
            <v>122.62767386054307</v>
          </cell>
          <cell r="AZ1285">
            <v>1282</v>
          </cell>
          <cell r="BA1285">
            <v>55.276637676077428</v>
          </cell>
          <cell r="BB1285">
            <v>56.798687450185405</v>
          </cell>
          <cell r="BC1285">
            <v>58.756400920824525</v>
          </cell>
          <cell r="BD1285">
            <v>61.5161232606889</v>
          </cell>
          <cell r="BE1285">
            <v>66.254506686947167</v>
          </cell>
        </row>
        <row r="1286">
          <cell r="AC1286">
            <v>1283</v>
          </cell>
          <cell r="AD1286">
            <v>103.25759320667039</v>
          </cell>
          <cell r="AE1286">
            <v>105.53717808872429</v>
          </cell>
          <cell r="AF1286">
            <v>108.77758666476122</v>
          </cell>
          <cell r="AG1286">
            <v>113.56528658291126</v>
          </cell>
          <cell r="AH1286">
            <v>122.63849556502275</v>
          </cell>
          <cell r="AZ1286">
            <v>1283</v>
          </cell>
          <cell r="BA1286">
            <v>55.281779640316785</v>
          </cell>
          <cell r="BB1286">
            <v>56.804239387531183</v>
          </cell>
          <cell r="BC1286">
            <v>58.761925167955283</v>
          </cell>
          <cell r="BD1286">
            <v>61.521467548649625</v>
          </cell>
          <cell r="BE1286">
            <v>66.259658324756856</v>
          </cell>
        </row>
        <row r="1287">
          <cell r="AC1287">
            <v>1284</v>
          </cell>
          <cell r="AD1287">
            <v>103.26864485727755</v>
          </cell>
          <cell r="AE1287">
            <v>105.54833607951242</v>
          </cell>
          <cell r="AF1287">
            <v>108.78956766131601</v>
          </cell>
          <cell r="AG1287">
            <v>113.57724884079771</v>
          </cell>
          <cell r="AH1287">
            <v>122.64931726950243</v>
          </cell>
          <cell r="AZ1287">
            <v>1284</v>
          </cell>
          <cell r="BA1287">
            <v>55.286921604556142</v>
          </cell>
          <cell r="BB1287">
            <v>56.809791324876961</v>
          </cell>
          <cell r="BC1287">
            <v>58.767449415086048</v>
          </cell>
          <cell r="BD1287">
            <v>61.526811836610342</v>
          </cell>
          <cell r="BE1287">
            <v>66.264809962566545</v>
          </cell>
        </row>
        <row r="1288">
          <cell r="AC1288">
            <v>1285</v>
          </cell>
          <cell r="AD1288">
            <v>103.27969650788469</v>
          </cell>
          <cell r="AE1288">
            <v>105.55949407030056</v>
          </cell>
          <cell r="AF1288">
            <v>108.80154865787082</v>
          </cell>
          <cell r="AG1288">
            <v>113.58921109868417</v>
          </cell>
          <cell r="AH1288">
            <v>122.66013897398211</v>
          </cell>
          <cell r="AZ1288">
            <v>1285</v>
          </cell>
          <cell r="BA1288">
            <v>55.292063568795498</v>
          </cell>
          <cell r="BB1288">
            <v>56.815343262222733</v>
          </cell>
          <cell r="BC1288">
            <v>58.772973662216806</v>
          </cell>
          <cell r="BD1288">
            <v>61.532156124571067</v>
          </cell>
          <cell r="BE1288">
            <v>66.269961600376234</v>
          </cell>
        </row>
        <row r="1289">
          <cell r="AC1289">
            <v>1286</v>
          </cell>
          <cell r="AD1289">
            <v>103.29074815849185</v>
          </cell>
          <cell r="AE1289">
            <v>105.57065206108869</v>
          </cell>
          <cell r="AF1289">
            <v>108.81352965442562</v>
          </cell>
          <cell r="AG1289">
            <v>113.60117335657063</v>
          </cell>
          <cell r="AH1289">
            <v>122.6709606784618</v>
          </cell>
          <cell r="AZ1289">
            <v>1286</v>
          </cell>
          <cell r="BA1289">
            <v>55.297205533034855</v>
          </cell>
          <cell r="BB1289">
            <v>56.820895199568511</v>
          </cell>
          <cell r="BC1289">
            <v>58.778497909347564</v>
          </cell>
          <cell r="BD1289">
            <v>61.537500412531791</v>
          </cell>
          <cell r="BE1289">
            <v>66.275113238185938</v>
          </cell>
        </row>
        <row r="1290">
          <cell r="AC1290">
            <v>1287</v>
          </cell>
          <cell r="AD1290">
            <v>103.30179980909899</v>
          </cell>
          <cell r="AE1290">
            <v>105.58181005187683</v>
          </cell>
          <cell r="AF1290">
            <v>108.82551065098043</v>
          </cell>
          <cell r="AG1290">
            <v>113.61313561445708</v>
          </cell>
          <cell r="AH1290">
            <v>122.68178238294148</v>
          </cell>
          <cell r="AZ1290">
            <v>1287</v>
          </cell>
          <cell r="BA1290">
            <v>55.302347497274219</v>
          </cell>
          <cell r="BB1290">
            <v>56.82644713691429</v>
          </cell>
          <cell r="BC1290">
            <v>58.784022156478329</v>
          </cell>
          <cell r="BD1290">
            <v>61.542844700492516</v>
          </cell>
          <cell r="BE1290">
            <v>66.280264875995627</v>
          </cell>
        </row>
        <row r="1291">
          <cell r="AC1291">
            <v>1288</v>
          </cell>
          <cell r="AD1291">
            <v>103.31285145970615</v>
          </cell>
          <cell r="AE1291">
            <v>105.59296804266496</v>
          </cell>
          <cell r="AF1291">
            <v>108.83749164753523</v>
          </cell>
          <cell r="AG1291">
            <v>113.62509787234355</v>
          </cell>
          <cell r="AH1291">
            <v>122.69260408742116</v>
          </cell>
          <cell r="AZ1291">
            <v>1288</v>
          </cell>
          <cell r="BA1291">
            <v>55.307489461513576</v>
          </cell>
          <cell r="BB1291">
            <v>56.831999074260068</v>
          </cell>
          <cell r="BC1291">
            <v>58.789546403609087</v>
          </cell>
          <cell r="BD1291">
            <v>61.548188988453241</v>
          </cell>
          <cell r="BE1291">
            <v>66.285416513805316</v>
          </cell>
        </row>
        <row r="1292">
          <cell r="AC1292">
            <v>1289</v>
          </cell>
          <cell r="AD1292">
            <v>103.32390311031331</v>
          </cell>
          <cell r="AE1292">
            <v>105.6041260334531</v>
          </cell>
          <cell r="AF1292">
            <v>108.84947264409004</v>
          </cell>
          <cell r="AG1292">
            <v>113.63706013023</v>
          </cell>
          <cell r="AH1292">
            <v>122.70342579190084</v>
          </cell>
          <cell r="AZ1292">
            <v>1289</v>
          </cell>
          <cell r="BA1292">
            <v>55.312631425752933</v>
          </cell>
          <cell r="BB1292">
            <v>56.837551011605846</v>
          </cell>
          <cell r="BC1292">
            <v>58.795070650739845</v>
          </cell>
          <cell r="BD1292">
            <v>61.553533276413958</v>
          </cell>
          <cell r="BE1292">
            <v>66.290568151615005</v>
          </cell>
        </row>
        <row r="1293">
          <cell r="AC1293">
            <v>1290</v>
          </cell>
          <cell r="AD1293">
            <v>103.33495476092045</v>
          </cell>
          <cell r="AE1293">
            <v>105.61528402424123</v>
          </cell>
          <cell r="AF1293">
            <v>108.86145364064484</v>
          </cell>
          <cell r="AG1293">
            <v>113.64902238811645</v>
          </cell>
          <cell r="AH1293">
            <v>122.71424749638052</v>
          </cell>
          <cell r="AZ1293">
            <v>1290</v>
          </cell>
          <cell r="BA1293">
            <v>55.31777338999229</v>
          </cell>
          <cell r="BB1293">
            <v>56.843102948951618</v>
          </cell>
          <cell r="BC1293">
            <v>58.800594897870603</v>
          </cell>
          <cell r="BD1293">
            <v>61.558877564374683</v>
          </cell>
          <cell r="BE1293">
            <v>66.295719789424709</v>
          </cell>
        </row>
        <row r="1294">
          <cell r="AC1294">
            <v>1291</v>
          </cell>
          <cell r="AD1294">
            <v>103.34600641152761</v>
          </cell>
          <cell r="AE1294">
            <v>105.62644201502937</v>
          </cell>
          <cell r="AF1294">
            <v>108.87343463719965</v>
          </cell>
          <cell r="AG1294">
            <v>113.66098464600292</v>
          </cell>
          <cell r="AH1294">
            <v>122.7250692008602</v>
          </cell>
          <cell r="AZ1294">
            <v>1291</v>
          </cell>
          <cell r="BA1294">
            <v>55.322915354231647</v>
          </cell>
          <cell r="BB1294">
            <v>56.848654886297396</v>
          </cell>
          <cell r="BC1294">
            <v>58.806119145001368</v>
          </cell>
          <cell r="BD1294">
            <v>61.564221852335407</v>
          </cell>
          <cell r="BE1294">
            <v>66.300871427234398</v>
          </cell>
        </row>
        <row r="1295">
          <cell r="AC1295">
            <v>1292</v>
          </cell>
          <cell r="AD1295">
            <v>103.35705806213475</v>
          </cell>
          <cell r="AE1295">
            <v>105.63760000581752</v>
          </cell>
          <cell r="AF1295">
            <v>108.88541563375445</v>
          </cell>
          <cell r="AG1295">
            <v>113.67294690388937</v>
          </cell>
          <cell r="AH1295">
            <v>122.73589090533989</v>
          </cell>
          <cell r="AZ1295">
            <v>1292</v>
          </cell>
          <cell r="BA1295">
            <v>55.328057318471004</v>
          </cell>
          <cell r="BB1295">
            <v>56.854206823643175</v>
          </cell>
          <cell r="BC1295">
            <v>58.811643392132126</v>
          </cell>
          <cell r="BD1295">
            <v>61.569566140296132</v>
          </cell>
          <cell r="BE1295">
            <v>66.306023065044087</v>
          </cell>
        </row>
        <row r="1296">
          <cell r="AC1296">
            <v>1293</v>
          </cell>
          <cell r="AD1296">
            <v>103.36810971274191</v>
          </cell>
          <cell r="AE1296">
            <v>105.64875799660565</v>
          </cell>
          <cell r="AF1296">
            <v>108.89739663030926</v>
          </cell>
          <cell r="AG1296">
            <v>113.68490916177582</v>
          </cell>
          <cell r="AH1296">
            <v>122.74671260981957</v>
          </cell>
          <cell r="AZ1296">
            <v>1293</v>
          </cell>
          <cell r="BA1296">
            <v>55.33319928271036</v>
          </cell>
          <cell r="BB1296">
            <v>56.859758760988953</v>
          </cell>
          <cell r="BC1296">
            <v>58.817167639262884</v>
          </cell>
          <cell r="BD1296">
            <v>61.57491042825685</v>
          </cell>
          <cell r="BE1296">
            <v>66.311174702853776</v>
          </cell>
        </row>
        <row r="1297">
          <cell r="AC1297">
            <v>1294</v>
          </cell>
          <cell r="AD1297">
            <v>103.37916136334907</v>
          </cell>
          <cell r="AE1297">
            <v>105.65991598739379</v>
          </cell>
          <cell r="AF1297">
            <v>108.90937762686406</v>
          </cell>
          <cell r="AG1297">
            <v>113.69687141966229</v>
          </cell>
          <cell r="AH1297">
            <v>122.75753431429925</v>
          </cell>
          <cell r="AZ1297">
            <v>1294</v>
          </cell>
          <cell r="BA1297">
            <v>55.338341246949717</v>
          </cell>
          <cell r="BB1297">
            <v>56.865310698334731</v>
          </cell>
          <cell r="BC1297">
            <v>58.822691886393649</v>
          </cell>
          <cell r="BD1297">
            <v>61.580254716217574</v>
          </cell>
          <cell r="BE1297">
            <v>66.31632634066348</v>
          </cell>
        </row>
        <row r="1298">
          <cell r="AC1298">
            <v>1295</v>
          </cell>
          <cell r="AD1298">
            <v>103.39021301395621</v>
          </cell>
          <cell r="AE1298">
            <v>105.67107397818192</v>
          </cell>
          <cell r="AF1298">
            <v>108.92135862341887</v>
          </cell>
          <cell r="AG1298">
            <v>113.70883367754874</v>
          </cell>
          <cell r="AH1298">
            <v>122.76835601877893</v>
          </cell>
          <cell r="AZ1298">
            <v>1295</v>
          </cell>
          <cell r="BA1298">
            <v>55.343483211189074</v>
          </cell>
          <cell r="BB1298">
            <v>56.870862635680503</v>
          </cell>
          <cell r="BC1298">
            <v>58.828216133524407</v>
          </cell>
          <cell r="BD1298">
            <v>61.585599004178299</v>
          </cell>
          <cell r="BE1298">
            <v>66.321477978473169</v>
          </cell>
        </row>
        <row r="1299">
          <cell r="AC1299">
            <v>1296</v>
          </cell>
          <cell r="AD1299">
            <v>103.40126466456337</v>
          </cell>
          <cell r="AE1299">
            <v>105.68223196897006</v>
          </cell>
          <cell r="AF1299">
            <v>108.93333961997367</v>
          </cell>
          <cell r="AG1299">
            <v>113.72079593543519</v>
          </cell>
          <cell r="AH1299">
            <v>122.77917772325861</v>
          </cell>
          <cell r="AZ1299">
            <v>1296</v>
          </cell>
          <cell r="BA1299">
            <v>55.348625175428431</v>
          </cell>
          <cell r="BB1299">
            <v>56.876414573026281</v>
          </cell>
          <cell r="BC1299">
            <v>58.833740380655165</v>
          </cell>
          <cell r="BD1299">
            <v>61.590943292139023</v>
          </cell>
          <cell r="BE1299">
            <v>66.326629616282858</v>
          </cell>
        </row>
        <row r="1300">
          <cell r="AC1300">
            <v>1297</v>
          </cell>
          <cell r="AD1300">
            <v>103.41231631517053</v>
          </cell>
          <cell r="AE1300">
            <v>105.69338995975819</v>
          </cell>
          <cell r="AF1300">
            <v>108.94532061652848</v>
          </cell>
          <cell r="AG1300">
            <v>113.73275819332164</v>
          </cell>
          <cell r="AH1300">
            <v>122.78999942773829</v>
          </cell>
          <cell r="AZ1300">
            <v>1297</v>
          </cell>
          <cell r="BA1300">
            <v>55.353767139667788</v>
          </cell>
          <cell r="BB1300">
            <v>56.88196651037206</v>
          </cell>
          <cell r="BC1300">
            <v>58.839264627785923</v>
          </cell>
          <cell r="BD1300">
            <v>61.596287580099741</v>
          </cell>
          <cell r="BE1300">
            <v>66.331781254092547</v>
          </cell>
        </row>
        <row r="1301">
          <cell r="AC1301">
            <v>1298</v>
          </cell>
          <cell r="AD1301">
            <v>103.42336796577767</v>
          </cell>
          <cell r="AE1301">
            <v>105.70454795054633</v>
          </cell>
          <cell r="AF1301">
            <v>108.95730161308327</v>
          </cell>
          <cell r="AG1301">
            <v>113.74472045120811</v>
          </cell>
          <cell r="AH1301">
            <v>122.80082113221798</v>
          </cell>
          <cell r="AZ1301">
            <v>1298</v>
          </cell>
          <cell r="BA1301">
            <v>55.358909103907145</v>
          </cell>
          <cell r="BB1301">
            <v>56.887518447717838</v>
          </cell>
          <cell r="BC1301">
            <v>58.844788874916688</v>
          </cell>
          <cell r="BD1301">
            <v>61.601631868060466</v>
          </cell>
          <cell r="BE1301">
            <v>66.336932891902237</v>
          </cell>
        </row>
        <row r="1302">
          <cell r="AC1302">
            <v>1299</v>
          </cell>
          <cell r="AD1302">
            <v>103.43441961638483</v>
          </cell>
          <cell r="AE1302">
            <v>105.71570594133446</v>
          </cell>
          <cell r="AF1302">
            <v>108.96928260963809</v>
          </cell>
          <cell r="AG1302">
            <v>113.75668270909456</v>
          </cell>
          <cell r="AH1302">
            <v>122.81164283669766</v>
          </cell>
          <cell r="AZ1302">
            <v>1299</v>
          </cell>
          <cell r="BA1302">
            <v>55.364051068146509</v>
          </cell>
          <cell r="BB1302">
            <v>56.893070385063616</v>
          </cell>
          <cell r="BC1302">
            <v>58.850313122047446</v>
          </cell>
          <cell r="BD1302">
            <v>61.60697615602119</v>
          </cell>
          <cell r="BE1302">
            <v>66.34208452971194</v>
          </cell>
        </row>
        <row r="1303">
          <cell r="AC1303">
            <v>1300</v>
          </cell>
          <cell r="AD1303">
            <v>103.44547126699197</v>
          </cell>
          <cell r="AE1303">
            <v>105.7268639321226</v>
          </cell>
          <cell r="AF1303">
            <v>108.98126360619288</v>
          </cell>
          <cell r="AG1303">
            <v>113.76864496698101</v>
          </cell>
          <cell r="AH1303">
            <v>122.82246454117734</v>
          </cell>
          <cell r="AZ1303">
            <v>1300</v>
          </cell>
          <cell r="BA1303">
            <v>55.369193032385866</v>
          </cell>
          <cell r="BB1303">
            <v>56.898622322409395</v>
          </cell>
          <cell r="BC1303">
            <v>58.855837369178204</v>
          </cell>
          <cell r="BD1303">
            <v>61.612320443981915</v>
          </cell>
          <cell r="BE1303">
            <v>66.347236167521629</v>
          </cell>
        </row>
        <row r="1304">
          <cell r="AC1304">
            <v>1301</v>
          </cell>
          <cell r="AD1304">
            <v>103.45652291759913</v>
          </cell>
          <cell r="AE1304">
            <v>105.73802192291073</v>
          </cell>
          <cell r="AF1304">
            <v>108.99324460274769</v>
          </cell>
          <cell r="AG1304">
            <v>113.78060722486748</v>
          </cell>
          <cell r="AH1304">
            <v>122.83328624565702</v>
          </cell>
          <cell r="AZ1304">
            <v>1301</v>
          </cell>
          <cell r="BA1304">
            <v>55.374334996625223</v>
          </cell>
          <cell r="BB1304">
            <v>56.904174259755166</v>
          </cell>
          <cell r="BC1304">
            <v>58.861361616308962</v>
          </cell>
          <cell r="BD1304">
            <v>61.617664731942639</v>
          </cell>
          <cell r="BE1304">
            <v>66.352387805331318</v>
          </cell>
        </row>
        <row r="1305">
          <cell r="AC1305">
            <v>1302</v>
          </cell>
          <cell r="AD1305">
            <v>103.46757456820629</v>
          </cell>
          <cell r="AE1305">
            <v>105.74917991369888</v>
          </cell>
          <cell r="AF1305">
            <v>109.00455667364557</v>
          </cell>
          <cell r="AG1305">
            <v>113.79256948275393</v>
          </cell>
          <cell r="AH1305">
            <v>122.8441079501367</v>
          </cell>
          <cell r="AZ1305">
            <v>1302</v>
          </cell>
          <cell r="BA1305">
            <v>55.379476960864579</v>
          </cell>
          <cell r="BB1305">
            <v>56.909726197100944</v>
          </cell>
          <cell r="BC1305">
            <v>58.866885863439727</v>
          </cell>
          <cell r="BD1305">
            <v>61.623009019903357</v>
          </cell>
          <cell r="BE1305">
            <v>66.357539443141007</v>
          </cell>
        </row>
        <row r="1306">
          <cell r="AC1306">
            <v>1303</v>
          </cell>
          <cell r="AD1306">
            <v>103.47862621881343</v>
          </cell>
          <cell r="AE1306">
            <v>105.76033790448702</v>
          </cell>
          <cell r="AF1306">
            <v>109.01500399041988</v>
          </cell>
          <cell r="AG1306">
            <v>113.80453174064039</v>
          </cell>
          <cell r="AH1306">
            <v>122.85492965461638</v>
          </cell>
          <cell r="AZ1306">
            <v>1303</v>
          </cell>
          <cell r="BA1306">
            <v>55.384618925103936</v>
          </cell>
          <cell r="BB1306">
            <v>56.915278134446723</v>
          </cell>
          <cell r="BC1306">
            <v>58.872410110570485</v>
          </cell>
          <cell r="BD1306">
            <v>61.628353307864082</v>
          </cell>
          <cell r="BE1306">
            <v>66.362691080950711</v>
          </cell>
        </row>
        <row r="1307">
          <cell r="AC1307">
            <v>1304</v>
          </cell>
          <cell r="AD1307">
            <v>103.48967786942059</v>
          </cell>
          <cell r="AE1307">
            <v>105.77149589527515</v>
          </cell>
          <cell r="AF1307">
            <v>109.02545130719422</v>
          </cell>
          <cell r="AG1307">
            <v>113.81649399852685</v>
          </cell>
          <cell r="AH1307">
            <v>122.86575135909607</v>
          </cell>
          <cell r="AZ1307">
            <v>1304</v>
          </cell>
          <cell r="BA1307">
            <v>55.389760889343293</v>
          </cell>
          <cell r="BB1307">
            <v>56.920830071792501</v>
          </cell>
          <cell r="BC1307">
            <v>58.877934357701243</v>
          </cell>
          <cell r="BD1307">
            <v>61.633697595824806</v>
          </cell>
          <cell r="BE1307">
            <v>66.3678427187604</v>
          </cell>
        </row>
        <row r="1308">
          <cell r="AC1308">
            <v>1305</v>
          </cell>
          <cell r="AD1308">
            <v>103.50072952002773</v>
          </cell>
          <cell r="AE1308">
            <v>105.78265388606329</v>
          </cell>
          <cell r="AF1308">
            <v>109.03589862396854</v>
          </cell>
          <cell r="AG1308">
            <v>113.8284562564133</v>
          </cell>
          <cell r="AH1308">
            <v>122.87657306357575</v>
          </cell>
          <cell r="AZ1308">
            <v>1305</v>
          </cell>
          <cell r="BA1308">
            <v>55.39490285358265</v>
          </cell>
          <cell r="BB1308">
            <v>56.92638200913828</v>
          </cell>
          <cell r="BC1308">
            <v>58.883458604832008</v>
          </cell>
          <cell r="BD1308">
            <v>61.639041883785531</v>
          </cell>
          <cell r="BE1308">
            <v>66.372994356570089</v>
          </cell>
        </row>
        <row r="1309">
          <cell r="AC1309">
            <v>1306</v>
          </cell>
          <cell r="AD1309">
            <v>103.51178117063489</v>
          </cell>
          <cell r="AE1309">
            <v>105.79381187685142</v>
          </cell>
          <cell r="AF1309">
            <v>109.04634594074285</v>
          </cell>
          <cell r="AG1309">
            <v>113.84041851429976</v>
          </cell>
          <cell r="AH1309">
            <v>122.88739476805543</v>
          </cell>
          <cell r="AZ1309">
            <v>1306</v>
          </cell>
          <cell r="BA1309">
            <v>55.400044817822007</v>
          </cell>
          <cell r="BB1309">
            <v>56.931933946484051</v>
          </cell>
          <cell r="BC1309">
            <v>58.888982851962766</v>
          </cell>
          <cell r="BD1309">
            <v>61.644386171746248</v>
          </cell>
          <cell r="BE1309">
            <v>66.378145994379778</v>
          </cell>
        </row>
        <row r="1310">
          <cell r="AC1310">
            <v>1307</v>
          </cell>
          <cell r="AD1310">
            <v>103.52283282124205</v>
          </cell>
          <cell r="AE1310">
            <v>105.80496986763956</v>
          </cell>
          <cell r="AF1310">
            <v>109.05679325751719</v>
          </cell>
          <cell r="AG1310">
            <v>113.85238077218622</v>
          </cell>
          <cell r="AH1310">
            <v>122.89821647253513</v>
          </cell>
          <cell r="AZ1310">
            <v>1307</v>
          </cell>
          <cell r="BA1310">
            <v>55.405186782061364</v>
          </cell>
          <cell r="BB1310">
            <v>56.937485883829829</v>
          </cell>
          <cell r="BC1310">
            <v>58.894507099093524</v>
          </cell>
          <cell r="BD1310">
            <v>61.649730459706973</v>
          </cell>
          <cell r="BE1310">
            <v>66.383297632189482</v>
          </cell>
        </row>
        <row r="1311">
          <cell r="AC1311">
            <v>1308</v>
          </cell>
          <cell r="AD1311">
            <v>103.53388447184919</v>
          </cell>
          <cell r="AE1311">
            <v>105.81612785842769</v>
          </cell>
          <cell r="AF1311">
            <v>109.0672405742915</v>
          </cell>
          <cell r="AG1311">
            <v>113.86434303007267</v>
          </cell>
          <cell r="AH1311">
            <v>122.90903817701481</v>
          </cell>
          <cell r="AZ1311">
            <v>1308</v>
          </cell>
          <cell r="BA1311">
            <v>55.410328746300721</v>
          </cell>
          <cell r="BB1311">
            <v>56.943037821175608</v>
          </cell>
          <cell r="BC1311">
            <v>58.900031346224281</v>
          </cell>
          <cell r="BD1311">
            <v>61.655074747667697</v>
          </cell>
          <cell r="BE1311">
            <v>66.388449269999171</v>
          </cell>
        </row>
        <row r="1312">
          <cell r="AC1312">
            <v>1309</v>
          </cell>
          <cell r="AD1312">
            <v>103.54493612245635</v>
          </cell>
          <cell r="AE1312">
            <v>105.82728584921583</v>
          </cell>
          <cell r="AF1312">
            <v>109.07768789106582</v>
          </cell>
          <cell r="AG1312">
            <v>113.87630528795913</v>
          </cell>
          <cell r="AH1312">
            <v>122.91985988149449</v>
          </cell>
          <cell r="AZ1312">
            <v>1309</v>
          </cell>
          <cell r="BA1312">
            <v>55.415470710540077</v>
          </cell>
          <cell r="BB1312">
            <v>56.948589758521386</v>
          </cell>
          <cell r="BC1312">
            <v>58.905555593355047</v>
          </cell>
          <cell r="BD1312">
            <v>61.660419035628422</v>
          </cell>
          <cell r="BE1312">
            <v>66.39360090780886</v>
          </cell>
        </row>
        <row r="1313">
          <cell r="AC1313">
            <v>1310</v>
          </cell>
          <cell r="AD1313">
            <v>103.55598777306349</v>
          </cell>
          <cell r="AE1313">
            <v>105.83844384000396</v>
          </cell>
          <cell r="AF1313">
            <v>109.08813520784015</v>
          </cell>
          <cell r="AG1313">
            <v>113.88826754584559</v>
          </cell>
          <cell r="AH1313">
            <v>122.93068158597417</v>
          </cell>
          <cell r="AZ1313">
            <v>1310</v>
          </cell>
          <cell r="BA1313">
            <v>55.420612674779434</v>
          </cell>
          <cell r="BB1313">
            <v>56.954141695867165</v>
          </cell>
          <cell r="BC1313">
            <v>58.911079840485804</v>
          </cell>
          <cell r="BD1313">
            <v>61.665763323589147</v>
          </cell>
          <cell r="BE1313">
            <v>66.398752545618549</v>
          </cell>
        </row>
        <row r="1314">
          <cell r="AC1314">
            <v>1311</v>
          </cell>
          <cell r="AD1314">
            <v>103.56703942367065</v>
          </cell>
          <cell r="AE1314">
            <v>105.84960183079211</v>
          </cell>
          <cell r="AF1314">
            <v>109.09858252461447</v>
          </cell>
          <cell r="AG1314">
            <v>113.90022980373205</v>
          </cell>
          <cell r="AH1314">
            <v>122.94150329045385</v>
          </cell>
          <cell r="AZ1314">
            <v>1311</v>
          </cell>
          <cell r="BA1314">
            <v>55.425754639018791</v>
          </cell>
          <cell r="BB1314">
            <v>56.959693633212936</v>
          </cell>
          <cell r="BC1314">
            <v>58.916604087616562</v>
          </cell>
          <cell r="BD1314">
            <v>61.671107611549864</v>
          </cell>
          <cell r="BE1314">
            <v>66.403904183428239</v>
          </cell>
        </row>
        <row r="1315">
          <cell r="AC1315">
            <v>1312</v>
          </cell>
          <cell r="AD1315">
            <v>103.57809107427781</v>
          </cell>
          <cell r="AE1315">
            <v>105.86075982158025</v>
          </cell>
          <cell r="AF1315">
            <v>109.1090298413888</v>
          </cell>
          <cell r="AG1315">
            <v>113.9121920616185</v>
          </cell>
          <cell r="AH1315">
            <v>122.95232499493353</v>
          </cell>
          <cell r="AZ1315">
            <v>1312</v>
          </cell>
          <cell r="BA1315">
            <v>55.430896603258155</v>
          </cell>
          <cell r="BB1315">
            <v>56.965245570558714</v>
          </cell>
          <cell r="BC1315">
            <v>58.922128334747327</v>
          </cell>
          <cell r="BD1315">
            <v>61.676451899510589</v>
          </cell>
          <cell r="BE1315">
            <v>66.409055821237942</v>
          </cell>
        </row>
        <row r="1316">
          <cell r="AC1316">
            <v>1313</v>
          </cell>
          <cell r="AD1316">
            <v>103.58914272488495</v>
          </cell>
          <cell r="AE1316">
            <v>105.87191781236838</v>
          </cell>
          <cell r="AF1316">
            <v>109.11947715816312</v>
          </cell>
          <cell r="AG1316">
            <v>113.92415431950496</v>
          </cell>
          <cell r="AH1316">
            <v>122.96314669941322</v>
          </cell>
          <cell r="AZ1316">
            <v>1313</v>
          </cell>
          <cell r="BA1316">
            <v>55.436038567497512</v>
          </cell>
          <cell r="BB1316">
            <v>56.970797507904493</v>
          </cell>
          <cell r="BC1316">
            <v>58.927652581878085</v>
          </cell>
          <cell r="BD1316">
            <v>61.681796187471313</v>
          </cell>
          <cell r="BE1316">
            <v>66.414207459047631</v>
          </cell>
        </row>
        <row r="1317">
          <cell r="AC1317">
            <v>1314</v>
          </cell>
          <cell r="AD1317">
            <v>103.60019437549211</v>
          </cell>
          <cell r="AE1317">
            <v>105.88307580315652</v>
          </cell>
          <cell r="AF1317">
            <v>109.12992447493744</v>
          </cell>
          <cell r="AG1317">
            <v>113.93611657739142</v>
          </cell>
          <cell r="AH1317">
            <v>122.9739684038929</v>
          </cell>
          <cell r="AZ1317">
            <v>1314</v>
          </cell>
          <cell r="BA1317">
            <v>55.441180531736869</v>
          </cell>
          <cell r="BB1317">
            <v>56.976349445250271</v>
          </cell>
          <cell r="BC1317">
            <v>58.933176829008843</v>
          </cell>
          <cell r="BD1317">
            <v>61.687140475432038</v>
          </cell>
          <cell r="BE1317">
            <v>66.41935909685732</v>
          </cell>
        </row>
        <row r="1318">
          <cell r="AC1318">
            <v>1315</v>
          </cell>
          <cell r="AD1318">
            <v>103.61124602609927</v>
          </cell>
          <cell r="AE1318">
            <v>105.89423379394465</v>
          </cell>
          <cell r="AF1318">
            <v>109.14037179171177</v>
          </cell>
          <cell r="AG1318">
            <v>113.94807883527787</v>
          </cell>
          <cell r="AH1318">
            <v>122.98479010837258</v>
          </cell>
          <cell r="AZ1318">
            <v>1315</v>
          </cell>
          <cell r="BA1318">
            <v>55.446322495976226</v>
          </cell>
          <cell r="BB1318">
            <v>56.98190138259605</v>
          </cell>
          <cell r="BC1318">
            <v>58.938701076139601</v>
          </cell>
          <cell r="BD1318">
            <v>61.692484763392756</v>
          </cell>
          <cell r="BE1318">
            <v>66.42451073466701</v>
          </cell>
        </row>
        <row r="1319">
          <cell r="AC1319">
            <v>1316</v>
          </cell>
          <cell r="AD1319">
            <v>103.62229767670641</v>
          </cell>
          <cell r="AE1319">
            <v>105.90539178473279</v>
          </cell>
          <cell r="AF1319">
            <v>109.15081910848609</v>
          </cell>
          <cell r="AG1319">
            <v>113.96004109316434</v>
          </cell>
          <cell r="AH1319">
            <v>122.99561181285226</v>
          </cell>
          <cell r="AZ1319">
            <v>1316</v>
          </cell>
          <cell r="BA1319">
            <v>55.451464460215583</v>
          </cell>
          <cell r="BB1319">
            <v>56.987453319941828</v>
          </cell>
          <cell r="BC1319">
            <v>58.944225323270366</v>
          </cell>
          <cell r="BD1319">
            <v>61.69782905135348</v>
          </cell>
          <cell r="BE1319">
            <v>66.429662372476713</v>
          </cell>
        </row>
        <row r="1320">
          <cell r="AC1320">
            <v>1317</v>
          </cell>
          <cell r="AD1320">
            <v>103.63334932731357</v>
          </cell>
          <cell r="AE1320">
            <v>105.91654977552092</v>
          </cell>
          <cell r="AF1320">
            <v>109.16126642526042</v>
          </cell>
          <cell r="AG1320">
            <v>113.97200335105079</v>
          </cell>
          <cell r="AH1320">
            <v>123.00598300173922</v>
          </cell>
          <cell r="AZ1320">
            <v>1317</v>
          </cell>
          <cell r="BA1320">
            <v>55.456606424454939</v>
          </cell>
          <cell r="BB1320">
            <v>56.993005257287599</v>
          </cell>
          <cell r="BC1320">
            <v>58.949749570401124</v>
          </cell>
          <cell r="BD1320">
            <v>61.703173339314205</v>
          </cell>
          <cell r="BE1320">
            <v>66.434814010286402</v>
          </cell>
        </row>
        <row r="1321">
          <cell r="AC1321">
            <v>1318</v>
          </cell>
          <cell r="AD1321">
            <v>103.64440097792071</v>
          </cell>
          <cell r="AE1321">
            <v>105.92770776630906</v>
          </cell>
          <cell r="AF1321">
            <v>109.17171374203474</v>
          </cell>
          <cell r="AG1321">
            <v>113.98396560893724</v>
          </cell>
          <cell r="AH1321">
            <v>123.01604690199514</v>
          </cell>
          <cell r="AZ1321">
            <v>1318</v>
          </cell>
          <cell r="BA1321">
            <v>55.461748388694296</v>
          </cell>
          <cell r="BB1321">
            <v>56.998557194633378</v>
          </cell>
          <cell r="BC1321">
            <v>58.955273817531882</v>
          </cell>
          <cell r="BD1321">
            <v>61.708517627274929</v>
          </cell>
          <cell r="BE1321">
            <v>66.439965648096091</v>
          </cell>
        </row>
        <row r="1322">
          <cell r="AC1322">
            <v>1319</v>
          </cell>
          <cell r="AD1322">
            <v>103.65545262852787</v>
          </cell>
          <cell r="AE1322">
            <v>105.93886575709719</v>
          </cell>
          <cell r="AF1322">
            <v>109.18216105880906</v>
          </cell>
          <cell r="AG1322">
            <v>113.99592786682371</v>
          </cell>
          <cell r="AH1322">
            <v>123.02611080225107</v>
          </cell>
          <cell r="AZ1322">
            <v>1319</v>
          </cell>
          <cell r="BA1322">
            <v>55.466890352933653</v>
          </cell>
          <cell r="BB1322">
            <v>57.003549621120285</v>
          </cell>
          <cell r="BC1322">
            <v>58.96079806466264</v>
          </cell>
          <cell r="BD1322">
            <v>61.713861915235654</v>
          </cell>
          <cell r="BE1322">
            <v>66.445117285905781</v>
          </cell>
        </row>
        <row r="1323">
          <cell r="AC1323">
            <v>1320</v>
          </cell>
          <cell r="AD1323">
            <v>103.66650427913503</v>
          </cell>
          <cell r="AE1323">
            <v>105.95002374788533</v>
          </cell>
          <cell r="AF1323">
            <v>109.19260837558339</v>
          </cell>
          <cell r="AG1323">
            <v>114.00751407316794</v>
          </cell>
          <cell r="AH1323">
            <v>123.03617470250698</v>
          </cell>
          <cell r="AZ1323">
            <v>1320</v>
          </cell>
          <cell r="BA1323">
            <v>55.47203231717301</v>
          </cell>
          <cell r="BB1323">
            <v>57.008345591208631</v>
          </cell>
          <cell r="BC1323">
            <v>58.966322311793405</v>
          </cell>
          <cell r="BD1323">
            <v>61.719206203196372</v>
          </cell>
          <cell r="BE1323">
            <v>66.450268923715484</v>
          </cell>
        </row>
        <row r="1324">
          <cell r="AC1324">
            <v>1321</v>
          </cell>
          <cell r="AD1324">
            <v>103.67755592974217</v>
          </cell>
          <cell r="AE1324">
            <v>105.96118173867347</v>
          </cell>
          <cell r="AF1324">
            <v>109.20305569235771</v>
          </cell>
          <cell r="AG1324">
            <v>114.0189061974137</v>
          </cell>
          <cell r="AH1324">
            <v>123.0462386027629</v>
          </cell>
          <cell r="AZ1324">
            <v>1321</v>
          </cell>
          <cell r="BA1324">
            <v>55.477174281412367</v>
          </cell>
          <cell r="BB1324">
            <v>57.013141561296969</v>
          </cell>
          <cell r="BC1324">
            <v>58.971846558924163</v>
          </cell>
          <cell r="BD1324">
            <v>61.724550491157096</v>
          </cell>
          <cell r="BE1324">
            <v>66.455420561525173</v>
          </cell>
        </row>
        <row r="1325">
          <cell r="AC1325">
            <v>1322</v>
          </cell>
          <cell r="AD1325">
            <v>103.68860758034933</v>
          </cell>
          <cell r="AE1325">
            <v>105.97233972946161</v>
          </cell>
          <cell r="AF1325">
            <v>109.21350300913203</v>
          </cell>
          <cell r="AG1325">
            <v>114.03029832165946</v>
          </cell>
          <cell r="AH1325">
            <v>123.05630250301881</v>
          </cell>
          <cell r="AZ1325">
            <v>1322</v>
          </cell>
          <cell r="BA1325">
            <v>55.482316245651724</v>
          </cell>
          <cell r="BB1325">
            <v>57.017937531385314</v>
          </cell>
          <cell r="BC1325">
            <v>58.977370806054921</v>
          </cell>
          <cell r="BD1325">
            <v>61.729894779117821</v>
          </cell>
          <cell r="BE1325">
            <v>66.460572199334862</v>
          </cell>
        </row>
        <row r="1326">
          <cell r="AC1326">
            <v>1323</v>
          </cell>
          <cell r="AD1326">
            <v>103.69965923095648</v>
          </cell>
          <cell r="AE1326">
            <v>105.98349772024974</v>
          </cell>
          <cell r="AF1326">
            <v>109.22395032590636</v>
          </cell>
          <cell r="AG1326">
            <v>114.0416904459052</v>
          </cell>
          <cell r="AH1326">
            <v>123.06636640327473</v>
          </cell>
          <cell r="AZ1326">
            <v>1323</v>
          </cell>
          <cell r="BA1326">
            <v>55.487458209891081</v>
          </cell>
          <cell r="BB1326">
            <v>57.022733501473652</v>
          </cell>
          <cell r="BC1326">
            <v>58.982895053185686</v>
          </cell>
          <cell r="BD1326">
            <v>61.735239067078545</v>
          </cell>
          <cell r="BE1326">
            <v>66.465723837144552</v>
          </cell>
        </row>
        <row r="1327">
          <cell r="AC1327">
            <v>1324</v>
          </cell>
          <cell r="AD1327">
            <v>103.71071088156363</v>
          </cell>
          <cell r="AE1327">
            <v>105.99465571103788</v>
          </cell>
          <cell r="AF1327">
            <v>109.23439764268068</v>
          </cell>
          <cell r="AG1327">
            <v>114.05308257015096</v>
          </cell>
          <cell r="AH1327">
            <v>123.07643030353064</v>
          </cell>
          <cell r="AZ1327">
            <v>1324</v>
          </cell>
          <cell r="BA1327">
            <v>55.492600174130438</v>
          </cell>
          <cell r="BB1327">
            <v>57.027529471561998</v>
          </cell>
          <cell r="BC1327">
            <v>58.988419300316444</v>
          </cell>
          <cell r="BD1327">
            <v>61.740583355039263</v>
          </cell>
          <cell r="BE1327">
            <v>66.470875474954241</v>
          </cell>
        </row>
        <row r="1328">
          <cell r="AC1328">
            <v>1325</v>
          </cell>
          <cell r="AD1328">
            <v>103.72176253217079</v>
          </cell>
          <cell r="AE1328">
            <v>106.00551600493253</v>
          </cell>
          <cell r="AF1328">
            <v>109.24484495945501</v>
          </cell>
          <cell r="AG1328">
            <v>114.06447469439672</v>
          </cell>
          <cell r="AH1328">
            <v>123.08649420378656</v>
          </cell>
          <cell r="AZ1328">
            <v>1325</v>
          </cell>
          <cell r="BA1328">
            <v>55.497742138369802</v>
          </cell>
          <cell r="BB1328">
            <v>57.032325441650336</v>
          </cell>
          <cell r="BC1328">
            <v>58.993943547447202</v>
          </cell>
          <cell r="BD1328">
            <v>61.745927642999987</v>
          </cell>
          <cell r="BE1328">
            <v>66.476027112763944</v>
          </cell>
        </row>
        <row r="1329">
          <cell r="AC1329">
            <v>1326</v>
          </cell>
          <cell r="AD1329">
            <v>103.73281418277793</v>
          </cell>
          <cell r="AE1329">
            <v>106.01610263872739</v>
          </cell>
          <cell r="AF1329">
            <v>109.25529227622933</v>
          </cell>
          <cell r="AG1329">
            <v>114.07586681864247</v>
          </cell>
          <cell r="AH1329">
            <v>123.09655810404249</v>
          </cell>
          <cell r="AZ1329">
            <v>1326</v>
          </cell>
          <cell r="BA1329">
            <v>55.502884102609158</v>
          </cell>
          <cell r="BB1329">
            <v>57.037121411738681</v>
          </cell>
          <cell r="BC1329">
            <v>58.99946779457796</v>
          </cell>
          <cell r="BD1329">
            <v>61.751271930960712</v>
          </cell>
          <cell r="BE1329">
            <v>66.481178750573633</v>
          </cell>
        </row>
        <row r="1330">
          <cell r="AC1330">
            <v>1327</v>
          </cell>
          <cell r="AD1330">
            <v>103.74386583338509</v>
          </cell>
          <cell r="AE1330">
            <v>106.02668927252226</v>
          </cell>
          <cell r="AF1330">
            <v>109.26573959300364</v>
          </cell>
          <cell r="AG1330">
            <v>114.08725894288823</v>
          </cell>
          <cell r="AH1330">
            <v>123.1066220042984</v>
          </cell>
          <cell r="AZ1330">
            <v>1327</v>
          </cell>
          <cell r="BA1330">
            <v>55.508026066848515</v>
          </cell>
          <cell r="BB1330">
            <v>57.04191738182702</v>
          </cell>
          <cell r="BC1330">
            <v>59.004312823355562</v>
          </cell>
          <cell r="BD1330">
            <v>61.756616218921437</v>
          </cell>
          <cell r="BE1330">
            <v>66.486330388383323</v>
          </cell>
        </row>
        <row r="1331">
          <cell r="AC1331">
            <v>1328</v>
          </cell>
          <cell r="AD1331">
            <v>103.75491748399224</v>
          </cell>
          <cell r="AE1331">
            <v>106.03727590631712</v>
          </cell>
          <cell r="AF1331">
            <v>109.27618690977798</v>
          </cell>
          <cell r="AG1331">
            <v>114.09865106713399</v>
          </cell>
          <cell r="AH1331">
            <v>123.11668590455432</v>
          </cell>
          <cell r="AZ1331">
            <v>1328</v>
          </cell>
          <cell r="BA1331">
            <v>55.513168031087872</v>
          </cell>
          <cell r="BB1331">
            <v>57.046713351915365</v>
          </cell>
          <cell r="BC1331">
            <v>59.009085440139962</v>
          </cell>
          <cell r="BD1331">
            <v>61.761960506882161</v>
          </cell>
          <cell r="BE1331">
            <v>66.491482026193012</v>
          </cell>
        </row>
        <row r="1332">
          <cell r="AC1332">
            <v>1329</v>
          </cell>
          <cell r="AD1332">
            <v>103.76596913459939</v>
          </cell>
          <cell r="AE1332">
            <v>106.04786254011198</v>
          </cell>
          <cell r="AF1332">
            <v>109.28663422655229</v>
          </cell>
          <cell r="AG1332">
            <v>114.11004319137973</v>
          </cell>
          <cell r="AH1332">
            <v>123.12674980481023</v>
          </cell>
          <cell r="AZ1332">
            <v>1329</v>
          </cell>
          <cell r="BA1332">
            <v>55.518309995327229</v>
          </cell>
          <cell r="BB1332">
            <v>57.051509322003703</v>
          </cell>
          <cell r="BC1332">
            <v>59.013858056924356</v>
          </cell>
          <cell r="BD1332">
            <v>61.767304794842879</v>
          </cell>
          <cell r="BE1332">
            <v>66.496633664002715</v>
          </cell>
        </row>
        <row r="1333">
          <cell r="AC1333">
            <v>1330</v>
          </cell>
          <cell r="AD1333">
            <v>103.77702078520655</v>
          </cell>
          <cell r="AE1333">
            <v>106.05844917390684</v>
          </cell>
          <cell r="AF1333">
            <v>109.29708154332661</v>
          </cell>
          <cell r="AG1333">
            <v>114.12143531562549</v>
          </cell>
          <cell r="AH1333">
            <v>123.13681370506615</v>
          </cell>
          <cell r="AZ1333">
            <v>1330</v>
          </cell>
          <cell r="BA1333">
            <v>55.523451959566586</v>
          </cell>
          <cell r="BB1333">
            <v>57.056305292092048</v>
          </cell>
          <cell r="BC1333">
            <v>59.018630673708749</v>
          </cell>
          <cell r="BD1333">
            <v>61.772649082803603</v>
          </cell>
          <cell r="BE1333">
            <v>66.501785301812404</v>
          </cell>
        </row>
        <row r="1334">
          <cell r="AC1334">
            <v>1331</v>
          </cell>
          <cell r="AD1334">
            <v>103.78807243581369</v>
          </cell>
          <cell r="AE1334">
            <v>106.0690358077017</v>
          </cell>
          <cell r="AF1334">
            <v>109.30752886010094</v>
          </cell>
          <cell r="AG1334">
            <v>114.13282743987125</v>
          </cell>
          <cell r="AH1334">
            <v>123.14687760532206</v>
          </cell>
          <cell r="AZ1334">
            <v>1331</v>
          </cell>
          <cell r="BA1334">
            <v>55.528593923805943</v>
          </cell>
          <cell r="BB1334">
            <v>57.061101262180387</v>
          </cell>
          <cell r="BC1334">
            <v>59.023403290493142</v>
          </cell>
          <cell r="BD1334">
            <v>61.777993370764328</v>
          </cell>
          <cell r="BE1334">
            <v>66.506936939622094</v>
          </cell>
        </row>
        <row r="1335">
          <cell r="AC1335">
            <v>1332</v>
          </cell>
          <cell r="AD1335">
            <v>103.79912408642085</v>
          </cell>
          <cell r="AE1335">
            <v>106.07962244149657</v>
          </cell>
          <cell r="AF1335">
            <v>109.31797617687526</v>
          </cell>
          <cell r="AG1335">
            <v>114.14421956411701</v>
          </cell>
          <cell r="AH1335">
            <v>123.15694150557798</v>
          </cell>
          <cell r="AZ1335">
            <v>1332</v>
          </cell>
          <cell r="BA1335">
            <v>55.5337358880453</v>
          </cell>
          <cell r="BB1335">
            <v>57.065897232268732</v>
          </cell>
          <cell r="BC1335">
            <v>59.028175907277543</v>
          </cell>
          <cell r="BD1335">
            <v>61.783337658725053</v>
          </cell>
          <cell r="BE1335">
            <v>66.512088577431783</v>
          </cell>
        </row>
        <row r="1336">
          <cell r="AC1336">
            <v>1333</v>
          </cell>
          <cell r="AD1336">
            <v>103.810175737028</v>
          </cell>
          <cell r="AE1336">
            <v>106.09020907529143</v>
          </cell>
          <cell r="AF1336">
            <v>109.32842349364959</v>
          </cell>
          <cell r="AG1336">
            <v>114.15561168836275</v>
          </cell>
          <cell r="AH1336">
            <v>123.16700540583389</v>
          </cell>
          <cell r="AZ1336">
            <v>1333</v>
          </cell>
          <cell r="BA1336">
            <v>55.538877852284656</v>
          </cell>
          <cell r="BB1336">
            <v>57.07069320235707</v>
          </cell>
          <cell r="BC1336">
            <v>59.032948524061936</v>
          </cell>
          <cell r="BD1336">
            <v>61.78868194668577</v>
          </cell>
          <cell r="BE1336">
            <v>66.517240215241486</v>
          </cell>
        </row>
        <row r="1337">
          <cell r="AC1337">
            <v>1334</v>
          </cell>
          <cell r="AD1337">
            <v>103.82122738763515</v>
          </cell>
          <cell r="AE1337">
            <v>106.10079570908628</v>
          </cell>
          <cell r="AF1337">
            <v>109.33887081042391</v>
          </cell>
          <cell r="AG1337">
            <v>114.16700381260851</v>
          </cell>
          <cell r="AH1337">
            <v>123.17706930608982</v>
          </cell>
          <cell r="AZ1337">
            <v>1334</v>
          </cell>
          <cell r="BA1337">
            <v>55.544019816524013</v>
          </cell>
          <cell r="BB1337">
            <v>57.075489172445415</v>
          </cell>
          <cell r="BC1337">
            <v>59.03772114084633</v>
          </cell>
          <cell r="BD1337">
            <v>61.794026234646495</v>
          </cell>
          <cell r="BE1337">
            <v>66.522391853051175</v>
          </cell>
        </row>
        <row r="1338">
          <cell r="AC1338">
            <v>1335</v>
          </cell>
          <cell r="AD1338">
            <v>103.83227903824231</v>
          </cell>
          <cell r="AE1338">
            <v>106.11138234288114</v>
          </cell>
          <cell r="AF1338">
            <v>109.34931812719823</v>
          </cell>
          <cell r="AG1338">
            <v>114.17839593685427</v>
          </cell>
          <cell r="AH1338">
            <v>123.18713320634573</v>
          </cell>
          <cell r="AZ1338">
            <v>1335</v>
          </cell>
          <cell r="BA1338">
            <v>55.54916178076337</v>
          </cell>
          <cell r="BB1338">
            <v>57.080285142533761</v>
          </cell>
          <cell r="BC1338">
            <v>59.042493757630723</v>
          </cell>
          <cell r="BD1338">
            <v>61.799370522607219</v>
          </cell>
          <cell r="BE1338">
            <v>66.527543490860864</v>
          </cell>
        </row>
        <row r="1339">
          <cell r="AC1339">
            <v>1336</v>
          </cell>
          <cell r="AD1339">
            <v>103.84333068884945</v>
          </cell>
          <cell r="AE1339">
            <v>106.121968976676</v>
          </cell>
          <cell r="AF1339">
            <v>109.35976544397256</v>
          </cell>
          <cell r="AG1339">
            <v>114.18978806110002</v>
          </cell>
          <cell r="AH1339">
            <v>123.19719710660165</v>
          </cell>
          <cell r="AZ1339">
            <v>1336</v>
          </cell>
          <cell r="BA1339">
            <v>55.554303745002727</v>
          </cell>
          <cell r="BB1339">
            <v>57.085081112622099</v>
          </cell>
          <cell r="BC1339">
            <v>59.047266374415123</v>
          </cell>
          <cell r="BD1339">
            <v>61.804714810567944</v>
          </cell>
          <cell r="BE1339">
            <v>66.532695128670554</v>
          </cell>
        </row>
        <row r="1340">
          <cell r="AC1340">
            <v>1337</v>
          </cell>
          <cell r="AD1340">
            <v>103.85438233945661</v>
          </cell>
          <cell r="AE1340">
            <v>106.13255561047086</v>
          </cell>
          <cell r="AF1340">
            <v>109.37021276074688</v>
          </cell>
          <cell r="AG1340">
            <v>114.20118018534578</v>
          </cell>
          <cell r="AH1340">
            <v>123.20726100685756</v>
          </cell>
          <cell r="AZ1340">
            <v>1337</v>
          </cell>
          <cell r="BA1340">
            <v>55.559445709242084</v>
          </cell>
          <cell r="BB1340">
            <v>57.089877082710444</v>
          </cell>
          <cell r="BC1340">
            <v>59.052038991199517</v>
          </cell>
          <cell r="BD1340">
            <v>61.810059098528662</v>
          </cell>
          <cell r="BE1340">
            <v>66.537846766480243</v>
          </cell>
        </row>
        <row r="1341">
          <cell r="AC1341">
            <v>1338</v>
          </cell>
          <cell r="AD1341">
            <v>103.86543399006376</v>
          </cell>
          <cell r="AE1341">
            <v>106.14314224426573</v>
          </cell>
          <cell r="AF1341">
            <v>109.38066007752121</v>
          </cell>
          <cell r="AG1341">
            <v>114.21257230959154</v>
          </cell>
          <cell r="AH1341">
            <v>123.21732490711348</v>
          </cell>
          <cell r="AZ1341">
            <v>1338</v>
          </cell>
          <cell r="BA1341">
            <v>55.564587673481448</v>
          </cell>
          <cell r="BB1341">
            <v>57.094673052798782</v>
          </cell>
          <cell r="BC1341">
            <v>59.05681160798391</v>
          </cell>
          <cell r="BD1341">
            <v>61.815403386489386</v>
          </cell>
          <cell r="BE1341">
            <v>66.542998404289946</v>
          </cell>
        </row>
        <row r="1342">
          <cell r="AC1342">
            <v>1339</v>
          </cell>
          <cell r="AD1342">
            <v>103.87648564067091</v>
          </cell>
          <cell r="AE1342">
            <v>106.15372887806059</v>
          </cell>
          <cell r="AF1342">
            <v>109.39110739429553</v>
          </cell>
          <cell r="AG1342">
            <v>114.2239644338373</v>
          </cell>
          <cell r="AH1342">
            <v>123.22738880736939</v>
          </cell>
          <cell r="AZ1342">
            <v>1339</v>
          </cell>
          <cell r="BA1342">
            <v>55.569729637720805</v>
          </cell>
          <cell r="BB1342">
            <v>57.099469022887128</v>
          </cell>
          <cell r="BC1342">
            <v>59.061584224768303</v>
          </cell>
          <cell r="BD1342">
            <v>61.820747674450111</v>
          </cell>
          <cell r="BE1342">
            <v>66.548150042099635</v>
          </cell>
        </row>
        <row r="1343">
          <cell r="AC1343">
            <v>1340</v>
          </cell>
          <cell r="AD1343">
            <v>103.88753729127806</v>
          </cell>
          <cell r="AE1343">
            <v>106.16431551185545</v>
          </cell>
          <cell r="AF1343">
            <v>109.40155471106985</v>
          </cell>
          <cell r="AG1343">
            <v>114.23535655808304</v>
          </cell>
          <cell r="AH1343">
            <v>123.23745270762531</v>
          </cell>
          <cell r="AZ1343">
            <v>1340</v>
          </cell>
          <cell r="BA1343">
            <v>55.574871601960162</v>
          </cell>
          <cell r="BB1343">
            <v>57.104264992975466</v>
          </cell>
          <cell r="BC1343">
            <v>59.066356841552704</v>
          </cell>
          <cell r="BD1343">
            <v>61.826091962410835</v>
          </cell>
          <cell r="BE1343">
            <v>66.553301679909325</v>
          </cell>
        </row>
        <row r="1344">
          <cell r="AC1344">
            <v>1341</v>
          </cell>
          <cell r="AD1344">
            <v>103.89858894188522</v>
          </cell>
          <cell r="AE1344">
            <v>106.17490214565031</v>
          </cell>
          <cell r="AF1344">
            <v>109.41200202784418</v>
          </cell>
          <cell r="AG1344">
            <v>114.2467486823288</v>
          </cell>
          <cell r="AH1344">
            <v>123.24751660788124</v>
          </cell>
          <cell r="AZ1344">
            <v>1341</v>
          </cell>
          <cell r="BA1344">
            <v>55.580013566199518</v>
          </cell>
          <cell r="BB1344">
            <v>57.109060963063811</v>
          </cell>
          <cell r="BC1344">
            <v>59.071129458337097</v>
          </cell>
          <cell r="BD1344">
            <v>61.83143625037156</v>
          </cell>
          <cell r="BE1344">
            <v>66.558453317719014</v>
          </cell>
        </row>
        <row r="1345">
          <cell r="AC1345">
            <v>1342</v>
          </cell>
          <cell r="AD1345">
            <v>103.90964059249237</v>
          </cell>
          <cell r="AE1345">
            <v>106.18548877944517</v>
          </cell>
          <cell r="AF1345">
            <v>109.4224493446185</v>
          </cell>
          <cell r="AG1345">
            <v>114.25814080657456</v>
          </cell>
          <cell r="AH1345">
            <v>123.25758050813715</v>
          </cell>
          <cell r="AZ1345">
            <v>1342</v>
          </cell>
          <cell r="BA1345">
            <v>55.585155530438875</v>
          </cell>
          <cell r="BB1345">
            <v>57.11385693315215</v>
          </cell>
          <cell r="BC1345">
            <v>59.07590207512149</v>
          </cell>
          <cell r="BD1345">
            <v>61.836780538332278</v>
          </cell>
          <cell r="BE1345">
            <v>66.563604955528717</v>
          </cell>
        </row>
        <row r="1346">
          <cell r="AC1346">
            <v>1343</v>
          </cell>
          <cell r="AD1346">
            <v>103.92069224309952</v>
          </cell>
          <cell r="AE1346">
            <v>106.19607541324004</v>
          </cell>
          <cell r="AF1346">
            <v>109.43289666139282</v>
          </cell>
          <cell r="AG1346">
            <v>114.2695329308203</v>
          </cell>
          <cell r="AH1346">
            <v>123.26764440839307</v>
          </cell>
          <cell r="AZ1346">
            <v>1343</v>
          </cell>
          <cell r="BA1346">
            <v>55.590297494678232</v>
          </cell>
          <cell r="BB1346">
            <v>57.118652903240495</v>
          </cell>
          <cell r="BC1346">
            <v>59.080674691905884</v>
          </cell>
          <cell r="BD1346">
            <v>61.842124826293002</v>
          </cell>
          <cell r="BE1346">
            <v>66.568756593338406</v>
          </cell>
        </row>
        <row r="1347">
          <cell r="AC1347">
            <v>1344</v>
          </cell>
          <cell r="AD1347">
            <v>103.93174389370667</v>
          </cell>
          <cell r="AE1347">
            <v>106.2066620470349</v>
          </cell>
          <cell r="AF1347">
            <v>109.44334397816715</v>
          </cell>
          <cell r="AG1347">
            <v>114.28092505506606</v>
          </cell>
          <cell r="AH1347">
            <v>123.27770830864898</v>
          </cell>
          <cell r="AZ1347">
            <v>1344</v>
          </cell>
          <cell r="BA1347">
            <v>55.595439458917589</v>
          </cell>
          <cell r="BB1347">
            <v>57.123448873328833</v>
          </cell>
          <cell r="BC1347">
            <v>59.085447308690284</v>
          </cell>
          <cell r="BD1347">
            <v>61.847469114253727</v>
          </cell>
          <cell r="BE1347">
            <v>66.573908231148096</v>
          </cell>
        </row>
        <row r="1348">
          <cell r="AC1348">
            <v>1345</v>
          </cell>
          <cell r="AD1348">
            <v>103.94279554431382</v>
          </cell>
          <cell r="AE1348">
            <v>106.21724868082975</v>
          </cell>
          <cell r="AF1348">
            <v>109.45379129494147</v>
          </cell>
          <cell r="AG1348">
            <v>114.29231717931182</v>
          </cell>
          <cell r="AH1348">
            <v>123.2877722089049</v>
          </cell>
          <cell r="AZ1348">
            <v>1345</v>
          </cell>
          <cell r="BA1348">
            <v>55.600581423156946</v>
          </cell>
          <cell r="BB1348">
            <v>57.128244843417178</v>
          </cell>
          <cell r="BC1348">
            <v>59.090219925474678</v>
          </cell>
          <cell r="BD1348">
            <v>61.852813402214451</v>
          </cell>
          <cell r="BE1348">
            <v>66.579059868957785</v>
          </cell>
        </row>
        <row r="1349">
          <cell r="AC1349">
            <v>1346</v>
          </cell>
          <cell r="AD1349">
            <v>103.95384719492098</v>
          </cell>
          <cell r="AE1349">
            <v>106.22783531462461</v>
          </cell>
          <cell r="AF1349">
            <v>109.4642386117158</v>
          </cell>
          <cell r="AG1349">
            <v>114.30370930355757</v>
          </cell>
          <cell r="AH1349">
            <v>123.29783610916081</v>
          </cell>
          <cell r="AZ1349">
            <v>1346</v>
          </cell>
          <cell r="BA1349">
            <v>55.605723387396303</v>
          </cell>
          <cell r="BB1349">
            <v>57.133040813505517</v>
          </cell>
          <cell r="BC1349">
            <v>59.094992542259071</v>
          </cell>
          <cell r="BD1349">
            <v>61.858157690175169</v>
          </cell>
          <cell r="BE1349">
            <v>66.584211506767488</v>
          </cell>
        </row>
        <row r="1350">
          <cell r="AC1350">
            <v>1347</v>
          </cell>
          <cell r="AD1350">
            <v>103.96489884552813</v>
          </cell>
          <cell r="AE1350">
            <v>106.23842194841947</v>
          </cell>
          <cell r="AF1350">
            <v>109.47468592849012</v>
          </cell>
          <cell r="AG1350">
            <v>114.31510142780333</v>
          </cell>
          <cell r="AH1350">
            <v>123.30790000941673</v>
          </cell>
          <cell r="AZ1350">
            <v>1347</v>
          </cell>
          <cell r="BA1350">
            <v>55.61086535163566</v>
          </cell>
          <cell r="BB1350">
            <v>57.137836783593862</v>
          </cell>
          <cell r="BC1350">
            <v>59.099765159043464</v>
          </cell>
          <cell r="BD1350">
            <v>61.863501978135893</v>
          </cell>
          <cell r="BE1350">
            <v>66.589363144577177</v>
          </cell>
        </row>
        <row r="1351">
          <cell r="AC1351">
            <v>1348</v>
          </cell>
          <cell r="AD1351">
            <v>103.97595049613528</v>
          </cell>
          <cell r="AE1351">
            <v>106.24900858221434</v>
          </cell>
          <cell r="AF1351">
            <v>109.48513324526444</v>
          </cell>
          <cell r="AG1351">
            <v>114.32649355204909</v>
          </cell>
          <cell r="AH1351">
            <v>123.31796390967266</v>
          </cell>
          <cell r="AZ1351">
            <v>1348</v>
          </cell>
          <cell r="BA1351">
            <v>55.616007315875017</v>
          </cell>
          <cell r="BB1351">
            <v>57.1426327536822</v>
          </cell>
          <cell r="BC1351">
            <v>59.104537775827865</v>
          </cell>
          <cell r="BD1351">
            <v>61.868846266096618</v>
          </cell>
          <cell r="BE1351">
            <v>66.594514782386867</v>
          </cell>
        </row>
        <row r="1352">
          <cell r="AC1352">
            <v>1349</v>
          </cell>
          <cell r="AD1352">
            <v>103.98700214674243</v>
          </cell>
          <cell r="AE1352">
            <v>106.2595952160092</v>
          </cell>
          <cell r="AF1352">
            <v>109.49558056203877</v>
          </cell>
          <cell r="AG1352">
            <v>114.33788567629485</v>
          </cell>
          <cell r="AH1352">
            <v>123.32802780992857</v>
          </cell>
          <cell r="AZ1352">
            <v>1349</v>
          </cell>
          <cell r="BA1352">
            <v>55.621149280114373</v>
          </cell>
          <cell r="BB1352">
            <v>57.147428723770545</v>
          </cell>
          <cell r="BC1352">
            <v>59.109310392612258</v>
          </cell>
          <cell r="BD1352">
            <v>61.874190554057343</v>
          </cell>
          <cell r="BE1352">
            <v>66.599666420196556</v>
          </cell>
        </row>
        <row r="1353">
          <cell r="AC1353">
            <v>1350</v>
          </cell>
          <cell r="AD1353">
            <v>103.99805379734958</v>
          </cell>
          <cell r="AE1353">
            <v>106.27018184980406</v>
          </cell>
          <cell r="AF1353">
            <v>109.50602787881309</v>
          </cell>
          <cell r="AG1353">
            <v>114.34927780054059</v>
          </cell>
          <cell r="AH1353">
            <v>123.33809171018449</v>
          </cell>
          <cell r="AZ1353">
            <v>1350</v>
          </cell>
          <cell r="BA1353">
            <v>55.626291244353737</v>
          </cell>
          <cell r="BB1353">
            <v>57.152224693858884</v>
          </cell>
          <cell r="BC1353">
            <v>59.114083009396651</v>
          </cell>
          <cell r="BD1353">
            <v>61.879534842018067</v>
          </cell>
          <cell r="BE1353">
            <v>66.604818058006245</v>
          </cell>
        </row>
        <row r="1354">
          <cell r="AC1354">
            <v>1351</v>
          </cell>
          <cell r="AD1354">
            <v>104.00849568334635</v>
          </cell>
          <cell r="AE1354">
            <v>106.28076848359892</v>
          </cell>
          <cell r="AF1354">
            <v>109.5164751955874</v>
          </cell>
          <cell r="AG1354">
            <v>114.36066992478635</v>
          </cell>
          <cell r="AH1354">
            <v>123.3481556104404</v>
          </cell>
          <cell r="AZ1354">
            <v>1351</v>
          </cell>
          <cell r="BA1354">
            <v>55.631433208593094</v>
          </cell>
          <cell r="BB1354">
            <v>57.157020663947229</v>
          </cell>
          <cell r="BC1354">
            <v>59.118855626181045</v>
          </cell>
          <cell r="BD1354">
            <v>61.884879129978785</v>
          </cell>
          <cell r="BE1354">
            <v>66.609969695815948</v>
          </cell>
        </row>
        <row r="1355">
          <cell r="AC1355">
            <v>1352</v>
          </cell>
          <cell r="AD1355">
            <v>104.01880723797377</v>
          </cell>
          <cell r="AE1355">
            <v>106.29135511739378</v>
          </cell>
          <cell r="AF1355">
            <v>109.52692251236174</v>
          </cell>
          <cell r="AG1355">
            <v>114.37206204903211</v>
          </cell>
          <cell r="AH1355">
            <v>123.35821951069632</v>
          </cell>
          <cell r="AZ1355">
            <v>1352</v>
          </cell>
          <cell r="BA1355">
            <v>55.636575172832451</v>
          </cell>
          <cell r="BB1355">
            <v>57.161816634035567</v>
          </cell>
          <cell r="BC1355">
            <v>59.123628242965445</v>
          </cell>
          <cell r="BD1355">
            <v>61.890223417939509</v>
          </cell>
          <cell r="BE1355">
            <v>66.615121333625638</v>
          </cell>
        </row>
        <row r="1356">
          <cell r="AC1356">
            <v>1353</v>
          </cell>
          <cell r="AD1356">
            <v>104.02911879260118</v>
          </cell>
          <cell r="AE1356">
            <v>106.30194175118865</v>
          </cell>
          <cell r="AF1356">
            <v>109.53736982913605</v>
          </cell>
          <cell r="AG1356">
            <v>114.38345417327785</v>
          </cell>
          <cell r="AH1356">
            <v>123.36828341095223</v>
          </cell>
          <cell r="AZ1356">
            <v>1353</v>
          </cell>
          <cell r="BA1356">
            <v>55.641717137071808</v>
          </cell>
          <cell r="BB1356">
            <v>57.166612604123912</v>
          </cell>
          <cell r="BC1356">
            <v>59.128400859749839</v>
          </cell>
          <cell r="BD1356">
            <v>61.895567705900234</v>
          </cell>
          <cell r="BE1356">
            <v>66.620272971435327</v>
          </cell>
        </row>
        <row r="1357">
          <cell r="AC1357">
            <v>1354</v>
          </cell>
          <cell r="AD1357">
            <v>104.03943034722859</v>
          </cell>
          <cell r="AE1357">
            <v>106.31252838498351</v>
          </cell>
          <cell r="AF1357">
            <v>109.54781714591039</v>
          </cell>
          <cell r="AG1357">
            <v>114.39484629752361</v>
          </cell>
          <cell r="AH1357">
            <v>123.37834731120815</v>
          </cell>
          <cell r="AZ1357">
            <v>1354</v>
          </cell>
          <cell r="BA1357">
            <v>55.646859101311165</v>
          </cell>
          <cell r="BB1357">
            <v>57.171408574212251</v>
          </cell>
          <cell r="BC1357">
            <v>59.133173476534232</v>
          </cell>
          <cell r="BD1357">
            <v>61.900911993860959</v>
          </cell>
          <cell r="BE1357">
            <v>66.625424609245016</v>
          </cell>
        </row>
        <row r="1358">
          <cell r="AC1358">
            <v>1355</v>
          </cell>
          <cell r="AD1358">
            <v>104.049741901856</v>
          </cell>
          <cell r="AE1358">
            <v>106.32311501877837</v>
          </cell>
          <cell r="AF1358">
            <v>109.5582644626847</v>
          </cell>
          <cell r="AG1358">
            <v>114.40623842176937</v>
          </cell>
          <cell r="AH1358">
            <v>123.38841121146406</v>
          </cell>
          <cell r="AZ1358">
            <v>1355</v>
          </cell>
          <cell r="BA1358">
            <v>55.652001065550522</v>
          </cell>
          <cell r="BB1358">
            <v>57.176204544300596</v>
          </cell>
          <cell r="BC1358">
            <v>59.137946093318625</v>
          </cell>
          <cell r="BD1358">
            <v>61.906256281821676</v>
          </cell>
          <cell r="BE1358">
            <v>66.630576247054719</v>
          </cell>
        </row>
        <row r="1359">
          <cell r="AC1359">
            <v>1356</v>
          </cell>
          <cell r="AD1359">
            <v>104.06005345648342</v>
          </cell>
          <cell r="AE1359">
            <v>106.33370165257323</v>
          </cell>
          <cell r="AF1359">
            <v>109.56871177945902</v>
          </cell>
          <cell r="AG1359">
            <v>114.41763054601512</v>
          </cell>
          <cell r="AH1359">
            <v>123.39847511171999</v>
          </cell>
          <cell r="AZ1359">
            <v>1356</v>
          </cell>
          <cell r="BA1359">
            <v>55.657143029789879</v>
          </cell>
          <cell r="BB1359">
            <v>57.181000514388934</v>
          </cell>
          <cell r="BC1359">
            <v>59.142718710103026</v>
          </cell>
          <cell r="BD1359">
            <v>61.911600569782401</v>
          </cell>
          <cell r="BE1359">
            <v>66.635727884864409</v>
          </cell>
        </row>
        <row r="1360">
          <cell r="AC1360">
            <v>1357</v>
          </cell>
          <cell r="AD1360">
            <v>104.07036501111082</v>
          </cell>
          <cell r="AE1360">
            <v>106.34428828636808</v>
          </cell>
          <cell r="AF1360">
            <v>109.57915909623335</v>
          </cell>
          <cell r="AG1360">
            <v>114.42902267026088</v>
          </cell>
          <cell r="AH1360">
            <v>123.4085390119759</v>
          </cell>
          <cell r="AZ1360">
            <v>1357</v>
          </cell>
          <cell r="BA1360">
            <v>55.662284994029235</v>
          </cell>
          <cell r="BB1360">
            <v>57.185796484477279</v>
          </cell>
          <cell r="BC1360">
            <v>59.147491326887419</v>
          </cell>
          <cell r="BD1360">
            <v>61.916944857743125</v>
          </cell>
          <cell r="BE1360">
            <v>66.640879522674098</v>
          </cell>
        </row>
        <row r="1361">
          <cell r="AC1361">
            <v>1358</v>
          </cell>
          <cell r="AD1361">
            <v>104.08067656573823</v>
          </cell>
          <cell r="AE1361">
            <v>106.35487492016294</v>
          </cell>
          <cell r="AF1361">
            <v>109.58960641300767</v>
          </cell>
          <cell r="AG1361">
            <v>114.44041479450664</v>
          </cell>
          <cell r="AH1361">
            <v>123.41860291223182</v>
          </cell>
          <cell r="AZ1361">
            <v>1358</v>
          </cell>
          <cell r="BA1361">
            <v>55.667426958268592</v>
          </cell>
          <cell r="BB1361">
            <v>57.190592454565618</v>
          </cell>
          <cell r="BC1361">
            <v>59.152263943671812</v>
          </cell>
          <cell r="BD1361">
            <v>61.92228914570385</v>
          </cell>
          <cell r="BE1361">
            <v>66.646031160483787</v>
          </cell>
        </row>
        <row r="1362">
          <cell r="AC1362">
            <v>1359</v>
          </cell>
          <cell r="AD1362">
            <v>104.09098812036564</v>
          </cell>
          <cell r="AE1362">
            <v>106.36546155395781</v>
          </cell>
          <cell r="AF1362">
            <v>109.600053729782</v>
          </cell>
          <cell r="AG1362">
            <v>114.4518069187524</v>
          </cell>
          <cell r="AH1362">
            <v>123.42866681248773</v>
          </cell>
          <cell r="AZ1362">
            <v>1359</v>
          </cell>
          <cell r="BA1362">
            <v>55.672568922507949</v>
          </cell>
          <cell r="BB1362">
            <v>57.195388424653963</v>
          </cell>
          <cell r="BC1362">
            <v>59.157036560456206</v>
          </cell>
          <cell r="BD1362">
            <v>61.927633433664568</v>
          </cell>
          <cell r="BE1362">
            <v>66.65118279829349</v>
          </cell>
        </row>
        <row r="1363">
          <cell r="AC1363">
            <v>1360</v>
          </cell>
          <cell r="AD1363">
            <v>104.10129967499306</v>
          </cell>
          <cell r="AE1363">
            <v>106.37604818775267</v>
          </cell>
          <cell r="AF1363">
            <v>109.61050104655632</v>
          </cell>
          <cell r="AG1363">
            <v>114.46319904299814</v>
          </cell>
          <cell r="AH1363">
            <v>123.43873071274365</v>
          </cell>
          <cell r="AZ1363">
            <v>1360</v>
          </cell>
          <cell r="BA1363">
            <v>55.677710886747306</v>
          </cell>
          <cell r="BB1363">
            <v>57.200184394742301</v>
          </cell>
          <cell r="BC1363">
            <v>59.161809177240606</v>
          </cell>
          <cell r="BD1363">
            <v>61.932977721625292</v>
          </cell>
          <cell r="BE1363">
            <v>66.65633443610318</v>
          </cell>
        </row>
        <row r="1364">
          <cell r="AC1364">
            <v>1361</v>
          </cell>
          <cell r="AD1364">
            <v>104.11161122962046</v>
          </cell>
          <cell r="AE1364">
            <v>106.38663482154753</v>
          </cell>
          <cell r="AF1364">
            <v>109.62094836333064</v>
          </cell>
          <cell r="AG1364">
            <v>114.4745911672439</v>
          </cell>
          <cell r="AH1364">
            <v>123.44879461299956</v>
          </cell>
          <cell r="AZ1364">
            <v>1361</v>
          </cell>
          <cell r="BA1364">
            <v>55.682852850986663</v>
          </cell>
          <cell r="BB1364">
            <v>57.204980364830647</v>
          </cell>
          <cell r="BC1364">
            <v>59.166581794024999</v>
          </cell>
          <cell r="BD1364">
            <v>61.938322009586017</v>
          </cell>
          <cell r="BE1364">
            <v>66.661486073912869</v>
          </cell>
        </row>
        <row r="1365">
          <cell r="AC1365">
            <v>1362</v>
          </cell>
          <cell r="AD1365">
            <v>104.12192278424787</v>
          </cell>
          <cell r="AE1365">
            <v>106.39722145534239</v>
          </cell>
          <cell r="AF1365">
            <v>109.63139568010497</v>
          </cell>
          <cell r="AG1365">
            <v>114.48598329148966</v>
          </cell>
          <cell r="AH1365">
            <v>123.45885851325548</v>
          </cell>
          <cell r="AZ1365">
            <v>1362</v>
          </cell>
          <cell r="BA1365">
            <v>55.68799481522602</v>
          </cell>
          <cell r="BB1365">
            <v>57.209776334918985</v>
          </cell>
          <cell r="BC1365">
            <v>59.171354410809393</v>
          </cell>
          <cell r="BD1365">
            <v>61.943666297546741</v>
          </cell>
          <cell r="BE1365">
            <v>66.666637711722558</v>
          </cell>
        </row>
        <row r="1366">
          <cell r="AC1366">
            <v>1363</v>
          </cell>
          <cell r="AD1366">
            <v>104.13223433887529</v>
          </cell>
          <cell r="AE1366">
            <v>106.40780808913725</v>
          </cell>
          <cell r="AF1366">
            <v>109.64184299687929</v>
          </cell>
          <cell r="AG1366">
            <v>114.49737541573541</v>
          </cell>
          <cell r="AH1366">
            <v>123.46892241351141</v>
          </cell>
          <cell r="AZ1366">
            <v>1363</v>
          </cell>
          <cell r="BA1366">
            <v>55.693136779465384</v>
          </cell>
          <cell r="BB1366">
            <v>57.21457230500733</v>
          </cell>
          <cell r="BC1366">
            <v>59.176127027593786</v>
          </cell>
          <cell r="BD1366">
            <v>61.949010585507466</v>
          </cell>
          <cell r="BE1366">
            <v>66.671789349532247</v>
          </cell>
        </row>
        <row r="1367">
          <cell r="AC1367">
            <v>1364</v>
          </cell>
          <cell r="AD1367">
            <v>104.1425458935027</v>
          </cell>
          <cell r="AE1367">
            <v>106.41839472293212</v>
          </cell>
          <cell r="AF1367">
            <v>109.65229031365361</v>
          </cell>
          <cell r="AG1367">
            <v>114.50876753998116</v>
          </cell>
          <cell r="AH1367">
            <v>123.47898631376732</v>
          </cell>
          <cell r="AZ1367">
            <v>1364</v>
          </cell>
          <cell r="BA1367">
            <v>55.698278743704741</v>
          </cell>
          <cell r="BB1367">
            <v>57.219368275095675</v>
          </cell>
          <cell r="BC1367">
            <v>59.180899644378187</v>
          </cell>
          <cell r="BD1367">
            <v>61.954354873468183</v>
          </cell>
          <cell r="BE1367">
            <v>66.676940987341951</v>
          </cell>
        </row>
        <row r="1368">
          <cell r="AC1368">
            <v>1365</v>
          </cell>
          <cell r="AD1368">
            <v>104.15285744813011</v>
          </cell>
          <cell r="AE1368">
            <v>106.42898135672698</v>
          </cell>
          <cell r="AF1368">
            <v>109.66273763042794</v>
          </cell>
          <cell r="AG1368">
            <v>114.52015966422692</v>
          </cell>
          <cell r="AH1368">
            <v>123.48905021402324</v>
          </cell>
          <cell r="AZ1368">
            <v>1365</v>
          </cell>
          <cell r="BA1368">
            <v>55.703420707944098</v>
          </cell>
          <cell r="BB1368">
            <v>57.224164245184014</v>
          </cell>
          <cell r="BC1368">
            <v>59.18567226116258</v>
          </cell>
          <cell r="BD1368">
            <v>61.959699161428908</v>
          </cell>
          <cell r="BE1368">
            <v>66.68209262515164</v>
          </cell>
        </row>
        <row r="1369">
          <cell r="AC1369">
            <v>1366</v>
          </cell>
          <cell r="AD1369">
            <v>104.16316900275751</v>
          </cell>
          <cell r="AE1369">
            <v>106.43956799052184</v>
          </cell>
          <cell r="AF1369">
            <v>109.67318494720226</v>
          </cell>
          <cell r="AG1369">
            <v>114.53155178847268</v>
          </cell>
          <cell r="AH1369">
            <v>123.49911411427915</v>
          </cell>
          <cell r="AZ1369">
            <v>1366</v>
          </cell>
          <cell r="BA1369">
            <v>55.708562672183454</v>
          </cell>
          <cell r="BB1369">
            <v>57.228960215272359</v>
          </cell>
          <cell r="BC1369">
            <v>59.190444877946973</v>
          </cell>
          <cell r="BD1369">
            <v>61.965043449389633</v>
          </cell>
          <cell r="BE1369">
            <v>66.687244262961329</v>
          </cell>
        </row>
        <row r="1370">
          <cell r="AC1370">
            <v>1367</v>
          </cell>
          <cell r="AD1370">
            <v>104.17348055738493</v>
          </cell>
          <cell r="AE1370">
            <v>106.4501546243167</v>
          </cell>
          <cell r="AF1370">
            <v>109.68363226397659</v>
          </cell>
          <cell r="AG1370">
            <v>114.54294391271843</v>
          </cell>
          <cell r="AH1370">
            <v>123.50917801453507</v>
          </cell>
          <cell r="AZ1370">
            <v>1367</v>
          </cell>
          <cell r="BA1370">
            <v>55.713704636422811</v>
          </cell>
          <cell r="BB1370">
            <v>57.233756185360697</v>
          </cell>
          <cell r="BC1370">
            <v>59.195217494731367</v>
          </cell>
          <cell r="BD1370">
            <v>61.970387737350357</v>
          </cell>
          <cell r="BE1370">
            <v>66.692395900771018</v>
          </cell>
        </row>
        <row r="1371">
          <cell r="AC1371">
            <v>1368</v>
          </cell>
          <cell r="AD1371">
            <v>104.18379211201234</v>
          </cell>
          <cell r="AE1371">
            <v>106.46074125811155</v>
          </cell>
          <cell r="AF1371">
            <v>109.69407958075091</v>
          </cell>
          <cell r="AG1371">
            <v>114.55433603696419</v>
          </cell>
          <cell r="AH1371">
            <v>123.51924191479098</v>
          </cell>
          <cell r="AZ1371">
            <v>1368</v>
          </cell>
          <cell r="BA1371">
            <v>55.718846600662168</v>
          </cell>
          <cell r="BB1371">
            <v>57.238552155449042</v>
          </cell>
          <cell r="BC1371">
            <v>59.199990111515767</v>
          </cell>
          <cell r="BD1371">
            <v>61.975732025311075</v>
          </cell>
          <cell r="BE1371">
            <v>66.697547538580721</v>
          </cell>
        </row>
        <row r="1372">
          <cell r="AC1372">
            <v>1369</v>
          </cell>
          <cell r="AD1372">
            <v>104.19410366663975</v>
          </cell>
          <cell r="AE1372">
            <v>106.47132789190643</v>
          </cell>
          <cell r="AF1372">
            <v>109.70452689752523</v>
          </cell>
          <cell r="AG1372">
            <v>114.56572816120995</v>
          </cell>
          <cell r="AH1372">
            <v>123.5293058150469</v>
          </cell>
          <cell r="AZ1372">
            <v>1369</v>
          </cell>
          <cell r="BA1372">
            <v>55.723988564901525</v>
          </cell>
          <cell r="BB1372">
            <v>57.243348125537381</v>
          </cell>
          <cell r="BC1372">
            <v>59.20476272830016</v>
          </cell>
          <cell r="BD1372">
            <v>61.981076313271799</v>
          </cell>
          <cell r="BE1372">
            <v>66.702699176390411</v>
          </cell>
        </row>
        <row r="1373">
          <cell r="AC1373">
            <v>1370</v>
          </cell>
          <cell r="AD1373">
            <v>104.20441522126715</v>
          </cell>
          <cell r="AE1373">
            <v>106.48191452570128</v>
          </cell>
          <cell r="AF1373">
            <v>109.71497421429956</v>
          </cell>
          <cell r="AG1373">
            <v>114.57712028545569</v>
          </cell>
          <cell r="AH1373">
            <v>123.53936971530283</v>
          </cell>
          <cell r="AZ1373">
            <v>1370</v>
          </cell>
          <cell r="BA1373">
            <v>55.729130529140882</v>
          </cell>
          <cell r="BB1373">
            <v>57.248144095625726</v>
          </cell>
          <cell r="BC1373">
            <v>59.209535345084554</v>
          </cell>
          <cell r="BD1373">
            <v>61.986420601232524</v>
          </cell>
          <cell r="BE1373">
            <v>66.7078508142001</v>
          </cell>
        </row>
        <row r="1374">
          <cell r="AC1374">
            <v>1371</v>
          </cell>
          <cell r="AD1374">
            <v>104.21472677589458</v>
          </cell>
          <cell r="AE1374">
            <v>106.49250115949614</v>
          </cell>
          <cell r="AF1374">
            <v>109.72542153107388</v>
          </cell>
          <cell r="AG1374">
            <v>114.58851240970145</v>
          </cell>
          <cell r="AH1374">
            <v>123.54943361555874</v>
          </cell>
          <cell r="AZ1374">
            <v>1371</v>
          </cell>
          <cell r="BA1374">
            <v>55.734272493380239</v>
          </cell>
          <cell r="BB1374">
            <v>57.252940065714064</v>
          </cell>
          <cell r="BC1374">
            <v>59.214307961868947</v>
          </cell>
          <cell r="BD1374">
            <v>61.991764889193249</v>
          </cell>
          <cell r="BE1374">
            <v>66.713002452009789</v>
          </cell>
        </row>
        <row r="1375">
          <cell r="AC1375">
            <v>1372</v>
          </cell>
          <cell r="AD1375">
            <v>104.22503833052198</v>
          </cell>
          <cell r="AE1375">
            <v>106.503087793291</v>
          </cell>
          <cell r="AF1375">
            <v>109.7358688478482</v>
          </cell>
          <cell r="AG1375">
            <v>114.59990453394721</v>
          </cell>
          <cell r="AH1375">
            <v>123.55949751581466</v>
          </cell>
          <cell r="AZ1375">
            <v>1372</v>
          </cell>
          <cell r="BA1375">
            <v>55.739414457619596</v>
          </cell>
          <cell r="BB1375">
            <v>57.257736035802409</v>
          </cell>
          <cell r="BC1375">
            <v>59.219080578653347</v>
          </cell>
          <cell r="BD1375">
            <v>61.997109177153973</v>
          </cell>
          <cell r="BE1375">
            <v>66.718154089819492</v>
          </cell>
        </row>
        <row r="1376">
          <cell r="AC1376">
            <v>1373</v>
          </cell>
          <cell r="AD1376">
            <v>104.23534988514939</v>
          </cell>
          <cell r="AE1376">
            <v>106.51367442708586</v>
          </cell>
          <cell r="AF1376">
            <v>109.74631616462253</v>
          </cell>
          <cell r="AG1376">
            <v>114.61129665819296</v>
          </cell>
          <cell r="AH1376">
            <v>123.56956141607057</v>
          </cell>
          <cell r="AZ1376">
            <v>1373</v>
          </cell>
          <cell r="BA1376">
            <v>55.744556421858952</v>
          </cell>
          <cell r="BB1376">
            <v>57.262532005890748</v>
          </cell>
          <cell r="BC1376">
            <v>59.223853195437741</v>
          </cell>
          <cell r="BD1376">
            <v>62.00212000884104</v>
          </cell>
          <cell r="BE1376">
            <v>66.723305727629182</v>
          </cell>
        </row>
        <row r="1377">
          <cell r="AC1377">
            <v>1374</v>
          </cell>
          <cell r="AD1377">
            <v>104.24566143977681</v>
          </cell>
          <cell r="AE1377">
            <v>106.52426106088072</v>
          </cell>
          <cell r="AF1377">
            <v>109.75676348139685</v>
          </cell>
          <cell r="AG1377">
            <v>114.62268878243871</v>
          </cell>
          <cell r="AH1377">
            <v>123.57962531632649</v>
          </cell>
          <cell r="AZ1377">
            <v>1374</v>
          </cell>
          <cell r="BA1377">
            <v>55.749698386098309</v>
          </cell>
          <cell r="BB1377">
            <v>57.267327975979093</v>
          </cell>
          <cell r="BC1377">
            <v>59.228625812222134</v>
          </cell>
          <cell r="BD1377">
            <v>62.006737941925955</v>
          </cell>
          <cell r="BE1377">
            <v>66.728457365438871</v>
          </cell>
        </row>
        <row r="1378">
          <cell r="AC1378">
            <v>1375</v>
          </cell>
          <cell r="AD1378">
            <v>104.25597299440422</v>
          </cell>
          <cell r="AE1378">
            <v>106.53484769467559</v>
          </cell>
          <cell r="AF1378">
            <v>109.76721079817118</v>
          </cell>
          <cell r="AG1378">
            <v>114.63408090668447</v>
          </cell>
          <cell r="AH1378">
            <v>123.5896892165824</v>
          </cell>
          <cell r="AZ1378">
            <v>1375</v>
          </cell>
          <cell r="BA1378">
            <v>55.754840350337666</v>
          </cell>
          <cell r="BB1378">
            <v>57.272123946067431</v>
          </cell>
          <cell r="BC1378">
            <v>59.233398429006527</v>
          </cell>
          <cell r="BD1378">
            <v>62.011355875010864</v>
          </cell>
          <cell r="BE1378">
            <v>66.73360900324856</v>
          </cell>
        </row>
        <row r="1379">
          <cell r="AC1379">
            <v>1376</v>
          </cell>
          <cell r="AD1379">
            <v>104.26628454903162</v>
          </cell>
          <cell r="AE1379">
            <v>106.54543432847045</v>
          </cell>
          <cell r="AF1379">
            <v>109.7776581149455</v>
          </cell>
          <cell r="AG1379">
            <v>114.64547303093023</v>
          </cell>
          <cell r="AH1379">
            <v>123.59975311683831</v>
          </cell>
          <cell r="AZ1379">
            <v>1376</v>
          </cell>
          <cell r="BA1379">
            <v>55.75998231457703</v>
          </cell>
          <cell r="BB1379">
            <v>57.276919916155776</v>
          </cell>
          <cell r="BC1379">
            <v>59.238171045790928</v>
          </cell>
          <cell r="BD1379">
            <v>62.015973808095772</v>
          </cell>
          <cell r="BE1379">
            <v>66.738760641058249</v>
          </cell>
        </row>
        <row r="1380">
          <cell r="AC1380">
            <v>1377</v>
          </cell>
          <cell r="AD1380">
            <v>104.27659610365903</v>
          </cell>
          <cell r="AE1380">
            <v>106.55602096226531</v>
          </cell>
          <cell r="AF1380">
            <v>109.78810543171981</v>
          </cell>
          <cell r="AG1380">
            <v>114.65686515517598</v>
          </cell>
          <cell r="AH1380">
            <v>123.60981701709423</v>
          </cell>
          <cell r="AZ1380">
            <v>1377</v>
          </cell>
          <cell r="BA1380">
            <v>55.765124278816387</v>
          </cell>
          <cell r="BB1380">
            <v>57.281715886244115</v>
          </cell>
          <cell r="BC1380">
            <v>59.242943662575321</v>
          </cell>
          <cell r="BD1380">
            <v>62.020591741180681</v>
          </cell>
          <cell r="BE1380">
            <v>66.743912278867953</v>
          </cell>
        </row>
        <row r="1381">
          <cell r="AC1381">
            <v>1378</v>
          </cell>
          <cell r="AD1381">
            <v>104.28690765828645</v>
          </cell>
          <cell r="AE1381">
            <v>106.56660759606017</v>
          </cell>
          <cell r="AF1381">
            <v>109.79855274849415</v>
          </cell>
          <cell r="AG1381">
            <v>114.66825727942174</v>
          </cell>
          <cell r="AH1381">
            <v>123.61988091735016</v>
          </cell>
          <cell r="AZ1381">
            <v>1378</v>
          </cell>
          <cell r="BA1381">
            <v>55.770266243055744</v>
          </cell>
          <cell r="BB1381">
            <v>57.28651185633246</v>
          </cell>
          <cell r="BC1381">
            <v>59.247716279359715</v>
          </cell>
          <cell r="BD1381">
            <v>62.025209674265589</v>
          </cell>
          <cell r="BE1381">
            <v>66.749063916677642</v>
          </cell>
        </row>
        <row r="1382">
          <cell r="AC1382">
            <v>1379</v>
          </cell>
          <cell r="AD1382">
            <v>104.29721921291386</v>
          </cell>
          <cell r="AE1382">
            <v>106.57719422985502</v>
          </cell>
          <cell r="AF1382">
            <v>109.80900006526846</v>
          </cell>
          <cell r="AG1382">
            <v>114.6796494036675</v>
          </cell>
          <cell r="AH1382">
            <v>123.62994481760607</v>
          </cell>
          <cell r="AZ1382">
            <v>1379</v>
          </cell>
          <cell r="BA1382">
            <v>55.775408207295101</v>
          </cell>
          <cell r="BB1382">
            <v>57.291307826420798</v>
          </cell>
          <cell r="BC1382">
            <v>59.252488896144115</v>
          </cell>
          <cell r="BD1382">
            <v>62.029827607350498</v>
          </cell>
          <cell r="BE1382">
            <v>66.754215554487331</v>
          </cell>
        </row>
        <row r="1383">
          <cell r="AC1383">
            <v>1380</v>
          </cell>
          <cell r="AD1383">
            <v>104.30753076754127</v>
          </cell>
          <cell r="AE1383">
            <v>106.5877808636499</v>
          </cell>
          <cell r="AF1383">
            <v>109.8194473820428</v>
          </cell>
          <cell r="AG1383">
            <v>114.69104152791324</v>
          </cell>
          <cell r="AH1383">
            <v>123.64000871786199</v>
          </cell>
          <cell r="AZ1383">
            <v>1380</v>
          </cell>
          <cell r="BA1383">
            <v>55.780550171534458</v>
          </cell>
          <cell r="BB1383">
            <v>57.296103796509144</v>
          </cell>
          <cell r="BC1383">
            <v>59.257261512928508</v>
          </cell>
          <cell r="BD1383">
            <v>62.034445540435414</v>
          </cell>
          <cell r="BE1383">
            <v>66.75936719229702</v>
          </cell>
        </row>
        <row r="1384">
          <cell r="AC1384">
            <v>1381</v>
          </cell>
          <cell r="AD1384">
            <v>104.31784232216867</v>
          </cell>
          <cell r="AE1384">
            <v>106.59836749744476</v>
          </cell>
          <cell r="AF1384">
            <v>109.82989469881711</v>
          </cell>
          <cell r="AG1384">
            <v>114.702433652159</v>
          </cell>
          <cell r="AH1384">
            <v>123.6500726181179</v>
          </cell>
          <cell r="AZ1384">
            <v>1381</v>
          </cell>
          <cell r="BA1384">
            <v>55.785692135773814</v>
          </cell>
          <cell r="BB1384">
            <v>57.300899766597482</v>
          </cell>
          <cell r="BC1384">
            <v>59.262034129712902</v>
          </cell>
          <cell r="BD1384">
            <v>62.039063473520322</v>
          </cell>
          <cell r="BE1384">
            <v>66.764518830106724</v>
          </cell>
        </row>
        <row r="1385">
          <cell r="AC1385">
            <v>1382</v>
          </cell>
          <cell r="AD1385">
            <v>104.32815387679609</v>
          </cell>
          <cell r="AE1385">
            <v>106.60895413123961</v>
          </cell>
          <cell r="AF1385">
            <v>109.84034201559143</v>
          </cell>
          <cell r="AG1385">
            <v>114.71382577640476</v>
          </cell>
          <cell r="AH1385">
            <v>123.66013651837382</v>
          </cell>
          <cell r="AZ1385">
            <v>1382</v>
          </cell>
          <cell r="BA1385">
            <v>55.790834100013171</v>
          </cell>
          <cell r="BB1385">
            <v>57.305695736685827</v>
          </cell>
          <cell r="BC1385">
            <v>59.266806746497295</v>
          </cell>
          <cell r="BD1385">
            <v>62.043681406605231</v>
          </cell>
          <cell r="BE1385">
            <v>66.769670467916413</v>
          </cell>
        </row>
        <row r="1386">
          <cell r="AC1386">
            <v>1383</v>
          </cell>
          <cell r="AD1386">
            <v>104.3384654314235</v>
          </cell>
          <cell r="AE1386">
            <v>106.61954076503447</v>
          </cell>
          <cell r="AF1386">
            <v>109.85078933236576</v>
          </cell>
          <cell r="AG1386">
            <v>114.72521790065051</v>
          </cell>
          <cell r="AH1386">
            <v>123.67020041862973</v>
          </cell>
          <cell r="AZ1386">
            <v>1383</v>
          </cell>
          <cell r="BA1386">
            <v>55.795976064252528</v>
          </cell>
          <cell r="BB1386">
            <v>57.310491706774165</v>
          </cell>
          <cell r="BC1386">
            <v>59.271579363281695</v>
          </cell>
          <cell r="BD1386">
            <v>62.048299339690139</v>
          </cell>
          <cell r="BE1386">
            <v>66.774822105726102</v>
          </cell>
        </row>
        <row r="1387">
          <cell r="AC1387">
            <v>1384</v>
          </cell>
          <cell r="AD1387">
            <v>104.34877698605091</v>
          </cell>
          <cell r="AE1387">
            <v>106.63012739882933</v>
          </cell>
          <cell r="AF1387">
            <v>109.86123664914008</v>
          </cell>
          <cell r="AG1387">
            <v>114.73661002489627</v>
          </cell>
          <cell r="AH1387">
            <v>123.68026431888565</v>
          </cell>
          <cell r="AZ1387">
            <v>1384</v>
          </cell>
          <cell r="BA1387">
            <v>55.801118028491885</v>
          </cell>
          <cell r="BB1387">
            <v>57.315287676862511</v>
          </cell>
          <cell r="BC1387">
            <v>59.276351980066089</v>
          </cell>
          <cell r="BD1387">
            <v>62.052917272775048</v>
          </cell>
          <cell r="BE1387">
            <v>66.779973743535791</v>
          </cell>
        </row>
        <row r="1388">
          <cell r="AC1388">
            <v>1385</v>
          </cell>
          <cell r="AD1388">
            <v>104.35908854067833</v>
          </cell>
          <cell r="AE1388">
            <v>106.6407140326242</v>
          </cell>
          <cell r="AF1388">
            <v>109.8716839659144</v>
          </cell>
          <cell r="AG1388">
            <v>114.74800214914202</v>
          </cell>
          <cell r="AH1388">
            <v>123.69032821914158</v>
          </cell>
          <cell r="AZ1388">
            <v>1385</v>
          </cell>
          <cell r="BA1388">
            <v>55.806259992731242</v>
          </cell>
          <cell r="BB1388">
            <v>57.320083646950849</v>
          </cell>
          <cell r="BC1388">
            <v>59.281124596850482</v>
          </cell>
          <cell r="BD1388">
            <v>62.057535205859956</v>
          </cell>
          <cell r="BE1388">
            <v>66.785125381345495</v>
          </cell>
        </row>
        <row r="1389">
          <cell r="AC1389">
            <v>1386</v>
          </cell>
          <cell r="AD1389">
            <v>104.36940009530574</v>
          </cell>
          <cell r="AE1389">
            <v>106.65130066641906</v>
          </cell>
          <cell r="AF1389">
            <v>109.88213128268873</v>
          </cell>
          <cell r="AG1389">
            <v>114.75939427338778</v>
          </cell>
          <cell r="AH1389">
            <v>123.70039211939749</v>
          </cell>
          <cell r="AZ1389">
            <v>1386</v>
          </cell>
          <cell r="BA1389">
            <v>55.811401956970599</v>
          </cell>
          <cell r="BB1389">
            <v>57.324879617039194</v>
          </cell>
          <cell r="BC1389">
            <v>59.285897213634875</v>
          </cell>
          <cell r="BD1389">
            <v>62.062153138944872</v>
          </cell>
          <cell r="BE1389">
            <v>66.790277019155184</v>
          </cell>
        </row>
        <row r="1390">
          <cell r="AC1390">
            <v>1387</v>
          </cell>
          <cell r="AD1390">
            <v>104.37971164993314</v>
          </cell>
          <cell r="AE1390">
            <v>106.66188730021392</v>
          </cell>
          <cell r="AF1390">
            <v>109.89257859946305</v>
          </cell>
          <cell r="AG1390">
            <v>114.77078639763353</v>
          </cell>
          <cell r="AH1390">
            <v>123.71045601965341</v>
          </cell>
          <cell r="AZ1390">
            <v>1387</v>
          </cell>
          <cell r="BA1390">
            <v>55.816543921209956</v>
          </cell>
          <cell r="BB1390">
            <v>57.329675587127532</v>
          </cell>
          <cell r="BC1390">
            <v>59.290669830419276</v>
          </cell>
          <cell r="BD1390">
            <v>62.06677107202978</v>
          </cell>
          <cell r="BE1390">
            <v>66.795428656964873</v>
          </cell>
        </row>
        <row r="1391">
          <cell r="AC1391">
            <v>1388</v>
          </cell>
          <cell r="AD1391">
            <v>104.39002320456055</v>
          </cell>
          <cell r="AE1391">
            <v>106.67247393400878</v>
          </cell>
          <cell r="AF1391">
            <v>109.90302591623738</v>
          </cell>
          <cell r="AG1391">
            <v>114.78217852187929</v>
          </cell>
          <cell r="AH1391">
            <v>123.72051991990932</v>
          </cell>
          <cell r="AZ1391">
            <v>1388</v>
          </cell>
          <cell r="BA1391">
            <v>55.821685885449313</v>
          </cell>
          <cell r="BB1391">
            <v>57.334471557215878</v>
          </cell>
          <cell r="BC1391">
            <v>59.295442447203669</v>
          </cell>
          <cell r="BD1391">
            <v>62.071389005114689</v>
          </cell>
          <cell r="BE1391">
            <v>66.800580294774562</v>
          </cell>
        </row>
        <row r="1392">
          <cell r="AC1392">
            <v>1389</v>
          </cell>
          <cell r="AD1392">
            <v>104.40033475918797</v>
          </cell>
          <cell r="AE1392">
            <v>106.68306056780364</v>
          </cell>
          <cell r="AF1392">
            <v>109.9134732330117</v>
          </cell>
          <cell r="AG1392">
            <v>114.79357064612505</v>
          </cell>
          <cell r="AH1392">
            <v>123.73058382016524</v>
          </cell>
          <cell r="AZ1392">
            <v>1389</v>
          </cell>
          <cell r="BA1392">
            <v>55.826827849688677</v>
          </cell>
          <cell r="BB1392">
            <v>57.339267527304216</v>
          </cell>
          <cell r="BC1392">
            <v>59.300215063988063</v>
          </cell>
          <cell r="BD1392">
            <v>62.076006938199598</v>
          </cell>
          <cell r="BE1392">
            <v>66.805731932584251</v>
          </cell>
        </row>
        <row r="1393">
          <cell r="AC1393">
            <v>1390</v>
          </cell>
          <cell r="AD1393">
            <v>104.41064631381538</v>
          </cell>
          <cell r="AE1393">
            <v>106.69364720159851</v>
          </cell>
          <cell r="AF1393">
            <v>109.92392054978602</v>
          </cell>
          <cell r="AG1393">
            <v>114.80496277037079</v>
          </cell>
          <cell r="AH1393">
            <v>123.74064772042115</v>
          </cell>
          <cell r="AZ1393">
            <v>1390</v>
          </cell>
          <cell r="BA1393">
            <v>55.831969813928033</v>
          </cell>
          <cell r="BB1393">
            <v>57.344063497392561</v>
          </cell>
          <cell r="BC1393">
            <v>59.304987680772456</v>
          </cell>
          <cell r="BD1393">
            <v>62.080624871284506</v>
          </cell>
          <cell r="BE1393">
            <v>66.810883570393955</v>
          </cell>
        </row>
        <row r="1394">
          <cell r="AC1394">
            <v>1391</v>
          </cell>
          <cell r="AD1394">
            <v>104.42095786844278</v>
          </cell>
          <cell r="AE1394">
            <v>106.70423383539337</v>
          </cell>
          <cell r="AF1394">
            <v>109.93436786656035</v>
          </cell>
          <cell r="AG1394">
            <v>114.81635489461655</v>
          </cell>
          <cell r="AH1394">
            <v>123.75071162067707</v>
          </cell>
          <cell r="AZ1394">
            <v>1391</v>
          </cell>
          <cell r="BA1394">
            <v>55.83711177816739</v>
          </cell>
          <cell r="BB1394">
            <v>57.348859467480906</v>
          </cell>
          <cell r="BC1394">
            <v>59.309760297556856</v>
          </cell>
          <cell r="BD1394">
            <v>62.085242804369415</v>
          </cell>
          <cell r="BE1394">
            <v>66.816035208203644</v>
          </cell>
        </row>
        <row r="1395">
          <cell r="AC1395">
            <v>1392</v>
          </cell>
          <cell r="AD1395">
            <v>104.43126942307019</v>
          </cell>
          <cell r="AE1395">
            <v>106.71482046918823</v>
          </cell>
          <cell r="AF1395">
            <v>109.94481518333467</v>
          </cell>
          <cell r="AG1395">
            <v>114.82774701886231</v>
          </cell>
          <cell r="AH1395">
            <v>123.760775520933</v>
          </cell>
          <cell r="AZ1395">
            <v>1392</v>
          </cell>
          <cell r="BA1395">
            <v>55.842253742406747</v>
          </cell>
          <cell r="BB1395">
            <v>57.353655437569245</v>
          </cell>
          <cell r="BC1395">
            <v>59.31453291434125</v>
          </cell>
          <cell r="BD1395">
            <v>62.08986073745433</v>
          </cell>
          <cell r="BE1395">
            <v>66.821186846013333</v>
          </cell>
        </row>
        <row r="1396">
          <cell r="AC1396">
            <v>1393</v>
          </cell>
          <cell r="AD1396">
            <v>104.44158097769761</v>
          </cell>
          <cell r="AE1396">
            <v>106.72540710298308</v>
          </cell>
          <cell r="AF1396">
            <v>109.955262500109</v>
          </cell>
          <cell r="AG1396">
            <v>114.83913914310807</v>
          </cell>
          <cell r="AH1396">
            <v>123.77083942118891</v>
          </cell>
          <cell r="AZ1396">
            <v>1393</v>
          </cell>
          <cell r="BA1396">
            <v>55.847395706646104</v>
          </cell>
          <cell r="BB1396">
            <v>57.35845140765759</v>
          </cell>
          <cell r="BC1396">
            <v>59.319305531125643</v>
          </cell>
          <cell r="BD1396">
            <v>62.094478670539239</v>
          </cell>
          <cell r="BE1396">
            <v>66.826338483823022</v>
          </cell>
        </row>
        <row r="1397">
          <cell r="AC1397">
            <v>1394</v>
          </cell>
          <cell r="AD1397">
            <v>104.45189253232502</v>
          </cell>
          <cell r="AE1397">
            <v>106.73599373677794</v>
          </cell>
          <cell r="AF1397">
            <v>109.96570981688332</v>
          </cell>
          <cell r="AG1397">
            <v>114.85053126735382</v>
          </cell>
          <cell r="AH1397">
            <v>123.78090332144482</v>
          </cell>
          <cell r="AZ1397">
            <v>1394</v>
          </cell>
          <cell r="BA1397">
            <v>55.852537670885461</v>
          </cell>
          <cell r="BB1397">
            <v>57.363247377745928</v>
          </cell>
          <cell r="BC1397">
            <v>59.324078147910036</v>
          </cell>
          <cell r="BD1397">
            <v>62.099096603624147</v>
          </cell>
          <cell r="BE1397">
            <v>66.831490121632726</v>
          </cell>
        </row>
        <row r="1398">
          <cell r="AC1398">
            <v>1395</v>
          </cell>
          <cell r="AD1398">
            <v>104.46220408695243</v>
          </cell>
          <cell r="AE1398">
            <v>106.7465803705728</v>
          </cell>
          <cell r="AF1398">
            <v>109.97615713365764</v>
          </cell>
          <cell r="AG1398">
            <v>114.86192339159957</v>
          </cell>
          <cell r="AH1398">
            <v>123.79096722170074</v>
          </cell>
          <cell r="AZ1398">
            <v>1395</v>
          </cell>
          <cell r="BA1398">
            <v>55.857679635124818</v>
          </cell>
          <cell r="BB1398">
            <v>57.368043347834274</v>
          </cell>
          <cell r="BC1398">
            <v>59.328850764694437</v>
          </cell>
          <cell r="BD1398">
            <v>62.103714536709056</v>
          </cell>
          <cell r="BE1398">
            <v>66.836641759442415</v>
          </cell>
        </row>
        <row r="1399">
          <cell r="AC1399">
            <v>1396</v>
          </cell>
          <cell r="AD1399">
            <v>104.47251564157985</v>
          </cell>
          <cell r="AE1399">
            <v>106.75716700436767</v>
          </cell>
          <cell r="AF1399">
            <v>109.98660445043197</v>
          </cell>
          <cell r="AG1399">
            <v>114.87331551584533</v>
          </cell>
          <cell r="AH1399">
            <v>123.80103112195665</v>
          </cell>
          <cell r="AZ1399">
            <v>1396</v>
          </cell>
          <cell r="BA1399">
            <v>55.862821599364175</v>
          </cell>
          <cell r="BB1399">
            <v>57.372839317922612</v>
          </cell>
          <cell r="BC1399">
            <v>59.33362338147883</v>
          </cell>
          <cell r="BD1399">
            <v>62.108332469793964</v>
          </cell>
          <cell r="BE1399">
            <v>66.841793397252104</v>
          </cell>
        </row>
        <row r="1400">
          <cell r="AC1400">
            <v>1397</v>
          </cell>
          <cell r="AD1400">
            <v>104.48282719620725</v>
          </cell>
          <cell r="AE1400">
            <v>106.76775363816253</v>
          </cell>
          <cell r="AF1400">
            <v>109.99705176720629</v>
          </cell>
          <cell r="AG1400">
            <v>114.88470764009108</v>
          </cell>
          <cell r="AH1400">
            <v>123.81109502221257</v>
          </cell>
          <cell r="AZ1400">
            <v>1397</v>
          </cell>
          <cell r="BA1400">
            <v>55.867963563603531</v>
          </cell>
          <cell r="BB1400">
            <v>57.377635288010957</v>
          </cell>
          <cell r="BC1400">
            <v>59.338395998263223</v>
          </cell>
          <cell r="BD1400">
            <v>62.112950402878873</v>
          </cell>
          <cell r="BE1400">
            <v>66.846945035061793</v>
          </cell>
        </row>
        <row r="1401">
          <cell r="AC1401">
            <v>1398</v>
          </cell>
          <cell r="AD1401">
            <v>104.49313875083466</v>
          </cell>
          <cell r="AE1401">
            <v>106.77834027195739</v>
          </cell>
          <cell r="AF1401">
            <v>110.00695617024441</v>
          </cell>
          <cell r="AG1401">
            <v>114.89609976433684</v>
          </cell>
          <cell r="AH1401">
            <v>123.82115892246848</v>
          </cell>
          <cell r="AZ1401">
            <v>1398</v>
          </cell>
          <cell r="BA1401">
            <v>55.873105527842888</v>
          </cell>
          <cell r="BB1401">
            <v>57.382431258099295</v>
          </cell>
          <cell r="BC1401">
            <v>59.343168615047617</v>
          </cell>
          <cell r="BD1401">
            <v>62.117568335963782</v>
          </cell>
          <cell r="BE1401">
            <v>66.852096672871482</v>
          </cell>
        </row>
        <row r="1402">
          <cell r="AC1402">
            <v>1399</v>
          </cell>
          <cell r="AD1402">
            <v>104.50345030546207</v>
          </cell>
          <cell r="AE1402">
            <v>106.78892690575225</v>
          </cell>
          <cell r="AF1402">
            <v>110.01664712906917</v>
          </cell>
          <cell r="AG1402">
            <v>114.9074918885826</v>
          </cell>
          <cell r="AH1402">
            <v>123.83122282272441</v>
          </cell>
          <cell r="AZ1402">
            <v>1399</v>
          </cell>
          <cell r="BA1402">
            <v>55.878247492082245</v>
          </cell>
          <cell r="BB1402">
            <v>57.387227228187641</v>
          </cell>
          <cell r="BC1402">
            <v>59.347941231832017</v>
          </cell>
          <cell r="BD1402">
            <v>62.122186269048697</v>
          </cell>
          <cell r="BE1402">
            <v>66.857248310681186</v>
          </cell>
        </row>
        <row r="1403">
          <cell r="AC1403">
            <v>1400</v>
          </cell>
          <cell r="AD1403">
            <v>104.51376186008949</v>
          </cell>
          <cell r="AE1403">
            <v>106.79951353954711</v>
          </cell>
          <cell r="AF1403">
            <v>110.02633808789393</v>
          </cell>
          <cell r="AG1403">
            <v>114.91888401282834</v>
          </cell>
          <cell r="AH1403">
            <v>123.84128672298033</v>
          </cell>
          <cell r="AZ1403">
            <v>1400</v>
          </cell>
          <cell r="BA1403">
            <v>55.883389456321602</v>
          </cell>
          <cell r="BB1403">
            <v>57.392023198275979</v>
          </cell>
          <cell r="BC1403">
            <v>59.352713848616411</v>
          </cell>
          <cell r="BD1403">
            <v>62.126804202133606</v>
          </cell>
          <cell r="BE1403">
            <v>66.862399948490875</v>
          </cell>
        </row>
        <row r="1404">
          <cell r="AC1404">
            <v>1401</v>
          </cell>
          <cell r="AD1404">
            <v>104.5240734147169</v>
          </cell>
          <cell r="AE1404">
            <v>106.81010017334198</v>
          </cell>
          <cell r="AF1404">
            <v>110.0360290467187</v>
          </cell>
          <cell r="AG1404">
            <v>114.9302761370741</v>
          </cell>
          <cell r="AH1404">
            <v>123.85135062323624</v>
          </cell>
          <cell r="AZ1404">
            <v>1401</v>
          </cell>
          <cell r="BA1404">
            <v>55.888531420560959</v>
          </cell>
          <cell r="BB1404">
            <v>57.396819168364324</v>
          </cell>
          <cell r="BC1404">
            <v>59.357486465400804</v>
          </cell>
          <cell r="BD1404">
            <v>62.131422135218514</v>
          </cell>
          <cell r="BE1404">
            <v>66.867551586300564</v>
          </cell>
        </row>
        <row r="1405">
          <cell r="AC1405">
            <v>1402</v>
          </cell>
          <cell r="AD1405">
            <v>104.5343849693443</v>
          </cell>
          <cell r="AE1405">
            <v>106.82068680713684</v>
          </cell>
          <cell r="AF1405">
            <v>110.04572000554346</v>
          </cell>
          <cell r="AG1405">
            <v>114.94166826131986</v>
          </cell>
          <cell r="AH1405">
            <v>123.86141452349216</v>
          </cell>
          <cell r="AZ1405">
            <v>1402</v>
          </cell>
          <cell r="BA1405">
            <v>55.893673384800323</v>
          </cell>
          <cell r="BB1405">
            <v>57.401615138452662</v>
          </cell>
          <cell r="BC1405">
            <v>59.362259082185197</v>
          </cell>
          <cell r="BD1405">
            <v>62.136040068303423</v>
          </cell>
          <cell r="BE1405">
            <v>66.872703224110253</v>
          </cell>
        </row>
        <row r="1406">
          <cell r="AC1406">
            <v>1403</v>
          </cell>
          <cell r="AD1406">
            <v>104.54469652397171</v>
          </cell>
          <cell r="AE1406">
            <v>106.8312734409317</v>
          </cell>
          <cell r="AF1406">
            <v>110.05541096436821</v>
          </cell>
          <cell r="AG1406">
            <v>114.95306038556562</v>
          </cell>
          <cell r="AH1406">
            <v>123.87147842374807</v>
          </cell>
          <cell r="AZ1406">
            <v>1403</v>
          </cell>
          <cell r="BA1406">
            <v>55.89881534903968</v>
          </cell>
          <cell r="BB1406">
            <v>57.406411108541008</v>
          </cell>
          <cell r="BC1406">
            <v>59.367031698969598</v>
          </cell>
          <cell r="BD1406">
            <v>62.140658001388331</v>
          </cell>
          <cell r="BE1406">
            <v>66.877854861919957</v>
          </cell>
        </row>
        <row r="1407">
          <cell r="AC1407">
            <v>1404</v>
          </cell>
          <cell r="AD1407">
            <v>104.55500807859913</v>
          </cell>
          <cell r="AE1407">
            <v>106.84186007472655</v>
          </cell>
          <cell r="AF1407">
            <v>110.06510192319297</v>
          </cell>
          <cell r="AG1407">
            <v>114.96445250981137</v>
          </cell>
          <cell r="AH1407">
            <v>123.88154232400399</v>
          </cell>
          <cell r="AZ1407">
            <v>1404</v>
          </cell>
          <cell r="BA1407">
            <v>55.903957313279037</v>
          </cell>
          <cell r="BB1407">
            <v>57.411207078629346</v>
          </cell>
          <cell r="BC1407">
            <v>59.371804315753991</v>
          </cell>
          <cell r="BD1407">
            <v>62.14527593447324</v>
          </cell>
          <cell r="BE1407">
            <v>66.883006499729646</v>
          </cell>
        </row>
        <row r="1408">
          <cell r="AC1408">
            <v>1405</v>
          </cell>
          <cell r="AD1408">
            <v>104.56531963322654</v>
          </cell>
          <cell r="AE1408">
            <v>106.85244670852141</v>
          </cell>
          <cell r="AF1408">
            <v>110.07479288201773</v>
          </cell>
          <cell r="AG1408">
            <v>114.97584463405713</v>
          </cell>
          <cell r="AH1408">
            <v>123.8916062242599</v>
          </cell>
          <cell r="AZ1408">
            <v>1405</v>
          </cell>
          <cell r="BA1408">
            <v>55.909099277518393</v>
          </cell>
          <cell r="BB1408">
            <v>57.416003048717691</v>
          </cell>
          <cell r="BC1408">
            <v>59.376576932538384</v>
          </cell>
          <cell r="BD1408">
            <v>62.149893867558156</v>
          </cell>
          <cell r="BE1408">
            <v>66.888158137539335</v>
          </cell>
        </row>
        <row r="1409">
          <cell r="AC1409">
            <v>1406</v>
          </cell>
          <cell r="AD1409">
            <v>104.57563118785394</v>
          </cell>
          <cell r="AE1409">
            <v>106.86303334231629</v>
          </cell>
          <cell r="AF1409">
            <v>110.08448384084249</v>
          </cell>
          <cell r="AG1409">
            <v>114.98723675830288</v>
          </cell>
          <cell r="AH1409">
            <v>123.90167012451582</v>
          </cell>
          <cell r="AZ1409">
            <v>1406</v>
          </cell>
          <cell r="BA1409">
            <v>55.91424124175775</v>
          </cell>
          <cell r="BB1409">
            <v>57.420799018806029</v>
          </cell>
          <cell r="BC1409">
            <v>59.381349549322778</v>
          </cell>
          <cell r="BD1409">
            <v>62.154511800643064</v>
          </cell>
          <cell r="BE1409">
            <v>66.893309775349024</v>
          </cell>
        </row>
        <row r="1410">
          <cell r="AC1410">
            <v>1407</v>
          </cell>
          <cell r="AD1410">
            <v>104.58594274248136</v>
          </cell>
          <cell r="AE1410">
            <v>106.87361997611114</v>
          </cell>
          <cell r="AF1410">
            <v>110.09417479966726</v>
          </cell>
          <cell r="AG1410">
            <v>114.99862888254863</v>
          </cell>
          <cell r="AH1410">
            <v>123.91173402477175</v>
          </cell>
          <cell r="AZ1410">
            <v>1407</v>
          </cell>
          <cell r="BA1410">
            <v>55.919383205997107</v>
          </cell>
          <cell r="BB1410">
            <v>57.425594988894375</v>
          </cell>
          <cell r="BC1410">
            <v>59.386122166107178</v>
          </cell>
          <cell r="BD1410">
            <v>62.159129733727973</v>
          </cell>
          <cell r="BE1410">
            <v>66.898461413158728</v>
          </cell>
        </row>
        <row r="1411">
          <cell r="AC1411">
            <v>1408</v>
          </cell>
          <cell r="AD1411">
            <v>104.59625429710877</v>
          </cell>
          <cell r="AE1411">
            <v>106.884206609906</v>
          </cell>
          <cell r="AF1411">
            <v>110.10386575849201</v>
          </cell>
          <cell r="AG1411">
            <v>115.00862736021548</v>
          </cell>
          <cell r="AH1411">
            <v>123.92179792502766</v>
          </cell>
          <cell r="AZ1411">
            <v>1408</v>
          </cell>
          <cell r="BA1411">
            <v>55.924525170236464</v>
          </cell>
          <cell r="BB1411">
            <v>57.430390958982713</v>
          </cell>
          <cell r="BC1411">
            <v>59.390894782891571</v>
          </cell>
          <cell r="BD1411">
            <v>62.163747666812881</v>
          </cell>
          <cell r="BE1411">
            <v>66.903613050968417</v>
          </cell>
        </row>
        <row r="1412">
          <cell r="AC1412">
            <v>1409</v>
          </cell>
          <cell r="AD1412">
            <v>104.60656585173618</v>
          </cell>
          <cell r="AE1412">
            <v>106.89479324370086</v>
          </cell>
          <cell r="AF1412">
            <v>110.11355671731677</v>
          </cell>
          <cell r="AG1412">
            <v>115.01843515313531</v>
          </cell>
          <cell r="AH1412">
            <v>123.93186182528358</v>
          </cell>
          <cell r="AZ1412">
            <v>1409</v>
          </cell>
          <cell r="BA1412">
            <v>55.929667134475821</v>
          </cell>
          <cell r="BB1412">
            <v>57.435186929071058</v>
          </cell>
          <cell r="BC1412">
            <v>59.395667399675965</v>
          </cell>
          <cell r="BD1412">
            <v>62.16836559989779</v>
          </cell>
          <cell r="BE1412">
            <v>66.908764688778106</v>
          </cell>
        </row>
        <row r="1413">
          <cell r="AC1413">
            <v>1410</v>
          </cell>
          <cell r="AD1413">
            <v>104.61687740636359</v>
          </cell>
          <cell r="AE1413">
            <v>106.90537987749572</v>
          </cell>
          <cell r="AF1413">
            <v>110.12324767614153</v>
          </cell>
          <cell r="AG1413">
            <v>115.02824294605516</v>
          </cell>
          <cell r="AH1413">
            <v>123.94192572553949</v>
          </cell>
          <cell r="AZ1413">
            <v>1410</v>
          </cell>
          <cell r="BA1413">
            <v>55.934809098715178</v>
          </cell>
          <cell r="BB1413">
            <v>57.439982899159396</v>
          </cell>
          <cell r="BC1413">
            <v>59.400440016460358</v>
          </cell>
          <cell r="BD1413">
            <v>62.172983532982698</v>
          </cell>
          <cell r="BE1413">
            <v>66.913916326587795</v>
          </cell>
        </row>
        <row r="1414">
          <cell r="AC1414">
            <v>1411</v>
          </cell>
          <cell r="AD1414">
            <v>104.62718896099101</v>
          </cell>
          <cell r="AE1414">
            <v>106.91596651129058</v>
          </cell>
          <cell r="AF1414">
            <v>110.13293863496629</v>
          </cell>
          <cell r="AG1414">
            <v>115.038050738975</v>
          </cell>
          <cell r="AH1414">
            <v>123.95198962579541</v>
          </cell>
          <cell r="AZ1414">
            <v>1411</v>
          </cell>
          <cell r="BA1414">
            <v>55.939951062954535</v>
          </cell>
          <cell r="BB1414">
            <v>57.444778869247742</v>
          </cell>
          <cell r="BC1414">
            <v>59.405212633244759</v>
          </cell>
          <cell r="BD1414">
            <v>62.177601466067614</v>
          </cell>
          <cell r="BE1414">
            <v>66.919067964397485</v>
          </cell>
        </row>
        <row r="1415">
          <cell r="AC1415">
            <v>1412</v>
          </cell>
          <cell r="AD1415">
            <v>104.63750051561841</v>
          </cell>
          <cell r="AE1415">
            <v>106.92655314508545</v>
          </cell>
          <cell r="AF1415">
            <v>110.14262959379106</v>
          </cell>
          <cell r="AG1415">
            <v>115.04785853189483</v>
          </cell>
          <cell r="AH1415">
            <v>123.96205352605132</v>
          </cell>
          <cell r="AZ1415">
            <v>1412</v>
          </cell>
          <cell r="BA1415">
            <v>55.945093027193892</v>
          </cell>
          <cell r="BB1415">
            <v>57.44957483933608</v>
          </cell>
          <cell r="BC1415">
            <v>59.409985250029152</v>
          </cell>
          <cell r="BD1415">
            <v>62.182219399152522</v>
          </cell>
          <cell r="BE1415">
            <v>66.924219602207188</v>
          </cell>
        </row>
        <row r="1416">
          <cell r="AC1416">
            <v>1413</v>
          </cell>
          <cell r="AD1416">
            <v>104.64781207024582</v>
          </cell>
          <cell r="AE1416">
            <v>106.93713977888031</v>
          </cell>
          <cell r="AF1416">
            <v>110.15232055261581</v>
          </cell>
          <cell r="AG1416">
            <v>115.05766632481468</v>
          </cell>
          <cell r="AH1416">
            <v>123.97211742630724</v>
          </cell>
          <cell r="AZ1416">
            <v>1413</v>
          </cell>
          <cell r="BA1416">
            <v>55.950234991433248</v>
          </cell>
          <cell r="BB1416">
            <v>57.454370809424425</v>
          </cell>
          <cell r="BC1416">
            <v>59.414757866813545</v>
          </cell>
          <cell r="BD1416">
            <v>62.186837332237431</v>
          </cell>
          <cell r="BE1416">
            <v>66.929371240016877</v>
          </cell>
        </row>
        <row r="1417">
          <cell r="AC1417">
            <v>1414</v>
          </cell>
          <cell r="AD1417">
            <v>104.65812362487323</v>
          </cell>
          <cell r="AE1417">
            <v>106.94772641267517</v>
          </cell>
          <cell r="AF1417">
            <v>110.16201151144057</v>
          </cell>
          <cell r="AG1417">
            <v>115.06747411773451</v>
          </cell>
          <cell r="AH1417">
            <v>123.98218132656316</v>
          </cell>
          <cell r="AZ1417">
            <v>1414</v>
          </cell>
          <cell r="BA1417">
            <v>55.955376955672605</v>
          </cell>
          <cell r="BB1417">
            <v>57.459166779512763</v>
          </cell>
          <cell r="BC1417">
            <v>59.419530483597939</v>
          </cell>
          <cell r="BD1417">
            <v>62.19145526532234</v>
          </cell>
          <cell r="BE1417">
            <v>66.934522877826566</v>
          </cell>
        </row>
        <row r="1418">
          <cell r="AC1418">
            <v>1415</v>
          </cell>
          <cell r="AD1418">
            <v>104.66843517950065</v>
          </cell>
          <cell r="AE1418">
            <v>106.95831304647002</v>
          </cell>
          <cell r="AF1418">
            <v>110.17170247026533</v>
          </cell>
          <cell r="AG1418">
            <v>115.07728191065435</v>
          </cell>
          <cell r="AH1418">
            <v>123.99224522681908</v>
          </cell>
          <cell r="AZ1418">
            <v>1415</v>
          </cell>
          <cell r="BA1418">
            <v>55.960518919911969</v>
          </cell>
          <cell r="BB1418">
            <v>57.463962749601109</v>
          </cell>
          <cell r="BC1418">
            <v>59.424303100382339</v>
          </cell>
          <cell r="BD1418">
            <v>62.196073198407248</v>
          </cell>
          <cell r="BE1418">
            <v>66.939674515636256</v>
          </cell>
        </row>
        <row r="1419">
          <cell r="AC1419">
            <v>1416</v>
          </cell>
          <cell r="AD1419">
            <v>104.67874673412805</v>
          </cell>
          <cell r="AE1419">
            <v>106.96889968026488</v>
          </cell>
          <cell r="AF1419">
            <v>110.18139342909009</v>
          </cell>
          <cell r="AG1419">
            <v>115.08708970357418</v>
          </cell>
          <cell r="AH1419">
            <v>124.002438211221</v>
          </cell>
          <cell r="AZ1419">
            <v>1416</v>
          </cell>
          <cell r="BA1419">
            <v>55.965660884151326</v>
          </cell>
          <cell r="BB1419">
            <v>57.468758719689447</v>
          </cell>
          <cell r="BC1419">
            <v>59.429075717166732</v>
          </cell>
          <cell r="BD1419">
            <v>62.200691131492157</v>
          </cell>
          <cell r="BE1419">
            <v>66.944826153445959</v>
          </cell>
        </row>
        <row r="1420">
          <cell r="AC1420">
            <v>1417</v>
          </cell>
          <cell r="AD1420">
            <v>104.68905828875546</v>
          </cell>
          <cell r="AE1420">
            <v>106.97948631405976</v>
          </cell>
          <cell r="AF1420">
            <v>110.19108438791486</v>
          </cell>
          <cell r="AG1420">
            <v>115.09689749649402</v>
          </cell>
          <cell r="AH1420">
            <v>124.013064700684</v>
          </cell>
          <cell r="AZ1420">
            <v>1417</v>
          </cell>
          <cell r="BA1420">
            <v>55.970802848390683</v>
          </cell>
          <cell r="BB1420">
            <v>57.473554689777792</v>
          </cell>
          <cell r="BC1420">
            <v>59.433848333951126</v>
          </cell>
          <cell r="BD1420">
            <v>62.205309064577065</v>
          </cell>
          <cell r="BE1420">
            <v>66.949977791255648</v>
          </cell>
        </row>
        <row r="1421">
          <cell r="AC1421">
            <v>1418</v>
          </cell>
          <cell r="AD1421">
            <v>104.69936984338288</v>
          </cell>
          <cell r="AE1421">
            <v>106.99007294785461</v>
          </cell>
          <cell r="AF1421">
            <v>110.2007753467396</v>
          </cell>
          <cell r="AG1421">
            <v>115.10670528941387</v>
          </cell>
          <cell r="AH1421">
            <v>124.02369119014699</v>
          </cell>
          <cell r="AZ1421">
            <v>1418</v>
          </cell>
          <cell r="BA1421">
            <v>55.97594481263004</v>
          </cell>
          <cell r="BB1421">
            <v>57.47835065986613</v>
          </cell>
          <cell r="BC1421">
            <v>59.438620950735519</v>
          </cell>
          <cell r="BD1421">
            <v>62.209926997661981</v>
          </cell>
          <cell r="BE1421">
            <v>66.955129429065337</v>
          </cell>
        </row>
        <row r="1422">
          <cell r="AC1422">
            <v>1419</v>
          </cell>
          <cell r="AD1422">
            <v>104.70968139801029</v>
          </cell>
          <cell r="AE1422">
            <v>107.00061139558265</v>
          </cell>
          <cell r="AF1422">
            <v>110.21046630556437</v>
          </cell>
          <cell r="AG1422">
            <v>115.1165130823337</v>
          </cell>
          <cell r="AH1422">
            <v>124.03431767960998</v>
          </cell>
          <cell r="AZ1422">
            <v>1419</v>
          </cell>
          <cell r="BA1422">
            <v>55.981086776869397</v>
          </cell>
          <cell r="BB1422">
            <v>57.483146629954476</v>
          </cell>
          <cell r="BC1422">
            <v>59.443393567519919</v>
          </cell>
          <cell r="BD1422">
            <v>62.214544930746889</v>
          </cell>
          <cell r="BE1422">
            <v>66.960281066875027</v>
          </cell>
        </row>
        <row r="1423">
          <cell r="AC1423">
            <v>1420</v>
          </cell>
          <cell r="AD1423">
            <v>104.7199929526377</v>
          </cell>
          <cell r="AE1423">
            <v>107.01042461755837</v>
          </cell>
          <cell r="AF1423">
            <v>110.22015726438913</v>
          </cell>
          <cell r="AG1423">
            <v>115.12632087525354</v>
          </cell>
          <cell r="AH1423">
            <v>124.04494416907296</v>
          </cell>
          <cell r="AZ1423">
            <v>1420</v>
          </cell>
          <cell r="BA1423">
            <v>55.986228741108754</v>
          </cell>
          <cell r="BB1423">
            <v>57.487942600042821</v>
          </cell>
          <cell r="BC1423">
            <v>59.448166184304313</v>
          </cell>
          <cell r="BD1423">
            <v>62.219162863831798</v>
          </cell>
          <cell r="BE1423">
            <v>66.96543270468473</v>
          </cell>
        </row>
        <row r="1424">
          <cell r="AC1424">
            <v>1421</v>
          </cell>
          <cell r="AD1424">
            <v>104.7303045072651</v>
          </cell>
          <cell r="AE1424">
            <v>107.02023783953409</v>
          </cell>
          <cell r="AF1424">
            <v>110.22984822321389</v>
          </cell>
          <cell r="AG1424">
            <v>115.13612866817337</v>
          </cell>
          <cell r="AH1424">
            <v>124.05557065853596</v>
          </cell>
          <cell r="AZ1424">
            <v>1421</v>
          </cell>
          <cell r="BA1424">
            <v>55.99137070534811</v>
          </cell>
          <cell r="BB1424">
            <v>57.492738570131159</v>
          </cell>
          <cell r="BC1424">
            <v>59.452938801088706</v>
          </cell>
          <cell r="BD1424">
            <v>62.223780796916706</v>
          </cell>
          <cell r="BE1424">
            <v>66.970584342494419</v>
          </cell>
        </row>
        <row r="1425">
          <cell r="AC1425">
            <v>1422</v>
          </cell>
          <cell r="AD1425">
            <v>104.74061606189252</v>
          </cell>
          <cell r="AE1425">
            <v>107.03005106150979</v>
          </cell>
          <cell r="AF1425">
            <v>110.23953918203865</v>
          </cell>
          <cell r="AG1425">
            <v>115.14593646109321</v>
          </cell>
          <cell r="AH1425">
            <v>124.06619714799895</v>
          </cell>
          <cell r="AZ1425">
            <v>1422</v>
          </cell>
          <cell r="BA1425">
            <v>55.996512669587467</v>
          </cell>
          <cell r="BB1425">
            <v>57.497534540219505</v>
          </cell>
          <cell r="BC1425">
            <v>59.457711417873099</v>
          </cell>
          <cell r="BD1425">
            <v>62.228398730001615</v>
          </cell>
          <cell r="BE1425">
            <v>66.975735980304108</v>
          </cell>
        </row>
        <row r="1426">
          <cell r="AC1426">
            <v>1423</v>
          </cell>
          <cell r="AD1426">
            <v>104.75092761651993</v>
          </cell>
          <cell r="AE1426">
            <v>107.03986428348551</v>
          </cell>
          <cell r="AF1426">
            <v>110.24923014086342</v>
          </cell>
          <cell r="AG1426">
            <v>115.15574425401304</v>
          </cell>
          <cell r="AH1426">
            <v>124.07682363746194</v>
          </cell>
          <cell r="AZ1426">
            <v>1423</v>
          </cell>
          <cell r="BA1426">
            <v>56.001429247331814</v>
          </cell>
          <cell r="BB1426">
            <v>57.502330510307843</v>
          </cell>
          <cell r="BC1426">
            <v>59.4624840346575</v>
          </cell>
          <cell r="BD1426">
            <v>62.233016663086524</v>
          </cell>
          <cell r="BE1426">
            <v>66.980887618113798</v>
          </cell>
        </row>
        <row r="1427">
          <cell r="AC1427">
            <v>1424</v>
          </cell>
          <cell r="AD1427">
            <v>104.76123917114734</v>
          </cell>
          <cell r="AE1427">
            <v>107.04967750546123</v>
          </cell>
          <cell r="AF1427">
            <v>110.25892109968817</v>
          </cell>
          <cell r="AG1427">
            <v>115.16555204693289</v>
          </cell>
          <cell r="AH1427">
            <v>124.08745012692492</v>
          </cell>
          <cell r="AZ1427">
            <v>1424</v>
          </cell>
          <cell r="BA1427">
            <v>56.005870797208438</v>
          </cell>
          <cell r="BB1427">
            <v>57.507126480396188</v>
          </cell>
          <cell r="BC1427">
            <v>59.467256651441893</v>
          </cell>
          <cell r="BD1427">
            <v>62.237634596171439</v>
          </cell>
          <cell r="BE1427">
            <v>66.986039255923487</v>
          </cell>
        </row>
        <row r="1428">
          <cell r="AC1428">
            <v>1425</v>
          </cell>
          <cell r="AD1428">
            <v>104.77155072577474</v>
          </cell>
          <cell r="AE1428">
            <v>107.05949072743695</v>
          </cell>
          <cell r="AF1428">
            <v>110.26861205851293</v>
          </cell>
          <cell r="AG1428">
            <v>115.17535983985273</v>
          </cell>
          <cell r="AH1428">
            <v>124.09807661638791</v>
          </cell>
          <cell r="AZ1428">
            <v>1425</v>
          </cell>
          <cell r="BA1428">
            <v>56.010312347085062</v>
          </cell>
          <cell r="BB1428">
            <v>57.511922450484526</v>
          </cell>
          <cell r="BC1428">
            <v>59.472029268226287</v>
          </cell>
          <cell r="BD1428">
            <v>62.242252529256348</v>
          </cell>
          <cell r="BE1428">
            <v>66.99119089373319</v>
          </cell>
        </row>
        <row r="1429">
          <cell r="AC1429">
            <v>1426</v>
          </cell>
          <cell r="AD1429">
            <v>104.78186228040217</v>
          </cell>
          <cell r="AE1429">
            <v>107.06930394941266</v>
          </cell>
          <cell r="AF1429">
            <v>110.27830301733769</v>
          </cell>
          <cell r="AG1429">
            <v>115.18516763277256</v>
          </cell>
          <cell r="AH1429">
            <v>124.10870310585091</v>
          </cell>
          <cell r="AZ1429">
            <v>1426</v>
          </cell>
          <cell r="BA1429">
            <v>56.014753896961679</v>
          </cell>
          <cell r="BB1429">
            <v>57.516718420572872</v>
          </cell>
          <cell r="BC1429">
            <v>59.47680188501068</v>
          </cell>
          <cell r="BD1429">
            <v>62.246870462341256</v>
          </cell>
          <cell r="BE1429">
            <v>66.996342531542879</v>
          </cell>
        </row>
        <row r="1430">
          <cell r="AC1430">
            <v>1427</v>
          </cell>
          <cell r="AD1430">
            <v>104.79217383502957</v>
          </cell>
          <cell r="AE1430">
            <v>107.07911717138838</v>
          </cell>
          <cell r="AF1430">
            <v>110.28799397616245</v>
          </cell>
          <cell r="AG1430">
            <v>115.19497542569241</v>
          </cell>
          <cell r="AH1430">
            <v>124.1193295953139</v>
          </cell>
          <cell r="AZ1430">
            <v>1427</v>
          </cell>
          <cell r="BA1430">
            <v>56.019195446838303</v>
          </cell>
          <cell r="BB1430">
            <v>57.52151439066121</v>
          </cell>
          <cell r="BC1430">
            <v>59.48157450179508</v>
          </cell>
          <cell r="BD1430">
            <v>62.251488395426165</v>
          </cell>
          <cell r="BE1430">
            <v>67.001291439712986</v>
          </cell>
        </row>
        <row r="1431">
          <cell r="AC1431">
            <v>1428</v>
          </cell>
          <cell r="AD1431">
            <v>104.80248538965698</v>
          </cell>
          <cell r="AE1431">
            <v>107.08893039336409</v>
          </cell>
          <cell r="AF1431">
            <v>110.29768493498722</v>
          </cell>
          <cell r="AG1431">
            <v>115.20478321861223</v>
          </cell>
          <cell r="AH1431">
            <v>124.12995608477688</v>
          </cell>
          <cell r="AZ1431">
            <v>1428</v>
          </cell>
          <cell r="BA1431">
            <v>56.02363699671492</v>
          </cell>
          <cell r="BB1431">
            <v>57.526310360749555</v>
          </cell>
          <cell r="BC1431">
            <v>59.486347118579474</v>
          </cell>
          <cell r="BD1431">
            <v>62.256106328511073</v>
          </cell>
          <cell r="BE1431">
            <v>67.005744100746981</v>
          </cell>
        </row>
        <row r="1432">
          <cell r="AC1432">
            <v>1429</v>
          </cell>
          <cell r="AD1432">
            <v>104.8127969442844</v>
          </cell>
          <cell r="AE1432">
            <v>107.0987436153398</v>
          </cell>
          <cell r="AF1432">
            <v>110.30737589381197</v>
          </cell>
          <cell r="AG1432">
            <v>115.21459101153208</v>
          </cell>
          <cell r="AH1432">
            <v>124.14058257423987</v>
          </cell>
          <cell r="AZ1432">
            <v>1429</v>
          </cell>
          <cell r="BA1432">
            <v>56.028078546591544</v>
          </cell>
          <cell r="BB1432">
            <v>57.531106330837893</v>
          </cell>
          <cell r="BC1432">
            <v>59.491119735363867</v>
          </cell>
          <cell r="BD1432">
            <v>62.260724261595982</v>
          </cell>
          <cell r="BE1432">
            <v>67.010196761780989</v>
          </cell>
        </row>
        <row r="1433">
          <cell r="AC1433">
            <v>1430</v>
          </cell>
          <cell r="AD1433">
            <v>104.82310849891181</v>
          </cell>
          <cell r="AE1433">
            <v>107.10855683731552</v>
          </cell>
          <cell r="AF1433">
            <v>110.31706685263673</v>
          </cell>
          <cell r="AG1433">
            <v>115.22439880445191</v>
          </cell>
          <cell r="AH1433">
            <v>124.15120906370286</v>
          </cell>
          <cell r="AZ1433">
            <v>1430</v>
          </cell>
          <cell r="BA1433">
            <v>56.032520096468168</v>
          </cell>
          <cell r="BB1433">
            <v>57.535902300926239</v>
          </cell>
          <cell r="BC1433">
            <v>59.49589235214826</v>
          </cell>
          <cell r="BD1433">
            <v>62.265342194680898</v>
          </cell>
          <cell r="BE1433">
            <v>67.014649422814983</v>
          </cell>
        </row>
        <row r="1434">
          <cell r="AC1434">
            <v>1431</v>
          </cell>
          <cell r="AD1434">
            <v>104.83342005353921</v>
          </cell>
          <cell r="AE1434">
            <v>107.11837005929124</v>
          </cell>
          <cell r="AF1434">
            <v>110.32675781146149</v>
          </cell>
          <cell r="AG1434">
            <v>115.23420659737175</v>
          </cell>
          <cell r="AH1434">
            <v>124.16183555316586</v>
          </cell>
          <cell r="AZ1434">
            <v>1431</v>
          </cell>
          <cell r="BA1434">
            <v>56.036961646344785</v>
          </cell>
          <cell r="BB1434">
            <v>57.540698271014577</v>
          </cell>
          <cell r="BC1434">
            <v>59.500664968932661</v>
          </cell>
          <cell r="BD1434">
            <v>62.269960127765806</v>
          </cell>
          <cell r="BE1434">
            <v>67.019102083848978</v>
          </cell>
        </row>
        <row r="1435">
          <cell r="AC1435">
            <v>1432</v>
          </cell>
          <cell r="AD1435">
            <v>104.84373160816662</v>
          </cell>
          <cell r="AE1435">
            <v>107.12818328126694</v>
          </cell>
          <cell r="AF1435">
            <v>110.33644877028625</v>
          </cell>
          <cell r="AG1435">
            <v>115.2440143902916</v>
          </cell>
          <cell r="AH1435">
            <v>124.17246204262884</v>
          </cell>
          <cell r="AZ1435">
            <v>1432</v>
          </cell>
          <cell r="BA1435">
            <v>56.04140319622141</v>
          </cell>
          <cell r="BB1435">
            <v>57.545494241102922</v>
          </cell>
          <cell r="BC1435">
            <v>59.505437585717054</v>
          </cell>
          <cell r="BD1435">
            <v>62.274578060850715</v>
          </cell>
          <cell r="BE1435">
            <v>67.023554744882972</v>
          </cell>
        </row>
        <row r="1436">
          <cell r="AC1436">
            <v>1433</v>
          </cell>
          <cell r="AD1436">
            <v>104.85404316279404</v>
          </cell>
          <cell r="AE1436">
            <v>107.13799650324266</v>
          </cell>
          <cell r="AF1436">
            <v>110.34613972911102</v>
          </cell>
          <cell r="AG1436">
            <v>115.25382218321143</v>
          </cell>
          <cell r="AH1436">
            <v>124.18308853209183</v>
          </cell>
          <cell r="AZ1436">
            <v>1433</v>
          </cell>
          <cell r="BA1436">
            <v>56.045844746098034</v>
          </cell>
          <cell r="BB1436">
            <v>57.55029021119126</v>
          </cell>
          <cell r="BC1436">
            <v>59.510210202501447</v>
          </cell>
          <cell r="BD1436">
            <v>62.279195993935623</v>
          </cell>
          <cell r="BE1436">
            <v>67.028007405916966</v>
          </cell>
        </row>
        <row r="1437">
          <cell r="AC1437">
            <v>1434</v>
          </cell>
          <cell r="AD1437">
            <v>104.86435471742145</v>
          </cell>
          <cell r="AE1437">
            <v>107.14780972521838</v>
          </cell>
          <cell r="AF1437">
            <v>110.35583068793576</v>
          </cell>
          <cell r="AG1437">
            <v>115.26362997613127</v>
          </cell>
          <cell r="AH1437">
            <v>124.19371502155482</v>
          </cell>
          <cell r="AZ1437">
            <v>1434</v>
          </cell>
          <cell r="BA1437">
            <v>56.050286295974651</v>
          </cell>
          <cell r="BB1437">
            <v>57.555086181279606</v>
          </cell>
          <cell r="BC1437">
            <v>59.514982819285841</v>
          </cell>
          <cell r="BD1437">
            <v>62.283813927020532</v>
          </cell>
          <cell r="BE1437">
            <v>67.032460066950961</v>
          </cell>
        </row>
        <row r="1438">
          <cell r="AC1438">
            <v>1435</v>
          </cell>
          <cell r="AD1438">
            <v>104.87466627204886</v>
          </cell>
          <cell r="AE1438">
            <v>107.15762294719408</v>
          </cell>
          <cell r="AF1438">
            <v>110.36552164676053</v>
          </cell>
          <cell r="AG1438">
            <v>115.2734377690511</v>
          </cell>
          <cell r="AH1438">
            <v>124.20434151101782</v>
          </cell>
          <cell r="AZ1438">
            <v>1435</v>
          </cell>
          <cell r="BA1438">
            <v>56.054727845851275</v>
          </cell>
          <cell r="BB1438">
            <v>57.559882151367944</v>
          </cell>
          <cell r="BC1438">
            <v>59.519755436070241</v>
          </cell>
          <cell r="BD1438">
            <v>62.28843186010544</v>
          </cell>
          <cell r="BE1438">
            <v>67.036912727984955</v>
          </cell>
        </row>
        <row r="1439">
          <cell r="AC1439">
            <v>1436</v>
          </cell>
          <cell r="AD1439">
            <v>104.88497782667626</v>
          </cell>
          <cell r="AE1439">
            <v>107.1674361691698</v>
          </cell>
          <cell r="AF1439">
            <v>110.37521260558529</v>
          </cell>
          <cell r="AG1439">
            <v>115.28324556197094</v>
          </cell>
          <cell r="AH1439">
            <v>124.21496800048079</v>
          </cell>
          <cell r="AZ1439">
            <v>1436</v>
          </cell>
          <cell r="BA1439">
            <v>56.059169395727899</v>
          </cell>
          <cell r="BB1439">
            <v>57.564678121456289</v>
          </cell>
          <cell r="BC1439">
            <v>59.524528052854635</v>
          </cell>
          <cell r="BD1439">
            <v>62.293049793190356</v>
          </cell>
          <cell r="BE1439">
            <v>67.041365389018964</v>
          </cell>
        </row>
        <row r="1440">
          <cell r="AC1440">
            <v>1437</v>
          </cell>
          <cell r="AD1440">
            <v>104.89528938130368</v>
          </cell>
          <cell r="AE1440">
            <v>107.17724939114552</v>
          </cell>
          <cell r="AF1440">
            <v>110.38490356441005</v>
          </cell>
          <cell r="AG1440">
            <v>115.29305335489077</v>
          </cell>
          <cell r="AH1440">
            <v>124.22559448994379</v>
          </cell>
          <cell r="AZ1440">
            <v>1437</v>
          </cell>
          <cell r="BA1440">
            <v>56.063610945604516</v>
          </cell>
          <cell r="BB1440">
            <v>57.569474091544627</v>
          </cell>
          <cell r="BC1440">
            <v>59.529300669639028</v>
          </cell>
          <cell r="BD1440">
            <v>62.297667726275264</v>
          </cell>
          <cell r="BE1440">
            <v>67.045818050052958</v>
          </cell>
        </row>
        <row r="1441">
          <cell r="AC1441">
            <v>1438</v>
          </cell>
          <cell r="AD1441">
            <v>104.90560093593109</v>
          </cell>
          <cell r="AE1441">
            <v>107.18706261312124</v>
          </cell>
          <cell r="AF1441">
            <v>110.39459452323482</v>
          </cell>
          <cell r="AG1441">
            <v>115.30286114781062</v>
          </cell>
          <cell r="AH1441">
            <v>124.23622097940678</v>
          </cell>
          <cell r="AZ1441">
            <v>1438</v>
          </cell>
          <cell r="BA1441">
            <v>56.06805249548114</v>
          </cell>
          <cell r="BB1441">
            <v>57.574270061632973</v>
          </cell>
          <cell r="BC1441">
            <v>59.534073286423421</v>
          </cell>
          <cell r="BD1441">
            <v>62.302285659360173</v>
          </cell>
          <cell r="BE1441">
            <v>67.050270711086952</v>
          </cell>
        </row>
        <row r="1442">
          <cell r="AC1442">
            <v>1439</v>
          </cell>
          <cell r="AD1442">
            <v>104.9159124905585</v>
          </cell>
          <cell r="AE1442">
            <v>107.19687583509695</v>
          </cell>
          <cell r="AF1442">
            <v>110.40428548205956</v>
          </cell>
          <cell r="AG1442">
            <v>115.31266894073046</v>
          </cell>
          <cell r="AH1442">
            <v>124.24684746886977</v>
          </cell>
          <cell r="AZ1442">
            <v>1439</v>
          </cell>
          <cell r="BA1442">
            <v>56.072494045357764</v>
          </cell>
          <cell r="BB1442">
            <v>57.579066031721311</v>
          </cell>
          <cell r="BC1442">
            <v>59.538845903207822</v>
          </cell>
          <cell r="BD1442">
            <v>62.306903592445082</v>
          </cell>
          <cell r="BE1442">
            <v>67.054723372120947</v>
          </cell>
        </row>
        <row r="1443">
          <cell r="AC1443">
            <v>1440</v>
          </cell>
          <cell r="AD1443">
            <v>104.92622404518592</v>
          </cell>
          <cell r="AE1443">
            <v>107.20668905707267</v>
          </cell>
          <cell r="AF1443">
            <v>110.41397644088433</v>
          </cell>
          <cell r="AG1443">
            <v>115.32247673365029</v>
          </cell>
          <cell r="AH1443">
            <v>124.25747395833275</v>
          </cell>
          <cell r="AZ1443">
            <v>1440</v>
          </cell>
          <cell r="BA1443">
            <v>56.076935595234382</v>
          </cell>
          <cell r="BB1443">
            <v>57.583862001809656</v>
          </cell>
          <cell r="BC1443">
            <v>59.543618519992215</v>
          </cell>
          <cell r="BD1443">
            <v>62.31152152552999</v>
          </cell>
          <cell r="BE1443">
            <v>67.059176033154941</v>
          </cell>
        </row>
        <row r="1444">
          <cell r="AC1444">
            <v>1441</v>
          </cell>
          <cell r="AD1444">
            <v>104.93653559981333</v>
          </cell>
          <cell r="AE1444">
            <v>107.21650227904838</v>
          </cell>
          <cell r="AF1444">
            <v>110.42366739970909</v>
          </cell>
          <cell r="AG1444">
            <v>115.33228452657013</v>
          </cell>
          <cell r="AH1444">
            <v>124.26810044779575</v>
          </cell>
          <cell r="AZ1444">
            <v>1441</v>
          </cell>
          <cell r="BA1444">
            <v>56.081377145111006</v>
          </cell>
          <cell r="BB1444">
            <v>57.588657971897995</v>
          </cell>
          <cell r="BC1444">
            <v>59.548391136776608</v>
          </cell>
          <cell r="BD1444">
            <v>62.316139458614899</v>
          </cell>
          <cell r="BE1444">
            <v>67.063628694188935</v>
          </cell>
        </row>
        <row r="1445">
          <cell r="AC1445">
            <v>1442</v>
          </cell>
          <cell r="AD1445">
            <v>104.94684715444073</v>
          </cell>
          <cell r="AE1445">
            <v>107.22631550102409</v>
          </cell>
          <cell r="AF1445">
            <v>110.43335835853385</v>
          </cell>
          <cell r="AG1445">
            <v>115.34209231948996</v>
          </cell>
          <cell r="AH1445">
            <v>124.27872693725874</v>
          </cell>
          <cell r="AZ1445">
            <v>1442</v>
          </cell>
          <cell r="BA1445">
            <v>56.08581869498763</v>
          </cell>
          <cell r="BB1445">
            <v>57.59345394198634</v>
          </cell>
          <cell r="BC1445">
            <v>59.553163753561009</v>
          </cell>
          <cell r="BD1445">
            <v>62.320757391699807</v>
          </cell>
          <cell r="BE1445">
            <v>67.06808135522293</v>
          </cell>
        </row>
        <row r="1446">
          <cell r="AC1446">
            <v>1443</v>
          </cell>
          <cell r="AD1446">
            <v>104.95715870906814</v>
          </cell>
          <cell r="AE1446">
            <v>107.23612872299981</v>
          </cell>
          <cell r="AF1446">
            <v>110.44304931735861</v>
          </cell>
          <cell r="AG1446">
            <v>115.35190011240981</v>
          </cell>
          <cell r="AH1446">
            <v>124.28935342672172</v>
          </cell>
          <cell r="AZ1446">
            <v>1443</v>
          </cell>
          <cell r="BA1446">
            <v>56.090260244864247</v>
          </cell>
          <cell r="BB1446">
            <v>57.598249912074678</v>
          </cell>
          <cell r="BC1446">
            <v>59.557936370345402</v>
          </cell>
          <cell r="BD1446">
            <v>62.325375324784723</v>
          </cell>
          <cell r="BE1446">
            <v>67.072534016256924</v>
          </cell>
        </row>
        <row r="1447">
          <cell r="AC1447">
            <v>1444</v>
          </cell>
          <cell r="AD1447">
            <v>104.96747026369556</v>
          </cell>
          <cell r="AE1447">
            <v>107.24594194497553</v>
          </cell>
          <cell r="AF1447">
            <v>110.45274027618336</v>
          </cell>
          <cell r="AG1447">
            <v>115.36170790532964</v>
          </cell>
          <cell r="AH1447">
            <v>124.29997991618471</v>
          </cell>
          <cell r="AZ1447">
            <v>1444</v>
          </cell>
          <cell r="BA1447">
            <v>56.094701794740871</v>
          </cell>
          <cell r="BB1447">
            <v>57.603045882163023</v>
          </cell>
          <cell r="BC1447">
            <v>59.562708987129795</v>
          </cell>
          <cell r="BD1447">
            <v>62.329993257869631</v>
          </cell>
          <cell r="BE1447">
            <v>67.076986677290932</v>
          </cell>
        </row>
        <row r="1448">
          <cell r="AC1448">
            <v>1445</v>
          </cell>
          <cell r="AD1448">
            <v>104.97778181832297</v>
          </cell>
          <cell r="AE1448">
            <v>107.25575516695123</v>
          </cell>
          <cell r="AF1448">
            <v>110.46243123500813</v>
          </cell>
          <cell r="AG1448">
            <v>115.37151569824948</v>
          </cell>
          <cell r="AH1448">
            <v>124.3106064056477</v>
          </cell>
          <cell r="AZ1448">
            <v>1445</v>
          </cell>
          <cell r="BA1448">
            <v>56.099143344617495</v>
          </cell>
          <cell r="BB1448">
            <v>57.607841852251362</v>
          </cell>
          <cell r="BC1448">
            <v>59.567481603914189</v>
          </cell>
          <cell r="BD1448">
            <v>62.33461119095454</v>
          </cell>
          <cell r="BE1448">
            <v>67.081439338324927</v>
          </cell>
        </row>
        <row r="1449">
          <cell r="AC1449">
            <v>1446</v>
          </cell>
          <cell r="AD1449">
            <v>104.98809337295037</v>
          </cell>
          <cell r="AE1449">
            <v>107.26556838892695</v>
          </cell>
          <cell r="AF1449">
            <v>110.47212219383289</v>
          </cell>
          <cell r="AG1449">
            <v>115.38132349116933</v>
          </cell>
          <cell r="AH1449">
            <v>124.3212328951107</v>
          </cell>
          <cell r="AZ1449">
            <v>1446</v>
          </cell>
          <cell r="BA1449">
            <v>56.103584894494112</v>
          </cell>
          <cell r="BB1449">
            <v>57.612637822339707</v>
          </cell>
          <cell r="BC1449">
            <v>59.572254220698589</v>
          </cell>
          <cell r="BD1449">
            <v>62.339229124039448</v>
          </cell>
          <cell r="BE1449">
            <v>67.085891999358921</v>
          </cell>
        </row>
        <row r="1450">
          <cell r="AC1450">
            <v>1447</v>
          </cell>
          <cell r="AD1450">
            <v>104.99840492757778</v>
          </cell>
          <cell r="AE1450">
            <v>107.27538161090267</v>
          </cell>
          <cell r="AF1450">
            <v>110.48181315265765</v>
          </cell>
          <cell r="AG1450">
            <v>115.39113128408916</v>
          </cell>
          <cell r="AH1450">
            <v>124.33185938457368</v>
          </cell>
          <cell r="AZ1450">
            <v>1447</v>
          </cell>
          <cell r="BA1450">
            <v>56.108026444370736</v>
          </cell>
          <cell r="BB1450">
            <v>57.617433792428045</v>
          </cell>
          <cell r="BC1450">
            <v>59.577026837482983</v>
          </cell>
          <cell r="BD1450">
            <v>62.343847057124357</v>
          </cell>
          <cell r="BE1450">
            <v>67.090344660392915</v>
          </cell>
        </row>
        <row r="1451">
          <cell r="AC1451">
            <v>1448</v>
          </cell>
          <cell r="AD1451">
            <v>105.00813276546759</v>
          </cell>
          <cell r="AE1451">
            <v>107.28519483287839</v>
          </cell>
          <cell r="AF1451">
            <v>110.49150411148241</v>
          </cell>
          <cell r="AG1451">
            <v>115.400939077009</v>
          </cell>
          <cell r="AH1451">
            <v>124.34248587403667</v>
          </cell>
          <cell r="AZ1451">
            <v>1448</v>
          </cell>
          <cell r="BA1451">
            <v>56.112467994247353</v>
          </cell>
          <cell r="BB1451">
            <v>57.62222976251639</v>
          </cell>
          <cell r="BC1451">
            <v>59.581799454267376</v>
          </cell>
          <cell r="BD1451">
            <v>62.348464990209266</v>
          </cell>
          <cell r="BE1451">
            <v>67.09479732142691</v>
          </cell>
        </row>
        <row r="1452">
          <cell r="AC1452">
            <v>1449</v>
          </cell>
          <cell r="AD1452">
            <v>105.01775378612901</v>
          </cell>
          <cell r="AE1452">
            <v>107.29500805485409</v>
          </cell>
          <cell r="AF1452">
            <v>110.50119507030716</v>
          </cell>
          <cell r="AG1452">
            <v>115.41074686992883</v>
          </cell>
          <cell r="AH1452">
            <v>124.35311236349966</v>
          </cell>
          <cell r="AZ1452">
            <v>1449</v>
          </cell>
          <cell r="BA1452">
            <v>56.116909544123978</v>
          </cell>
          <cell r="BB1452">
            <v>57.627025732604736</v>
          </cell>
          <cell r="BC1452">
            <v>59.586572071051769</v>
          </cell>
          <cell r="BD1452">
            <v>62.353082923294181</v>
          </cell>
          <cell r="BE1452">
            <v>67.099249982460904</v>
          </cell>
        </row>
        <row r="1453">
          <cell r="AC1453">
            <v>1450</v>
          </cell>
          <cell r="AD1453">
            <v>105.02737480679041</v>
          </cell>
          <cell r="AE1453">
            <v>107.30482127682981</v>
          </cell>
          <cell r="AF1453">
            <v>110.51088602913192</v>
          </cell>
          <cell r="AG1453">
            <v>115.42055466284867</v>
          </cell>
          <cell r="AH1453">
            <v>124.36373885296265</v>
          </cell>
          <cell r="AZ1453">
            <v>1450</v>
          </cell>
          <cell r="BA1453">
            <v>56.121351094000602</v>
          </cell>
          <cell r="BB1453">
            <v>57.631821702693074</v>
          </cell>
          <cell r="BC1453">
            <v>59.59134468783617</v>
          </cell>
          <cell r="BD1453">
            <v>62.35770085637909</v>
          </cell>
          <cell r="BE1453">
            <v>67.103702643494898</v>
          </cell>
        </row>
        <row r="1454">
          <cell r="AC1454">
            <v>1451</v>
          </cell>
          <cell r="AD1454">
            <v>105.03699582745182</v>
          </cell>
          <cell r="AE1454">
            <v>107.31463449880553</v>
          </cell>
          <cell r="AF1454">
            <v>110.52057698795669</v>
          </cell>
          <cell r="AG1454">
            <v>115.4303624557685</v>
          </cell>
          <cell r="AH1454">
            <v>124.37436534242563</v>
          </cell>
          <cell r="AZ1454">
            <v>1451</v>
          </cell>
          <cell r="BA1454">
            <v>56.125792643877219</v>
          </cell>
          <cell r="BB1454">
            <v>57.636617672781419</v>
          </cell>
          <cell r="BC1454">
            <v>59.596117304620563</v>
          </cell>
          <cell r="BD1454">
            <v>62.362318789463998</v>
          </cell>
          <cell r="BE1454">
            <v>67.108155304528893</v>
          </cell>
        </row>
        <row r="1455">
          <cell r="AC1455">
            <v>1452</v>
          </cell>
          <cell r="AD1455">
            <v>105.04661684811323</v>
          </cell>
          <cell r="AE1455">
            <v>107.32444772078124</v>
          </cell>
          <cell r="AF1455">
            <v>110.53026794678145</v>
          </cell>
          <cell r="AG1455">
            <v>115.44017024868835</v>
          </cell>
          <cell r="AH1455">
            <v>124.38499183188863</v>
          </cell>
          <cell r="AZ1455">
            <v>1452</v>
          </cell>
          <cell r="BA1455">
            <v>56.130234193753843</v>
          </cell>
          <cell r="BB1455">
            <v>57.641413642869757</v>
          </cell>
          <cell r="BC1455">
            <v>59.600889921404956</v>
          </cell>
          <cell r="BD1455">
            <v>62.366936722548907</v>
          </cell>
          <cell r="BE1455">
            <v>67.112607965562901</v>
          </cell>
        </row>
        <row r="1456">
          <cell r="AC1456">
            <v>1453</v>
          </cell>
          <cell r="AD1456">
            <v>105.05623786877463</v>
          </cell>
          <cell r="AE1456">
            <v>107.33426094275696</v>
          </cell>
          <cell r="AF1456">
            <v>110.53995890560621</v>
          </cell>
          <cell r="AG1456">
            <v>115.44997804160819</v>
          </cell>
          <cell r="AH1456">
            <v>124.39561832135162</v>
          </cell>
          <cell r="AZ1456">
            <v>1453</v>
          </cell>
          <cell r="BA1456">
            <v>56.134675743630467</v>
          </cell>
          <cell r="BB1456">
            <v>57.646209612958103</v>
          </cell>
          <cell r="BC1456">
            <v>59.60566253818935</v>
          </cell>
          <cell r="BD1456">
            <v>62.371554655633815</v>
          </cell>
          <cell r="BE1456">
            <v>67.117060626596896</v>
          </cell>
        </row>
        <row r="1457">
          <cell r="AC1457">
            <v>1454</v>
          </cell>
          <cell r="AD1457">
            <v>105.06585888943604</v>
          </cell>
          <cell r="AE1457">
            <v>107.34407416473267</v>
          </cell>
          <cell r="AF1457">
            <v>110.54964986443096</v>
          </cell>
          <cell r="AG1457">
            <v>115.45978583452802</v>
          </cell>
          <cell r="AH1457">
            <v>124.40624481081461</v>
          </cell>
          <cell r="AZ1457">
            <v>1454</v>
          </cell>
          <cell r="BA1457">
            <v>56.139117293507084</v>
          </cell>
          <cell r="BB1457">
            <v>57.651005583046441</v>
          </cell>
          <cell r="BC1457">
            <v>59.61043515497375</v>
          </cell>
          <cell r="BD1457">
            <v>62.376172588718724</v>
          </cell>
          <cell r="BE1457">
            <v>67.12151328763089</v>
          </cell>
        </row>
        <row r="1458">
          <cell r="AC1458">
            <v>1455</v>
          </cell>
          <cell r="AD1458">
            <v>105.07547991009746</v>
          </cell>
          <cell r="AE1458">
            <v>107.35388738670838</v>
          </cell>
          <cell r="AF1458">
            <v>110.55934082325572</v>
          </cell>
          <cell r="AG1458">
            <v>115.46959362744786</v>
          </cell>
          <cell r="AH1458">
            <v>124.41687130027759</v>
          </cell>
          <cell r="AZ1458">
            <v>1455</v>
          </cell>
          <cell r="BA1458">
            <v>56.143558843383708</v>
          </cell>
          <cell r="BB1458">
            <v>57.655801553134786</v>
          </cell>
          <cell r="BC1458">
            <v>59.615207771758143</v>
          </cell>
          <cell r="BD1458">
            <v>62.38079052180364</v>
          </cell>
          <cell r="BE1458">
            <v>67.125965948664884</v>
          </cell>
        </row>
        <row r="1459">
          <cell r="AC1459">
            <v>1456</v>
          </cell>
          <cell r="AD1459">
            <v>105.08510093075886</v>
          </cell>
          <cell r="AE1459">
            <v>107.3637006086841</v>
          </cell>
          <cell r="AF1459">
            <v>110.56903178208049</v>
          </cell>
          <cell r="AG1459">
            <v>115.47940142036769</v>
          </cell>
          <cell r="AH1459">
            <v>124.42749778974058</v>
          </cell>
          <cell r="AZ1459">
            <v>1456</v>
          </cell>
          <cell r="BA1459">
            <v>56.148000393260332</v>
          </cell>
          <cell r="BB1459">
            <v>57.660597523223124</v>
          </cell>
          <cell r="BC1459">
            <v>59.619980388542537</v>
          </cell>
          <cell r="BD1459">
            <v>62.385408454888548</v>
          </cell>
          <cell r="BE1459">
            <v>67.130418609698879</v>
          </cell>
        </row>
        <row r="1460">
          <cell r="AC1460">
            <v>1457</v>
          </cell>
          <cell r="AD1460">
            <v>105.09472195142027</v>
          </cell>
          <cell r="AE1460">
            <v>107.37351383065982</v>
          </cell>
          <cell r="AF1460">
            <v>110.57872274090525</v>
          </cell>
          <cell r="AG1460">
            <v>115.48920921328754</v>
          </cell>
          <cell r="AH1460">
            <v>124.43812427920358</v>
          </cell>
          <cell r="AZ1460">
            <v>1457</v>
          </cell>
          <cell r="BA1460">
            <v>56.152441943136949</v>
          </cell>
          <cell r="BB1460">
            <v>57.66539349331147</v>
          </cell>
          <cell r="BC1460">
            <v>59.62475300532693</v>
          </cell>
          <cell r="BD1460">
            <v>62.390026387973457</v>
          </cell>
          <cell r="BE1460">
            <v>67.134871270732873</v>
          </cell>
        </row>
        <row r="1461">
          <cell r="AC1461">
            <v>1458</v>
          </cell>
          <cell r="AD1461">
            <v>105.10434297208168</v>
          </cell>
          <cell r="AE1461">
            <v>107.38332705263554</v>
          </cell>
          <cell r="AF1461">
            <v>110.58841369973001</v>
          </cell>
          <cell r="AG1461">
            <v>115.49901700620737</v>
          </cell>
          <cell r="AH1461">
            <v>124.44875076866657</v>
          </cell>
          <cell r="AZ1461">
            <v>1458</v>
          </cell>
          <cell r="BA1461">
            <v>56.156883493013574</v>
          </cell>
          <cell r="BB1461">
            <v>57.670189463399808</v>
          </cell>
          <cell r="BC1461">
            <v>59.629525622111331</v>
          </cell>
          <cell r="BD1461">
            <v>62.394644321058365</v>
          </cell>
          <cell r="BE1461">
            <v>67.139323931766867</v>
          </cell>
        </row>
        <row r="1462">
          <cell r="AC1462">
            <v>1459</v>
          </cell>
          <cell r="AD1462">
            <v>105.11396399274308</v>
          </cell>
          <cell r="AE1462">
            <v>107.39314027461124</v>
          </cell>
          <cell r="AF1462">
            <v>110.59810465855476</v>
          </cell>
          <cell r="AG1462">
            <v>115.50882479912721</v>
          </cell>
          <cell r="AH1462">
            <v>124.45937725812955</v>
          </cell>
          <cell r="AZ1462">
            <v>1459</v>
          </cell>
          <cell r="BA1462">
            <v>56.161325042890198</v>
          </cell>
          <cell r="BB1462">
            <v>57.674985433488153</v>
          </cell>
          <cell r="BC1462">
            <v>59.634298238895724</v>
          </cell>
          <cell r="BD1462">
            <v>62.399262254143274</v>
          </cell>
          <cell r="BE1462">
            <v>67.143776592800876</v>
          </cell>
        </row>
        <row r="1463">
          <cell r="AC1463">
            <v>1460</v>
          </cell>
          <cell r="AD1463">
            <v>105.12358501340449</v>
          </cell>
          <cell r="AE1463">
            <v>107.40295349658696</v>
          </cell>
          <cell r="AF1463">
            <v>110.60779561737952</v>
          </cell>
          <cell r="AG1463">
            <v>115.51863259204706</v>
          </cell>
          <cell r="AH1463">
            <v>124.47000374759254</v>
          </cell>
          <cell r="AZ1463">
            <v>1460</v>
          </cell>
          <cell r="BA1463">
            <v>56.165766592766815</v>
          </cell>
          <cell r="BB1463">
            <v>57.679781403576492</v>
          </cell>
          <cell r="BC1463">
            <v>59.639070855680117</v>
          </cell>
          <cell r="BD1463">
            <v>62.403880187228182</v>
          </cell>
          <cell r="BE1463">
            <v>67.14822925383487</v>
          </cell>
        </row>
        <row r="1464">
          <cell r="AC1464">
            <v>1461</v>
          </cell>
          <cell r="AD1464">
            <v>105.13320603406591</v>
          </cell>
          <cell r="AE1464">
            <v>107.41276671856268</v>
          </cell>
          <cell r="AF1464">
            <v>110.61748657620429</v>
          </cell>
          <cell r="AG1464">
            <v>115.52844038496688</v>
          </cell>
          <cell r="AH1464">
            <v>124.48063023705554</v>
          </cell>
          <cell r="AZ1464">
            <v>1461</v>
          </cell>
          <cell r="BA1464">
            <v>56.170208142643439</v>
          </cell>
          <cell r="BB1464">
            <v>57.684577373664837</v>
          </cell>
          <cell r="BC1464">
            <v>59.643843472464511</v>
          </cell>
          <cell r="BD1464">
            <v>62.408498120313091</v>
          </cell>
          <cell r="BE1464">
            <v>67.152681914868865</v>
          </cell>
        </row>
        <row r="1465">
          <cell r="AC1465">
            <v>1462</v>
          </cell>
          <cell r="AD1465">
            <v>105.14282705472731</v>
          </cell>
          <cell r="AE1465">
            <v>107.42257994053838</v>
          </cell>
          <cell r="AF1465">
            <v>110.62717753502905</v>
          </cell>
          <cell r="AG1465">
            <v>115.53824817788673</v>
          </cell>
          <cell r="AH1465">
            <v>124.49125672651853</v>
          </cell>
          <cell r="AZ1465">
            <v>1462</v>
          </cell>
          <cell r="BA1465">
            <v>56.174649692520063</v>
          </cell>
          <cell r="BB1465">
            <v>57.689373343753175</v>
          </cell>
          <cell r="BC1465">
            <v>59.648616089248911</v>
          </cell>
          <cell r="BD1465">
            <v>62.413116053398006</v>
          </cell>
          <cell r="BE1465">
            <v>67.157134575902859</v>
          </cell>
        </row>
        <row r="1466">
          <cell r="AC1466">
            <v>1463</v>
          </cell>
          <cell r="AD1466">
            <v>105.15244807538872</v>
          </cell>
          <cell r="AE1466">
            <v>107.4323931625141</v>
          </cell>
          <cell r="AF1466">
            <v>110.63686849385381</v>
          </cell>
          <cell r="AG1466">
            <v>115.54805597080656</v>
          </cell>
          <cell r="AH1466">
            <v>124.50188321598151</v>
          </cell>
          <cell r="AZ1466">
            <v>1463</v>
          </cell>
          <cell r="BA1466">
            <v>56.17909124239668</v>
          </cell>
          <cell r="BB1466">
            <v>57.69416931384152</v>
          </cell>
          <cell r="BC1466">
            <v>59.653388706033304</v>
          </cell>
          <cell r="BD1466">
            <v>62.417733986482915</v>
          </cell>
          <cell r="BE1466">
            <v>67.161587236936853</v>
          </cell>
        </row>
        <row r="1467">
          <cell r="AC1467">
            <v>1464</v>
          </cell>
          <cell r="AD1467">
            <v>105.16206909605013</v>
          </cell>
          <cell r="AE1467">
            <v>107.44220638448982</v>
          </cell>
          <cell r="AF1467">
            <v>110.64655945267856</v>
          </cell>
          <cell r="AG1467">
            <v>115.5578637637264</v>
          </cell>
          <cell r="AH1467">
            <v>124.5125097054445</v>
          </cell>
          <cell r="AZ1467">
            <v>1464</v>
          </cell>
          <cell r="BA1467">
            <v>56.183532792273304</v>
          </cell>
          <cell r="BB1467">
            <v>57.698965283929859</v>
          </cell>
          <cell r="BC1467">
            <v>59.658161322817698</v>
          </cell>
          <cell r="BD1467">
            <v>62.422351919567824</v>
          </cell>
          <cell r="BE1467">
            <v>67.166039897970848</v>
          </cell>
        </row>
        <row r="1468">
          <cell r="AC1468">
            <v>1465</v>
          </cell>
          <cell r="AD1468">
            <v>105.17169011671153</v>
          </cell>
          <cell r="AE1468">
            <v>107.45201960646553</v>
          </cell>
          <cell r="AF1468">
            <v>110.65625041150332</v>
          </cell>
          <cell r="AG1468">
            <v>115.56767155664623</v>
          </cell>
          <cell r="AH1468">
            <v>124.52313619490749</v>
          </cell>
          <cell r="AZ1468">
            <v>1465</v>
          </cell>
          <cell r="BA1468">
            <v>56.187974342149928</v>
          </cell>
          <cell r="BB1468">
            <v>57.703761254018204</v>
          </cell>
          <cell r="BC1468">
            <v>59.662933939602091</v>
          </cell>
          <cell r="BD1468">
            <v>62.426969852652732</v>
          </cell>
          <cell r="BE1468">
            <v>67.170492559004842</v>
          </cell>
        </row>
        <row r="1469">
          <cell r="AC1469">
            <v>1466</v>
          </cell>
          <cell r="AD1469">
            <v>105.18131113737294</v>
          </cell>
          <cell r="AE1469">
            <v>107.46183282844125</v>
          </cell>
          <cell r="AF1469">
            <v>110.66594137032808</v>
          </cell>
          <cell r="AG1469">
            <v>115.57747934956608</v>
          </cell>
          <cell r="AH1469">
            <v>124.53376268437049</v>
          </cell>
          <cell r="AZ1469">
            <v>1466</v>
          </cell>
          <cell r="BA1469">
            <v>56.192415892026546</v>
          </cell>
          <cell r="BB1469">
            <v>57.708557224106542</v>
          </cell>
          <cell r="BC1469">
            <v>59.667706556386491</v>
          </cell>
          <cell r="BD1469">
            <v>62.431587785737641</v>
          </cell>
          <cell r="BE1469">
            <v>67.174945220038836</v>
          </cell>
        </row>
        <row r="1470">
          <cell r="AC1470">
            <v>1467</v>
          </cell>
          <cell r="AD1470">
            <v>105.19093215803436</v>
          </cell>
          <cell r="AE1470">
            <v>107.47164605041696</v>
          </cell>
          <cell r="AF1470">
            <v>110.67563232915285</v>
          </cell>
          <cell r="AG1470">
            <v>115.58728714248592</v>
          </cell>
          <cell r="AH1470">
            <v>124.54438917383347</v>
          </cell>
          <cell r="AZ1470">
            <v>1467</v>
          </cell>
          <cell r="BA1470">
            <v>56.19685744190317</v>
          </cell>
          <cell r="BB1470">
            <v>57.713353194194887</v>
          </cell>
          <cell r="BC1470">
            <v>59.672479173170885</v>
          </cell>
          <cell r="BD1470">
            <v>62.436205718822549</v>
          </cell>
          <cell r="BE1470">
            <v>67.179397881072845</v>
          </cell>
        </row>
        <row r="1471">
          <cell r="AC1471">
            <v>1468</v>
          </cell>
          <cell r="AD1471">
            <v>105.20055317869576</v>
          </cell>
          <cell r="AE1471">
            <v>107.48145927239268</v>
          </cell>
          <cell r="AF1471">
            <v>110.68532328797761</v>
          </cell>
          <cell r="AG1471">
            <v>115.59709493540575</v>
          </cell>
          <cell r="AH1471">
            <v>124.55501566329646</v>
          </cell>
          <cell r="AZ1471">
            <v>1468</v>
          </cell>
          <cell r="BA1471">
            <v>56.201298991779794</v>
          </cell>
          <cell r="BB1471">
            <v>57.718149164283226</v>
          </cell>
          <cell r="BC1471">
            <v>59.677251789955278</v>
          </cell>
          <cell r="BD1471">
            <v>62.440823651907465</v>
          </cell>
          <cell r="BE1471">
            <v>67.183850542106839</v>
          </cell>
        </row>
        <row r="1472">
          <cell r="AC1472">
            <v>1469</v>
          </cell>
          <cell r="AD1472">
            <v>105.21017419935717</v>
          </cell>
          <cell r="AE1472">
            <v>107.49127249436839</v>
          </cell>
          <cell r="AF1472">
            <v>110.69501424680236</v>
          </cell>
          <cell r="AG1472">
            <v>115.60690272832559</v>
          </cell>
          <cell r="AH1472">
            <v>124.56564215275945</v>
          </cell>
          <cell r="AZ1472">
            <v>1469</v>
          </cell>
          <cell r="BA1472">
            <v>56.205740541656411</v>
          </cell>
          <cell r="BB1472">
            <v>57.722945134371571</v>
          </cell>
          <cell r="BC1472">
            <v>59.682024406739671</v>
          </cell>
          <cell r="BD1472">
            <v>62.445441584992373</v>
          </cell>
          <cell r="BE1472">
            <v>67.188303203140833</v>
          </cell>
        </row>
        <row r="1473">
          <cell r="AC1473">
            <v>1470</v>
          </cell>
          <cell r="AD1473">
            <v>105.21979522001858</v>
          </cell>
          <cell r="AE1473">
            <v>107.50108571634411</v>
          </cell>
          <cell r="AF1473">
            <v>110.70470520562712</v>
          </cell>
          <cell r="AG1473">
            <v>115.61671052124542</v>
          </cell>
          <cell r="AH1473">
            <v>124.57626864222244</v>
          </cell>
          <cell r="AZ1473">
            <v>1470</v>
          </cell>
          <cell r="BA1473">
            <v>56.210182091533035</v>
          </cell>
          <cell r="BB1473">
            <v>57.727741104459909</v>
          </cell>
          <cell r="BC1473">
            <v>59.686797023524072</v>
          </cell>
          <cell r="BD1473">
            <v>62.450059518077282</v>
          </cell>
          <cell r="BE1473">
            <v>67.192755864174828</v>
          </cell>
        </row>
        <row r="1474">
          <cell r="AC1474">
            <v>1471</v>
          </cell>
          <cell r="AD1474">
            <v>105.22941624067998</v>
          </cell>
          <cell r="AE1474">
            <v>107.51089893831983</v>
          </cell>
          <cell r="AF1474">
            <v>110.71439616445188</v>
          </cell>
          <cell r="AG1474">
            <v>115.62651831416527</v>
          </cell>
          <cell r="AH1474">
            <v>124.58689513168542</v>
          </cell>
          <cell r="AZ1474">
            <v>1471</v>
          </cell>
          <cell r="BA1474">
            <v>56.214623641409652</v>
          </cell>
          <cell r="BB1474">
            <v>57.732537074548254</v>
          </cell>
          <cell r="BC1474">
            <v>59.691569640308465</v>
          </cell>
          <cell r="BD1474">
            <v>62.45467745116219</v>
          </cell>
          <cell r="BE1474">
            <v>67.197208525208822</v>
          </cell>
        </row>
        <row r="1475">
          <cell r="AC1475">
            <v>1472</v>
          </cell>
          <cell r="AD1475">
            <v>105.23903726134139</v>
          </cell>
          <cell r="AE1475">
            <v>107.52071216029553</v>
          </cell>
          <cell r="AF1475">
            <v>110.72408712327665</v>
          </cell>
          <cell r="AG1475">
            <v>115.6363261070851</v>
          </cell>
          <cell r="AH1475">
            <v>124.59752162114842</v>
          </cell>
          <cell r="AZ1475">
            <v>1472</v>
          </cell>
          <cell r="BA1475">
            <v>56.219065191286276</v>
          </cell>
          <cell r="BB1475">
            <v>57.737333044636593</v>
          </cell>
          <cell r="BC1475">
            <v>59.696342257092859</v>
          </cell>
          <cell r="BD1475">
            <v>62.459295384247099</v>
          </cell>
          <cell r="BE1475">
            <v>67.201661186242816</v>
          </cell>
        </row>
        <row r="1476">
          <cell r="AC1476">
            <v>1473</v>
          </cell>
          <cell r="AD1476">
            <v>105.24865828200281</v>
          </cell>
          <cell r="AE1476">
            <v>107.53052538227125</v>
          </cell>
          <cell r="AF1476">
            <v>110.73377808210141</v>
          </cell>
          <cell r="AG1476">
            <v>115.64613390000494</v>
          </cell>
          <cell r="AH1476">
            <v>124.60814811061141</v>
          </cell>
          <cell r="AZ1476">
            <v>1473</v>
          </cell>
          <cell r="BA1476">
            <v>56.2235067411629</v>
          </cell>
          <cell r="BB1476">
            <v>57.742129014724938</v>
          </cell>
          <cell r="BC1476">
            <v>59.701114873877252</v>
          </cell>
          <cell r="BD1476">
            <v>62.463913317332008</v>
          </cell>
          <cell r="BE1476">
            <v>67.206113847276811</v>
          </cell>
        </row>
        <row r="1477">
          <cell r="AC1477">
            <v>1474</v>
          </cell>
          <cell r="AD1477">
            <v>105.25827930266421</v>
          </cell>
          <cell r="AE1477">
            <v>107.54033860424697</v>
          </cell>
          <cell r="AF1477">
            <v>110.74346904092616</v>
          </cell>
          <cell r="AG1477">
            <v>115.65594169292478</v>
          </cell>
          <cell r="AH1477">
            <v>124.6187746000744</v>
          </cell>
          <cell r="AZ1477">
            <v>1474</v>
          </cell>
          <cell r="BA1477">
            <v>56.227948291039517</v>
          </cell>
          <cell r="BB1477">
            <v>57.746924984813276</v>
          </cell>
          <cell r="BC1477">
            <v>59.705887490661652</v>
          </cell>
          <cell r="BD1477">
            <v>62.468531250416923</v>
          </cell>
          <cell r="BE1477">
            <v>67.210566508310819</v>
          </cell>
        </row>
        <row r="1478">
          <cell r="AC1478">
            <v>1475</v>
          </cell>
          <cell r="AD1478">
            <v>105.26790032332562</v>
          </cell>
          <cell r="AE1478">
            <v>107.55015182622267</v>
          </cell>
          <cell r="AF1478">
            <v>110.75315999975092</v>
          </cell>
          <cell r="AG1478">
            <v>115.66574948584461</v>
          </cell>
          <cell r="AH1478">
            <v>124.62940108953738</v>
          </cell>
          <cell r="AZ1478">
            <v>1475</v>
          </cell>
          <cell r="BA1478">
            <v>56.232389840916142</v>
          </cell>
          <cell r="BB1478">
            <v>57.751720954901621</v>
          </cell>
          <cell r="BC1478">
            <v>59.710660107446046</v>
          </cell>
          <cell r="BD1478">
            <v>62.473149183501832</v>
          </cell>
          <cell r="BE1478">
            <v>67.215019169344814</v>
          </cell>
        </row>
        <row r="1479">
          <cell r="AC1479">
            <v>1476</v>
          </cell>
          <cell r="AD1479">
            <v>105.27752134398703</v>
          </cell>
          <cell r="AE1479">
            <v>107.55996504819839</v>
          </cell>
          <cell r="AF1479">
            <v>110.76285095857568</v>
          </cell>
          <cell r="AG1479">
            <v>115.67555727876446</v>
          </cell>
          <cell r="AH1479">
            <v>124.64002757900037</v>
          </cell>
          <cell r="AZ1479">
            <v>1476</v>
          </cell>
          <cell r="BA1479">
            <v>56.236831390792766</v>
          </cell>
          <cell r="BB1479">
            <v>57.756516924989967</v>
          </cell>
          <cell r="BC1479">
            <v>59.715432724230439</v>
          </cell>
          <cell r="BD1479">
            <v>62.47776711658674</v>
          </cell>
          <cell r="BE1479">
            <v>67.219471830378808</v>
          </cell>
        </row>
        <row r="1480">
          <cell r="AC1480">
            <v>1477</v>
          </cell>
          <cell r="AD1480">
            <v>105.28714236464843</v>
          </cell>
          <cell r="AE1480">
            <v>107.56977827017411</v>
          </cell>
          <cell r="AF1480">
            <v>110.77254191740045</v>
          </cell>
          <cell r="AG1480">
            <v>115.68536507168429</v>
          </cell>
          <cell r="AH1480">
            <v>124.65065406846337</v>
          </cell>
          <cell r="AZ1480">
            <v>1477</v>
          </cell>
          <cell r="BA1480">
            <v>56.241272940669383</v>
          </cell>
          <cell r="BB1480">
            <v>57.761312895078305</v>
          </cell>
          <cell r="BC1480">
            <v>59.720205341014832</v>
          </cell>
          <cell r="BD1480">
            <v>62.482385049671649</v>
          </cell>
          <cell r="BE1480">
            <v>67.223924491412802</v>
          </cell>
        </row>
        <row r="1481">
          <cell r="AC1481">
            <v>1478</v>
          </cell>
          <cell r="AD1481">
            <v>105.29676338530984</v>
          </cell>
          <cell r="AE1481">
            <v>107.57959149214983</v>
          </cell>
          <cell r="AF1481">
            <v>110.78223287622521</v>
          </cell>
          <cell r="AG1481">
            <v>115.69517286460413</v>
          </cell>
          <cell r="AH1481">
            <v>124.66128055792636</v>
          </cell>
          <cell r="AZ1481">
            <v>1478</v>
          </cell>
          <cell r="BA1481">
            <v>56.245714490546007</v>
          </cell>
          <cell r="BB1481">
            <v>57.76610886516665</v>
          </cell>
          <cell r="BC1481">
            <v>59.724977957799233</v>
          </cell>
          <cell r="BD1481">
            <v>62.487002982756557</v>
          </cell>
          <cell r="BE1481">
            <v>67.228377152446797</v>
          </cell>
        </row>
        <row r="1482">
          <cell r="AC1482">
            <v>1479</v>
          </cell>
          <cell r="AD1482">
            <v>105.30638440597126</v>
          </cell>
          <cell r="AE1482">
            <v>107.58940471412554</v>
          </cell>
          <cell r="AF1482">
            <v>110.79192383504996</v>
          </cell>
          <cell r="AG1482">
            <v>115.70498065752396</v>
          </cell>
          <cell r="AH1482">
            <v>124.67190704738934</v>
          </cell>
          <cell r="AZ1482">
            <v>1479</v>
          </cell>
          <cell r="BA1482">
            <v>56.250156040422631</v>
          </cell>
          <cell r="BB1482">
            <v>57.770904835254989</v>
          </cell>
          <cell r="BC1482">
            <v>59.729750574583626</v>
          </cell>
          <cell r="BD1482">
            <v>62.491620915841466</v>
          </cell>
          <cell r="BE1482">
            <v>67.232829813480791</v>
          </cell>
        </row>
        <row r="1483">
          <cell r="AC1483">
            <v>1480</v>
          </cell>
          <cell r="AD1483">
            <v>105.31600542663266</v>
          </cell>
          <cell r="AE1483">
            <v>107.59921793610125</v>
          </cell>
          <cell r="AF1483">
            <v>110.80161479387472</v>
          </cell>
          <cell r="AG1483">
            <v>115.71478845044381</v>
          </cell>
          <cell r="AH1483">
            <v>124.68253353685233</v>
          </cell>
          <cell r="AZ1483">
            <v>1480</v>
          </cell>
          <cell r="BA1483">
            <v>56.254597590299248</v>
          </cell>
          <cell r="BB1483">
            <v>57.775700805343334</v>
          </cell>
          <cell r="BC1483">
            <v>59.734523191368019</v>
          </cell>
          <cell r="BD1483">
            <v>62.496238848926374</v>
          </cell>
          <cell r="BE1483">
            <v>67.237282474514785</v>
          </cell>
        </row>
        <row r="1484">
          <cell r="AC1484">
            <v>1481</v>
          </cell>
          <cell r="AD1484">
            <v>105.32562644729407</v>
          </cell>
          <cell r="AE1484">
            <v>107.60903115807697</v>
          </cell>
          <cell r="AF1484">
            <v>110.81130575269948</v>
          </cell>
          <cell r="AG1484">
            <v>115.72459624336365</v>
          </cell>
          <cell r="AH1484">
            <v>124.69316002631533</v>
          </cell>
          <cell r="AZ1484">
            <v>1481</v>
          </cell>
          <cell r="BA1484">
            <v>56.259039140175872</v>
          </cell>
          <cell r="BB1484">
            <v>57.780496775431672</v>
          </cell>
          <cell r="BC1484">
            <v>59.739295808152413</v>
          </cell>
          <cell r="BD1484">
            <v>62.50085678201129</v>
          </cell>
          <cell r="BE1484">
            <v>67.24173513554878</v>
          </cell>
        </row>
        <row r="1485">
          <cell r="AC1485">
            <v>1482</v>
          </cell>
          <cell r="AD1485">
            <v>105.33524746795548</v>
          </cell>
          <cell r="AE1485">
            <v>107.61884438005268</v>
          </cell>
          <cell r="AF1485">
            <v>110.82099671152424</v>
          </cell>
          <cell r="AG1485">
            <v>115.73440403628348</v>
          </cell>
          <cell r="AH1485">
            <v>124.70378651577832</v>
          </cell>
          <cell r="AZ1485">
            <v>1482</v>
          </cell>
          <cell r="BA1485">
            <v>56.263480690052496</v>
          </cell>
          <cell r="BB1485">
            <v>57.785292745520017</v>
          </cell>
          <cell r="BC1485">
            <v>59.744068424936813</v>
          </cell>
          <cell r="BD1485">
            <v>62.505474715096199</v>
          </cell>
          <cell r="BE1485">
            <v>67.246187796582788</v>
          </cell>
        </row>
        <row r="1486">
          <cell r="AC1486">
            <v>1483</v>
          </cell>
          <cell r="AD1486">
            <v>105.34486848861688</v>
          </cell>
          <cell r="AE1486">
            <v>107.6286576020284</v>
          </cell>
          <cell r="AF1486">
            <v>110.83068767034901</v>
          </cell>
          <cell r="AG1486">
            <v>115.74421182920332</v>
          </cell>
          <cell r="AH1486">
            <v>124.7144130052413</v>
          </cell>
          <cell r="AZ1486">
            <v>1483</v>
          </cell>
          <cell r="BA1486">
            <v>56.267922239929113</v>
          </cell>
          <cell r="BB1486">
            <v>57.790088715608356</v>
          </cell>
          <cell r="BC1486">
            <v>59.748841041721207</v>
          </cell>
          <cell r="BD1486">
            <v>62.510092648181107</v>
          </cell>
          <cell r="BE1486">
            <v>67.250640457616782</v>
          </cell>
        </row>
        <row r="1487">
          <cell r="AC1487">
            <v>1484</v>
          </cell>
          <cell r="AD1487">
            <v>105.3544895092783</v>
          </cell>
          <cell r="AE1487">
            <v>107.63847082400412</v>
          </cell>
          <cell r="AF1487">
            <v>110.84037862917376</v>
          </cell>
          <cell r="AG1487">
            <v>115.75401962212315</v>
          </cell>
          <cell r="AH1487">
            <v>124.72503949470429</v>
          </cell>
          <cell r="AZ1487">
            <v>1484</v>
          </cell>
          <cell r="BA1487">
            <v>56.272363789805738</v>
          </cell>
          <cell r="BB1487">
            <v>57.794884685696701</v>
          </cell>
          <cell r="BC1487">
            <v>59.7536136585056</v>
          </cell>
          <cell r="BD1487">
            <v>62.514710581266016</v>
          </cell>
          <cell r="BE1487">
            <v>67.255093118650777</v>
          </cell>
        </row>
        <row r="1488">
          <cell r="AC1488">
            <v>1485</v>
          </cell>
          <cell r="AD1488">
            <v>105.36411052993971</v>
          </cell>
          <cell r="AE1488">
            <v>107.64828404597982</v>
          </cell>
          <cell r="AF1488">
            <v>110.85006958799852</v>
          </cell>
          <cell r="AG1488">
            <v>115.763827415043</v>
          </cell>
          <cell r="AH1488">
            <v>124.73566598416728</v>
          </cell>
          <cell r="AZ1488">
            <v>1485</v>
          </cell>
          <cell r="BA1488">
            <v>56.276805339682362</v>
          </cell>
          <cell r="BB1488">
            <v>57.799680655785039</v>
          </cell>
          <cell r="BC1488">
            <v>59.758386275289993</v>
          </cell>
          <cell r="BD1488">
            <v>62.519328514350924</v>
          </cell>
          <cell r="BE1488">
            <v>67.259545779684771</v>
          </cell>
        </row>
        <row r="1489">
          <cell r="AC1489">
            <v>1486</v>
          </cell>
          <cell r="AD1489">
            <v>105.37373155060111</v>
          </cell>
          <cell r="AE1489">
            <v>107.65809726795554</v>
          </cell>
          <cell r="AF1489">
            <v>110.85976054682328</v>
          </cell>
          <cell r="AG1489">
            <v>115.77363520796283</v>
          </cell>
          <cell r="AH1489">
            <v>124.74629247363026</v>
          </cell>
          <cell r="AZ1489">
            <v>1486</v>
          </cell>
          <cell r="BA1489">
            <v>56.281246889558979</v>
          </cell>
          <cell r="BB1489">
            <v>57.804476625873384</v>
          </cell>
          <cell r="BC1489">
            <v>59.763158892074394</v>
          </cell>
          <cell r="BD1489">
            <v>62.523946447435833</v>
          </cell>
          <cell r="BE1489">
            <v>67.263998440718765</v>
          </cell>
        </row>
        <row r="1490">
          <cell r="AC1490">
            <v>1487</v>
          </cell>
          <cell r="AD1490">
            <v>105.38335257126252</v>
          </cell>
          <cell r="AE1490">
            <v>107.66791048993126</v>
          </cell>
          <cell r="AF1490">
            <v>110.86945150564804</v>
          </cell>
          <cell r="AG1490">
            <v>115.78344300088267</v>
          </cell>
          <cell r="AH1490">
            <v>124.75691896309326</v>
          </cell>
          <cell r="AZ1490">
            <v>1487</v>
          </cell>
          <cell r="BA1490">
            <v>56.285688439435603</v>
          </cell>
          <cell r="BB1490">
            <v>57.809272595961723</v>
          </cell>
          <cell r="BC1490">
            <v>59.767931508858787</v>
          </cell>
          <cell r="BD1490">
            <v>62.528564380520749</v>
          </cell>
          <cell r="BE1490">
            <v>67.26845110175276</v>
          </cell>
        </row>
        <row r="1491">
          <cell r="AC1491">
            <v>1488</v>
          </cell>
          <cell r="AD1491">
            <v>105.39297359192393</v>
          </cell>
          <cell r="AE1491">
            <v>107.67772371190696</v>
          </cell>
          <cell r="AF1491">
            <v>110.87914246447281</v>
          </cell>
          <cell r="AG1491">
            <v>115.79325079380251</v>
          </cell>
          <cell r="AH1491">
            <v>124.76754545255625</v>
          </cell>
          <cell r="AZ1491">
            <v>1488</v>
          </cell>
          <cell r="BA1491">
            <v>56.290129989312227</v>
          </cell>
          <cell r="BB1491">
            <v>57.814068566050068</v>
          </cell>
          <cell r="BC1491">
            <v>59.77270412564318</v>
          </cell>
          <cell r="BD1491">
            <v>62.533182313605657</v>
          </cell>
          <cell r="BE1491">
            <v>67.272903762786754</v>
          </cell>
        </row>
        <row r="1492">
          <cell r="AC1492">
            <v>1489</v>
          </cell>
          <cell r="AD1492">
            <v>105.40259461258533</v>
          </cell>
          <cell r="AE1492">
            <v>107.68753693388268</v>
          </cell>
          <cell r="AF1492">
            <v>110.88883342329756</v>
          </cell>
          <cell r="AG1492">
            <v>115.80305858672234</v>
          </cell>
          <cell r="AH1492">
            <v>124.77817194201924</v>
          </cell>
          <cell r="AZ1492">
            <v>1489</v>
          </cell>
          <cell r="BA1492">
            <v>56.294571539188844</v>
          </cell>
          <cell r="BB1492">
            <v>57.818864536138406</v>
          </cell>
          <cell r="BC1492">
            <v>59.777476742427574</v>
          </cell>
          <cell r="BD1492">
            <v>62.537800246690566</v>
          </cell>
          <cell r="BE1492">
            <v>67.277356423820748</v>
          </cell>
        </row>
        <row r="1493">
          <cell r="AC1493">
            <v>1490</v>
          </cell>
          <cell r="AD1493">
            <v>105.41221563324675</v>
          </cell>
          <cell r="AE1493">
            <v>107.6973501558584</v>
          </cell>
          <cell r="AF1493">
            <v>110.89852438212232</v>
          </cell>
          <cell r="AG1493">
            <v>115.81286637964219</v>
          </cell>
          <cell r="AH1493">
            <v>124.78879843148222</v>
          </cell>
          <cell r="AZ1493">
            <v>1490</v>
          </cell>
          <cell r="BA1493">
            <v>56.299013089065468</v>
          </cell>
          <cell r="BB1493">
            <v>57.823660506226751</v>
          </cell>
          <cell r="BC1493">
            <v>59.782249359211974</v>
          </cell>
          <cell r="BD1493">
            <v>62.542418179775474</v>
          </cell>
          <cell r="BE1493">
            <v>67.281809084854757</v>
          </cell>
        </row>
        <row r="1494">
          <cell r="AC1494">
            <v>1491</v>
          </cell>
          <cell r="AD1494">
            <v>105.42183665390816</v>
          </cell>
          <cell r="AE1494">
            <v>107.70716337783412</v>
          </cell>
          <cell r="AF1494">
            <v>110.90821534094708</v>
          </cell>
          <cell r="AG1494">
            <v>115.82267417256202</v>
          </cell>
          <cell r="AH1494">
            <v>124.79942492094521</v>
          </cell>
          <cell r="AZ1494">
            <v>1491</v>
          </cell>
          <cell r="BA1494">
            <v>56.303454638942085</v>
          </cell>
          <cell r="BB1494">
            <v>57.82845647631509</v>
          </cell>
          <cell r="BC1494">
            <v>59.787021975996367</v>
          </cell>
          <cell r="BD1494">
            <v>62.547036112860383</v>
          </cell>
          <cell r="BE1494">
            <v>67.286261745888751</v>
          </cell>
        </row>
        <row r="1495">
          <cell r="AC1495">
            <v>1492</v>
          </cell>
          <cell r="AD1495">
            <v>105.43145767456956</v>
          </cell>
          <cell r="AE1495">
            <v>107.71697659980983</v>
          </cell>
          <cell r="AF1495">
            <v>110.91790629977184</v>
          </cell>
          <cell r="AG1495">
            <v>115.83248196548186</v>
          </cell>
          <cell r="AH1495">
            <v>124.81005141040821</v>
          </cell>
          <cell r="AZ1495">
            <v>1492</v>
          </cell>
          <cell r="BA1495">
            <v>56.30789618881871</v>
          </cell>
          <cell r="BB1495">
            <v>57.833252446403435</v>
          </cell>
          <cell r="BC1495">
            <v>59.791794592780761</v>
          </cell>
          <cell r="BD1495">
            <v>62.551654045945291</v>
          </cell>
          <cell r="BE1495">
            <v>67.290714406922746</v>
          </cell>
        </row>
        <row r="1496">
          <cell r="AC1496">
            <v>1493</v>
          </cell>
          <cell r="AD1496">
            <v>105.44107869523097</v>
          </cell>
          <cell r="AE1496">
            <v>107.72678982178554</v>
          </cell>
          <cell r="AF1496">
            <v>110.92759725859661</v>
          </cell>
          <cell r="AG1496">
            <v>115.84228975840169</v>
          </cell>
          <cell r="AH1496">
            <v>124.8206778998712</v>
          </cell>
          <cell r="AZ1496">
            <v>1493</v>
          </cell>
          <cell r="BA1496">
            <v>56.312337738695334</v>
          </cell>
          <cell r="BB1496">
            <v>57.838048416491773</v>
          </cell>
          <cell r="BC1496">
            <v>59.796567209565154</v>
          </cell>
          <cell r="BD1496">
            <v>62.556271979030207</v>
          </cell>
          <cell r="BE1496">
            <v>67.29516706795674</v>
          </cell>
        </row>
        <row r="1497">
          <cell r="AC1497">
            <v>1494</v>
          </cell>
          <cell r="AD1497">
            <v>105.45069971589238</v>
          </cell>
          <cell r="AE1497">
            <v>107.73660304376126</v>
          </cell>
          <cell r="AF1497">
            <v>110.93728821742135</v>
          </cell>
          <cell r="AG1497">
            <v>115.85209755132153</v>
          </cell>
          <cell r="AH1497">
            <v>124.83130438933418</v>
          </cell>
          <cell r="AZ1497">
            <v>1494</v>
          </cell>
          <cell r="BA1497">
            <v>56.316779288571951</v>
          </cell>
          <cell r="BB1497">
            <v>57.842844386580119</v>
          </cell>
          <cell r="BC1497">
            <v>59.801339826349555</v>
          </cell>
          <cell r="BD1497">
            <v>62.560889912115115</v>
          </cell>
          <cell r="BE1497">
            <v>67.299619728990734</v>
          </cell>
        </row>
        <row r="1498">
          <cell r="AC1498">
            <v>1495</v>
          </cell>
          <cell r="AD1498">
            <v>105.46032073655378</v>
          </cell>
          <cell r="AE1498">
            <v>107.74641626573697</v>
          </cell>
          <cell r="AF1498">
            <v>110.94697917624612</v>
          </cell>
          <cell r="AG1498">
            <v>115.86190534424136</v>
          </cell>
          <cell r="AH1498">
            <v>124.84193087879717</v>
          </cell>
          <cell r="AZ1498">
            <v>1495</v>
          </cell>
          <cell r="BA1498">
            <v>56.321220838448575</v>
          </cell>
          <cell r="BB1498">
            <v>57.847640356668457</v>
          </cell>
          <cell r="BC1498">
            <v>59.806112443133948</v>
          </cell>
          <cell r="BD1498">
            <v>62.565507845200024</v>
          </cell>
          <cell r="BE1498">
            <v>67.304072390024729</v>
          </cell>
        </row>
        <row r="1499">
          <cell r="AC1499">
            <v>1496</v>
          </cell>
          <cell r="AD1499">
            <v>105.4699417572152</v>
          </cell>
          <cell r="AE1499">
            <v>107.75622948771269</v>
          </cell>
          <cell r="AF1499">
            <v>110.95667013507088</v>
          </cell>
          <cell r="AG1499">
            <v>115.87171313716121</v>
          </cell>
          <cell r="AH1499">
            <v>124.85255736826016</v>
          </cell>
          <cell r="AZ1499">
            <v>1496</v>
          </cell>
          <cell r="BA1499">
            <v>56.325662388325199</v>
          </cell>
          <cell r="BB1499">
            <v>57.852436326756802</v>
          </cell>
          <cell r="BC1499">
            <v>59.810885059918341</v>
          </cell>
          <cell r="BD1499">
            <v>62.570125778284932</v>
          </cell>
          <cell r="BE1499">
            <v>67.308525051058723</v>
          </cell>
        </row>
        <row r="1500">
          <cell r="AC1500">
            <v>1497</v>
          </cell>
          <cell r="AD1500">
            <v>105.47956277787661</v>
          </cell>
          <cell r="AE1500">
            <v>107.76604270968841</v>
          </cell>
          <cell r="AF1500">
            <v>110.96636109389564</v>
          </cell>
          <cell r="AG1500">
            <v>115.88152093008105</v>
          </cell>
          <cell r="AH1500">
            <v>124.86318385772316</v>
          </cell>
          <cell r="AZ1500">
            <v>1497</v>
          </cell>
          <cell r="BA1500">
            <v>56.330103938201816</v>
          </cell>
          <cell r="BB1500">
            <v>57.85723229684514</v>
          </cell>
          <cell r="BC1500">
            <v>59.815657676702735</v>
          </cell>
          <cell r="BD1500">
            <v>62.574743711369841</v>
          </cell>
          <cell r="BE1500">
            <v>67.312977712092732</v>
          </cell>
        </row>
        <row r="1501">
          <cell r="AC1501">
            <v>1498</v>
          </cell>
          <cell r="AD1501">
            <v>105.48918379853801</v>
          </cell>
          <cell r="AE1501">
            <v>107.77585593166411</v>
          </cell>
          <cell r="AF1501">
            <v>110.97605205272041</v>
          </cell>
          <cell r="AG1501">
            <v>115.89132872300088</v>
          </cell>
          <cell r="AH1501">
            <v>124.87381034718614</v>
          </cell>
          <cell r="AZ1501">
            <v>1498</v>
          </cell>
          <cell r="BA1501">
            <v>56.33454548807844</v>
          </cell>
          <cell r="BB1501">
            <v>57.862028266933486</v>
          </cell>
          <cell r="BC1501">
            <v>59.820430293487135</v>
          </cell>
          <cell r="BD1501">
            <v>62.57936164445475</v>
          </cell>
          <cell r="BE1501">
            <v>67.317430373126726</v>
          </cell>
        </row>
        <row r="1502">
          <cell r="AC1502">
            <v>1499</v>
          </cell>
          <cell r="AD1502">
            <v>105.49880481919942</v>
          </cell>
          <cell r="AE1502">
            <v>107.78566915363983</v>
          </cell>
          <cell r="AF1502">
            <v>110.98574301154517</v>
          </cell>
          <cell r="AG1502">
            <v>115.90113651592073</v>
          </cell>
          <cell r="AH1502">
            <v>124.88443683664913</v>
          </cell>
          <cell r="AZ1502">
            <v>1499</v>
          </cell>
          <cell r="BA1502">
            <v>56.338987037955064</v>
          </cell>
          <cell r="BB1502">
            <v>57.866824237021824</v>
          </cell>
          <cell r="BC1502">
            <v>59.825202910271528</v>
          </cell>
          <cell r="BD1502">
            <v>62.583979577539665</v>
          </cell>
          <cell r="BE1502">
            <v>67.32188303416072</v>
          </cell>
        </row>
        <row r="1503">
          <cell r="AC1503">
            <v>1500</v>
          </cell>
          <cell r="AD1503">
            <v>105.50842583986083</v>
          </cell>
          <cell r="AE1503">
            <v>107.79548237561555</v>
          </cell>
          <cell r="AF1503">
            <v>110.99543397036992</v>
          </cell>
          <cell r="AG1503">
            <v>115.91094430884056</v>
          </cell>
          <cell r="AH1503">
            <v>124.89506332611212</v>
          </cell>
          <cell r="AZ1503">
            <v>1500</v>
          </cell>
          <cell r="BA1503">
            <v>56.343428587831681</v>
          </cell>
          <cell r="BB1503">
            <v>57.871620207110169</v>
          </cell>
          <cell r="BC1503">
            <v>59.829975527055922</v>
          </cell>
          <cell r="BD1503">
            <v>62.588597510624574</v>
          </cell>
          <cell r="BE1503">
            <v>67.326335695194715</v>
          </cell>
        </row>
        <row r="1504">
          <cell r="AC1504">
            <v>1501</v>
          </cell>
          <cell r="AD1504">
            <v>105.51804686052223</v>
          </cell>
          <cell r="AE1504">
            <v>107.80529559759127</v>
          </cell>
          <cell r="AF1504">
            <v>111.00485532179441</v>
          </cell>
          <cell r="AG1504">
            <v>115.9207521017604</v>
          </cell>
          <cell r="AH1504">
            <v>124.90568981557512</v>
          </cell>
          <cell r="AZ1504">
            <v>1501</v>
          </cell>
          <cell r="BA1504">
            <v>56.347870137708306</v>
          </cell>
          <cell r="BB1504">
            <v>57.876416177198507</v>
          </cell>
          <cell r="BC1504">
            <v>59.834748143840315</v>
          </cell>
          <cell r="BD1504">
            <v>62.593215443709482</v>
          </cell>
          <cell r="BE1504">
            <v>67.330788356228709</v>
          </cell>
        </row>
        <row r="1505">
          <cell r="AC1505">
            <v>1502</v>
          </cell>
          <cell r="AD1505">
            <v>105.52766788118365</v>
          </cell>
          <cell r="AE1505">
            <v>107.81510881956697</v>
          </cell>
          <cell r="AF1505">
            <v>111.0140364678753</v>
          </cell>
          <cell r="AG1505">
            <v>115.93055989468023</v>
          </cell>
          <cell r="AH1505">
            <v>124.91631630503809</v>
          </cell>
          <cell r="AZ1505">
            <v>1502</v>
          </cell>
          <cell r="BA1505">
            <v>56.35231168758493</v>
          </cell>
          <cell r="BB1505">
            <v>57.881212147286853</v>
          </cell>
          <cell r="BC1505">
            <v>59.839520760624715</v>
          </cell>
          <cell r="BD1505">
            <v>62.597833376794391</v>
          </cell>
          <cell r="BE1505">
            <v>67.335241017262703</v>
          </cell>
        </row>
        <row r="1506">
          <cell r="AC1506">
            <v>1503</v>
          </cell>
          <cell r="AD1506">
            <v>105.53728890184506</v>
          </cell>
          <cell r="AE1506">
            <v>107.82492204154269</v>
          </cell>
          <cell r="AF1506">
            <v>111.02321761395619</v>
          </cell>
          <cell r="AG1506">
            <v>115.94036768760007</v>
          </cell>
          <cell r="AH1506">
            <v>124.92694279450109</v>
          </cell>
          <cell r="AZ1506">
            <v>1503</v>
          </cell>
          <cell r="BA1506">
            <v>56.356753237461547</v>
          </cell>
          <cell r="BB1506">
            <v>57.886008117375191</v>
          </cell>
          <cell r="BC1506">
            <v>59.844293377409109</v>
          </cell>
          <cell r="BD1506">
            <v>62.602451309879299</v>
          </cell>
          <cell r="BE1506">
            <v>67.339693678296697</v>
          </cell>
        </row>
        <row r="1507">
          <cell r="AC1507">
            <v>1504</v>
          </cell>
          <cell r="AD1507">
            <v>105.54690992250646</v>
          </cell>
          <cell r="AE1507">
            <v>107.83473526351841</v>
          </cell>
          <cell r="AF1507">
            <v>111.03239876003708</v>
          </cell>
          <cell r="AG1507">
            <v>115.95017548051992</v>
          </cell>
          <cell r="AH1507">
            <v>124.93756928396408</v>
          </cell>
          <cell r="AZ1507">
            <v>1504</v>
          </cell>
          <cell r="BA1507">
            <v>56.361194787338171</v>
          </cell>
          <cell r="BB1507">
            <v>57.890804087463536</v>
          </cell>
          <cell r="BC1507">
            <v>59.849065994193502</v>
          </cell>
          <cell r="BD1507">
            <v>62.607069242964208</v>
          </cell>
          <cell r="BE1507">
            <v>67.344146339330692</v>
          </cell>
        </row>
        <row r="1508">
          <cell r="AC1508">
            <v>1505</v>
          </cell>
          <cell r="AD1508">
            <v>105.55653094316787</v>
          </cell>
          <cell r="AE1508">
            <v>107.84454848549412</v>
          </cell>
          <cell r="AF1508">
            <v>111.04157990611797</v>
          </cell>
          <cell r="AG1508">
            <v>115.95998327343975</v>
          </cell>
          <cell r="AH1508">
            <v>124.94819577342707</v>
          </cell>
          <cell r="AZ1508">
            <v>1505</v>
          </cell>
          <cell r="BA1508">
            <v>56.365636337214795</v>
          </cell>
          <cell r="BB1508">
            <v>57.895600057551881</v>
          </cell>
          <cell r="BC1508">
            <v>59.853838610977895</v>
          </cell>
          <cell r="BD1508">
            <v>62.611687176049116</v>
          </cell>
          <cell r="BE1508">
            <v>67.3485990003647</v>
          </cell>
        </row>
        <row r="1509">
          <cell r="AC1509">
            <v>1506</v>
          </cell>
          <cell r="AD1509">
            <v>105.56615196382928</v>
          </cell>
          <cell r="AE1509">
            <v>107.85436170746983</v>
          </cell>
          <cell r="AF1509">
            <v>111.05076105219887</v>
          </cell>
          <cell r="AG1509">
            <v>115.96979106635959</v>
          </cell>
          <cell r="AH1509">
            <v>124.95882226289005</v>
          </cell>
          <cell r="AZ1509">
            <v>1506</v>
          </cell>
          <cell r="BA1509">
            <v>56.370077887091412</v>
          </cell>
          <cell r="BB1509">
            <v>57.90039602764022</v>
          </cell>
          <cell r="BC1509">
            <v>59.858611227762296</v>
          </cell>
          <cell r="BD1509">
            <v>62.616305109134032</v>
          </cell>
          <cell r="BE1509">
            <v>67.353051661398695</v>
          </cell>
        </row>
        <row r="1510">
          <cell r="AC1510">
            <v>1507</v>
          </cell>
          <cell r="AD1510">
            <v>105.57577298449068</v>
          </cell>
          <cell r="AE1510">
            <v>107.86417492944555</v>
          </cell>
          <cell r="AF1510">
            <v>111.05994219827976</v>
          </cell>
          <cell r="AG1510">
            <v>115.97959885927942</v>
          </cell>
          <cell r="AH1510">
            <v>124.96944875235305</v>
          </cell>
          <cell r="AZ1510">
            <v>1507</v>
          </cell>
          <cell r="BA1510">
            <v>56.374519436968036</v>
          </cell>
          <cell r="BB1510">
            <v>57.905191997728565</v>
          </cell>
          <cell r="BC1510">
            <v>59.863383844546689</v>
          </cell>
          <cell r="BD1510">
            <v>62.620923042218941</v>
          </cell>
          <cell r="BE1510">
            <v>67.357504322432689</v>
          </cell>
        </row>
        <row r="1511">
          <cell r="AC1511">
            <v>1508</v>
          </cell>
          <cell r="AD1511">
            <v>105.5853940051521</v>
          </cell>
          <cell r="AE1511">
            <v>107.87398815142126</v>
          </cell>
          <cell r="AF1511">
            <v>111.06912334436065</v>
          </cell>
          <cell r="AG1511">
            <v>115.98940665219926</v>
          </cell>
          <cell r="AH1511">
            <v>124.98007524181604</v>
          </cell>
          <cell r="AZ1511">
            <v>1508</v>
          </cell>
          <cell r="BA1511">
            <v>56.37896098684466</v>
          </cell>
          <cell r="BB1511">
            <v>57.909987967816903</v>
          </cell>
          <cell r="BC1511">
            <v>59.868156461331083</v>
          </cell>
          <cell r="BD1511">
            <v>62.625540975303849</v>
          </cell>
          <cell r="BE1511">
            <v>67.361956983466683</v>
          </cell>
        </row>
        <row r="1512">
          <cell r="AC1512">
            <v>1509</v>
          </cell>
          <cell r="AD1512">
            <v>105.59501502581351</v>
          </cell>
          <cell r="AE1512">
            <v>107.88380137339698</v>
          </cell>
          <cell r="AF1512">
            <v>111.07830449044154</v>
          </cell>
          <cell r="AG1512">
            <v>115.99921444511909</v>
          </cell>
          <cell r="AH1512">
            <v>124.99070173127903</v>
          </cell>
          <cell r="AZ1512">
            <v>1509</v>
          </cell>
          <cell r="BA1512">
            <v>56.383402536721277</v>
          </cell>
          <cell r="BB1512">
            <v>57.914783937905248</v>
          </cell>
          <cell r="BC1512">
            <v>59.872929078115476</v>
          </cell>
          <cell r="BD1512">
            <v>62.630158908388758</v>
          </cell>
          <cell r="BE1512">
            <v>67.366409644500678</v>
          </cell>
        </row>
        <row r="1513">
          <cell r="AC1513">
            <v>1510</v>
          </cell>
          <cell r="AD1513">
            <v>105.60463604647491</v>
          </cell>
          <cell r="AE1513">
            <v>107.8936145953727</v>
          </cell>
          <cell r="AF1513">
            <v>111.08748563652243</v>
          </cell>
          <cell r="AG1513">
            <v>116.00843856634077</v>
          </cell>
          <cell r="AH1513">
            <v>125.00124595175376</v>
          </cell>
          <cell r="AZ1513">
            <v>1510</v>
          </cell>
          <cell r="BA1513">
            <v>56.387844086597902</v>
          </cell>
          <cell r="BB1513">
            <v>57.919579907993587</v>
          </cell>
          <cell r="BC1513">
            <v>59.877701694899876</v>
          </cell>
          <cell r="BD1513">
            <v>62.634776841473666</v>
          </cell>
          <cell r="BE1513">
            <v>67.370862305534672</v>
          </cell>
        </row>
        <row r="1514">
          <cell r="AC1514">
            <v>1511</v>
          </cell>
          <cell r="AD1514">
            <v>105.61425706713632</v>
          </cell>
          <cell r="AE1514">
            <v>107.90342781734842</v>
          </cell>
          <cell r="AF1514">
            <v>111.09666678260332</v>
          </cell>
          <cell r="AG1514">
            <v>116.01761186800421</v>
          </cell>
          <cell r="AH1514">
            <v>125.01121424449593</v>
          </cell>
          <cell r="AZ1514">
            <v>1511</v>
          </cell>
          <cell r="BA1514">
            <v>56.392285636474519</v>
          </cell>
          <cell r="BB1514">
            <v>57.924375878081932</v>
          </cell>
          <cell r="BC1514">
            <v>59.88247431168427</v>
          </cell>
          <cell r="BD1514">
            <v>62.639394774558575</v>
          </cell>
          <cell r="BE1514">
            <v>67.375314966568666</v>
          </cell>
        </row>
        <row r="1515">
          <cell r="AC1515">
            <v>1512</v>
          </cell>
          <cell r="AD1515">
            <v>105.62387808779773</v>
          </cell>
          <cell r="AE1515">
            <v>107.91324103932412</v>
          </cell>
          <cell r="AF1515">
            <v>111.1058479286842</v>
          </cell>
          <cell r="AG1515">
            <v>116.02678516966765</v>
          </cell>
          <cell r="AH1515">
            <v>125.02118253723812</v>
          </cell>
          <cell r="AZ1515">
            <v>1512</v>
          </cell>
          <cell r="BA1515">
            <v>56.396727186351143</v>
          </cell>
          <cell r="BB1515">
            <v>57.92917184817027</v>
          </cell>
          <cell r="BC1515">
            <v>59.887246928468663</v>
          </cell>
          <cell r="BD1515">
            <v>62.644012707643491</v>
          </cell>
          <cell r="BE1515">
            <v>67.379767627602661</v>
          </cell>
        </row>
        <row r="1516">
          <cell r="AC1516">
            <v>1513</v>
          </cell>
          <cell r="AD1516">
            <v>105.63349910845913</v>
          </cell>
          <cell r="AE1516">
            <v>107.92305426129984</v>
          </cell>
          <cell r="AF1516">
            <v>111.11502907476509</v>
          </cell>
          <cell r="AG1516">
            <v>116.0359584713311</v>
          </cell>
          <cell r="AH1516">
            <v>125.03115082998031</v>
          </cell>
          <cell r="AZ1516">
            <v>1513</v>
          </cell>
          <cell r="BA1516">
            <v>56.401168736227767</v>
          </cell>
          <cell r="BB1516">
            <v>57.933967818258616</v>
          </cell>
          <cell r="BC1516">
            <v>59.892019545253063</v>
          </cell>
          <cell r="BD1516">
            <v>62.648630640728399</v>
          </cell>
          <cell r="BE1516">
            <v>67.384220288636669</v>
          </cell>
        </row>
        <row r="1517">
          <cell r="AC1517">
            <v>1514</v>
          </cell>
          <cell r="AD1517">
            <v>105.64312012912055</v>
          </cell>
          <cell r="AE1517">
            <v>107.93286748327556</v>
          </cell>
          <cell r="AF1517">
            <v>111.12421022084598</v>
          </cell>
          <cell r="AG1517">
            <v>116.04513177299454</v>
          </cell>
          <cell r="AH1517">
            <v>125.04111912272249</v>
          </cell>
          <cell r="AZ1517">
            <v>1514</v>
          </cell>
          <cell r="BA1517">
            <v>56.405610286104384</v>
          </cell>
          <cell r="BB1517">
            <v>57.938763788346954</v>
          </cell>
          <cell r="BC1517">
            <v>59.896792162037457</v>
          </cell>
          <cell r="BD1517">
            <v>62.653248573813308</v>
          </cell>
          <cell r="BE1517">
            <v>67.388672949670664</v>
          </cell>
        </row>
        <row r="1518">
          <cell r="AC1518">
            <v>1515</v>
          </cell>
          <cell r="AD1518">
            <v>105.65274114978196</v>
          </cell>
          <cell r="AE1518">
            <v>107.94268070525126</v>
          </cell>
          <cell r="AF1518">
            <v>111.13339136692687</v>
          </cell>
          <cell r="AG1518">
            <v>116.05430507465799</v>
          </cell>
          <cell r="AH1518">
            <v>125.05108741546468</v>
          </cell>
          <cell r="AZ1518">
            <v>1515</v>
          </cell>
          <cell r="BA1518">
            <v>56.410051835981008</v>
          </cell>
          <cell r="BB1518">
            <v>57.943559758435299</v>
          </cell>
          <cell r="BC1518">
            <v>59.90156477882185</v>
          </cell>
          <cell r="BD1518">
            <v>62.657866506898216</v>
          </cell>
          <cell r="BE1518">
            <v>67.393125610704658</v>
          </cell>
        </row>
        <row r="1519">
          <cell r="AC1519">
            <v>1516</v>
          </cell>
          <cell r="AD1519">
            <v>105.66236217044336</v>
          </cell>
          <cell r="AE1519">
            <v>107.95249392722698</v>
          </cell>
          <cell r="AF1519">
            <v>111.14257251300776</v>
          </cell>
          <cell r="AG1519">
            <v>116.06347837632143</v>
          </cell>
          <cell r="AH1519">
            <v>125.06105570820687</v>
          </cell>
          <cell r="AZ1519">
            <v>1516</v>
          </cell>
          <cell r="BA1519">
            <v>56.414493385857632</v>
          </cell>
          <cell r="BB1519">
            <v>57.948355728523637</v>
          </cell>
          <cell r="BC1519">
            <v>59.906337395606243</v>
          </cell>
          <cell r="BD1519">
            <v>62.662484439983125</v>
          </cell>
          <cell r="BE1519">
            <v>67.397578271738652</v>
          </cell>
        </row>
        <row r="1520">
          <cell r="AC1520">
            <v>1517</v>
          </cell>
          <cell r="AD1520">
            <v>105.67198319110477</v>
          </cell>
          <cell r="AE1520">
            <v>107.9623071492027</v>
          </cell>
          <cell r="AF1520">
            <v>111.15175365908866</v>
          </cell>
          <cell r="AG1520">
            <v>116.07265167798487</v>
          </cell>
          <cell r="AH1520">
            <v>125.07102400094905</v>
          </cell>
          <cell r="AZ1520">
            <v>1517</v>
          </cell>
          <cell r="BA1520">
            <v>56.418934935734249</v>
          </cell>
          <cell r="BB1520">
            <v>57.953151698611983</v>
          </cell>
          <cell r="BC1520">
            <v>59.911110012390644</v>
          </cell>
          <cell r="BD1520">
            <v>62.667102373068033</v>
          </cell>
          <cell r="BE1520">
            <v>67.402030932772647</v>
          </cell>
        </row>
        <row r="1521">
          <cell r="AC1521">
            <v>1518</v>
          </cell>
          <cell r="AD1521">
            <v>105.68160421176619</v>
          </cell>
          <cell r="AE1521">
            <v>107.97212037117841</v>
          </cell>
          <cell r="AF1521">
            <v>111.16093480516955</v>
          </cell>
          <cell r="AG1521">
            <v>116.08182497964832</v>
          </cell>
          <cell r="AH1521">
            <v>125.08099229369124</v>
          </cell>
          <cell r="AZ1521">
            <v>1518</v>
          </cell>
          <cell r="BA1521">
            <v>56.423376485610873</v>
          </cell>
          <cell r="BB1521">
            <v>57.957947668700321</v>
          </cell>
          <cell r="BC1521">
            <v>59.915882629175037</v>
          </cell>
          <cell r="BD1521">
            <v>62.671720306152949</v>
          </cell>
          <cell r="BE1521">
            <v>67.406483593806641</v>
          </cell>
        </row>
        <row r="1522">
          <cell r="AC1522">
            <v>1519</v>
          </cell>
          <cell r="AD1522">
            <v>105.69122523242758</v>
          </cell>
          <cell r="AE1522">
            <v>107.98193359315412</v>
          </cell>
          <cell r="AF1522">
            <v>111.17011595125044</v>
          </cell>
          <cell r="AG1522">
            <v>116.09099828131176</v>
          </cell>
          <cell r="AH1522">
            <v>125.09096058643343</v>
          </cell>
          <cell r="AZ1522">
            <v>1519</v>
          </cell>
          <cell r="BA1522">
            <v>56.427818035487498</v>
          </cell>
          <cell r="BB1522">
            <v>57.962743638788666</v>
          </cell>
          <cell r="BC1522">
            <v>59.920655245959431</v>
          </cell>
          <cell r="BD1522">
            <v>62.676338239237857</v>
          </cell>
          <cell r="BE1522">
            <v>67.410936254840635</v>
          </cell>
        </row>
        <row r="1523">
          <cell r="AC1523">
            <v>1520</v>
          </cell>
          <cell r="AD1523">
            <v>105.700846253089</v>
          </cell>
          <cell r="AE1523">
            <v>107.99174681512984</v>
          </cell>
          <cell r="AF1523">
            <v>111.17929709733133</v>
          </cell>
          <cell r="AG1523">
            <v>116.10017158297519</v>
          </cell>
          <cell r="AH1523">
            <v>125.10092887917561</v>
          </cell>
          <cell r="AZ1523">
            <v>1520</v>
          </cell>
          <cell r="BA1523">
            <v>56.432259585364115</v>
          </cell>
          <cell r="BB1523">
            <v>57.967539608877004</v>
          </cell>
          <cell r="BC1523">
            <v>59.925427862743824</v>
          </cell>
          <cell r="BD1523">
            <v>62.680956172322766</v>
          </cell>
          <cell r="BE1523">
            <v>67.415388915874644</v>
          </cell>
        </row>
        <row r="1524">
          <cell r="AC1524">
            <v>1521</v>
          </cell>
          <cell r="AD1524">
            <v>105.71046727375041</v>
          </cell>
          <cell r="AE1524">
            <v>108.00153050384537</v>
          </cell>
          <cell r="AF1524">
            <v>111.18847824341222</v>
          </cell>
          <cell r="AG1524">
            <v>116.10934488463865</v>
          </cell>
          <cell r="AH1524">
            <v>125.1108971719178</v>
          </cell>
          <cell r="AZ1524">
            <v>1521</v>
          </cell>
          <cell r="BA1524">
            <v>56.436701135240739</v>
          </cell>
          <cell r="BB1524">
            <v>57.97233557896535</v>
          </cell>
          <cell r="BC1524">
            <v>59.930200479528224</v>
          </cell>
          <cell r="BD1524">
            <v>62.685574105407674</v>
          </cell>
          <cell r="BE1524">
            <v>67.419841576908638</v>
          </cell>
        </row>
        <row r="1525">
          <cell r="AC1525">
            <v>1522</v>
          </cell>
          <cell r="AD1525">
            <v>105.72008829441181</v>
          </cell>
          <cell r="AE1525">
            <v>108.01115795047198</v>
          </cell>
          <cell r="AF1525">
            <v>111.19765938949311</v>
          </cell>
          <cell r="AG1525">
            <v>116.11851818630208</v>
          </cell>
          <cell r="AH1525">
            <v>125.12086546465999</v>
          </cell>
          <cell r="AZ1525">
            <v>1522</v>
          </cell>
          <cell r="BA1525">
            <v>56.441142685117363</v>
          </cell>
          <cell r="BB1525">
            <v>57.977131549053688</v>
          </cell>
          <cell r="BC1525">
            <v>59.934973096312618</v>
          </cell>
          <cell r="BD1525">
            <v>62.690192038492583</v>
          </cell>
          <cell r="BE1525">
            <v>67.424294237942632</v>
          </cell>
        </row>
        <row r="1526">
          <cell r="AC1526">
            <v>1523</v>
          </cell>
          <cell r="AD1526">
            <v>105.72970931507322</v>
          </cell>
          <cell r="AE1526">
            <v>108.02078539709859</v>
          </cell>
          <cell r="AF1526">
            <v>111.206840535574</v>
          </cell>
          <cell r="AG1526">
            <v>116.12769148796552</v>
          </cell>
          <cell r="AH1526">
            <v>125.13083375740217</v>
          </cell>
          <cell r="AZ1526">
            <v>1523</v>
          </cell>
          <cell r="BA1526">
            <v>56.44558423499398</v>
          </cell>
          <cell r="BB1526">
            <v>57.981927519142033</v>
          </cell>
          <cell r="BC1526">
            <v>59.939745713097011</v>
          </cell>
          <cell r="BD1526">
            <v>62.694809971577492</v>
          </cell>
          <cell r="BE1526">
            <v>67.428746898976627</v>
          </cell>
        </row>
        <row r="1527">
          <cell r="AC1527">
            <v>1524</v>
          </cell>
          <cell r="AD1527">
            <v>105.73933033573464</v>
          </cell>
          <cell r="AE1527">
            <v>108.03041284372522</v>
          </cell>
          <cell r="AF1527">
            <v>111.21602168165489</v>
          </cell>
          <cell r="AG1527">
            <v>116.13686478962897</v>
          </cell>
          <cell r="AH1527">
            <v>125.14080205014436</v>
          </cell>
          <cell r="AZ1527">
            <v>1524</v>
          </cell>
          <cell r="BA1527">
            <v>56.450025784870604</v>
          </cell>
          <cell r="BB1527">
            <v>57.986723489230371</v>
          </cell>
          <cell r="BC1527">
            <v>59.944518329881404</v>
          </cell>
          <cell r="BD1527">
            <v>62.6994279046624</v>
          </cell>
          <cell r="BE1527">
            <v>67.433199560010621</v>
          </cell>
        </row>
        <row r="1528">
          <cell r="AC1528">
            <v>1525</v>
          </cell>
          <cell r="AD1528">
            <v>105.74895135639603</v>
          </cell>
          <cell r="AE1528">
            <v>108.04004029035183</v>
          </cell>
          <cell r="AF1528">
            <v>111.22520282773579</v>
          </cell>
          <cell r="AG1528">
            <v>116.14603809129241</v>
          </cell>
          <cell r="AH1528">
            <v>125.15077034288655</v>
          </cell>
          <cell r="AZ1528">
            <v>1525</v>
          </cell>
          <cell r="BA1528">
            <v>56.454467334747228</v>
          </cell>
          <cell r="BB1528">
            <v>57.991519459318717</v>
          </cell>
          <cell r="BC1528">
            <v>59.949290946665805</v>
          </cell>
          <cell r="BD1528">
            <v>62.704045837747316</v>
          </cell>
          <cell r="BE1528">
            <v>67.437652221044615</v>
          </cell>
        </row>
        <row r="1529">
          <cell r="AC1529">
            <v>1526</v>
          </cell>
          <cell r="AD1529">
            <v>105.75857237705745</v>
          </cell>
          <cell r="AE1529">
            <v>108.04966773697844</v>
          </cell>
          <cell r="AF1529">
            <v>111.23438397381668</v>
          </cell>
          <cell r="AG1529">
            <v>116.15521139295585</v>
          </cell>
          <cell r="AH1529">
            <v>125.16073863562873</v>
          </cell>
          <cell r="AZ1529">
            <v>1526</v>
          </cell>
          <cell r="BA1529">
            <v>56.458908884623845</v>
          </cell>
          <cell r="BB1529">
            <v>57.996315429407055</v>
          </cell>
          <cell r="BC1529">
            <v>59.954063563450198</v>
          </cell>
          <cell r="BD1529">
            <v>62.708663770832224</v>
          </cell>
          <cell r="BE1529">
            <v>67.44210488207861</v>
          </cell>
        </row>
        <row r="1530">
          <cell r="AC1530">
            <v>1527</v>
          </cell>
          <cell r="AD1530">
            <v>105.76819339771886</v>
          </cell>
          <cell r="AE1530">
            <v>108.05929518360504</v>
          </cell>
          <cell r="AF1530">
            <v>111.24356511989757</v>
          </cell>
          <cell r="AG1530">
            <v>116.1643846946193</v>
          </cell>
          <cell r="AH1530">
            <v>125.17070692837092</v>
          </cell>
          <cell r="AZ1530">
            <v>1527</v>
          </cell>
          <cell r="BA1530">
            <v>56.46335043450047</v>
          </cell>
          <cell r="BB1530">
            <v>58.000960125693105</v>
          </cell>
          <cell r="BC1530">
            <v>59.958836180234591</v>
          </cell>
          <cell r="BD1530">
            <v>62.713281703917133</v>
          </cell>
          <cell r="BE1530">
            <v>67.446557543112604</v>
          </cell>
        </row>
        <row r="1531">
          <cell r="AC1531">
            <v>1528</v>
          </cell>
          <cell r="AD1531">
            <v>105.77781441838026</v>
          </cell>
          <cell r="AE1531">
            <v>108.06892263023167</v>
          </cell>
          <cell r="AF1531">
            <v>111.25274626597846</v>
          </cell>
          <cell r="AG1531">
            <v>116.17355799628274</v>
          </cell>
          <cell r="AH1531">
            <v>125.18067522111309</v>
          </cell>
          <cell r="AZ1531">
            <v>1528</v>
          </cell>
          <cell r="BA1531">
            <v>56.467791984377094</v>
          </cell>
          <cell r="BB1531">
            <v>58.005103311041175</v>
          </cell>
          <cell r="BC1531">
            <v>59.963608797018985</v>
          </cell>
          <cell r="BD1531">
            <v>62.717899637002041</v>
          </cell>
          <cell r="BE1531">
            <v>67.451010204146613</v>
          </cell>
        </row>
        <row r="1532">
          <cell r="AC1532">
            <v>1529</v>
          </cell>
          <cell r="AD1532">
            <v>105.78743543904167</v>
          </cell>
          <cell r="AE1532">
            <v>108.07855007685828</v>
          </cell>
          <cell r="AF1532">
            <v>111.26192741205935</v>
          </cell>
          <cell r="AG1532">
            <v>116.18273129794618</v>
          </cell>
          <cell r="AH1532">
            <v>125.19064351385528</v>
          </cell>
          <cell r="AZ1532">
            <v>1529</v>
          </cell>
          <cell r="BA1532">
            <v>56.472233534253711</v>
          </cell>
          <cell r="BB1532">
            <v>58.009246496389245</v>
          </cell>
          <cell r="BC1532">
            <v>59.968381413803385</v>
          </cell>
          <cell r="BD1532">
            <v>62.72251757008695</v>
          </cell>
          <cell r="BE1532">
            <v>67.455462865180607</v>
          </cell>
        </row>
        <row r="1533">
          <cell r="AC1533">
            <v>1530</v>
          </cell>
          <cell r="AD1533">
            <v>105.79705645970309</v>
          </cell>
          <cell r="AE1533">
            <v>108.08817752348489</v>
          </cell>
          <cell r="AF1533">
            <v>111.27110855814023</v>
          </cell>
          <cell r="AG1533">
            <v>116.19190459960963</v>
          </cell>
          <cell r="AH1533">
            <v>125.20061180659746</v>
          </cell>
          <cell r="AZ1533">
            <v>1530</v>
          </cell>
          <cell r="BA1533">
            <v>56.476675084130335</v>
          </cell>
          <cell r="BB1533">
            <v>58.013389681737316</v>
          </cell>
          <cell r="BC1533">
            <v>59.973154030587779</v>
          </cell>
          <cell r="BD1533">
            <v>62.727135503171858</v>
          </cell>
          <cell r="BE1533">
            <v>67.459915526214601</v>
          </cell>
        </row>
        <row r="1534">
          <cell r="AC1534">
            <v>1531</v>
          </cell>
          <cell r="AD1534">
            <v>105.80667748036448</v>
          </cell>
          <cell r="AE1534">
            <v>108.09780497011151</v>
          </cell>
          <cell r="AF1534">
            <v>111.28028970422112</v>
          </cell>
          <cell r="AG1534">
            <v>116.20107790127307</v>
          </cell>
          <cell r="AH1534">
            <v>125.21058009933965</v>
          </cell>
          <cell r="AZ1534">
            <v>1531</v>
          </cell>
          <cell r="BA1534">
            <v>56.481116634006952</v>
          </cell>
          <cell r="BB1534">
            <v>58.017532867085386</v>
          </cell>
          <cell r="BC1534">
            <v>59.977926647372172</v>
          </cell>
          <cell r="BD1534">
            <v>62.731753436256774</v>
          </cell>
          <cell r="BE1534">
            <v>67.464368187248596</v>
          </cell>
        </row>
        <row r="1535">
          <cell r="AC1535">
            <v>1532</v>
          </cell>
          <cell r="AD1535">
            <v>105.8162985010259</v>
          </cell>
          <cell r="AE1535">
            <v>108.10743241673812</v>
          </cell>
          <cell r="AF1535">
            <v>111.28947085030201</v>
          </cell>
          <cell r="AG1535">
            <v>116.2102512029365</v>
          </cell>
          <cell r="AH1535">
            <v>125.22054839208184</v>
          </cell>
          <cell r="AZ1535">
            <v>1532</v>
          </cell>
          <cell r="BA1535">
            <v>56.485558183883576</v>
          </cell>
          <cell r="BB1535">
            <v>58.021676052433456</v>
          </cell>
          <cell r="BC1535">
            <v>59.982699264156565</v>
          </cell>
          <cell r="BD1535">
            <v>62.736371369341683</v>
          </cell>
          <cell r="BE1535">
            <v>67.46882084828259</v>
          </cell>
        </row>
        <row r="1536">
          <cell r="AC1536">
            <v>1533</v>
          </cell>
          <cell r="AD1536">
            <v>105.82591952168731</v>
          </cell>
          <cell r="AE1536">
            <v>108.11705986336473</v>
          </cell>
          <cell r="AF1536">
            <v>111.2986519963829</v>
          </cell>
          <cell r="AG1536">
            <v>116.21942450459996</v>
          </cell>
          <cell r="AH1536">
            <v>125.23051668482402</v>
          </cell>
          <cell r="AZ1536">
            <v>1533</v>
          </cell>
          <cell r="BA1536">
            <v>56.4899997337602</v>
          </cell>
          <cell r="BB1536">
            <v>58.025819237781526</v>
          </cell>
          <cell r="BC1536">
            <v>59.987471880940966</v>
          </cell>
          <cell r="BD1536">
            <v>62.740989302426591</v>
          </cell>
          <cell r="BE1536">
            <v>67.473273509316584</v>
          </cell>
        </row>
        <row r="1537">
          <cell r="AC1537">
            <v>1534</v>
          </cell>
          <cell r="AD1537">
            <v>105.83554054234871</v>
          </cell>
          <cell r="AE1537">
            <v>108.12668730999135</v>
          </cell>
          <cell r="AF1537">
            <v>111.30783314246379</v>
          </cell>
          <cell r="AG1537">
            <v>116.22859780626339</v>
          </cell>
          <cell r="AH1537">
            <v>125.24048497756621</v>
          </cell>
          <cell r="AZ1537">
            <v>1534</v>
          </cell>
          <cell r="BA1537">
            <v>56.494441283636817</v>
          </cell>
          <cell r="BB1537">
            <v>58.029962423129597</v>
          </cell>
          <cell r="BC1537">
            <v>59.992244497725359</v>
          </cell>
          <cell r="BD1537">
            <v>62.7456072355115</v>
          </cell>
          <cell r="BE1537">
            <v>67.477726170350579</v>
          </cell>
        </row>
        <row r="1538">
          <cell r="AC1538">
            <v>1535</v>
          </cell>
          <cell r="AD1538">
            <v>105.84516156301012</v>
          </cell>
          <cell r="AE1538">
            <v>108.13631475661796</v>
          </cell>
          <cell r="AF1538">
            <v>111.31701428854468</v>
          </cell>
          <cell r="AG1538">
            <v>116.23777110792685</v>
          </cell>
          <cell r="AH1538">
            <v>125.2504532703084</v>
          </cell>
          <cell r="AZ1538">
            <v>1535</v>
          </cell>
          <cell r="BA1538">
            <v>56.498882833513441</v>
          </cell>
          <cell r="BB1538">
            <v>58.034105608477667</v>
          </cell>
          <cell r="BC1538">
            <v>59.997017114509752</v>
          </cell>
          <cell r="BD1538">
            <v>62.750225168596408</v>
          </cell>
          <cell r="BE1538">
            <v>67.482178831384573</v>
          </cell>
        </row>
        <row r="1539">
          <cell r="AC1539">
            <v>1536</v>
          </cell>
          <cell r="AD1539">
            <v>105.85478258367154</v>
          </cell>
          <cell r="AE1539">
            <v>108.14594220324457</v>
          </cell>
          <cell r="AF1539">
            <v>111.32619543462557</v>
          </cell>
          <cell r="AG1539">
            <v>116.24694440959028</v>
          </cell>
          <cell r="AH1539">
            <v>125.26042156305058</v>
          </cell>
          <cell r="AZ1539">
            <v>1536</v>
          </cell>
          <cell r="BA1539">
            <v>56.503324383390066</v>
          </cell>
          <cell r="BB1539">
            <v>58.038248793825737</v>
          </cell>
          <cell r="BC1539">
            <v>60.001546309631344</v>
          </cell>
          <cell r="BD1539">
            <v>62.754843101681317</v>
          </cell>
          <cell r="BE1539">
            <v>67.486631492418582</v>
          </cell>
        </row>
        <row r="1540">
          <cell r="AC1540">
            <v>1537</v>
          </cell>
          <cell r="AD1540">
            <v>105.86440360433294</v>
          </cell>
          <cell r="AE1540">
            <v>108.1555696498712</v>
          </cell>
          <cell r="AF1540">
            <v>111.33537658070647</v>
          </cell>
          <cell r="AG1540">
            <v>116.25611771125372</v>
          </cell>
          <cell r="AH1540">
            <v>125.27038985579277</v>
          </cell>
          <cell r="AZ1540">
            <v>1537</v>
          </cell>
          <cell r="BA1540">
            <v>56.507765933266683</v>
          </cell>
          <cell r="BB1540">
            <v>58.042391979173807</v>
          </cell>
          <cell r="BC1540">
            <v>60.005669801981604</v>
          </cell>
          <cell r="BD1540">
            <v>62.759461034766233</v>
          </cell>
          <cell r="BE1540">
            <v>67.491084153452576</v>
          </cell>
        </row>
        <row r="1541">
          <cell r="AC1541">
            <v>1538</v>
          </cell>
          <cell r="AD1541">
            <v>105.87402462499435</v>
          </cell>
          <cell r="AE1541">
            <v>108.16519709649781</v>
          </cell>
          <cell r="AF1541">
            <v>111.34455772678736</v>
          </cell>
          <cell r="AG1541">
            <v>116.26529101291717</v>
          </cell>
          <cell r="AH1541">
            <v>125.28035814853496</v>
          </cell>
          <cell r="AZ1541">
            <v>1538</v>
          </cell>
          <cell r="BA1541">
            <v>56.512207483143307</v>
          </cell>
          <cell r="BB1541">
            <v>58.046535164521877</v>
          </cell>
          <cell r="BC1541">
            <v>60.009793294331857</v>
          </cell>
          <cell r="BD1541">
            <v>62.764078967851141</v>
          </cell>
          <cell r="BE1541">
            <v>67.49553681448657</v>
          </cell>
        </row>
        <row r="1542">
          <cell r="AC1542">
            <v>1539</v>
          </cell>
          <cell r="AD1542">
            <v>105.88364564565576</v>
          </cell>
          <cell r="AE1542">
            <v>108.17482454312442</v>
          </cell>
          <cell r="AF1542">
            <v>111.35373887286825</v>
          </cell>
          <cell r="AG1542">
            <v>116.27446431458061</v>
          </cell>
          <cell r="AH1542">
            <v>125.29032644127714</v>
          </cell>
          <cell r="AZ1542">
            <v>1539</v>
          </cell>
          <cell r="BA1542">
            <v>56.516649033019931</v>
          </cell>
          <cell r="BB1542">
            <v>58.050678349869948</v>
          </cell>
          <cell r="BC1542">
            <v>60.013916786682117</v>
          </cell>
          <cell r="BD1542">
            <v>62.76869690093605</v>
          </cell>
          <cell r="BE1542">
            <v>67.499989475520564</v>
          </cell>
        </row>
        <row r="1543">
          <cell r="AC1543">
            <v>1540</v>
          </cell>
          <cell r="AD1543">
            <v>105.89326666631716</v>
          </cell>
          <cell r="AE1543">
            <v>108.18445198975103</v>
          </cell>
          <cell r="AF1543">
            <v>111.36292001894914</v>
          </cell>
          <cell r="AG1543">
            <v>116.28363761624405</v>
          </cell>
          <cell r="AH1543">
            <v>125.30029473401933</v>
          </cell>
          <cell r="AZ1543">
            <v>1540</v>
          </cell>
          <cell r="BA1543">
            <v>56.521090582896548</v>
          </cell>
          <cell r="BB1543">
            <v>58.054821535218018</v>
          </cell>
          <cell r="BC1543">
            <v>60.01804027903237</v>
          </cell>
          <cell r="BD1543">
            <v>62.773314834020958</v>
          </cell>
          <cell r="BE1543">
            <v>67.504442136554559</v>
          </cell>
        </row>
        <row r="1544">
          <cell r="AC1544">
            <v>1541</v>
          </cell>
          <cell r="AD1544">
            <v>105.90288768697857</v>
          </cell>
          <cell r="AE1544">
            <v>108.19407943637765</v>
          </cell>
          <cell r="AF1544">
            <v>111.37210116503003</v>
          </cell>
          <cell r="AG1544">
            <v>116.2928109179075</v>
          </cell>
          <cell r="AH1544">
            <v>125.31026302676152</v>
          </cell>
          <cell r="AZ1544">
            <v>1541</v>
          </cell>
          <cell r="BA1544">
            <v>56.525532132773172</v>
          </cell>
          <cell r="BB1544">
            <v>58.058964720566088</v>
          </cell>
          <cell r="BC1544">
            <v>60.02216377138263</v>
          </cell>
          <cell r="BD1544">
            <v>62.777932767105867</v>
          </cell>
          <cell r="BE1544">
            <v>67.508894797588553</v>
          </cell>
        </row>
        <row r="1545">
          <cell r="AC1545">
            <v>1542</v>
          </cell>
          <cell r="AD1545">
            <v>105.91250870763999</v>
          </cell>
          <cell r="AE1545">
            <v>108.20370688300426</v>
          </cell>
          <cell r="AF1545">
            <v>111.38128231111092</v>
          </cell>
          <cell r="AG1545">
            <v>116.30198421957094</v>
          </cell>
          <cell r="AH1545">
            <v>125.3202313195037</v>
          </cell>
          <cell r="AZ1545">
            <v>1542</v>
          </cell>
          <cell r="BA1545">
            <v>56.529973682649796</v>
          </cell>
          <cell r="BB1545">
            <v>58.063107905914158</v>
          </cell>
          <cell r="BC1545">
            <v>60.026287263732883</v>
          </cell>
          <cell r="BD1545">
            <v>62.782550700190775</v>
          </cell>
          <cell r="BE1545">
            <v>67.513347458622547</v>
          </cell>
        </row>
        <row r="1546">
          <cell r="AC1546">
            <v>1543</v>
          </cell>
          <cell r="AD1546">
            <v>105.92212972830139</v>
          </cell>
          <cell r="AE1546">
            <v>108.21333432963087</v>
          </cell>
          <cell r="AF1546">
            <v>111.39046345719181</v>
          </cell>
          <cell r="AG1546">
            <v>116.31115752123438</v>
          </cell>
          <cell r="AH1546">
            <v>125.33019961224589</v>
          </cell>
          <cell r="AZ1546">
            <v>1543</v>
          </cell>
          <cell r="BA1546">
            <v>56.534415232526413</v>
          </cell>
          <cell r="BB1546">
            <v>58.067251091262229</v>
          </cell>
          <cell r="BC1546">
            <v>60.030410756083143</v>
          </cell>
          <cell r="BD1546">
            <v>62.787168633275684</v>
          </cell>
          <cell r="BE1546">
            <v>67.517800119656556</v>
          </cell>
        </row>
        <row r="1547">
          <cell r="AC1547">
            <v>1544</v>
          </cell>
          <cell r="AD1547">
            <v>105.9317507489628</v>
          </cell>
          <cell r="AE1547">
            <v>108.22296177625749</v>
          </cell>
          <cell r="AF1547">
            <v>111.39964460327271</v>
          </cell>
          <cell r="AG1547">
            <v>116.32033082289783</v>
          </cell>
          <cell r="AH1547">
            <v>125.34016790498808</v>
          </cell>
          <cell r="AZ1547">
            <v>1544</v>
          </cell>
          <cell r="BA1547">
            <v>56.538856782403037</v>
          </cell>
          <cell r="BB1547">
            <v>58.071394276610299</v>
          </cell>
          <cell r="BC1547">
            <v>60.034534248433395</v>
          </cell>
          <cell r="BD1547">
            <v>62.791786566360599</v>
          </cell>
          <cell r="BE1547">
            <v>67.52225278069055</v>
          </cell>
        </row>
        <row r="1548">
          <cell r="AC1548">
            <v>1545</v>
          </cell>
          <cell r="AD1548">
            <v>105.94137176962421</v>
          </cell>
          <cell r="AE1548">
            <v>108.2325892228841</v>
          </cell>
          <cell r="AF1548">
            <v>111.4088257493536</v>
          </cell>
          <cell r="AG1548">
            <v>116.32950412456127</v>
          </cell>
          <cell r="AH1548">
            <v>125.35013619773025</v>
          </cell>
          <cell r="AZ1548">
            <v>1545</v>
          </cell>
          <cell r="BA1548">
            <v>56.543298332279662</v>
          </cell>
          <cell r="BB1548">
            <v>58.075537461958369</v>
          </cell>
          <cell r="BC1548">
            <v>60.038657740783655</v>
          </cell>
          <cell r="BD1548">
            <v>62.796404499445508</v>
          </cell>
          <cell r="BE1548">
            <v>67.526705441724545</v>
          </cell>
        </row>
        <row r="1549">
          <cell r="AC1549">
            <v>1546</v>
          </cell>
          <cell r="AD1549">
            <v>105.95099279028561</v>
          </cell>
          <cell r="AE1549">
            <v>108.24221666951071</v>
          </cell>
          <cell r="AF1549">
            <v>111.41800689543449</v>
          </cell>
          <cell r="AG1549">
            <v>116.33867742622471</v>
          </cell>
          <cell r="AH1549">
            <v>125.36010449047244</v>
          </cell>
          <cell r="AZ1549">
            <v>1546</v>
          </cell>
          <cell r="BA1549">
            <v>56.547739882156279</v>
          </cell>
          <cell r="BB1549">
            <v>58.079680647306439</v>
          </cell>
          <cell r="BC1549">
            <v>60.042781233133908</v>
          </cell>
          <cell r="BD1549">
            <v>62.801022432530416</v>
          </cell>
          <cell r="BE1549">
            <v>67.531158102758539</v>
          </cell>
        </row>
        <row r="1550">
          <cell r="AC1550">
            <v>1547</v>
          </cell>
          <cell r="AD1550">
            <v>105.96061381094702</v>
          </cell>
          <cell r="AE1550">
            <v>108.25184411613733</v>
          </cell>
          <cell r="AF1550">
            <v>111.42718804151538</v>
          </cell>
          <cell r="AG1550">
            <v>116.34785072788816</v>
          </cell>
          <cell r="AH1550">
            <v>125.37007278321462</v>
          </cell>
          <cell r="AZ1550">
            <v>1547</v>
          </cell>
          <cell r="BA1550">
            <v>56.552181432032903</v>
          </cell>
          <cell r="BB1550">
            <v>58.08382383265451</v>
          </cell>
          <cell r="BC1550">
            <v>60.046904725484168</v>
          </cell>
          <cell r="BD1550">
            <v>62.805640365615325</v>
          </cell>
          <cell r="BE1550">
            <v>67.535610763792533</v>
          </cell>
        </row>
        <row r="1551">
          <cell r="AC1551">
            <v>1548</v>
          </cell>
          <cell r="AD1551">
            <v>105.97023483160844</v>
          </cell>
          <cell r="AE1551">
            <v>108.26147156276394</v>
          </cell>
          <cell r="AF1551">
            <v>111.43636918759627</v>
          </cell>
          <cell r="AG1551">
            <v>116.3570240295516</v>
          </cell>
          <cell r="AH1551">
            <v>125.38004107595681</v>
          </cell>
          <cell r="AZ1551">
            <v>1548</v>
          </cell>
          <cell r="BA1551">
            <v>56.556622981909527</v>
          </cell>
          <cell r="BB1551">
            <v>58.087967018002573</v>
          </cell>
          <cell r="BC1551">
            <v>60.051028217834421</v>
          </cell>
          <cell r="BD1551">
            <v>62.810258298700234</v>
          </cell>
          <cell r="BE1551">
            <v>67.540063424826528</v>
          </cell>
        </row>
        <row r="1552">
          <cell r="AC1552">
            <v>1549</v>
          </cell>
          <cell r="AD1552">
            <v>105.97985585226984</v>
          </cell>
          <cell r="AE1552">
            <v>108.27109900939055</v>
          </cell>
          <cell r="AF1552">
            <v>111.44555033367715</v>
          </cell>
          <cell r="AG1552">
            <v>116.36619733121503</v>
          </cell>
          <cell r="AH1552">
            <v>125.390009368699</v>
          </cell>
          <cell r="AZ1552">
            <v>1549</v>
          </cell>
          <cell r="BA1552">
            <v>56.561064531786144</v>
          </cell>
          <cell r="BB1552">
            <v>58.092110203350643</v>
          </cell>
          <cell r="BC1552">
            <v>60.055151710184681</v>
          </cell>
          <cell r="BD1552">
            <v>62.814876231785142</v>
          </cell>
          <cell r="BE1552">
            <v>67.544516085860522</v>
          </cell>
        </row>
        <row r="1553">
          <cell r="AC1553">
            <v>1550</v>
          </cell>
          <cell r="AD1553">
            <v>105.98947687293125</v>
          </cell>
          <cell r="AE1553">
            <v>108.28072645601716</v>
          </cell>
          <cell r="AF1553">
            <v>111.45473147975804</v>
          </cell>
          <cell r="AG1553">
            <v>116.37537063287849</v>
          </cell>
          <cell r="AH1553">
            <v>125.39997766144118</v>
          </cell>
          <cell r="AZ1553">
            <v>1550</v>
          </cell>
          <cell r="BA1553">
            <v>56.565506081662768</v>
          </cell>
          <cell r="BB1553">
            <v>58.096253388698713</v>
          </cell>
          <cell r="BC1553">
            <v>60.059275202534941</v>
          </cell>
          <cell r="BD1553">
            <v>62.819494164870058</v>
          </cell>
          <cell r="BE1553">
            <v>67.548968746894516</v>
          </cell>
        </row>
        <row r="1554">
          <cell r="AC1554">
            <v>1551</v>
          </cell>
          <cell r="AD1554">
            <v>105.99909789359266</v>
          </cell>
          <cell r="AE1554">
            <v>108.29035390264379</v>
          </cell>
          <cell r="AF1554">
            <v>111.46391262583893</v>
          </cell>
          <cell r="AG1554">
            <v>116.38454393454192</v>
          </cell>
          <cell r="AH1554">
            <v>125.40994595418337</v>
          </cell>
          <cell r="AZ1554">
            <v>1551</v>
          </cell>
          <cell r="BA1554">
            <v>56.569947631539385</v>
          </cell>
          <cell r="BB1554">
            <v>58.100396574046783</v>
          </cell>
          <cell r="BC1554">
            <v>60.063398694885194</v>
          </cell>
          <cell r="BD1554">
            <v>62.824112097954966</v>
          </cell>
          <cell r="BE1554">
            <v>67.553421407928525</v>
          </cell>
        </row>
        <row r="1555">
          <cell r="AC1555">
            <v>1552</v>
          </cell>
          <cell r="AD1555">
            <v>106.00813503464943</v>
          </cell>
          <cell r="AE1555">
            <v>108.2999813492704</v>
          </cell>
          <cell r="AF1555">
            <v>111.47309377191982</v>
          </cell>
          <cell r="AG1555">
            <v>116.39371723620536</v>
          </cell>
          <cell r="AH1555">
            <v>125.41991424692556</v>
          </cell>
          <cell r="AZ1555">
            <v>1552</v>
          </cell>
          <cell r="BA1555">
            <v>56.574389181416009</v>
          </cell>
          <cell r="BB1555">
            <v>58.104539759394854</v>
          </cell>
          <cell r="BC1555">
            <v>60.067522187235454</v>
          </cell>
          <cell r="BD1555">
            <v>62.828730031039875</v>
          </cell>
          <cell r="BE1555">
            <v>67.557874068962519</v>
          </cell>
        </row>
        <row r="1556">
          <cell r="AC1556">
            <v>1553</v>
          </cell>
          <cell r="AD1556">
            <v>106.01711176433878</v>
          </cell>
          <cell r="AE1556">
            <v>108.30960879589701</v>
          </cell>
          <cell r="AF1556">
            <v>111.48227491800071</v>
          </cell>
          <cell r="AG1556">
            <v>116.40289053786881</v>
          </cell>
          <cell r="AH1556">
            <v>125.42988253966774</v>
          </cell>
          <cell r="AZ1556">
            <v>1553</v>
          </cell>
          <cell r="BA1556">
            <v>56.578830731292634</v>
          </cell>
          <cell r="BB1556">
            <v>58.108682944742924</v>
          </cell>
          <cell r="BC1556">
            <v>60.071645679585707</v>
          </cell>
          <cell r="BD1556">
            <v>62.833347964124783</v>
          </cell>
          <cell r="BE1556">
            <v>67.562326729996514</v>
          </cell>
        </row>
        <row r="1557">
          <cell r="AC1557">
            <v>1554</v>
          </cell>
          <cell r="AD1557">
            <v>106.02608849402813</v>
          </cell>
          <cell r="AE1557">
            <v>108.31923624252363</v>
          </cell>
          <cell r="AF1557">
            <v>111.4914560640816</v>
          </cell>
          <cell r="AG1557">
            <v>116.41206383953225</v>
          </cell>
          <cell r="AH1557">
            <v>125.43985083240993</v>
          </cell>
          <cell r="AZ1557">
            <v>1554</v>
          </cell>
          <cell r="BA1557">
            <v>56.583272281169251</v>
          </cell>
          <cell r="BB1557">
            <v>58.112826130090994</v>
          </cell>
          <cell r="BC1557">
            <v>60.075769171935967</v>
          </cell>
          <cell r="BD1557">
            <v>62.837965897209692</v>
          </cell>
          <cell r="BE1557">
            <v>67.566779391030508</v>
          </cell>
        </row>
        <row r="1558">
          <cell r="AC1558">
            <v>1555</v>
          </cell>
          <cell r="AD1558">
            <v>106.03506522371748</v>
          </cell>
          <cell r="AE1558">
            <v>108.32886368915024</v>
          </cell>
          <cell r="AF1558">
            <v>111.50063721016249</v>
          </cell>
          <cell r="AG1558">
            <v>116.42123714119569</v>
          </cell>
          <cell r="AH1558">
            <v>125.44981912515212</v>
          </cell>
          <cell r="AZ1558">
            <v>1555</v>
          </cell>
          <cell r="BA1558">
            <v>56.587713831045875</v>
          </cell>
          <cell r="BB1558">
            <v>58.116969315439064</v>
          </cell>
          <cell r="BC1558">
            <v>60.07989266428622</v>
          </cell>
          <cell r="BD1558">
            <v>62.8425838302946</v>
          </cell>
          <cell r="BE1558">
            <v>67.571232052064502</v>
          </cell>
        </row>
        <row r="1559">
          <cell r="AC1559">
            <v>1556</v>
          </cell>
          <cell r="AD1559">
            <v>106.04404195340683</v>
          </cell>
          <cell r="AE1559">
            <v>108.33849113577685</v>
          </cell>
          <cell r="AF1559">
            <v>111.50981835624339</v>
          </cell>
          <cell r="AG1559">
            <v>116.43041044285914</v>
          </cell>
          <cell r="AH1559">
            <v>125.4597874178943</v>
          </cell>
          <cell r="AZ1559">
            <v>1556</v>
          </cell>
          <cell r="BA1559">
            <v>56.592155380922499</v>
          </cell>
          <cell r="BB1559">
            <v>58.121112500787135</v>
          </cell>
          <cell r="BC1559">
            <v>60.08401615663648</v>
          </cell>
          <cell r="BD1559">
            <v>62.847201763379516</v>
          </cell>
          <cell r="BE1559">
            <v>67.575684713098497</v>
          </cell>
        </row>
        <row r="1560">
          <cell r="AC1560">
            <v>1557</v>
          </cell>
          <cell r="AD1560">
            <v>106.05301868309618</v>
          </cell>
          <cell r="AE1560">
            <v>108.34811858240347</v>
          </cell>
          <cell r="AF1560">
            <v>111.51899950232428</v>
          </cell>
          <cell r="AG1560">
            <v>116.43958374452258</v>
          </cell>
          <cell r="AH1560">
            <v>125.46975571063649</v>
          </cell>
          <cell r="AZ1560">
            <v>1557</v>
          </cell>
          <cell r="BA1560">
            <v>56.596596930799116</v>
          </cell>
          <cell r="BB1560">
            <v>58.125255686135205</v>
          </cell>
          <cell r="BC1560">
            <v>60.088139648986733</v>
          </cell>
          <cell r="BD1560">
            <v>62.851819696464425</v>
          </cell>
          <cell r="BE1560">
            <v>67.580137374132491</v>
          </cell>
        </row>
        <row r="1561">
          <cell r="AC1561">
            <v>1558</v>
          </cell>
          <cell r="AD1561">
            <v>106.06199541278554</v>
          </cell>
          <cell r="AE1561">
            <v>108.35774602903008</v>
          </cell>
          <cell r="AF1561">
            <v>111.52818064840517</v>
          </cell>
          <cell r="AG1561">
            <v>116.44875704618603</v>
          </cell>
          <cell r="AH1561">
            <v>125.47972400337868</v>
          </cell>
          <cell r="AZ1561">
            <v>1558</v>
          </cell>
          <cell r="BA1561">
            <v>56.60103848067574</v>
          </cell>
          <cell r="BB1561">
            <v>58.129398871483275</v>
          </cell>
          <cell r="BC1561">
            <v>60.092263141336993</v>
          </cell>
          <cell r="BD1561">
            <v>62.856437629549333</v>
          </cell>
          <cell r="BE1561">
            <v>67.584590035166499</v>
          </cell>
        </row>
        <row r="1562">
          <cell r="AC1562">
            <v>1559</v>
          </cell>
          <cell r="AD1562">
            <v>106.07097214247489</v>
          </cell>
          <cell r="AE1562">
            <v>108.36737347565669</v>
          </cell>
          <cell r="AF1562">
            <v>111.53736179448606</v>
          </cell>
          <cell r="AG1562">
            <v>116.45793034784947</v>
          </cell>
          <cell r="AH1562">
            <v>125.48969229612086</v>
          </cell>
          <cell r="AZ1562">
            <v>1559</v>
          </cell>
          <cell r="BA1562">
            <v>56.605480030552364</v>
          </cell>
          <cell r="BB1562">
            <v>58.133542056831345</v>
          </cell>
          <cell r="BC1562">
            <v>60.096386633687246</v>
          </cell>
          <cell r="BD1562">
            <v>62.861055562634242</v>
          </cell>
          <cell r="BE1562">
            <v>67.589042696200494</v>
          </cell>
        </row>
        <row r="1563">
          <cell r="AC1563">
            <v>1560</v>
          </cell>
          <cell r="AD1563">
            <v>106.07994887216424</v>
          </cell>
          <cell r="AE1563">
            <v>108.37700092228332</v>
          </cell>
          <cell r="AF1563">
            <v>111.54654294056695</v>
          </cell>
          <cell r="AG1563">
            <v>116.46710364951291</v>
          </cell>
          <cell r="AH1563">
            <v>125.49966058886305</v>
          </cell>
          <cell r="AZ1563">
            <v>1560</v>
          </cell>
          <cell r="BA1563">
            <v>56.609921580428981</v>
          </cell>
          <cell r="BB1563">
            <v>58.137685242179415</v>
          </cell>
          <cell r="BC1563">
            <v>60.100510126037506</v>
          </cell>
          <cell r="BD1563">
            <v>62.86567349571915</v>
          </cell>
          <cell r="BE1563">
            <v>67.593495357234488</v>
          </cell>
        </row>
        <row r="1564">
          <cell r="AC1564">
            <v>1561</v>
          </cell>
          <cell r="AD1564">
            <v>106.08892560185359</v>
          </cell>
          <cell r="AE1564">
            <v>108.38662836890992</v>
          </cell>
          <cell r="AF1564">
            <v>111.55572408664784</v>
          </cell>
          <cell r="AG1564">
            <v>116.47627695117636</v>
          </cell>
          <cell r="AH1564">
            <v>125.50962888160524</v>
          </cell>
          <cell r="AZ1564">
            <v>1561</v>
          </cell>
          <cell r="BA1564">
            <v>56.614363130305605</v>
          </cell>
          <cell r="BB1564">
            <v>58.141828427527486</v>
          </cell>
          <cell r="BC1564">
            <v>60.104633618387759</v>
          </cell>
          <cell r="BD1564">
            <v>62.870291428804059</v>
          </cell>
          <cell r="BE1564">
            <v>67.597948018268482</v>
          </cell>
        </row>
        <row r="1565">
          <cell r="AC1565">
            <v>1562</v>
          </cell>
          <cell r="AD1565">
            <v>106.09790233154294</v>
          </cell>
          <cell r="AE1565">
            <v>108.39625581553653</v>
          </cell>
          <cell r="AF1565">
            <v>111.56490523272873</v>
          </cell>
          <cell r="AG1565">
            <v>116.4854502528398</v>
          </cell>
          <cell r="AH1565">
            <v>125.51959717434741</v>
          </cell>
          <cell r="AZ1565">
            <v>1562</v>
          </cell>
          <cell r="BA1565">
            <v>56.61880468018223</v>
          </cell>
          <cell r="BB1565">
            <v>58.145971612875556</v>
          </cell>
          <cell r="BC1565">
            <v>60.108757110738019</v>
          </cell>
          <cell r="BD1565">
            <v>62.874909361888975</v>
          </cell>
          <cell r="BE1565">
            <v>67.602400679302477</v>
          </cell>
        </row>
        <row r="1566">
          <cell r="AC1566">
            <v>1563</v>
          </cell>
          <cell r="AD1566">
            <v>106.10687906123229</v>
          </cell>
          <cell r="AE1566">
            <v>108.40588326216314</v>
          </cell>
          <cell r="AF1566">
            <v>111.57408637880962</v>
          </cell>
          <cell r="AG1566">
            <v>116.49462355450324</v>
          </cell>
          <cell r="AH1566">
            <v>125.5295654670896</v>
          </cell>
          <cell r="AZ1566">
            <v>1563</v>
          </cell>
          <cell r="BA1566">
            <v>56.623246230058847</v>
          </cell>
          <cell r="BB1566">
            <v>58.150114798223626</v>
          </cell>
          <cell r="BC1566">
            <v>60.112880603088271</v>
          </cell>
          <cell r="BD1566">
            <v>62.879527294973883</v>
          </cell>
          <cell r="BE1566">
            <v>67.606853340336471</v>
          </cell>
        </row>
        <row r="1567">
          <cell r="AC1567">
            <v>1564</v>
          </cell>
          <cell r="AD1567">
            <v>106.11585579092164</v>
          </cell>
          <cell r="AE1567">
            <v>108.41551070878977</v>
          </cell>
          <cell r="AF1567">
            <v>111.58326752489052</v>
          </cell>
          <cell r="AG1567">
            <v>116.50379685616669</v>
          </cell>
          <cell r="AH1567">
            <v>125.53953375983178</v>
          </cell>
          <cell r="AZ1567">
            <v>1564</v>
          </cell>
          <cell r="BA1567">
            <v>56.627687779935471</v>
          </cell>
          <cell r="BB1567">
            <v>58.154257983571696</v>
          </cell>
          <cell r="BC1567">
            <v>60.117004095438531</v>
          </cell>
          <cell r="BD1567">
            <v>62.884145228058792</v>
          </cell>
          <cell r="BE1567">
            <v>67.611306001370465</v>
          </cell>
        </row>
        <row r="1568">
          <cell r="AC1568">
            <v>1565</v>
          </cell>
          <cell r="AD1568">
            <v>106.12483252061099</v>
          </cell>
          <cell r="AE1568">
            <v>108.42513815541638</v>
          </cell>
          <cell r="AF1568">
            <v>111.59244867097141</v>
          </cell>
          <cell r="AG1568">
            <v>116.51297015783013</v>
          </cell>
          <cell r="AH1568">
            <v>125.54950205257397</v>
          </cell>
          <cell r="AZ1568">
            <v>1565</v>
          </cell>
          <cell r="BA1568">
            <v>56.632129329812095</v>
          </cell>
          <cell r="BB1568">
            <v>58.158401168919767</v>
          </cell>
          <cell r="BC1568">
            <v>60.121127587788784</v>
          </cell>
          <cell r="BD1568">
            <v>62.8887631611437</v>
          </cell>
          <cell r="BE1568">
            <v>67.61575866240446</v>
          </cell>
        </row>
        <row r="1569">
          <cell r="AC1569">
            <v>1566</v>
          </cell>
          <cell r="AD1569">
            <v>106.13380925030035</v>
          </cell>
          <cell r="AE1569">
            <v>108.43476560204299</v>
          </cell>
          <cell r="AF1569">
            <v>111.6016298170523</v>
          </cell>
          <cell r="AG1569">
            <v>116.52214345949356</v>
          </cell>
          <cell r="AH1569">
            <v>125.55947034531616</v>
          </cell>
          <cell r="AZ1569">
            <v>1566</v>
          </cell>
          <cell r="BA1569">
            <v>56.636570879688712</v>
          </cell>
          <cell r="BB1569">
            <v>58.162544354267837</v>
          </cell>
          <cell r="BC1569">
            <v>60.125251080139044</v>
          </cell>
          <cell r="BD1569">
            <v>62.893381094228609</v>
          </cell>
          <cell r="BE1569">
            <v>67.620211323438468</v>
          </cell>
        </row>
        <row r="1570">
          <cell r="AC1570">
            <v>1567</v>
          </cell>
          <cell r="AD1570">
            <v>106.1427859799897</v>
          </cell>
          <cell r="AE1570">
            <v>108.44439304866961</v>
          </cell>
          <cell r="AF1570">
            <v>111.61081096313318</v>
          </cell>
          <cell r="AG1570">
            <v>116.53131676115702</v>
          </cell>
          <cell r="AH1570">
            <v>125.56943863805834</v>
          </cell>
          <cell r="AZ1570">
            <v>1567</v>
          </cell>
          <cell r="BA1570">
            <v>56.641012429565336</v>
          </cell>
          <cell r="BB1570">
            <v>58.166687539615907</v>
          </cell>
          <cell r="BC1570">
            <v>60.129374572489297</v>
          </cell>
          <cell r="BD1570">
            <v>62.897999027313517</v>
          </cell>
          <cell r="BE1570">
            <v>67.624663984472463</v>
          </cell>
        </row>
        <row r="1571">
          <cell r="AC1571">
            <v>1568</v>
          </cell>
          <cell r="AD1571">
            <v>106.15176270967905</v>
          </cell>
          <cell r="AE1571">
            <v>108.45402049529622</v>
          </cell>
          <cell r="AF1571">
            <v>111.61999210921407</v>
          </cell>
          <cell r="AG1571">
            <v>116.54049006282045</v>
          </cell>
          <cell r="AH1571">
            <v>125.57940693080053</v>
          </cell>
          <cell r="AZ1571">
            <v>1568</v>
          </cell>
          <cell r="BA1571">
            <v>56.64545397944196</v>
          </cell>
          <cell r="BB1571">
            <v>58.170830724963977</v>
          </cell>
          <cell r="BC1571">
            <v>60.133498064839557</v>
          </cell>
          <cell r="BD1571">
            <v>62.902616960398426</v>
          </cell>
          <cell r="BE1571">
            <v>67.629116645506457</v>
          </cell>
        </row>
        <row r="1572">
          <cell r="AC1572">
            <v>1569</v>
          </cell>
          <cell r="AD1572">
            <v>106.1607394393684</v>
          </cell>
          <cell r="AE1572">
            <v>108.46364794192283</v>
          </cell>
          <cell r="AF1572">
            <v>111.62917325529496</v>
          </cell>
          <cell r="AG1572">
            <v>116.54966336448389</v>
          </cell>
          <cell r="AH1572">
            <v>125.58937522354272</v>
          </cell>
          <cell r="AZ1572">
            <v>1569</v>
          </cell>
          <cell r="BA1572">
            <v>56.649895529318577</v>
          </cell>
          <cell r="BB1572">
            <v>58.174973910312048</v>
          </cell>
          <cell r="BC1572">
            <v>60.13762155718981</v>
          </cell>
          <cell r="BD1572">
            <v>62.907234893483341</v>
          </cell>
          <cell r="BE1572">
            <v>67.633569306540451</v>
          </cell>
        </row>
        <row r="1573">
          <cell r="AC1573">
            <v>1570</v>
          </cell>
          <cell r="AD1573">
            <v>106.16971616905775</v>
          </cell>
          <cell r="AE1573">
            <v>108.47327538854945</v>
          </cell>
          <cell r="AF1573">
            <v>111.63835440137585</v>
          </cell>
          <cell r="AG1573">
            <v>116.55883666614734</v>
          </cell>
          <cell r="AH1573">
            <v>125.5993435162849</v>
          </cell>
          <cell r="AZ1573">
            <v>1570</v>
          </cell>
          <cell r="BA1573">
            <v>56.654337079195201</v>
          </cell>
          <cell r="BB1573">
            <v>58.179117095660118</v>
          </cell>
          <cell r="BC1573">
            <v>60.14174504954007</v>
          </cell>
          <cell r="BD1573">
            <v>62.91185282656825</v>
          </cell>
          <cell r="BE1573">
            <v>67.638021967574446</v>
          </cell>
        </row>
        <row r="1574">
          <cell r="AC1574">
            <v>1571</v>
          </cell>
          <cell r="AD1574">
            <v>106.1786928987471</v>
          </cell>
          <cell r="AE1574">
            <v>108.48290283517606</v>
          </cell>
          <cell r="AF1574">
            <v>111.64753554745674</v>
          </cell>
          <cell r="AG1574">
            <v>116.56800996781078</v>
          </cell>
          <cell r="AH1574">
            <v>125.60931180902709</v>
          </cell>
          <cell r="AZ1574">
            <v>1571</v>
          </cell>
          <cell r="BA1574">
            <v>56.658778629071819</v>
          </cell>
          <cell r="BB1574">
            <v>58.183260281008188</v>
          </cell>
          <cell r="BC1574">
            <v>60.145868541890323</v>
          </cell>
          <cell r="BD1574">
            <v>62.916470759653158</v>
          </cell>
          <cell r="BE1574">
            <v>67.64247462860844</v>
          </cell>
        </row>
        <row r="1575">
          <cell r="AC1575">
            <v>1572</v>
          </cell>
          <cell r="AD1575">
            <v>106.18766962843645</v>
          </cell>
          <cell r="AE1575">
            <v>108.49253028180267</v>
          </cell>
          <cell r="AF1575">
            <v>111.65671669353763</v>
          </cell>
          <cell r="AG1575">
            <v>116.57718326947422</v>
          </cell>
          <cell r="AH1575">
            <v>125.61928010176928</v>
          </cell>
          <cell r="AZ1575">
            <v>1572</v>
          </cell>
          <cell r="BA1575">
            <v>56.663220178948443</v>
          </cell>
          <cell r="BB1575">
            <v>58.187403466356251</v>
          </cell>
          <cell r="BC1575">
            <v>60.149992034240583</v>
          </cell>
          <cell r="BD1575">
            <v>62.921088692738067</v>
          </cell>
          <cell r="BE1575">
            <v>67.646927289642434</v>
          </cell>
        </row>
        <row r="1576">
          <cell r="AC1576">
            <v>1573</v>
          </cell>
          <cell r="AD1576">
            <v>106.1966463581258</v>
          </cell>
          <cell r="AE1576">
            <v>108.5021577284293</v>
          </cell>
          <cell r="AF1576">
            <v>111.66589783961852</v>
          </cell>
          <cell r="AG1576">
            <v>116.58635657113767</v>
          </cell>
          <cell r="AH1576">
            <v>125.62924839451146</v>
          </cell>
          <cell r="AZ1576">
            <v>1573</v>
          </cell>
          <cell r="BA1576">
            <v>56.667661728825067</v>
          </cell>
          <cell r="BB1576">
            <v>58.191546651704321</v>
          </cell>
          <cell r="BC1576">
            <v>60.154115526590836</v>
          </cell>
          <cell r="BD1576">
            <v>62.925706625822976</v>
          </cell>
          <cell r="BE1576">
            <v>67.651379950676429</v>
          </cell>
        </row>
        <row r="1577">
          <cell r="AC1577">
            <v>1574</v>
          </cell>
          <cell r="AD1577">
            <v>106.20562308781516</v>
          </cell>
          <cell r="AE1577">
            <v>108.51178517505591</v>
          </cell>
          <cell r="AF1577">
            <v>111.67507898569941</v>
          </cell>
          <cell r="AG1577">
            <v>116.59552987280111</v>
          </cell>
          <cell r="AH1577">
            <v>125.63921668725365</v>
          </cell>
          <cell r="AZ1577">
            <v>1574</v>
          </cell>
          <cell r="BA1577">
            <v>56.672103278701684</v>
          </cell>
          <cell r="BB1577">
            <v>58.195689837052392</v>
          </cell>
          <cell r="BC1577">
            <v>60.158239018941096</v>
          </cell>
          <cell r="BD1577">
            <v>62.930324558907884</v>
          </cell>
          <cell r="BE1577">
            <v>67.655832611710437</v>
          </cell>
        </row>
        <row r="1578">
          <cell r="AC1578">
            <v>1575</v>
          </cell>
          <cell r="AD1578">
            <v>106.21459981750451</v>
          </cell>
          <cell r="AE1578">
            <v>108.52141262168252</v>
          </cell>
          <cell r="AF1578">
            <v>111.68426013178031</v>
          </cell>
          <cell r="AG1578">
            <v>116.60470317446455</v>
          </cell>
          <cell r="AH1578">
            <v>125.64918497999584</v>
          </cell>
          <cell r="AZ1578">
            <v>1575</v>
          </cell>
          <cell r="BA1578">
            <v>56.676544828578308</v>
          </cell>
          <cell r="BB1578">
            <v>58.199833022400462</v>
          </cell>
          <cell r="BC1578">
            <v>60.162362511291349</v>
          </cell>
          <cell r="BD1578">
            <v>62.9349424919928</v>
          </cell>
          <cell r="BE1578">
            <v>67.660285272744431</v>
          </cell>
        </row>
        <row r="1579">
          <cell r="AC1579">
            <v>1576</v>
          </cell>
          <cell r="AD1579">
            <v>106.22357654719386</v>
          </cell>
          <cell r="AE1579">
            <v>108.53104006830912</v>
          </cell>
          <cell r="AF1579">
            <v>111.6934412778612</v>
          </cell>
          <cell r="AG1579">
            <v>116.613876476128</v>
          </cell>
          <cell r="AH1579">
            <v>125.65915327273802</v>
          </cell>
          <cell r="AZ1579">
            <v>1576</v>
          </cell>
          <cell r="BA1579">
            <v>56.680986378454932</v>
          </cell>
          <cell r="BB1579">
            <v>58.203976207748532</v>
          </cell>
          <cell r="BC1579">
            <v>60.166486003641609</v>
          </cell>
          <cell r="BD1579">
            <v>62.939560425077708</v>
          </cell>
          <cell r="BE1579">
            <v>67.664737933778426</v>
          </cell>
        </row>
        <row r="1580">
          <cell r="AC1580">
            <v>1577</v>
          </cell>
          <cell r="AD1580">
            <v>106.23255327688321</v>
          </cell>
          <cell r="AE1580">
            <v>108.54066751493575</v>
          </cell>
          <cell r="AF1580">
            <v>111.70262242394209</v>
          </cell>
          <cell r="AG1580">
            <v>116.62304977779144</v>
          </cell>
          <cell r="AH1580">
            <v>125.66912156548021</v>
          </cell>
          <cell r="AZ1580">
            <v>1577</v>
          </cell>
          <cell r="BA1580">
            <v>56.685427928331549</v>
          </cell>
          <cell r="BB1580">
            <v>58.208119393096602</v>
          </cell>
          <cell r="BC1580">
            <v>60.170609495991862</v>
          </cell>
          <cell r="BD1580">
            <v>62.944178358162617</v>
          </cell>
          <cell r="BE1580">
            <v>67.66919059481242</v>
          </cell>
        </row>
        <row r="1581">
          <cell r="AC1581">
            <v>1578</v>
          </cell>
          <cell r="AD1581">
            <v>106.24153000657256</v>
          </cell>
          <cell r="AE1581">
            <v>108.55029496156236</v>
          </cell>
          <cell r="AF1581">
            <v>111.71180357002298</v>
          </cell>
          <cell r="AG1581">
            <v>116.63222307945487</v>
          </cell>
          <cell r="AH1581">
            <v>125.6790898582224</v>
          </cell>
          <cell r="AZ1581">
            <v>1578</v>
          </cell>
          <cell r="BA1581">
            <v>56.689869478208173</v>
          </cell>
          <cell r="BB1581">
            <v>58.212262578444673</v>
          </cell>
          <cell r="BC1581">
            <v>60.174732988342122</v>
          </cell>
          <cell r="BD1581">
            <v>62.948796291247525</v>
          </cell>
          <cell r="BE1581">
            <v>67.673643255846414</v>
          </cell>
        </row>
        <row r="1582">
          <cell r="AC1582">
            <v>1579</v>
          </cell>
          <cell r="AD1582">
            <v>106.25050673626191</v>
          </cell>
          <cell r="AE1582">
            <v>108.55992240818897</v>
          </cell>
          <cell r="AF1582">
            <v>111.72098471610387</v>
          </cell>
          <cell r="AG1582">
            <v>116.64139638111833</v>
          </cell>
          <cell r="AH1582">
            <v>125.68905815096457</v>
          </cell>
          <cell r="AZ1582">
            <v>1579</v>
          </cell>
          <cell r="BA1582">
            <v>56.694311028084797</v>
          </cell>
          <cell r="BB1582">
            <v>58.216405763792743</v>
          </cell>
          <cell r="BC1582">
            <v>60.178856480692374</v>
          </cell>
          <cell r="BD1582">
            <v>62.953414224332434</v>
          </cell>
          <cell r="BE1582">
            <v>67.678095916880409</v>
          </cell>
        </row>
        <row r="1583">
          <cell r="AC1583">
            <v>1580</v>
          </cell>
          <cell r="AD1583">
            <v>106.25948346595126</v>
          </cell>
          <cell r="AE1583">
            <v>108.56954985481559</v>
          </cell>
          <cell r="AF1583">
            <v>111.73016586218476</v>
          </cell>
          <cell r="AG1583">
            <v>116.65056968278176</v>
          </cell>
          <cell r="AH1583">
            <v>125.69902644370676</v>
          </cell>
          <cell r="AZ1583">
            <v>1580</v>
          </cell>
          <cell r="BA1583">
            <v>56.698752577961415</v>
          </cell>
          <cell r="BB1583">
            <v>58.220548949140813</v>
          </cell>
          <cell r="BC1583">
            <v>60.182979973042634</v>
          </cell>
          <cell r="BD1583">
            <v>62.958032157417342</v>
          </cell>
          <cell r="BE1583">
            <v>67.682548577914403</v>
          </cell>
        </row>
        <row r="1584">
          <cell r="AC1584">
            <v>1581</v>
          </cell>
          <cell r="AD1584">
            <v>106.26846019564061</v>
          </cell>
          <cell r="AE1584">
            <v>108.5791773014422</v>
          </cell>
          <cell r="AF1584">
            <v>111.73934700826565</v>
          </cell>
          <cell r="AG1584">
            <v>116.65974298444522</v>
          </cell>
          <cell r="AH1584">
            <v>125.70899473644894</v>
          </cell>
          <cell r="AZ1584">
            <v>1581</v>
          </cell>
          <cell r="BA1584">
            <v>56.703194127838039</v>
          </cell>
          <cell r="BB1584">
            <v>58.224692134488883</v>
          </cell>
          <cell r="BC1584">
            <v>60.187103465392887</v>
          </cell>
          <cell r="BD1584">
            <v>62.962650090502258</v>
          </cell>
          <cell r="BE1584">
            <v>67.687001238948412</v>
          </cell>
        </row>
        <row r="1585">
          <cell r="AC1585">
            <v>1582</v>
          </cell>
          <cell r="AD1585">
            <v>106.27743692532997</v>
          </cell>
          <cell r="AE1585">
            <v>108.58880474806881</v>
          </cell>
          <cell r="AF1585">
            <v>111.74852815434654</v>
          </cell>
          <cell r="AG1585">
            <v>116.66891628610865</v>
          </cell>
          <cell r="AH1585">
            <v>125.71896302919113</v>
          </cell>
          <cell r="AZ1585">
            <v>1582</v>
          </cell>
          <cell r="BA1585">
            <v>56.707635677714663</v>
          </cell>
          <cell r="BB1585">
            <v>58.228835319836953</v>
          </cell>
          <cell r="BC1585">
            <v>60.191226957743147</v>
          </cell>
          <cell r="BD1585">
            <v>62.967268023587167</v>
          </cell>
          <cell r="BE1585">
            <v>67.691453899982406</v>
          </cell>
        </row>
        <row r="1586">
          <cell r="AC1586">
            <v>1583</v>
          </cell>
          <cell r="AD1586">
            <v>106.28641365501932</v>
          </cell>
          <cell r="AE1586">
            <v>108.59843219469543</v>
          </cell>
          <cell r="AF1586">
            <v>111.75770930042744</v>
          </cell>
          <cell r="AG1586">
            <v>116.67808958777209</v>
          </cell>
          <cell r="AH1586">
            <v>125.72893132193332</v>
          </cell>
          <cell r="AZ1586">
            <v>1583</v>
          </cell>
          <cell r="BA1586">
            <v>56.71207722759128</v>
          </cell>
          <cell r="BB1586">
            <v>58.232978505185024</v>
          </cell>
          <cell r="BC1586">
            <v>60.195350450093407</v>
          </cell>
          <cell r="BD1586">
            <v>62.971885956672075</v>
          </cell>
          <cell r="BE1586">
            <v>67.6959065610164</v>
          </cell>
        </row>
        <row r="1587">
          <cell r="AC1587">
            <v>1584</v>
          </cell>
          <cell r="AD1587">
            <v>106.29539038470867</v>
          </cell>
          <cell r="AE1587">
            <v>108.60805964132204</v>
          </cell>
          <cell r="AF1587">
            <v>111.76689044650833</v>
          </cell>
          <cell r="AG1587">
            <v>116.68726288943554</v>
          </cell>
          <cell r="AH1587">
            <v>125.7388996146755</v>
          </cell>
          <cell r="AZ1587">
            <v>1584</v>
          </cell>
          <cell r="BA1587">
            <v>56.716518777467904</v>
          </cell>
          <cell r="BB1587">
            <v>58.237121690533094</v>
          </cell>
          <cell r="BC1587">
            <v>60.19947394244366</v>
          </cell>
          <cell r="BD1587">
            <v>62.976503889756984</v>
          </cell>
          <cell r="BE1587">
            <v>67.700359222050395</v>
          </cell>
        </row>
        <row r="1588">
          <cell r="AC1588">
            <v>1585</v>
          </cell>
          <cell r="AD1588">
            <v>106.30436711439802</v>
          </cell>
          <cell r="AE1588">
            <v>108.61768708794865</v>
          </cell>
          <cell r="AF1588">
            <v>111.77607159258922</v>
          </cell>
          <cell r="AG1588">
            <v>116.69643619109898</v>
          </cell>
          <cell r="AH1588">
            <v>125.74886790741769</v>
          </cell>
          <cell r="AZ1588">
            <v>1585</v>
          </cell>
          <cell r="BA1588">
            <v>56.720960327344528</v>
          </cell>
          <cell r="BB1588">
            <v>58.241264875881164</v>
          </cell>
          <cell r="BC1588">
            <v>60.20359743479392</v>
          </cell>
          <cell r="BD1588">
            <v>62.981121822841892</v>
          </cell>
          <cell r="BE1588">
            <v>67.704811883084389</v>
          </cell>
        </row>
        <row r="1589">
          <cell r="AC1589">
            <v>1586</v>
          </cell>
          <cell r="AD1589">
            <v>106.31334384408737</v>
          </cell>
          <cell r="AE1589">
            <v>108.62731453457528</v>
          </cell>
          <cell r="AF1589">
            <v>111.7852527386701</v>
          </cell>
          <cell r="AG1589">
            <v>116.70560949276242</v>
          </cell>
          <cell r="AH1589">
            <v>125.75883620015988</v>
          </cell>
          <cell r="AZ1589">
            <v>1586</v>
          </cell>
          <cell r="BA1589">
            <v>56.725401877221145</v>
          </cell>
          <cell r="BB1589">
            <v>58.245408061229234</v>
          </cell>
          <cell r="BC1589">
            <v>60.207720927144173</v>
          </cell>
          <cell r="BD1589">
            <v>62.985739755926801</v>
          </cell>
          <cell r="BE1589">
            <v>67.709264544118383</v>
          </cell>
        </row>
        <row r="1590">
          <cell r="AC1590">
            <v>1587</v>
          </cell>
          <cell r="AD1590">
            <v>106.32232057377672</v>
          </cell>
          <cell r="AE1590">
            <v>108.63694198120189</v>
          </cell>
          <cell r="AF1590">
            <v>111.79443388475099</v>
          </cell>
          <cell r="AG1590">
            <v>116.71478279442587</v>
          </cell>
          <cell r="AH1590">
            <v>125.76880449290206</v>
          </cell>
          <cell r="AZ1590">
            <v>1587</v>
          </cell>
          <cell r="BA1590">
            <v>56.729843427097769</v>
          </cell>
          <cell r="BB1590">
            <v>58.249551246577305</v>
          </cell>
          <cell r="BC1590">
            <v>60.211844419494433</v>
          </cell>
          <cell r="BD1590">
            <v>62.990357689011709</v>
          </cell>
          <cell r="BE1590">
            <v>67.713717205152378</v>
          </cell>
        </row>
        <row r="1591">
          <cell r="AC1591">
            <v>1588</v>
          </cell>
          <cell r="AD1591">
            <v>106.33129730346607</v>
          </cell>
          <cell r="AE1591">
            <v>108.6465694278285</v>
          </cell>
          <cell r="AF1591">
            <v>111.80361503083188</v>
          </cell>
          <cell r="AG1591">
            <v>116.72395609608931</v>
          </cell>
          <cell r="AH1591">
            <v>125.77877278564425</v>
          </cell>
          <cell r="AZ1591">
            <v>1588</v>
          </cell>
          <cell r="BA1591">
            <v>56.734284976974394</v>
          </cell>
          <cell r="BB1591">
            <v>58.253694431925375</v>
          </cell>
          <cell r="BC1591">
            <v>60.215967911844686</v>
          </cell>
          <cell r="BD1591">
            <v>62.994975622096625</v>
          </cell>
          <cell r="BE1591">
            <v>67.718169866186372</v>
          </cell>
        </row>
        <row r="1592">
          <cell r="AC1592">
            <v>1589</v>
          </cell>
          <cell r="AD1592">
            <v>106.34027403315542</v>
          </cell>
          <cell r="AE1592">
            <v>108.65619687445511</v>
          </cell>
          <cell r="AF1592">
            <v>111.81279617691277</v>
          </cell>
          <cell r="AG1592">
            <v>116.73312939775275</v>
          </cell>
          <cell r="AH1592">
            <v>125.78874107838644</v>
          </cell>
          <cell r="AZ1592">
            <v>1589</v>
          </cell>
          <cell r="BA1592">
            <v>56.738726526851011</v>
          </cell>
          <cell r="BB1592">
            <v>58.257837617273445</v>
          </cell>
          <cell r="BC1592">
            <v>60.220091404194946</v>
          </cell>
          <cell r="BD1592">
            <v>62.999593555181534</v>
          </cell>
          <cell r="BE1592">
            <v>67.722622527220381</v>
          </cell>
        </row>
        <row r="1593">
          <cell r="AC1593">
            <v>1590</v>
          </cell>
          <cell r="AD1593">
            <v>106.34925076284478</v>
          </cell>
          <cell r="AE1593">
            <v>108.66582432108173</v>
          </cell>
          <cell r="AF1593">
            <v>111.82197732299366</v>
          </cell>
          <cell r="AG1593">
            <v>116.7423026994162</v>
          </cell>
          <cell r="AH1593">
            <v>125.79870937112862</v>
          </cell>
          <cell r="AZ1593">
            <v>1590</v>
          </cell>
          <cell r="BA1593">
            <v>56.743168076727635</v>
          </cell>
          <cell r="BB1593">
            <v>58.261980802621515</v>
          </cell>
          <cell r="BC1593">
            <v>60.224214896545199</v>
          </cell>
          <cell r="BD1593">
            <v>63.00363929611192</v>
          </cell>
          <cell r="BE1593">
            <v>67.727075188254375</v>
          </cell>
        </row>
        <row r="1594">
          <cell r="AC1594">
            <v>1591</v>
          </cell>
          <cell r="AD1594">
            <v>106.35822749253413</v>
          </cell>
          <cell r="AE1594">
            <v>108.67545176770834</v>
          </cell>
          <cell r="AF1594">
            <v>111.83115846907455</v>
          </cell>
          <cell r="AG1594">
            <v>116.75147600107964</v>
          </cell>
          <cell r="AH1594">
            <v>125.80867766387081</v>
          </cell>
          <cell r="AZ1594">
            <v>1591</v>
          </cell>
          <cell r="BA1594">
            <v>56.747609626604252</v>
          </cell>
          <cell r="BB1594">
            <v>58.266123987969586</v>
          </cell>
          <cell r="BC1594">
            <v>60.228338388895459</v>
          </cell>
          <cell r="BD1594">
            <v>63.007629815580998</v>
          </cell>
          <cell r="BE1594">
            <v>67.731527849288369</v>
          </cell>
        </row>
        <row r="1595">
          <cell r="AC1595">
            <v>1592</v>
          </cell>
          <cell r="AD1595">
            <v>106.36720422222346</v>
          </cell>
          <cell r="AE1595">
            <v>108.68507921433495</v>
          </cell>
          <cell r="AF1595">
            <v>111.84033961515544</v>
          </cell>
          <cell r="AG1595">
            <v>116.76064930274308</v>
          </cell>
          <cell r="AH1595">
            <v>125.818645956613</v>
          </cell>
          <cell r="AZ1595">
            <v>1592</v>
          </cell>
          <cell r="BA1595">
            <v>56.752051176480876</v>
          </cell>
          <cell r="BB1595">
            <v>58.270267173317656</v>
          </cell>
          <cell r="BC1595">
            <v>60.232461881245712</v>
          </cell>
          <cell r="BD1595">
            <v>63.011620335050075</v>
          </cell>
          <cell r="BE1595">
            <v>67.735980510322364</v>
          </cell>
        </row>
        <row r="1596">
          <cell r="AC1596">
            <v>1593</v>
          </cell>
          <cell r="AD1596">
            <v>106.37618095191281</v>
          </cell>
          <cell r="AE1596">
            <v>108.69470666096157</v>
          </cell>
          <cell r="AF1596">
            <v>111.84952076123633</v>
          </cell>
          <cell r="AG1596">
            <v>116.76982260440653</v>
          </cell>
          <cell r="AH1596">
            <v>125.82861424935518</v>
          </cell>
          <cell r="AZ1596">
            <v>1593</v>
          </cell>
          <cell r="BA1596">
            <v>56.7564927263575</v>
          </cell>
          <cell r="BB1596">
            <v>58.274410358665726</v>
          </cell>
          <cell r="BC1596">
            <v>60.236585373595972</v>
          </cell>
          <cell r="BD1596">
            <v>63.015610854519153</v>
          </cell>
          <cell r="BE1596">
            <v>67.740433171356358</v>
          </cell>
        </row>
        <row r="1597">
          <cell r="AC1597">
            <v>1594</v>
          </cell>
          <cell r="AD1597">
            <v>106.38515768160217</v>
          </cell>
          <cell r="AE1597">
            <v>108.70433410758818</v>
          </cell>
          <cell r="AF1597">
            <v>111.85870190731723</v>
          </cell>
          <cell r="AG1597">
            <v>116.77899590606997</v>
          </cell>
          <cell r="AH1597">
            <v>125.83858254209737</v>
          </cell>
          <cell r="AZ1597">
            <v>1594</v>
          </cell>
          <cell r="BA1597">
            <v>56.760934276234117</v>
          </cell>
          <cell r="BB1597">
            <v>58.278553544013796</v>
          </cell>
          <cell r="BC1597">
            <v>60.240708865946225</v>
          </cell>
          <cell r="BD1597">
            <v>63.01960137398823</v>
          </cell>
          <cell r="BE1597">
            <v>67.744885832390352</v>
          </cell>
        </row>
        <row r="1598">
          <cell r="AC1598">
            <v>1595</v>
          </cell>
          <cell r="AD1598">
            <v>106.39413441129152</v>
          </cell>
          <cell r="AE1598">
            <v>108.71396155421479</v>
          </cell>
          <cell r="AF1598">
            <v>111.86788305339812</v>
          </cell>
          <cell r="AG1598">
            <v>116.7881692077334</v>
          </cell>
          <cell r="AH1598">
            <v>125.84855083483956</v>
          </cell>
          <cell r="AZ1598">
            <v>1595</v>
          </cell>
          <cell r="BA1598">
            <v>56.765375826110741</v>
          </cell>
          <cell r="BB1598">
            <v>58.282696729361859</v>
          </cell>
          <cell r="BC1598">
            <v>60.244832358296485</v>
          </cell>
          <cell r="BD1598">
            <v>63.023591893457308</v>
          </cell>
          <cell r="BE1598">
            <v>67.749338493424347</v>
          </cell>
        </row>
        <row r="1599">
          <cell r="AC1599">
            <v>1596</v>
          </cell>
          <cell r="AD1599">
            <v>106.40311114098087</v>
          </cell>
          <cell r="AE1599">
            <v>108.72358900084141</v>
          </cell>
          <cell r="AF1599">
            <v>111.87706419947901</v>
          </cell>
          <cell r="AG1599">
            <v>116.79734250939686</v>
          </cell>
          <cell r="AH1599">
            <v>125.85851912758173</v>
          </cell>
          <cell r="AZ1599">
            <v>1596</v>
          </cell>
          <cell r="BA1599">
            <v>56.769817375987365</v>
          </cell>
          <cell r="BB1599">
            <v>58.28683991470993</v>
          </cell>
          <cell r="BC1599">
            <v>60.248955850646738</v>
          </cell>
          <cell r="BD1599">
            <v>63.027582412926385</v>
          </cell>
          <cell r="BE1599">
            <v>67.753791154458341</v>
          </cell>
        </row>
        <row r="1600">
          <cell r="AC1600">
            <v>1597</v>
          </cell>
          <cell r="AD1600">
            <v>106.41208787067022</v>
          </cell>
          <cell r="AE1600">
            <v>108.73321644746802</v>
          </cell>
          <cell r="AF1600">
            <v>111.8862453455599</v>
          </cell>
          <cell r="AG1600">
            <v>116.80651581106029</v>
          </cell>
          <cell r="AH1600">
            <v>125.86848742032392</v>
          </cell>
          <cell r="AZ1600">
            <v>1597</v>
          </cell>
          <cell r="BA1600">
            <v>56.774258925863982</v>
          </cell>
          <cell r="BB1600">
            <v>58.290983100058</v>
          </cell>
          <cell r="BC1600">
            <v>60.253079342996998</v>
          </cell>
          <cell r="BD1600">
            <v>63.031572932395463</v>
          </cell>
          <cell r="BE1600">
            <v>67.758243815492349</v>
          </cell>
        </row>
        <row r="1601">
          <cell r="AC1601">
            <v>1598</v>
          </cell>
          <cell r="AD1601">
            <v>106.42106460035957</v>
          </cell>
          <cell r="AE1601">
            <v>108.74284389409463</v>
          </cell>
          <cell r="AF1601">
            <v>111.89542649164079</v>
          </cell>
          <cell r="AG1601">
            <v>116.81568911272373</v>
          </cell>
          <cell r="AH1601">
            <v>125.8784557130661</v>
          </cell>
          <cell r="AZ1601">
            <v>1598</v>
          </cell>
          <cell r="BA1601">
            <v>56.778700475740607</v>
          </cell>
          <cell r="BB1601">
            <v>58.29512628540607</v>
          </cell>
          <cell r="BC1601">
            <v>60.25720283534725</v>
          </cell>
          <cell r="BD1601">
            <v>63.03556345186454</v>
          </cell>
          <cell r="BE1601">
            <v>67.762696476526344</v>
          </cell>
        </row>
        <row r="1602">
          <cell r="AC1602">
            <v>1599</v>
          </cell>
          <cell r="AD1602">
            <v>106.43004133004892</v>
          </cell>
          <cell r="AE1602">
            <v>108.75247134072126</v>
          </cell>
          <cell r="AF1602">
            <v>111.90460763772168</v>
          </cell>
          <cell r="AG1602">
            <v>116.82486241438718</v>
          </cell>
          <cell r="AH1602">
            <v>125.88842400580829</v>
          </cell>
          <cell r="AZ1602">
            <v>1599</v>
          </cell>
          <cell r="BA1602">
            <v>56.783142025617231</v>
          </cell>
          <cell r="BB1602">
            <v>58.29926947075414</v>
          </cell>
          <cell r="BC1602">
            <v>60.26132632769751</v>
          </cell>
          <cell r="BD1602">
            <v>63.039553971333618</v>
          </cell>
          <cell r="BE1602">
            <v>67.767149137560338</v>
          </cell>
        </row>
        <row r="1603">
          <cell r="AC1603">
            <v>1600</v>
          </cell>
          <cell r="AD1603">
            <v>106.43901805973827</v>
          </cell>
          <cell r="AE1603">
            <v>108.76209878734787</v>
          </cell>
          <cell r="AF1603">
            <v>111.91378878380257</v>
          </cell>
          <cell r="AG1603">
            <v>116.83403571605062</v>
          </cell>
          <cell r="AH1603">
            <v>125.89839229855048</v>
          </cell>
          <cell r="AZ1603">
            <v>1600</v>
          </cell>
          <cell r="BA1603">
            <v>56.787583575493848</v>
          </cell>
          <cell r="BB1603">
            <v>58.303412656102211</v>
          </cell>
          <cell r="BC1603">
            <v>60.265449820047763</v>
          </cell>
          <cell r="BD1603">
            <v>63.043544490802695</v>
          </cell>
          <cell r="BE1603">
            <v>67.771601798594332</v>
          </cell>
        </row>
        <row r="1604">
          <cell r="AC1604">
            <v>1601</v>
          </cell>
          <cell r="AD1604">
            <v>106.44799478942763</v>
          </cell>
          <cell r="AE1604">
            <v>108.77172623397448</v>
          </cell>
          <cell r="AF1604">
            <v>111.92296992988346</v>
          </cell>
          <cell r="AG1604">
            <v>116.84320901771407</v>
          </cell>
          <cell r="AH1604">
            <v>125.90836059129266</v>
          </cell>
          <cell r="AZ1604">
            <v>1601</v>
          </cell>
          <cell r="BA1604">
            <v>56.792025125370472</v>
          </cell>
          <cell r="BB1604">
            <v>58.307555841450281</v>
          </cell>
          <cell r="BC1604">
            <v>60.269573312398023</v>
          </cell>
          <cell r="BD1604">
            <v>63.047535010271773</v>
          </cell>
          <cell r="BE1604">
            <v>67.776054459628327</v>
          </cell>
        </row>
        <row r="1605">
          <cell r="AC1605">
            <v>1602</v>
          </cell>
          <cell r="AD1605">
            <v>106.45697151911698</v>
          </cell>
          <cell r="AE1605">
            <v>108.78135368060109</v>
          </cell>
          <cell r="AF1605">
            <v>111.93215107596436</v>
          </cell>
          <cell r="AG1605">
            <v>116.85238231937751</v>
          </cell>
          <cell r="AH1605">
            <v>125.91832888403485</v>
          </cell>
          <cell r="AZ1605">
            <v>1602</v>
          </cell>
          <cell r="BA1605">
            <v>56.796466675247096</v>
          </cell>
          <cell r="BB1605">
            <v>58.311699026798351</v>
          </cell>
          <cell r="BC1605">
            <v>60.273696804748276</v>
          </cell>
          <cell r="BD1605">
            <v>63.05152552974085</v>
          </cell>
          <cell r="BE1605">
            <v>67.780507120662321</v>
          </cell>
        </row>
        <row r="1606">
          <cell r="AC1606">
            <v>1603</v>
          </cell>
          <cell r="AD1606">
            <v>106.46594824880633</v>
          </cell>
          <cell r="AE1606">
            <v>108.79098112722771</v>
          </cell>
          <cell r="AF1606">
            <v>111.94133222204525</v>
          </cell>
          <cell r="AG1606">
            <v>116.86155562104095</v>
          </cell>
          <cell r="AH1606">
            <v>125.92829717677704</v>
          </cell>
          <cell r="AZ1606">
            <v>1603</v>
          </cell>
          <cell r="BA1606">
            <v>56.800908225123713</v>
          </cell>
          <cell r="BB1606">
            <v>58.315842212146421</v>
          </cell>
          <cell r="BC1606">
            <v>60.277820297098536</v>
          </cell>
          <cell r="BD1606">
            <v>63.055516049209928</v>
          </cell>
          <cell r="BE1606">
            <v>67.784959781696315</v>
          </cell>
        </row>
        <row r="1607">
          <cell r="AC1607">
            <v>1604</v>
          </cell>
          <cell r="AD1607">
            <v>106.47492497849568</v>
          </cell>
          <cell r="AE1607">
            <v>108.80060857385432</v>
          </cell>
          <cell r="AF1607">
            <v>111.95051336812614</v>
          </cell>
          <cell r="AG1607">
            <v>116.8707289227044</v>
          </cell>
          <cell r="AH1607">
            <v>125.93826546951922</v>
          </cell>
          <cell r="AZ1607">
            <v>1604</v>
          </cell>
          <cell r="BA1607">
            <v>56.805349775000337</v>
          </cell>
          <cell r="BB1607">
            <v>58.319985397494492</v>
          </cell>
          <cell r="BC1607">
            <v>60.281943789448789</v>
          </cell>
          <cell r="BD1607">
            <v>63.059506568679005</v>
          </cell>
          <cell r="BE1607">
            <v>67.789412442730324</v>
          </cell>
        </row>
        <row r="1608">
          <cell r="AC1608">
            <v>1605</v>
          </cell>
          <cell r="AD1608">
            <v>106.48390170818503</v>
          </cell>
          <cell r="AE1608">
            <v>108.81023602048093</v>
          </cell>
          <cell r="AF1608">
            <v>111.95969451420702</v>
          </cell>
          <cell r="AG1608">
            <v>116.87990222436784</v>
          </cell>
          <cell r="AH1608">
            <v>125.94823376226141</v>
          </cell>
          <cell r="AZ1608">
            <v>1605</v>
          </cell>
          <cell r="BA1608">
            <v>56.809791324876961</v>
          </cell>
          <cell r="BB1608">
            <v>58.324128582842562</v>
          </cell>
          <cell r="BC1608">
            <v>60.286067281799049</v>
          </cell>
          <cell r="BD1608">
            <v>63.063497088148083</v>
          </cell>
          <cell r="BE1608">
            <v>67.793865103764318</v>
          </cell>
        </row>
        <row r="1609">
          <cell r="AC1609">
            <v>1606</v>
          </cell>
          <cell r="AD1609">
            <v>106.49287843787438</v>
          </cell>
          <cell r="AE1609">
            <v>108.81986346710755</v>
          </cell>
          <cell r="AF1609">
            <v>111.96887566028791</v>
          </cell>
          <cell r="AG1609">
            <v>116.88907552603128</v>
          </cell>
          <cell r="AH1609">
            <v>125.9582020550036</v>
          </cell>
          <cell r="AZ1609">
            <v>1606</v>
          </cell>
          <cell r="BA1609">
            <v>56.814232874753579</v>
          </cell>
          <cell r="BB1609">
            <v>58.328271768190632</v>
          </cell>
          <cell r="BC1609">
            <v>60.290190774149302</v>
          </cell>
          <cell r="BD1609">
            <v>63.06748760761716</v>
          </cell>
          <cell r="BE1609">
            <v>67.798317764798313</v>
          </cell>
        </row>
        <row r="1610">
          <cell r="AC1610">
            <v>1607</v>
          </cell>
          <cell r="AD1610">
            <v>106.50185516756373</v>
          </cell>
          <cell r="AE1610">
            <v>108.82949091373416</v>
          </cell>
          <cell r="AF1610">
            <v>111.9780568063688</v>
          </cell>
          <cell r="AG1610">
            <v>116.89824882769473</v>
          </cell>
          <cell r="AH1610">
            <v>125.96817034774578</v>
          </cell>
          <cell r="AZ1610">
            <v>1607</v>
          </cell>
          <cell r="BA1610">
            <v>56.818674424630203</v>
          </cell>
          <cell r="BB1610">
            <v>58.332414953538702</v>
          </cell>
          <cell r="BC1610">
            <v>60.294314266499562</v>
          </cell>
          <cell r="BD1610">
            <v>63.071478127086237</v>
          </cell>
          <cell r="BE1610">
            <v>67.802770425832307</v>
          </cell>
        </row>
        <row r="1611">
          <cell r="AC1611">
            <v>1608</v>
          </cell>
          <cell r="AD1611">
            <v>106.51083189725308</v>
          </cell>
          <cell r="AE1611">
            <v>108.83911836036077</v>
          </cell>
          <cell r="AF1611">
            <v>111.98723795244969</v>
          </cell>
          <cell r="AG1611">
            <v>116.90742212935817</v>
          </cell>
          <cell r="AH1611">
            <v>125.97813864048797</v>
          </cell>
          <cell r="AZ1611">
            <v>1608</v>
          </cell>
          <cell r="BA1611">
            <v>56.823115974506827</v>
          </cell>
          <cell r="BB1611">
            <v>58.336558138886772</v>
          </cell>
          <cell r="BC1611">
            <v>60.298437758849815</v>
          </cell>
          <cell r="BD1611">
            <v>63.075468646555315</v>
          </cell>
          <cell r="BE1611">
            <v>67.807223086866301</v>
          </cell>
        </row>
        <row r="1612">
          <cell r="AC1612">
            <v>1609</v>
          </cell>
          <cell r="AD1612">
            <v>106.51980862694244</v>
          </cell>
          <cell r="AE1612">
            <v>108.8487458069874</v>
          </cell>
          <cell r="AF1612">
            <v>111.99641909853058</v>
          </cell>
          <cell r="AG1612">
            <v>116.91659543102161</v>
          </cell>
          <cell r="AH1612">
            <v>125.98810693323016</v>
          </cell>
          <cell r="AZ1612">
            <v>1609</v>
          </cell>
          <cell r="BA1612">
            <v>56.827557524383444</v>
          </cell>
          <cell r="BB1612">
            <v>58.340701324234843</v>
          </cell>
          <cell r="BC1612">
            <v>60.302561251200075</v>
          </cell>
          <cell r="BD1612">
            <v>63.079459166024392</v>
          </cell>
          <cell r="BE1612">
            <v>67.811675747900296</v>
          </cell>
        </row>
        <row r="1613">
          <cell r="AC1613">
            <v>1610</v>
          </cell>
          <cell r="AD1613">
            <v>106.52878535663179</v>
          </cell>
          <cell r="AE1613">
            <v>108.858373253614</v>
          </cell>
          <cell r="AF1613">
            <v>112.00519900172145</v>
          </cell>
          <cell r="AG1613">
            <v>116.92576873268506</v>
          </cell>
          <cell r="AH1613">
            <v>125.99807522597234</v>
          </cell>
          <cell r="AZ1613">
            <v>1610</v>
          </cell>
          <cell r="BA1613">
            <v>56.831999074260068</v>
          </cell>
          <cell r="BB1613">
            <v>58.344844509582913</v>
          </cell>
          <cell r="BC1613">
            <v>60.306684743550328</v>
          </cell>
          <cell r="BD1613">
            <v>63.08344968549347</v>
          </cell>
          <cell r="BE1613">
            <v>67.81612840893429</v>
          </cell>
        </row>
        <row r="1614">
          <cell r="AC1614">
            <v>1611</v>
          </cell>
          <cell r="AD1614">
            <v>106.53776208632114</v>
          </cell>
          <cell r="AE1614">
            <v>108.86800070024061</v>
          </cell>
          <cell r="AF1614">
            <v>112.01372234268081</v>
          </cell>
          <cell r="AG1614">
            <v>116.9349420343485</v>
          </cell>
          <cell r="AH1614">
            <v>126.00736231565979</v>
          </cell>
          <cell r="AZ1614">
            <v>1611</v>
          </cell>
          <cell r="BA1614">
            <v>56.836440624136685</v>
          </cell>
          <cell r="BB1614">
            <v>58.348987694930983</v>
          </cell>
          <cell r="BC1614">
            <v>60.310808235900588</v>
          </cell>
          <cell r="BD1614">
            <v>63.087440204962547</v>
          </cell>
          <cell r="BE1614">
            <v>67.820581069968284</v>
          </cell>
        </row>
        <row r="1615">
          <cell r="AC1615">
            <v>1612</v>
          </cell>
          <cell r="AD1615">
            <v>106.54673881601049</v>
          </cell>
          <cell r="AE1615">
            <v>108.87762814686724</v>
          </cell>
          <cell r="AF1615">
            <v>112.02224568364018</v>
          </cell>
          <cell r="AG1615">
            <v>116.94411533601193</v>
          </cell>
          <cell r="AH1615">
            <v>126.0164863968439</v>
          </cell>
          <cell r="AZ1615">
            <v>1612</v>
          </cell>
          <cell r="BA1615">
            <v>56.840882174013309</v>
          </cell>
          <cell r="BB1615">
            <v>58.353130880279053</v>
          </cell>
          <cell r="BC1615">
            <v>60.314931728250841</v>
          </cell>
          <cell r="BD1615">
            <v>63.091430724431625</v>
          </cell>
          <cell r="BE1615">
            <v>67.825033731002293</v>
          </cell>
        </row>
        <row r="1616">
          <cell r="AC1616">
            <v>1613</v>
          </cell>
          <cell r="AD1616">
            <v>106.55571554569984</v>
          </cell>
          <cell r="AE1616">
            <v>108.88725559349385</v>
          </cell>
          <cell r="AF1616">
            <v>112.03076902459954</v>
          </cell>
          <cell r="AG1616">
            <v>116.95328863767539</v>
          </cell>
          <cell r="AH1616">
            <v>126.025610478028</v>
          </cell>
          <cell r="AZ1616">
            <v>1613</v>
          </cell>
          <cell r="BA1616">
            <v>56.845323723889933</v>
          </cell>
          <cell r="BB1616">
            <v>58.357274065627124</v>
          </cell>
          <cell r="BC1616">
            <v>60.319055220601101</v>
          </cell>
          <cell r="BD1616">
            <v>63.095421243900702</v>
          </cell>
          <cell r="BE1616">
            <v>67.829486392036287</v>
          </cell>
        </row>
        <row r="1617">
          <cell r="AC1617">
            <v>1614</v>
          </cell>
          <cell r="AD1617">
            <v>106.56469227538919</v>
          </cell>
          <cell r="AE1617">
            <v>108.89688304012046</v>
          </cell>
          <cell r="AF1617">
            <v>112.03929236555889</v>
          </cell>
          <cell r="AG1617">
            <v>116.96246193933882</v>
          </cell>
          <cell r="AH1617">
            <v>126.03473455921211</v>
          </cell>
          <cell r="AZ1617">
            <v>1614</v>
          </cell>
          <cell r="BA1617">
            <v>56.84976527376655</v>
          </cell>
          <cell r="BB1617">
            <v>58.361417250975194</v>
          </cell>
          <cell r="BC1617">
            <v>60.323178712951353</v>
          </cell>
          <cell r="BD1617">
            <v>63.09941176336978</v>
          </cell>
          <cell r="BE1617">
            <v>67.833939053070281</v>
          </cell>
        </row>
        <row r="1618">
          <cell r="AC1618">
            <v>1615</v>
          </cell>
          <cell r="AD1618">
            <v>106.57366900507854</v>
          </cell>
          <cell r="AE1618">
            <v>108.90651048674707</v>
          </cell>
          <cell r="AF1618">
            <v>112.04781570651826</v>
          </cell>
          <cell r="AG1618">
            <v>116.97163524100226</v>
          </cell>
          <cell r="AH1618">
            <v>126.04385864039621</v>
          </cell>
          <cell r="AZ1618">
            <v>1615</v>
          </cell>
          <cell r="BA1618">
            <v>56.854206823643175</v>
          </cell>
          <cell r="BB1618">
            <v>58.365560436323264</v>
          </cell>
          <cell r="BC1618">
            <v>60.327302205301613</v>
          </cell>
          <cell r="BD1618">
            <v>63.103402282838857</v>
          </cell>
          <cell r="BE1618">
            <v>67.838391714104276</v>
          </cell>
        </row>
        <row r="1619">
          <cell r="AC1619">
            <v>1616</v>
          </cell>
          <cell r="AD1619">
            <v>106.58264573476789</v>
          </cell>
          <cell r="AE1619">
            <v>108.91613793337369</v>
          </cell>
          <cell r="AF1619">
            <v>112.05633904747762</v>
          </cell>
          <cell r="AG1619">
            <v>116.98080854266571</v>
          </cell>
          <cell r="AH1619">
            <v>126.05298272158032</v>
          </cell>
          <cell r="AZ1619">
            <v>1616</v>
          </cell>
          <cell r="BA1619">
            <v>56.858648373519799</v>
          </cell>
          <cell r="BB1619">
            <v>58.369703621671334</v>
          </cell>
          <cell r="BC1619">
            <v>60.331425697651873</v>
          </cell>
          <cell r="BD1619">
            <v>63.107392802307935</v>
          </cell>
          <cell r="BE1619">
            <v>67.84284437513827</v>
          </cell>
        </row>
        <row r="1620">
          <cell r="AC1620">
            <v>1617</v>
          </cell>
          <cell r="AD1620">
            <v>106.59162246445725</v>
          </cell>
          <cell r="AE1620">
            <v>108.9257653800003</v>
          </cell>
          <cell r="AF1620">
            <v>112.06486238843699</v>
          </cell>
          <cell r="AG1620">
            <v>116.98998184432915</v>
          </cell>
          <cell r="AH1620">
            <v>126.06210680276442</v>
          </cell>
          <cell r="AZ1620">
            <v>1617</v>
          </cell>
          <cell r="BA1620">
            <v>56.863089923396416</v>
          </cell>
          <cell r="BB1620">
            <v>58.373846807019405</v>
          </cell>
          <cell r="BC1620">
            <v>60.335549190002126</v>
          </cell>
          <cell r="BD1620">
            <v>63.111383321777012</v>
          </cell>
          <cell r="BE1620">
            <v>67.847297036172264</v>
          </cell>
        </row>
        <row r="1621">
          <cell r="AC1621">
            <v>1618</v>
          </cell>
          <cell r="AD1621">
            <v>106.6005991941466</v>
          </cell>
          <cell r="AE1621">
            <v>108.93539282662691</v>
          </cell>
          <cell r="AF1621">
            <v>112.07338572939635</v>
          </cell>
          <cell r="AG1621">
            <v>116.99915514599259</v>
          </cell>
          <cell r="AH1621">
            <v>126.07123088394853</v>
          </cell>
          <cell r="AZ1621">
            <v>1618</v>
          </cell>
          <cell r="BA1621">
            <v>56.86753147327304</v>
          </cell>
          <cell r="BB1621">
            <v>58.377989992367475</v>
          </cell>
          <cell r="BC1621">
            <v>60.339672682352386</v>
          </cell>
          <cell r="BD1621">
            <v>63.11537384124609</v>
          </cell>
          <cell r="BE1621">
            <v>67.851749697206259</v>
          </cell>
        </row>
        <row r="1622">
          <cell r="AC1622">
            <v>1619</v>
          </cell>
          <cell r="AD1622">
            <v>106.60957592383595</v>
          </cell>
          <cell r="AE1622">
            <v>108.94502027325353</v>
          </cell>
          <cell r="AF1622">
            <v>112.08190907035571</v>
          </cell>
          <cell r="AG1622">
            <v>117.00760517830332</v>
          </cell>
          <cell r="AH1622">
            <v>126.08035496513264</v>
          </cell>
          <cell r="AZ1622">
            <v>1619</v>
          </cell>
          <cell r="BA1622">
            <v>56.871973023149664</v>
          </cell>
          <cell r="BB1622">
            <v>58.382133177715538</v>
          </cell>
          <cell r="BC1622">
            <v>60.343796174702639</v>
          </cell>
          <cell r="BD1622">
            <v>63.119364360715167</v>
          </cell>
          <cell r="BE1622">
            <v>67.856202358240253</v>
          </cell>
        </row>
        <row r="1623">
          <cell r="AC1623">
            <v>1620</v>
          </cell>
          <cell r="AD1623">
            <v>106.6185526535253</v>
          </cell>
          <cell r="AE1623">
            <v>108.95464771988014</v>
          </cell>
          <cell r="AF1623">
            <v>112.09043241131508</v>
          </cell>
          <cell r="AG1623">
            <v>117.01598184075736</v>
          </cell>
          <cell r="AH1623">
            <v>126.08947904631674</v>
          </cell>
          <cell r="AZ1623">
            <v>1620</v>
          </cell>
          <cell r="BA1623">
            <v>56.876414573026281</v>
          </cell>
          <cell r="BB1623">
            <v>58.386276363063608</v>
          </cell>
          <cell r="BC1623">
            <v>60.347919667052899</v>
          </cell>
          <cell r="BD1623">
            <v>63.123354880184245</v>
          </cell>
          <cell r="BE1623">
            <v>67.860655019274262</v>
          </cell>
        </row>
        <row r="1624">
          <cell r="AC1624">
            <v>1621</v>
          </cell>
          <cell r="AD1624">
            <v>106.62752938321465</v>
          </cell>
          <cell r="AE1624">
            <v>108.96427516650675</v>
          </cell>
          <cell r="AF1624">
            <v>112.09895575227443</v>
          </cell>
          <cell r="AG1624">
            <v>117.02435850321139</v>
          </cell>
          <cell r="AH1624">
            <v>126.09860312750085</v>
          </cell>
          <cell r="AZ1624">
            <v>1621</v>
          </cell>
          <cell r="BA1624">
            <v>56.880856122902905</v>
          </cell>
          <cell r="BB1624">
            <v>58.390419548411678</v>
          </cell>
          <cell r="BC1624">
            <v>60.352043159403152</v>
          </cell>
          <cell r="BD1624">
            <v>63.127345399653322</v>
          </cell>
          <cell r="BE1624">
            <v>67.865107680308256</v>
          </cell>
        </row>
        <row r="1625">
          <cell r="AC1625">
            <v>1622</v>
          </cell>
          <cell r="AD1625">
            <v>106.636506112904</v>
          </cell>
          <cell r="AE1625">
            <v>108.97390261313338</v>
          </cell>
          <cell r="AF1625">
            <v>112.10747909323381</v>
          </cell>
          <cell r="AG1625">
            <v>117.03273516566541</v>
          </cell>
          <cell r="AH1625">
            <v>126.10772720868495</v>
          </cell>
          <cell r="AZ1625">
            <v>1622</v>
          </cell>
          <cell r="BA1625">
            <v>56.885297672779529</v>
          </cell>
          <cell r="BB1625">
            <v>58.394562733759749</v>
          </cell>
          <cell r="BC1625">
            <v>60.356166651753412</v>
          </cell>
          <cell r="BD1625">
            <v>63.1313359191224</v>
          </cell>
          <cell r="BE1625">
            <v>67.86956034134225</v>
          </cell>
        </row>
        <row r="1626">
          <cell r="AC1626">
            <v>1623</v>
          </cell>
          <cell r="AD1626">
            <v>106.64548284259335</v>
          </cell>
          <cell r="AE1626">
            <v>108.98353005975999</v>
          </cell>
          <cell r="AF1626">
            <v>112.11600243419316</v>
          </cell>
          <cell r="AG1626">
            <v>117.04111182811945</v>
          </cell>
          <cell r="AH1626">
            <v>126.11685128986906</v>
          </cell>
          <cell r="AZ1626">
            <v>1623</v>
          </cell>
          <cell r="BA1626">
            <v>56.889739222656146</v>
          </cell>
          <cell r="BB1626">
            <v>58.398705919107819</v>
          </cell>
          <cell r="BC1626">
            <v>60.360290144103665</v>
          </cell>
          <cell r="BD1626">
            <v>63.135326438591477</v>
          </cell>
          <cell r="BE1626">
            <v>67.874013002376245</v>
          </cell>
        </row>
        <row r="1627">
          <cell r="AC1627">
            <v>1624</v>
          </cell>
          <cell r="AD1627">
            <v>106.6544595722827</v>
          </cell>
          <cell r="AE1627">
            <v>108.99315750638659</v>
          </cell>
          <cell r="AF1627">
            <v>112.12452577515252</v>
          </cell>
          <cell r="AG1627">
            <v>117.04948849057348</v>
          </cell>
          <cell r="AH1627">
            <v>126.12597537105316</v>
          </cell>
          <cell r="AZ1627">
            <v>1624</v>
          </cell>
          <cell r="BA1627">
            <v>56.894180772532771</v>
          </cell>
          <cell r="BB1627">
            <v>58.402849104455889</v>
          </cell>
          <cell r="BC1627">
            <v>60.364413636453925</v>
          </cell>
          <cell r="BD1627">
            <v>63.139316958060554</v>
          </cell>
          <cell r="BE1627">
            <v>67.878465663410239</v>
          </cell>
        </row>
        <row r="1628">
          <cell r="AC1628">
            <v>1625</v>
          </cell>
          <cell r="AD1628">
            <v>106.66343630197206</v>
          </cell>
          <cell r="AE1628">
            <v>109.00247935930663</v>
          </cell>
          <cell r="AF1628">
            <v>112.13304911611189</v>
          </cell>
          <cell r="AG1628">
            <v>117.05786515302751</v>
          </cell>
          <cell r="AH1628">
            <v>126.13509945223727</v>
          </cell>
          <cell r="AZ1628">
            <v>1625</v>
          </cell>
          <cell r="BA1628">
            <v>56.898622322409395</v>
          </cell>
          <cell r="BB1628">
            <v>58.406992289803959</v>
          </cell>
          <cell r="BC1628">
            <v>60.368537128804178</v>
          </cell>
          <cell r="BD1628">
            <v>63.143307477529632</v>
          </cell>
          <cell r="BE1628">
            <v>67.882918324444233</v>
          </cell>
        </row>
        <row r="1629">
          <cell r="AC1629">
            <v>1626</v>
          </cell>
          <cell r="AD1629">
            <v>106.67241303166141</v>
          </cell>
          <cell r="AE1629">
            <v>109.01105038340633</v>
          </cell>
          <cell r="AF1629">
            <v>112.14157245707125</v>
          </cell>
          <cell r="AG1629">
            <v>117.06624181548153</v>
          </cell>
          <cell r="AH1629">
            <v>126.14422353342138</v>
          </cell>
          <cell r="AZ1629">
            <v>1626</v>
          </cell>
          <cell r="BA1629">
            <v>56.903063872286012</v>
          </cell>
          <cell r="BB1629">
            <v>58.41113547515203</v>
          </cell>
          <cell r="BC1629">
            <v>60.372660621154438</v>
          </cell>
          <cell r="BD1629">
            <v>63.147297996998709</v>
          </cell>
          <cell r="BE1629">
            <v>67.887370985478228</v>
          </cell>
        </row>
        <row r="1630">
          <cell r="AC1630">
            <v>1627</v>
          </cell>
          <cell r="AD1630">
            <v>106.68138976135076</v>
          </cell>
          <cell r="AE1630">
            <v>109.01962140750604</v>
          </cell>
          <cell r="AF1630">
            <v>112.15009579803061</v>
          </cell>
          <cell r="AG1630">
            <v>117.07461847793557</v>
          </cell>
          <cell r="AH1630">
            <v>126.15334761460548</v>
          </cell>
          <cell r="AZ1630">
            <v>1627</v>
          </cell>
          <cell r="BA1630">
            <v>56.907505422162636</v>
          </cell>
          <cell r="BB1630">
            <v>58.4152786605001</v>
          </cell>
          <cell r="BC1630">
            <v>60.376784113504691</v>
          </cell>
          <cell r="BD1630">
            <v>63.151288516467787</v>
          </cell>
          <cell r="BE1630">
            <v>67.891823646512236</v>
          </cell>
        </row>
        <row r="1631">
          <cell r="AC1631">
            <v>1628</v>
          </cell>
          <cell r="AD1631">
            <v>106.69036649104011</v>
          </cell>
          <cell r="AE1631">
            <v>109.02819243160575</v>
          </cell>
          <cell r="AF1631">
            <v>112.15861913898998</v>
          </cell>
          <cell r="AG1631">
            <v>117.0829951403896</v>
          </cell>
          <cell r="AH1631">
            <v>126.16247169578959</v>
          </cell>
          <cell r="AZ1631">
            <v>1628</v>
          </cell>
          <cell r="BA1631">
            <v>56.91194697203926</v>
          </cell>
          <cell r="BB1631">
            <v>58.41942184584817</v>
          </cell>
          <cell r="BC1631">
            <v>60.380907605854951</v>
          </cell>
          <cell r="BD1631">
            <v>63.155279035936864</v>
          </cell>
          <cell r="BE1631">
            <v>67.896276307546231</v>
          </cell>
        </row>
        <row r="1632">
          <cell r="AC1632">
            <v>1629</v>
          </cell>
          <cell r="AD1632">
            <v>106.69934322072946</v>
          </cell>
          <cell r="AE1632">
            <v>109.03676345570544</v>
          </cell>
          <cell r="AF1632">
            <v>112.16714247994933</v>
          </cell>
          <cell r="AG1632">
            <v>117.09137180284363</v>
          </cell>
          <cell r="AH1632">
            <v>126.17159577697369</v>
          </cell>
          <cell r="AZ1632">
            <v>1629</v>
          </cell>
          <cell r="BA1632">
            <v>56.916388521915877</v>
          </cell>
          <cell r="BB1632">
            <v>58.42356503119624</v>
          </cell>
          <cell r="BC1632">
            <v>60.385031098205204</v>
          </cell>
          <cell r="BD1632">
            <v>63.159269555405942</v>
          </cell>
          <cell r="BE1632">
            <v>67.900728968580225</v>
          </cell>
        </row>
        <row r="1633">
          <cell r="AC1633">
            <v>1630</v>
          </cell>
          <cell r="AD1633">
            <v>106.70831995041881</v>
          </cell>
          <cell r="AE1633">
            <v>109.04533447980515</v>
          </cell>
          <cell r="AF1633">
            <v>112.1756658209087</v>
          </cell>
          <cell r="AG1633">
            <v>117.09974846529767</v>
          </cell>
          <cell r="AH1633">
            <v>126.1807198581578</v>
          </cell>
          <cell r="AZ1633">
            <v>1630</v>
          </cell>
          <cell r="BA1633">
            <v>56.920830071792501</v>
          </cell>
          <cell r="BB1633">
            <v>58.42770821654431</v>
          </cell>
          <cell r="BC1633">
            <v>60.389154590555464</v>
          </cell>
          <cell r="BD1633">
            <v>63.163260074875019</v>
          </cell>
          <cell r="BE1633">
            <v>67.905181629614219</v>
          </cell>
        </row>
        <row r="1634">
          <cell r="AC1634">
            <v>1631</v>
          </cell>
          <cell r="AD1634">
            <v>106.71729668010816</v>
          </cell>
          <cell r="AE1634">
            <v>109.05390550390484</v>
          </cell>
          <cell r="AF1634">
            <v>112.18418916186806</v>
          </cell>
          <cell r="AG1634">
            <v>117.10812512775169</v>
          </cell>
          <cell r="AH1634">
            <v>126.1898439393419</v>
          </cell>
          <cell r="AZ1634">
            <v>1631</v>
          </cell>
          <cell r="BA1634">
            <v>56.925271621669118</v>
          </cell>
          <cell r="BB1634">
            <v>58.431851401892381</v>
          </cell>
          <cell r="BC1634">
            <v>60.393278082905717</v>
          </cell>
          <cell r="BD1634">
            <v>63.167250594344097</v>
          </cell>
          <cell r="BE1634">
            <v>67.909634290648214</v>
          </cell>
        </row>
        <row r="1635">
          <cell r="AC1635">
            <v>1632</v>
          </cell>
          <cell r="AD1635">
            <v>106.72627340979751</v>
          </cell>
          <cell r="AE1635">
            <v>109.06247652800455</v>
          </cell>
          <cell r="AF1635">
            <v>112.19271250282742</v>
          </cell>
          <cell r="AG1635">
            <v>117.11650179020572</v>
          </cell>
          <cell r="AH1635">
            <v>126.19896802052601</v>
          </cell>
          <cell r="AZ1635">
            <v>1632</v>
          </cell>
          <cell r="BA1635">
            <v>56.929713171545743</v>
          </cell>
          <cell r="BB1635">
            <v>58.435994587240451</v>
          </cell>
          <cell r="BC1635">
            <v>60.397401575255977</v>
          </cell>
          <cell r="BD1635">
            <v>63.171241113813174</v>
          </cell>
          <cell r="BE1635">
            <v>67.914086951682208</v>
          </cell>
        </row>
        <row r="1636">
          <cell r="AC1636">
            <v>1633</v>
          </cell>
          <cell r="AD1636">
            <v>106.73525013948687</v>
          </cell>
          <cell r="AE1636">
            <v>109.07104755210426</v>
          </cell>
          <cell r="AF1636">
            <v>112.20123584378679</v>
          </cell>
          <cell r="AG1636">
            <v>117.12487845265974</v>
          </cell>
          <cell r="AH1636">
            <v>126.20809210171011</v>
          </cell>
          <cell r="AZ1636">
            <v>1633</v>
          </cell>
          <cell r="BA1636">
            <v>56.934154721422367</v>
          </cell>
          <cell r="BB1636">
            <v>58.440137772588521</v>
          </cell>
          <cell r="BC1636">
            <v>60.401525067606229</v>
          </cell>
          <cell r="BD1636">
            <v>63.175231633282252</v>
          </cell>
          <cell r="BE1636">
            <v>67.918539612716202</v>
          </cell>
        </row>
        <row r="1637">
          <cell r="AC1637">
            <v>1634</v>
          </cell>
          <cell r="AD1637">
            <v>106.74422686917622</v>
          </cell>
          <cell r="AE1637">
            <v>109.07961857620396</v>
          </cell>
          <cell r="AF1637">
            <v>112.20975918474615</v>
          </cell>
          <cell r="AG1637">
            <v>117.13325511511378</v>
          </cell>
          <cell r="AH1637">
            <v>126.21721618289422</v>
          </cell>
          <cell r="AZ1637">
            <v>1634</v>
          </cell>
          <cell r="BA1637">
            <v>56.938596271298984</v>
          </cell>
          <cell r="BB1637">
            <v>58.444280957936591</v>
          </cell>
          <cell r="BC1637">
            <v>60.405648559956489</v>
          </cell>
          <cell r="BD1637">
            <v>63.179222152751329</v>
          </cell>
          <cell r="BE1637">
            <v>67.922992273750197</v>
          </cell>
        </row>
        <row r="1638">
          <cell r="AC1638">
            <v>1635</v>
          </cell>
          <cell r="AD1638">
            <v>106.75320359886557</v>
          </cell>
          <cell r="AE1638">
            <v>109.08818960030366</v>
          </cell>
          <cell r="AF1638">
            <v>112.21828252570552</v>
          </cell>
          <cell r="AG1638">
            <v>117.14163177756781</v>
          </cell>
          <cell r="AH1638">
            <v>126.22634026407833</v>
          </cell>
          <cell r="AZ1638">
            <v>1635</v>
          </cell>
          <cell r="BA1638">
            <v>56.943037821175608</v>
          </cell>
          <cell r="BB1638">
            <v>58.448424143284662</v>
          </cell>
          <cell r="BC1638">
            <v>60.409772052306742</v>
          </cell>
          <cell r="BD1638">
            <v>63.183212672220407</v>
          </cell>
          <cell r="BE1638">
            <v>67.927444934784205</v>
          </cell>
        </row>
        <row r="1639">
          <cell r="AC1639">
            <v>1636</v>
          </cell>
          <cell r="AD1639">
            <v>106.76218032855492</v>
          </cell>
          <cell r="AE1639">
            <v>109.09676062440337</v>
          </cell>
          <cell r="AF1639">
            <v>112.22680586666488</v>
          </cell>
          <cell r="AG1639">
            <v>117.15000844002184</v>
          </cell>
          <cell r="AH1639">
            <v>126.23546434526243</v>
          </cell>
          <cell r="AZ1639">
            <v>1636</v>
          </cell>
          <cell r="BA1639">
            <v>56.947479371052232</v>
          </cell>
          <cell r="BB1639">
            <v>58.452567328632732</v>
          </cell>
          <cell r="BC1639">
            <v>60.413895544657002</v>
          </cell>
          <cell r="BD1639">
            <v>63.187203191689484</v>
          </cell>
          <cell r="BE1639">
            <v>67.931897595818199</v>
          </cell>
        </row>
        <row r="1640">
          <cell r="AC1640">
            <v>1637</v>
          </cell>
          <cell r="AD1640">
            <v>106.77115705824427</v>
          </cell>
          <cell r="AE1640">
            <v>109.10533164850307</v>
          </cell>
          <cell r="AF1640">
            <v>112.23532920762423</v>
          </cell>
          <cell r="AG1640">
            <v>117.15838510247588</v>
          </cell>
          <cell r="AH1640">
            <v>126.24458842644654</v>
          </cell>
          <cell r="AZ1640">
            <v>1637</v>
          </cell>
          <cell r="BA1640">
            <v>56.951920920928849</v>
          </cell>
          <cell r="BB1640">
            <v>58.456710513980802</v>
          </cell>
          <cell r="BC1640">
            <v>60.418019037007255</v>
          </cell>
          <cell r="BD1640">
            <v>63.191193711158562</v>
          </cell>
          <cell r="BE1640">
            <v>67.936350256852194</v>
          </cell>
        </row>
        <row r="1641">
          <cell r="AC1641">
            <v>1638</v>
          </cell>
          <cell r="AD1641">
            <v>106.78013378793362</v>
          </cell>
          <cell r="AE1641">
            <v>109.11390267260278</v>
          </cell>
          <cell r="AF1641">
            <v>112.2438525485836</v>
          </cell>
          <cell r="AG1641">
            <v>117.1667617649299</v>
          </cell>
          <cell r="AH1641">
            <v>126.25371250763064</v>
          </cell>
          <cell r="AZ1641">
            <v>1638</v>
          </cell>
          <cell r="BA1641">
            <v>56.956362470805473</v>
          </cell>
          <cell r="BB1641">
            <v>58.460853699328872</v>
          </cell>
          <cell r="BC1641">
            <v>60.422142529357515</v>
          </cell>
          <cell r="BD1641">
            <v>63.195184230627639</v>
          </cell>
          <cell r="BE1641">
            <v>67.940802917886188</v>
          </cell>
        </row>
        <row r="1642">
          <cell r="AC1642">
            <v>1639</v>
          </cell>
          <cell r="AD1642">
            <v>106.78911051762297</v>
          </cell>
          <cell r="AE1642">
            <v>109.12247369670247</v>
          </cell>
          <cell r="AF1642">
            <v>112.25237588954296</v>
          </cell>
          <cell r="AG1642">
            <v>117.17513842738393</v>
          </cell>
          <cell r="AH1642">
            <v>126.26283658881475</v>
          </cell>
          <cell r="AZ1642">
            <v>1639</v>
          </cell>
          <cell r="BA1642">
            <v>56.960804020682097</v>
          </cell>
          <cell r="BB1642">
            <v>58.464996884676943</v>
          </cell>
          <cell r="BC1642">
            <v>60.426266021707768</v>
          </cell>
          <cell r="BD1642">
            <v>63.199174750096716</v>
          </cell>
          <cell r="BE1642">
            <v>67.945255578920182</v>
          </cell>
        </row>
        <row r="1643">
          <cell r="AC1643">
            <v>1640</v>
          </cell>
          <cell r="AD1643">
            <v>106.79808724731232</v>
          </cell>
          <cell r="AE1643">
            <v>109.13104472080218</v>
          </cell>
          <cell r="AF1643">
            <v>112.26089923050232</v>
          </cell>
          <cell r="AG1643">
            <v>117.18351508983797</v>
          </cell>
          <cell r="AH1643">
            <v>126.27196066999885</v>
          </cell>
          <cell r="AZ1643">
            <v>1640</v>
          </cell>
          <cell r="BA1643">
            <v>56.965245570558714</v>
          </cell>
          <cell r="BB1643">
            <v>58.469140070025013</v>
          </cell>
          <cell r="BC1643">
            <v>60.430389514058028</v>
          </cell>
          <cell r="BD1643">
            <v>63.203165269565794</v>
          </cell>
          <cell r="BE1643">
            <v>67.949708239954177</v>
          </cell>
        </row>
        <row r="1644">
          <cell r="AC1644">
            <v>1641</v>
          </cell>
          <cell r="AD1644">
            <v>106.80706397700168</v>
          </cell>
          <cell r="AE1644">
            <v>109.13961574490189</v>
          </cell>
          <cell r="AF1644">
            <v>112.26942257146169</v>
          </cell>
          <cell r="AG1644">
            <v>117.19189175229199</v>
          </cell>
          <cell r="AH1644">
            <v>126.28108475118296</v>
          </cell>
          <cell r="AZ1644">
            <v>1641</v>
          </cell>
          <cell r="BA1644">
            <v>56.969687120435339</v>
          </cell>
          <cell r="BB1644">
            <v>58.473283255373083</v>
          </cell>
          <cell r="BC1644">
            <v>60.434513006408281</v>
          </cell>
          <cell r="BD1644">
            <v>63.207155789034871</v>
          </cell>
          <cell r="BE1644">
            <v>67.954160900988171</v>
          </cell>
        </row>
        <row r="1645">
          <cell r="AC1645">
            <v>1642</v>
          </cell>
          <cell r="AD1645">
            <v>106.81604070669103</v>
          </cell>
          <cell r="AE1645">
            <v>109.14818676900158</v>
          </cell>
          <cell r="AF1645">
            <v>112.27794591242105</v>
          </cell>
          <cell r="AG1645">
            <v>117.20026841474602</v>
          </cell>
          <cell r="AH1645">
            <v>126.29020883236707</v>
          </cell>
          <cell r="AZ1645">
            <v>1642</v>
          </cell>
          <cell r="BA1645">
            <v>56.974128670311963</v>
          </cell>
          <cell r="BB1645">
            <v>58.477426440721153</v>
          </cell>
          <cell r="BC1645">
            <v>60.438636498758541</v>
          </cell>
          <cell r="BD1645">
            <v>63.211146308503949</v>
          </cell>
          <cell r="BE1645">
            <v>67.95861356202218</v>
          </cell>
        </row>
        <row r="1646">
          <cell r="AC1646">
            <v>1643</v>
          </cell>
          <cell r="AD1646">
            <v>106.82501743638038</v>
          </cell>
          <cell r="AE1646">
            <v>109.15675779310129</v>
          </cell>
          <cell r="AF1646">
            <v>112.28646925338042</v>
          </cell>
          <cell r="AG1646">
            <v>117.20864507720005</v>
          </cell>
          <cell r="AH1646">
            <v>126.29933291355117</v>
          </cell>
          <cell r="AZ1646">
            <v>1643</v>
          </cell>
          <cell r="BA1646">
            <v>56.97857022018858</v>
          </cell>
          <cell r="BB1646">
            <v>58.481569626069216</v>
          </cell>
          <cell r="BC1646">
            <v>60.442759991108794</v>
          </cell>
          <cell r="BD1646">
            <v>63.215136827973026</v>
          </cell>
          <cell r="BE1646">
            <v>67.963066223056174</v>
          </cell>
        </row>
        <row r="1647">
          <cell r="AC1647">
            <v>1644</v>
          </cell>
          <cell r="AD1647">
            <v>106.83399416606973</v>
          </cell>
          <cell r="AE1647">
            <v>109.165328817201</v>
          </cell>
          <cell r="AF1647">
            <v>112.29499259433977</v>
          </cell>
          <cell r="AG1647">
            <v>117.21702173965409</v>
          </cell>
          <cell r="AH1647">
            <v>126.30845699473528</v>
          </cell>
          <cell r="AZ1647">
            <v>1644</v>
          </cell>
          <cell r="BA1647">
            <v>56.983011770065204</v>
          </cell>
          <cell r="BB1647">
            <v>58.485712811417287</v>
          </cell>
          <cell r="BC1647">
            <v>60.446883483459054</v>
          </cell>
          <cell r="BD1647">
            <v>63.219127347442104</v>
          </cell>
          <cell r="BE1647">
            <v>67.967518884090168</v>
          </cell>
        </row>
        <row r="1648">
          <cell r="AC1648">
            <v>1645</v>
          </cell>
          <cell r="AD1648">
            <v>106.84297089575908</v>
          </cell>
          <cell r="AE1648">
            <v>109.1738998413007</v>
          </cell>
          <cell r="AF1648">
            <v>112.30351593529913</v>
          </cell>
          <cell r="AG1648">
            <v>117.22539840210811</v>
          </cell>
          <cell r="AH1648">
            <v>126.31758107591938</v>
          </cell>
          <cell r="AZ1648">
            <v>1645</v>
          </cell>
          <cell r="BA1648">
            <v>56.987453319941828</v>
          </cell>
          <cell r="BB1648">
            <v>58.489855996765357</v>
          </cell>
          <cell r="BC1648">
            <v>60.451006975809307</v>
          </cell>
          <cell r="BD1648">
            <v>63.223117866911181</v>
          </cell>
          <cell r="BE1648">
            <v>67.971971545124163</v>
          </cell>
        </row>
        <row r="1649">
          <cell r="AC1649">
            <v>1646</v>
          </cell>
          <cell r="AD1649">
            <v>106.85194762544843</v>
          </cell>
          <cell r="AE1649">
            <v>109.1824708654004</v>
          </cell>
          <cell r="AF1649">
            <v>112.3120392762585</v>
          </cell>
          <cell r="AG1649">
            <v>117.23377506456214</v>
          </cell>
          <cell r="AH1649">
            <v>126.32670515710349</v>
          </cell>
          <cell r="AZ1649">
            <v>1646</v>
          </cell>
          <cell r="BA1649">
            <v>56.991894869818445</v>
          </cell>
          <cell r="BB1649">
            <v>58.493999182113427</v>
          </cell>
          <cell r="BC1649">
            <v>60.455130468159567</v>
          </cell>
          <cell r="BD1649">
            <v>63.227108386380259</v>
          </cell>
          <cell r="BE1649">
            <v>67.976424206158157</v>
          </cell>
        </row>
        <row r="1650">
          <cell r="AC1650">
            <v>1647</v>
          </cell>
          <cell r="AD1650">
            <v>106.86092435513778</v>
          </cell>
          <cell r="AE1650">
            <v>109.1910418895001</v>
          </cell>
          <cell r="AF1650">
            <v>112.32056261721786</v>
          </cell>
          <cell r="AG1650">
            <v>117.24215172701618</v>
          </cell>
          <cell r="AH1650">
            <v>126.33582923828759</v>
          </cell>
          <cell r="AZ1650">
            <v>1647</v>
          </cell>
          <cell r="BA1650">
            <v>56.996336419695069</v>
          </cell>
          <cell r="BB1650">
            <v>58.498142367461497</v>
          </cell>
          <cell r="BC1650">
            <v>60.45925396050982</v>
          </cell>
          <cell r="BD1650">
            <v>63.231098905849336</v>
          </cell>
          <cell r="BE1650">
            <v>67.980876867192151</v>
          </cell>
        </row>
        <row r="1651">
          <cell r="AC1651">
            <v>1648</v>
          </cell>
          <cell r="AD1651">
            <v>106.86990108482713</v>
          </cell>
          <cell r="AE1651">
            <v>109.19961291359981</v>
          </cell>
          <cell r="AF1651">
            <v>112.32908595817723</v>
          </cell>
          <cell r="AG1651">
            <v>117.2505283894702</v>
          </cell>
          <cell r="AH1651">
            <v>126.3449533194717</v>
          </cell>
          <cell r="AZ1651">
            <v>1648</v>
          </cell>
          <cell r="BA1651">
            <v>57.000672039067283</v>
          </cell>
          <cell r="BB1651">
            <v>58.502285552809568</v>
          </cell>
          <cell r="BC1651">
            <v>60.46337745286008</v>
          </cell>
          <cell r="BD1651">
            <v>63.235089425318414</v>
          </cell>
          <cell r="BE1651">
            <v>67.985329528226146</v>
          </cell>
        </row>
        <row r="1652">
          <cell r="AC1652">
            <v>1649</v>
          </cell>
          <cell r="AD1652">
            <v>106.87887781451649</v>
          </cell>
          <cell r="AE1652">
            <v>109.20818393769952</v>
          </cell>
          <cell r="AF1652">
            <v>112.33760929913659</v>
          </cell>
          <cell r="AG1652">
            <v>117.25890505192423</v>
          </cell>
          <cell r="AH1652">
            <v>126.3540774006558</v>
          </cell>
          <cell r="AZ1652">
            <v>1649</v>
          </cell>
          <cell r="BA1652">
            <v>57.004508815137953</v>
          </cell>
          <cell r="BB1652">
            <v>58.506428738157638</v>
          </cell>
          <cell r="BC1652">
            <v>60.467500945210332</v>
          </cell>
          <cell r="BD1652">
            <v>63.239079944787491</v>
          </cell>
          <cell r="BE1652">
            <v>67.98978218926014</v>
          </cell>
        </row>
        <row r="1653">
          <cell r="AC1653">
            <v>1650</v>
          </cell>
          <cell r="AD1653">
            <v>106.88785454420584</v>
          </cell>
          <cell r="AE1653">
            <v>109.21675496179921</v>
          </cell>
          <cell r="AF1653">
            <v>112.34613264009595</v>
          </cell>
          <cell r="AG1653">
            <v>117.26728171437826</v>
          </cell>
          <cell r="AH1653">
            <v>126.36320148183991</v>
          </cell>
          <cell r="AZ1653">
            <v>1650</v>
          </cell>
          <cell r="BA1653">
            <v>57.008345591208631</v>
          </cell>
          <cell r="BB1653">
            <v>58.510571923505708</v>
          </cell>
          <cell r="BC1653">
            <v>60.471624437560592</v>
          </cell>
          <cell r="BD1653">
            <v>63.243070464256569</v>
          </cell>
          <cell r="BE1653">
            <v>67.994234850294148</v>
          </cell>
        </row>
        <row r="1654">
          <cell r="AC1654">
            <v>1651</v>
          </cell>
          <cell r="AD1654">
            <v>106.89683127389519</v>
          </cell>
          <cell r="AE1654">
            <v>109.22532598589892</v>
          </cell>
          <cell r="AF1654">
            <v>112.35465598105532</v>
          </cell>
          <cell r="AG1654">
            <v>117.2756583768323</v>
          </cell>
          <cell r="AH1654">
            <v>126.37232556302402</v>
          </cell>
          <cell r="AZ1654">
            <v>1651</v>
          </cell>
          <cell r="BA1654">
            <v>57.012182367279301</v>
          </cell>
          <cell r="BB1654">
            <v>58.514715108853778</v>
          </cell>
          <cell r="BC1654">
            <v>60.475747929910852</v>
          </cell>
          <cell r="BD1654">
            <v>63.247060983725646</v>
          </cell>
          <cell r="BE1654">
            <v>67.998687511328143</v>
          </cell>
        </row>
        <row r="1655">
          <cell r="AC1655">
            <v>1652</v>
          </cell>
          <cell r="AD1655">
            <v>106.90580800358454</v>
          </cell>
          <cell r="AE1655">
            <v>109.23389700999863</v>
          </cell>
          <cell r="AF1655">
            <v>112.36317932201467</v>
          </cell>
          <cell r="AG1655">
            <v>117.28403503928632</v>
          </cell>
          <cell r="AH1655">
            <v>126.38144964420812</v>
          </cell>
          <cell r="AZ1655">
            <v>1652</v>
          </cell>
          <cell r="BA1655">
            <v>57.016019143349979</v>
          </cell>
          <cell r="BB1655">
            <v>58.518858294201848</v>
          </cell>
          <cell r="BC1655">
            <v>60.479871422261105</v>
          </cell>
          <cell r="BD1655">
            <v>63.251051503194724</v>
          </cell>
          <cell r="BE1655">
            <v>68.002714251502766</v>
          </cell>
        </row>
        <row r="1656">
          <cell r="AC1656">
            <v>1653</v>
          </cell>
          <cell r="AD1656">
            <v>106.91478473327389</v>
          </cell>
          <cell r="AE1656">
            <v>109.24246803409832</v>
          </cell>
          <cell r="AF1656">
            <v>112.37170266297403</v>
          </cell>
          <cell r="AG1656">
            <v>117.29241170174035</v>
          </cell>
          <cell r="AH1656">
            <v>126.39057372539223</v>
          </cell>
          <cell r="AZ1656">
            <v>1653</v>
          </cell>
          <cell r="BA1656">
            <v>57.01985591942065</v>
          </cell>
          <cell r="BB1656">
            <v>58.523001479549919</v>
          </cell>
          <cell r="BC1656">
            <v>60.483994914611365</v>
          </cell>
          <cell r="BD1656">
            <v>63.255042022663801</v>
          </cell>
          <cell r="BE1656">
            <v>68.006562970779626</v>
          </cell>
        </row>
        <row r="1657">
          <cell r="AC1657">
            <v>1654</v>
          </cell>
          <cell r="AD1657">
            <v>106.92376146296324</v>
          </cell>
          <cell r="AE1657">
            <v>109.25103905819803</v>
          </cell>
          <cell r="AF1657">
            <v>112.3802260039334</v>
          </cell>
          <cell r="AG1657">
            <v>117.30078836419439</v>
          </cell>
          <cell r="AH1657">
            <v>126.39969780657633</v>
          </cell>
          <cell r="AZ1657">
            <v>1654</v>
          </cell>
          <cell r="BA1657">
            <v>57.02369269549132</v>
          </cell>
          <cell r="BB1657">
            <v>58.527144664897989</v>
          </cell>
          <cell r="BC1657">
            <v>60.488118406961618</v>
          </cell>
          <cell r="BD1657">
            <v>63.259032542132879</v>
          </cell>
          <cell r="BE1657">
            <v>68.010411690056486</v>
          </cell>
        </row>
        <row r="1658">
          <cell r="AC1658">
            <v>1655</v>
          </cell>
          <cell r="AD1658">
            <v>106.93273819265259</v>
          </cell>
          <cell r="AE1658">
            <v>109.25961008229773</v>
          </cell>
          <cell r="AF1658">
            <v>112.38874934489276</v>
          </cell>
          <cell r="AG1658">
            <v>117.30916502664842</v>
          </cell>
          <cell r="AH1658">
            <v>126.40882188776044</v>
          </cell>
          <cell r="AZ1658">
            <v>1655</v>
          </cell>
          <cell r="BA1658">
            <v>57.027529471561998</v>
          </cell>
          <cell r="BB1658">
            <v>58.531287850246059</v>
          </cell>
          <cell r="BC1658">
            <v>60.492241899311878</v>
          </cell>
          <cell r="BD1658">
            <v>63.263023061601956</v>
          </cell>
          <cell r="BE1658">
            <v>68.014260409333346</v>
          </cell>
        </row>
        <row r="1659">
          <cell r="AC1659">
            <v>1656</v>
          </cell>
          <cell r="AD1659">
            <v>106.94171492234194</v>
          </cell>
          <cell r="AE1659">
            <v>109.26818110639744</v>
          </cell>
          <cell r="AF1659">
            <v>112.39727268585213</v>
          </cell>
          <cell r="AG1659">
            <v>117.31754168910244</v>
          </cell>
          <cell r="AH1659">
            <v>126.41794596894454</v>
          </cell>
          <cell r="AZ1659">
            <v>1656</v>
          </cell>
          <cell r="BA1659">
            <v>57.031366247632668</v>
          </cell>
          <cell r="BB1659">
            <v>58.535431035594129</v>
          </cell>
          <cell r="BC1659">
            <v>60.496365391662131</v>
          </cell>
          <cell r="BD1659">
            <v>63.267013581071033</v>
          </cell>
          <cell r="BE1659">
            <v>68.018109128610206</v>
          </cell>
        </row>
        <row r="1660">
          <cell r="AC1660">
            <v>1657</v>
          </cell>
          <cell r="AD1660">
            <v>106.9506916520313</v>
          </cell>
          <cell r="AE1660">
            <v>109.27675213049714</v>
          </cell>
          <cell r="AF1660">
            <v>112.40579602681149</v>
          </cell>
          <cell r="AG1660">
            <v>117.32591835155648</v>
          </cell>
          <cell r="AH1660">
            <v>126.42707005012865</v>
          </cell>
          <cell r="AZ1660">
            <v>1657</v>
          </cell>
          <cell r="BA1660">
            <v>57.035203023703346</v>
          </cell>
          <cell r="BB1660">
            <v>58.5395742209422</v>
          </cell>
          <cell r="BC1660">
            <v>60.500488884012391</v>
          </cell>
          <cell r="BD1660">
            <v>63.271004100540111</v>
          </cell>
          <cell r="BE1660">
            <v>68.021957847887066</v>
          </cell>
        </row>
        <row r="1661">
          <cell r="AC1661">
            <v>1658</v>
          </cell>
          <cell r="AD1661">
            <v>106.95966838172065</v>
          </cell>
          <cell r="AE1661">
            <v>109.28532315459684</v>
          </cell>
          <cell r="AF1661">
            <v>112.41431936777084</v>
          </cell>
          <cell r="AG1661">
            <v>117.33429501401051</v>
          </cell>
          <cell r="AH1661">
            <v>126.43619413131276</v>
          </cell>
          <cell r="AZ1661">
            <v>1658</v>
          </cell>
          <cell r="BA1661">
            <v>57.039039799774017</v>
          </cell>
          <cell r="BB1661">
            <v>58.54371740629027</v>
          </cell>
          <cell r="BC1661">
            <v>60.504612376362644</v>
          </cell>
          <cell r="BD1661">
            <v>63.274994620009188</v>
          </cell>
          <cell r="BE1661">
            <v>68.025806567163926</v>
          </cell>
        </row>
        <row r="1662">
          <cell r="AC1662">
            <v>1659</v>
          </cell>
          <cell r="AD1662">
            <v>106.96864511141</v>
          </cell>
          <cell r="AE1662">
            <v>109.29389417869655</v>
          </cell>
          <cell r="AF1662">
            <v>112.42284270873022</v>
          </cell>
          <cell r="AG1662">
            <v>117.34267167646453</v>
          </cell>
          <cell r="AH1662">
            <v>126.44531821249686</v>
          </cell>
          <cell r="AZ1662">
            <v>1659</v>
          </cell>
          <cell r="BA1662">
            <v>57.042876575844694</v>
          </cell>
          <cell r="BB1662">
            <v>58.54786059163834</v>
          </cell>
          <cell r="BC1662">
            <v>60.508735868712904</v>
          </cell>
          <cell r="BD1662">
            <v>63.278985139478266</v>
          </cell>
          <cell r="BE1662">
            <v>68.029655286440786</v>
          </cell>
        </row>
        <row r="1663">
          <cell r="AC1663">
            <v>1660</v>
          </cell>
          <cell r="AD1663">
            <v>106.97762184109935</v>
          </cell>
          <cell r="AE1663">
            <v>109.30246520279624</v>
          </cell>
          <cell r="AF1663">
            <v>112.43136604968957</v>
          </cell>
          <cell r="AG1663">
            <v>117.35104833891856</v>
          </cell>
          <cell r="AH1663">
            <v>126.45444229368097</v>
          </cell>
          <cell r="AZ1663">
            <v>1660</v>
          </cell>
          <cell r="BA1663">
            <v>57.046713351915365</v>
          </cell>
          <cell r="BB1663">
            <v>58.55200377698641</v>
          </cell>
          <cell r="BC1663">
            <v>60.512859361063157</v>
          </cell>
          <cell r="BD1663">
            <v>63.282975658947343</v>
          </cell>
          <cell r="BE1663">
            <v>68.033504005717646</v>
          </cell>
        </row>
        <row r="1664">
          <cell r="AC1664">
            <v>1661</v>
          </cell>
          <cell r="AD1664">
            <v>106.9865985707887</v>
          </cell>
          <cell r="AE1664">
            <v>109.31103622689595</v>
          </cell>
          <cell r="AF1664">
            <v>112.43988939064894</v>
          </cell>
          <cell r="AG1664">
            <v>117.3594250013726</v>
          </cell>
          <cell r="AH1664">
            <v>126.46356637486507</v>
          </cell>
          <cell r="AZ1664">
            <v>1661</v>
          </cell>
          <cell r="BA1664">
            <v>57.050550127986035</v>
          </cell>
          <cell r="BB1664">
            <v>58.556146962334481</v>
          </cell>
          <cell r="BC1664">
            <v>60.516982853413417</v>
          </cell>
          <cell r="BD1664">
            <v>63.286966178416421</v>
          </cell>
          <cell r="BE1664">
            <v>68.037352724994506</v>
          </cell>
        </row>
        <row r="1665">
          <cell r="AC1665">
            <v>1662</v>
          </cell>
          <cell r="AD1665">
            <v>106.99557530047805</v>
          </cell>
          <cell r="AE1665">
            <v>109.31960725099566</v>
          </cell>
          <cell r="AF1665">
            <v>112.4484127316083</v>
          </cell>
          <cell r="AG1665">
            <v>117.36780166382663</v>
          </cell>
          <cell r="AH1665">
            <v>126.47269045604918</v>
          </cell>
          <cell r="AZ1665">
            <v>1662</v>
          </cell>
          <cell r="BA1665">
            <v>57.054386904056713</v>
          </cell>
          <cell r="BB1665">
            <v>58.560290147682551</v>
          </cell>
          <cell r="BC1665">
            <v>60.52110634576367</v>
          </cell>
          <cell r="BD1665">
            <v>63.290956697885498</v>
          </cell>
          <cell r="BE1665">
            <v>68.041201444271366</v>
          </cell>
        </row>
        <row r="1666">
          <cell r="AC1666">
            <v>1663</v>
          </cell>
          <cell r="AD1666">
            <v>107.00424719432466</v>
          </cell>
          <cell r="AE1666">
            <v>109.32817827509535</v>
          </cell>
          <cell r="AF1666">
            <v>112.45693607256766</v>
          </cell>
          <cell r="AG1666">
            <v>117.37617832628065</v>
          </cell>
          <cell r="AH1666">
            <v>126.48181453723328</v>
          </cell>
          <cell r="AZ1666">
            <v>1663</v>
          </cell>
          <cell r="BA1666">
            <v>57.058223680127384</v>
          </cell>
          <cell r="BB1666">
            <v>58.564433333030621</v>
          </cell>
          <cell r="BC1666">
            <v>60.52522983811393</v>
          </cell>
          <cell r="BD1666">
            <v>63.294947217354576</v>
          </cell>
          <cell r="BE1666">
            <v>68.04505016354824</v>
          </cell>
        </row>
        <row r="1667">
          <cell r="AC1667">
            <v>1664</v>
          </cell>
          <cell r="AD1667">
            <v>107.01262277928093</v>
          </cell>
          <cell r="AE1667">
            <v>109.33674929919506</v>
          </cell>
          <cell r="AF1667">
            <v>112.46545941352703</v>
          </cell>
          <cell r="AG1667">
            <v>117.38455498873469</v>
          </cell>
          <cell r="AH1667">
            <v>126.49093861841739</v>
          </cell>
          <cell r="AZ1667">
            <v>1664</v>
          </cell>
          <cell r="BA1667">
            <v>57.062060456198061</v>
          </cell>
          <cell r="BB1667">
            <v>58.568576518378691</v>
          </cell>
          <cell r="BC1667">
            <v>60.529353330464183</v>
          </cell>
          <cell r="BD1667">
            <v>63.298937736823653</v>
          </cell>
          <cell r="BE1667">
            <v>68.0488988828251</v>
          </cell>
        </row>
        <row r="1668">
          <cell r="AC1668">
            <v>1665</v>
          </cell>
          <cell r="AD1668">
            <v>107.0209983642372</v>
          </cell>
          <cell r="AE1668">
            <v>109.34532032329477</v>
          </cell>
          <cell r="AF1668">
            <v>112.47398275448639</v>
          </cell>
          <cell r="AG1668">
            <v>117.39293165118872</v>
          </cell>
          <cell r="AH1668">
            <v>126.50006269960149</v>
          </cell>
          <cell r="AZ1668">
            <v>1665</v>
          </cell>
          <cell r="BA1668">
            <v>57.065897232268732</v>
          </cell>
          <cell r="BB1668">
            <v>58.572719703726762</v>
          </cell>
          <cell r="BC1668">
            <v>60.533476822814443</v>
          </cell>
          <cell r="BD1668">
            <v>63.302928256292731</v>
          </cell>
          <cell r="BE1668">
            <v>68.05274760210196</v>
          </cell>
        </row>
        <row r="1669">
          <cell r="AC1669">
            <v>1666</v>
          </cell>
          <cell r="AD1669">
            <v>107.02937394919348</v>
          </cell>
          <cell r="AE1669">
            <v>109.35389134739447</v>
          </cell>
          <cell r="AF1669">
            <v>112.48250609544574</v>
          </cell>
          <cell r="AG1669">
            <v>117.40130831364274</v>
          </cell>
          <cell r="AH1669">
            <v>126.5091867807856</v>
          </cell>
          <cell r="AZ1669">
            <v>1666</v>
          </cell>
          <cell r="BA1669">
            <v>57.069734008339402</v>
          </cell>
          <cell r="BB1669">
            <v>58.576862889074832</v>
          </cell>
          <cell r="BC1669">
            <v>60.537600315164696</v>
          </cell>
          <cell r="BD1669">
            <v>63.306918775761808</v>
          </cell>
          <cell r="BE1669">
            <v>68.056596321378819</v>
          </cell>
        </row>
        <row r="1670">
          <cell r="AC1670">
            <v>1667</v>
          </cell>
          <cell r="AD1670">
            <v>107.03774953414975</v>
          </cell>
          <cell r="AE1670">
            <v>109.36246237149417</v>
          </cell>
          <cell r="AF1670">
            <v>112.49102943640511</v>
          </cell>
          <cell r="AG1670">
            <v>117.40968497609677</v>
          </cell>
          <cell r="AH1670">
            <v>126.51831086196971</v>
          </cell>
          <cell r="AZ1670">
            <v>1667</v>
          </cell>
          <cell r="BA1670">
            <v>57.07357078441008</v>
          </cell>
          <cell r="BB1670">
            <v>58.581006074422895</v>
          </cell>
          <cell r="BC1670">
            <v>60.541723807514956</v>
          </cell>
          <cell r="BD1670">
            <v>63.310909295230886</v>
          </cell>
          <cell r="BE1670">
            <v>68.060445040655679</v>
          </cell>
        </row>
        <row r="1671">
          <cell r="AC1671">
            <v>1668</v>
          </cell>
          <cell r="AD1671">
            <v>107.04612511910602</v>
          </cell>
          <cell r="AE1671">
            <v>109.37103339559387</v>
          </cell>
          <cell r="AF1671">
            <v>112.49955277736447</v>
          </cell>
          <cell r="AG1671">
            <v>117.41806163855081</v>
          </cell>
          <cell r="AH1671">
            <v>126.52743494315381</v>
          </cell>
          <cell r="AZ1671">
            <v>1668</v>
          </cell>
          <cell r="BA1671">
            <v>57.077407560480751</v>
          </cell>
          <cell r="BB1671">
            <v>58.585149259770965</v>
          </cell>
          <cell r="BC1671">
            <v>60.545847299865208</v>
          </cell>
          <cell r="BD1671">
            <v>63.314899814699963</v>
          </cell>
          <cell r="BE1671">
            <v>68.064293759932539</v>
          </cell>
        </row>
        <row r="1672">
          <cell r="AC1672">
            <v>1669</v>
          </cell>
          <cell r="AD1672">
            <v>107.05450070406229</v>
          </cell>
          <cell r="AE1672">
            <v>109.37960441969358</v>
          </cell>
          <cell r="AF1672">
            <v>112.50807611832384</v>
          </cell>
          <cell r="AG1672">
            <v>117.42643830100484</v>
          </cell>
          <cell r="AH1672">
            <v>126.53655902433792</v>
          </cell>
          <cell r="AZ1672">
            <v>1669</v>
          </cell>
          <cell r="BA1672">
            <v>57.081244336551428</v>
          </cell>
          <cell r="BB1672">
            <v>58.589292445119035</v>
          </cell>
          <cell r="BC1672">
            <v>60.549970792215468</v>
          </cell>
          <cell r="BD1672">
            <v>63.318890334169041</v>
          </cell>
          <cell r="BE1672">
            <v>68.068142479209399</v>
          </cell>
        </row>
        <row r="1673">
          <cell r="AC1673">
            <v>1670</v>
          </cell>
          <cell r="AD1673">
            <v>107.06287628901856</v>
          </cell>
          <cell r="AE1673">
            <v>109.38817544379329</v>
          </cell>
          <cell r="AF1673">
            <v>112.5165994592832</v>
          </cell>
          <cell r="AG1673">
            <v>117.43481496345886</v>
          </cell>
          <cell r="AH1673">
            <v>126.54568310552202</v>
          </cell>
          <cell r="AZ1673">
            <v>1670</v>
          </cell>
          <cell r="BA1673">
            <v>57.085081112622099</v>
          </cell>
          <cell r="BB1673">
            <v>58.593435630467106</v>
          </cell>
          <cell r="BC1673">
            <v>60.554094284565721</v>
          </cell>
          <cell r="BD1673">
            <v>63.322880853638118</v>
          </cell>
          <cell r="BE1673">
            <v>68.071991198486259</v>
          </cell>
        </row>
        <row r="1674">
          <cell r="AC1674">
            <v>1671</v>
          </cell>
          <cell r="AD1674">
            <v>107.07125187397484</v>
          </cell>
          <cell r="AE1674">
            <v>109.39674646789298</v>
          </cell>
          <cell r="AF1674">
            <v>112.52512280024256</v>
          </cell>
          <cell r="AG1674">
            <v>117.4431916259129</v>
          </cell>
          <cell r="AH1674">
            <v>126.55480718670613</v>
          </cell>
          <cell r="AZ1674">
            <v>1671</v>
          </cell>
          <cell r="BA1674">
            <v>57.08891788869277</v>
          </cell>
          <cell r="BB1674">
            <v>58.597578815815176</v>
          </cell>
          <cell r="BC1674">
            <v>60.558217776915981</v>
          </cell>
          <cell r="BD1674">
            <v>63.326871373107195</v>
          </cell>
          <cell r="BE1674">
            <v>68.075839917763119</v>
          </cell>
        </row>
        <row r="1675">
          <cell r="AC1675">
            <v>1672</v>
          </cell>
          <cell r="AD1675">
            <v>107.07962745893111</v>
          </cell>
          <cell r="AE1675">
            <v>109.40531749199269</v>
          </cell>
          <cell r="AF1675">
            <v>112.53364614120193</v>
          </cell>
          <cell r="AG1675">
            <v>117.45156828836693</v>
          </cell>
          <cell r="AH1675">
            <v>126.56393126789023</v>
          </cell>
          <cell r="AZ1675">
            <v>1672</v>
          </cell>
          <cell r="BA1675">
            <v>57.092754664763447</v>
          </cell>
          <cell r="BB1675">
            <v>58.601722001163246</v>
          </cell>
          <cell r="BC1675">
            <v>60.562341269266234</v>
          </cell>
          <cell r="BD1675">
            <v>63.330861892576273</v>
          </cell>
          <cell r="BE1675">
            <v>68.079688637039979</v>
          </cell>
        </row>
        <row r="1676">
          <cell r="AC1676">
            <v>1673</v>
          </cell>
          <cell r="AD1676">
            <v>107.08800304388738</v>
          </cell>
          <cell r="AE1676">
            <v>109.4138885160924</v>
          </cell>
          <cell r="AF1676">
            <v>112.54216948216128</v>
          </cell>
          <cell r="AG1676">
            <v>117.45994495082095</v>
          </cell>
          <cell r="AH1676">
            <v>126.57305534907434</v>
          </cell>
          <cell r="AZ1676">
            <v>1673</v>
          </cell>
          <cell r="BA1676">
            <v>57.096591440834118</v>
          </cell>
          <cell r="BB1676">
            <v>58.605865186511316</v>
          </cell>
          <cell r="BC1676">
            <v>60.566464761616494</v>
          </cell>
          <cell r="BD1676">
            <v>63.33485241204535</v>
          </cell>
          <cell r="BE1676">
            <v>68.083537356316839</v>
          </cell>
        </row>
        <row r="1677">
          <cell r="AC1677">
            <v>1674</v>
          </cell>
          <cell r="AD1677">
            <v>107.09637862884365</v>
          </cell>
          <cell r="AE1677">
            <v>109.42245954019209</v>
          </cell>
          <cell r="AF1677">
            <v>112.55069282312066</v>
          </cell>
          <cell r="AG1677">
            <v>117.46832161327499</v>
          </cell>
          <cell r="AH1677">
            <v>126.58217943025845</v>
          </cell>
          <cell r="AZ1677">
            <v>1674</v>
          </cell>
          <cell r="BA1677">
            <v>57.100428216904795</v>
          </cell>
          <cell r="BB1677">
            <v>58.610008371859387</v>
          </cell>
          <cell r="BC1677">
            <v>60.570588253966747</v>
          </cell>
          <cell r="BD1677">
            <v>63.338842931514428</v>
          </cell>
          <cell r="BE1677">
            <v>68.087386075593699</v>
          </cell>
        </row>
        <row r="1678">
          <cell r="AC1678">
            <v>1675</v>
          </cell>
          <cell r="AD1678">
            <v>107.10475421379994</v>
          </cell>
          <cell r="AE1678">
            <v>109.4310305642918</v>
          </cell>
          <cell r="AF1678">
            <v>112.55921616408001</v>
          </cell>
          <cell r="AG1678">
            <v>117.47669827572902</v>
          </cell>
          <cell r="AH1678">
            <v>126.59130351144255</v>
          </cell>
          <cell r="AZ1678">
            <v>1675</v>
          </cell>
          <cell r="BA1678">
            <v>57.104264992975466</v>
          </cell>
          <cell r="BB1678">
            <v>58.614151557207457</v>
          </cell>
          <cell r="BC1678">
            <v>60.574711746317007</v>
          </cell>
          <cell r="BD1678">
            <v>63.342833450983505</v>
          </cell>
          <cell r="BE1678">
            <v>68.091234794870573</v>
          </cell>
        </row>
        <row r="1679">
          <cell r="AC1679">
            <v>1676</v>
          </cell>
          <cell r="AD1679">
            <v>107.1131297987562</v>
          </cell>
          <cell r="AE1679">
            <v>109.4396015883915</v>
          </cell>
          <cell r="AF1679">
            <v>112.56773950503937</v>
          </cell>
          <cell r="AG1679">
            <v>117.48507493818305</v>
          </cell>
          <cell r="AH1679">
            <v>126.60042759262666</v>
          </cell>
          <cell r="AZ1679">
            <v>1676</v>
          </cell>
          <cell r="BA1679">
            <v>57.108101769046144</v>
          </cell>
          <cell r="BB1679">
            <v>58.618294742555527</v>
          </cell>
          <cell r="BC1679">
            <v>60.57883523866726</v>
          </cell>
          <cell r="BD1679">
            <v>63.346823970452583</v>
          </cell>
          <cell r="BE1679">
            <v>68.095083514147433</v>
          </cell>
        </row>
        <row r="1680">
          <cell r="AC1680">
            <v>1677</v>
          </cell>
          <cell r="AD1680">
            <v>107.12150538371247</v>
          </cell>
          <cell r="AE1680">
            <v>109.44817261249121</v>
          </cell>
          <cell r="AF1680">
            <v>112.57626284599874</v>
          </cell>
          <cell r="AG1680">
            <v>117.49345160063707</v>
          </cell>
          <cell r="AH1680">
            <v>126.60955167381076</v>
          </cell>
          <cell r="AZ1680">
            <v>1677</v>
          </cell>
          <cell r="BA1680">
            <v>57.111938545116814</v>
          </cell>
          <cell r="BB1680">
            <v>58.622437927903597</v>
          </cell>
          <cell r="BC1680">
            <v>60.58295873101752</v>
          </cell>
          <cell r="BD1680">
            <v>63.35081448992166</v>
          </cell>
          <cell r="BE1680">
            <v>68.098932233424293</v>
          </cell>
        </row>
        <row r="1681">
          <cell r="AC1681">
            <v>1678</v>
          </cell>
          <cell r="AD1681">
            <v>107.12988096866874</v>
          </cell>
          <cell r="AE1681">
            <v>109.45674363659091</v>
          </cell>
          <cell r="AF1681">
            <v>112.5847861869581</v>
          </cell>
          <cell r="AG1681">
            <v>117.50182826309111</v>
          </cell>
          <cell r="AH1681">
            <v>126.61867575499487</v>
          </cell>
          <cell r="AZ1681">
            <v>1678</v>
          </cell>
          <cell r="BA1681">
            <v>57.115775321187485</v>
          </cell>
          <cell r="BB1681">
            <v>58.626581113251667</v>
          </cell>
          <cell r="BC1681">
            <v>60.587082223367773</v>
          </cell>
          <cell r="BD1681">
            <v>63.354805009390738</v>
          </cell>
          <cell r="BE1681">
            <v>68.102780952701153</v>
          </cell>
        </row>
        <row r="1682">
          <cell r="AC1682">
            <v>1679</v>
          </cell>
          <cell r="AD1682">
            <v>107.13825655362503</v>
          </cell>
          <cell r="AE1682">
            <v>109.46531466069061</v>
          </cell>
          <cell r="AF1682">
            <v>112.59330952791746</v>
          </cell>
          <cell r="AG1682">
            <v>117.51020492554514</v>
          </cell>
          <cell r="AH1682">
            <v>126.62779983617897</v>
          </cell>
          <cell r="AZ1682">
            <v>1679</v>
          </cell>
          <cell r="BA1682">
            <v>57.119612097258162</v>
          </cell>
          <cell r="BB1682">
            <v>58.630724298599738</v>
          </cell>
          <cell r="BC1682">
            <v>60.591205715718033</v>
          </cell>
          <cell r="BD1682">
            <v>63.358795528859815</v>
          </cell>
          <cell r="BE1682">
            <v>68.106629671978013</v>
          </cell>
        </row>
        <row r="1683">
          <cell r="AC1683">
            <v>1680</v>
          </cell>
          <cell r="AD1683">
            <v>107.1466321385813</v>
          </cell>
          <cell r="AE1683">
            <v>109.47388568479032</v>
          </cell>
          <cell r="AF1683">
            <v>112.60183286887683</v>
          </cell>
          <cell r="AG1683">
            <v>117.51858158799917</v>
          </cell>
          <cell r="AH1683">
            <v>126.63692391736308</v>
          </cell>
          <cell r="AZ1683">
            <v>1680</v>
          </cell>
          <cell r="BA1683">
            <v>57.123448873328833</v>
          </cell>
          <cell r="BB1683">
            <v>58.634867483947808</v>
          </cell>
          <cell r="BC1683">
            <v>60.595329208068286</v>
          </cell>
          <cell r="BD1683">
            <v>63.362786048328893</v>
          </cell>
          <cell r="BE1683">
            <v>68.110478391254873</v>
          </cell>
        </row>
        <row r="1684">
          <cell r="AC1684">
            <v>1681</v>
          </cell>
          <cell r="AD1684">
            <v>107.15500772353757</v>
          </cell>
          <cell r="AE1684">
            <v>109.48245670889003</v>
          </cell>
          <cell r="AF1684">
            <v>112.61035620983618</v>
          </cell>
          <cell r="AG1684">
            <v>117.52695825045321</v>
          </cell>
          <cell r="AH1684">
            <v>126.64604799854717</v>
          </cell>
          <cell r="AZ1684">
            <v>1681</v>
          </cell>
          <cell r="BA1684">
            <v>57.127285649399511</v>
          </cell>
          <cell r="BB1684">
            <v>58.639010669295878</v>
          </cell>
          <cell r="BC1684">
            <v>60.599452700418546</v>
          </cell>
          <cell r="BD1684">
            <v>63.36677656779797</v>
          </cell>
          <cell r="BE1684">
            <v>68.114327110531733</v>
          </cell>
        </row>
        <row r="1685">
          <cell r="AC1685">
            <v>1682</v>
          </cell>
          <cell r="AD1685">
            <v>107.16338330849383</v>
          </cell>
          <cell r="AE1685">
            <v>109.49102773298972</v>
          </cell>
          <cell r="AF1685">
            <v>112.61887955079555</v>
          </cell>
          <cell r="AG1685">
            <v>117.53533491290723</v>
          </cell>
          <cell r="AH1685">
            <v>126.65517207973129</v>
          </cell>
          <cell r="AZ1685">
            <v>1682</v>
          </cell>
          <cell r="BA1685">
            <v>57.131122425470181</v>
          </cell>
          <cell r="BB1685">
            <v>58.643153854643948</v>
          </cell>
          <cell r="BC1685">
            <v>60.603576192768799</v>
          </cell>
          <cell r="BD1685">
            <v>63.370767087267048</v>
          </cell>
          <cell r="BE1685">
            <v>68.118175829808592</v>
          </cell>
        </row>
        <row r="1686">
          <cell r="AC1686">
            <v>1683</v>
          </cell>
          <cell r="AD1686">
            <v>107.1717588934501</v>
          </cell>
          <cell r="AE1686">
            <v>109.49959875708943</v>
          </cell>
          <cell r="AF1686">
            <v>112.62740289175491</v>
          </cell>
          <cell r="AG1686">
            <v>117.54371157536126</v>
          </cell>
          <cell r="AH1686">
            <v>126.6642961609154</v>
          </cell>
          <cell r="AZ1686">
            <v>1683</v>
          </cell>
          <cell r="BA1686">
            <v>57.134959201540852</v>
          </cell>
          <cell r="BB1686">
            <v>58.647297039992019</v>
          </cell>
          <cell r="BC1686">
            <v>60.607699685119059</v>
          </cell>
          <cell r="BD1686">
            <v>63.374757606736125</v>
          </cell>
          <cell r="BE1686">
            <v>68.122024549085452</v>
          </cell>
        </row>
        <row r="1687">
          <cell r="AC1687">
            <v>1684</v>
          </cell>
          <cell r="AD1687">
            <v>107.18013447840639</v>
          </cell>
          <cell r="AE1687">
            <v>109.50816978118912</v>
          </cell>
          <cell r="AF1687">
            <v>112.63592623271427</v>
          </cell>
          <cell r="AG1687">
            <v>117.55208823781528</v>
          </cell>
          <cell r="AH1687">
            <v>126.6734202420995</v>
          </cell>
          <cell r="AZ1687">
            <v>1684</v>
          </cell>
          <cell r="BA1687">
            <v>57.13879597761153</v>
          </cell>
          <cell r="BB1687">
            <v>58.651440225340089</v>
          </cell>
          <cell r="BC1687">
            <v>60.611823177469319</v>
          </cell>
          <cell r="BD1687">
            <v>63.378748126205203</v>
          </cell>
          <cell r="BE1687">
            <v>68.125873268362312</v>
          </cell>
        </row>
        <row r="1688">
          <cell r="AC1688">
            <v>1685</v>
          </cell>
          <cell r="AD1688">
            <v>107.18851006336266</v>
          </cell>
          <cell r="AE1688">
            <v>109.51674080528883</v>
          </cell>
          <cell r="AF1688">
            <v>112.64444957367364</v>
          </cell>
          <cell r="AG1688">
            <v>117.56046490026932</v>
          </cell>
          <cell r="AH1688">
            <v>126.68254432328361</v>
          </cell>
          <cell r="AZ1688">
            <v>1685</v>
          </cell>
          <cell r="BA1688">
            <v>57.1426327536822</v>
          </cell>
          <cell r="BB1688">
            <v>58.655583410688159</v>
          </cell>
          <cell r="BC1688">
            <v>60.615946669819571</v>
          </cell>
          <cell r="BD1688">
            <v>63.38273864567428</v>
          </cell>
          <cell r="BE1688">
            <v>68.129721987639172</v>
          </cell>
        </row>
        <row r="1689">
          <cell r="AC1689">
            <v>1686</v>
          </cell>
          <cell r="AD1689">
            <v>107.19688564831893</v>
          </cell>
          <cell r="AE1689">
            <v>109.52531182938854</v>
          </cell>
          <cell r="AF1689">
            <v>112.652972914633</v>
          </cell>
          <cell r="AG1689">
            <v>117.56884156272335</v>
          </cell>
          <cell r="AH1689">
            <v>126.69166840446771</v>
          </cell>
          <cell r="AZ1689">
            <v>1686</v>
          </cell>
          <cell r="BA1689">
            <v>57.146469529752878</v>
          </cell>
          <cell r="BB1689">
            <v>58.659726596036229</v>
          </cell>
          <cell r="BC1689">
            <v>60.620070162169831</v>
          </cell>
          <cell r="BD1689">
            <v>63.386729165143358</v>
          </cell>
          <cell r="BE1689">
            <v>68.133570706916032</v>
          </cell>
        </row>
        <row r="1690">
          <cell r="AC1690">
            <v>1687</v>
          </cell>
          <cell r="AD1690">
            <v>107.20526123327519</v>
          </cell>
          <cell r="AE1690">
            <v>109.53388285348824</v>
          </cell>
          <cell r="AF1690">
            <v>112.66149625559237</v>
          </cell>
          <cell r="AG1690">
            <v>117.57721822517738</v>
          </cell>
          <cell r="AH1690">
            <v>126.70079248565182</v>
          </cell>
          <cell r="AZ1690">
            <v>1687</v>
          </cell>
          <cell r="BA1690">
            <v>57.150306305823548</v>
          </cell>
          <cell r="BB1690">
            <v>58.6638697813843</v>
          </cell>
          <cell r="BC1690">
            <v>60.624193654520084</v>
          </cell>
          <cell r="BD1690">
            <v>63.390719684612435</v>
          </cell>
          <cell r="BE1690">
            <v>68.137419426192906</v>
          </cell>
        </row>
        <row r="1691">
          <cell r="AC1691">
            <v>1688</v>
          </cell>
          <cell r="AD1691">
            <v>107.21363681823148</v>
          </cell>
          <cell r="AE1691">
            <v>109.54245387758795</v>
          </cell>
          <cell r="AF1691">
            <v>112.67001959655173</v>
          </cell>
          <cell r="AG1691">
            <v>117.58559488763142</v>
          </cell>
          <cell r="AH1691">
            <v>126.70991656683591</v>
          </cell>
          <cell r="AZ1691">
            <v>1688</v>
          </cell>
          <cell r="BA1691">
            <v>57.154143081894226</v>
          </cell>
          <cell r="BB1691">
            <v>58.66801296673237</v>
          </cell>
          <cell r="BC1691">
            <v>60.628317146870344</v>
          </cell>
          <cell r="BD1691">
            <v>63.394710204081512</v>
          </cell>
          <cell r="BE1691">
            <v>68.141268145469766</v>
          </cell>
        </row>
        <row r="1692">
          <cell r="AC1692">
            <v>1689</v>
          </cell>
          <cell r="AD1692">
            <v>107.22201240318775</v>
          </cell>
          <cell r="AE1692">
            <v>109.55102490168764</v>
          </cell>
          <cell r="AF1692">
            <v>112.67854293751108</v>
          </cell>
          <cell r="AG1692">
            <v>117.59397155008544</v>
          </cell>
          <cell r="AH1692">
            <v>126.71904064802003</v>
          </cell>
          <cell r="AZ1692">
            <v>1689</v>
          </cell>
          <cell r="BA1692">
            <v>57.157979857964897</v>
          </cell>
          <cell r="BB1692">
            <v>58.67215615208044</v>
          </cell>
          <cell r="BC1692">
            <v>60.632440639220597</v>
          </cell>
          <cell r="BD1692">
            <v>63.39870072355059</v>
          </cell>
          <cell r="BE1692">
            <v>68.145116864746626</v>
          </cell>
        </row>
        <row r="1693">
          <cell r="AC1693">
            <v>1690</v>
          </cell>
          <cell r="AD1693">
            <v>107.23038798814402</v>
          </cell>
          <cell r="AE1693">
            <v>109.55959592578735</v>
          </cell>
          <cell r="AF1693">
            <v>112.68706627847045</v>
          </cell>
          <cell r="AG1693">
            <v>117.60234821253947</v>
          </cell>
          <cell r="AH1693">
            <v>126.72816472920414</v>
          </cell>
          <cell r="AZ1693">
            <v>1690</v>
          </cell>
          <cell r="BA1693">
            <v>57.161816634035567</v>
          </cell>
          <cell r="BB1693">
            <v>58.676299337428503</v>
          </cell>
          <cell r="BC1693">
            <v>60.636564131570857</v>
          </cell>
          <cell r="BD1693">
            <v>63.402691243019667</v>
          </cell>
          <cell r="BE1693">
            <v>68.148965584023486</v>
          </cell>
        </row>
        <row r="1694">
          <cell r="AC1694">
            <v>1691</v>
          </cell>
          <cell r="AD1694">
            <v>107.23876357310029</v>
          </cell>
          <cell r="AE1694">
            <v>109.56816694988706</v>
          </cell>
          <cell r="AF1694">
            <v>112.69558961942981</v>
          </cell>
          <cell r="AG1694">
            <v>117.61072487499351</v>
          </cell>
          <cell r="AH1694">
            <v>126.73728881038824</v>
          </cell>
          <cell r="AZ1694">
            <v>1691</v>
          </cell>
          <cell r="BA1694">
            <v>57.165653410106245</v>
          </cell>
          <cell r="BB1694">
            <v>58.680442522776573</v>
          </cell>
          <cell r="BC1694">
            <v>60.64068762392111</v>
          </cell>
          <cell r="BD1694">
            <v>63.406681762488745</v>
          </cell>
          <cell r="BE1694">
            <v>68.152814303300346</v>
          </cell>
        </row>
        <row r="1695">
          <cell r="AC1695">
            <v>1692</v>
          </cell>
          <cell r="AD1695">
            <v>107.24713915805657</v>
          </cell>
          <cell r="AE1695">
            <v>109.57673797398675</v>
          </cell>
          <cell r="AF1695">
            <v>112.70411296038918</v>
          </cell>
          <cell r="AG1695">
            <v>117.61910153744753</v>
          </cell>
          <cell r="AH1695">
            <v>126.74641289157235</v>
          </cell>
          <cell r="AZ1695">
            <v>1692</v>
          </cell>
          <cell r="BA1695">
            <v>57.169490186176915</v>
          </cell>
          <cell r="BB1695">
            <v>58.684585708124644</v>
          </cell>
          <cell r="BC1695">
            <v>60.64481111627137</v>
          </cell>
          <cell r="BD1695">
            <v>63.410672281957822</v>
          </cell>
          <cell r="BE1695">
            <v>68.156663022577206</v>
          </cell>
        </row>
        <row r="1696">
          <cell r="AC1696">
            <v>1693</v>
          </cell>
          <cell r="AD1696">
            <v>107.25551474301284</v>
          </cell>
          <cell r="AE1696">
            <v>109.58530899808646</v>
          </cell>
          <cell r="AF1696">
            <v>112.71263630134854</v>
          </cell>
          <cell r="AG1696">
            <v>117.62747819990156</v>
          </cell>
          <cell r="AH1696">
            <v>126.75553697275645</v>
          </cell>
          <cell r="AZ1696">
            <v>1693</v>
          </cell>
          <cell r="BA1696">
            <v>57.173326962247593</v>
          </cell>
          <cell r="BB1696">
            <v>58.688728893472714</v>
          </cell>
          <cell r="BC1696">
            <v>60.648934608621623</v>
          </cell>
          <cell r="BD1696">
            <v>63.4146628014269</v>
          </cell>
          <cell r="BE1696">
            <v>68.160511741854066</v>
          </cell>
        </row>
        <row r="1697">
          <cell r="AC1697">
            <v>1694</v>
          </cell>
          <cell r="AD1697">
            <v>107.26389032796911</v>
          </cell>
          <cell r="AE1697">
            <v>109.59388002218617</v>
          </cell>
          <cell r="AF1697">
            <v>112.7211596423079</v>
          </cell>
          <cell r="AG1697">
            <v>117.63585486235559</v>
          </cell>
          <cell r="AH1697">
            <v>126.76466105394056</v>
          </cell>
          <cell r="AZ1697">
            <v>1694</v>
          </cell>
          <cell r="BA1697">
            <v>57.177163738318264</v>
          </cell>
          <cell r="BB1697">
            <v>58.692872078820784</v>
          </cell>
          <cell r="BC1697">
            <v>60.653058100971883</v>
          </cell>
          <cell r="BD1697">
            <v>63.418653320895977</v>
          </cell>
          <cell r="BE1697">
            <v>68.164360461130926</v>
          </cell>
        </row>
        <row r="1698">
          <cell r="AC1698">
            <v>1695</v>
          </cell>
          <cell r="AD1698">
            <v>107.27226591292538</v>
          </cell>
          <cell r="AE1698">
            <v>109.60245104628586</v>
          </cell>
          <cell r="AF1698">
            <v>112.72968298326727</v>
          </cell>
          <cell r="AG1698">
            <v>117.64423152480963</v>
          </cell>
          <cell r="AH1698">
            <v>126.77378513512465</v>
          </cell>
          <cell r="AZ1698">
            <v>1695</v>
          </cell>
          <cell r="BA1698">
            <v>57.181000514388934</v>
          </cell>
          <cell r="BB1698">
            <v>58.697015264168854</v>
          </cell>
          <cell r="BC1698">
            <v>60.657181593322136</v>
          </cell>
          <cell r="BD1698">
            <v>63.422643840365055</v>
          </cell>
          <cell r="BE1698">
            <v>68.168209180407786</v>
          </cell>
        </row>
        <row r="1699">
          <cell r="AC1699">
            <v>1696</v>
          </cell>
          <cell r="AD1699">
            <v>107.28064149788165</v>
          </cell>
          <cell r="AE1699">
            <v>109.61102207038557</v>
          </cell>
          <cell r="AF1699">
            <v>112.73820632422662</v>
          </cell>
          <cell r="AG1699">
            <v>117.65260818726365</v>
          </cell>
          <cell r="AH1699">
            <v>126.78290921630877</v>
          </cell>
          <cell r="AZ1699">
            <v>1696</v>
          </cell>
          <cell r="BA1699">
            <v>57.184837290459612</v>
          </cell>
          <cell r="BB1699">
            <v>58.701158449516925</v>
          </cell>
          <cell r="BC1699">
            <v>60.661305085672396</v>
          </cell>
          <cell r="BD1699">
            <v>63.426634359834132</v>
          </cell>
          <cell r="BE1699">
            <v>68.172057899684646</v>
          </cell>
        </row>
        <row r="1700">
          <cell r="AC1700">
            <v>1697</v>
          </cell>
          <cell r="AD1700">
            <v>107.28901708283793</v>
          </cell>
          <cell r="AE1700">
            <v>109.61959309448527</v>
          </cell>
          <cell r="AF1700">
            <v>112.74672966518598</v>
          </cell>
          <cell r="AG1700">
            <v>117.66098484971768</v>
          </cell>
          <cell r="AH1700">
            <v>126.79203329749288</v>
          </cell>
          <cell r="AZ1700">
            <v>1697</v>
          </cell>
          <cell r="BA1700">
            <v>57.188674066530282</v>
          </cell>
          <cell r="BB1700">
            <v>58.705301634864995</v>
          </cell>
          <cell r="BC1700">
            <v>60.665428578022649</v>
          </cell>
          <cell r="BD1700">
            <v>63.43062487930321</v>
          </cell>
          <cell r="BE1700">
            <v>68.175906618961506</v>
          </cell>
        </row>
        <row r="1701">
          <cell r="AC1701">
            <v>1698</v>
          </cell>
          <cell r="AD1701">
            <v>107.2973926677942</v>
          </cell>
          <cell r="AE1701">
            <v>109.62816411858498</v>
          </cell>
          <cell r="AF1701">
            <v>112.75525300614535</v>
          </cell>
          <cell r="AG1701">
            <v>117.66936151217172</v>
          </cell>
          <cell r="AH1701">
            <v>126.80115737867698</v>
          </cell>
          <cell r="AZ1701">
            <v>1698</v>
          </cell>
          <cell r="BA1701">
            <v>57.19251084260096</v>
          </cell>
          <cell r="BB1701">
            <v>58.709444820213065</v>
          </cell>
          <cell r="BC1701">
            <v>60.669552070372909</v>
          </cell>
          <cell r="BD1701">
            <v>63.434615398772287</v>
          </cell>
          <cell r="BE1701">
            <v>68.179755338238365</v>
          </cell>
        </row>
        <row r="1702">
          <cell r="AC1702">
            <v>1699</v>
          </cell>
          <cell r="AD1702">
            <v>107.30576825275047</v>
          </cell>
          <cell r="AE1702">
            <v>109.63673514268469</v>
          </cell>
          <cell r="AF1702">
            <v>112.76377634710471</v>
          </cell>
          <cell r="AG1702">
            <v>117.67773817462574</v>
          </cell>
          <cell r="AH1702">
            <v>126.81028145986109</v>
          </cell>
          <cell r="AZ1702">
            <v>1699</v>
          </cell>
          <cell r="BA1702">
            <v>57.196347618671631</v>
          </cell>
          <cell r="BB1702">
            <v>58.713588005561135</v>
          </cell>
          <cell r="BC1702">
            <v>60.673675562723162</v>
          </cell>
          <cell r="BD1702">
            <v>63.438605918241365</v>
          </cell>
          <cell r="BE1702">
            <v>68.183604057515225</v>
          </cell>
        </row>
        <row r="1703">
          <cell r="AC1703">
            <v>1700</v>
          </cell>
          <cell r="AD1703">
            <v>107.31414383770674</v>
          </cell>
          <cell r="AE1703">
            <v>109.64530616678438</v>
          </cell>
          <cell r="AF1703">
            <v>112.77229968806408</v>
          </cell>
          <cell r="AG1703">
            <v>117.68611483707977</v>
          </cell>
          <cell r="AH1703">
            <v>126.81940554104519</v>
          </cell>
          <cell r="AZ1703">
            <v>1700</v>
          </cell>
          <cell r="BA1703">
            <v>57.200184394742308</v>
          </cell>
          <cell r="BB1703">
            <v>58.717731190909205</v>
          </cell>
          <cell r="BC1703">
            <v>60.677799055073422</v>
          </cell>
          <cell r="BD1703">
            <v>63.442596437710442</v>
          </cell>
          <cell r="BE1703">
            <v>68.187452776792099</v>
          </cell>
        </row>
        <row r="1704">
          <cell r="AC1704">
            <v>1701</v>
          </cell>
          <cell r="AD1704">
            <v>107.32251942266302</v>
          </cell>
          <cell r="AE1704">
            <v>109.65387719088409</v>
          </cell>
          <cell r="AF1704">
            <v>112.78082302902344</v>
          </cell>
          <cell r="AG1704">
            <v>117.6944914995338</v>
          </cell>
          <cell r="AH1704">
            <v>126.8285296222293</v>
          </cell>
          <cell r="AZ1704">
            <v>1701</v>
          </cell>
          <cell r="BA1704">
            <v>57.204021170812979</v>
          </cell>
          <cell r="BB1704">
            <v>58.721874376257276</v>
          </cell>
          <cell r="BC1704">
            <v>60.681922547423675</v>
          </cell>
          <cell r="BD1704">
            <v>63.44658695717952</v>
          </cell>
          <cell r="BE1704">
            <v>68.191301496068959</v>
          </cell>
        </row>
        <row r="1705">
          <cell r="AC1705">
            <v>1702</v>
          </cell>
          <cell r="AD1705">
            <v>107.33089500761929</v>
          </cell>
          <cell r="AE1705">
            <v>109.6624482149838</v>
          </cell>
          <cell r="AF1705">
            <v>112.78934636998279</v>
          </cell>
          <cell r="AG1705">
            <v>117.70286816198784</v>
          </cell>
          <cell r="AH1705">
            <v>126.83765370341339</v>
          </cell>
          <cell r="AZ1705">
            <v>1702</v>
          </cell>
          <cell r="BA1705">
            <v>57.207857946883649</v>
          </cell>
          <cell r="BB1705">
            <v>58.726017561605346</v>
          </cell>
          <cell r="BC1705">
            <v>60.686046039773935</v>
          </cell>
          <cell r="BD1705">
            <v>63.450577476648597</v>
          </cell>
          <cell r="BE1705">
            <v>68.195150215345819</v>
          </cell>
        </row>
        <row r="1706">
          <cell r="AC1706">
            <v>1703</v>
          </cell>
          <cell r="AD1706">
            <v>107.33927059257556</v>
          </cell>
          <cell r="AE1706">
            <v>109.67101923908349</v>
          </cell>
          <cell r="AF1706">
            <v>112.79786971094217</v>
          </cell>
          <cell r="AG1706">
            <v>117.71124482444186</v>
          </cell>
          <cell r="AH1706">
            <v>126.84677778459751</v>
          </cell>
          <cell r="AZ1706">
            <v>1703</v>
          </cell>
          <cell r="BA1706">
            <v>57.211694722954327</v>
          </cell>
          <cell r="BB1706">
            <v>58.730160746953416</v>
          </cell>
          <cell r="BC1706">
            <v>60.690169532124187</v>
          </cell>
          <cell r="BD1706">
            <v>63.454567996117675</v>
          </cell>
          <cell r="BE1706">
            <v>68.198998934622679</v>
          </cell>
        </row>
        <row r="1707">
          <cell r="AC1707">
            <v>1704</v>
          </cell>
          <cell r="AD1707">
            <v>107.34764617753183</v>
          </cell>
          <cell r="AE1707">
            <v>109.6795902631832</v>
          </cell>
          <cell r="AF1707">
            <v>112.80639305190152</v>
          </cell>
          <cell r="AG1707">
            <v>117.71962148689589</v>
          </cell>
          <cell r="AH1707">
            <v>126.8559018657816</v>
          </cell>
          <cell r="AZ1707">
            <v>1704</v>
          </cell>
          <cell r="BA1707">
            <v>57.215531499024998</v>
          </cell>
          <cell r="BB1707">
            <v>58.734303932301486</v>
          </cell>
          <cell r="BC1707">
            <v>60.694293024474447</v>
          </cell>
          <cell r="BD1707">
            <v>63.458558515586752</v>
          </cell>
          <cell r="BE1707">
            <v>68.202847653899539</v>
          </cell>
        </row>
        <row r="1708">
          <cell r="AC1708">
            <v>1705</v>
          </cell>
          <cell r="AD1708">
            <v>107.3560217624881</v>
          </cell>
          <cell r="AE1708">
            <v>109.6881612872829</v>
          </cell>
          <cell r="AF1708">
            <v>112.81491639286089</v>
          </cell>
          <cell r="AG1708">
            <v>117.72799814934993</v>
          </cell>
          <cell r="AH1708">
            <v>126.86502594696572</v>
          </cell>
          <cell r="AZ1708">
            <v>1705</v>
          </cell>
          <cell r="BA1708">
            <v>57.219368275095675</v>
          </cell>
          <cell r="BB1708">
            <v>58.738447117649557</v>
          </cell>
          <cell r="BC1708">
            <v>60.6984165168247</v>
          </cell>
          <cell r="BD1708">
            <v>63.462549035055829</v>
          </cell>
          <cell r="BE1708">
            <v>68.206696373176399</v>
          </cell>
        </row>
        <row r="1709">
          <cell r="AC1709">
            <v>1706</v>
          </cell>
          <cell r="AD1709">
            <v>107.36439734744438</v>
          </cell>
          <cell r="AE1709">
            <v>109.6967323113826</v>
          </cell>
          <cell r="AF1709">
            <v>112.82343973382025</v>
          </cell>
          <cell r="AG1709">
            <v>117.73637481180396</v>
          </cell>
          <cell r="AH1709">
            <v>126.87415002814983</v>
          </cell>
          <cell r="AZ1709">
            <v>1706</v>
          </cell>
          <cell r="BA1709">
            <v>57.223205051166346</v>
          </cell>
          <cell r="BB1709">
            <v>58.742590302997627</v>
          </cell>
          <cell r="BC1709">
            <v>60.70254000917496</v>
          </cell>
          <cell r="BD1709">
            <v>63.466539554524907</v>
          </cell>
          <cell r="BE1709">
            <v>68.210545092453259</v>
          </cell>
        </row>
        <row r="1710">
          <cell r="AC1710">
            <v>1707</v>
          </cell>
          <cell r="AD1710">
            <v>107.37277293240065</v>
          </cell>
          <cell r="AE1710">
            <v>109.70530333548231</v>
          </cell>
          <cell r="AF1710">
            <v>112.83196307477961</v>
          </cell>
          <cell r="AG1710">
            <v>117.74475147425798</v>
          </cell>
          <cell r="AH1710">
            <v>126.88327410933393</v>
          </cell>
          <cell r="AZ1710">
            <v>1707</v>
          </cell>
          <cell r="BA1710">
            <v>57.227041827237016</v>
          </cell>
          <cell r="BB1710">
            <v>58.746733488345697</v>
          </cell>
          <cell r="BC1710">
            <v>60.706663501525213</v>
          </cell>
          <cell r="BD1710">
            <v>63.470530073993984</v>
          </cell>
          <cell r="BE1710">
            <v>68.214393811730119</v>
          </cell>
        </row>
        <row r="1711">
          <cell r="AC1711">
            <v>1708</v>
          </cell>
          <cell r="AD1711">
            <v>107.38114851735692</v>
          </cell>
          <cell r="AE1711">
            <v>109.71387435958201</v>
          </cell>
          <cell r="AF1711">
            <v>112.84048641573898</v>
          </cell>
          <cell r="AG1711">
            <v>117.75312813671202</v>
          </cell>
          <cell r="AH1711">
            <v>126.89239819051804</v>
          </cell>
          <cell r="AZ1711">
            <v>1708</v>
          </cell>
          <cell r="BA1711">
            <v>57.230878603307694</v>
          </cell>
          <cell r="BB1711">
            <v>58.750876673693767</v>
          </cell>
          <cell r="BC1711">
            <v>60.710786993875473</v>
          </cell>
          <cell r="BD1711">
            <v>63.474520593463062</v>
          </cell>
          <cell r="BE1711">
            <v>68.218242531006979</v>
          </cell>
        </row>
        <row r="1712">
          <cell r="AC1712">
            <v>1709</v>
          </cell>
          <cell r="AD1712">
            <v>107.38952410231319</v>
          </cell>
          <cell r="AE1712">
            <v>109.72244538368172</v>
          </cell>
          <cell r="AF1712">
            <v>112.84900975669834</v>
          </cell>
          <cell r="AG1712">
            <v>117.76150479916605</v>
          </cell>
          <cell r="AH1712">
            <v>126.90152227170213</v>
          </cell>
          <cell r="AZ1712">
            <v>1709</v>
          </cell>
          <cell r="BA1712">
            <v>57.234715379378365</v>
          </cell>
          <cell r="BB1712">
            <v>58.755019859041838</v>
          </cell>
          <cell r="BC1712">
            <v>60.714910486225726</v>
          </cell>
          <cell r="BD1712">
            <v>63.478511112932139</v>
          </cell>
          <cell r="BE1712">
            <v>68.222091250283839</v>
          </cell>
        </row>
        <row r="1713">
          <cell r="AC1713">
            <v>1710</v>
          </cell>
          <cell r="AD1713">
            <v>107.39789968726947</v>
          </cell>
          <cell r="AE1713">
            <v>109.73101640778142</v>
          </cell>
          <cell r="AF1713">
            <v>112.85753309765769</v>
          </cell>
          <cell r="AG1713">
            <v>117.76988146162007</v>
          </cell>
          <cell r="AH1713">
            <v>126.91064635288625</v>
          </cell>
          <cell r="AZ1713">
            <v>1710</v>
          </cell>
          <cell r="BA1713">
            <v>57.238552155449042</v>
          </cell>
          <cell r="BB1713">
            <v>58.759163044389908</v>
          </cell>
          <cell r="BC1713">
            <v>60.719033978575986</v>
          </cell>
          <cell r="BD1713">
            <v>63.482501632401217</v>
          </cell>
          <cell r="BE1713">
            <v>68.225939969560699</v>
          </cell>
        </row>
        <row r="1714">
          <cell r="AC1714">
            <v>1711</v>
          </cell>
          <cell r="AD1714">
            <v>107.40627527222574</v>
          </cell>
          <cell r="AE1714">
            <v>109.73958743188112</v>
          </cell>
          <cell r="AF1714">
            <v>112.86605643861706</v>
          </cell>
          <cell r="AG1714">
            <v>117.7782581240741</v>
          </cell>
          <cell r="AH1714">
            <v>126.91977043407034</v>
          </cell>
          <cell r="AZ1714">
            <v>1711</v>
          </cell>
          <cell r="BA1714">
            <v>57.242388931519713</v>
          </cell>
          <cell r="BB1714">
            <v>58.763306229737978</v>
          </cell>
          <cell r="BC1714">
            <v>60.723157470926239</v>
          </cell>
          <cell r="BD1714">
            <v>63.486492151870294</v>
          </cell>
          <cell r="BE1714">
            <v>68.229788688837559</v>
          </cell>
        </row>
        <row r="1715">
          <cell r="AC1715">
            <v>1712</v>
          </cell>
          <cell r="AD1715">
            <v>107.41465085718201</v>
          </cell>
          <cell r="AE1715">
            <v>109.74815845598083</v>
          </cell>
          <cell r="AF1715">
            <v>112.87457977957642</v>
          </cell>
          <cell r="AG1715">
            <v>117.78663478652814</v>
          </cell>
          <cell r="AH1715">
            <v>126.92889451525446</v>
          </cell>
          <cell r="AZ1715">
            <v>1712</v>
          </cell>
          <cell r="BA1715">
            <v>57.246225707590384</v>
          </cell>
          <cell r="BB1715">
            <v>58.767449415086048</v>
          </cell>
          <cell r="BC1715">
            <v>60.727280963276499</v>
          </cell>
          <cell r="BD1715">
            <v>63.490482671339372</v>
          </cell>
          <cell r="BE1715">
            <v>68.233637408114433</v>
          </cell>
        </row>
        <row r="1716">
          <cell r="AC1716">
            <v>1713</v>
          </cell>
          <cell r="AD1716">
            <v>107.42302644213828</v>
          </cell>
          <cell r="AE1716">
            <v>109.75672948008052</v>
          </cell>
          <cell r="AF1716">
            <v>112.88310312053579</v>
          </cell>
          <cell r="AG1716">
            <v>117.79501144898217</v>
          </cell>
          <cell r="AH1716">
            <v>126.93801859643857</v>
          </cell>
          <cell r="AZ1716">
            <v>1713</v>
          </cell>
          <cell r="BA1716">
            <v>57.250062483661061</v>
          </cell>
          <cell r="BB1716">
            <v>58.771592600434118</v>
          </cell>
          <cell r="BC1716">
            <v>60.731404455626752</v>
          </cell>
          <cell r="BD1716">
            <v>63.494473190808449</v>
          </cell>
          <cell r="BE1716">
            <v>68.237486127391293</v>
          </cell>
        </row>
        <row r="1717">
          <cell r="AC1717">
            <v>1714</v>
          </cell>
          <cell r="AD1717">
            <v>107.43140202709456</v>
          </cell>
          <cell r="AE1717">
            <v>109.76530050418023</v>
          </cell>
          <cell r="AF1717">
            <v>112.89162646149515</v>
          </cell>
          <cell r="AG1717">
            <v>117.80338811143619</v>
          </cell>
          <cell r="AH1717">
            <v>126.94714267762267</v>
          </cell>
          <cell r="AZ1717">
            <v>1714</v>
          </cell>
          <cell r="BA1717">
            <v>57.253899259731732</v>
          </cell>
          <cell r="BB1717">
            <v>58.775735785782182</v>
          </cell>
          <cell r="BC1717">
            <v>60.735527947977012</v>
          </cell>
          <cell r="BD1717">
            <v>63.498463710277527</v>
          </cell>
          <cell r="BE1717">
            <v>68.241334846668153</v>
          </cell>
        </row>
        <row r="1718">
          <cell r="AC1718">
            <v>1715</v>
          </cell>
          <cell r="AD1718">
            <v>107.43977761205083</v>
          </cell>
          <cell r="AE1718">
            <v>109.77387152827994</v>
          </cell>
          <cell r="AF1718">
            <v>112.90014980245451</v>
          </cell>
          <cell r="AG1718">
            <v>117.81176477389023</v>
          </cell>
          <cell r="AH1718">
            <v>126.95626675880678</v>
          </cell>
          <cell r="AZ1718">
            <v>1715</v>
          </cell>
          <cell r="BA1718">
            <v>57.257736035802409</v>
          </cell>
          <cell r="BB1718">
            <v>58.779878971130252</v>
          </cell>
          <cell r="BC1718">
            <v>60.739651440327265</v>
          </cell>
          <cell r="BD1718">
            <v>63.502454229746604</v>
          </cell>
          <cell r="BE1718">
            <v>68.245183565945013</v>
          </cell>
        </row>
        <row r="1719">
          <cell r="AC1719">
            <v>1716</v>
          </cell>
          <cell r="AD1719">
            <v>107.4481531970071</v>
          </cell>
          <cell r="AE1719">
            <v>109.78244255237964</v>
          </cell>
          <cell r="AF1719">
            <v>112.90867314341388</v>
          </cell>
          <cell r="AG1719">
            <v>117.82014143634426</v>
          </cell>
          <cell r="AH1719">
            <v>126.96539083999087</v>
          </cell>
          <cell r="AZ1719">
            <v>1716</v>
          </cell>
          <cell r="BA1719">
            <v>57.26157281187308</v>
          </cell>
          <cell r="BB1719">
            <v>58.784022156478322</v>
          </cell>
          <cell r="BC1719">
            <v>60.743774932677525</v>
          </cell>
          <cell r="BD1719">
            <v>63.506444749215682</v>
          </cell>
          <cell r="BE1719">
            <v>68.249032285221872</v>
          </cell>
        </row>
        <row r="1720">
          <cell r="AC1720">
            <v>1717</v>
          </cell>
          <cell r="AD1720">
            <v>107.45652878196337</v>
          </cell>
          <cell r="AE1720">
            <v>109.79101357647934</v>
          </cell>
          <cell r="AF1720">
            <v>112.91719648437324</v>
          </cell>
          <cell r="AG1720">
            <v>117.82851809879828</v>
          </cell>
          <cell r="AH1720">
            <v>126.97451492117499</v>
          </cell>
          <cell r="AZ1720">
            <v>1717</v>
          </cell>
          <cell r="BA1720">
            <v>57.265409587943758</v>
          </cell>
          <cell r="BB1720">
            <v>58.788165341826392</v>
          </cell>
          <cell r="BC1720">
            <v>60.747898425027785</v>
          </cell>
          <cell r="BD1720">
            <v>63.510435268684759</v>
          </cell>
          <cell r="BE1720">
            <v>68.252881004498732</v>
          </cell>
        </row>
        <row r="1721">
          <cell r="AC1721">
            <v>1718</v>
          </cell>
          <cell r="AD1721">
            <v>107.46490436691964</v>
          </cell>
          <cell r="AE1721">
            <v>109.79958460057904</v>
          </cell>
          <cell r="AF1721">
            <v>112.92571982533261</v>
          </cell>
          <cell r="AG1721">
            <v>117.83689476125231</v>
          </cell>
          <cell r="AH1721">
            <v>126.98363900235908</v>
          </cell>
          <cell r="AZ1721">
            <v>1718</v>
          </cell>
          <cell r="BA1721">
            <v>57.269246364014428</v>
          </cell>
          <cell r="BB1721">
            <v>58.792308527174463</v>
          </cell>
          <cell r="BC1721">
            <v>60.752021917378038</v>
          </cell>
          <cell r="BD1721">
            <v>63.514425788153837</v>
          </cell>
          <cell r="BE1721">
            <v>68.256729723775592</v>
          </cell>
        </row>
        <row r="1722">
          <cell r="AC1722">
            <v>1719</v>
          </cell>
          <cell r="AD1722">
            <v>107.47327995187592</v>
          </cell>
          <cell r="AE1722">
            <v>109.80815562467875</v>
          </cell>
          <cell r="AF1722">
            <v>112.93424316629196</v>
          </cell>
          <cell r="AG1722">
            <v>117.84527142370635</v>
          </cell>
          <cell r="AH1722">
            <v>126.9927630835432</v>
          </cell>
          <cell r="AZ1722">
            <v>1719</v>
          </cell>
          <cell r="BA1722">
            <v>57.273083140085099</v>
          </cell>
          <cell r="BB1722">
            <v>58.796451712522533</v>
          </cell>
          <cell r="BC1722">
            <v>60.756145409728298</v>
          </cell>
          <cell r="BD1722">
            <v>63.518416307622914</v>
          </cell>
          <cell r="BE1722">
            <v>68.260578443052452</v>
          </cell>
        </row>
        <row r="1723">
          <cell r="AC1723">
            <v>1720</v>
          </cell>
          <cell r="AD1723">
            <v>107.48165553683219</v>
          </cell>
          <cell r="AE1723">
            <v>109.81672664877846</v>
          </cell>
          <cell r="AF1723">
            <v>112.94276650725132</v>
          </cell>
          <cell r="AG1723">
            <v>117.85364808616038</v>
          </cell>
          <cell r="AH1723">
            <v>127.00173553283786</v>
          </cell>
          <cell r="AZ1723">
            <v>1720</v>
          </cell>
          <cell r="BA1723">
            <v>57.276919916155776</v>
          </cell>
          <cell r="BB1723">
            <v>58.800594897870603</v>
          </cell>
          <cell r="BC1723">
            <v>60.76026890207855</v>
          </cell>
          <cell r="BD1723">
            <v>63.522406827091991</v>
          </cell>
          <cell r="BE1723">
            <v>68.264427162329312</v>
          </cell>
        </row>
        <row r="1724">
          <cell r="AC1724">
            <v>1721</v>
          </cell>
          <cell r="AD1724">
            <v>107.49003112178846</v>
          </cell>
          <cell r="AE1724">
            <v>109.82529767287815</v>
          </cell>
          <cell r="AF1724">
            <v>112.95128984821069</v>
          </cell>
          <cell r="AG1724">
            <v>117.8620247486144</v>
          </cell>
          <cell r="AH1724">
            <v>127.01012650278408</v>
          </cell>
          <cell r="AZ1724">
            <v>1721</v>
          </cell>
          <cell r="BA1724">
            <v>57.280756692226447</v>
          </cell>
          <cell r="BB1724">
            <v>58.804738083218673</v>
          </cell>
          <cell r="BC1724">
            <v>60.76439239442881</v>
          </cell>
          <cell r="BD1724">
            <v>63.526397346561069</v>
          </cell>
          <cell r="BE1724">
            <v>68.268275881606172</v>
          </cell>
        </row>
        <row r="1725">
          <cell r="AC1725">
            <v>1722</v>
          </cell>
          <cell r="AD1725">
            <v>107.49840670674473</v>
          </cell>
          <cell r="AE1725">
            <v>109.83386869697786</v>
          </cell>
          <cell r="AF1725">
            <v>112.95981318917005</v>
          </cell>
          <cell r="AG1725">
            <v>117.87040141106844</v>
          </cell>
          <cell r="AH1725">
            <v>127.01851747273028</v>
          </cell>
          <cell r="AZ1725">
            <v>1722</v>
          </cell>
          <cell r="BA1725">
            <v>57.284593468297125</v>
          </cell>
          <cell r="BB1725">
            <v>58.808881268566743</v>
          </cell>
          <cell r="BC1725">
            <v>60.768515886779063</v>
          </cell>
          <cell r="BD1725">
            <v>63.530387866030146</v>
          </cell>
          <cell r="BE1725">
            <v>68.272124600883032</v>
          </cell>
        </row>
        <row r="1726">
          <cell r="AC1726">
            <v>1723</v>
          </cell>
          <cell r="AD1726">
            <v>107.50678229170101</v>
          </cell>
          <cell r="AE1726">
            <v>109.84243972107757</v>
          </cell>
          <cell r="AF1726">
            <v>112.96833653012941</v>
          </cell>
          <cell r="AG1726">
            <v>117.87877807352247</v>
          </cell>
          <cell r="AH1726">
            <v>127.02690844267649</v>
          </cell>
          <cell r="AZ1726">
            <v>1723</v>
          </cell>
          <cell r="BA1726">
            <v>57.288430244367795</v>
          </cell>
          <cell r="BB1726">
            <v>58.813024453914814</v>
          </cell>
          <cell r="BC1726">
            <v>60.772639379129323</v>
          </cell>
          <cell r="BD1726">
            <v>63.534378385499224</v>
          </cell>
          <cell r="BE1726">
            <v>68.275973320159892</v>
          </cell>
        </row>
        <row r="1727">
          <cell r="AC1727">
            <v>1724</v>
          </cell>
          <cell r="AD1727">
            <v>107.51515787665728</v>
          </cell>
          <cell r="AE1727">
            <v>109.85101074517726</v>
          </cell>
          <cell r="AF1727">
            <v>112.97685987108878</v>
          </cell>
          <cell r="AG1727">
            <v>117.88715473597649</v>
          </cell>
          <cell r="AH1727">
            <v>127.03529941262269</v>
          </cell>
          <cell r="AZ1727">
            <v>1724</v>
          </cell>
          <cell r="BA1727">
            <v>57.292267020438466</v>
          </cell>
          <cell r="BB1727">
            <v>58.817167639262884</v>
          </cell>
          <cell r="BC1727">
            <v>60.776762871479576</v>
          </cell>
          <cell r="BD1727">
            <v>63.538368904968301</v>
          </cell>
          <cell r="BE1727">
            <v>68.279822039436752</v>
          </cell>
        </row>
        <row r="1728">
          <cell r="AC1728">
            <v>1725</v>
          </cell>
          <cell r="AD1728">
            <v>107.52353346161355</v>
          </cell>
          <cell r="AE1728">
            <v>109.85958176927697</v>
          </cell>
          <cell r="AF1728">
            <v>112.98538321204813</v>
          </cell>
          <cell r="AG1728">
            <v>117.89553139843053</v>
          </cell>
          <cell r="AH1728">
            <v>127.04369038256891</v>
          </cell>
          <cell r="AZ1728">
            <v>1725</v>
          </cell>
          <cell r="BA1728">
            <v>57.296103796509144</v>
          </cell>
          <cell r="BB1728">
            <v>58.821310824610954</v>
          </cell>
          <cell r="BC1728">
            <v>60.780886363829836</v>
          </cell>
          <cell r="BD1728">
            <v>63.542359424437379</v>
          </cell>
          <cell r="BE1728">
            <v>68.283670758713626</v>
          </cell>
        </row>
        <row r="1729">
          <cell r="AC1729">
            <v>1726</v>
          </cell>
          <cell r="AD1729">
            <v>107.53190904656982</v>
          </cell>
          <cell r="AE1729">
            <v>109.86815279337667</v>
          </cell>
          <cell r="AF1729">
            <v>112.99390655300751</v>
          </cell>
          <cell r="AG1729">
            <v>117.90390806088456</v>
          </cell>
          <cell r="AH1729">
            <v>127.05208135251512</v>
          </cell>
          <cell r="AZ1729">
            <v>1726</v>
          </cell>
          <cell r="BA1729">
            <v>57.299940572579814</v>
          </cell>
          <cell r="BB1729">
            <v>58.825454009959024</v>
          </cell>
          <cell r="BC1729">
            <v>60.785009856180089</v>
          </cell>
          <cell r="BD1729">
            <v>63.546349943906456</v>
          </cell>
          <cell r="BE1729">
            <v>68.287519477990486</v>
          </cell>
        </row>
        <row r="1730">
          <cell r="AC1730">
            <v>1727</v>
          </cell>
          <cell r="AD1730">
            <v>107.54028463152611</v>
          </cell>
          <cell r="AE1730">
            <v>109.87672381747637</v>
          </cell>
          <cell r="AF1730">
            <v>113.00238248921141</v>
          </cell>
          <cell r="AG1730">
            <v>117.91228472333859</v>
          </cell>
          <cell r="AH1730">
            <v>127.06047232246132</v>
          </cell>
          <cell r="AZ1730">
            <v>1727</v>
          </cell>
          <cell r="BA1730">
            <v>57.303777348650492</v>
          </cell>
          <cell r="BB1730">
            <v>58.829597195307095</v>
          </cell>
          <cell r="BC1730">
            <v>60.789133348530349</v>
          </cell>
          <cell r="BD1730">
            <v>63.550340463375534</v>
          </cell>
          <cell r="BE1730">
            <v>68.291368197267346</v>
          </cell>
        </row>
        <row r="1731">
          <cell r="AC1731">
            <v>1728</v>
          </cell>
          <cell r="AD1731">
            <v>107.54866021648238</v>
          </cell>
          <cell r="AE1731">
            <v>109.88529484157608</v>
          </cell>
          <cell r="AF1731">
            <v>113.0107395484732</v>
          </cell>
          <cell r="AG1731">
            <v>117.92066138579261</v>
          </cell>
          <cell r="AH1731">
            <v>127.06886329240753</v>
          </cell>
          <cell r="AZ1731">
            <v>1728</v>
          </cell>
          <cell r="BA1731">
            <v>57.307614124721162</v>
          </cell>
          <cell r="BB1731">
            <v>58.833740380655165</v>
          </cell>
          <cell r="BC1731">
            <v>60.793256840880602</v>
          </cell>
          <cell r="BD1731">
            <v>63.554330982844611</v>
          </cell>
          <cell r="BE1731">
            <v>68.295216916544206</v>
          </cell>
        </row>
        <row r="1732">
          <cell r="AC1732">
            <v>1729</v>
          </cell>
          <cell r="AD1732">
            <v>107.55703580143864</v>
          </cell>
          <cell r="AE1732">
            <v>109.89386586567578</v>
          </cell>
          <cell r="AF1732">
            <v>113.01909660773497</v>
          </cell>
          <cell r="AG1732">
            <v>117.92903804824665</v>
          </cell>
          <cell r="AH1732">
            <v>127.07725426235373</v>
          </cell>
          <cell r="AZ1732">
            <v>1729</v>
          </cell>
          <cell r="BA1732">
            <v>57.31145090079184</v>
          </cell>
          <cell r="BB1732">
            <v>58.837883566003235</v>
          </cell>
          <cell r="BC1732">
            <v>60.797380333230862</v>
          </cell>
          <cell r="BD1732">
            <v>63.558321502313689</v>
          </cell>
          <cell r="BE1732">
            <v>68.299065635821066</v>
          </cell>
        </row>
        <row r="1733">
          <cell r="AC1733">
            <v>1730</v>
          </cell>
          <cell r="AD1733">
            <v>107.56541138639491</v>
          </cell>
          <cell r="AE1733">
            <v>109.90243688977549</v>
          </cell>
          <cell r="AF1733">
            <v>113.02745366699675</v>
          </cell>
          <cell r="AG1733">
            <v>117.93741471070068</v>
          </cell>
          <cell r="AH1733">
            <v>127.08564523229995</v>
          </cell>
          <cell r="AZ1733">
            <v>1730</v>
          </cell>
          <cell r="BA1733">
            <v>57.315287676862511</v>
          </cell>
          <cell r="BB1733">
            <v>58.842026751351305</v>
          </cell>
          <cell r="BC1733">
            <v>60.801503825581115</v>
          </cell>
          <cell r="BD1733">
            <v>63.562312021782766</v>
          </cell>
          <cell r="BE1733">
            <v>68.302914355097926</v>
          </cell>
        </row>
        <row r="1734">
          <cell r="AC1734">
            <v>1731</v>
          </cell>
          <cell r="AD1734">
            <v>107.57378697135118</v>
          </cell>
          <cell r="AE1734">
            <v>109.9110079138752</v>
          </cell>
          <cell r="AF1734">
            <v>113.03581072625853</v>
          </cell>
          <cell r="AG1734">
            <v>117.94579137315471</v>
          </cell>
          <cell r="AH1734">
            <v>127.09403620224616</v>
          </cell>
          <cell r="AZ1734">
            <v>1731</v>
          </cell>
          <cell r="BA1734">
            <v>57.319124452933181</v>
          </cell>
          <cell r="BB1734">
            <v>58.846169936699376</v>
          </cell>
          <cell r="BC1734">
            <v>60.805627317931375</v>
          </cell>
          <cell r="BD1734">
            <v>63.566302541251844</v>
          </cell>
          <cell r="BE1734">
            <v>68.306763074374786</v>
          </cell>
        </row>
        <row r="1735">
          <cell r="AC1735">
            <v>1732</v>
          </cell>
          <cell r="AD1735">
            <v>107.58216255630747</v>
          </cell>
          <cell r="AE1735">
            <v>109.91957893797489</v>
          </cell>
          <cell r="AF1735">
            <v>113.0441677855203</v>
          </cell>
          <cell r="AG1735">
            <v>117.95416803560875</v>
          </cell>
          <cell r="AH1735">
            <v>127.10242717219236</v>
          </cell>
          <cell r="AZ1735">
            <v>1732</v>
          </cell>
          <cell r="BA1735">
            <v>57.322961229003859</v>
          </cell>
          <cell r="BB1735">
            <v>58.850313122047446</v>
          </cell>
          <cell r="BC1735">
            <v>60.809750810281628</v>
          </cell>
          <cell r="BD1735">
            <v>63.570293060720921</v>
          </cell>
          <cell r="BE1735">
            <v>68.310611793651645</v>
          </cell>
        </row>
        <row r="1736">
          <cell r="AC1736">
            <v>1733</v>
          </cell>
          <cell r="AD1736">
            <v>107.59053814126374</v>
          </cell>
          <cell r="AE1736">
            <v>109.9281499620746</v>
          </cell>
          <cell r="AF1736">
            <v>113.05252484478208</v>
          </cell>
          <cell r="AG1736">
            <v>117.96254469806277</v>
          </cell>
          <cell r="AH1736">
            <v>127.11081814213857</v>
          </cell>
          <cell r="AZ1736">
            <v>1733</v>
          </cell>
          <cell r="BA1736">
            <v>57.326798005074529</v>
          </cell>
          <cell r="BB1736">
            <v>58.854456307395516</v>
          </cell>
          <cell r="BC1736">
            <v>60.813874302631888</v>
          </cell>
          <cell r="BD1736">
            <v>63.574283580189999</v>
          </cell>
          <cell r="BE1736">
            <v>68.314460512928505</v>
          </cell>
        </row>
        <row r="1737">
          <cell r="AC1737">
            <v>1734</v>
          </cell>
          <cell r="AD1737">
            <v>107.59891372622</v>
          </cell>
          <cell r="AE1737">
            <v>109.93672098617429</v>
          </cell>
          <cell r="AF1737">
            <v>113.06088190404387</v>
          </cell>
          <cell r="AG1737">
            <v>117.9709213605168</v>
          </cell>
          <cell r="AH1737">
            <v>127.11920911208479</v>
          </cell>
          <cell r="AZ1737">
            <v>1734</v>
          </cell>
          <cell r="BA1737">
            <v>57.330634781145207</v>
          </cell>
          <cell r="BB1737">
            <v>58.858599492743586</v>
          </cell>
          <cell r="BC1737">
            <v>60.817997794982141</v>
          </cell>
          <cell r="BD1737">
            <v>63.578274099659076</v>
          </cell>
          <cell r="BE1737">
            <v>68.318309232205365</v>
          </cell>
        </row>
        <row r="1738">
          <cell r="AC1738">
            <v>1735</v>
          </cell>
          <cell r="AD1738">
            <v>107.60728931117627</v>
          </cell>
          <cell r="AE1738">
            <v>109.945292010274</v>
          </cell>
          <cell r="AF1738">
            <v>113.06923896330564</v>
          </cell>
          <cell r="AG1738">
            <v>117.97929802297082</v>
          </cell>
          <cell r="AH1738">
            <v>127.12760008203099</v>
          </cell>
          <cell r="AZ1738">
            <v>1735</v>
          </cell>
          <cell r="BA1738">
            <v>57.334471557215878</v>
          </cell>
          <cell r="BB1738">
            <v>58.862742678091657</v>
          </cell>
          <cell r="BC1738">
            <v>60.822121287332401</v>
          </cell>
          <cell r="BD1738">
            <v>63.582264619128154</v>
          </cell>
          <cell r="BE1738">
            <v>68.322157951482225</v>
          </cell>
        </row>
        <row r="1739">
          <cell r="AC1739">
            <v>1736</v>
          </cell>
          <cell r="AD1739">
            <v>107.61566489613256</v>
          </cell>
          <cell r="AE1739">
            <v>109.95386303437371</v>
          </cell>
          <cell r="AF1739">
            <v>113.07759602256742</v>
          </cell>
          <cell r="AG1739">
            <v>117.98767468542486</v>
          </cell>
          <cell r="AH1739">
            <v>127.1359910519772</v>
          </cell>
          <cell r="AZ1739">
            <v>1736</v>
          </cell>
          <cell r="BA1739">
            <v>57.338308333286548</v>
          </cell>
          <cell r="BB1739">
            <v>58.866885863439727</v>
          </cell>
          <cell r="BC1739">
            <v>60.826244779682654</v>
          </cell>
          <cell r="BD1739">
            <v>63.586255138597231</v>
          </cell>
          <cell r="BE1739">
            <v>68.326006670759085</v>
          </cell>
        </row>
        <row r="1740">
          <cell r="AC1740">
            <v>1737</v>
          </cell>
          <cell r="AD1740">
            <v>107.62404048108883</v>
          </cell>
          <cell r="AE1740">
            <v>109.96243405847341</v>
          </cell>
          <cell r="AF1740">
            <v>113.08595308182919</v>
          </cell>
          <cell r="AG1740">
            <v>117.99605134787889</v>
          </cell>
          <cell r="AH1740">
            <v>127.14438202192341</v>
          </cell>
          <cell r="AZ1740">
            <v>1737</v>
          </cell>
          <cell r="BA1740">
            <v>57.342145109357226</v>
          </cell>
          <cell r="BB1740">
            <v>58.871029048787797</v>
          </cell>
          <cell r="BC1740">
            <v>60.830368272032914</v>
          </cell>
          <cell r="BD1740">
            <v>63.590245658066308</v>
          </cell>
          <cell r="BE1740">
            <v>68.329855390035959</v>
          </cell>
        </row>
        <row r="1741">
          <cell r="AC1741">
            <v>1738</v>
          </cell>
          <cell r="AD1741">
            <v>107.6324160660451</v>
          </cell>
          <cell r="AE1741">
            <v>109.97100508257311</v>
          </cell>
          <cell r="AF1741">
            <v>113.09431014109097</v>
          </cell>
          <cell r="AG1741">
            <v>118.00419915392548</v>
          </cell>
          <cell r="AH1741">
            <v>127.15277299186963</v>
          </cell>
          <cell r="AZ1741">
            <v>1738</v>
          </cell>
          <cell r="BA1741">
            <v>57.345981885427896</v>
          </cell>
          <cell r="BB1741">
            <v>58.87517223413586</v>
          </cell>
          <cell r="BC1741">
            <v>60.834491764383166</v>
          </cell>
          <cell r="BD1741">
            <v>63.594236177535386</v>
          </cell>
          <cell r="BE1741">
            <v>68.333704109312819</v>
          </cell>
        </row>
        <row r="1742">
          <cell r="AC1742">
            <v>1739</v>
          </cell>
          <cell r="AD1742">
            <v>107.64079165100136</v>
          </cell>
          <cell r="AE1742">
            <v>109.97957610667282</v>
          </cell>
          <cell r="AF1742">
            <v>113.10266720035276</v>
          </cell>
          <cell r="AG1742">
            <v>118.01214287861934</v>
          </cell>
          <cell r="AH1742">
            <v>127.16116396181583</v>
          </cell>
          <cell r="AZ1742">
            <v>1739</v>
          </cell>
          <cell r="BA1742">
            <v>57.349818661498574</v>
          </cell>
          <cell r="BB1742">
            <v>58.87931541948393</v>
          </cell>
          <cell r="BC1742">
            <v>60.838615256733426</v>
          </cell>
          <cell r="BD1742">
            <v>63.598226697004463</v>
          </cell>
          <cell r="BE1742">
            <v>68.337552828589679</v>
          </cell>
        </row>
        <row r="1743">
          <cell r="AC1743">
            <v>1740</v>
          </cell>
          <cell r="AD1743">
            <v>107.64916723595765</v>
          </cell>
          <cell r="AE1743">
            <v>109.98814713077252</v>
          </cell>
          <cell r="AF1743">
            <v>113.11102425961452</v>
          </cell>
          <cell r="AG1743">
            <v>118.0200866033132</v>
          </cell>
          <cell r="AH1743">
            <v>127.16955493176204</v>
          </cell>
          <cell r="AZ1743">
            <v>1740</v>
          </cell>
          <cell r="BA1743">
            <v>57.353655437569245</v>
          </cell>
          <cell r="BB1743">
            <v>58.883458604832001</v>
          </cell>
          <cell r="BC1743">
            <v>60.842738749083679</v>
          </cell>
          <cell r="BD1743">
            <v>63.602217216473541</v>
          </cell>
          <cell r="BE1743">
            <v>68.341401547866539</v>
          </cell>
        </row>
        <row r="1744">
          <cell r="AC1744">
            <v>1741</v>
          </cell>
          <cell r="AD1744">
            <v>107.65754282091392</v>
          </cell>
          <cell r="AE1744">
            <v>109.99671815487223</v>
          </cell>
          <cell r="AF1744">
            <v>113.11938131887631</v>
          </cell>
          <cell r="AG1744">
            <v>118.02803032800706</v>
          </cell>
          <cell r="AH1744">
            <v>127.17794590170824</v>
          </cell>
          <cell r="AZ1744">
            <v>1741</v>
          </cell>
          <cell r="BA1744">
            <v>57.357492213639915</v>
          </cell>
          <cell r="BB1744">
            <v>58.887601790180071</v>
          </cell>
          <cell r="BC1744">
            <v>60.846862241433939</v>
          </cell>
          <cell r="BD1744">
            <v>63.606207735942618</v>
          </cell>
          <cell r="BE1744">
            <v>68.345250267143399</v>
          </cell>
        </row>
        <row r="1745">
          <cell r="AC1745">
            <v>1742</v>
          </cell>
          <cell r="AD1745">
            <v>107.66591840587019</v>
          </cell>
          <cell r="AE1745">
            <v>110.00483321725318</v>
          </cell>
          <cell r="AF1745">
            <v>113.12773837813808</v>
          </cell>
          <cell r="AG1745">
            <v>118.03597405270092</v>
          </cell>
          <cell r="AH1745">
            <v>127.18633687165446</v>
          </cell>
          <cell r="AZ1745">
            <v>1742</v>
          </cell>
          <cell r="BA1745">
            <v>57.361328989710593</v>
          </cell>
          <cell r="BB1745">
            <v>58.891744975528141</v>
          </cell>
          <cell r="BC1745">
            <v>60.850985733784192</v>
          </cell>
          <cell r="BD1745">
            <v>63.610198255411696</v>
          </cell>
          <cell r="BE1745">
            <v>68.349098986420259</v>
          </cell>
        </row>
        <row r="1746">
          <cell r="AC1746">
            <v>1743</v>
          </cell>
          <cell r="AD1746">
            <v>107.67429399082646</v>
          </cell>
          <cell r="AE1746">
            <v>110.01266536318282</v>
          </cell>
          <cell r="AF1746">
            <v>113.13609543739986</v>
          </cell>
          <cell r="AG1746">
            <v>118.04391777739478</v>
          </cell>
          <cell r="AH1746">
            <v>127.19472784160067</v>
          </cell>
          <cell r="AZ1746">
            <v>1743</v>
          </cell>
          <cell r="BA1746">
            <v>57.365165765781263</v>
          </cell>
          <cell r="BB1746">
            <v>58.895888160876211</v>
          </cell>
          <cell r="BC1746">
            <v>60.855109226134452</v>
          </cell>
          <cell r="BD1746">
            <v>63.614188774880773</v>
          </cell>
          <cell r="BE1746">
            <v>68.352947705697119</v>
          </cell>
        </row>
        <row r="1747">
          <cell r="AC1747">
            <v>1744</v>
          </cell>
          <cell r="AD1747">
            <v>107.68266957578273</v>
          </cell>
          <cell r="AE1747">
            <v>110.02049750911246</v>
          </cell>
          <cell r="AF1747">
            <v>113.14445249666164</v>
          </cell>
          <cell r="AG1747">
            <v>118.05186150208864</v>
          </cell>
          <cell r="AH1747">
            <v>127.20311881154687</v>
          </cell>
          <cell r="AZ1747">
            <v>1744</v>
          </cell>
          <cell r="BA1747">
            <v>57.369002541851941</v>
          </cell>
          <cell r="BB1747">
            <v>58.900031346224281</v>
          </cell>
          <cell r="BC1747">
            <v>60.859232718484705</v>
          </cell>
          <cell r="BD1747">
            <v>63.618179294349851</v>
          </cell>
          <cell r="BE1747">
            <v>68.356796424973979</v>
          </cell>
        </row>
        <row r="1748">
          <cell r="AC1748">
            <v>1745</v>
          </cell>
          <cell r="AD1748">
            <v>107.69104516073901</v>
          </cell>
          <cell r="AE1748">
            <v>110.0283296550421</v>
          </cell>
          <cell r="AF1748">
            <v>113.15280955592341</v>
          </cell>
          <cell r="AG1748">
            <v>118.0598052267825</v>
          </cell>
          <cell r="AH1748">
            <v>127.21150978149308</v>
          </cell>
          <cell r="AZ1748">
            <v>1745</v>
          </cell>
          <cell r="BA1748">
            <v>57.372839317922612</v>
          </cell>
          <cell r="BB1748">
            <v>58.904174531572352</v>
          </cell>
          <cell r="BC1748">
            <v>60.863356210834965</v>
          </cell>
          <cell r="BD1748">
            <v>63.622169813818928</v>
          </cell>
          <cell r="BE1748">
            <v>68.360645144250839</v>
          </cell>
        </row>
        <row r="1749">
          <cell r="AC1749">
            <v>1746</v>
          </cell>
          <cell r="AD1749">
            <v>107.69942074569528</v>
          </cell>
          <cell r="AE1749">
            <v>110.03616180097174</v>
          </cell>
          <cell r="AF1749">
            <v>113.16116661518519</v>
          </cell>
          <cell r="AG1749">
            <v>118.06774895147636</v>
          </cell>
          <cell r="AH1749">
            <v>127.2199007514393</v>
          </cell>
          <cell r="AZ1749">
            <v>1746</v>
          </cell>
          <cell r="BA1749">
            <v>57.376676093993289</v>
          </cell>
          <cell r="BB1749">
            <v>58.908317716920422</v>
          </cell>
          <cell r="BC1749">
            <v>60.867479703185218</v>
          </cell>
          <cell r="BD1749">
            <v>63.626160333288006</v>
          </cell>
          <cell r="BE1749">
            <v>68.364493863527699</v>
          </cell>
        </row>
        <row r="1750">
          <cell r="AC1750">
            <v>1747</v>
          </cell>
          <cell r="AD1750">
            <v>107.70779633065155</v>
          </cell>
          <cell r="AE1750">
            <v>110.04399394690138</v>
          </cell>
          <cell r="AF1750">
            <v>113.16952367444696</v>
          </cell>
          <cell r="AG1750">
            <v>118.07569267617022</v>
          </cell>
          <cell r="AH1750">
            <v>127.2282917213855</v>
          </cell>
          <cell r="AZ1750">
            <v>1747</v>
          </cell>
          <cell r="BA1750">
            <v>57.38051287006396</v>
          </cell>
          <cell r="BB1750">
            <v>58.912460902268492</v>
          </cell>
          <cell r="BC1750">
            <v>60.871603195535478</v>
          </cell>
          <cell r="BD1750">
            <v>63.630150852757083</v>
          </cell>
          <cell r="BE1750">
            <v>68.368342582804559</v>
          </cell>
        </row>
        <row r="1751">
          <cell r="AC1751">
            <v>1748</v>
          </cell>
          <cell r="AD1751">
            <v>107.71617191560782</v>
          </cell>
          <cell r="AE1751">
            <v>110.05182609283102</v>
          </cell>
          <cell r="AF1751">
            <v>113.17788073370875</v>
          </cell>
          <cell r="AG1751">
            <v>118.08363640086408</v>
          </cell>
          <cell r="AH1751">
            <v>127.23668269133171</v>
          </cell>
          <cell r="AZ1751">
            <v>1748</v>
          </cell>
          <cell r="BA1751">
            <v>57.384349646134631</v>
          </cell>
          <cell r="BB1751">
            <v>58.916604087616562</v>
          </cell>
          <cell r="BC1751">
            <v>60.875726687885731</v>
          </cell>
          <cell r="BD1751">
            <v>63.634141372226161</v>
          </cell>
          <cell r="BE1751">
            <v>68.372191302081418</v>
          </cell>
        </row>
        <row r="1752">
          <cell r="AC1752">
            <v>1749</v>
          </cell>
          <cell r="AD1752">
            <v>107.7245475005641</v>
          </cell>
          <cell r="AE1752">
            <v>110.05965823876065</v>
          </cell>
          <cell r="AF1752">
            <v>113.18623779297053</v>
          </cell>
          <cell r="AG1752">
            <v>118.09158012555794</v>
          </cell>
          <cell r="AH1752">
            <v>127.24507366127791</v>
          </cell>
          <cell r="AZ1752">
            <v>1749</v>
          </cell>
          <cell r="BA1752">
            <v>57.388186422205308</v>
          </cell>
          <cell r="BB1752">
            <v>58.920747272964633</v>
          </cell>
          <cell r="BC1752">
            <v>60.879850180235991</v>
          </cell>
          <cell r="BD1752">
            <v>63.638131891695238</v>
          </cell>
          <cell r="BE1752">
            <v>68.376040021358293</v>
          </cell>
        </row>
        <row r="1753">
          <cell r="AC1753">
            <v>1750</v>
          </cell>
          <cell r="AD1753">
            <v>107.73292308552037</v>
          </cell>
          <cell r="AE1753">
            <v>110.06749038469029</v>
          </cell>
          <cell r="AF1753">
            <v>113.1945948522323</v>
          </cell>
          <cell r="AG1753">
            <v>118.0995238502518</v>
          </cell>
          <cell r="AH1753">
            <v>127.25346463122413</v>
          </cell>
          <cell r="AZ1753">
            <v>1750</v>
          </cell>
          <cell r="BA1753">
            <v>57.392023198275979</v>
          </cell>
          <cell r="BB1753">
            <v>58.924890458312703</v>
          </cell>
          <cell r="BC1753">
            <v>60.883973672586251</v>
          </cell>
          <cell r="BD1753">
            <v>63.642122411164316</v>
          </cell>
          <cell r="BE1753">
            <v>68.379888740635153</v>
          </cell>
        </row>
        <row r="1754">
          <cell r="AC1754">
            <v>1751</v>
          </cell>
          <cell r="AD1754">
            <v>107.74129867047664</v>
          </cell>
          <cell r="AE1754">
            <v>110.07532253061993</v>
          </cell>
          <cell r="AF1754">
            <v>113.20295191149408</v>
          </cell>
          <cell r="AG1754">
            <v>118.10746757494566</v>
          </cell>
          <cell r="AH1754">
            <v>127.26185560117034</v>
          </cell>
          <cell r="AZ1754">
            <v>1751</v>
          </cell>
          <cell r="BA1754">
            <v>57.395859974346656</v>
          </cell>
          <cell r="BB1754">
            <v>58.929033643660773</v>
          </cell>
          <cell r="BC1754">
            <v>60.888097164936504</v>
          </cell>
          <cell r="BD1754">
            <v>63.646112930633393</v>
          </cell>
          <cell r="BE1754">
            <v>68.383737459912012</v>
          </cell>
        </row>
        <row r="1755">
          <cell r="AC1755">
            <v>1752</v>
          </cell>
          <cell r="AD1755">
            <v>107.74967425543291</v>
          </cell>
          <cell r="AE1755">
            <v>110.08315467654957</v>
          </cell>
          <cell r="AF1755">
            <v>113.21130897075587</v>
          </cell>
          <cell r="AG1755">
            <v>118.11541129963952</v>
          </cell>
          <cell r="AH1755">
            <v>127.27024657111654</v>
          </cell>
          <cell r="AZ1755">
            <v>1752</v>
          </cell>
          <cell r="BA1755">
            <v>57.399696750417327</v>
          </cell>
          <cell r="BB1755">
            <v>58.933176829008843</v>
          </cell>
          <cell r="BC1755">
            <v>60.892220657286764</v>
          </cell>
          <cell r="BD1755">
            <v>63.650103450102471</v>
          </cell>
          <cell r="BE1755">
            <v>68.387586179188872</v>
          </cell>
        </row>
        <row r="1756">
          <cell r="AC1756">
            <v>1753</v>
          </cell>
          <cell r="AD1756">
            <v>107.75804984038919</v>
          </cell>
          <cell r="AE1756">
            <v>110.09098682247921</v>
          </cell>
          <cell r="AF1756">
            <v>113.21966603001763</v>
          </cell>
          <cell r="AG1756">
            <v>118.12335502433338</v>
          </cell>
          <cell r="AH1756">
            <v>127.27863754106275</v>
          </cell>
          <cell r="AZ1756">
            <v>1753</v>
          </cell>
          <cell r="BA1756">
            <v>57.403533526487998</v>
          </cell>
          <cell r="BB1756">
            <v>58.937320014356914</v>
          </cell>
          <cell r="BC1756">
            <v>60.896344149637017</v>
          </cell>
          <cell r="BD1756">
            <v>63.654093969571548</v>
          </cell>
          <cell r="BE1756">
            <v>68.391434898465732</v>
          </cell>
        </row>
        <row r="1757">
          <cell r="AC1757">
            <v>1754</v>
          </cell>
          <cell r="AD1757">
            <v>107.76642542534546</v>
          </cell>
          <cell r="AE1757">
            <v>110.09881896840885</v>
          </cell>
          <cell r="AF1757">
            <v>113.22802308927942</v>
          </cell>
          <cell r="AG1757">
            <v>118.13129874902724</v>
          </cell>
          <cell r="AH1757">
            <v>127.28702851100897</v>
          </cell>
          <cell r="AZ1757">
            <v>1754</v>
          </cell>
          <cell r="BA1757">
            <v>57.407370302558675</v>
          </cell>
          <cell r="BB1757">
            <v>58.941463199704984</v>
          </cell>
          <cell r="BC1757">
            <v>60.900467641987277</v>
          </cell>
          <cell r="BD1757">
            <v>63.658084489040625</v>
          </cell>
          <cell r="BE1757">
            <v>68.395283617742592</v>
          </cell>
        </row>
        <row r="1758">
          <cell r="AC1758">
            <v>1755</v>
          </cell>
          <cell r="AD1758">
            <v>107.77480101030173</v>
          </cell>
          <cell r="AE1758">
            <v>110.10665111433849</v>
          </cell>
          <cell r="AF1758">
            <v>113.23638014854119</v>
          </cell>
          <cell r="AG1758">
            <v>118.1392424737211</v>
          </cell>
          <cell r="AH1758">
            <v>127.29541948095518</v>
          </cell>
          <cell r="AZ1758">
            <v>1755</v>
          </cell>
          <cell r="BA1758">
            <v>57.411207078629346</v>
          </cell>
          <cell r="BB1758">
            <v>58.945606385053054</v>
          </cell>
          <cell r="BC1758">
            <v>60.904591134337529</v>
          </cell>
          <cell r="BD1758">
            <v>63.662075008509703</v>
          </cell>
          <cell r="BE1758">
            <v>68.399132337019452</v>
          </cell>
        </row>
        <row r="1759">
          <cell r="AC1759">
            <v>1756</v>
          </cell>
          <cell r="AD1759">
            <v>107.783176595258</v>
          </cell>
          <cell r="AE1759">
            <v>110.11448326026813</v>
          </cell>
          <cell r="AF1759">
            <v>113.24473720780297</v>
          </cell>
          <cell r="AG1759">
            <v>118.14718619841496</v>
          </cell>
          <cell r="AH1759">
            <v>127.30381045090138</v>
          </cell>
          <cell r="AZ1759">
            <v>1756</v>
          </cell>
          <cell r="BA1759">
            <v>57.415043854700023</v>
          </cell>
          <cell r="BB1759">
            <v>58.949749570401124</v>
          </cell>
          <cell r="BC1759">
            <v>60.908714626687789</v>
          </cell>
          <cell r="BD1759">
            <v>63.66606552797878</v>
          </cell>
          <cell r="BE1759">
            <v>68.402981056296312</v>
          </cell>
        </row>
        <row r="1760">
          <cell r="AC1760">
            <v>1757</v>
          </cell>
          <cell r="AD1760">
            <v>107.79155218021427</v>
          </cell>
          <cell r="AE1760">
            <v>110.12231540619777</v>
          </cell>
          <cell r="AF1760">
            <v>113.25309426706475</v>
          </cell>
          <cell r="AG1760">
            <v>118.15512992310882</v>
          </cell>
          <cell r="AH1760">
            <v>127.31220142084759</v>
          </cell>
          <cell r="AZ1760">
            <v>1757</v>
          </cell>
          <cell r="BA1760">
            <v>57.418880630770694</v>
          </cell>
          <cell r="BB1760">
            <v>58.953892755749195</v>
          </cell>
          <cell r="BC1760">
            <v>60.912838119038042</v>
          </cell>
          <cell r="BD1760">
            <v>63.670056047447858</v>
          </cell>
          <cell r="BE1760">
            <v>68.406829775573172</v>
          </cell>
        </row>
        <row r="1761">
          <cell r="AC1761">
            <v>1758</v>
          </cell>
          <cell r="AD1761">
            <v>107.79992776517055</v>
          </cell>
          <cell r="AE1761">
            <v>110.13014755212741</v>
          </cell>
          <cell r="AF1761">
            <v>113.26145132632652</v>
          </cell>
          <cell r="AG1761">
            <v>118.16307364780268</v>
          </cell>
          <cell r="AH1761">
            <v>127.32059239079379</v>
          </cell>
          <cell r="AZ1761">
            <v>1758</v>
          </cell>
          <cell r="BA1761">
            <v>57.422717406841372</v>
          </cell>
          <cell r="BB1761">
            <v>58.958035941097265</v>
          </cell>
          <cell r="BC1761">
            <v>60.916961611388302</v>
          </cell>
          <cell r="BD1761">
            <v>63.674046566916935</v>
          </cell>
          <cell r="BE1761">
            <v>68.410678494850032</v>
          </cell>
        </row>
        <row r="1762">
          <cell r="AC1762">
            <v>1759</v>
          </cell>
          <cell r="AD1762">
            <v>107.80830335012682</v>
          </cell>
          <cell r="AE1762">
            <v>110.13797969805704</v>
          </cell>
          <cell r="AF1762">
            <v>113.26980838558831</v>
          </cell>
          <cell r="AG1762">
            <v>118.17101737249654</v>
          </cell>
          <cell r="AH1762">
            <v>127.32898336074001</v>
          </cell>
          <cell r="AZ1762">
            <v>1759</v>
          </cell>
          <cell r="BA1762">
            <v>57.426554182912042</v>
          </cell>
          <cell r="BB1762">
            <v>58.962179126445335</v>
          </cell>
          <cell r="BC1762">
            <v>60.921085103738555</v>
          </cell>
          <cell r="BD1762">
            <v>63.678037086386013</v>
          </cell>
          <cell r="BE1762">
            <v>68.414527214126892</v>
          </cell>
        </row>
        <row r="1763">
          <cell r="AC1763">
            <v>1760</v>
          </cell>
          <cell r="AD1763">
            <v>107.81667893508309</v>
          </cell>
          <cell r="AE1763">
            <v>110.14581184398668</v>
          </cell>
          <cell r="AF1763">
            <v>113.27816544485007</v>
          </cell>
          <cell r="AG1763">
            <v>118.1789610971904</v>
          </cell>
          <cell r="AH1763">
            <v>127.33737433068622</v>
          </cell>
          <cell r="AZ1763">
            <v>1760</v>
          </cell>
          <cell r="BA1763">
            <v>57.430390958982713</v>
          </cell>
          <cell r="BB1763">
            <v>58.966322311793405</v>
          </cell>
          <cell r="BC1763">
            <v>60.925208596088815</v>
          </cell>
          <cell r="BD1763">
            <v>63.68202760585509</v>
          </cell>
          <cell r="BE1763">
            <v>68.418375933403752</v>
          </cell>
        </row>
        <row r="1764">
          <cell r="AC1764">
            <v>1761</v>
          </cell>
          <cell r="AD1764">
            <v>107.82505452003936</v>
          </cell>
          <cell r="AE1764">
            <v>110.15364398991632</v>
          </cell>
          <cell r="AF1764">
            <v>113.28652250411186</v>
          </cell>
          <cell r="AG1764">
            <v>118.18690482188426</v>
          </cell>
          <cell r="AH1764">
            <v>127.34576530063242</v>
          </cell>
          <cell r="AZ1764">
            <v>1761</v>
          </cell>
          <cell r="BA1764">
            <v>57.434227735053391</v>
          </cell>
          <cell r="BB1764">
            <v>58.970465497141475</v>
          </cell>
          <cell r="BC1764">
            <v>60.929332088439068</v>
          </cell>
          <cell r="BD1764">
            <v>63.686018125324168</v>
          </cell>
          <cell r="BE1764">
            <v>68.422224652680612</v>
          </cell>
        </row>
        <row r="1765">
          <cell r="AC1765">
            <v>1762</v>
          </cell>
          <cell r="AD1765">
            <v>107.83343010499564</v>
          </cell>
          <cell r="AE1765">
            <v>110.16147613584596</v>
          </cell>
          <cell r="AF1765">
            <v>113.29487956337364</v>
          </cell>
          <cell r="AG1765">
            <v>118.19484854657811</v>
          </cell>
          <cell r="AH1765">
            <v>127.35415627057863</v>
          </cell>
          <cell r="AZ1765">
            <v>1762</v>
          </cell>
          <cell r="BA1765">
            <v>57.438064511124061</v>
          </cell>
          <cell r="BB1765">
            <v>58.974608682489539</v>
          </cell>
          <cell r="BC1765">
            <v>60.933455580789328</v>
          </cell>
          <cell r="BD1765">
            <v>63.690008644793245</v>
          </cell>
          <cell r="BE1765">
            <v>68.426073371957486</v>
          </cell>
        </row>
        <row r="1766">
          <cell r="AC1766">
            <v>1763</v>
          </cell>
          <cell r="AD1766">
            <v>107.84180568995191</v>
          </cell>
          <cell r="AE1766">
            <v>110.1693082817756</v>
          </cell>
          <cell r="AF1766">
            <v>113.30323662263541</v>
          </cell>
          <cell r="AG1766">
            <v>118.20279227127197</v>
          </cell>
          <cell r="AH1766">
            <v>127.36254724052485</v>
          </cell>
          <cell r="AZ1766">
            <v>1763</v>
          </cell>
          <cell r="BA1766">
            <v>57.441901287194739</v>
          </cell>
          <cell r="BB1766">
            <v>58.978751867837609</v>
          </cell>
          <cell r="BC1766">
            <v>60.937579073139581</v>
          </cell>
          <cell r="BD1766">
            <v>63.693999164262323</v>
          </cell>
          <cell r="BE1766">
            <v>68.429922091234346</v>
          </cell>
        </row>
        <row r="1767">
          <cell r="AC1767">
            <v>1764</v>
          </cell>
          <cell r="AD1767">
            <v>107.85018127490818</v>
          </cell>
          <cell r="AE1767">
            <v>110.17714042770524</v>
          </cell>
          <cell r="AF1767">
            <v>113.31159368189719</v>
          </cell>
          <cell r="AG1767">
            <v>118.21073599596583</v>
          </cell>
          <cell r="AH1767">
            <v>127.37093821047105</v>
          </cell>
          <cell r="AZ1767">
            <v>1764</v>
          </cell>
          <cell r="BA1767">
            <v>57.445738063265409</v>
          </cell>
          <cell r="BB1767">
            <v>58.982895053185679</v>
          </cell>
          <cell r="BC1767">
            <v>60.941702565489841</v>
          </cell>
          <cell r="BD1767">
            <v>63.6979896837314</v>
          </cell>
          <cell r="BE1767">
            <v>68.433770810511206</v>
          </cell>
        </row>
        <row r="1768">
          <cell r="AC1768">
            <v>1765</v>
          </cell>
          <cell r="AD1768">
            <v>107.85855685986445</v>
          </cell>
          <cell r="AE1768">
            <v>110.18497257363488</v>
          </cell>
          <cell r="AF1768">
            <v>113.31995074115898</v>
          </cell>
          <cell r="AG1768">
            <v>118.21867972065971</v>
          </cell>
          <cell r="AH1768">
            <v>127.37932918041726</v>
          </cell>
          <cell r="AZ1768">
            <v>1765</v>
          </cell>
          <cell r="BA1768">
            <v>57.44957483933608</v>
          </cell>
          <cell r="BB1768">
            <v>58.987038238533749</v>
          </cell>
          <cell r="BC1768">
            <v>60.945826057840094</v>
          </cell>
          <cell r="BD1768">
            <v>63.701980203200478</v>
          </cell>
          <cell r="BE1768">
            <v>68.437619529788066</v>
          </cell>
        </row>
        <row r="1769">
          <cell r="AC1769">
            <v>1766</v>
          </cell>
          <cell r="AD1769">
            <v>107.86693244482073</v>
          </cell>
          <cell r="AE1769">
            <v>110.19280471956452</v>
          </cell>
          <cell r="AF1769">
            <v>113.32830780042075</v>
          </cell>
          <cell r="AG1769">
            <v>118.22662344535357</v>
          </cell>
          <cell r="AH1769">
            <v>127.38772015036346</v>
          </cell>
          <cell r="AZ1769">
            <v>1766</v>
          </cell>
          <cell r="BA1769">
            <v>57.453411615406758</v>
          </cell>
          <cell r="BB1769">
            <v>58.99118142388182</v>
          </cell>
          <cell r="BC1769">
            <v>60.949949550190354</v>
          </cell>
          <cell r="BD1769">
            <v>63.705970722669555</v>
          </cell>
          <cell r="BE1769">
            <v>68.441468249064926</v>
          </cell>
        </row>
        <row r="1770">
          <cell r="AC1770">
            <v>1767</v>
          </cell>
          <cell r="AD1770">
            <v>107.875308029777</v>
          </cell>
          <cell r="AE1770">
            <v>110.20063686549416</v>
          </cell>
          <cell r="AF1770">
            <v>113.33666485968253</v>
          </cell>
          <cell r="AG1770">
            <v>118.23456717004743</v>
          </cell>
          <cell r="AH1770">
            <v>127.39611112030968</v>
          </cell>
          <cell r="AZ1770">
            <v>1767</v>
          </cell>
          <cell r="BA1770">
            <v>57.457248391477428</v>
          </cell>
          <cell r="BB1770">
            <v>58.99532460922989</v>
          </cell>
          <cell r="BC1770">
            <v>60.954073042540607</v>
          </cell>
          <cell r="BD1770">
            <v>63.709961242138633</v>
          </cell>
          <cell r="BE1770">
            <v>68.445316968341785</v>
          </cell>
        </row>
        <row r="1771">
          <cell r="AC1771">
            <v>1768</v>
          </cell>
          <cell r="AD1771">
            <v>107.88368361473327</v>
          </cell>
          <cell r="AE1771">
            <v>110.2084690114238</v>
          </cell>
          <cell r="AF1771">
            <v>113.3450219189443</v>
          </cell>
          <cell r="AG1771">
            <v>118.24251089474129</v>
          </cell>
          <cell r="AH1771">
            <v>127.40450209025589</v>
          </cell>
          <cell r="AZ1771">
            <v>1768</v>
          </cell>
          <cell r="BA1771">
            <v>57.461085167548106</v>
          </cell>
          <cell r="BB1771">
            <v>58.99946779457796</v>
          </cell>
          <cell r="BC1771">
            <v>60.958196534890867</v>
          </cell>
          <cell r="BD1771">
            <v>63.71395176160771</v>
          </cell>
          <cell r="BE1771">
            <v>68.449165687618645</v>
          </cell>
        </row>
        <row r="1772">
          <cell r="AC1772">
            <v>1769</v>
          </cell>
          <cell r="AD1772">
            <v>107.89205919968954</v>
          </cell>
          <cell r="AE1772">
            <v>110.21630115735344</v>
          </cell>
          <cell r="AF1772">
            <v>113.35337897820608</v>
          </cell>
          <cell r="AG1772">
            <v>118.25045461943515</v>
          </cell>
          <cell r="AH1772">
            <v>127.41289306020209</v>
          </cell>
          <cell r="AZ1772">
            <v>1769</v>
          </cell>
          <cell r="BA1772">
            <v>57.464921943618776</v>
          </cell>
          <cell r="BB1772">
            <v>59.003119669159467</v>
          </cell>
          <cell r="BC1772">
            <v>60.96232002724112</v>
          </cell>
          <cell r="BD1772">
            <v>63.717942281076787</v>
          </cell>
          <cell r="BE1772">
            <v>68.453014406895505</v>
          </cell>
        </row>
        <row r="1773">
          <cell r="AC1773">
            <v>1770</v>
          </cell>
          <cell r="AD1773">
            <v>107.90043478464581</v>
          </cell>
          <cell r="AE1773">
            <v>110.22413330328307</v>
          </cell>
          <cell r="AF1773">
            <v>113.36173603746786</v>
          </cell>
          <cell r="AG1773">
            <v>118.25839834412901</v>
          </cell>
          <cell r="AH1773">
            <v>127.4212840301483</v>
          </cell>
          <cell r="AZ1773">
            <v>1770</v>
          </cell>
          <cell r="BA1773">
            <v>57.468758719689454</v>
          </cell>
          <cell r="BB1773">
            <v>59.006699131747759</v>
          </cell>
          <cell r="BC1773">
            <v>60.96644351959138</v>
          </cell>
          <cell r="BD1773">
            <v>63.721932800545865</v>
          </cell>
          <cell r="BE1773">
            <v>68.456863126172365</v>
          </cell>
        </row>
        <row r="1774">
          <cell r="AC1774">
            <v>1771</v>
          </cell>
          <cell r="AD1774">
            <v>107.90881036960209</v>
          </cell>
          <cell r="AE1774">
            <v>110.23196544921271</v>
          </cell>
          <cell r="AF1774">
            <v>113.37009309672963</v>
          </cell>
          <cell r="AG1774">
            <v>118.26634206882287</v>
          </cell>
          <cell r="AH1774">
            <v>127.42967500009452</v>
          </cell>
          <cell r="AZ1774">
            <v>1771</v>
          </cell>
          <cell r="BA1774">
            <v>57.472595495760125</v>
          </cell>
          <cell r="BB1774">
            <v>59.010278594336057</v>
          </cell>
          <cell r="BC1774">
            <v>60.970567011941633</v>
          </cell>
          <cell r="BD1774">
            <v>63.725923320014942</v>
          </cell>
          <cell r="BE1774">
            <v>68.460711845449225</v>
          </cell>
        </row>
        <row r="1775">
          <cell r="AC1775">
            <v>1772</v>
          </cell>
          <cell r="AD1775">
            <v>107.91718595455836</v>
          </cell>
          <cell r="AE1775">
            <v>110.23979759514235</v>
          </cell>
          <cell r="AF1775">
            <v>113.37845015599142</v>
          </cell>
          <cell r="AG1775">
            <v>118.27428579351673</v>
          </cell>
          <cell r="AH1775">
            <v>127.43806597004073</v>
          </cell>
          <cell r="AZ1775">
            <v>1772</v>
          </cell>
          <cell r="BA1775">
            <v>57.476432271830795</v>
          </cell>
          <cell r="BB1775">
            <v>59.013858056924356</v>
          </cell>
          <cell r="BC1775">
            <v>60.974690504291893</v>
          </cell>
          <cell r="BD1775">
            <v>63.72991383948402</v>
          </cell>
          <cell r="BE1775">
            <v>68.464560564726085</v>
          </cell>
        </row>
        <row r="1776">
          <cell r="AC1776">
            <v>1773</v>
          </cell>
          <cell r="AD1776">
            <v>107.92556153951463</v>
          </cell>
          <cell r="AE1776">
            <v>110.24762974107199</v>
          </cell>
          <cell r="AF1776">
            <v>113.38680721525319</v>
          </cell>
          <cell r="AG1776">
            <v>118.28222951821058</v>
          </cell>
          <cell r="AH1776">
            <v>127.44645693998693</v>
          </cell>
          <cell r="AZ1776">
            <v>1773</v>
          </cell>
          <cell r="BA1776">
            <v>57.480269047901473</v>
          </cell>
          <cell r="BB1776">
            <v>59.017437519512647</v>
          </cell>
          <cell r="BC1776">
            <v>60.978813996642145</v>
          </cell>
          <cell r="BD1776">
            <v>63.733904358953097</v>
          </cell>
          <cell r="BE1776">
            <v>68.468409284002945</v>
          </cell>
        </row>
        <row r="1777">
          <cell r="AC1777">
            <v>1774</v>
          </cell>
          <cell r="AD1777">
            <v>107.9339371244709</v>
          </cell>
          <cell r="AE1777">
            <v>110.25546188700163</v>
          </cell>
          <cell r="AF1777">
            <v>113.39516427451497</v>
          </cell>
          <cell r="AG1777">
            <v>118.29017324290444</v>
          </cell>
          <cell r="AH1777">
            <v>127.45484790993314</v>
          </cell>
          <cell r="AZ1777">
            <v>1774</v>
          </cell>
          <cell r="BA1777">
            <v>57.484105823972143</v>
          </cell>
          <cell r="BB1777">
            <v>59.021016982100946</v>
          </cell>
          <cell r="BC1777">
            <v>60.982937488992405</v>
          </cell>
          <cell r="BD1777">
            <v>63.737894878422175</v>
          </cell>
          <cell r="BE1777">
            <v>68.472258003279819</v>
          </cell>
        </row>
        <row r="1778">
          <cell r="AC1778">
            <v>1775</v>
          </cell>
          <cell r="AD1778">
            <v>107.94231270942718</v>
          </cell>
          <cell r="AE1778">
            <v>110.26329403293127</v>
          </cell>
          <cell r="AF1778">
            <v>113.40352133377675</v>
          </cell>
          <cell r="AG1778">
            <v>118.2981169675983</v>
          </cell>
          <cell r="AH1778">
            <v>127.46323887987936</v>
          </cell>
          <cell r="AZ1778">
            <v>1775</v>
          </cell>
          <cell r="BA1778">
            <v>57.487942600042821</v>
          </cell>
          <cell r="BB1778">
            <v>59.024596444689244</v>
          </cell>
          <cell r="BC1778">
            <v>60.987060981342658</v>
          </cell>
          <cell r="BD1778">
            <v>63.741885397891252</v>
          </cell>
          <cell r="BE1778">
            <v>68.476106722556679</v>
          </cell>
        </row>
        <row r="1779">
          <cell r="AC1779">
            <v>1776</v>
          </cell>
          <cell r="AD1779">
            <v>107.95068829438345</v>
          </cell>
          <cell r="AE1779">
            <v>110.27112617886091</v>
          </cell>
          <cell r="AF1779">
            <v>113.41187839303852</v>
          </cell>
          <cell r="AG1779">
            <v>118.30606069229216</v>
          </cell>
          <cell r="AH1779">
            <v>127.47162984982556</v>
          </cell>
          <cell r="AZ1779">
            <v>1776</v>
          </cell>
          <cell r="BA1779">
            <v>57.491779376113492</v>
          </cell>
          <cell r="BB1779">
            <v>59.028175907277536</v>
          </cell>
          <cell r="BC1779">
            <v>60.991184473692918</v>
          </cell>
          <cell r="BD1779">
            <v>63.74587591736033</v>
          </cell>
          <cell r="BE1779">
            <v>68.479955441833539</v>
          </cell>
        </row>
        <row r="1780">
          <cell r="AC1780">
            <v>1777</v>
          </cell>
          <cell r="AD1780">
            <v>107.95906387933972</v>
          </cell>
          <cell r="AE1780">
            <v>110.27895832479055</v>
          </cell>
          <cell r="AF1780">
            <v>113.4202354523003</v>
          </cell>
          <cell r="AG1780">
            <v>118.31400441698602</v>
          </cell>
          <cell r="AH1780">
            <v>127.48002081977177</v>
          </cell>
          <cell r="AZ1780">
            <v>1777</v>
          </cell>
          <cell r="BA1780">
            <v>57.495616152184162</v>
          </cell>
          <cell r="BB1780">
            <v>59.031755369865834</v>
          </cell>
          <cell r="BC1780">
            <v>60.995307966043171</v>
          </cell>
          <cell r="BD1780">
            <v>63.749866436829407</v>
          </cell>
          <cell r="BE1780">
            <v>68.483804161110399</v>
          </cell>
        </row>
        <row r="1781">
          <cell r="AC1781">
            <v>1778</v>
          </cell>
          <cell r="AD1781">
            <v>107.96743946429599</v>
          </cell>
          <cell r="AE1781">
            <v>110.28679047072019</v>
          </cell>
          <cell r="AF1781">
            <v>113.42859251156209</v>
          </cell>
          <cell r="AG1781">
            <v>118.32194814167988</v>
          </cell>
          <cell r="AH1781">
            <v>127.48841178971797</v>
          </cell>
          <cell r="AZ1781">
            <v>1778</v>
          </cell>
          <cell r="BA1781">
            <v>57.49945292825484</v>
          </cell>
          <cell r="BB1781">
            <v>59.035334832454133</v>
          </cell>
          <cell r="BC1781">
            <v>60.999431458393431</v>
          </cell>
          <cell r="BD1781">
            <v>63.753856956298485</v>
          </cell>
          <cell r="BE1781">
            <v>68.487652880387259</v>
          </cell>
        </row>
        <row r="1782">
          <cell r="AC1782">
            <v>1779</v>
          </cell>
          <cell r="AD1782">
            <v>107.97581504925228</v>
          </cell>
          <cell r="AE1782">
            <v>110.29462261664983</v>
          </cell>
          <cell r="AF1782">
            <v>113.43694957082386</v>
          </cell>
          <cell r="AG1782">
            <v>118.32989186637374</v>
          </cell>
          <cell r="AH1782">
            <v>127.49680275966419</v>
          </cell>
          <cell r="AZ1782">
            <v>1779</v>
          </cell>
          <cell r="BA1782">
            <v>57.50328970432551</v>
          </cell>
          <cell r="BB1782">
            <v>59.038914295042431</v>
          </cell>
          <cell r="BC1782">
            <v>61.003071616459493</v>
          </cell>
          <cell r="BD1782">
            <v>63.757847475767562</v>
          </cell>
          <cell r="BE1782">
            <v>68.491501599664119</v>
          </cell>
        </row>
        <row r="1783">
          <cell r="AC1783">
            <v>1780</v>
          </cell>
          <cell r="AD1783">
            <v>107.98419063420855</v>
          </cell>
          <cell r="AE1783">
            <v>110.30245476257946</v>
          </cell>
          <cell r="AF1783">
            <v>113.44530663008564</v>
          </cell>
          <cell r="AG1783">
            <v>118.3378355910676</v>
          </cell>
          <cell r="AH1783">
            <v>127.5051937296104</v>
          </cell>
          <cell r="AZ1783">
            <v>1780</v>
          </cell>
          <cell r="BA1783">
            <v>57.507126480396188</v>
          </cell>
          <cell r="BB1783">
            <v>59.042493757630723</v>
          </cell>
          <cell r="BC1783">
            <v>61.006634475099972</v>
          </cell>
          <cell r="BD1783">
            <v>63.76183799523664</v>
          </cell>
          <cell r="BE1783">
            <v>68.495350318940979</v>
          </cell>
        </row>
        <row r="1784">
          <cell r="AC1784">
            <v>1781</v>
          </cell>
          <cell r="AD1784">
            <v>107.99256621916481</v>
          </cell>
          <cell r="AE1784">
            <v>110.3102869085091</v>
          </cell>
          <cell r="AF1784">
            <v>113.45366368934741</v>
          </cell>
          <cell r="AG1784">
            <v>118.34577931576146</v>
          </cell>
          <cell r="AH1784">
            <v>127.5135846995566</v>
          </cell>
          <cell r="AZ1784">
            <v>1781</v>
          </cell>
          <cell r="BA1784">
            <v>57.510963256466859</v>
          </cell>
          <cell r="BB1784">
            <v>59.046073220219021</v>
          </cell>
          <cell r="BC1784">
            <v>61.010197333740457</v>
          </cell>
          <cell r="BD1784">
            <v>63.765828514705717</v>
          </cell>
          <cell r="BE1784">
            <v>68.499199038217839</v>
          </cell>
        </row>
        <row r="1785">
          <cell r="AC1785">
            <v>1782</v>
          </cell>
          <cell r="AD1785">
            <v>108.00087873431654</v>
          </cell>
          <cell r="AE1785">
            <v>110.31811905443874</v>
          </cell>
          <cell r="AF1785">
            <v>113.46202074860919</v>
          </cell>
          <cell r="AG1785">
            <v>118.35372304045532</v>
          </cell>
          <cell r="AH1785">
            <v>127.52197566950281</v>
          </cell>
          <cell r="AZ1785">
            <v>1782</v>
          </cell>
          <cell r="BA1785">
            <v>57.514800032537536</v>
          </cell>
          <cell r="BB1785">
            <v>59.04965268280732</v>
          </cell>
          <cell r="BC1785">
            <v>61.013760192380936</v>
          </cell>
          <cell r="BD1785">
            <v>63.769819034174795</v>
          </cell>
          <cell r="BE1785">
            <v>68.503047757494699</v>
          </cell>
        </row>
        <row r="1786">
          <cell r="AC1786">
            <v>1783</v>
          </cell>
          <cell r="AD1786">
            <v>108.00869343140415</v>
          </cell>
          <cell r="AE1786">
            <v>110.32595120036838</v>
          </cell>
          <cell r="AF1786">
            <v>113.47037780787097</v>
          </cell>
          <cell r="AG1786">
            <v>118.36166676514918</v>
          </cell>
          <cell r="AH1786">
            <v>127.53036663944903</v>
          </cell>
          <cell r="AZ1786">
            <v>1783</v>
          </cell>
          <cell r="BA1786">
            <v>57.518636808608207</v>
          </cell>
          <cell r="BB1786">
            <v>59.053232145395611</v>
          </cell>
          <cell r="BC1786">
            <v>61.017323051021421</v>
          </cell>
          <cell r="BD1786">
            <v>63.773809553643872</v>
          </cell>
          <cell r="BE1786">
            <v>68.506896476771558</v>
          </cell>
        </row>
        <row r="1787">
          <cell r="AC1787">
            <v>1784</v>
          </cell>
          <cell r="AD1787">
            <v>108.01650812849178</v>
          </cell>
          <cell r="AE1787">
            <v>110.33378334629802</v>
          </cell>
          <cell r="AF1787">
            <v>113.47873486713274</v>
          </cell>
          <cell r="AG1787">
            <v>118.36961048984304</v>
          </cell>
          <cell r="AH1787">
            <v>127.53875760939523</v>
          </cell>
          <cell r="AZ1787">
            <v>1784</v>
          </cell>
          <cell r="BA1787">
            <v>57.522473584678878</v>
          </cell>
          <cell r="BB1787">
            <v>59.05681160798391</v>
          </cell>
          <cell r="BC1787">
            <v>61.020885909661899</v>
          </cell>
          <cell r="BD1787">
            <v>63.77780007311295</v>
          </cell>
          <cell r="BE1787">
            <v>68.510745196048418</v>
          </cell>
        </row>
        <row r="1788">
          <cell r="AC1788">
            <v>1785</v>
          </cell>
          <cell r="AD1788">
            <v>108.0243228255794</v>
          </cell>
          <cell r="AE1788">
            <v>110.34161549222766</v>
          </cell>
          <cell r="AF1788">
            <v>113.48709192639453</v>
          </cell>
          <cell r="AG1788">
            <v>118.3775542145369</v>
          </cell>
          <cell r="AH1788">
            <v>127.54714857934144</v>
          </cell>
          <cell r="AZ1788">
            <v>1785</v>
          </cell>
          <cell r="BA1788">
            <v>57.526310360749555</v>
          </cell>
          <cell r="BB1788">
            <v>59.060391070572209</v>
          </cell>
          <cell r="BC1788">
            <v>61.024448768302385</v>
          </cell>
          <cell r="BD1788">
            <v>63.781790592582027</v>
          </cell>
          <cell r="BE1788">
            <v>68.514593915325278</v>
          </cell>
        </row>
        <row r="1789">
          <cell r="AC1789">
            <v>1786</v>
          </cell>
          <cell r="AD1789">
            <v>108.03213752266703</v>
          </cell>
          <cell r="AE1789">
            <v>110.3494476381573</v>
          </cell>
          <cell r="AF1789">
            <v>113.4954489856563</v>
          </cell>
          <cell r="AG1789">
            <v>118.38549793923076</v>
          </cell>
          <cell r="AH1789">
            <v>127.55553954928764</v>
          </cell>
          <cell r="AZ1789">
            <v>1786</v>
          </cell>
          <cell r="BA1789">
            <v>57.530147136820226</v>
          </cell>
          <cell r="BB1789">
            <v>59.0639705331605</v>
          </cell>
          <cell r="BC1789">
            <v>61.028011626942863</v>
          </cell>
          <cell r="BD1789">
            <v>63.785781112051104</v>
          </cell>
          <cell r="BE1789">
            <v>68.518442634602138</v>
          </cell>
        </row>
        <row r="1790">
          <cell r="AC1790">
            <v>1787</v>
          </cell>
          <cell r="AD1790">
            <v>108.03995221975465</v>
          </cell>
          <cell r="AE1790">
            <v>110.35727978408694</v>
          </cell>
          <cell r="AF1790">
            <v>113.50380604491808</v>
          </cell>
          <cell r="AG1790">
            <v>118.39344166392462</v>
          </cell>
          <cell r="AH1790">
            <v>127.56393051923385</v>
          </cell>
          <cell r="AZ1790">
            <v>1787</v>
          </cell>
          <cell r="BA1790">
            <v>57.533983912890903</v>
          </cell>
          <cell r="BB1790">
            <v>59.067549995748799</v>
          </cell>
          <cell r="BC1790">
            <v>61.031574485583349</v>
          </cell>
          <cell r="BD1790">
            <v>63.789771631520182</v>
          </cell>
          <cell r="BE1790">
            <v>68.522291353879012</v>
          </cell>
        </row>
        <row r="1791">
          <cell r="AC1791">
            <v>1788</v>
          </cell>
          <cell r="AD1791">
            <v>108.04776691684226</v>
          </cell>
          <cell r="AE1791">
            <v>110.36511193001658</v>
          </cell>
          <cell r="AF1791">
            <v>113.51216310417986</v>
          </cell>
          <cell r="AG1791">
            <v>118.40138538861848</v>
          </cell>
          <cell r="AH1791">
            <v>127.57232148918007</v>
          </cell>
          <cell r="AZ1791">
            <v>1788</v>
          </cell>
          <cell r="BA1791">
            <v>57.537820688961574</v>
          </cell>
          <cell r="BB1791">
            <v>59.071129458337097</v>
          </cell>
          <cell r="BC1791">
            <v>61.035137344223827</v>
          </cell>
          <cell r="BD1791">
            <v>63.793762150989259</v>
          </cell>
          <cell r="BE1791">
            <v>68.526140073155872</v>
          </cell>
        </row>
        <row r="1792">
          <cell r="AC1792">
            <v>1789</v>
          </cell>
          <cell r="AD1792">
            <v>108.05558161392989</v>
          </cell>
          <cell r="AE1792">
            <v>110.37294407594622</v>
          </cell>
          <cell r="AF1792">
            <v>113.52052016344163</v>
          </cell>
          <cell r="AG1792">
            <v>118.40932911331234</v>
          </cell>
          <cell r="AH1792">
            <v>127.58071245912627</v>
          </cell>
          <cell r="AZ1792">
            <v>1789</v>
          </cell>
          <cell r="BA1792">
            <v>57.541657465032245</v>
          </cell>
          <cell r="BB1792">
            <v>59.074708920925389</v>
          </cell>
          <cell r="BC1792">
            <v>61.038700202864312</v>
          </cell>
          <cell r="BD1792">
            <v>63.797752670458337</v>
          </cell>
          <cell r="BE1792">
            <v>68.529988792432732</v>
          </cell>
        </row>
        <row r="1793">
          <cell r="AC1793">
            <v>1790</v>
          </cell>
          <cell r="AD1793">
            <v>108.06339631101751</v>
          </cell>
          <cell r="AE1793">
            <v>110.38077622187586</v>
          </cell>
          <cell r="AF1793">
            <v>113.52887722270341</v>
          </cell>
          <cell r="AG1793">
            <v>118.4172728380062</v>
          </cell>
          <cell r="AH1793">
            <v>127.58910342907248</v>
          </cell>
          <cell r="AZ1793">
            <v>1790</v>
          </cell>
          <cell r="BA1793">
            <v>57.545494241102922</v>
          </cell>
          <cell r="BB1793">
            <v>59.078288383513687</v>
          </cell>
          <cell r="BC1793">
            <v>61.042263061504791</v>
          </cell>
          <cell r="BD1793">
            <v>63.801743189927414</v>
          </cell>
          <cell r="BE1793">
            <v>68.533837511709592</v>
          </cell>
        </row>
        <row r="1794">
          <cell r="AC1794">
            <v>1791</v>
          </cell>
          <cell r="AD1794">
            <v>108.07121100810514</v>
          </cell>
          <cell r="AE1794">
            <v>110.38860836780549</v>
          </cell>
          <cell r="AF1794">
            <v>113.53723428196518</v>
          </cell>
          <cell r="AG1794">
            <v>118.42521656270006</v>
          </cell>
          <cell r="AH1794">
            <v>127.59749439901869</v>
          </cell>
          <cell r="AZ1794">
            <v>1791</v>
          </cell>
          <cell r="BA1794">
            <v>57.549331017173593</v>
          </cell>
          <cell r="BB1794">
            <v>59.081867846101986</v>
          </cell>
          <cell r="BC1794">
            <v>61.045825920145276</v>
          </cell>
          <cell r="BD1794">
            <v>63.805733709396492</v>
          </cell>
          <cell r="BE1794">
            <v>68.537686230986452</v>
          </cell>
        </row>
        <row r="1795">
          <cell r="AC1795">
            <v>1792</v>
          </cell>
          <cell r="AD1795">
            <v>108.07902570519276</v>
          </cell>
          <cell r="AE1795">
            <v>110.39644051373513</v>
          </cell>
          <cell r="AF1795">
            <v>113.54559134122697</v>
          </cell>
          <cell r="AG1795">
            <v>118.43316028739392</v>
          </cell>
          <cell r="AH1795">
            <v>127.60588536896491</v>
          </cell>
          <cell r="AZ1795">
            <v>1792</v>
          </cell>
          <cell r="BA1795">
            <v>57.55316779324427</v>
          </cell>
          <cell r="BB1795">
            <v>59.085447308690277</v>
          </cell>
          <cell r="BC1795">
            <v>61.049388778785755</v>
          </cell>
          <cell r="BD1795">
            <v>63.809724228865569</v>
          </cell>
          <cell r="BE1795">
            <v>68.541534950263312</v>
          </cell>
        </row>
        <row r="1796">
          <cell r="AC1796">
            <v>1793</v>
          </cell>
          <cell r="AD1796">
            <v>108.08684040228037</v>
          </cell>
          <cell r="AE1796">
            <v>110.40427265966477</v>
          </cell>
          <cell r="AF1796">
            <v>113.55394840048875</v>
          </cell>
          <cell r="AG1796">
            <v>118.44110401208778</v>
          </cell>
          <cell r="AH1796">
            <v>127.61427633891111</v>
          </cell>
          <cell r="AZ1796">
            <v>1793</v>
          </cell>
          <cell r="BA1796">
            <v>57.557004569314941</v>
          </cell>
          <cell r="BB1796">
            <v>59.089026771278576</v>
          </cell>
          <cell r="BC1796">
            <v>61.05295163742624</v>
          </cell>
          <cell r="BD1796">
            <v>63.813714748334647</v>
          </cell>
          <cell r="BE1796">
            <v>68.545383669540172</v>
          </cell>
        </row>
        <row r="1797">
          <cell r="AC1797">
            <v>1794</v>
          </cell>
          <cell r="AD1797">
            <v>108.094655099368</v>
          </cell>
          <cell r="AE1797">
            <v>110.41210480559441</v>
          </cell>
          <cell r="AF1797">
            <v>113.56230545975052</v>
          </cell>
          <cell r="AG1797">
            <v>118.44904773678164</v>
          </cell>
          <cell r="AH1797">
            <v>127.62266730885732</v>
          </cell>
          <cell r="AZ1797">
            <v>1794</v>
          </cell>
          <cell r="BA1797">
            <v>57.560841345385612</v>
          </cell>
          <cell r="BB1797">
            <v>59.092606233866874</v>
          </cell>
          <cell r="BC1797">
            <v>61.056514496066718</v>
          </cell>
          <cell r="BD1797">
            <v>63.817705267803724</v>
          </cell>
          <cell r="BE1797">
            <v>68.549232388817032</v>
          </cell>
        </row>
        <row r="1798">
          <cell r="AC1798">
            <v>1795</v>
          </cell>
          <cell r="AD1798">
            <v>108.10246979645562</v>
          </cell>
          <cell r="AE1798">
            <v>110.41993695152405</v>
          </cell>
          <cell r="AF1798">
            <v>113.5706625190123</v>
          </cell>
          <cell r="AG1798">
            <v>118.4569914614755</v>
          </cell>
          <cell r="AH1798">
            <v>127.63105827880352</v>
          </cell>
          <cell r="AZ1798">
            <v>1795</v>
          </cell>
          <cell r="BA1798">
            <v>57.564678121456289</v>
          </cell>
          <cell r="BB1798">
            <v>59.096185696455173</v>
          </cell>
          <cell r="BC1798">
            <v>61.060077354707204</v>
          </cell>
          <cell r="BD1798">
            <v>63.821695787272802</v>
          </cell>
          <cell r="BE1798">
            <v>68.553081108093892</v>
          </cell>
        </row>
        <row r="1799">
          <cell r="AC1799">
            <v>1796</v>
          </cell>
          <cell r="AD1799">
            <v>108.11028449354325</v>
          </cell>
          <cell r="AE1799">
            <v>110.42776909745369</v>
          </cell>
          <cell r="AF1799">
            <v>113.57901957827409</v>
          </cell>
          <cell r="AG1799">
            <v>118.46493518616936</v>
          </cell>
          <cell r="AH1799">
            <v>127.63944924874974</v>
          </cell>
          <cell r="AZ1799">
            <v>1796</v>
          </cell>
          <cell r="BA1799">
            <v>57.56851489752696</v>
          </cell>
          <cell r="BB1799">
            <v>59.099765159043464</v>
          </cell>
          <cell r="BC1799">
            <v>61.063640213347682</v>
          </cell>
          <cell r="BD1799">
            <v>63.825686306741879</v>
          </cell>
          <cell r="BE1799">
            <v>68.556929827370752</v>
          </cell>
        </row>
        <row r="1800">
          <cell r="AC1800">
            <v>1797</v>
          </cell>
          <cell r="AD1800">
            <v>108.11809919063086</v>
          </cell>
          <cell r="AE1800">
            <v>110.43560124338333</v>
          </cell>
          <cell r="AF1800">
            <v>113.58737663753585</v>
          </cell>
          <cell r="AG1800">
            <v>118.47287891086322</v>
          </cell>
          <cell r="AH1800">
            <v>127.64784021869595</v>
          </cell>
          <cell r="AZ1800">
            <v>1797</v>
          </cell>
          <cell r="BA1800">
            <v>57.572351673597638</v>
          </cell>
          <cell r="BB1800">
            <v>59.103344621631763</v>
          </cell>
          <cell r="BC1800">
            <v>61.067203071988168</v>
          </cell>
          <cell r="BD1800">
            <v>63.829676826210957</v>
          </cell>
          <cell r="BE1800">
            <v>68.560778546647612</v>
          </cell>
        </row>
        <row r="1801">
          <cell r="AC1801">
            <v>1798</v>
          </cell>
          <cell r="AD1801">
            <v>108.12591388771848</v>
          </cell>
          <cell r="AE1801">
            <v>110.44343338931297</v>
          </cell>
          <cell r="AF1801">
            <v>113.59573369679764</v>
          </cell>
          <cell r="AG1801">
            <v>118.48082263555708</v>
          </cell>
          <cell r="AH1801">
            <v>127.65623118864215</v>
          </cell>
          <cell r="AZ1801">
            <v>1798</v>
          </cell>
          <cell r="BA1801">
            <v>57.576188449668308</v>
          </cell>
          <cell r="BB1801">
            <v>59.106924084220061</v>
          </cell>
          <cell r="BC1801">
            <v>61.070765930628646</v>
          </cell>
          <cell r="BD1801">
            <v>63.833667345680034</v>
          </cell>
          <cell r="BE1801">
            <v>68.564627265924472</v>
          </cell>
        </row>
        <row r="1802">
          <cell r="AC1802">
            <v>1799</v>
          </cell>
          <cell r="AD1802">
            <v>108.13372858480611</v>
          </cell>
          <cell r="AE1802">
            <v>110.45126553524261</v>
          </cell>
          <cell r="AF1802">
            <v>113.60409075605941</v>
          </cell>
          <cell r="AG1802">
            <v>118.48876636025093</v>
          </cell>
          <cell r="AH1802">
            <v>127.66462215858836</v>
          </cell>
          <cell r="AZ1802">
            <v>1799</v>
          </cell>
          <cell r="BA1802">
            <v>57.580025225738986</v>
          </cell>
          <cell r="BB1802">
            <v>59.110503546808353</v>
          </cell>
          <cell r="BC1802">
            <v>61.074328789269131</v>
          </cell>
          <cell r="BD1802">
            <v>63.837657865149112</v>
          </cell>
          <cell r="BE1802">
            <v>68.568475985201346</v>
          </cell>
        </row>
        <row r="1803">
          <cell r="AC1803">
            <v>1800</v>
          </cell>
          <cell r="AD1803">
            <v>108.14154328189373</v>
          </cell>
          <cell r="AE1803">
            <v>110.45909768117225</v>
          </cell>
          <cell r="AF1803">
            <v>113.61244781532119</v>
          </cell>
          <cell r="AG1803">
            <v>118.49671008494479</v>
          </cell>
          <cell r="AH1803">
            <v>127.67301312853458</v>
          </cell>
          <cell r="AZ1803">
            <v>1800</v>
          </cell>
          <cell r="BA1803">
            <v>57.583862001809656</v>
          </cell>
          <cell r="BB1803">
            <v>59.114083009396651</v>
          </cell>
          <cell r="BC1803">
            <v>61.077891647909617</v>
          </cell>
          <cell r="BD1803">
            <v>63.841648384618189</v>
          </cell>
          <cell r="BE1803">
            <v>68.572324704478206</v>
          </cell>
        </row>
        <row r="1804">
          <cell r="AC1804">
            <v>1801</v>
          </cell>
          <cell r="AD1804">
            <v>108.14935797898136</v>
          </cell>
          <cell r="AE1804">
            <v>110.46692982710188</v>
          </cell>
          <cell r="AF1804">
            <v>113.62080487458297</v>
          </cell>
          <cell r="AG1804">
            <v>118.50465380963865</v>
          </cell>
          <cell r="AH1804">
            <v>127.68140409848078</v>
          </cell>
          <cell r="AZ1804">
            <v>1801</v>
          </cell>
          <cell r="BA1804">
            <v>57.587698777880327</v>
          </cell>
          <cell r="BB1804">
            <v>59.11766247198495</v>
          </cell>
          <cell r="BC1804">
            <v>61.081454506550095</v>
          </cell>
          <cell r="BD1804">
            <v>63.845638904087266</v>
          </cell>
          <cell r="BE1804">
            <v>68.576173423755066</v>
          </cell>
        </row>
        <row r="1805">
          <cell r="AC1805">
            <v>1802</v>
          </cell>
          <cell r="AD1805">
            <v>108.15717267606897</v>
          </cell>
          <cell r="AE1805">
            <v>110.47476197303152</v>
          </cell>
          <cell r="AF1805">
            <v>113.62916193384474</v>
          </cell>
          <cell r="AG1805">
            <v>118.51259753433251</v>
          </cell>
          <cell r="AH1805">
            <v>127.68979506842699</v>
          </cell>
          <cell r="AZ1805">
            <v>1802</v>
          </cell>
          <cell r="BA1805">
            <v>57.591535553951005</v>
          </cell>
          <cell r="BB1805">
            <v>59.121241934573241</v>
          </cell>
          <cell r="BC1805">
            <v>61.085017365190581</v>
          </cell>
          <cell r="BD1805">
            <v>63.849629423556344</v>
          </cell>
          <cell r="BE1805">
            <v>68.580022143031925</v>
          </cell>
        </row>
        <row r="1806">
          <cell r="AC1806">
            <v>1803</v>
          </cell>
          <cell r="AD1806">
            <v>108.16498737315659</v>
          </cell>
          <cell r="AE1806">
            <v>110.48259411896116</v>
          </cell>
          <cell r="AF1806">
            <v>113.63751899310653</v>
          </cell>
          <cell r="AG1806">
            <v>118.52054125902637</v>
          </cell>
          <cell r="AH1806">
            <v>127.69818603837319</v>
          </cell>
          <cell r="AZ1806">
            <v>1803</v>
          </cell>
          <cell r="BA1806">
            <v>57.595372330021675</v>
          </cell>
          <cell r="BB1806">
            <v>59.12482139716154</v>
          </cell>
          <cell r="BC1806">
            <v>61.088580223831059</v>
          </cell>
          <cell r="BD1806">
            <v>63.853619943025421</v>
          </cell>
          <cell r="BE1806">
            <v>68.583870862308785</v>
          </cell>
        </row>
        <row r="1807">
          <cell r="AC1807">
            <v>1804</v>
          </cell>
          <cell r="AD1807">
            <v>108.17280207024422</v>
          </cell>
          <cell r="AE1807">
            <v>110.4904262648908</v>
          </cell>
          <cell r="AF1807">
            <v>113.64587605236829</v>
          </cell>
          <cell r="AG1807">
            <v>118.52848498372023</v>
          </cell>
          <cell r="AH1807">
            <v>127.70657700831941</v>
          </cell>
          <cell r="AZ1807">
            <v>1804</v>
          </cell>
          <cell r="BA1807">
            <v>57.599209106092353</v>
          </cell>
          <cell r="BB1807">
            <v>59.128400859749839</v>
          </cell>
          <cell r="BC1807">
            <v>61.092143082471544</v>
          </cell>
          <cell r="BD1807">
            <v>63.857610462494499</v>
          </cell>
          <cell r="BE1807">
            <v>68.587719581585645</v>
          </cell>
        </row>
        <row r="1808">
          <cell r="AC1808">
            <v>1805</v>
          </cell>
          <cell r="AD1808">
            <v>108.18061676733184</v>
          </cell>
          <cell r="AE1808">
            <v>110.49825841082044</v>
          </cell>
          <cell r="AF1808">
            <v>113.65423311163008</v>
          </cell>
          <cell r="AG1808">
            <v>118.53642870841409</v>
          </cell>
          <cell r="AH1808">
            <v>127.71496797826562</v>
          </cell>
          <cell r="AZ1808">
            <v>1805</v>
          </cell>
          <cell r="BA1808">
            <v>57.603045882163023</v>
          </cell>
          <cell r="BB1808">
            <v>59.13198032233813</v>
          </cell>
          <cell r="BC1808">
            <v>61.095705941112023</v>
          </cell>
          <cell r="BD1808">
            <v>63.861600981963576</v>
          </cell>
          <cell r="BE1808">
            <v>68.591568300862505</v>
          </cell>
        </row>
        <row r="1809">
          <cell r="AC1809">
            <v>1806</v>
          </cell>
          <cell r="AD1809">
            <v>108.18843146441947</v>
          </cell>
          <cell r="AE1809">
            <v>110.50609055675008</v>
          </cell>
          <cell r="AF1809">
            <v>113.66259017089186</v>
          </cell>
          <cell r="AG1809">
            <v>118.54437243310795</v>
          </cell>
          <cell r="AH1809">
            <v>127.72335894821182</v>
          </cell>
          <cell r="AZ1809">
            <v>1806</v>
          </cell>
          <cell r="BA1809">
            <v>57.606882658233694</v>
          </cell>
          <cell r="BB1809">
            <v>59.135559784926429</v>
          </cell>
          <cell r="BC1809">
            <v>61.099268799752508</v>
          </cell>
          <cell r="BD1809">
            <v>63.865591501432654</v>
          </cell>
          <cell r="BE1809">
            <v>68.595417020139365</v>
          </cell>
        </row>
        <row r="1810">
          <cell r="AC1810">
            <v>1807</v>
          </cell>
          <cell r="AD1810">
            <v>108.19624616150708</v>
          </cell>
          <cell r="AE1810">
            <v>110.51392270267972</v>
          </cell>
          <cell r="AF1810">
            <v>113.67094723015363</v>
          </cell>
          <cell r="AG1810">
            <v>118.55231615780181</v>
          </cell>
          <cell r="AH1810">
            <v>127.73174991815803</v>
          </cell>
          <cell r="AZ1810">
            <v>1807</v>
          </cell>
          <cell r="BA1810">
            <v>57.610719434304372</v>
          </cell>
          <cell r="BB1810">
            <v>59.139139247514727</v>
          </cell>
          <cell r="BC1810">
            <v>61.102831658392986</v>
          </cell>
          <cell r="BD1810">
            <v>63.869582020901731</v>
          </cell>
          <cell r="BE1810">
            <v>68.599265739416225</v>
          </cell>
        </row>
        <row r="1811">
          <cell r="AC1811">
            <v>1808</v>
          </cell>
          <cell r="AD1811">
            <v>108.2040608585947</v>
          </cell>
          <cell r="AE1811">
            <v>110.52175484860936</v>
          </cell>
          <cell r="AF1811">
            <v>113.67930428941541</v>
          </cell>
          <cell r="AG1811">
            <v>118.56025988249567</v>
          </cell>
          <cell r="AH1811">
            <v>127.74014088810425</v>
          </cell>
          <cell r="AZ1811">
            <v>1808</v>
          </cell>
          <cell r="BA1811">
            <v>57.614556210375042</v>
          </cell>
          <cell r="BB1811">
            <v>59.142718710103026</v>
          </cell>
          <cell r="BC1811">
            <v>61.106394517033472</v>
          </cell>
          <cell r="BD1811">
            <v>63.873572540370809</v>
          </cell>
          <cell r="BE1811">
            <v>68.603114458693085</v>
          </cell>
        </row>
        <row r="1812">
          <cell r="AC1812">
            <v>1809</v>
          </cell>
          <cell r="AD1812">
            <v>108.21187555568233</v>
          </cell>
          <cell r="AE1812">
            <v>110.529586994539</v>
          </cell>
          <cell r="AF1812">
            <v>113.6876613486772</v>
          </cell>
          <cell r="AG1812">
            <v>118.56820360718953</v>
          </cell>
          <cell r="AH1812">
            <v>127.74853185805046</v>
          </cell>
          <cell r="AZ1812">
            <v>1809</v>
          </cell>
          <cell r="BA1812">
            <v>57.61839298644572</v>
          </cell>
          <cell r="BB1812">
            <v>59.146298172691317</v>
          </cell>
          <cell r="BC1812">
            <v>61.10995737567395</v>
          </cell>
          <cell r="BD1812">
            <v>63.877563059839886</v>
          </cell>
          <cell r="BE1812">
            <v>68.606963177969945</v>
          </cell>
        </row>
        <row r="1813">
          <cell r="AC1813">
            <v>1810</v>
          </cell>
          <cell r="AD1813">
            <v>108.21969025276995</v>
          </cell>
          <cell r="AE1813">
            <v>110.53741914046864</v>
          </cell>
          <cell r="AF1813">
            <v>113.69601840793896</v>
          </cell>
          <cell r="AG1813">
            <v>118.57614733188339</v>
          </cell>
          <cell r="AH1813">
            <v>127.75692282799666</v>
          </cell>
          <cell r="AZ1813">
            <v>1810</v>
          </cell>
          <cell r="BA1813">
            <v>57.62222976251639</v>
          </cell>
          <cell r="BB1813">
            <v>59.149877635279616</v>
          </cell>
          <cell r="BC1813">
            <v>61.113520234314436</v>
          </cell>
          <cell r="BD1813">
            <v>63.881553579308964</v>
          </cell>
          <cell r="BE1813">
            <v>68.610811897246805</v>
          </cell>
        </row>
        <row r="1814">
          <cell r="AC1814">
            <v>1811</v>
          </cell>
          <cell r="AD1814">
            <v>108.22750494985758</v>
          </cell>
          <cell r="AE1814">
            <v>110.54525128639828</v>
          </cell>
          <cell r="AF1814">
            <v>113.70437546720075</v>
          </cell>
          <cell r="AG1814">
            <v>118.58409105657725</v>
          </cell>
          <cell r="AH1814">
            <v>127.76531379794287</v>
          </cell>
          <cell r="AZ1814">
            <v>1811</v>
          </cell>
          <cell r="BA1814">
            <v>57.626066538587068</v>
          </cell>
          <cell r="BB1814">
            <v>59.153457097867914</v>
          </cell>
          <cell r="BC1814">
            <v>61.117083092954914</v>
          </cell>
          <cell r="BD1814">
            <v>63.885544098778041</v>
          </cell>
          <cell r="BE1814">
            <v>68.614660616523679</v>
          </cell>
        </row>
        <row r="1815">
          <cell r="AC1815">
            <v>1812</v>
          </cell>
          <cell r="AD1815">
            <v>108.23531964694519</v>
          </cell>
          <cell r="AE1815">
            <v>110.55308343232791</v>
          </cell>
          <cell r="AF1815">
            <v>113.71273252646252</v>
          </cell>
          <cell r="AG1815">
            <v>118.59203478127111</v>
          </cell>
          <cell r="AH1815">
            <v>127.77370476788909</v>
          </cell>
          <cell r="AZ1815">
            <v>1812</v>
          </cell>
          <cell r="BA1815">
            <v>57.629903314657739</v>
          </cell>
          <cell r="BB1815">
            <v>59.157036560456206</v>
          </cell>
          <cell r="BC1815">
            <v>61.120645951595399</v>
          </cell>
          <cell r="BD1815">
            <v>63.889534618247119</v>
          </cell>
          <cell r="BE1815">
            <v>68.618509335800539</v>
          </cell>
        </row>
        <row r="1816">
          <cell r="AC1816">
            <v>1813</v>
          </cell>
          <cell r="AD1816">
            <v>108.24313434403281</v>
          </cell>
          <cell r="AE1816">
            <v>110.56091557825755</v>
          </cell>
          <cell r="AF1816">
            <v>113.7210895857243</v>
          </cell>
          <cell r="AG1816">
            <v>118.59997850596497</v>
          </cell>
          <cell r="AH1816">
            <v>127.78209573783529</v>
          </cell>
          <cell r="AZ1816">
            <v>1813</v>
          </cell>
          <cell r="BA1816">
            <v>57.633740090728409</v>
          </cell>
          <cell r="BB1816">
            <v>59.160616023044504</v>
          </cell>
          <cell r="BC1816">
            <v>61.124208810235878</v>
          </cell>
          <cell r="BD1816">
            <v>63.893525137716196</v>
          </cell>
          <cell r="BE1816">
            <v>68.622358055077399</v>
          </cell>
        </row>
        <row r="1817">
          <cell r="AC1817">
            <v>1814</v>
          </cell>
          <cell r="AD1817">
            <v>108.25094904112044</v>
          </cell>
          <cell r="AE1817">
            <v>110.56874772418719</v>
          </cell>
          <cell r="AF1817">
            <v>113.72944664498608</v>
          </cell>
          <cell r="AG1817">
            <v>118.60792223065883</v>
          </cell>
          <cell r="AH1817">
            <v>127.7904867077815</v>
          </cell>
          <cell r="AZ1817">
            <v>1814</v>
          </cell>
          <cell r="BA1817">
            <v>57.637576866799087</v>
          </cell>
          <cell r="BB1817">
            <v>59.164195485632803</v>
          </cell>
          <cell r="BC1817">
            <v>61.127771668876363</v>
          </cell>
          <cell r="BD1817">
            <v>63.897515657185274</v>
          </cell>
          <cell r="BE1817">
            <v>68.626206774354259</v>
          </cell>
        </row>
        <row r="1818">
          <cell r="AC1818">
            <v>1815</v>
          </cell>
          <cell r="AD1818">
            <v>108.25876373820806</v>
          </cell>
          <cell r="AE1818">
            <v>110.57657987011683</v>
          </cell>
          <cell r="AF1818">
            <v>113.73780370424785</v>
          </cell>
          <cell r="AG1818">
            <v>118.61586595535269</v>
          </cell>
          <cell r="AH1818">
            <v>127.7988776777277</v>
          </cell>
          <cell r="AZ1818">
            <v>1815</v>
          </cell>
          <cell r="BA1818">
            <v>57.641413642869757</v>
          </cell>
          <cell r="BB1818">
            <v>59.167774948221094</v>
          </cell>
          <cell r="BC1818">
            <v>61.131334527516842</v>
          </cell>
          <cell r="BD1818">
            <v>63.901506176654351</v>
          </cell>
          <cell r="BE1818">
            <v>68.630055493631119</v>
          </cell>
        </row>
        <row r="1819">
          <cell r="AC1819">
            <v>1816</v>
          </cell>
          <cell r="AD1819">
            <v>108.26657843529567</v>
          </cell>
          <cell r="AE1819">
            <v>110.58441201604647</v>
          </cell>
          <cell r="AF1819">
            <v>113.74616076350964</v>
          </cell>
          <cell r="AG1819">
            <v>118.62380968004655</v>
          </cell>
          <cell r="AH1819">
            <v>127.80726864767391</v>
          </cell>
          <cell r="AZ1819">
            <v>1816</v>
          </cell>
          <cell r="BA1819">
            <v>57.645250418940435</v>
          </cell>
          <cell r="BB1819">
            <v>59.171354410809393</v>
          </cell>
          <cell r="BC1819">
            <v>61.134897386157327</v>
          </cell>
          <cell r="BD1819">
            <v>63.905496696123429</v>
          </cell>
          <cell r="BE1819">
            <v>68.633904212907979</v>
          </cell>
        </row>
        <row r="1820">
          <cell r="AC1820">
            <v>1817</v>
          </cell>
          <cell r="AD1820">
            <v>108.2743931323833</v>
          </cell>
          <cell r="AE1820">
            <v>110.59224416197611</v>
          </cell>
          <cell r="AF1820">
            <v>113.7545178227714</v>
          </cell>
          <cell r="AG1820">
            <v>118.63175340474042</v>
          </cell>
          <cell r="AH1820">
            <v>127.81565961762013</v>
          </cell>
          <cell r="AZ1820">
            <v>1817</v>
          </cell>
          <cell r="BA1820">
            <v>57.649087195011106</v>
          </cell>
          <cell r="BB1820">
            <v>59.174933873397691</v>
          </cell>
          <cell r="BC1820">
            <v>61.138460244797805</v>
          </cell>
          <cell r="BD1820">
            <v>63.909487215592506</v>
          </cell>
          <cell r="BE1820">
            <v>68.637752932184839</v>
          </cell>
        </row>
        <row r="1821">
          <cell r="AC1821">
            <v>1818</v>
          </cell>
          <cell r="AD1821">
            <v>108.28220782947092</v>
          </cell>
          <cell r="AE1821">
            <v>110.60007630790575</v>
          </cell>
          <cell r="AF1821">
            <v>113.76287488203319</v>
          </cell>
          <cell r="AG1821">
            <v>118.63969712943428</v>
          </cell>
          <cell r="AH1821">
            <v>127.82405058756633</v>
          </cell>
          <cell r="AZ1821">
            <v>1818</v>
          </cell>
          <cell r="BA1821">
            <v>57.652923971081776</v>
          </cell>
          <cell r="BB1821">
            <v>59.178513335985983</v>
          </cell>
          <cell r="BC1821">
            <v>61.142023103438291</v>
          </cell>
          <cell r="BD1821">
            <v>63.913477735061583</v>
          </cell>
          <cell r="BE1821">
            <v>68.641601651461698</v>
          </cell>
        </row>
        <row r="1822">
          <cell r="AC1822">
            <v>1819</v>
          </cell>
          <cell r="AD1822">
            <v>108.29002252655854</v>
          </cell>
          <cell r="AE1822">
            <v>110.60790845383539</v>
          </cell>
          <cell r="AF1822">
            <v>113.77123194129497</v>
          </cell>
          <cell r="AG1822">
            <v>118.64764085412814</v>
          </cell>
          <cell r="AH1822">
            <v>127.83244155751254</v>
          </cell>
          <cell r="AZ1822">
            <v>1819</v>
          </cell>
          <cell r="BA1822">
            <v>57.656760747152454</v>
          </cell>
          <cell r="BB1822">
            <v>59.182092798574281</v>
          </cell>
          <cell r="BC1822">
            <v>61.145585962078769</v>
          </cell>
          <cell r="BD1822">
            <v>63.917468254530661</v>
          </cell>
          <cell r="BE1822">
            <v>68.645450370738558</v>
          </cell>
        </row>
        <row r="1823">
          <cell r="AC1823">
            <v>1820</v>
          </cell>
          <cell r="AD1823">
            <v>108.29783722364617</v>
          </cell>
          <cell r="AE1823">
            <v>110.61574059976503</v>
          </cell>
          <cell r="AF1823">
            <v>113.77958900055674</v>
          </cell>
          <cell r="AG1823">
            <v>118.655584578822</v>
          </cell>
          <cell r="AH1823">
            <v>127.84083252745874</v>
          </cell>
          <cell r="AZ1823">
            <v>1820</v>
          </cell>
          <cell r="BA1823">
            <v>57.660597523223124</v>
          </cell>
          <cell r="BB1823">
            <v>59.18567226116258</v>
          </cell>
          <cell r="BC1823">
            <v>61.149148820719255</v>
          </cell>
          <cell r="BD1823">
            <v>63.921458773999738</v>
          </cell>
          <cell r="BE1823">
            <v>68.649299090015418</v>
          </cell>
        </row>
        <row r="1824">
          <cell r="AC1824">
            <v>1821</v>
          </cell>
          <cell r="AD1824">
            <v>108.30565192073378</v>
          </cell>
          <cell r="AE1824">
            <v>110.62357274569467</v>
          </cell>
          <cell r="AF1824">
            <v>113.78794605981852</v>
          </cell>
          <cell r="AG1824">
            <v>118.66352830351586</v>
          </cell>
          <cell r="AH1824">
            <v>127.84922349740496</v>
          </cell>
          <cell r="AZ1824">
            <v>1821</v>
          </cell>
          <cell r="BA1824">
            <v>57.664434299293802</v>
          </cell>
          <cell r="BB1824">
            <v>59.189251723750878</v>
          </cell>
          <cell r="BC1824">
            <v>61.152711679359733</v>
          </cell>
          <cell r="BD1824">
            <v>63.925449293468816</v>
          </cell>
          <cell r="BE1824">
            <v>68.653147809292278</v>
          </cell>
        </row>
        <row r="1825">
          <cell r="AC1825">
            <v>1822</v>
          </cell>
          <cell r="AD1825">
            <v>108.3134666178214</v>
          </cell>
          <cell r="AE1825">
            <v>110.6314048916243</v>
          </cell>
          <cell r="AF1825">
            <v>113.79630311908031</v>
          </cell>
          <cell r="AG1825">
            <v>118.67147202820972</v>
          </cell>
          <cell r="AH1825">
            <v>127.85761446735117</v>
          </cell>
          <cell r="AZ1825">
            <v>1822</v>
          </cell>
          <cell r="BA1825">
            <v>57.668271075364473</v>
          </cell>
          <cell r="BB1825">
            <v>59.19283118633917</v>
          </cell>
          <cell r="BC1825">
            <v>61.156274538000218</v>
          </cell>
          <cell r="BD1825">
            <v>63.929439812937893</v>
          </cell>
          <cell r="BE1825">
            <v>68.656996528569138</v>
          </cell>
        </row>
        <row r="1826">
          <cell r="AC1826">
            <v>1823</v>
          </cell>
          <cell r="AD1826">
            <v>108.32128131490903</v>
          </cell>
          <cell r="AE1826">
            <v>110.63923703755394</v>
          </cell>
          <cell r="AF1826">
            <v>113.80466017834208</v>
          </cell>
          <cell r="AG1826">
            <v>118.67941575290358</v>
          </cell>
          <cell r="AH1826">
            <v>127.86600543729737</v>
          </cell>
          <cell r="AZ1826">
            <v>1823</v>
          </cell>
          <cell r="BA1826">
            <v>57.672107851435143</v>
          </cell>
          <cell r="BB1826">
            <v>59.196410648927468</v>
          </cell>
          <cell r="BC1826">
            <v>61.159837396640697</v>
          </cell>
          <cell r="BD1826">
            <v>63.933430332406971</v>
          </cell>
          <cell r="BE1826">
            <v>68.660845247845998</v>
          </cell>
        </row>
        <row r="1827">
          <cell r="AC1827">
            <v>1824</v>
          </cell>
          <cell r="AD1827">
            <v>108.32909601199665</v>
          </cell>
          <cell r="AE1827">
            <v>110.64706918348358</v>
          </cell>
          <cell r="AF1827">
            <v>113.81301723760386</v>
          </cell>
          <cell r="AG1827">
            <v>118.68735947759744</v>
          </cell>
          <cell r="AH1827">
            <v>127.87439640724358</v>
          </cell>
          <cell r="AZ1827">
            <v>1824</v>
          </cell>
          <cell r="BA1827">
            <v>57.675944627505821</v>
          </cell>
          <cell r="BB1827">
            <v>59.199990111515767</v>
          </cell>
          <cell r="BC1827">
            <v>61.163400255281182</v>
          </cell>
          <cell r="BD1827">
            <v>63.937420851876048</v>
          </cell>
          <cell r="BE1827">
            <v>68.664693967122872</v>
          </cell>
        </row>
        <row r="1828">
          <cell r="AC1828">
            <v>1825</v>
          </cell>
          <cell r="AD1828">
            <v>108.33691070908428</v>
          </cell>
          <cell r="AE1828">
            <v>110.65490132941322</v>
          </cell>
          <cell r="AF1828">
            <v>113.82137429686563</v>
          </cell>
          <cell r="AG1828">
            <v>118.6953032022913</v>
          </cell>
          <cell r="AH1828">
            <v>127.8827873771898</v>
          </cell>
          <cell r="AZ1828">
            <v>1825</v>
          </cell>
          <cell r="BA1828">
            <v>57.679781403576492</v>
          </cell>
          <cell r="BB1828">
            <v>59.203569574104058</v>
          </cell>
          <cell r="BC1828">
            <v>61.166963113921661</v>
          </cell>
          <cell r="BD1828">
            <v>63.941411371345126</v>
          </cell>
          <cell r="BE1828">
            <v>68.668542686399732</v>
          </cell>
        </row>
        <row r="1829">
          <cell r="AC1829">
            <v>1826</v>
          </cell>
          <cell r="AD1829">
            <v>108.34472540617189</v>
          </cell>
          <cell r="AE1829">
            <v>110.66273347534286</v>
          </cell>
          <cell r="AF1829">
            <v>113.82973135612741</v>
          </cell>
          <cell r="AG1829">
            <v>118.70324692698516</v>
          </cell>
          <cell r="AH1829">
            <v>127.89117834713601</v>
          </cell>
          <cell r="AZ1829">
            <v>1826</v>
          </cell>
          <cell r="BA1829">
            <v>57.683618179647169</v>
          </cell>
          <cell r="BB1829">
            <v>59.207149036692357</v>
          </cell>
          <cell r="BC1829">
            <v>61.170525972562146</v>
          </cell>
          <cell r="BD1829">
            <v>63.945401890814203</v>
          </cell>
          <cell r="BE1829">
            <v>68.672391405676592</v>
          </cell>
        </row>
        <row r="1830">
          <cell r="AC1830">
            <v>1827</v>
          </cell>
          <cell r="AD1830">
            <v>108.35254010325951</v>
          </cell>
          <cell r="AE1830">
            <v>110.6705656212725</v>
          </cell>
          <cell r="AF1830">
            <v>113.83808841538919</v>
          </cell>
          <cell r="AG1830">
            <v>118.71119065167902</v>
          </cell>
          <cell r="AH1830">
            <v>127.89956931708221</v>
          </cell>
          <cell r="AZ1830">
            <v>1827</v>
          </cell>
          <cell r="BA1830">
            <v>57.68745495571784</v>
          </cell>
          <cell r="BB1830">
            <v>59.210728499280656</v>
          </cell>
          <cell r="BC1830">
            <v>61.174088831202624</v>
          </cell>
          <cell r="BD1830">
            <v>63.949392410283281</v>
          </cell>
          <cell r="BE1830">
            <v>68.676240124953452</v>
          </cell>
        </row>
        <row r="1831">
          <cell r="AC1831">
            <v>1828</v>
          </cell>
          <cell r="AD1831">
            <v>108.36035480034714</v>
          </cell>
          <cell r="AE1831">
            <v>110.67839776720214</v>
          </cell>
          <cell r="AF1831">
            <v>113.84644547465096</v>
          </cell>
          <cell r="AG1831">
            <v>118.71913437637288</v>
          </cell>
          <cell r="AH1831">
            <v>127.90796028702842</v>
          </cell>
          <cell r="AZ1831">
            <v>1828</v>
          </cell>
          <cell r="BA1831">
            <v>57.691291731788517</v>
          </cell>
          <cell r="BB1831">
            <v>59.214307961868947</v>
          </cell>
          <cell r="BC1831">
            <v>61.17765168984311</v>
          </cell>
          <cell r="BD1831">
            <v>63.953382929752358</v>
          </cell>
          <cell r="BE1831">
            <v>68.680088844230312</v>
          </cell>
        </row>
        <row r="1832">
          <cell r="AC1832">
            <v>1829</v>
          </cell>
          <cell r="AD1832">
            <v>108.36816949743476</v>
          </cell>
          <cell r="AE1832">
            <v>110.68622991313178</v>
          </cell>
          <cell r="AF1832">
            <v>113.85480253391275</v>
          </cell>
          <cell r="AG1832">
            <v>118.72707810106674</v>
          </cell>
          <cell r="AH1832">
            <v>127.91635125697464</v>
          </cell>
          <cell r="AZ1832">
            <v>1829</v>
          </cell>
          <cell r="BA1832">
            <v>57.695128507859188</v>
          </cell>
          <cell r="BB1832">
            <v>59.217887424457246</v>
          </cell>
          <cell r="BC1832">
            <v>61.181214548483588</v>
          </cell>
          <cell r="BD1832">
            <v>63.957373449221436</v>
          </cell>
          <cell r="BE1832">
            <v>68.683937563507172</v>
          </cell>
        </row>
        <row r="1833">
          <cell r="AC1833">
            <v>1830</v>
          </cell>
          <cell r="AD1833">
            <v>108.37598419452237</v>
          </cell>
          <cell r="AE1833">
            <v>110.69406205906142</v>
          </cell>
          <cell r="AF1833">
            <v>113.86315959317452</v>
          </cell>
          <cell r="AG1833">
            <v>118.7350218257606</v>
          </cell>
          <cell r="AH1833">
            <v>127.92474222692084</v>
          </cell>
          <cell r="AZ1833">
            <v>1830</v>
          </cell>
          <cell r="BA1833">
            <v>57.698965283929859</v>
          </cell>
          <cell r="BB1833">
            <v>59.221466887045544</v>
          </cell>
          <cell r="BC1833">
            <v>61.184777407124074</v>
          </cell>
          <cell r="BD1833">
            <v>63.961363968690513</v>
          </cell>
          <cell r="BE1833">
            <v>68.687786282784032</v>
          </cell>
        </row>
        <row r="1834">
          <cell r="AC1834">
            <v>1831</v>
          </cell>
          <cell r="AD1834">
            <v>108.38379889161</v>
          </cell>
          <cell r="AE1834">
            <v>110.70189420499106</v>
          </cell>
          <cell r="AF1834">
            <v>113.8715166524363</v>
          </cell>
          <cell r="AG1834">
            <v>118.74296555045446</v>
          </cell>
          <cell r="AH1834">
            <v>127.93313319686705</v>
          </cell>
          <cell r="AZ1834">
            <v>1831</v>
          </cell>
          <cell r="BA1834">
            <v>57.702802060000536</v>
          </cell>
          <cell r="BB1834">
            <v>59.225046349633836</v>
          </cell>
          <cell r="BC1834">
            <v>61.188340265764559</v>
          </cell>
          <cell r="BD1834">
            <v>63.965354488159591</v>
          </cell>
          <cell r="BE1834">
            <v>68.691635002060892</v>
          </cell>
        </row>
        <row r="1835">
          <cell r="AC1835">
            <v>1832</v>
          </cell>
          <cell r="AD1835">
            <v>108.39161358869762</v>
          </cell>
          <cell r="AE1835">
            <v>110.7097263509207</v>
          </cell>
          <cell r="AF1835">
            <v>113.87987371169808</v>
          </cell>
          <cell r="AG1835">
            <v>118.75090927514832</v>
          </cell>
          <cell r="AH1835">
            <v>127.94152416681325</v>
          </cell>
          <cell r="AZ1835">
            <v>1832</v>
          </cell>
          <cell r="BA1835">
            <v>57.706638836071207</v>
          </cell>
          <cell r="BB1835">
            <v>59.228625812222134</v>
          </cell>
          <cell r="BC1835">
            <v>61.191903124405037</v>
          </cell>
          <cell r="BD1835">
            <v>63.969345007628668</v>
          </cell>
          <cell r="BE1835">
            <v>68.695483721337752</v>
          </cell>
        </row>
        <row r="1836">
          <cell r="AC1836">
            <v>1833</v>
          </cell>
          <cell r="AD1836">
            <v>108.39942828578525</v>
          </cell>
          <cell r="AE1836">
            <v>110.71755849685033</v>
          </cell>
          <cell r="AF1836">
            <v>113.88823077095985</v>
          </cell>
          <cell r="AG1836">
            <v>118.75885299984218</v>
          </cell>
          <cell r="AH1836">
            <v>127.94991513675947</v>
          </cell>
          <cell r="AZ1836">
            <v>1833</v>
          </cell>
          <cell r="BA1836">
            <v>57.710475612141884</v>
          </cell>
          <cell r="BB1836">
            <v>59.232205274810433</v>
          </cell>
          <cell r="BC1836">
            <v>61.195465983045523</v>
          </cell>
          <cell r="BD1836">
            <v>63.973335527097746</v>
          </cell>
          <cell r="BE1836">
            <v>68.699332440614612</v>
          </cell>
        </row>
        <row r="1837">
          <cell r="AC1837">
            <v>1834</v>
          </cell>
          <cell r="AD1837">
            <v>108.40724298287287</v>
          </cell>
          <cell r="AE1837">
            <v>110.72539064277997</v>
          </cell>
          <cell r="AF1837">
            <v>113.89658783022163</v>
          </cell>
          <cell r="AG1837">
            <v>118.76679672453604</v>
          </cell>
          <cell r="AH1837">
            <v>127.95830610670568</v>
          </cell>
          <cell r="AZ1837">
            <v>1834</v>
          </cell>
          <cell r="BA1837">
            <v>57.714312388212555</v>
          </cell>
          <cell r="BB1837">
            <v>59.235784737398731</v>
          </cell>
          <cell r="BC1837">
            <v>61.199028841686001</v>
          </cell>
          <cell r="BD1837">
            <v>63.977326046566823</v>
          </cell>
          <cell r="BE1837">
            <v>68.703181159891471</v>
          </cell>
        </row>
        <row r="1838">
          <cell r="AC1838">
            <v>1835</v>
          </cell>
          <cell r="AD1838">
            <v>108.41505767996048</v>
          </cell>
          <cell r="AE1838">
            <v>110.73322278870961</v>
          </cell>
          <cell r="AF1838">
            <v>113.9049448894834</v>
          </cell>
          <cell r="AG1838">
            <v>118.7747404492299</v>
          </cell>
          <cell r="AH1838">
            <v>127.96669707665188</v>
          </cell>
          <cell r="AZ1838">
            <v>1835</v>
          </cell>
          <cell r="BA1838">
            <v>57.718149164283226</v>
          </cell>
          <cell r="BB1838">
            <v>59.239364199987023</v>
          </cell>
          <cell r="BC1838">
            <v>61.202591700326487</v>
          </cell>
          <cell r="BD1838">
            <v>63.9813165660359</v>
          </cell>
          <cell r="BE1838">
            <v>68.707029879168331</v>
          </cell>
        </row>
        <row r="1839">
          <cell r="AC1839">
            <v>1836</v>
          </cell>
          <cell r="AD1839">
            <v>108.42287237704811</v>
          </cell>
          <cell r="AE1839">
            <v>110.74105493463925</v>
          </cell>
          <cell r="AF1839">
            <v>113.91330194874519</v>
          </cell>
          <cell r="AG1839">
            <v>118.78268417392376</v>
          </cell>
          <cell r="AH1839">
            <v>127.97508804659809</v>
          </cell>
          <cell r="AZ1839">
            <v>1836</v>
          </cell>
          <cell r="BA1839">
            <v>57.721985940353903</v>
          </cell>
          <cell r="BB1839">
            <v>59.242943662575321</v>
          </cell>
          <cell r="BC1839">
            <v>61.206154558966965</v>
          </cell>
          <cell r="BD1839">
            <v>63.985307085504978</v>
          </cell>
          <cell r="BE1839">
            <v>68.710878598445206</v>
          </cell>
        </row>
        <row r="1840">
          <cell r="AC1840">
            <v>1837</v>
          </cell>
          <cell r="AD1840">
            <v>108.43068707413573</v>
          </cell>
          <cell r="AE1840">
            <v>110.74888708056889</v>
          </cell>
          <cell r="AF1840">
            <v>113.92165900800697</v>
          </cell>
          <cell r="AG1840">
            <v>118.79062789861761</v>
          </cell>
          <cell r="AH1840">
            <v>127.98347901654431</v>
          </cell>
          <cell r="AZ1840">
            <v>1837</v>
          </cell>
          <cell r="BA1840">
            <v>57.725822716424574</v>
          </cell>
          <cell r="BB1840">
            <v>59.24652312516362</v>
          </cell>
          <cell r="BC1840">
            <v>61.20971741760745</v>
          </cell>
          <cell r="BD1840">
            <v>63.989297604974055</v>
          </cell>
          <cell r="BE1840">
            <v>68.714727317722065</v>
          </cell>
        </row>
        <row r="1841">
          <cell r="AC1841">
            <v>1838</v>
          </cell>
          <cell r="AD1841">
            <v>108.43850177122336</v>
          </cell>
          <cell r="AE1841">
            <v>110.75671922649853</v>
          </cell>
          <cell r="AF1841">
            <v>113.93001606726874</v>
          </cell>
          <cell r="AG1841">
            <v>118.79857162331147</v>
          </cell>
          <cell r="AH1841">
            <v>127.99186998649051</v>
          </cell>
          <cell r="AZ1841">
            <v>1838</v>
          </cell>
          <cell r="BA1841">
            <v>57.729659492495252</v>
          </cell>
          <cell r="BB1841">
            <v>59.250102587751911</v>
          </cell>
          <cell r="BC1841">
            <v>61.213280276247929</v>
          </cell>
          <cell r="BD1841">
            <v>63.993288124443133</v>
          </cell>
          <cell r="BE1841">
            <v>68.718576036998925</v>
          </cell>
        </row>
        <row r="1842">
          <cell r="AC1842">
            <v>1839</v>
          </cell>
          <cell r="AD1842">
            <v>108.44631646831098</v>
          </cell>
          <cell r="AE1842">
            <v>110.76455137242817</v>
          </cell>
          <cell r="AF1842">
            <v>113.93837312653052</v>
          </cell>
          <cell r="AG1842">
            <v>118.80651534800533</v>
          </cell>
          <cell r="AH1842">
            <v>128.00022768112262</v>
          </cell>
          <cell r="AZ1842">
            <v>1839</v>
          </cell>
          <cell r="BA1842">
            <v>57.733496268565922</v>
          </cell>
          <cell r="BB1842">
            <v>59.25368205034021</v>
          </cell>
          <cell r="BC1842">
            <v>61.216843134888414</v>
          </cell>
          <cell r="BD1842">
            <v>63.99727864391221</v>
          </cell>
          <cell r="BE1842">
            <v>68.722424756275785</v>
          </cell>
        </row>
        <row r="1843">
          <cell r="AC1843">
            <v>1840</v>
          </cell>
          <cell r="AD1843">
            <v>108.45413116539859</v>
          </cell>
          <cell r="AE1843">
            <v>110.77238351835781</v>
          </cell>
          <cell r="AF1843">
            <v>113.9467301857923</v>
          </cell>
          <cell r="AG1843">
            <v>118.81445907269919</v>
          </cell>
          <cell r="AH1843">
            <v>128.00754869409064</v>
          </cell>
          <cell r="AZ1843">
            <v>1840</v>
          </cell>
          <cell r="BA1843">
            <v>57.7373330446366</v>
          </cell>
          <cell r="BB1843">
            <v>59.257261512928508</v>
          </cell>
          <cell r="BC1843">
            <v>61.220405993528892</v>
          </cell>
          <cell r="BD1843">
            <v>64.001096788737044</v>
          </cell>
          <cell r="BE1843">
            <v>68.726273475552645</v>
          </cell>
        </row>
        <row r="1844">
          <cell r="AC1844">
            <v>1841</v>
          </cell>
          <cell r="AD1844">
            <v>108.46194586248622</v>
          </cell>
          <cell r="AE1844">
            <v>110.78021566428745</v>
          </cell>
          <cell r="AF1844">
            <v>113.95508724505407</v>
          </cell>
          <cell r="AG1844">
            <v>118.82240279739305</v>
          </cell>
          <cell r="AH1844">
            <v>128.01486970705869</v>
          </cell>
          <cell r="AZ1844">
            <v>1841</v>
          </cell>
          <cell r="BA1844">
            <v>57.74116982070727</v>
          </cell>
          <cell r="BB1844">
            <v>59.2608409755168</v>
          </cell>
          <cell r="BC1844">
            <v>61.223968852169378</v>
          </cell>
          <cell r="BD1844">
            <v>64.004545325681264</v>
          </cell>
          <cell r="BE1844">
            <v>68.730122194829505</v>
          </cell>
        </row>
        <row r="1845">
          <cell r="AC1845">
            <v>1842</v>
          </cell>
          <cell r="AD1845">
            <v>108.46976055957384</v>
          </cell>
          <cell r="AE1845">
            <v>110.78804781021709</v>
          </cell>
          <cell r="AF1845">
            <v>113.96344430431586</v>
          </cell>
          <cell r="AG1845">
            <v>118.83034652208691</v>
          </cell>
          <cell r="AH1845">
            <v>128.02219072002671</v>
          </cell>
          <cell r="AZ1845">
            <v>1842</v>
          </cell>
          <cell r="BA1845">
            <v>57.745006596777941</v>
          </cell>
          <cell r="BB1845">
            <v>59.264420438105098</v>
          </cell>
          <cell r="BC1845">
            <v>61.227531710809856</v>
          </cell>
          <cell r="BD1845">
            <v>64.007993862625483</v>
          </cell>
          <cell r="BE1845">
            <v>68.733970914106365</v>
          </cell>
        </row>
        <row r="1846">
          <cell r="AC1846">
            <v>1843</v>
          </cell>
          <cell r="AD1846">
            <v>108.47757525666147</v>
          </cell>
          <cell r="AE1846">
            <v>110.79587995614672</v>
          </cell>
          <cell r="AF1846">
            <v>113.97180136357763</v>
          </cell>
          <cell r="AG1846">
            <v>118.83829024678077</v>
          </cell>
          <cell r="AH1846">
            <v>128.02951173299473</v>
          </cell>
          <cell r="AZ1846">
            <v>1843</v>
          </cell>
          <cell r="BA1846">
            <v>57.748843372848619</v>
          </cell>
          <cell r="BB1846">
            <v>59.267999900693397</v>
          </cell>
          <cell r="BC1846">
            <v>61.231094569450342</v>
          </cell>
          <cell r="BD1846">
            <v>64.011442399569702</v>
          </cell>
          <cell r="BE1846">
            <v>68.737819633383225</v>
          </cell>
        </row>
        <row r="1847">
          <cell r="AC1847">
            <v>1844</v>
          </cell>
          <cell r="AD1847">
            <v>108.48538995374909</v>
          </cell>
          <cell r="AE1847">
            <v>110.80371210207636</v>
          </cell>
          <cell r="AF1847">
            <v>113.98015842283941</v>
          </cell>
          <cell r="AG1847">
            <v>118.84623397147463</v>
          </cell>
          <cell r="AH1847">
            <v>128.03683274596276</v>
          </cell>
          <cell r="AZ1847">
            <v>1844</v>
          </cell>
          <cell r="BA1847">
            <v>57.752680148919289</v>
          </cell>
          <cell r="BB1847">
            <v>59.271579363281688</v>
          </cell>
          <cell r="BC1847">
            <v>61.23465742809082</v>
          </cell>
          <cell r="BD1847">
            <v>64.014890936513922</v>
          </cell>
          <cell r="BE1847">
            <v>68.741668352660085</v>
          </cell>
        </row>
        <row r="1848">
          <cell r="AC1848">
            <v>1845</v>
          </cell>
          <cell r="AD1848">
            <v>108.4932046508367</v>
          </cell>
          <cell r="AE1848">
            <v>110.811544248006</v>
          </cell>
          <cell r="AF1848">
            <v>113.98851548210119</v>
          </cell>
          <cell r="AG1848">
            <v>118.85417769616849</v>
          </cell>
          <cell r="AH1848">
            <v>128.0441537589308</v>
          </cell>
          <cell r="AZ1848">
            <v>1845</v>
          </cell>
          <cell r="BA1848">
            <v>57.756516924989967</v>
          </cell>
          <cell r="BB1848">
            <v>59.275158825869987</v>
          </cell>
          <cell r="BC1848">
            <v>61.238220286731305</v>
          </cell>
          <cell r="BD1848">
            <v>64.018339473458141</v>
          </cell>
          <cell r="BE1848">
            <v>68.745517071936945</v>
          </cell>
        </row>
        <row r="1849">
          <cell r="AC1849">
            <v>1846</v>
          </cell>
          <cell r="AD1849">
            <v>108.50101934792433</v>
          </cell>
          <cell r="AE1849">
            <v>110.81937639393564</v>
          </cell>
          <cell r="AF1849">
            <v>113.99687254136296</v>
          </cell>
          <cell r="AG1849">
            <v>118.86212142086235</v>
          </cell>
          <cell r="AH1849">
            <v>128.05147477189882</v>
          </cell>
          <cell r="AZ1849">
            <v>1846</v>
          </cell>
          <cell r="BA1849">
            <v>57.760353701060637</v>
          </cell>
          <cell r="BB1849">
            <v>59.278738288458285</v>
          </cell>
          <cell r="BC1849">
            <v>61.241783145371784</v>
          </cell>
          <cell r="BD1849">
            <v>64.021788010402361</v>
          </cell>
          <cell r="BE1849">
            <v>68.749365791213805</v>
          </cell>
        </row>
        <row r="1850">
          <cell r="AC1850">
            <v>1847</v>
          </cell>
          <cell r="AD1850">
            <v>108.50883404501195</v>
          </cell>
          <cell r="AE1850">
            <v>110.82720853986528</v>
          </cell>
          <cell r="AF1850">
            <v>114.00506310234596</v>
          </cell>
          <cell r="AG1850">
            <v>118.87006514555621</v>
          </cell>
          <cell r="AH1850">
            <v>128.05879578486685</v>
          </cell>
          <cell r="AZ1850">
            <v>1847</v>
          </cell>
          <cell r="BA1850">
            <v>57.764190477131308</v>
          </cell>
          <cell r="BB1850">
            <v>59.282317751046577</v>
          </cell>
          <cell r="BC1850">
            <v>61.245346004012269</v>
          </cell>
          <cell r="BD1850">
            <v>64.02523654734658</v>
          </cell>
          <cell r="BE1850">
            <v>68.753214510490665</v>
          </cell>
        </row>
        <row r="1851">
          <cell r="AC1851">
            <v>1848</v>
          </cell>
          <cell r="AD1851">
            <v>108.51664874209958</v>
          </cell>
          <cell r="AE1851">
            <v>110.83504068579492</v>
          </cell>
          <cell r="AF1851">
            <v>114.01315409234498</v>
          </cell>
          <cell r="AG1851">
            <v>118.87800887025007</v>
          </cell>
          <cell r="AH1851">
            <v>128.06611679783487</v>
          </cell>
          <cell r="AZ1851">
            <v>1848</v>
          </cell>
          <cell r="BA1851">
            <v>57.768027253201986</v>
          </cell>
          <cell r="BB1851">
            <v>59.285897213634875</v>
          </cell>
          <cell r="BC1851">
            <v>61.248908862652748</v>
          </cell>
          <cell r="BD1851">
            <v>64.0286850842908</v>
          </cell>
          <cell r="BE1851">
            <v>68.757063229767525</v>
          </cell>
        </row>
        <row r="1852">
          <cell r="AC1852">
            <v>1849</v>
          </cell>
          <cell r="AD1852">
            <v>108.52446343918719</v>
          </cell>
          <cell r="AE1852">
            <v>110.84287283172456</v>
          </cell>
          <cell r="AF1852">
            <v>114.02124508234398</v>
          </cell>
          <cell r="AG1852">
            <v>118.88595259494393</v>
          </cell>
          <cell r="AH1852">
            <v>128.07343781080291</v>
          </cell>
          <cell r="AZ1852">
            <v>1849</v>
          </cell>
          <cell r="BA1852">
            <v>57.771864029272656</v>
          </cell>
          <cell r="BB1852">
            <v>59.289476676223174</v>
          </cell>
          <cell r="BC1852">
            <v>61.252471721293233</v>
          </cell>
          <cell r="BD1852">
            <v>64.032133621235019</v>
          </cell>
          <cell r="BE1852">
            <v>68.760911949044399</v>
          </cell>
        </row>
        <row r="1853">
          <cell r="AC1853">
            <v>1850</v>
          </cell>
          <cell r="AD1853">
            <v>108.53227813627481</v>
          </cell>
          <cell r="AE1853">
            <v>110.8507049776542</v>
          </cell>
          <cell r="AF1853">
            <v>114.02933607234299</v>
          </cell>
          <cell r="AG1853">
            <v>118.89389631963779</v>
          </cell>
          <cell r="AH1853">
            <v>128.08075882377094</v>
          </cell>
          <cell r="AZ1853">
            <v>1850</v>
          </cell>
          <cell r="BA1853">
            <v>57.775700805343334</v>
          </cell>
          <cell r="BB1853">
            <v>59.293056138811473</v>
          </cell>
          <cell r="BC1853">
            <v>61.256034579933711</v>
          </cell>
          <cell r="BD1853">
            <v>64.035582158179238</v>
          </cell>
          <cell r="BE1853">
            <v>68.764760668321259</v>
          </cell>
        </row>
        <row r="1854">
          <cell r="AC1854">
            <v>1851</v>
          </cell>
          <cell r="AD1854">
            <v>108.54009283336244</v>
          </cell>
          <cell r="AE1854">
            <v>110.85853712358384</v>
          </cell>
          <cell r="AF1854">
            <v>114.037427062342</v>
          </cell>
          <cell r="AG1854">
            <v>118.90184004433165</v>
          </cell>
          <cell r="AH1854">
            <v>128.08807983673896</v>
          </cell>
          <cell r="AZ1854">
            <v>1851</v>
          </cell>
          <cell r="BA1854">
            <v>57.779537581414004</v>
          </cell>
          <cell r="BB1854">
            <v>59.296635601399764</v>
          </cell>
          <cell r="BC1854">
            <v>61.259597438574197</v>
          </cell>
          <cell r="BD1854">
            <v>64.039030695123472</v>
          </cell>
          <cell r="BE1854">
            <v>68.768609387598119</v>
          </cell>
        </row>
        <row r="1855">
          <cell r="AC1855">
            <v>1852</v>
          </cell>
          <cell r="AD1855">
            <v>108.54790753045006</v>
          </cell>
          <cell r="AE1855">
            <v>110.86636926951348</v>
          </cell>
          <cell r="AF1855">
            <v>114.04551805234101</v>
          </cell>
          <cell r="AG1855">
            <v>118.90978376902551</v>
          </cell>
          <cell r="AH1855">
            <v>128.09540084970698</v>
          </cell>
          <cell r="AZ1855">
            <v>1852</v>
          </cell>
          <cell r="BA1855">
            <v>57.783374357484675</v>
          </cell>
          <cell r="BB1855">
            <v>59.300215063988063</v>
          </cell>
          <cell r="BC1855">
            <v>61.263160297214675</v>
          </cell>
          <cell r="BD1855">
            <v>64.042479232067691</v>
          </cell>
          <cell r="BE1855">
            <v>68.772458106874979</v>
          </cell>
        </row>
        <row r="1856">
          <cell r="AC1856">
            <v>1853</v>
          </cell>
          <cell r="AD1856">
            <v>108.55572222753769</v>
          </cell>
          <cell r="AE1856">
            <v>110.87420141544312</v>
          </cell>
          <cell r="AF1856">
            <v>114.05360904234003</v>
          </cell>
          <cell r="AG1856">
            <v>118.91772749371937</v>
          </cell>
          <cell r="AH1856">
            <v>128.10272186267503</v>
          </cell>
          <cell r="AZ1856">
            <v>1853</v>
          </cell>
          <cell r="BA1856">
            <v>57.787211133555353</v>
          </cell>
          <cell r="BB1856">
            <v>59.303794526576361</v>
          </cell>
          <cell r="BC1856">
            <v>61.266723155855161</v>
          </cell>
          <cell r="BD1856">
            <v>64.045927769011911</v>
          </cell>
          <cell r="BE1856">
            <v>68.776306826151838</v>
          </cell>
        </row>
        <row r="1857">
          <cell r="AC1857">
            <v>1854</v>
          </cell>
          <cell r="AD1857">
            <v>108.5635369246253</v>
          </cell>
          <cell r="AE1857">
            <v>110.88203356137275</v>
          </cell>
          <cell r="AF1857">
            <v>114.06170003233903</v>
          </cell>
          <cell r="AG1857">
            <v>118.92567121841323</v>
          </cell>
          <cell r="AH1857">
            <v>128.11004287564305</v>
          </cell>
          <cell r="AZ1857">
            <v>1854</v>
          </cell>
          <cell r="BA1857">
            <v>57.791047909626023</v>
          </cell>
          <cell r="BB1857">
            <v>59.307373989164653</v>
          </cell>
          <cell r="BC1857">
            <v>61.270286014495639</v>
          </cell>
          <cell r="BD1857">
            <v>64.04937630595613</v>
          </cell>
          <cell r="BE1857">
            <v>68.780155545428698</v>
          </cell>
        </row>
        <row r="1858">
          <cell r="AC1858">
            <v>1855</v>
          </cell>
          <cell r="AD1858">
            <v>108.57135162171292</v>
          </cell>
          <cell r="AE1858">
            <v>110.88986570730239</v>
          </cell>
          <cell r="AF1858">
            <v>114.06979102233805</v>
          </cell>
          <cell r="AG1858">
            <v>118.93361494310709</v>
          </cell>
          <cell r="AH1858">
            <v>128.11736388861107</v>
          </cell>
          <cell r="AZ1858">
            <v>1855</v>
          </cell>
          <cell r="BA1858">
            <v>57.794884685696701</v>
          </cell>
          <cell r="BB1858">
            <v>59.310953451752951</v>
          </cell>
          <cell r="BC1858">
            <v>61.273848873136124</v>
          </cell>
          <cell r="BD1858">
            <v>64.05282484290035</v>
          </cell>
          <cell r="BE1858">
            <v>68.784004264705558</v>
          </cell>
        </row>
        <row r="1859">
          <cell r="AC1859">
            <v>1856</v>
          </cell>
          <cell r="AD1859">
            <v>108.57916631880055</v>
          </cell>
          <cell r="AE1859">
            <v>110.89769785323203</v>
          </cell>
          <cell r="AF1859">
            <v>114.07788201233706</v>
          </cell>
          <cell r="AG1859">
            <v>118.94155866780095</v>
          </cell>
          <cell r="AH1859">
            <v>128.12468490157909</v>
          </cell>
          <cell r="AZ1859">
            <v>1856</v>
          </cell>
          <cell r="BA1859">
            <v>57.798721461767371</v>
          </cell>
          <cell r="BB1859">
            <v>59.31453291434125</v>
          </cell>
          <cell r="BC1859">
            <v>61.277411731776603</v>
          </cell>
          <cell r="BD1859">
            <v>64.056273379844569</v>
          </cell>
          <cell r="BE1859">
            <v>68.787852983982418</v>
          </cell>
        </row>
        <row r="1860">
          <cell r="AC1860">
            <v>1857</v>
          </cell>
          <cell r="AD1860">
            <v>108.58698101588817</v>
          </cell>
          <cell r="AE1860">
            <v>110.90552999916167</v>
          </cell>
          <cell r="AF1860">
            <v>114.08597300233608</v>
          </cell>
          <cell r="AG1860">
            <v>118.94950239249481</v>
          </cell>
          <cell r="AH1860">
            <v>128.13200591454714</v>
          </cell>
          <cell r="AZ1860">
            <v>1857</v>
          </cell>
          <cell r="BA1860">
            <v>57.802558237838049</v>
          </cell>
          <cell r="BB1860">
            <v>59.318112376929541</v>
          </cell>
          <cell r="BC1860">
            <v>61.280974590417088</v>
          </cell>
          <cell r="BD1860">
            <v>64.059721916788789</v>
          </cell>
          <cell r="BE1860">
            <v>68.791701703259278</v>
          </cell>
        </row>
        <row r="1861">
          <cell r="AC1861">
            <v>1858</v>
          </cell>
          <cell r="AD1861">
            <v>108.5947957129758</v>
          </cell>
          <cell r="AE1861">
            <v>110.91336214509131</v>
          </cell>
          <cell r="AF1861">
            <v>114.09406399233508</v>
          </cell>
          <cell r="AG1861">
            <v>118.95744611718867</v>
          </cell>
          <cell r="AH1861">
            <v>128.13932692751516</v>
          </cell>
          <cell r="AZ1861">
            <v>1858</v>
          </cell>
          <cell r="BA1861">
            <v>57.80639501390872</v>
          </cell>
          <cell r="BB1861">
            <v>59.32169183951784</v>
          </cell>
          <cell r="BC1861">
            <v>61.284537449057567</v>
          </cell>
          <cell r="BD1861">
            <v>64.063170453733008</v>
          </cell>
          <cell r="BE1861">
            <v>68.795550422536138</v>
          </cell>
        </row>
        <row r="1862">
          <cell r="AC1862">
            <v>1859</v>
          </cell>
          <cell r="AD1862">
            <v>108.60261041006341</v>
          </cell>
          <cell r="AE1862">
            <v>110.92119429102095</v>
          </cell>
          <cell r="AF1862">
            <v>114.1021549823341</v>
          </cell>
          <cell r="AG1862">
            <v>118.96538984188253</v>
          </cell>
          <cell r="AH1862">
            <v>128.14664794048318</v>
          </cell>
          <cell r="AZ1862">
            <v>1859</v>
          </cell>
          <cell r="BA1862">
            <v>57.81023178997939</v>
          </cell>
          <cell r="BB1862">
            <v>59.325271302106138</v>
          </cell>
          <cell r="BC1862">
            <v>61.288100307698052</v>
          </cell>
          <cell r="BD1862">
            <v>64.066618990677227</v>
          </cell>
          <cell r="BE1862">
            <v>68.799399141812998</v>
          </cell>
        </row>
        <row r="1863">
          <cell r="AC1863">
            <v>1860</v>
          </cell>
          <cell r="AD1863">
            <v>108.61042510715103</v>
          </cell>
          <cell r="AE1863">
            <v>110.92902643695059</v>
          </cell>
          <cell r="AF1863">
            <v>114.1102459723331</v>
          </cell>
          <cell r="AG1863">
            <v>118.97333356657639</v>
          </cell>
          <cell r="AH1863">
            <v>128.1539689534512</v>
          </cell>
          <cell r="AZ1863">
            <v>1860</v>
          </cell>
          <cell r="BA1863">
            <v>57.814068566050068</v>
          </cell>
          <cell r="BB1863">
            <v>59.32885076469443</v>
          </cell>
          <cell r="BC1863">
            <v>61.291663166338537</v>
          </cell>
          <cell r="BD1863">
            <v>64.070067527621447</v>
          </cell>
          <cell r="BE1863">
            <v>68.803247861089858</v>
          </cell>
        </row>
        <row r="1864">
          <cell r="AC1864">
            <v>1861</v>
          </cell>
          <cell r="AD1864">
            <v>108.61823980423866</v>
          </cell>
          <cell r="AE1864">
            <v>110.93685858288023</v>
          </cell>
          <cell r="AF1864">
            <v>114.11833696233212</v>
          </cell>
          <cell r="AG1864">
            <v>118.98127729127025</v>
          </cell>
          <cell r="AH1864">
            <v>128.16128996641925</v>
          </cell>
          <cell r="AZ1864">
            <v>1861</v>
          </cell>
          <cell r="BA1864">
            <v>57.817905342120739</v>
          </cell>
          <cell r="BB1864">
            <v>59.332430227282728</v>
          </cell>
          <cell r="BC1864">
            <v>61.295226024979016</v>
          </cell>
          <cell r="BD1864">
            <v>64.073516064565666</v>
          </cell>
          <cell r="BE1864">
            <v>68.807096580366732</v>
          </cell>
        </row>
        <row r="1865">
          <cell r="AC1865">
            <v>1862</v>
          </cell>
          <cell r="AD1865">
            <v>108.62605450132628</v>
          </cell>
          <cell r="AE1865">
            <v>110.94469072880987</v>
          </cell>
          <cell r="AF1865">
            <v>114.12642795233113</v>
          </cell>
          <cell r="AG1865">
            <v>118.98922101596411</v>
          </cell>
          <cell r="AH1865">
            <v>128.16861097938727</v>
          </cell>
          <cell r="AZ1865">
            <v>1862</v>
          </cell>
          <cell r="BA1865">
            <v>57.821742118191416</v>
          </cell>
          <cell r="BB1865">
            <v>59.336009689871027</v>
          </cell>
          <cell r="BC1865">
            <v>61.298788883619501</v>
          </cell>
          <cell r="BD1865">
            <v>64.0769646015099</v>
          </cell>
          <cell r="BE1865">
            <v>68.810945299643592</v>
          </cell>
        </row>
        <row r="1866">
          <cell r="AC1866">
            <v>1863</v>
          </cell>
          <cell r="AD1866">
            <v>108.63386919841389</v>
          </cell>
          <cell r="AE1866">
            <v>110.95252287473951</v>
          </cell>
          <cell r="AF1866">
            <v>114.13451894233015</v>
          </cell>
          <cell r="AG1866">
            <v>118.99716474065796</v>
          </cell>
          <cell r="AH1866">
            <v>128.17593199235529</v>
          </cell>
          <cell r="AZ1866">
            <v>1863</v>
          </cell>
          <cell r="BA1866">
            <v>57.825578894262087</v>
          </cell>
          <cell r="BB1866">
            <v>59.339589152459325</v>
          </cell>
          <cell r="BC1866">
            <v>61.30235174225998</v>
          </cell>
          <cell r="BD1866">
            <v>64.080413138454119</v>
          </cell>
          <cell r="BE1866">
            <v>68.814794018920452</v>
          </cell>
        </row>
        <row r="1867">
          <cell r="AC1867">
            <v>1864</v>
          </cell>
          <cell r="AD1867">
            <v>108.64168389550152</v>
          </cell>
          <cell r="AE1867">
            <v>110.96035502066914</v>
          </cell>
          <cell r="AF1867">
            <v>114.14260993232915</v>
          </cell>
          <cell r="AG1867">
            <v>119.0051374591733</v>
          </cell>
          <cell r="AH1867">
            <v>128.18325300532331</v>
          </cell>
          <cell r="AZ1867">
            <v>1864</v>
          </cell>
          <cell r="BA1867">
            <v>57.829415670332757</v>
          </cell>
          <cell r="BB1867">
            <v>59.343168615047617</v>
          </cell>
          <cell r="BC1867">
            <v>61.305914600900465</v>
          </cell>
          <cell r="BD1867">
            <v>64.083861675398339</v>
          </cell>
          <cell r="BE1867">
            <v>68.818642738197312</v>
          </cell>
        </row>
        <row r="1868">
          <cell r="AC1868">
            <v>1865</v>
          </cell>
          <cell r="AD1868">
            <v>108.64949859258914</v>
          </cell>
          <cell r="AE1868">
            <v>110.96818716659878</v>
          </cell>
          <cell r="AF1868">
            <v>114.15070092232817</v>
          </cell>
          <cell r="AG1868">
            <v>119.01312626960618</v>
          </cell>
          <cell r="AH1868">
            <v>128.19057401829136</v>
          </cell>
          <cell r="AZ1868">
            <v>1865</v>
          </cell>
          <cell r="BA1868">
            <v>57.833252446403435</v>
          </cell>
          <cell r="BB1868">
            <v>59.346748077635915</v>
          </cell>
          <cell r="BC1868">
            <v>61.309477459540943</v>
          </cell>
          <cell r="BD1868">
            <v>64.087310212342558</v>
          </cell>
          <cell r="BE1868">
            <v>68.822491457474172</v>
          </cell>
        </row>
        <row r="1869">
          <cell r="AC1869">
            <v>1866</v>
          </cell>
          <cell r="AD1869">
            <v>108.65731328967676</v>
          </cell>
          <cell r="AE1869">
            <v>110.97601931252842</v>
          </cell>
          <cell r="AF1869">
            <v>114.15879191232717</v>
          </cell>
          <cell r="AG1869">
            <v>119.02111508003905</v>
          </cell>
          <cell r="AH1869">
            <v>128.19789503125938</v>
          </cell>
          <cell r="AZ1869">
            <v>1866</v>
          </cell>
          <cell r="BA1869">
            <v>57.837089222474106</v>
          </cell>
          <cell r="BB1869">
            <v>59.350327540224214</v>
          </cell>
          <cell r="BC1869">
            <v>61.313040318181429</v>
          </cell>
          <cell r="BD1869">
            <v>64.090758749286778</v>
          </cell>
          <cell r="BE1869">
            <v>68.826340176751032</v>
          </cell>
        </row>
        <row r="1870">
          <cell r="AC1870">
            <v>1867</v>
          </cell>
          <cell r="AD1870">
            <v>108.66512798676439</v>
          </cell>
          <cell r="AE1870">
            <v>110.98385145845806</v>
          </cell>
          <cell r="AF1870">
            <v>114.16688290232619</v>
          </cell>
          <cell r="AG1870">
            <v>119.02910389047193</v>
          </cell>
          <cell r="AH1870">
            <v>128.2052160442274</v>
          </cell>
          <cell r="AZ1870">
            <v>1867</v>
          </cell>
          <cell r="BA1870">
            <v>57.840925998544783</v>
          </cell>
          <cell r="BB1870">
            <v>59.353907002812505</v>
          </cell>
          <cell r="BC1870">
            <v>61.316603176821907</v>
          </cell>
          <cell r="BD1870">
            <v>64.094207286230997</v>
          </cell>
          <cell r="BE1870">
            <v>68.830188896027892</v>
          </cell>
        </row>
        <row r="1871">
          <cell r="AC1871">
            <v>1868</v>
          </cell>
          <cell r="AD1871">
            <v>108.672942683852</v>
          </cell>
          <cell r="AE1871">
            <v>110.9916836043877</v>
          </cell>
          <cell r="AF1871">
            <v>114.1749738923252</v>
          </cell>
          <cell r="AG1871">
            <v>119.03709270090481</v>
          </cell>
          <cell r="AH1871">
            <v>128.21253705719542</v>
          </cell>
          <cell r="AZ1871">
            <v>1868</v>
          </cell>
          <cell r="BA1871">
            <v>57.844762774615454</v>
          </cell>
          <cell r="BB1871">
            <v>59.357486465400804</v>
          </cell>
          <cell r="BC1871">
            <v>61.320166035462393</v>
          </cell>
          <cell r="BD1871">
            <v>64.097655823175216</v>
          </cell>
          <cell r="BE1871">
            <v>68.834037615304752</v>
          </cell>
        </row>
        <row r="1872">
          <cell r="AC1872">
            <v>1869</v>
          </cell>
          <cell r="AD1872">
            <v>108.68075738093962</v>
          </cell>
          <cell r="AE1872">
            <v>110.99951575031734</v>
          </cell>
          <cell r="AF1872">
            <v>114.18306488232422</v>
          </cell>
          <cell r="AG1872">
            <v>119.04508151133767</v>
          </cell>
          <cell r="AH1872">
            <v>128.21985807016344</v>
          </cell>
          <cell r="AZ1872">
            <v>1869</v>
          </cell>
          <cell r="BA1872">
            <v>57.848599550686131</v>
          </cell>
          <cell r="BB1872">
            <v>59.361065927989102</v>
          </cell>
          <cell r="BC1872">
            <v>61.323728894102871</v>
          </cell>
          <cell r="BD1872">
            <v>64.101104360119436</v>
          </cell>
          <cell r="BE1872">
            <v>68.837886334581611</v>
          </cell>
        </row>
        <row r="1873">
          <cell r="AC1873">
            <v>1870</v>
          </cell>
          <cell r="AD1873">
            <v>108.68857207802725</v>
          </cell>
          <cell r="AE1873">
            <v>111.00691759243479</v>
          </cell>
          <cell r="AF1873">
            <v>114.19115587232322</v>
          </cell>
          <cell r="AG1873">
            <v>119.05307032177055</v>
          </cell>
          <cell r="AH1873">
            <v>128.22717908313149</v>
          </cell>
          <cell r="AZ1873">
            <v>1870</v>
          </cell>
          <cell r="BA1873">
            <v>57.852436326756802</v>
          </cell>
          <cell r="BB1873">
            <v>59.364645390577394</v>
          </cell>
          <cell r="BC1873">
            <v>61.327291752743356</v>
          </cell>
          <cell r="BD1873">
            <v>64.104552897063655</v>
          </cell>
          <cell r="BE1873">
            <v>68.841735053858471</v>
          </cell>
        </row>
        <row r="1874">
          <cell r="AC1874">
            <v>1871</v>
          </cell>
          <cell r="AD1874">
            <v>108.69638677511487</v>
          </cell>
          <cell r="AE1874">
            <v>111.01429107616535</v>
          </cell>
          <cell r="AF1874">
            <v>114.19924686232224</v>
          </cell>
          <cell r="AG1874">
            <v>119.06105913220343</v>
          </cell>
          <cell r="AH1874">
            <v>128.23450009609951</v>
          </cell>
          <cell r="AZ1874">
            <v>1871</v>
          </cell>
          <cell r="BA1874">
            <v>57.856273102827473</v>
          </cell>
          <cell r="BB1874">
            <v>59.368224853165692</v>
          </cell>
          <cell r="BC1874">
            <v>61.330854611383835</v>
          </cell>
          <cell r="BD1874">
            <v>64.108001434007875</v>
          </cell>
          <cell r="BE1874">
            <v>68.845583773135331</v>
          </cell>
        </row>
        <row r="1875">
          <cell r="AC1875">
            <v>1872</v>
          </cell>
          <cell r="AD1875">
            <v>108.7042014722025</v>
          </cell>
          <cell r="AE1875">
            <v>111.02166455989591</v>
          </cell>
          <cell r="AF1875">
            <v>114.20733785232125</v>
          </cell>
          <cell r="AG1875">
            <v>119.0690479426363</v>
          </cell>
          <cell r="AH1875">
            <v>128.24182110906753</v>
          </cell>
          <cell r="AZ1875">
            <v>1872</v>
          </cell>
          <cell r="BA1875">
            <v>57.86010987889815</v>
          </cell>
          <cell r="BB1875">
            <v>59.371804315753991</v>
          </cell>
          <cell r="BC1875">
            <v>61.33441747002432</v>
          </cell>
          <cell r="BD1875">
            <v>64.111449970952094</v>
          </cell>
          <cell r="BE1875">
            <v>68.849432492412191</v>
          </cell>
        </row>
        <row r="1876">
          <cell r="AC1876">
            <v>1873</v>
          </cell>
          <cell r="AD1876">
            <v>108.71201616929011</v>
          </cell>
          <cell r="AE1876">
            <v>111.02903804362647</v>
          </cell>
          <cell r="AF1876">
            <v>114.21542884232026</v>
          </cell>
          <cell r="AG1876">
            <v>119.07703675306918</v>
          </cell>
          <cell r="AH1876">
            <v>128.24914212203555</v>
          </cell>
          <cell r="AZ1876">
            <v>1873</v>
          </cell>
          <cell r="BA1876">
            <v>57.863946654968821</v>
          </cell>
          <cell r="BB1876">
            <v>59.375383778342282</v>
          </cell>
          <cell r="BC1876">
            <v>61.337980328664798</v>
          </cell>
          <cell r="BD1876">
            <v>64.114898507896328</v>
          </cell>
          <cell r="BE1876">
            <v>68.853281211689051</v>
          </cell>
        </row>
        <row r="1877">
          <cell r="AC1877">
            <v>1874</v>
          </cell>
          <cell r="AD1877">
            <v>108.71983086637773</v>
          </cell>
          <cell r="AE1877">
            <v>111.03641152735703</v>
          </cell>
          <cell r="AF1877">
            <v>114.22351983231927</v>
          </cell>
          <cell r="AG1877">
            <v>119.08502556350204</v>
          </cell>
          <cell r="AH1877">
            <v>128.2564631350036</v>
          </cell>
          <cell r="AZ1877">
            <v>1874</v>
          </cell>
          <cell r="BA1877">
            <v>57.867783431039499</v>
          </cell>
          <cell r="BB1877">
            <v>59.378963240930581</v>
          </cell>
          <cell r="BC1877">
            <v>61.341543187305284</v>
          </cell>
          <cell r="BD1877">
            <v>64.118347044840547</v>
          </cell>
          <cell r="BE1877">
            <v>68.857129930965925</v>
          </cell>
        </row>
        <row r="1878">
          <cell r="AC1878">
            <v>1875</v>
          </cell>
          <cell r="AD1878">
            <v>108.72764556346536</v>
          </cell>
          <cell r="AE1878">
            <v>111.04378501108759</v>
          </cell>
          <cell r="AF1878">
            <v>114.23161082231829</v>
          </cell>
          <cell r="AG1878">
            <v>119.09301437393492</v>
          </cell>
          <cell r="AH1878">
            <v>128.26378414797162</v>
          </cell>
          <cell r="AZ1878">
            <v>1875</v>
          </cell>
          <cell r="BA1878">
            <v>57.871620207110169</v>
          </cell>
          <cell r="BB1878">
            <v>59.38254270351888</v>
          </cell>
          <cell r="BC1878">
            <v>61.345106045945762</v>
          </cell>
          <cell r="BD1878">
            <v>64.121795581784767</v>
          </cell>
          <cell r="BE1878">
            <v>68.860978650242785</v>
          </cell>
        </row>
        <row r="1879">
          <cell r="AC1879">
            <v>1876</v>
          </cell>
          <cell r="AD1879">
            <v>108.73546026055298</v>
          </cell>
          <cell r="AE1879">
            <v>111.05115849481817</v>
          </cell>
          <cell r="AF1879">
            <v>114.23970181231729</v>
          </cell>
          <cell r="AG1879">
            <v>119.1010031843678</v>
          </cell>
          <cell r="AH1879">
            <v>128.27110516093964</v>
          </cell>
          <cell r="AZ1879">
            <v>1876</v>
          </cell>
          <cell r="BA1879">
            <v>57.87545698318084</v>
          </cell>
          <cell r="BB1879">
            <v>59.386122166107178</v>
          </cell>
          <cell r="BC1879">
            <v>61.348668904586248</v>
          </cell>
          <cell r="BD1879">
            <v>64.125244118728986</v>
          </cell>
          <cell r="BE1879">
            <v>68.864827369519645</v>
          </cell>
        </row>
        <row r="1880">
          <cell r="AC1880">
            <v>1877</v>
          </cell>
          <cell r="AD1880">
            <v>108.74327495764061</v>
          </cell>
          <cell r="AE1880">
            <v>111.05853197854873</v>
          </cell>
          <cell r="AF1880">
            <v>114.24779280231631</v>
          </cell>
          <cell r="AG1880">
            <v>119.10899199480068</v>
          </cell>
          <cell r="AH1880">
            <v>128.27842617390766</v>
          </cell>
          <cell r="AZ1880">
            <v>1877</v>
          </cell>
          <cell r="BA1880">
            <v>57.879293759251517</v>
          </cell>
          <cell r="BB1880">
            <v>59.38970162869547</v>
          </cell>
          <cell r="BC1880">
            <v>61.352231763226726</v>
          </cell>
          <cell r="BD1880">
            <v>64.128692655673206</v>
          </cell>
          <cell r="BE1880">
            <v>68.868676088796505</v>
          </cell>
        </row>
        <row r="1881">
          <cell r="AC1881">
            <v>1878</v>
          </cell>
          <cell r="AD1881">
            <v>108.75108965472822</v>
          </cell>
          <cell r="AE1881">
            <v>111.06590546227929</v>
          </cell>
          <cell r="AF1881">
            <v>114.25588379231532</v>
          </cell>
          <cell r="AG1881">
            <v>119.11698080523354</v>
          </cell>
          <cell r="AH1881">
            <v>128.28574718687571</v>
          </cell>
          <cell r="AZ1881">
            <v>1878</v>
          </cell>
          <cell r="BA1881">
            <v>57.883130535322188</v>
          </cell>
          <cell r="BB1881">
            <v>59.393281091283768</v>
          </cell>
          <cell r="BC1881">
            <v>61.355794621867211</v>
          </cell>
          <cell r="BD1881">
            <v>64.132141192617425</v>
          </cell>
          <cell r="BE1881">
            <v>68.872524808073365</v>
          </cell>
        </row>
        <row r="1882">
          <cell r="AC1882">
            <v>1879</v>
          </cell>
          <cell r="AD1882">
            <v>108.75890435181584</v>
          </cell>
          <cell r="AE1882">
            <v>111.07327894600985</v>
          </cell>
          <cell r="AF1882">
            <v>114.26397478231432</v>
          </cell>
          <cell r="AG1882">
            <v>119.12496961566642</v>
          </cell>
          <cell r="AH1882">
            <v>128.29306819984373</v>
          </cell>
          <cell r="AZ1882">
            <v>1879</v>
          </cell>
          <cell r="BA1882">
            <v>57.886967311392866</v>
          </cell>
          <cell r="BB1882">
            <v>59.396860553872067</v>
          </cell>
          <cell r="BC1882">
            <v>61.35935748050769</v>
          </cell>
          <cell r="BD1882">
            <v>64.135589729561644</v>
          </cell>
          <cell r="BE1882">
            <v>68.876373527350225</v>
          </cell>
        </row>
        <row r="1883">
          <cell r="AC1883">
            <v>1880</v>
          </cell>
          <cell r="AD1883">
            <v>108.76671904890347</v>
          </cell>
          <cell r="AE1883">
            <v>111.08065242974041</v>
          </cell>
          <cell r="AF1883">
            <v>114.27206577231334</v>
          </cell>
          <cell r="AG1883">
            <v>119.13295842609929</v>
          </cell>
          <cell r="AH1883">
            <v>128.30038921281175</v>
          </cell>
          <cell r="AZ1883">
            <v>1880</v>
          </cell>
          <cell r="BA1883">
            <v>57.890804087463536</v>
          </cell>
          <cell r="BB1883">
            <v>59.400440016460358</v>
          </cell>
          <cell r="BC1883">
            <v>61.362920339148175</v>
          </cell>
          <cell r="BD1883">
            <v>64.139038266505864</v>
          </cell>
          <cell r="BE1883">
            <v>68.880222246627085</v>
          </cell>
        </row>
        <row r="1884">
          <cell r="AC1884">
            <v>1881</v>
          </cell>
          <cell r="AD1884">
            <v>108.77453374599109</v>
          </cell>
          <cell r="AE1884">
            <v>111.08802591347097</v>
          </cell>
          <cell r="AF1884">
            <v>114.28015676231234</v>
          </cell>
          <cell r="AG1884">
            <v>119.14094723653217</v>
          </cell>
          <cell r="AH1884">
            <v>128.30771022577977</v>
          </cell>
          <cell r="AZ1884">
            <v>1881</v>
          </cell>
          <cell r="BA1884">
            <v>57.894640863534214</v>
          </cell>
          <cell r="BB1884">
            <v>59.404019479048657</v>
          </cell>
          <cell r="BC1884">
            <v>61.366483197788654</v>
          </cell>
          <cell r="BD1884">
            <v>64.142486803450083</v>
          </cell>
          <cell r="BE1884">
            <v>68.884070965903945</v>
          </cell>
        </row>
        <row r="1885">
          <cell r="AC1885">
            <v>1882</v>
          </cell>
          <cell r="AD1885">
            <v>108.7823484430787</v>
          </cell>
          <cell r="AE1885">
            <v>111.09539939720155</v>
          </cell>
          <cell r="AF1885">
            <v>114.28824775231136</v>
          </cell>
          <cell r="AG1885">
            <v>119.14893604696505</v>
          </cell>
          <cell r="AH1885">
            <v>128.31503123874782</v>
          </cell>
          <cell r="AZ1885">
            <v>1882</v>
          </cell>
          <cell r="BA1885">
            <v>57.898477639604884</v>
          </cell>
          <cell r="BB1885">
            <v>59.407598941636955</v>
          </cell>
          <cell r="BC1885">
            <v>61.370046056429139</v>
          </cell>
          <cell r="BD1885">
            <v>64.145935340394303</v>
          </cell>
          <cell r="BE1885">
            <v>68.887919685180805</v>
          </cell>
        </row>
        <row r="1886">
          <cell r="AC1886">
            <v>1883</v>
          </cell>
          <cell r="AD1886">
            <v>108.79016314016633</v>
          </cell>
          <cell r="AE1886">
            <v>111.10277288093211</v>
          </cell>
          <cell r="AF1886">
            <v>114.29633874231037</v>
          </cell>
          <cell r="AG1886">
            <v>119.15692485739791</v>
          </cell>
          <cell r="AH1886">
            <v>128.32235225171584</v>
          </cell>
          <cell r="AZ1886">
            <v>1883</v>
          </cell>
          <cell r="BA1886">
            <v>57.902314415675555</v>
          </cell>
          <cell r="BB1886">
            <v>59.411178404225247</v>
          </cell>
          <cell r="BC1886">
            <v>61.373608915069617</v>
          </cell>
          <cell r="BD1886">
            <v>64.149383877338522</v>
          </cell>
          <cell r="BE1886">
            <v>68.891768404457665</v>
          </cell>
        </row>
        <row r="1887">
          <cell r="AC1887">
            <v>1884</v>
          </cell>
          <cell r="AD1887">
            <v>108.79797783725395</v>
          </cell>
          <cell r="AE1887">
            <v>111.11014636466267</v>
          </cell>
          <cell r="AF1887">
            <v>114.30442973230939</v>
          </cell>
          <cell r="AG1887">
            <v>119.16491366783079</v>
          </cell>
          <cell r="AH1887">
            <v>128.32967326468386</v>
          </cell>
          <cell r="AZ1887">
            <v>1884</v>
          </cell>
          <cell r="BA1887">
            <v>57.906151191746233</v>
          </cell>
          <cell r="BB1887">
            <v>59.414757866813545</v>
          </cell>
          <cell r="BC1887">
            <v>61.377171773710103</v>
          </cell>
          <cell r="BD1887">
            <v>64.152832414282742</v>
          </cell>
          <cell r="BE1887">
            <v>68.895617123734525</v>
          </cell>
        </row>
        <row r="1888">
          <cell r="AC1888">
            <v>1885</v>
          </cell>
          <cell r="AD1888">
            <v>108.80579253434158</v>
          </cell>
          <cell r="AE1888">
            <v>111.11751984839323</v>
          </cell>
          <cell r="AF1888">
            <v>114.31252072230839</v>
          </cell>
          <cell r="AG1888">
            <v>119.17290247826367</v>
          </cell>
          <cell r="AH1888">
            <v>128.33699427765188</v>
          </cell>
          <cell r="AZ1888">
            <v>1885</v>
          </cell>
          <cell r="BA1888">
            <v>57.909987967816903</v>
          </cell>
          <cell r="BB1888">
            <v>59.418337329401844</v>
          </cell>
          <cell r="BC1888">
            <v>61.380734632350581</v>
          </cell>
          <cell r="BD1888">
            <v>64.156280951226975</v>
          </cell>
          <cell r="BE1888">
            <v>68.899465843011384</v>
          </cell>
        </row>
        <row r="1889">
          <cell r="AC1889">
            <v>1886</v>
          </cell>
          <cell r="AD1889">
            <v>108.8136072314292</v>
          </cell>
          <cell r="AE1889">
            <v>111.12489333212379</v>
          </cell>
          <cell r="AF1889">
            <v>114.32061171230741</v>
          </cell>
          <cell r="AG1889">
            <v>119.18089128869654</v>
          </cell>
          <cell r="AH1889">
            <v>128.34431529061993</v>
          </cell>
          <cell r="AZ1889">
            <v>1886</v>
          </cell>
          <cell r="BA1889">
            <v>57.913824743887581</v>
          </cell>
          <cell r="BB1889">
            <v>59.421916791990135</v>
          </cell>
          <cell r="BC1889">
            <v>61.384297490991067</v>
          </cell>
          <cell r="BD1889">
            <v>64.159729488171195</v>
          </cell>
          <cell r="BE1889">
            <v>68.903314562288259</v>
          </cell>
        </row>
        <row r="1890">
          <cell r="AC1890">
            <v>1887</v>
          </cell>
          <cell r="AD1890">
            <v>108.82142192851681</v>
          </cell>
          <cell r="AE1890">
            <v>111.13226681585435</v>
          </cell>
          <cell r="AF1890">
            <v>114.32870270230642</v>
          </cell>
          <cell r="AG1890">
            <v>119.18888009912941</v>
          </cell>
          <cell r="AH1890">
            <v>128.35163630358795</v>
          </cell>
          <cell r="AZ1890">
            <v>1887</v>
          </cell>
          <cell r="BA1890">
            <v>57.917661519958251</v>
          </cell>
          <cell r="BB1890">
            <v>59.425496254578434</v>
          </cell>
          <cell r="BC1890">
            <v>61.387860349631545</v>
          </cell>
          <cell r="BD1890">
            <v>64.163178025115414</v>
          </cell>
          <cell r="BE1890">
            <v>68.907163281565118</v>
          </cell>
        </row>
        <row r="1891">
          <cell r="AC1891">
            <v>1888</v>
          </cell>
          <cell r="AD1891">
            <v>108.82923662560444</v>
          </cell>
          <cell r="AE1891">
            <v>111.13964029958493</v>
          </cell>
          <cell r="AF1891">
            <v>114.33679369230543</v>
          </cell>
          <cell r="AG1891">
            <v>119.19686890956228</v>
          </cell>
          <cell r="AH1891">
            <v>128.35895731655597</v>
          </cell>
          <cell r="AZ1891">
            <v>1888</v>
          </cell>
          <cell r="BA1891">
            <v>57.921498296028922</v>
          </cell>
          <cell r="BB1891">
            <v>59.429075717166732</v>
          </cell>
          <cell r="BC1891">
            <v>61.39142320827203</v>
          </cell>
          <cell r="BD1891">
            <v>64.166626562059633</v>
          </cell>
          <cell r="BE1891">
            <v>68.911012000841978</v>
          </cell>
        </row>
        <row r="1892">
          <cell r="AC1892">
            <v>1889</v>
          </cell>
          <cell r="AD1892">
            <v>108.83705132269206</v>
          </cell>
          <cell r="AE1892">
            <v>111.14701378331549</v>
          </cell>
          <cell r="AF1892">
            <v>114.34488468230444</v>
          </cell>
          <cell r="AG1892">
            <v>119.20485771999516</v>
          </cell>
          <cell r="AH1892">
            <v>128.36627832952399</v>
          </cell>
          <cell r="AZ1892">
            <v>1889</v>
          </cell>
          <cell r="BA1892">
            <v>57.9253350720996</v>
          </cell>
          <cell r="BB1892">
            <v>59.432655179755031</v>
          </cell>
          <cell r="BC1892">
            <v>61.394986066912509</v>
          </cell>
          <cell r="BD1892">
            <v>64.170075099003853</v>
          </cell>
          <cell r="BE1892">
            <v>68.914860720118838</v>
          </cell>
        </row>
        <row r="1893">
          <cell r="AC1893">
            <v>1890</v>
          </cell>
          <cell r="AD1893">
            <v>108.84486601977969</v>
          </cell>
          <cell r="AE1893">
            <v>111.15438726704605</v>
          </cell>
          <cell r="AF1893">
            <v>114.35297567230346</v>
          </cell>
          <cell r="AG1893">
            <v>119.21284653042804</v>
          </cell>
          <cell r="AH1893">
            <v>128.37359934249204</v>
          </cell>
          <cell r="AZ1893">
            <v>1890</v>
          </cell>
          <cell r="BA1893">
            <v>57.92917184817027</v>
          </cell>
          <cell r="BB1893">
            <v>59.436234642343322</v>
          </cell>
          <cell r="BC1893">
            <v>61.398548925552994</v>
          </cell>
          <cell r="BD1893">
            <v>64.173523635948072</v>
          </cell>
          <cell r="BE1893">
            <v>68.918709439395698</v>
          </cell>
        </row>
        <row r="1894">
          <cell r="AC1894">
            <v>1891</v>
          </cell>
          <cell r="AD1894">
            <v>108.85268071686731</v>
          </cell>
          <cell r="AE1894">
            <v>111.16176075077661</v>
          </cell>
          <cell r="AF1894">
            <v>114.36106666230246</v>
          </cell>
          <cell r="AG1894">
            <v>119.22083534086092</v>
          </cell>
          <cell r="AH1894">
            <v>128.38092035546006</v>
          </cell>
          <cell r="AZ1894">
            <v>1891</v>
          </cell>
          <cell r="BA1894">
            <v>57.933008624240948</v>
          </cell>
          <cell r="BB1894">
            <v>59.439814104931621</v>
          </cell>
          <cell r="BC1894">
            <v>61.40211178419348</v>
          </cell>
          <cell r="BD1894">
            <v>64.176972172892292</v>
          </cell>
          <cell r="BE1894">
            <v>68.922558158672558</v>
          </cell>
        </row>
        <row r="1895">
          <cell r="AC1895">
            <v>1892</v>
          </cell>
          <cell r="AD1895">
            <v>108.86049541395492</v>
          </cell>
          <cell r="AE1895">
            <v>111.16913423450717</v>
          </cell>
          <cell r="AF1895">
            <v>114.36915765230148</v>
          </cell>
          <cell r="AG1895">
            <v>119.22882415129378</v>
          </cell>
          <cell r="AH1895">
            <v>128.38824136842808</v>
          </cell>
          <cell r="AZ1895">
            <v>1892</v>
          </cell>
          <cell r="BA1895">
            <v>57.936845400311618</v>
          </cell>
          <cell r="BB1895">
            <v>59.443393567519919</v>
          </cell>
          <cell r="BC1895">
            <v>61.405674642833958</v>
          </cell>
          <cell r="BD1895">
            <v>64.180420709836511</v>
          </cell>
          <cell r="BE1895">
            <v>68.926406877949418</v>
          </cell>
        </row>
        <row r="1896">
          <cell r="AC1896">
            <v>1893</v>
          </cell>
          <cell r="AD1896">
            <v>108.86831011104255</v>
          </cell>
          <cell r="AE1896">
            <v>111.17650771823773</v>
          </cell>
          <cell r="AF1896">
            <v>114.37724864230049</v>
          </cell>
          <cell r="AG1896">
            <v>119.23681296172666</v>
          </cell>
          <cell r="AH1896">
            <v>128.3955623813961</v>
          </cell>
          <cell r="AZ1896">
            <v>1893</v>
          </cell>
          <cell r="BA1896">
            <v>57.940682176382296</v>
          </cell>
          <cell r="BB1896">
            <v>59.446973030108211</v>
          </cell>
          <cell r="BC1896">
            <v>61.409237501474443</v>
          </cell>
          <cell r="BD1896">
            <v>64.183869246780731</v>
          </cell>
          <cell r="BE1896">
            <v>68.930255597226278</v>
          </cell>
        </row>
        <row r="1897">
          <cell r="AC1897">
            <v>1894</v>
          </cell>
          <cell r="AD1897">
            <v>108.87612480813017</v>
          </cell>
          <cell r="AE1897">
            <v>111.1838812019683</v>
          </cell>
          <cell r="AF1897">
            <v>114.38533963229951</v>
          </cell>
          <cell r="AG1897">
            <v>119.24480177215953</v>
          </cell>
          <cell r="AH1897">
            <v>128.40288339436415</v>
          </cell>
          <cell r="AZ1897">
            <v>1894</v>
          </cell>
          <cell r="BA1897">
            <v>57.944518952452967</v>
          </cell>
          <cell r="BB1897">
            <v>59.450552492696509</v>
          </cell>
          <cell r="BC1897">
            <v>61.412800360114922</v>
          </cell>
          <cell r="BD1897">
            <v>64.18731778372495</v>
          </cell>
          <cell r="BE1897">
            <v>68.934104316503138</v>
          </cell>
        </row>
        <row r="1898">
          <cell r="AC1898">
            <v>1895</v>
          </cell>
          <cell r="AD1898">
            <v>108.8839395052178</v>
          </cell>
          <cell r="AE1898">
            <v>111.19125468569887</v>
          </cell>
          <cell r="AF1898">
            <v>114.39343062229851</v>
          </cell>
          <cell r="AG1898">
            <v>119.25279058259241</v>
          </cell>
          <cell r="AH1898">
            <v>128.41020440733217</v>
          </cell>
          <cell r="AZ1898">
            <v>1895</v>
          </cell>
          <cell r="BA1898">
            <v>57.948355728523637</v>
          </cell>
          <cell r="BB1898">
            <v>59.454131955284808</v>
          </cell>
          <cell r="BC1898">
            <v>61.416363218755407</v>
          </cell>
          <cell r="BD1898">
            <v>64.190766320669169</v>
          </cell>
          <cell r="BE1898">
            <v>68.937953035779998</v>
          </cell>
        </row>
        <row r="1899">
          <cell r="AC1899">
            <v>1896</v>
          </cell>
          <cell r="AD1899">
            <v>108.89175420230541</v>
          </cell>
          <cell r="AE1899">
            <v>111.19862816942943</v>
          </cell>
          <cell r="AF1899">
            <v>114.40152161229753</v>
          </cell>
          <cell r="AG1899">
            <v>119.26077939302527</v>
          </cell>
          <cell r="AH1899">
            <v>128.41752542030019</v>
          </cell>
          <cell r="AZ1899">
            <v>1896</v>
          </cell>
          <cell r="BA1899">
            <v>57.952192504594315</v>
          </cell>
          <cell r="BB1899">
            <v>59.457711417873099</v>
          </cell>
          <cell r="BC1899">
            <v>61.419926077395885</v>
          </cell>
          <cell r="BD1899">
            <v>64.194214857613403</v>
          </cell>
          <cell r="BE1899">
            <v>68.941801755056858</v>
          </cell>
        </row>
        <row r="1900">
          <cell r="AC1900">
            <v>1897</v>
          </cell>
          <cell r="AD1900">
            <v>108.89956889939303</v>
          </cell>
          <cell r="AE1900">
            <v>111.20600165315999</v>
          </cell>
          <cell r="AF1900">
            <v>114.40961260229653</v>
          </cell>
          <cell r="AG1900">
            <v>119.26876820345815</v>
          </cell>
          <cell r="AH1900">
            <v>128.42484643326821</v>
          </cell>
          <cell r="AZ1900">
            <v>1897</v>
          </cell>
          <cell r="BA1900">
            <v>57.956029280664985</v>
          </cell>
          <cell r="BB1900">
            <v>59.461290880461398</v>
          </cell>
          <cell r="BC1900">
            <v>61.423488936036371</v>
          </cell>
          <cell r="BD1900">
            <v>64.197663394557622</v>
          </cell>
          <cell r="BE1900">
            <v>68.945650474333718</v>
          </cell>
        </row>
        <row r="1901">
          <cell r="AC1901">
            <v>1898</v>
          </cell>
          <cell r="AD1901">
            <v>108.90738359648066</v>
          </cell>
          <cell r="AE1901">
            <v>111.21337513689055</v>
          </cell>
          <cell r="AF1901">
            <v>114.41770359229555</v>
          </cell>
          <cell r="AG1901">
            <v>119.27675701389103</v>
          </cell>
          <cell r="AH1901">
            <v>128.43216744623624</v>
          </cell>
          <cell r="AZ1901">
            <v>1898</v>
          </cell>
          <cell r="BA1901">
            <v>57.959866056735663</v>
          </cell>
          <cell r="BB1901">
            <v>59.464870343049697</v>
          </cell>
          <cell r="BC1901">
            <v>61.427051794676849</v>
          </cell>
          <cell r="BD1901">
            <v>64.201111931501842</v>
          </cell>
          <cell r="BE1901">
            <v>68.949499193610592</v>
          </cell>
        </row>
        <row r="1902">
          <cell r="AC1902">
            <v>1899</v>
          </cell>
          <cell r="AD1902">
            <v>108.91519829356828</v>
          </cell>
          <cell r="AE1902">
            <v>111.22074862062111</v>
          </cell>
          <cell r="AF1902">
            <v>114.42579458229456</v>
          </cell>
          <cell r="AG1902">
            <v>119.28474582432391</v>
          </cell>
          <cell r="AH1902">
            <v>128.43948845920428</v>
          </cell>
          <cell r="AZ1902">
            <v>1899</v>
          </cell>
          <cell r="BA1902">
            <v>57.963702832806334</v>
          </cell>
          <cell r="BB1902">
            <v>59.468449805637988</v>
          </cell>
          <cell r="BC1902">
            <v>61.430614653317335</v>
          </cell>
          <cell r="BD1902">
            <v>64.204560468446061</v>
          </cell>
          <cell r="BE1902">
            <v>68.953347912887452</v>
          </cell>
        </row>
        <row r="1903">
          <cell r="AC1903">
            <v>1900</v>
          </cell>
          <cell r="AD1903">
            <v>108.92301299065591</v>
          </cell>
          <cell r="AE1903">
            <v>111.22812210435168</v>
          </cell>
          <cell r="AF1903">
            <v>114.43388557229358</v>
          </cell>
          <cell r="AG1903">
            <v>119.29273463475678</v>
          </cell>
          <cell r="AH1903">
            <v>128.4468094721723</v>
          </cell>
          <cell r="AZ1903">
            <v>1900</v>
          </cell>
          <cell r="BA1903">
            <v>57.967539608877004</v>
          </cell>
          <cell r="BB1903">
            <v>59.472029268226287</v>
          </cell>
          <cell r="BC1903">
            <v>61.434177511957813</v>
          </cell>
          <cell r="BD1903">
            <v>64.208009005390281</v>
          </cell>
          <cell r="BE1903">
            <v>68.957196632164312</v>
          </cell>
        </row>
        <row r="1904">
          <cell r="AC1904">
            <v>1901</v>
          </cell>
          <cell r="AD1904">
            <v>108.93082768774352</v>
          </cell>
          <cell r="AE1904">
            <v>111.23549558808224</v>
          </cell>
          <cell r="AF1904">
            <v>114.44197656229258</v>
          </cell>
          <cell r="AG1904">
            <v>119.30072344518965</v>
          </cell>
          <cell r="AH1904">
            <v>128.45413048514033</v>
          </cell>
          <cell r="AZ1904">
            <v>1901</v>
          </cell>
          <cell r="BA1904">
            <v>57.971376384947682</v>
          </cell>
          <cell r="BB1904">
            <v>59.475608730814585</v>
          </cell>
          <cell r="BC1904">
            <v>61.437740370598299</v>
          </cell>
          <cell r="BD1904">
            <v>64.2114575423345</v>
          </cell>
          <cell r="BE1904">
            <v>68.961045351441172</v>
          </cell>
        </row>
        <row r="1905">
          <cell r="AC1905">
            <v>1902</v>
          </cell>
          <cell r="AD1905">
            <v>108.93864238483114</v>
          </cell>
          <cell r="AE1905">
            <v>111.24286907181281</v>
          </cell>
          <cell r="AF1905">
            <v>114.4500675522916</v>
          </cell>
          <cell r="AG1905">
            <v>119.30871225562252</v>
          </cell>
          <cell r="AH1905">
            <v>128.46145149810835</v>
          </cell>
          <cell r="AZ1905">
            <v>1902</v>
          </cell>
          <cell r="BA1905">
            <v>57.975213161018353</v>
          </cell>
          <cell r="BB1905">
            <v>59.479188193402877</v>
          </cell>
          <cell r="BC1905">
            <v>61.441303229238777</v>
          </cell>
          <cell r="BD1905">
            <v>64.21490607927872</v>
          </cell>
          <cell r="BE1905">
            <v>68.964894070718032</v>
          </cell>
        </row>
        <row r="1906">
          <cell r="AC1906">
            <v>1903</v>
          </cell>
          <cell r="AD1906">
            <v>108.94645708191877</v>
          </cell>
          <cell r="AE1906">
            <v>111.25024255554337</v>
          </cell>
          <cell r="AF1906">
            <v>114.4581585422906</v>
          </cell>
          <cell r="AG1906">
            <v>119.3167010660554</v>
          </cell>
          <cell r="AH1906">
            <v>128.46877251107639</v>
          </cell>
          <cell r="AZ1906">
            <v>1903</v>
          </cell>
          <cell r="BA1906">
            <v>57.97904993708903</v>
          </cell>
          <cell r="BB1906">
            <v>59.482767655991175</v>
          </cell>
          <cell r="BC1906">
            <v>61.444866087879262</v>
          </cell>
          <cell r="BD1906">
            <v>64.218354616222939</v>
          </cell>
          <cell r="BE1906">
            <v>68.968742789994891</v>
          </cell>
        </row>
        <row r="1907">
          <cell r="AC1907">
            <v>1904</v>
          </cell>
          <cell r="AD1907">
            <v>108.95427177900639</v>
          </cell>
          <cell r="AE1907">
            <v>111.25761603927393</v>
          </cell>
          <cell r="AF1907">
            <v>114.46624953228962</v>
          </cell>
          <cell r="AG1907">
            <v>119.32468987648828</v>
          </cell>
          <cell r="AH1907">
            <v>128.47609352404442</v>
          </cell>
          <cell r="AZ1907">
            <v>1904</v>
          </cell>
          <cell r="BA1907">
            <v>57.982886713159701</v>
          </cell>
          <cell r="BB1907">
            <v>59.486347118579474</v>
          </cell>
          <cell r="BC1907">
            <v>61.448428946519741</v>
          </cell>
          <cell r="BD1907">
            <v>64.221803153167158</v>
          </cell>
          <cell r="BE1907">
            <v>68.972591509271751</v>
          </cell>
        </row>
        <row r="1908">
          <cell r="AC1908">
            <v>1905</v>
          </cell>
          <cell r="AD1908">
            <v>108.96208647609402</v>
          </cell>
          <cell r="AE1908">
            <v>111.26498952300449</v>
          </cell>
          <cell r="AF1908">
            <v>114.47434052228863</v>
          </cell>
          <cell r="AG1908">
            <v>119.33267868692116</v>
          </cell>
          <cell r="AH1908">
            <v>128.48341453701244</v>
          </cell>
          <cell r="AZ1908">
            <v>1905</v>
          </cell>
          <cell r="BA1908">
            <v>57.986723489230371</v>
          </cell>
          <cell r="BB1908">
            <v>59.489926581167772</v>
          </cell>
          <cell r="BC1908">
            <v>61.451991805160226</v>
          </cell>
          <cell r="BD1908">
            <v>64.225251690111378</v>
          </cell>
          <cell r="BE1908">
            <v>68.976440228548611</v>
          </cell>
        </row>
        <row r="1909">
          <cell r="AC1909">
            <v>1906</v>
          </cell>
          <cell r="AD1909">
            <v>108.96990117318163</v>
          </cell>
          <cell r="AE1909">
            <v>111.27236300673506</v>
          </cell>
          <cell r="AF1909">
            <v>114.48243151228765</v>
          </cell>
          <cell r="AG1909">
            <v>119.34066749735402</v>
          </cell>
          <cell r="AH1909">
            <v>128.49073554998046</v>
          </cell>
          <cell r="AZ1909">
            <v>1906</v>
          </cell>
          <cell r="BA1909">
            <v>57.990560265301049</v>
          </cell>
          <cell r="BB1909">
            <v>59.493506043756064</v>
          </cell>
          <cell r="BC1909">
            <v>61.455554663800704</v>
          </cell>
          <cell r="BD1909">
            <v>64.228700227055597</v>
          </cell>
          <cell r="BE1909">
            <v>68.980288947825471</v>
          </cell>
        </row>
        <row r="1910">
          <cell r="AC1910">
            <v>1907</v>
          </cell>
          <cell r="AD1910">
            <v>108.97771587026925</v>
          </cell>
          <cell r="AE1910">
            <v>111.27973649046562</v>
          </cell>
          <cell r="AF1910">
            <v>114.49052250228665</v>
          </cell>
          <cell r="AG1910">
            <v>119.3486563077869</v>
          </cell>
          <cell r="AH1910">
            <v>128.49805656294851</v>
          </cell>
          <cell r="AZ1910">
            <v>1907</v>
          </cell>
          <cell r="BA1910">
            <v>57.99439704137172</v>
          </cell>
          <cell r="BB1910">
            <v>59.497085506344362</v>
          </cell>
          <cell r="BC1910">
            <v>61.45911752244119</v>
          </cell>
          <cell r="BD1910">
            <v>64.232148763999817</v>
          </cell>
          <cell r="BE1910">
            <v>68.984137667102331</v>
          </cell>
        </row>
        <row r="1911">
          <cell r="AC1911">
            <v>1908</v>
          </cell>
          <cell r="AD1911">
            <v>108.98553056735688</v>
          </cell>
          <cell r="AE1911">
            <v>111.28710997419618</v>
          </cell>
          <cell r="AF1911">
            <v>114.49861349228566</v>
          </cell>
          <cell r="AG1911">
            <v>119.35664511821977</v>
          </cell>
          <cell r="AH1911">
            <v>128.50537757591653</v>
          </cell>
          <cell r="AZ1911">
            <v>1908</v>
          </cell>
          <cell r="BA1911">
            <v>57.998233817442397</v>
          </cell>
          <cell r="BB1911">
            <v>59.500664968932661</v>
          </cell>
          <cell r="BC1911">
            <v>61.462680381081668</v>
          </cell>
          <cell r="BD1911">
            <v>64.23559730094405</v>
          </cell>
          <cell r="BE1911">
            <v>68.987986386379191</v>
          </cell>
        </row>
        <row r="1912">
          <cell r="AC1912">
            <v>1909</v>
          </cell>
          <cell r="AD1912">
            <v>108.9933452644445</v>
          </cell>
          <cell r="AE1912">
            <v>111.29448345792675</v>
          </cell>
          <cell r="AF1912">
            <v>114.50670448228468</v>
          </cell>
          <cell r="AG1912">
            <v>119.36463392865265</v>
          </cell>
          <cell r="AH1912">
            <v>128.51269858888455</v>
          </cell>
          <cell r="AZ1912">
            <v>1909</v>
          </cell>
          <cell r="BA1912">
            <v>58.001788762762722</v>
          </cell>
          <cell r="BB1912">
            <v>59.504244431520952</v>
          </cell>
          <cell r="BC1912">
            <v>61.466243239722154</v>
          </cell>
          <cell r="BD1912">
            <v>64.23904583788827</v>
          </cell>
          <cell r="BE1912">
            <v>68.991835105656051</v>
          </cell>
        </row>
        <row r="1913">
          <cell r="AC1913">
            <v>1910</v>
          </cell>
          <cell r="AD1913">
            <v>109.00108228237838</v>
          </cell>
          <cell r="AE1913">
            <v>111.30185694165731</v>
          </cell>
          <cell r="AF1913">
            <v>114.51479547228368</v>
          </cell>
          <cell r="AG1913">
            <v>119.37262273908551</v>
          </cell>
          <cell r="AH1913">
            <v>128.52001960185257</v>
          </cell>
          <cell r="AZ1913">
            <v>1910</v>
          </cell>
          <cell r="BA1913">
            <v>58.005103311041175</v>
          </cell>
          <cell r="BB1913">
            <v>59.507823894109251</v>
          </cell>
          <cell r="BC1913">
            <v>61.469806098362632</v>
          </cell>
          <cell r="BD1913">
            <v>64.242494374832489</v>
          </cell>
          <cell r="BE1913">
            <v>68.995683824932911</v>
          </cell>
        </row>
        <row r="1914">
          <cell r="AC1914">
            <v>1911</v>
          </cell>
          <cell r="AD1914">
            <v>109.00837365257999</v>
          </cell>
          <cell r="AE1914">
            <v>111.30923042538787</v>
          </cell>
          <cell r="AF1914">
            <v>114.5228864622827</v>
          </cell>
          <cell r="AG1914">
            <v>119.38061154951839</v>
          </cell>
          <cell r="AH1914">
            <v>128.52734061482062</v>
          </cell>
          <cell r="AZ1914">
            <v>1911</v>
          </cell>
          <cell r="BA1914">
            <v>58.008417859319636</v>
          </cell>
          <cell r="BB1914">
            <v>59.511403356697549</v>
          </cell>
          <cell r="BC1914">
            <v>61.473368957003117</v>
          </cell>
          <cell r="BD1914">
            <v>64.245942911776709</v>
          </cell>
          <cell r="BE1914">
            <v>68.999532544209785</v>
          </cell>
        </row>
        <row r="1915">
          <cell r="AC1915">
            <v>1912</v>
          </cell>
          <cell r="AD1915">
            <v>109.01566502278162</v>
          </cell>
          <cell r="AE1915">
            <v>111.31660390911844</v>
          </cell>
          <cell r="AF1915">
            <v>114.5309774522817</v>
          </cell>
          <cell r="AG1915">
            <v>119.38860035995127</v>
          </cell>
          <cell r="AH1915">
            <v>128.53466162778864</v>
          </cell>
          <cell r="AZ1915">
            <v>1912</v>
          </cell>
          <cell r="BA1915">
            <v>58.011732407598089</v>
          </cell>
          <cell r="BB1915">
            <v>59.514982819285841</v>
          </cell>
          <cell r="BC1915">
            <v>61.476931815643596</v>
          </cell>
          <cell r="BD1915">
            <v>64.249391448720928</v>
          </cell>
          <cell r="BE1915">
            <v>69.002922789786879</v>
          </cell>
        </row>
        <row r="1916">
          <cell r="AC1916">
            <v>1913</v>
          </cell>
          <cell r="AD1916">
            <v>109.02295639298323</v>
          </cell>
          <cell r="AE1916">
            <v>111.323977392849</v>
          </cell>
          <cell r="AF1916">
            <v>114.53906844228072</v>
          </cell>
          <cell r="AG1916">
            <v>119.39658917038415</v>
          </cell>
          <cell r="AH1916">
            <v>128.54198264075666</v>
          </cell>
          <cell r="AZ1916">
            <v>1913</v>
          </cell>
          <cell r="BA1916">
            <v>58.015046955876549</v>
          </cell>
          <cell r="BB1916">
            <v>59.518562281874139</v>
          </cell>
          <cell r="BC1916">
            <v>61.480494674284081</v>
          </cell>
          <cell r="BD1916">
            <v>64.252839985665148</v>
          </cell>
          <cell r="BE1916">
            <v>69.006249651901996</v>
          </cell>
        </row>
        <row r="1917">
          <cell r="AC1917">
            <v>1914</v>
          </cell>
          <cell r="AD1917">
            <v>109.03024776318485</v>
          </cell>
          <cell r="AE1917">
            <v>111.33135087657956</v>
          </cell>
          <cell r="AF1917">
            <v>114.54715943227973</v>
          </cell>
          <cell r="AG1917">
            <v>119.40457798081702</v>
          </cell>
          <cell r="AH1917">
            <v>128.54930365372468</v>
          </cell>
          <cell r="AZ1917">
            <v>1914</v>
          </cell>
          <cell r="BA1917">
            <v>58.018361504155003</v>
          </cell>
          <cell r="BB1917">
            <v>59.522141744462438</v>
          </cell>
          <cell r="BC1917">
            <v>61.48405753292456</v>
          </cell>
          <cell r="BD1917">
            <v>64.256288522609367</v>
          </cell>
          <cell r="BE1917">
            <v>69.009576514017127</v>
          </cell>
        </row>
        <row r="1918">
          <cell r="AC1918">
            <v>1915</v>
          </cell>
          <cell r="AD1918">
            <v>109.03753913338647</v>
          </cell>
          <cell r="AE1918">
            <v>111.33872436031012</v>
          </cell>
          <cell r="AF1918">
            <v>114.55525042227875</v>
          </cell>
          <cell r="AG1918">
            <v>119.41256679124989</v>
          </cell>
          <cell r="AH1918">
            <v>128.55662466669273</v>
          </cell>
          <cell r="AZ1918">
            <v>1915</v>
          </cell>
          <cell r="BA1918">
            <v>58.021676052433456</v>
          </cell>
          <cell r="BB1918">
            <v>59.525721207050729</v>
          </cell>
          <cell r="BC1918">
            <v>61.487620391565045</v>
          </cell>
          <cell r="BD1918">
            <v>64.259737059553586</v>
          </cell>
          <cell r="BE1918">
            <v>69.012903376132243</v>
          </cell>
        </row>
        <row r="1919">
          <cell r="AC1919">
            <v>1916</v>
          </cell>
          <cell r="AD1919">
            <v>109.04483050358809</v>
          </cell>
          <cell r="AE1919">
            <v>111.34609784404068</v>
          </cell>
          <cell r="AF1919">
            <v>114.56334141227775</v>
          </cell>
          <cell r="AG1919">
            <v>119.42055560168276</v>
          </cell>
          <cell r="AH1919">
            <v>128.56394567966075</v>
          </cell>
          <cell r="AZ1919">
            <v>1916</v>
          </cell>
          <cell r="BA1919">
            <v>58.024990600711916</v>
          </cell>
          <cell r="BB1919">
            <v>59.529300669639028</v>
          </cell>
          <cell r="BC1919">
            <v>61.491183250205523</v>
          </cell>
          <cell r="BD1919">
            <v>64.263185596497806</v>
          </cell>
          <cell r="BE1919">
            <v>69.016230238247374</v>
          </cell>
        </row>
        <row r="1920">
          <cell r="AC1920">
            <v>1917</v>
          </cell>
          <cell r="AD1920">
            <v>109.0521218737897</v>
          </cell>
          <cell r="AE1920">
            <v>111.35347132777125</v>
          </cell>
          <cell r="AF1920">
            <v>114.57143240227677</v>
          </cell>
          <cell r="AG1920">
            <v>119.42854441211564</v>
          </cell>
          <cell r="AH1920">
            <v>128.57126669262877</v>
          </cell>
          <cell r="AZ1920">
            <v>1917</v>
          </cell>
          <cell r="BA1920">
            <v>58.02830514899037</v>
          </cell>
          <cell r="BB1920">
            <v>59.532880132227326</v>
          </cell>
          <cell r="BC1920">
            <v>61.494746108846009</v>
          </cell>
          <cell r="BD1920">
            <v>64.266634133442025</v>
          </cell>
          <cell r="BE1920">
            <v>69.019557100362491</v>
          </cell>
        </row>
        <row r="1921">
          <cell r="AC1921">
            <v>1918</v>
          </cell>
          <cell r="AD1921">
            <v>109.05941324399132</v>
          </cell>
          <cell r="AE1921">
            <v>111.36084481150181</v>
          </cell>
          <cell r="AF1921">
            <v>114.57952339227577</v>
          </cell>
          <cell r="AG1921">
            <v>119.43653322254852</v>
          </cell>
          <cell r="AH1921">
            <v>128.57858770559679</v>
          </cell>
          <cell r="AZ1921">
            <v>1918</v>
          </cell>
          <cell r="BA1921">
            <v>58.031619697268823</v>
          </cell>
          <cell r="BB1921">
            <v>59.536459594815625</v>
          </cell>
          <cell r="BC1921">
            <v>61.498308967486487</v>
          </cell>
          <cell r="BD1921">
            <v>64.270082670386245</v>
          </cell>
          <cell r="BE1921">
            <v>69.022883962477621</v>
          </cell>
        </row>
        <row r="1922">
          <cell r="AC1922">
            <v>1919</v>
          </cell>
          <cell r="AD1922">
            <v>109.06670461419294</v>
          </cell>
          <cell r="AE1922">
            <v>111.36821829523238</v>
          </cell>
          <cell r="AF1922">
            <v>114.58761438227479</v>
          </cell>
          <cell r="AG1922">
            <v>119.44452203298138</v>
          </cell>
          <cell r="AH1922">
            <v>128.58590871856484</v>
          </cell>
          <cell r="AZ1922">
            <v>1919</v>
          </cell>
          <cell r="BA1922">
            <v>58.034934245547284</v>
          </cell>
          <cell r="BB1922">
            <v>59.540039057403916</v>
          </cell>
          <cell r="BC1922">
            <v>61.501871826126973</v>
          </cell>
          <cell r="BD1922">
            <v>64.273531207330478</v>
          </cell>
          <cell r="BE1922">
            <v>69.026210824592738</v>
          </cell>
        </row>
        <row r="1923">
          <cell r="AC1923">
            <v>1920</v>
          </cell>
          <cell r="AD1923">
            <v>109.07399598439456</v>
          </cell>
          <cell r="AE1923">
            <v>111.37559177896294</v>
          </cell>
          <cell r="AF1923">
            <v>114.5957053722738</v>
          </cell>
          <cell r="AG1923">
            <v>119.45251084341426</v>
          </cell>
          <cell r="AH1923">
            <v>128.59322973153286</v>
          </cell>
          <cell r="AZ1923">
            <v>1920</v>
          </cell>
          <cell r="BA1923">
            <v>58.038248793825737</v>
          </cell>
          <cell r="BB1923">
            <v>59.543618519992215</v>
          </cell>
          <cell r="BC1923">
            <v>61.505434684767451</v>
          </cell>
          <cell r="BD1923">
            <v>64.276979744274698</v>
          </cell>
          <cell r="BE1923">
            <v>69.029537686707869</v>
          </cell>
        </row>
        <row r="1924">
          <cell r="AC1924">
            <v>1921</v>
          </cell>
          <cell r="AD1924">
            <v>109.08128735459617</v>
          </cell>
          <cell r="AE1924">
            <v>111.3829652626935</v>
          </cell>
          <cell r="AF1924">
            <v>114.60379636227282</v>
          </cell>
          <cell r="AG1924">
            <v>119.46049965384714</v>
          </cell>
          <cell r="AH1924">
            <v>128.60055074450088</v>
          </cell>
          <cell r="AZ1924">
            <v>1921</v>
          </cell>
          <cell r="BA1924">
            <v>58.04156334210419</v>
          </cell>
          <cell r="BB1924">
            <v>59.547197982580514</v>
          </cell>
          <cell r="BC1924">
            <v>61.508997543407936</v>
          </cell>
          <cell r="BD1924">
            <v>64.280428281218917</v>
          </cell>
          <cell r="BE1924">
            <v>69.032864548822985</v>
          </cell>
        </row>
        <row r="1925">
          <cell r="AC1925">
            <v>1922</v>
          </cell>
          <cell r="AD1925">
            <v>109.08857872479778</v>
          </cell>
          <cell r="AE1925">
            <v>111.39033874642406</v>
          </cell>
          <cell r="AF1925">
            <v>114.61188735227182</v>
          </cell>
          <cell r="AG1925">
            <v>119.46848846428001</v>
          </cell>
          <cell r="AH1925">
            <v>128.6078717574689</v>
          </cell>
          <cell r="AZ1925">
            <v>1922</v>
          </cell>
          <cell r="BA1925">
            <v>58.044877890382651</v>
          </cell>
          <cell r="BB1925">
            <v>59.550777445168805</v>
          </cell>
          <cell r="BC1925">
            <v>61.512560402048422</v>
          </cell>
          <cell r="BD1925">
            <v>64.283876818163137</v>
          </cell>
          <cell r="BE1925">
            <v>69.036191410938116</v>
          </cell>
        </row>
        <row r="1926">
          <cell r="AC1926">
            <v>1923</v>
          </cell>
          <cell r="AD1926">
            <v>109.09587009499941</v>
          </cell>
          <cell r="AE1926">
            <v>111.39771223015462</v>
          </cell>
          <cell r="AF1926">
            <v>114.61997834227084</v>
          </cell>
          <cell r="AG1926">
            <v>119.47647727471289</v>
          </cell>
          <cell r="AH1926">
            <v>128.61519277043695</v>
          </cell>
          <cell r="AZ1926">
            <v>1923</v>
          </cell>
          <cell r="BA1926">
            <v>58.048192438661104</v>
          </cell>
          <cell r="BB1926">
            <v>59.554356907757104</v>
          </cell>
          <cell r="BC1926">
            <v>61.5161232606889</v>
          </cell>
          <cell r="BD1926">
            <v>64.287325355107356</v>
          </cell>
          <cell r="BE1926">
            <v>69.039518273053233</v>
          </cell>
        </row>
        <row r="1927">
          <cell r="AC1927">
            <v>1924</v>
          </cell>
          <cell r="AD1927">
            <v>109.10316146520103</v>
          </cell>
          <cell r="AE1927">
            <v>111.40508571388519</v>
          </cell>
          <cell r="AF1927">
            <v>114.62806933226985</v>
          </cell>
          <cell r="AG1927">
            <v>119.48446608514575</v>
          </cell>
          <cell r="AH1927">
            <v>128.62251378340497</v>
          </cell>
          <cell r="AZ1927">
            <v>1924</v>
          </cell>
          <cell r="BA1927">
            <v>58.051506986939565</v>
          </cell>
          <cell r="BB1927">
            <v>59.557936370345402</v>
          </cell>
          <cell r="BC1927">
            <v>61.519686119329386</v>
          </cell>
          <cell r="BD1927">
            <v>64.290773892051575</v>
          </cell>
          <cell r="BE1927">
            <v>69.042845135168363</v>
          </cell>
        </row>
        <row r="1928">
          <cell r="AC1928">
            <v>1925</v>
          </cell>
          <cell r="AD1928">
            <v>109.11045283540264</v>
          </cell>
          <cell r="AE1928">
            <v>111.41245919761576</v>
          </cell>
          <cell r="AF1928">
            <v>114.63616032226886</v>
          </cell>
          <cell r="AG1928">
            <v>119.49245489557863</v>
          </cell>
          <cell r="AH1928">
            <v>128.62983479637299</v>
          </cell>
          <cell r="AZ1928">
            <v>1925</v>
          </cell>
          <cell r="BA1928">
            <v>58.054821535218018</v>
          </cell>
          <cell r="BB1928">
            <v>59.561515832933694</v>
          </cell>
          <cell r="BC1928">
            <v>61.523248977969864</v>
          </cell>
          <cell r="BD1928">
            <v>64.294222428995795</v>
          </cell>
          <cell r="BE1928">
            <v>69.04617199728348</v>
          </cell>
        </row>
        <row r="1929">
          <cell r="AC1929">
            <v>1926</v>
          </cell>
          <cell r="AD1929">
            <v>109.11774420560427</v>
          </cell>
          <cell r="AE1929">
            <v>111.41983268134632</v>
          </cell>
          <cell r="AF1929">
            <v>114.64425131226787</v>
          </cell>
          <cell r="AG1929">
            <v>119.50044370601151</v>
          </cell>
          <cell r="AH1929">
            <v>128.63715580934101</v>
          </cell>
          <cell r="AZ1929">
            <v>1926</v>
          </cell>
          <cell r="BA1929">
            <v>58.058136083496471</v>
          </cell>
          <cell r="BB1929">
            <v>59.565095295521992</v>
          </cell>
          <cell r="BC1929">
            <v>61.526811836610349</v>
          </cell>
          <cell r="BD1929">
            <v>64.297670965940014</v>
          </cell>
          <cell r="BE1929">
            <v>69.049498859398611</v>
          </cell>
        </row>
        <row r="1930">
          <cell r="AC1930">
            <v>1927</v>
          </cell>
          <cell r="AD1930">
            <v>109.12503557580588</v>
          </cell>
          <cell r="AE1930">
            <v>111.42720616507688</v>
          </cell>
          <cell r="AF1930">
            <v>114.65234230226689</v>
          </cell>
          <cell r="AG1930">
            <v>119.50843251644439</v>
          </cell>
          <cell r="AH1930">
            <v>128.64447682230903</v>
          </cell>
          <cell r="AZ1930">
            <v>1927</v>
          </cell>
          <cell r="BA1930">
            <v>58.061450631774932</v>
          </cell>
          <cell r="BB1930">
            <v>59.568674758110291</v>
          </cell>
          <cell r="BC1930">
            <v>61.530374695250828</v>
          </cell>
          <cell r="BD1930">
            <v>64.301119502884234</v>
          </cell>
          <cell r="BE1930">
            <v>69.052825721513727</v>
          </cell>
        </row>
        <row r="1931">
          <cell r="AC1931">
            <v>1928</v>
          </cell>
          <cell r="AD1931">
            <v>109.1323269460075</v>
          </cell>
          <cell r="AE1931">
            <v>111.43457964880744</v>
          </cell>
          <cell r="AF1931">
            <v>114.66043329226589</v>
          </cell>
          <cell r="AG1931">
            <v>119.51642132687725</v>
          </cell>
          <cell r="AH1931">
            <v>128.65179783527708</v>
          </cell>
          <cell r="AZ1931">
            <v>1928</v>
          </cell>
          <cell r="BA1931">
            <v>58.064765180053385</v>
          </cell>
          <cell r="BB1931">
            <v>59.572254220698582</v>
          </cell>
          <cell r="BC1931">
            <v>61.533937553891313</v>
          </cell>
          <cell r="BD1931">
            <v>64.304568039828453</v>
          </cell>
          <cell r="BE1931">
            <v>69.056152583628858</v>
          </cell>
        </row>
        <row r="1932">
          <cell r="AC1932">
            <v>1929</v>
          </cell>
          <cell r="AD1932">
            <v>109.13961831620911</v>
          </cell>
          <cell r="AE1932">
            <v>111.441953132538</v>
          </cell>
          <cell r="AF1932">
            <v>114.66852428226491</v>
          </cell>
          <cell r="AG1932">
            <v>119.52441013731013</v>
          </cell>
          <cell r="AH1932">
            <v>128.6591188482451</v>
          </cell>
          <cell r="AZ1932">
            <v>1929</v>
          </cell>
          <cell r="BA1932">
            <v>58.068079728331838</v>
          </cell>
          <cell r="BB1932">
            <v>59.575833683286881</v>
          </cell>
          <cell r="BC1932">
            <v>61.537500412531791</v>
          </cell>
          <cell r="BD1932">
            <v>64.308016576772673</v>
          </cell>
          <cell r="BE1932">
            <v>69.059479445743975</v>
          </cell>
        </row>
        <row r="1933">
          <cell r="AC1933">
            <v>1930</v>
          </cell>
          <cell r="AD1933">
            <v>109.14690968641074</v>
          </cell>
          <cell r="AE1933">
            <v>111.44932661626856</v>
          </cell>
          <cell r="AF1933">
            <v>114.67661527226392</v>
          </cell>
          <cell r="AG1933">
            <v>119.532398947743</v>
          </cell>
          <cell r="AH1933">
            <v>128.66643986121312</v>
          </cell>
          <cell r="AZ1933">
            <v>1930</v>
          </cell>
          <cell r="BA1933">
            <v>58.071394276610299</v>
          </cell>
          <cell r="BB1933">
            <v>59.579413145875179</v>
          </cell>
          <cell r="BC1933">
            <v>61.541063271172277</v>
          </cell>
          <cell r="BD1933">
            <v>64.311465113716906</v>
          </cell>
          <cell r="BE1933">
            <v>69.062806307859105</v>
          </cell>
        </row>
        <row r="1934">
          <cell r="AC1934">
            <v>1931</v>
          </cell>
          <cell r="AD1934">
            <v>109.15420105661235</v>
          </cell>
          <cell r="AE1934">
            <v>111.45670009999914</v>
          </cell>
          <cell r="AF1934">
            <v>114.68470626226294</v>
          </cell>
          <cell r="AG1934">
            <v>119.54038775817588</v>
          </cell>
          <cell r="AH1934">
            <v>128.67376087418114</v>
          </cell>
          <cell r="AZ1934">
            <v>1931</v>
          </cell>
          <cell r="BA1934">
            <v>58.074708824888752</v>
          </cell>
          <cell r="BB1934">
            <v>59.582992608463478</v>
          </cell>
          <cell r="BC1934">
            <v>61.544626129812755</v>
          </cell>
          <cell r="BD1934">
            <v>64.314913650661126</v>
          </cell>
          <cell r="BE1934">
            <v>69.066133169974222</v>
          </cell>
        </row>
        <row r="1935">
          <cell r="AC1935">
            <v>1932</v>
          </cell>
          <cell r="AD1935">
            <v>109.16149242681396</v>
          </cell>
          <cell r="AE1935">
            <v>111.4640735837297</v>
          </cell>
          <cell r="AF1935">
            <v>114.69279725226194</v>
          </cell>
          <cell r="AG1935">
            <v>119.54837656860876</v>
          </cell>
          <cell r="AH1935">
            <v>128.68108188714919</v>
          </cell>
          <cell r="AZ1935">
            <v>1932</v>
          </cell>
          <cell r="BA1935">
            <v>58.078023373167206</v>
          </cell>
          <cell r="BB1935">
            <v>59.586572071051769</v>
          </cell>
          <cell r="BC1935">
            <v>61.548188988453241</v>
          </cell>
          <cell r="BD1935">
            <v>64.318362187605345</v>
          </cell>
          <cell r="BE1935">
            <v>69.069460032089353</v>
          </cell>
        </row>
        <row r="1936">
          <cell r="AC1936">
            <v>1933</v>
          </cell>
          <cell r="AD1936">
            <v>109.16878379701559</v>
          </cell>
          <cell r="AE1936">
            <v>111.47144706746026</v>
          </cell>
          <cell r="AF1936">
            <v>114.70088824226096</v>
          </cell>
          <cell r="AG1936">
            <v>119.55636537904162</v>
          </cell>
          <cell r="AH1936">
            <v>128.68840290011721</v>
          </cell>
          <cell r="AZ1936">
            <v>1933</v>
          </cell>
          <cell r="BA1936">
            <v>58.081337921445666</v>
          </cell>
          <cell r="BB1936">
            <v>59.590151533640068</v>
          </cell>
          <cell r="BC1936">
            <v>61.551751847093719</v>
          </cell>
          <cell r="BD1936">
            <v>64.321810724549564</v>
          </cell>
          <cell r="BE1936">
            <v>69.072786894204469</v>
          </cell>
        </row>
        <row r="1937">
          <cell r="AC1937">
            <v>1934</v>
          </cell>
          <cell r="AD1937">
            <v>109.17607516721721</v>
          </cell>
          <cell r="AE1937">
            <v>111.47882055119082</v>
          </cell>
          <cell r="AF1937">
            <v>114.70897923225996</v>
          </cell>
          <cell r="AG1937">
            <v>119.5643541894745</v>
          </cell>
          <cell r="AH1937">
            <v>128.69572391308523</v>
          </cell>
          <cell r="AZ1937">
            <v>1934</v>
          </cell>
          <cell r="BA1937">
            <v>58.084652469724119</v>
          </cell>
          <cell r="BB1937">
            <v>59.593730996228366</v>
          </cell>
          <cell r="BC1937">
            <v>61.555314705734204</v>
          </cell>
          <cell r="BD1937">
            <v>64.325259261493784</v>
          </cell>
          <cell r="BE1937">
            <v>69.0761137563196</v>
          </cell>
        </row>
        <row r="1938">
          <cell r="AC1938">
            <v>1935</v>
          </cell>
          <cell r="AD1938">
            <v>109.18336653741882</v>
          </cell>
          <cell r="AE1938">
            <v>111.48619403492138</v>
          </cell>
          <cell r="AF1938">
            <v>114.71707022225898</v>
          </cell>
          <cell r="AG1938">
            <v>119.57234299990738</v>
          </cell>
          <cell r="AH1938">
            <v>128.70304492605325</v>
          </cell>
          <cell r="AZ1938">
            <v>1935</v>
          </cell>
          <cell r="BA1938">
            <v>58.08796701800258</v>
          </cell>
          <cell r="BB1938">
            <v>59.597310458816658</v>
          </cell>
          <cell r="BC1938">
            <v>61.558877564374683</v>
          </cell>
          <cell r="BD1938">
            <v>64.328707798438003</v>
          </cell>
          <cell r="BE1938">
            <v>69.079440618434717</v>
          </cell>
        </row>
        <row r="1939">
          <cell r="AC1939">
            <v>1936</v>
          </cell>
          <cell r="AD1939">
            <v>109.19065790762043</v>
          </cell>
          <cell r="AE1939">
            <v>111.49356751865194</v>
          </cell>
          <cell r="AF1939">
            <v>114.72516121225799</v>
          </cell>
          <cell r="AG1939">
            <v>119.58033181034025</v>
          </cell>
          <cell r="AH1939">
            <v>128.7103659390213</v>
          </cell>
          <cell r="AZ1939">
            <v>1936</v>
          </cell>
          <cell r="BA1939">
            <v>58.091281566281033</v>
          </cell>
          <cell r="BB1939">
            <v>59.600889921404956</v>
          </cell>
          <cell r="BC1939">
            <v>61.562440423015168</v>
          </cell>
          <cell r="BD1939">
            <v>64.332156335382223</v>
          </cell>
          <cell r="BE1939">
            <v>69.082767480549848</v>
          </cell>
        </row>
        <row r="1940">
          <cell r="AC1940">
            <v>1937</v>
          </cell>
          <cell r="AD1940">
            <v>109.19794927782206</v>
          </cell>
          <cell r="AE1940">
            <v>111.50094100238252</v>
          </cell>
          <cell r="AF1940">
            <v>114.73325220225699</v>
          </cell>
          <cell r="AG1940">
            <v>119.58832062077313</v>
          </cell>
          <cell r="AH1940">
            <v>128.71768695198932</v>
          </cell>
          <cell r="AZ1940">
            <v>1937</v>
          </cell>
          <cell r="BA1940">
            <v>58.094596114559486</v>
          </cell>
          <cell r="BB1940">
            <v>59.604469383993255</v>
          </cell>
          <cell r="BC1940">
            <v>61.566003281655647</v>
          </cell>
          <cell r="BD1940">
            <v>64.335604872326442</v>
          </cell>
          <cell r="BE1940">
            <v>69.086094342664964</v>
          </cell>
        </row>
        <row r="1941">
          <cell r="AC1941">
            <v>1938</v>
          </cell>
          <cell r="AD1941">
            <v>109.20524064802368</v>
          </cell>
          <cell r="AE1941">
            <v>111.50831448611308</v>
          </cell>
          <cell r="AF1941">
            <v>114.74134319225601</v>
          </cell>
          <cell r="AG1941">
            <v>119.596309431206</v>
          </cell>
          <cell r="AH1941">
            <v>128.72500796495734</v>
          </cell>
          <cell r="AZ1941">
            <v>1938</v>
          </cell>
          <cell r="BA1941">
            <v>58.097910662837947</v>
          </cell>
          <cell r="BB1941">
            <v>59.608048846581546</v>
          </cell>
          <cell r="BC1941">
            <v>61.569566140296132</v>
          </cell>
          <cell r="BD1941">
            <v>64.339053409270662</v>
          </cell>
          <cell r="BE1941">
            <v>69.089421204780081</v>
          </cell>
        </row>
        <row r="1942">
          <cell r="AC1942">
            <v>1939</v>
          </cell>
          <cell r="AD1942">
            <v>109.21253201822529</v>
          </cell>
          <cell r="AE1942">
            <v>111.51568796984364</v>
          </cell>
          <cell r="AF1942">
            <v>114.74943418225502</v>
          </cell>
          <cell r="AG1942">
            <v>119.60429824163887</v>
          </cell>
          <cell r="AH1942">
            <v>128.73232897792536</v>
          </cell>
          <cell r="AZ1942">
            <v>1939</v>
          </cell>
          <cell r="BA1942">
            <v>58.1012252111164</v>
          </cell>
          <cell r="BB1942">
            <v>59.611628309169845</v>
          </cell>
          <cell r="BC1942">
            <v>61.57312899893661</v>
          </cell>
          <cell r="BD1942">
            <v>64.342501946214881</v>
          </cell>
          <cell r="BE1942">
            <v>69.092748066895211</v>
          </cell>
        </row>
        <row r="1943">
          <cell r="AC1943">
            <v>1940</v>
          </cell>
          <cell r="AD1943">
            <v>109.2198233884269</v>
          </cell>
          <cell r="AE1943">
            <v>111.5230614535742</v>
          </cell>
          <cell r="AF1943">
            <v>114.75752517225403</v>
          </cell>
          <cell r="AG1943">
            <v>119.61228705207175</v>
          </cell>
          <cell r="AH1943">
            <v>128.73964999089341</v>
          </cell>
          <cell r="AZ1943">
            <v>1940</v>
          </cell>
          <cell r="BA1943">
            <v>58.104539759394854</v>
          </cell>
          <cell r="BB1943">
            <v>59.615207771758143</v>
          </cell>
          <cell r="BC1943">
            <v>61.576691857577096</v>
          </cell>
          <cell r="BD1943">
            <v>64.3459504831591</v>
          </cell>
          <cell r="BE1943">
            <v>69.096074929010328</v>
          </cell>
        </row>
        <row r="1944">
          <cell r="AC1944">
            <v>1941</v>
          </cell>
          <cell r="AD1944">
            <v>109.22711475862853</v>
          </cell>
          <cell r="AE1944">
            <v>111.53043493730476</v>
          </cell>
          <cell r="AF1944">
            <v>114.76561616225304</v>
          </cell>
          <cell r="AG1944">
            <v>119.62027586250463</v>
          </cell>
          <cell r="AH1944">
            <v>128.74697100386143</v>
          </cell>
          <cell r="AZ1944">
            <v>1941</v>
          </cell>
          <cell r="BA1944">
            <v>58.107854307673314</v>
          </cell>
          <cell r="BB1944">
            <v>59.618787234346435</v>
          </cell>
          <cell r="BC1944">
            <v>61.580254716217574</v>
          </cell>
          <cell r="BD1944">
            <v>64.34939902010332</v>
          </cell>
          <cell r="BE1944">
            <v>69.099401791125459</v>
          </cell>
        </row>
        <row r="1945">
          <cell r="AC1945">
            <v>1942</v>
          </cell>
          <cell r="AD1945">
            <v>109.23440612883014</v>
          </cell>
          <cell r="AE1945">
            <v>111.53780842103532</v>
          </cell>
          <cell r="AF1945">
            <v>114.77370715225206</v>
          </cell>
          <cell r="AG1945">
            <v>119.62826467293749</v>
          </cell>
          <cell r="AH1945">
            <v>128.75429201682945</v>
          </cell>
          <cell r="AZ1945">
            <v>1942</v>
          </cell>
          <cell r="BA1945">
            <v>58.111168855951767</v>
          </cell>
          <cell r="BB1945">
            <v>59.622366696934733</v>
          </cell>
          <cell r="BC1945">
            <v>61.58381757485806</v>
          </cell>
          <cell r="BD1945">
            <v>64.352847557047554</v>
          </cell>
          <cell r="BE1945">
            <v>69.102728653240575</v>
          </cell>
        </row>
        <row r="1946">
          <cell r="AC1946">
            <v>1943</v>
          </cell>
          <cell r="AD1946">
            <v>109.24169749903176</v>
          </cell>
          <cell r="AE1946">
            <v>111.5451819047659</v>
          </cell>
          <cell r="AF1946">
            <v>114.78179814225106</v>
          </cell>
          <cell r="AG1946">
            <v>119.63625348337037</v>
          </cell>
          <cell r="AH1946">
            <v>128.76161302979747</v>
          </cell>
          <cell r="AZ1946">
            <v>1943</v>
          </cell>
          <cell r="BA1946">
            <v>58.114483404230228</v>
          </cell>
          <cell r="BB1946">
            <v>59.625946159523032</v>
          </cell>
          <cell r="BC1946">
            <v>61.587380433498538</v>
          </cell>
          <cell r="BD1946">
            <v>64.356296093991773</v>
          </cell>
          <cell r="BE1946">
            <v>69.106055515355706</v>
          </cell>
        </row>
        <row r="1947">
          <cell r="AC1947">
            <v>1944</v>
          </cell>
          <cell r="AD1947">
            <v>109.24898886923339</v>
          </cell>
          <cell r="AE1947">
            <v>111.55255538849646</v>
          </cell>
          <cell r="AF1947">
            <v>114.78988913225008</v>
          </cell>
          <cell r="AG1947">
            <v>119.64424229380325</v>
          </cell>
          <cell r="AH1947">
            <v>128.76893404276552</v>
          </cell>
          <cell r="AZ1947">
            <v>1944</v>
          </cell>
          <cell r="BA1947">
            <v>58.117797952508681</v>
          </cell>
          <cell r="BB1947">
            <v>59.629525622111331</v>
          </cell>
          <cell r="BC1947">
            <v>61.590943292139023</v>
          </cell>
          <cell r="BD1947">
            <v>64.359744630935992</v>
          </cell>
          <cell r="BE1947">
            <v>69.109382377470823</v>
          </cell>
        </row>
        <row r="1948">
          <cell r="AC1948">
            <v>1945</v>
          </cell>
          <cell r="AD1948">
            <v>109.256280239435</v>
          </cell>
          <cell r="AE1948">
            <v>111.55992887222702</v>
          </cell>
          <cell r="AF1948">
            <v>114.79798012224909</v>
          </cell>
          <cell r="AG1948">
            <v>119.65223110423612</v>
          </cell>
          <cell r="AH1948">
            <v>128.77625505573354</v>
          </cell>
          <cell r="AZ1948">
            <v>1945</v>
          </cell>
          <cell r="BA1948">
            <v>58.121112500787135</v>
          </cell>
          <cell r="BB1948">
            <v>59.633105084699622</v>
          </cell>
          <cell r="BC1948">
            <v>61.594506150779502</v>
          </cell>
          <cell r="BD1948">
            <v>64.363193167880212</v>
          </cell>
          <cell r="BE1948">
            <v>69.112709239585953</v>
          </cell>
        </row>
        <row r="1949">
          <cell r="AC1949">
            <v>1946</v>
          </cell>
          <cell r="AD1949">
            <v>109.26357160963661</v>
          </cell>
          <cell r="AE1949">
            <v>111.56730235595758</v>
          </cell>
          <cell r="AF1949">
            <v>114.80607111224811</v>
          </cell>
          <cell r="AG1949">
            <v>119.660219914669</v>
          </cell>
          <cell r="AH1949">
            <v>128.78357606870156</v>
          </cell>
          <cell r="AZ1949">
            <v>1946</v>
          </cell>
          <cell r="BA1949">
            <v>58.124427049065595</v>
          </cell>
          <cell r="BB1949">
            <v>59.636684547287921</v>
          </cell>
          <cell r="BC1949">
            <v>61.598069009419987</v>
          </cell>
          <cell r="BD1949">
            <v>64.366641704824431</v>
          </cell>
          <cell r="BE1949">
            <v>69.11603610170107</v>
          </cell>
        </row>
        <row r="1950">
          <cell r="AC1950">
            <v>1947</v>
          </cell>
          <cell r="AD1950">
            <v>109.27086297983823</v>
          </cell>
          <cell r="AE1950">
            <v>111.57467583968814</v>
          </cell>
          <cell r="AF1950">
            <v>114.81416210224711</v>
          </cell>
          <cell r="AG1950">
            <v>119.66820872510186</v>
          </cell>
          <cell r="AH1950">
            <v>128.79089708166958</v>
          </cell>
          <cell r="AZ1950">
            <v>1947</v>
          </cell>
          <cell r="BA1950">
            <v>58.127741597344048</v>
          </cell>
          <cell r="BB1950">
            <v>59.640264009876219</v>
          </cell>
          <cell r="BC1950">
            <v>61.601631868060466</v>
          </cell>
          <cell r="BD1950">
            <v>64.370090241768651</v>
          </cell>
          <cell r="BE1950">
            <v>69.119362963816201</v>
          </cell>
        </row>
        <row r="1951">
          <cell r="AC1951">
            <v>1948</v>
          </cell>
          <cell r="AD1951">
            <v>109.27815435003986</v>
          </cell>
          <cell r="AE1951">
            <v>111.5820493234187</v>
          </cell>
          <cell r="AF1951">
            <v>114.82225309224613</v>
          </cell>
          <cell r="AG1951">
            <v>119.67619753553474</v>
          </cell>
          <cell r="AH1951">
            <v>128.79821809463763</v>
          </cell>
          <cell r="AZ1951">
            <v>1948</v>
          </cell>
          <cell r="BA1951">
            <v>58.131056145622502</v>
          </cell>
          <cell r="BB1951">
            <v>59.643843472464511</v>
          </cell>
          <cell r="BC1951">
            <v>61.605194726700951</v>
          </cell>
          <cell r="BD1951">
            <v>64.37353877871287</v>
          </cell>
          <cell r="BE1951">
            <v>69.122689825931317</v>
          </cell>
        </row>
        <row r="1952">
          <cell r="AC1952">
            <v>1949</v>
          </cell>
          <cell r="AD1952">
            <v>109.28544572024147</v>
          </cell>
          <cell r="AE1952">
            <v>111.58942280714928</v>
          </cell>
          <cell r="AF1952">
            <v>114.83034408224513</v>
          </cell>
          <cell r="AG1952">
            <v>119.68418634596762</v>
          </cell>
          <cell r="AH1952">
            <v>128.80553910760565</v>
          </cell>
          <cell r="AZ1952">
            <v>1949</v>
          </cell>
          <cell r="BA1952">
            <v>58.134370693900962</v>
          </cell>
          <cell r="BB1952">
            <v>59.647422935052809</v>
          </cell>
          <cell r="BC1952">
            <v>61.608757585341429</v>
          </cell>
          <cell r="BD1952">
            <v>64.37698731565709</v>
          </cell>
          <cell r="BE1952">
            <v>69.126016688046448</v>
          </cell>
        </row>
        <row r="1953">
          <cell r="AC1953">
            <v>1950</v>
          </cell>
          <cell r="AD1953">
            <v>109.29273709044308</v>
          </cell>
          <cell r="AE1953">
            <v>111.59679629087984</v>
          </cell>
          <cell r="AF1953">
            <v>114.83843507224415</v>
          </cell>
          <cell r="AG1953">
            <v>119.69217515640049</v>
          </cell>
          <cell r="AH1953">
            <v>128.81286012057367</v>
          </cell>
          <cell r="AZ1953">
            <v>1950</v>
          </cell>
          <cell r="BA1953">
            <v>58.137685242179415</v>
          </cell>
          <cell r="BB1953">
            <v>59.651002397641108</v>
          </cell>
          <cell r="BC1953">
            <v>61.612320443981915</v>
          </cell>
          <cell r="BD1953">
            <v>64.380435852601309</v>
          </cell>
          <cell r="BE1953">
            <v>69.129343550161565</v>
          </cell>
        </row>
        <row r="1954">
          <cell r="AC1954">
            <v>1951</v>
          </cell>
          <cell r="AD1954">
            <v>109.3000284606447</v>
          </cell>
          <cell r="AE1954">
            <v>111.6041697746104</v>
          </cell>
          <cell r="AF1954">
            <v>114.84652606224316</v>
          </cell>
          <cell r="AG1954">
            <v>119.70016396683336</v>
          </cell>
          <cell r="AH1954">
            <v>128.82018113354169</v>
          </cell>
          <cell r="AZ1954">
            <v>1951</v>
          </cell>
          <cell r="BA1954">
            <v>58.140999790457869</v>
          </cell>
          <cell r="BB1954">
            <v>59.654581860229399</v>
          </cell>
          <cell r="BC1954">
            <v>61.615883302622393</v>
          </cell>
          <cell r="BD1954">
            <v>64.383884389545528</v>
          </cell>
          <cell r="BE1954">
            <v>69.132670412276696</v>
          </cell>
        </row>
        <row r="1955">
          <cell r="AC1955">
            <v>1952</v>
          </cell>
          <cell r="AD1955">
            <v>109.30731983084632</v>
          </cell>
          <cell r="AE1955">
            <v>111.61154325834096</v>
          </cell>
          <cell r="AF1955">
            <v>114.85461705224218</v>
          </cell>
          <cell r="AG1955">
            <v>119.70815277726624</v>
          </cell>
          <cell r="AH1955">
            <v>128.82750214650974</v>
          </cell>
          <cell r="AZ1955">
            <v>1952</v>
          </cell>
          <cell r="BA1955">
            <v>58.144314338736329</v>
          </cell>
          <cell r="BB1955">
            <v>59.658161322817698</v>
          </cell>
          <cell r="BC1955">
            <v>61.619446161262879</v>
          </cell>
          <cell r="BD1955">
            <v>64.387332926489748</v>
          </cell>
          <cell r="BE1955">
            <v>69.135997274391812</v>
          </cell>
        </row>
        <row r="1956">
          <cell r="AC1956">
            <v>1953</v>
          </cell>
          <cell r="AD1956">
            <v>109.31461120104794</v>
          </cell>
          <cell r="AE1956">
            <v>111.61891674207152</v>
          </cell>
          <cell r="AF1956">
            <v>114.86270804224118</v>
          </cell>
          <cell r="AG1956">
            <v>119.71614158769911</v>
          </cell>
          <cell r="AH1956">
            <v>128.83482315947776</v>
          </cell>
          <cell r="AZ1956">
            <v>1953</v>
          </cell>
          <cell r="BA1956">
            <v>58.147628887014783</v>
          </cell>
          <cell r="BB1956">
            <v>59.661740785405996</v>
          </cell>
          <cell r="BC1956">
            <v>61.623009019903364</v>
          </cell>
          <cell r="BD1956">
            <v>64.390781463433981</v>
          </cell>
          <cell r="BE1956">
            <v>69.139324136506943</v>
          </cell>
        </row>
        <row r="1957">
          <cell r="AC1957">
            <v>1954</v>
          </cell>
          <cell r="AD1957">
            <v>109.32190257124955</v>
          </cell>
          <cell r="AE1957">
            <v>111.62629022580208</v>
          </cell>
          <cell r="AF1957">
            <v>114.8707990322402</v>
          </cell>
          <cell r="AG1957">
            <v>119.72413039813199</v>
          </cell>
          <cell r="AH1957">
            <v>128.84214417244578</v>
          </cell>
          <cell r="AZ1957">
            <v>1954</v>
          </cell>
          <cell r="BA1957">
            <v>58.150943435293243</v>
          </cell>
          <cell r="BB1957">
            <v>59.665320247994288</v>
          </cell>
          <cell r="BC1957">
            <v>61.626571878543842</v>
          </cell>
          <cell r="BD1957">
            <v>64.394230000378201</v>
          </cell>
          <cell r="BE1957">
            <v>69.142650998622059</v>
          </cell>
        </row>
        <row r="1958">
          <cell r="AC1958">
            <v>1955</v>
          </cell>
          <cell r="AD1958">
            <v>109.32919394145118</v>
          </cell>
          <cell r="AE1958">
            <v>111.63366370953266</v>
          </cell>
          <cell r="AF1958">
            <v>114.8788900222392</v>
          </cell>
          <cell r="AG1958">
            <v>119.73211920856487</v>
          </cell>
          <cell r="AH1958">
            <v>128.84946518541381</v>
          </cell>
          <cell r="AZ1958">
            <v>1955</v>
          </cell>
          <cell r="BA1958">
            <v>58.154257983571696</v>
          </cell>
          <cell r="BB1958">
            <v>59.668899710582586</v>
          </cell>
          <cell r="BC1958">
            <v>61.630134737184328</v>
          </cell>
          <cell r="BD1958">
            <v>64.39767853732242</v>
          </cell>
          <cell r="BE1958">
            <v>69.14597786073719</v>
          </cell>
        </row>
        <row r="1959">
          <cell r="AC1959">
            <v>1956</v>
          </cell>
          <cell r="AD1959">
            <v>109.33648531165279</v>
          </cell>
          <cell r="AE1959">
            <v>111.64103719326322</v>
          </cell>
          <cell r="AF1959">
            <v>114.88698101223822</v>
          </cell>
          <cell r="AG1959">
            <v>119.74010801899773</v>
          </cell>
          <cell r="AH1959">
            <v>128.85678619838183</v>
          </cell>
          <cell r="AZ1959">
            <v>1956</v>
          </cell>
          <cell r="BA1959">
            <v>58.15757253185015</v>
          </cell>
          <cell r="BB1959">
            <v>59.672479173170885</v>
          </cell>
          <cell r="BC1959">
            <v>61.633697595824806</v>
          </cell>
          <cell r="BD1959">
            <v>64.40112707426664</v>
          </cell>
          <cell r="BE1959">
            <v>69.149304722852307</v>
          </cell>
        </row>
        <row r="1960">
          <cell r="AC1960">
            <v>1957</v>
          </cell>
          <cell r="AD1960">
            <v>109.34377668185441</v>
          </cell>
          <cell r="AE1960">
            <v>111.64841067699378</v>
          </cell>
          <cell r="AF1960">
            <v>114.89507200223723</v>
          </cell>
          <cell r="AG1960">
            <v>119.74809682943061</v>
          </cell>
          <cell r="AH1960">
            <v>128.86410721134988</v>
          </cell>
          <cell r="AZ1960">
            <v>1957</v>
          </cell>
          <cell r="BA1960">
            <v>58.16088708012861</v>
          </cell>
          <cell r="BB1960">
            <v>59.676058635759176</v>
          </cell>
          <cell r="BC1960">
            <v>61.637260454465292</v>
          </cell>
          <cell r="BD1960">
            <v>64.404575611210859</v>
          </cell>
          <cell r="BE1960">
            <v>69.152631584967438</v>
          </cell>
        </row>
        <row r="1961">
          <cell r="AC1961">
            <v>1958</v>
          </cell>
          <cell r="AD1961">
            <v>109.35106805205602</v>
          </cell>
          <cell r="AE1961">
            <v>111.65578416072434</v>
          </cell>
          <cell r="AF1961">
            <v>114.90316299223625</v>
          </cell>
          <cell r="AG1961">
            <v>119.75608563986349</v>
          </cell>
          <cell r="AH1961">
            <v>128.8714282243179</v>
          </cell>
          <cell r="AZ1961">
            <v>1958</v>
          </cell>
          <cell r="BA1961">
            <v>58.164201628407064</v>
          </cell>
          <cell r="BB1961">
            <v>59.679638098347475</v>
          </cell>
          <cell r="BC1961">
            <v>61.64082331310577</v>
          </cell>
          <cell r="BD1961">
            <v>64.408024148155079</v>
          </cell>
          <cell r="BE1961">
            <v>69.155958447082554</v>
          </cell>
        </row>
        <row r="1962">
          <cell r="AC1962">
            <v>1959</v>
          </cell>
          <cell r="AD1962">
            <v>109.35835942225765</v>
          </cell>
          <cell r="AE1962">
            <v>111.6631576444549</v>
          </cell>
          <cell r="AF1962">
            <v>114.91125398223525</v>
          </cell>
          <cell r="AG1962">
            <v>119.76407445029636</v>
          </cell>
          <cell r="AH1962">
            <v>128.87874923728592</v>
          </cell>
          <cell r="AZ1962">
            <v>1959</v>
          </cell>
          <cell r="BA1962">
            <v>58.167516176685517</v>
          </cell>
          <cell r="BB1962">
            <v>59.683217560935773</v>
          </cell>
          <cell r="BC1962">
            <v>61.644386171746255</v>
          </cell>
          <cell r="BD1962">
            <v>64.411472685099298</v>
          </cell>
          <cell r="BE1962">
            <v>69.159285309197685</v>
          </cell>
        </row>
        <row r="1963">
          <cell r="AC1963">
            <v>1960</v>
          </cell>
          <cell r="AD1963">
            <v>109.36565079245926</v>
          </cell>
          <cell r="AE1963">
            <v>111.67053112818546</v>
          </cell>
          <cell r="AF1963">
            <v>114.91934497223427</v>
          </cell>
          <cell r="AG1963">
            <v>119.77206326072923</v>
          </cell>
          <cell r="AH1963">
            <v>128.88607025025394</v>
          </cell>
          <cell r="AZ1963">
            <v>1960</v>
          </cell>
          <cell r="BA1963">
            <v>58.170830724963977</v>
          </cell>
          <cell r="BB1963">
            <v>59.686797023524072</v>
          </cell>
          <cell r="BC1963">
            <v>61.647949030386734</v>
          </cell>
          <cell r="BD1963">
            <v>64.414921222043517</v>
          </cell>
          <cell r="BE1963">
            <v>69.162612171312801</v>
          </cell>
        </row>
        <row r="1964">
          <cell r="AC1964">
            <v>1961</v>
          </cell>
          <cell r="AD1964">
            <v>109.37294216266088</v>
          </cell>
          <cell r="AE1964">
            <v>111.67790461191603</v>
          </cell>
          <cell r="AF1964">
            <v>114.92743596223328</v>
          </cell>
          <cell r="AG1964">
            <v>119.7800520711621</v>
          </cell>
          <cell r="AH1964">
            <v>128.89339126322199</v>
          </cell>
          <cell r="AZ1964">
            <v>1961</v>
          </cell>
          <cell r="BA1964">
            <v>58.174145273242431</v>
          </cell>
          <cell r="BB1964">
            <v>59.690376486112363</v>
          </cell>
          <cell r="BC1964">
            <v>61.651511889027219</v>
          </cell>
          <cell r="BD1964">
            <v>64.418369758987737</v>
          </cell>
          <cell r="BE1964">
            <v>69.165939033427932</v>
          </cell>
        </row>
        <row r="1965">
          <cell r="AC1965">
            <v>1962</v>
          </cell>
          <cell r="AD1965">
            <v>109.3802335328625</v>
          </cell>
          <cell r="AE1965">
            <v>111.68527809564659</v>
          </cell>
          <cell r="AF1965">
            <v>114.93552695223229</v>
          </cell>
          <cell r="AG1965">
            <v>119.78804088159498</v>
          </cell>
          <cell r="AH1965">
            <v>128.90071227619001</v>
          </cell>
          <cell r="AZ1965">
            <v>1962</v>
          </cell>
          <cell r="BA1965">
            <v>58.177459821520884</v>
          </cell>
          <cell r="BB1965">
            <v>59.693955948700662</v>
          </cell>
          <cell r="BC1965">
            <v>61.655074747667697</v>
          </cell>
          <cell r="BD1965">
            <v>64.421818295931956</v>
          </cell>
          <cell r="BE1965">
            <v>69.169265895543049</v>
          </cell>
        </row>
        <row r="1966">
          <cell r="AC1966">
            <v>1963</v>
          </cell>
          <cell r="AD1966">
            <v>109.38752490306412</v>
          </cell>
          <cell r="AE1966">
            <v>111.69265157937716</v>
          </cell>
          <cell r="AF1966">
            <v>114.9436179422313</v>
          </cell>
          <cell r="AG1966">
            <v>119.79602969202786</v>
          </cell>
          <cell r="AH1966">
            <v>128.90803328915803</v>
          </cell>
          <cell r="AZ1966">
            <v>1963</v>
          </cell>
          <cell r="BA1966">
            <v>58.180774369799344</v>
          </cell>
          <cell r="BB1966">
            <v>59.69753541128896</v>
          </cell>
          <cell r="BC1966">
            <v>61.658637606308183</v>
          </cell>
          <cell r="BD1966">
            <v>64.425266832876176</v>
          </cell>
          <cell r="BE1966">
            <v>69.17259275765818</v>
          </cell>
        </row>
        <row r="1967">
          <cell r="AC1967">
            <v>1964</v>
          </cell>
          <cell r="AD1967">
            <v>109.39481627326573</v>
          </cell>
          <cell r="AE1967">
            <v>111.70002506310772</v>
          </cell>
          <cell r="AF1967">
            <v>114.95170893223032</v>
          </cell>
          <cell r="AG1967">
            <v>119.80401850246074</v>
          </cell>
          <cell r="AH1967">
            <v>128.91535430212605</v>
          </cell>
          <cell r="AZ1967">
            <v>1964</v>
          </cell>
          <cell r="BA1967">
            <v>58.184088918077798</v>
          </cell>
          <cell r="BB1967">
            <v>59.701114873877252</v>
          </cell>
          <cell r="BC1967">
            <v>61.662200464948661</v>
          </cell>
          <cell r="BD1967">
            <v>64.428715369820395</v>
          </cell>
          <cell r="BE1967">
            <v>69.175919619773296</v>
          </cell>
        </row>
        <row r="1968">
          <cell r="AC1968">
            <v>1965</v>
          </cell>
          <cell r="AD1968">
            <v>109.40210764346735</v>
          </cell>
          <cell r="AE1968">
            <v>111.70739854683828</v>
          </cell>
          <cell r="AF1968">
            <v>114.95979992222932</v>
          </cell>
          <cell r="AG1968">
            <v>119.8120073128936</v>
          </cell>
          <cell r="AH1968">
            <v>128.9226753150941</v>
          </cell>
          <cell r="AZ1968">
            <v>1965</v>
          </cell>
          <cell r="BA1968">
            <v>58.187403466356258</v>
          </cell>
          <cell r="BB1968">
            <v>59.70469433646555</v>
          </cell>
          <cell r="BC1968">
            <v>61.665763323589147</v>
          </cell>
          <cell r="BD1968">
            <v>64.432163906764629</v>
          </cell>
          <cell r="BE1968">
            <v>69.179246481888427</v>
          </cell>
        </row>
        <row r="1969">
          <cell r="AC1969">
            <v>1966</v>
          </cell>
          <cell r="AD1969">
            <v>109.40939901366897</v>
          </cell>
          <cell r="AE1969">
            <v>111.71477203056884</v>
          </cell>
          <cell r="AF1969">
            <v>114.96789091222833</v>
          </cell>
          <cell r="AG1969">
            <v>119.81999612332648</v>
          </cell>
          <cell r="AH1969">
            <v>128.92999632806212</v>
          </cell>
          <cell r="AZ1969">
            <v>1966</v>
          </cell>
          <cell r="BA1969">
            <v>58.190718014634712</v>
          </cell>
          <cell r="BB1969">
            <v>59.708273799053849</v>
          </cell>
          <cell r="BC1969">
            <v>61.669326182229625</v>
          </cell>
          <cell r="BD1969">
            <v>64.435612443708848</v>
          </cell>
          <cell r="BE1969">
            <v>69.182573344003544</v>
          </cell>
        </row>
        <row r="1970">
          <cell r="AC1970">
            <v>1967</v>
          </cell>
          <cell r="AD1970">
            <v>109.41669038387059</v>
          </cell>
          <cell r="AE1970">
            <v>111.72214551429941</v>
          </cell>
          <cell r="AF1970">
            <v>114.97598190222735</v>
          </cell>
          <cell r="AG1970">
            <v>119.82798493375935</v>
          </cell>
          <cell r="AH1970">
            <v>128.93731734103014</v>
          </cell>
          <cell r="AZ1970">
            <v>1967</v>
          </cell>
          <cell r="BA1970">
            <v>58.194032562913165</v>
          </cell>
          <cell r="BB1970">
            <v>59.71185326164214</v>
          </cell>
          <cell r="BC1970">
            <v>61.67288904087011</v>
          </cell>
          <cell r="BD1970">
            <v>64.439060980653068</v>
          </cell>
          <cell r="BE1970">
            <v>69.185900206118674</v>
          </cell>
        </row>
        <row r="1971">
          <cell r="AC1971">
            <v>1968</v>
          </cell>
          <cell r="AD1971">
            <v>109.4239817540722</v>
          </cell>
          <cell r="AE1971">
            <v>111.72951899802997</v>
          </cell>
          <cell r="AF1971">
            <v>114.98407289222635</v>
          </cell>
          <cell r="AG1971">
            <v>119.83597374419223</v>
          </cell>
          <cell r="AH1971">
            <v>128.94463835399816</v>
          </cell>
          <cell r="AZ1971">
            <v>1968</v>
          </cell>
          <cell r="BA1971">
            <v>58.197347111191625</v>
          </cell>
          <cell r="BB1971">
            <v>59.715432724230439</v>
          </cell>
          <cell r="BC1971">
            <v>61.676451899510589</v>
          </cell>
          <cell r="BD1971">
            <v>64.442509517597287</v>
          </cell>
          <cell r="BE1971">
            <v>69.189227068233791</v>
          </cell>
        </row>
        <row r="1972">
          <cell r="AC1972">
            <v>1969</v>
          </cell>
          <cell r="AD1972">
            <v>109.43127312427382</v>
          </cell>
          <cell r="AE1972">
            <v>111.73689248176053</v>
          </cell>
          <cell r="AF1972">
            <v>114.99216388222537</v>
          </cell>
          <cell r="AG1972">
            <v>119.84396255462511</v>
          </cell>
          <cell r="AH1972">
            <v>128.95195936696621</v>
          </cell>
          <cell r="AZ1972">
            <v>1969</v>
          </cell>
          <cell r="BA1972">
            <v>58.200661659470079</v>
          </cell>
          <cell r="BB1972">
            <v>59.719012186818738</v>
          </cell>
          <cell r="BC1972">
            <v>61.680014758151074</v>
          </cell>
          <cell r="BD1972">
            <v>64.445958054541506</v>
          </cell>
          <cell r="BE1972">
            <v>69.192553930348922</v>
          </cell>
        </row>
        <row r="1973">
          <cell r="AC1973">
            <v>1970</v>
          </cell>
          <cell r="AD1973">
            <v>109.43856449447544</v>
          </cell>
          <cell r="AE1973">
            <v>111.7442659654911</v>
          </cell>
          <cell r="AF1973">
            <v>115.00022669298825</v>
          </cell>
          <cell r="AG1973">
            <v>119.85195136505797</v>
          </cell>
          <cell r="AH1973">
            <v>128.95928037993423</v>
          </cell>
          <cell r="AZ1973">
            <v>1970</v>
          </cell>
          <cell r="BA1973">
            <v>58.203976207748532</v>
          </cell>
          <cell r="BB1973">
            <v>59.722591649407029</v>
          </cell>
          <cell r="BC1973">
            <v>61.683577616791553</v>
          </cell>
          <cell r="BD1973">
            <v>64.449406591485726</v>
          </cell>
          <cell r="BE1973">
            <v>69.195880792464038</v>
          </cell>
        </row>
        <row r="1974">
          <cell r="AC1974">
            <v>1971</v>
          </cell>
          <cell r="AD1974">
            <v>109.44585586467706</v>
          </cell>
          <cell r="AE1974">
            <v>111.75163944922166</v>
          </cell>
          <cell r="AF1974">
            <v>115.00742312526033</v>
          </cell>
          <cell r="AG1974">
            <v>119.85994017549085</v>
          </cell>
          <cell r="AH1974">
            <v>128.96660139290225</v>
          </cell>
          <cell r="AZ1974">
            <v>1971</v>
          </cell>
          <cell r="BA1974">
            <v>58.207290756026993</v>
          </cell>
          <cell r="BB1974">
            <v>59.726171111995328</v>
          </cell>
          <cell r="BC1974">
            <v>61.687140475432038</v>
          </cell>
          <cell r="BD1974">
            <v>64.452855128429945</v>
          </cell>
          <cell r="BE1974">
            <v>69.199207654579169</v>
          </cell>
        </row>
        <row r="1975">
          <cell r="AC1975">
            <v>1972</v>
          </cell>
          <cell r="AD1975">
            <v>109.45314723487867</v>
          </cell>
          <cell r="AE1975">
            <v>111.75901293295222</v>
          </cell>
          <cell r="AF1975">
            <v>115.01461955753243</v>
          </cell>
          <cell r="AG1975">
            <v>119.86792898592373</v>
          </cell>
          <cell r="AH1975">
            <v>128.97392240587027</v>
          </cell>
          <cell r="AZ1975">
            <v>1972</v>
          </cell>
          <cell r="BA1975">
            <v>58.210605304305446</v>
          </cell>
          <cell r="BB1975">
            <v>59.729750574583626</v>
          </cell>
          <cell r="BC1975">
            <v>61.690703334072516</v>
          </cell>
          <cell r="BD1975">
            <v>64.456303665374165</v>
          </cell>
          <cell r="BE1975">
            <v>69.202534516694286</v>
          </cell>
        </row>
        <row r="1976">
          <cell r="AC1976">
            <v>1973</v>
          </cell>
          <cell r="AD1976">
            <v>109.4604386050803</v>
          </cell>
          <cell r="AE1976">
            <v>111.76638641668279</v>
          </cell>
          <cell r="AF1976">
            <v>115.02181598980451</v>
          </cell>
          <cell r="AG1976">
            <v>119.8759177963566</v>
          </cell>
          <cell r="AH1976">
            <v>128.98124341883832</v>
          </cell>
          <cell r="AZ1976">
            <v>1973</v>
          </cell>
          <cell r="BA1976">
            <v>58.213919852583899</v>
          </cell>
          <cell r="BB1976">
            <v>59.733330037171925</v>
          </cell>
          <cell r="BC1976">
            <v>61.694266192713002</v>
          </cell>
          <cell r="BD1976">
            <v>64.459752202318384</v>
          </cell>
          <cell r="BE1976">
            <v>69.205861378809416</v>
          </cell>
        </row>
        <row r="1977">
          <cell r="AC1977">
            <v>1974</v>
          </cell>
          <cell r="AD1977">
            <v>109.46772997528191</v>
          </cell>
          <cell r="AE1977">
            <v>111.77375990041335</v>
          </cell>
          <cell r="AF1977">
            <v>115.02901242207659</v>
          </cell>
          <cell r="AG1977">
            <v>119.88390660678947</v>
          </cell>
          <cell r="AH1977">
            <v>128.98856443180634</v>
          </cell>
          <cell r="AZ1977">
            <v>1974</v>
          </cell>
          <cell r="BA1977">
            <v>58.21723440086236</v>
          </cell>
          <cell r="BB1977">
            <v>59.736909499760216</v>
          </cell>
          <cell r="BC1977">
            <v>61.69782905135348</v>
          </cell>
          <cell r="BD1977">
            <v>64.463200739262604</v>
          </cell>
          <cell r="BE1977">
            <v>69.209188240924533</v>
          </cell>
        </row>
        <row r="1978">
          <cell r="AC1978">
            <v>1975</v>
          </cell>
          <cell r="AD1978">
            <v>109.47502134548353</v>
          </cell>
          <cell r="AE1978">
            <v>111.78113338414391</v>
          </cell>
          <cell r="AF1978">
            <v>115.03620885434869</v>
          </cell>
          <cell r="AG1978">
            <v>119.89189541722234</v>
          </cell>
          <cell r="AH1978">
            <v>128.99588544477436</v>
          </cell>
          <cell r="AZ1978">
            <v>1975</v>
          </cell>
          <cell r="BA1978">
            <v>58.220548949140813</v>
          </cell>
          <cell r="BB1978">
            <v>59.740488962348515</v>
          </cell>
          <cell r="BC1978">
            <v>61.701391909993966</v>
          </cell>
          <cell r="BD1978">
            <v>64.466649276206823</v>
          </cell>
          <cell r="BE1978">
            <v>69.212515103039664</v>
          </cell>
        </row>
        <row r="1979">
          <cell r="AC1979">
            <v>1976</v>
          </cell>
          <cell r="AD1979">
            <v>109.48231271568514</v>
          </cell>
          <cell r="AE1979">
            <v>111.78850686787447</v>
          </cell>
          <cell r="AF1979">
            <v>115.04340528662077</v>
          </cell>
          <cell r="AG1979">
            <v>119.89988422765522</v>
          </cell>
          <cell r="AH1979">
            <v>129.00293585026517</v>
          </cell>
          <cell r="AZ1979">
            <v>1976</v>
          </cell>
          <cell r="BA1979">
            <v>58.223863497419273</v>
          </cell>
          <cell r="BB1979">
            <v>59.744068424936813</v>
          </cell>
          <cell r="BC1979">
            <v>61.704954768634444</v>
          </cell>
          <cell r="BD1979">
            <v>64.470097813151057</v>
          </cell>
          <cell r="BE1979">
            <v>69.21584196515478</v>
          </cell>
        </row>
        <row r="1980">
          <cell r="AC1980">
            <v>1977</v>
          </cell>
          <cell r="AD1980">
            <v>109.48960408588677</v>
          </cell>
          <cell r="AE1980">
            <v>111.79588035160504</v>
          </cell>
          <cell r="AF1980">
            <v>115.05060171889285</v>
          </cell>
          <cell r="AG1980">
            <v>119.9078730380881</v>
          </cell>
          <cell r="AH1980">
            <v>129.0096390098233</v>
          </cell>
          <cell r="AZ1980">
            <v>1977</v>
          </cell>
          <cell r="BA1980">
            <v>58.227178045697727</v>
          </cell>
          <cell r="BB1980">
            <v>59.747647887525105</v>
          </cell>
          <cell r="BC1980">
            <v>61.708517627274929</v>
          </cell>
          <cell r="BD1980">
            <v>64.473546350095276</v>
          </cell>
          <cell r="BE1980">
            <v>69.219168827269911</v>
          </cell>
        </row>
        <row r="1981">
          <cell r="AC1981">
            <v>1978</v>
          </cell>
          <cell r="AD1981">
            <v>109.49689545608838</v>
          </cell>
          <cell r="AE1981">
            <v>111.8032538353356</v>
          </cell>
          <cell r="AF1981">
            <v>115.05779815116495</v>
          </cell>
          <cell r="AG1981">
            <v>119.91586184852098</v>
          </cell>
          <cell r="AH1981">
            <v>129.0163421693814</v>
          </cell>
          <cell r="AZ1981">
            <v>1978</v>
          </cell>
          <cell r="BA1981">
            <v>58.23049259397618</v>
          </cell>
          <cell r="BB1981">
            <v>59.751227350113403</v>
          </cell>
          <cell r="BC1981">
            <v>61.712080485915408</v>
          </cell>
          <cell r="BD1981">
            <v>64.476994887039496</v>
          </cell>
          <cell r="BE1981">
            <v>69.222495689385028</v>
          </cell>
        </row>
        <row r="1982">
          <cell r="AC1982">
            <v>1979</v>
          </cell>
          <cell r="AD1982">
            <v>109.50418682629</v>
          </cell>
          <cell r="AE1982">
            <v>111.81062731906617</v>
          </cell>
          <cell r="AF1982">
            <v>115.06499458343703</v>
          </cell>
          <cell r="AG1982">
            <v>119.92385065895384</v>
          </cell>
          <cell r="AH1982">
            <v>129.0230453289395</v>
          </cell>
          <cell r="AZ1982">
            <v>1979</v>
          </cell>
          <cell r="BA1982">
            <v>58.233807142254641</v>
          </cell>
          <cell r="BB1982">
            <v>59.754806812701702</v>
          </cell>
          <cell r="BC1982">
            <v>61.715643344555893</v>
          </cell>
          <cell r="BD1982">
            <v>64.480443423983715</v>
          </cell>
          <cell r="BE1982">
            <v>69.225822551500158</v>
          </cell>
        </row>
        <row r="1983">
          <cell r="AC1983">
            <v>1980</v>
          </cell>
          <cell r="AD1983">
            <v>109.51147819649161</v>
          </cell>
          <cell r="AE1983">
            <v>111.81800080279673</v>
          </cell>
          <cell r="AF1983">
            <v>115.07219101570911</v>
          </cell>
          <cell r="AG1983">
            <v>119.93183946938672</v>
          </cell>
          <cell r="AH1983">
            <v>129.02974848849763</v>
          </cell>
          <cell r="AZ1983">
            <v>1980</v>
          </cell>
          <cell r="BA1983">
            <v>58.237121690533094</v>
          </cell>
          <cell r="BB1983">
            <v>59.758386275289993</v>
          </cell>
          <cell r="BC1983">
            <v>61.719206203196372</v>
          </cell>
          <cell r="BD1983">
            <v>64.483891960927934</v>
          </cell>
          <cell r="BE1983">
            <v>69.229149413615275</v>
          </cell>
        </row>
        <row r="1984">
          <cell r="AC1984">
            <v>1981</v>
          </cell>
          <cell r="AD1984">
            <v>109.51876956669324</v>
          </cell>
          <cell r="AE1984">
            <v>111.82537428652729</v>
          </cell>
          <cell r="AF1984">
            <v>115.0793874479812</v>
          </cell>
          <cell r="AG1984">
            <v>119.93982827981959</v>
          </cell>
          <cell r="AH1984">
            <v>129.03645164805573</v>
          </cell>
          <cell r="AZ1984">
            <v>1981</v>
          </cell>
          <cell r="BA1984">
            <v>58.240436238811547</v>
          </cell>
          <cell r="BB1984">
            <v>59.761965737878292</v>
          </cell>
          <cell r="BC1984">
            <v>61.722769061836857</v>
          </cell>
          <cell r="BD1984">
            <v>64.487340497872154</v>
          </cell>
          <cell r="BE1984">
            <v>69.232476275730406</v>
          </cell>
        </row>
        <row r="1985">
          <cell r="AC1985">
            <v>1982</v>
          </cell>
          <cell r="AD1985">
            <v>109.52606093689485</v>
          </cell>
          <cell r="AE1985">
            <v>111.83274777025785</v>
          </cell>
          <cell r="AF1985">
            <v>115.08658388025329</v>
          </cell>
          <cell r="AG1985">
            <v>119.94781709025247</v>
          </cell>
          <cell r="AH1985">
            <v>129.04315480761383</v>
          </cell>
          <cell r="AZ1985">
            <v>1982</v>
          </cell>
          <cell r="BA1985">
            <v>58.243750787090008</v>
          </cell>
          <cell r="BB1985">
            <v>59.76554520046659</v>
          </cell>
          <cell r="BC1985">
            <v>61.726331920477342</v>
          </cell>
          <cell r="BD1985">
            <v>64.490789034816373</v>
          </cell>
          <cell r="BE1985">
            <v>69.235803137845522</v>
          </cell>
        </row>
        <row r="1986">
          <cell r="AC1986">
            <v>1983</v>
          </cell>
          <cell r="AD1986">
            <v>109.53335230709646</v>
          </cell>
          <cell r="AE1986">
            <v>111.84012125398841</v>
          </cell>
          <cell r="AF1986">
            <v>115.09378031252537</v>
          </cell>
          <cell r="AG1986">
            <v>119.95580590068533</v>
          </cell>
          <cell r="AH1986">
            <v>129.04985796717196</v>
          </cell>
          <cell r="AZ1986">
            <v>1983</v>
          </cell>
          <cell r="BA1986">
            <v>58.247065335368461</v>
          </cell>
          <cell r="BB1986">
            <v>59.769124663054882</v>
          </cell>
          <cell r="BC1986">
            <v>61.729894779117821</v>
          </cell>
          <cell r="BD1986">
            <v>64.494237571760593</v>
          </cell>
          <cell r="BE1986">
            <v>69.239129999960653</v>
          </cell>
        </row>
        <row r="1987">
          <cell r="AC1987">
            <v>1984</v>
          </cell>
          <cell r="AD1987">
            <v>109.54064367729809</v>
          </cell>
          <cell r="AE1987">
            <v>111.84749473771897</v>
          </cell>
          <cell r="AF1987">
            <v>115.10097674479746</v>
          </cell>
          <cell r="AG1987">
            <v>119.96379471111821</v>
          </cell>
          <cell r="AH1987">
            <v>129.05656112673006</v>
          </cell>
          <cell r="AZ1987">
            <v>1984</v>
          </cell>
          <cell r="BA1987">
            <v>58.250379883646922</v>
          </cell>
          <cell r="BB1987">
            <v>59.77270412564318</v>
          </cell>
          <cell r="BC1987">
            <v>61.733457637758306</v>
          </cell>
          <cell r="BD1987">
            <v>64.497686108704812</v>
          </cell>
          <cell r="BE1987">
            <v>69.24245686207577</v>
          </cell>
        </row>
        <row r="1988">
          <cell r="AC1988">
            <v>1985</v>
          </cell>
          <cell r="AD1988">
            <v>109.54793504749971</v>
          </cell>
          <cell r="AE1988">
            <v>111.85486822144955</v>
          </cell>
          <cell r="AF1988">
            <v>115.10817317706955</v>
          </cell>
          <cell r="AG1988">
            <v>119.97178352155109</v>
          </cell>
          <cell r="AH1988">
            <v>129.06326428628816</v>
          </cell>
          <cell r="AZ1988">
            <v>1985</v>
          </cell>
          <cell r="BA1988">
            <v>58.253694431925375</v>
          </cell>
          <cell r="BB1988">
            <v>59.776283588231479</v>
          </cell>
          <cell r="BC1988">
            <v>61.737020496398785</v>
          </cell>
          <cell r="BD1988">
            <v>64.501134645649032</v>
          </cell>
          <cell r="BE1988">
            <v>69.2457837241909</v>
          </cell>
        </row>
        <row r="1989">
          <cell r="AC1989">
            <v>1986</v>
          </cell>
          <cell r="AD1989">
            <v>109.55522641770132</v>
          </cell>
          <cell r="AE1989">
            <v>111.86224170518011</v>
          </cell>
          <cell r="AF1989">
            <v>115.11536960934163</v>
          </cell>
          <cell r="AG1989">
            <v>119.97977233198397</v>
          </cell>
          <cell r="AH1989">
            <v>129.06996744584629</v>
          </cell>
          <cell r="AZ1989">
            <v>1986</v>
          </cell>
          <cell r="BA1989">
            <v>58.257008980203828</v>
          </cell>
          <cell r="BB1989">
            <v>59.779863050819777</v>
          </cell>
          <cell r="BC1989">
            <v>61.74058335503927</v>
          </cell>
          <cell r="BD1989">
            <v>64.504583182593251</v>
          </cell>
          <cell r="BE1989">
            <v>69.249110586306017</v>
          </cell>
        </row>
        <row r="1990">
          <cell r="AC1990">
            <v>1987</v>
          </cell>
          <cell r="AD1990">
            <v>109.56251778790293</v>
          </cell>
          <cell r="AE1990">
            <v>111.86961518891067</v>
          </cell>
          <cell r="AF1990">
            <v>115.12256604161372</v>
          </cell>
          <cell r="AG1990">
            <v>119.98776114241684</v>
          </cell>
          <cell r="AH1990">
            <v>129.07667060540439</v>
          </cell>
          <cell r="AZ1990">
            <v>1987</v>
          </cell>
          <cell r="BA1990">
            <v>58.260323528482289</v>
          </cell>
          <cell r="BB1990">
            <v>59.783442513408069</v>
          </cell>
          <cell r="BC1990">
            <v>61.744146213679748</v>
          </cell>
          <cell r="BD1990">
            <v>64.508031719537485</v>
          </cell>
          <cell r="BE1990">
            <v>69.252437448421148</v>
          </cell>
        </row>
        <row r="1991">
          <cell r="AC1991">
            <v>1988</v>
          </cell>
          <cell r="AD1991">
            <v>109.56980915810456</v>
          </cell>
          <cell r="AE1991">
            <v>111.87698867264123</v>
          </cell>
          <cell r="AF1991">
            <v>115.1297624738858</v>
          </cell>
          <cell r="AG1991">
            <v>119.99574995284971</v>
          </cell>
          <cell r="AH1991">
            <v>129.08337376496249</v>
          </cell>
          <cell r="AZ1991">
            <v>1988</v>
          </cell>
          <cell r="BA1991">
            <v>58.263638076760742</v>
          </cell>
          <cell r="BB1991">
            <v>59.787021975996367</v>
          </cell>
          <cell r="BC1991">
            <v>61.747709072320234</v>
          </cell>
          <cell r="BD1991">
            <v>64.511480256481704</v>
          </cell>
          <cell r="BE1991">
            <v>69.255764310536264</v>
          </cell>
        </row>
        <row r="1992">
          <cell r="AC1992">
            <v>1989</v>
          </cell>
          <cell r="AD1992">
            <v>109.57710052830618</v>
          </cell>
          <cell r="AE1992">
            <v>111.88436215637179</v>
          </cell>
          <cell r="AF1992">
            <v>115.13695890615789</v>
          </cell>
          <cell r="AG1992">
            <v>120.00350452032548</v>
          </cell>
          <cell r="AH1992">
            <v>129.09007692452062</v>
          </cell>
          <cell r="AZ1992">
            <v>1989</v>
          </cell>
          <cell r="BA1992">
            <v>58.266952625039195</v>
          </cell>
          <cell r="BB1992">
            <v>59.790601438584666</v>
          </cell>
          <cell r="BC1992">
            <v>61.751271930960712</v>
          </cell>
          <cell r="BD1992">
            <v>64.514928793425923</v>
          </cell>
          <cell r="BE1992">
            <v>69.259091172651395</v>
          </cell>
        </row>
        <row r="1993">
          <cell r="AC1993">
            <v>1990</v>
          </cell>
          <cell r="AD1993">
            <v>109.58439189850779</v>
          </cell>
          <cell r="AE1993">
            <v>111.89173564010235</v>
          </cell>
          <cell r="AF1993">
            <v>115.14415533842998</v>
          </cell>
          <cell r="AG1993">
            <v>120.01099281161923</v>
          </cell>
          <cell r="AH1993">
            <v>129.09678008407872</v>
          </cell>
          <cell r="AZ1993">
            <v>1990</v>
          </cell>
          <cell r="BA1993">
            <v>58.270267173317656</v>
          </cell>
          <cell r="BB1993">
            <v>59.794180901172957</v>
          </cell>
          <cell r="BC1993">
            <v>61.754834789601198</v>
          </cell>
          <cell r="BD1993">
            <v>64.518377330370143</v>
          </cell>
          <cell r="BE1993">
            <v>69.262418034766512</v>
          </cell>
        </row>
        <row r="1994">
          <cell r="AC1994">
            <v>1991</v>
          </cell>
          <cell r="AD1994">
            <v>109.59168326870942</v>
          </cell>
          <cell r="AE1994">
            <v>111.89910912383293</v>
          </cell>
          <cell r="AF1994">
            <v>115.15135177070206</v>
          </cell>
          <cell r="AG1994">
            <v>120.01848110291299</v>
          </cell>
          <cell r="AH1994">
            <v>129.10348324363682</v>
          </cell>
          <cell r="AZ1994">
            <v>1991</v>
          </cell>
          <cell r="BA1994">
            <v>58.273581721596109</v>
          </cell>
          <cell r="BB1994">
            <v>59.797760363761256</v>
          </cell>
          <cell r="BC1994">
            <v>61.758397648241676</v>
          </cell>
          <cell r="BD1994">
            <v>64.521825867314362</v>
          </cell>
          <cell r="BE1994">
            <v>69.265744896881642</v>
          </cell>
        </row>
        <row r="1995">
          <cell r="AC1995">
            <v>1992</v>
          </cell>
          <cell r="AD1995">
            <v>109.59897463891103</v>
          </cell>
          <cell r="AE1995">
            <v>111.90648260756349</v>
          </cell>
          <cell r="AF1995">
            <v>115.15854820297415</v>
          </cell>
          <cell r="AG1995">
            <v>120.02596939420673</v>
          </cell>
          <cell r="AH1995">
            <v>129.11018640319494</v>
          </cell>
          <cell r="AZ1995">
            <v>1992</v>
          </cell>
          <cell r="BA1995">
            <v>58.276896269874563</v>
          </cell>
          <cell r="BB1995">
            <v>59.801339826349555</v>
          </cell>
          <cell r="BC1995">
            <v>61.761960506882161</v>
          </cell>
          <cell r="BD1995">
            <v>64.525274404258582</v>
          </cell>
          <cell r="BE1995">
            <v>69.269071758996759</v>
          </cell>
        </row>
        <row r="1996">
          <cell r="AC1996">
            <v>1993</v>
          </cell>
          <cell r="AD1996">
            <v>109.60626600911264</v>
          </cell>
          <cell r="AE1996">
            <v>111.91385609129405</v>
          </cell>
          <cell r="AF1996">
            <v>115.16574463524624</v>
          </cell>
          <cell r="AG1996">
            <v>120.03345768550048</v>
          </cell>
          <cell r="AH1996">
            <v>129.11688956275304</v>
          </cell>
          <cell r="AZ1996">
            <v>1993</v>
          </cell>
          <cell r="BA1996">
            <v>58.280210818153023</v>
          </cell>
          <cell r="BB1996">
            <v>59.804919288937846</v>
          </cell>
          <cell r="BC1996">
            <v>61.76552336552264</v>
          </cell>
          <cell r="BD1996">
            <v>64.528722941202801</v>
          </cell>
          <cell r="BE1996">
            <v>69.27239862111189</v>
          </cell>
        </row>
        <row r="1997">
          <cell r="AC1997">
            <v>1994</v>
          </cell>
          <cell r="AD1997">
            <v>109.61355737931426</v>
          </cell>
          <cell r="AE1997">
            <v>111.92122957502461</v>
          </cell>
          <cell r="AF1997">
            <v>115.17294106751832</v>
          </cell>
          <cell r="AG1997">
            <v>120.04094597679423</v>
          </cell>
          <cell r="AH1997">
            <v>129.12359272231114</v>
          </cell>
          <cell r="AZ1997">
            <v>1994</v>
          </cell>
          <cell r="BA1997">
            <v>58.283525366431476</v>
          </cell>
          <cell r="BB1997">
            <v>59.808498751526145</v>
          </cell>
          <cell r="BC1997">
            <v>61.769086224163125</v>
          </cell>
          <cell r="BD1997">
            <v>64.532171478147021</v>
          </cell>
          <cell r="BE1997">
            <v>69.275725483227006</v>
          </cell>
        </row>
        <row r="1998">
          <cell r="AC1998">
            <v>1995</v>
          </cell>
          <cell r="AD1998">
            <v>109.62084874951589</v>
          </cell>
          <cell r="AE1998">
            <v>111.92860305875517</v>
          </cell>
          <cell r="AF1998">
            <v>115.1801374997904</v>
          </cell>
          <cell r="AG1998">
            <v>120.04843426808799</v>
          </cell>
          <cell r="AH1998">
            <v>129.13029588186927</v>
          </cell>
          <cell r="AZ1998">
            <v>1995</v>
          </cell>
          <cell r="BA1998">
            <v>58.286839914709937</v>
          </cell>
          <cell r="BB1998">
            <v>59.812078214114443</v>
          </cell>
          <cell r="BC1998">
            <v>61.772649082803603</v>
          </cell>
          <cell r="BD1998">
            <v>64.53562001509124</v>
          </cell>
          <cell r="BE1998">
            <v>69.279052345342137</v>
          </cell>
        </row>
        <row r="1999">
          <cell r="AC1999">
            <v>1996</v>
          </cell>
          <cell r="AD1999">
            <v>109.6281401197175</v>
          </cell>
          <cell r="AE1999">
            <v>111.93597654248573</v>
          </cell>
          <cell r="AF1999">
            <v>115.1873339320625</v>
          </cell>
          <cell r="AG1999">
            <v>120.05592255938174</v>
          </cell>
          <cell r="AH1999">
            <v>129.13699904142737</v>
          </cell>
          <cell r="AZ1999">
            <v>1996</v>
          </cell>
          <cell r="BA1999">
            <v>58.29015446298839</v>
          </cell>
          <cell r="BB1999">
            <v>59.815657676702735</v>
          </cell>
          <cell r="BC1999">
            <v>61.776211941444089</v>
          </cell>
          <cell r="BD1999">
            <v>64.539068552035459</v>
          </cell>
          <cell r="BE1999">
            <v>69.282379207457254</v>
          </cell>
        </row>
        <row r="2000">
          <cell r="AC2000">
            <v>1997</v>
          </cell>
          <cell r="AD2000">
            <v>109.63543148991911</v>
          </cell>
          <cell r="AE2000">
            <v>111.94335002621631</v>
          </cell>
          <cell r="AF2000">
            <v>115.19453036433458</v>
          </cell>
          <cell r="AG2000">
            <v>120.0634108506755</v>
          </cell>
          <cell r="AH2000">
            <v>129.14370220098547</v>
          </cell>
          <cell r="AZ2000">
            <v>1997</v>
          </cell>
          <cell r="BA2000">
            <v>58.293469011266843</v>
          </cell>
          <cell r="BB2000">
            <v>59.819237139291033</v>
          </cell>
          <cell r="BC2000">
            <v>61.779774800084567</v>
          </cell>
          <cell r="BD2000">
            <v>64.542517088979679</v>
          </cell>
          <cell r="BE2000">
            <v>69.285706069572385</v>
          </cell>
        </row>
        <row r="2001">
          <cell r="AC2001">
            <v>1998</v>
          </cell>
          <cell r="AD2001">
            <v>109.64272286012073</v>
          </cell>
          <cell r="AE2001">
            <v>111.95072350994687</v>
          </cell>
          <cell r="AF2001">
            <v>115.20172679660666</v>
          </cell>
          <cell r="AG2001">
            <v>120.07089914196925</v>
          </cell>
          <cell r="AH2001">
            <v>129.1504053605436</v>
          </cell>
          <cell r="AZ2001">
            <v>1998</v>
          </cell>
          <cell r="BA2001">
            <v>58.296783559545304</v>
          </cell>
          <cell r="BB2001">
            <v>59.822816601879332</v>
          </cell>
          <cell r="BC2001">
            <v>61.783337658725053</v>
          </cell>
          <cell r="BD2001">
            <v>64.545965625923898</v>
          </cell>
          <cell r="BE2001">
            <v>69.289032931687501</v>
          </cell>
        </row>
        <row r="2002">
          <cell r="AC2002">
            <v>1999</v>
          </cell>
          <cell r="AD2002">
            <v>109.65001423032236</v>
          </cell>
          <cell r="AE2002">
            <v>111.95809699367743</v>
          </cell>
          <cell r="AF2002">
            <v>115.20892322887876</v>
          </cell>
          <cell r="AG2002">
            <v>120.07838743326299</v>
          </cell>
          <cell r="AH2002">
            <v>129.1571085201017</v>
          </cell>
          <cell r="AZ2002">
            <v>1999</v>
          </cell>
          <cell r="BA2002">
            <v>58.300098107823757</v>
          </cell>
          <cell r="BB2002">
            <v>59.82639606446763</v>
          </cell>
          <cell r="BC2002">
            <v>61.786900517365531</v>
          </cell>
          <cell r="BD2002">
            <v>64.549414162868132</v>
          </cell>
          <cell r="BE2002">
            <v>69.292359793802632</v>
          </cell>
        </row>
        <row r="2003">
          <cell r="AC2003">
            <v>2000</v>
          </cell>
          <cell r="AD2003">
            <v>109.65730560052397</v>
          </cell>
          <cell r="AE2003">
            <v>111.96547047740799</v>
          </cell>
          <cell r="AF2003">
            <v>115.21611966115084</v>
          </cell>
          <cell r="AG2003">
            <v>120.08587572455674</v>
          </cell>
          <cell r="AH2003">
            <v>129.1638116796598</v>
          </cell>
          <cell r="AZ2003">
            <v>2000</v>
          </cell>
          <cell r="BA2003">
            <v>58.303412656102211</v>
          </cell>
          <cell r="BB2003">
            <v>59.829975527055922</v>
          </cell>
          <cell r="BC2003">
            <v>61.790463376006016</v>
          </cell>
          <cell r="BD2003">
            <v>64.552862699812351</v>
          </cell>
          <cell r="BE2003">
            <v>69.295686655917748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4">
          <cell r="L4">
            <v>1040.8278093452445</v>
          </cell>
          <cell r="M4">
            <v>1168.9447811568862</v>
          </cell>
          <cell r="N4">
            <v>1452.2113895750372</v>
          </cell>
          <cell r="O4">
            <v>2510.7377111720853</v>
          </cell>
          <cell r="P4">
            <v>3045.4138123335142</v>
          </cell>
        </row>
        <row r="5">
          <cell r="L5">
            <v>2156.3594344712656</v>
          </cell>
          <cell r="M5">
            <v>2445.0472524183933</v>
          </cell>
          <cell r="N5">
            <v>3068.6691141207339</v>
          </cell>
          <cell r="O5">
            <v>5380.4158941658679</v>
          </cell>
          <cell r="P5">
            <v>6628.3329199545842</v>
          </cell>
        </row>
        <row r="6">
          <cell r="L6">
            <v>3351.9566269013158</v>
          </cell>
          <cell r="M6">
            <v>3828.7273888908021</v>
          </cell>
          <cell r="N6">
            <v>4848.3198318864233</v>
          </cell>
          <cell r="O6">
            <v>8568.412236270975</v>
          </cell>
          <cell r="P6">
            <v>10613.269828932593</v>
          </cell>
        </row>
        <row r="7">
          <cell r="L7">
            <v>4633.3659696307404</v>
          </cell>
          <cell r="M7">
            <v>5317.3877058242506</v>
          </cell>
          <cell r="N7">
            <v>6773.191383639667</v>
          </cell>
          <cell r="O7">
            <v>12026.182168900377</v>
          </cell>
          <cell r="P7">
            <v>15024.643078240362</v>
          </cell>
        </row>
        <row r="8">
          <cell r="L8">
            <v>6006.7464978142161</v>
          </cell>
          <cell r="M8">
            <v>6890.280348295677</v>
          </cell>
          <cell r="N8">
            <v>8791.1276878623612</v>
          </cell>
          <cell r="O8">
            <v>15638.748279662119</v>
          </cell>
          <cell r="P8">
            <v>19574.355241448531</v>
          </cell>
        </row>
        <row r="9">
          <cell r="L9">
            <v>7478.6993018853373</v>
          </cell>
          <cell r="M9">
            <v>8590.8428385276311</v>
          </cell>
          <cell r="N9">
            <v>10971.011145133205</v>
          </cell>
          <cell r="O9">
            <v>19602.153814130979</v>
          </cell>
          <cell r="P9">
            <v>24730.531806900486</v>
          </cell>
        </row>
        <row r="10">
          <cell r="L10">
            <v>9056.2992553946533</v>
          </cell>
          <cell r="M10">
            <v>10443.338245598065</v>
          </cell>
          <cell r="N10">
            <v>13372.549711405471</v>
          </cell>
          <cell r="O10">
            <v>23847.819065250209</v>
          </cell>
          <cell r="P10">
            <v>29846.875835110812</v>
          </cell>
        </row>
        <row r="11">
          <cell r="L11">
            <v>10747.129020064425</v>
          </cell>
          <cell r="M11">
            <v>12335.171828903662</v>
          </cell>
          <cell r="N11">
            <v>15694.364771604724</v>
          </cell>
          <cell r="O11">
            <v>27889.114375281715</v>
          </cell>
          <cell r="P11">
            <v>34995.482605457946</v>
          </cell>
        </row>
        <row r="12">
          <cell r="L12">
            <v>12559.315491503976</v>
          </cell>
          <cell r="M12">
            <v>14410.054977341199</v>
          </cell>
          <cell r="N12">
            <v>18405.289492348216</v>
          </cell>
          <cell r="O12">
            <v>32952.142812308033</v>
          </cell>
          <cell r="P12">
            <v>41453.695589685987</v>
          </cell>
        </row>
        <row r="13">
          <cell r="L13">
            <v>14501.568860760168</v>
          </cell>
          <cell r="M13">
            <v>16712.815168395573</v>
          </cell>
          <cell r="N13">
            <v>21406.836392687906</v>
          </cell>
          <cell r="O13">
            <v>38510.383759205164</v>
          </cell>
          <cell r="P13">
            <v>48829.51327194144</v>
          </cell>
        </row>
        <row r="14">
          <cell r="L14">
            <v>15725.68833006933</v>
          </cell>
          <cell r="M14">
            <v>19167.784184769374</v>
          </cell>
          <cell r="N14">
            <v>24667.890933465849</v>
          </cell>
          <cell r="O14">
            <v>44364.44572601316</v>
          </cell>
          <cell r="P14">
            <v>56779.025197352443</v>
          </cell>
        </row>
        <row r="15">
          <cell r="L15">
            <v>17037.667092248907</v>
          </cell>
          <cell r="M15">
            <v>20824.689648390278</v>
          </cell>
          <cell r="N15">
            <v>28123.596357774004</v>
          </cell>
          <cell r="O15">
            <v>51022.889845687998</v>
          </cell>
          <cell r="P15">
            <v>65345.469301835066</v>
          </cell>
        </row>
        <row r="16">
          <cell r="L16">
            <v>18443.811112964184</v>
          </cell>
          <cell r="M16">
            <v>22521.846638651659</v>
          </cell>
          <cell r="N16">
            <v>31562.840615635105</v>
          </cell>
          <cell r="O16">
            <v>58217.455214388683</v>
          </cell>
          <cell r="P16">
            <v>74826.634089298153</v>
          </cell>
        </row>
        <row r="17">
          <cell r="L17">
            <v>19950.878958870904</v>
          </cell>
          <cell r="M17">
            <v>24226.160224381852</v>
          </cell>
          <cell r="N17">
            <v>33753.900300442947</v>
          </cell>
          <cell r="O17">
            <v>65190.264136906444</v>
          </cell>
          <cell r="P17">
            <v>83664.852408667284</v>
          </cell>
        </row>
        <row r="18">
          <cell r="L18">
            <v>21566.114282355458</v>
          </cell>
          <cell r="M18">
            <v>26099.140464472643</v>
          </cell>
          <cell r="N18">
            <v>36177.722011165388</v>
          </cell>
          <cell r="O18">
            <v>73118.387954386824</v>
          </cell>
          <cell r="P18">
            <v>94215.855965164912</v>
          </cell>
        </row>
        <row r="19">
          <cell r="L19">
            <v>23297.280637817435</v>
          </cell>
          <cell r="M19">
            <v>28124.361281318626</v>
          </cell>
          <cell r="N19">
            <v>38752.919231949876</v>
          </cell>
          <cell r="O19">
            <v>79657.74637217191</v>
          </cell>
          <cell r="P19">
            <v>106273.98218785466</v>
          </cell>
        </row>
        <row r="20">
          <cell r="L20">
            <v>25152.698796837249</v>
          </cell>
          <cell r="M20">
            <v>30212.20009757478</v>
          </cell>
          <cell r="N20">
            <v>41391.547140272771</v>
          </cell>
          <cell r="O20">
            <v>84394.506444789324</v>
          </cell>
          <cell r="P20">
            <v>116731.91728926428</v>
          </cell>
        </row>
        <row r="21">
          <cell r="L21">
            <v>27141.286741582633</v>
          </cell>
          <cell r="M21">
            <v>32564.99110143914</v>
          </cell>
          <cell r="N21">
            <v>44519.749574629262</v>
          </cell>
          <cell r="O21">
            <v>89976.193028012698</v>
          </cell>
          <cell r="P21">
            <v>129678.41125582039</v>
          </cell>
        </row>
        <row r="22">
          <cell r="L22">
            <v>29272.602528680323</v>
          </cell>
          <cell r="M22">
            <v>35071.766191106428</v>
          </cell>
          <cell r="N22">
            <v>47707.233180738433</v>
          </cell>
          <cell r="O22">
            <v>95579.19525218007</v>
          </cell>
          <cell r="P22">
            <v>143468.0397184263</v>
          </cell>
        </row>
        <row r="23">
          <cell r="L23">
            <v>31556.890229576282</v>
          </cell>
          <cell r="M23">
            <v>37674.220130379908</v>
          </cell>
          <cell r="N23">
            <v>50968.901755193503</v>
          </cell>
          <cell r="O23">
            <v>101502.98668045821</v>
          </cell>
          <cell r="P23">
            <v>157266.06415805739</v>
          </cell>
        </row>
        <row r="24">
          <cell r="L24">
            <v>34005.129168194602</v>
          </cell>
          <cell r="M24">
            <v>40478.789698583154</v>
          </cell>
          <cell r="N24">
            <v>54638.255536592646</v>
          </cell>
          <cell r="O24">
            <v>108098.31753903808</v>
          </cell>
          <cell r="P24">
            <v>173667.37257062373</v>
          </cell>
        </row>
        <row r="25">
          <cell r="L25">
            <v>36629.086692553748</v>
          </cell>
          <cell r="M25">
            <v>43556.487332979697</v>
          </cell>
          <cell r="N25">
            <v>58637.620974993923</v>
          </cell>
          <cell r="O25">
            <v>115313.82732725368</v>
          </cell>
          <cell r="P25">
            <v>185363.38599017914</v>
          </cell>
        </row>
        <row r="26">
          <cell r="L26">
            <v>39441.374733984303</v>
          </cell>
          <cell r="M26">
            <v>46764.319958154112</v>
          </cell>
          <cell r="N26">
            <v>62693.408604683958</v>
          </cell>
          <cell r="O26">
            <v>122558.49011127357</v>
          </cell>
          <cell r="P26">
            <v>194255.2813514556</v>
          </cell>
        </row>
        <row r="27">
          <cell r="L27">
            <v>42455.510425797751</v>
          </cell>
          <cell r="M27">
            <v>50305.382045004058</v>
          </cell>
          <cell r="N27">
            <v>67308.64985116481</v>
          </cell>
          <cell r="O27">
            <v>130759.58961889998</v>
          </cell>
          <cell r="P27">
            <v>204714.47819574765</v>
          </cell>
        </row>
        <row r="28">
          <cell r="L28">
            <v>45685.981072766874</v>
          </cell>
          <cell r="M28">
            <v>54066.136758415378</v>
          </cell>
          <cell r="N28">
            <v>72119.873504269286</v>
          </cell>
          <cell r="O28">
            <v>139365.68147055706</v>
          </cell>
          <cell r="P28">
            <v>215424.31429611138</v>
          </cell>
        </row>
        <row r="29">
          <cell r="L29">
            <v>49148.313783690814</v>
          </cell>
          <cell r="M29">
            <v>58071.98701052543</v>
          </cell>
          <cell r="N29">
            <v>77245.959913018538</v>
          </cell>
          <cell r="O29">
            <v>148345.46392094449</v>
          </cell>
          <cell r="P29">
            <v>226937.85186848728</v>
          </cell>
        </row>
        <row r="30">
          <cell r="L30">
            <v>52859.150101730454</v>
          </cell>
          <cell r="M30">
            <v>62360.283706195398</v>
          </cell>
          <cell r="N30">
            <v>82712.844343169767</v>
          </cell>
          <cell r="O30">
            <v>158003.28483605565</v>
          </cell>
          <cell r="P30">
            <v>239427.1171929971</v>
          </cell>
        </row>
        <row r="31">
          <cell r="L31">
            <v>56836.325991221209</v>
          </cell>
          <cell r="M31">
            <v>66916.534256755243</v>
          </cell>
          <cell r="N31">
            <v>88424.881093110947</v>
          </cell>
          <cell r="O31">
            <v>168320.06741967064</v>
          </cell>
          <cell r="P31">
            <v>253393.45042273053</v>
          </cell>
        </row>
        <row r="32">
          <cell r="L32">
            <v>61098.957565416582</v>
          </cell>
          <cell r="M32">
            <v>71898.84135522804</v>
          </cell>
          <cell r="N32">
            <v>95007.49414111684</v>
          </cell>
          <cell r="O32">
            <v>180455.15703740349</v>
          </cell>
          <cell r="P32">
            <v>269108.94279592694</v>
          </cell>
        </row>
        <row r="33">
          <cell r="L33">
            <v>65667.532967208506</v>
          </cell>
          <cell r="M33">
            <v>77213.283295922796</v>
          </cell>
          <cell r="N33">
            <v>101858.30359697924</v>
          </cell>
          <cell r="O33">
            <v>192665.69092754266</v>
          </cell>
          <cell r="P33">
            <v>284933.16952149058</v>
          </cell>
        </row>
        <row r="34">
          <cell r="L34">
            <v>68932.426027664711</v>
          </cell>
          <cell r="M34">
            <v>82964.165886543778</v>
          </cell>
          <cell r="N34">
            <v>109236.41000450548</v>
          </cell>
          <cell r="O34">
            <v>205702.379966518</v>
          </cell>
          <cell r="P34">
            <v>302070.47831213288</v>
          </cell>
        </row>
        <row r="35">
          <cell r="L35">
            <v>72431.651767880598</v>
          </cell>
          <cell r="M35">
            <v>88578.331107365317</v>
          </cell>
          <cell r="N35">
            <v>116998.29093873131</v>
          </cell>
          <cell r="O35">
            <v>219752.48541585557</v>
          </cell>
          <cell r="P35">
            <v>320089.11498645158</v>
          </cell>
        </row>
        <row r="36">
          <cell r="L36">
            <v>76182.029055667881</v>
          </cell>
          <cell r="M36">
            <v>93089.558679884169</v>
          </cell>
          <cell r="N36">
            <v>125114.4569905598</v>
          </cell>
          <cell r="O36">
            <v>234528.03297250377</v>
          </cell>
          <cell r="P36">
            <v>339158.98021237727</v>
          </cell>
        </row>
        <row r="37">
          <cell r="L37">
            <v>80201.583907217137</v>
          </cell>
          <cell r="M37">
            <v>98074.92290524111</v>
          </cell>
          <cell r="N37">
            <v>134262.79183968864</v>
          </cell>
          <cell r="O37">
            <v>251079.25020081512</v>
          </cell>
          <cell r="P37">
            <v>360235.45662490447</v>
          </cell>
        </row>
        <row r="38">
          <cell r="L38">
            <v>84509.636128316648</v>
          </cell>
          <cell r="M38">
            <v>103503.18222069614</v>
          </cell>
          <cell r="N38">
            <v>142356.02349188531</v>
          </cell>
          <cell r="O38">
            <v>268436.11991195712</v>
          </cell>
          <cell r="P38">
            <v>382375.119900455</v>
          </cell>
        </row>
        <row r="39">
          <cell r="L39">
            <v>89126.892174111636</v>
          </cell>
          <cell r="M39">
            <v>109312.37793620744</v>
          </cell>
          <cell r="N39">
            <v>150340.83969246791</v>
          </cell>
          <cell r="O39">
            <v>286541.52997238899</v>
          </cell>
          <cell r="P39">
            <v>404394.79853924888</v>
          </cell>
        </row>
        <row r="40">
          <cell r="L40">
            <v>94075.54467372995</v>
          </cell>
          <cell r="M40">
            <v>115411.59214949067</v>
          </cell>
          <cell r="N40">
            <v>158881.11889905852</v>
          </cell>
          <cell r="O40">
            <v>305366.40214744618</v>
          </cell>
          <cell r="P40">
            <v>429594.72338942334</v>
          </cell>
        </row>
        <row r="41">
          <cell r="L41">
            <v>99379.379098134756</v>
          </cell>
          <cell r="M41">
            <v>121925.31310644589</v>
          </cell>
          <cell r="N41">
            <v>167767.29190045712</v>
          </cell>
          <cell r="O41">
            <v>325579.41010818165</v>
          </cell>
          <cell r="P41">
            <v>455730.12565590267</v>
          </cell>
        </row>
        <row r="42">
          <cell r="L42">
            <v>105063.88808389829</v>
          </cell>
          <cell r="M42">
            <v>128812.47879046001</v>
          </cell>
          <cell r="N42">
            <v>177266.42841194314</v>
          </cell>
          <cell r="O42">
            <v>345249.67774067755</v>
          </cell>
          <cell r="P42">
            <v>484609.71712241526</v>
          </cell>
        </row>
        <row r="43">
          <cell r="L43">
            <v>111155.01532927464</v>
          </cell>
          <cell r="M43">
            <v>136157.8249697765</v>
          </cell>
          <cell r="N43">
            <v>187707.09432324278</v>
          </cell>
          <cell r="O43">
            <v>366433.13883667573</v>
          </cell>
          <cell r="P43">
            <v>516430.46499718539</v>
          </cell>
        </row>
        <row r="44">
          <cell r="L44">
            <v>117683.21826183234</v>
          </cell>
          <cell r="M44">
            <v>144247.98751784049</v>
          </cell>
          <cell r="N44">
            <v>199156.26023410022</v>
          </cell>
          <cell r="O44">
            <v>389344.68616939097</v>
          </cell>
          <cell r="P44">
            <v>551228.9666681455</v>
          </cell>
        </row>
        <row r="45">
          <cell r="L45">
            <v>124679.97292299938</v>
          </cell>
          <cell r="M45">
            <v>152993.74197696749</v>
          </cell>
          <cell r="N45">
            <v>211774.78531660288</v>
          </cell>
          <cell r="O45">
            <v>414581.49734376778</v>
          </cell>
          <cell r="P45">
            <v>588650.75638292904</v>
          </cell>
        </row>
        <row r="46">
          <cell r="L46">
            <v>132178.90889271529</v>
          </cell>
          <cell r="M46">
            <v>162044.22120615642</v>
          </cell>
          <cell r="N46">
            <v>224883.83913992986</v>
          </cell>
          <cell r="O46">
            <v>440027.45420104027</v>
          </cell>
          <cell r="P46">
            <v>626366.88178407261</v>
          </cell>
        </row>
        <row r="47">
          <cell r="L47">
            <v>140216.06946231567</v>
          </cell>
          <cell r="M47">
            <v>171715.12220856958</v>
          </cell>
          <cell r="N47">
            <v>238229.34233293473</v>
          </cell>
          <cell r="O47">
            <v>467272.68566643808</v>
          </cell>
          <cell r="P47">
            <v>666344.58394747833</v>
          </cell>
        </row>
        <row r="48">
          <cell r="L48">
            <v>148830.0848749564</v>
          </cell>
          <cell r="M48">
            <v>182097.06764043448</v>
          </cell>
          <cell r="N48">
            <v>252078.1395822629</v>
          </cell>
          <cell r="O48">
            <v>496602.11737765803</v>
          </cell>
          <cell r="P48">
            <v>709308.42005801771</v>
          </cell>
        </row>
        <row r="49">
          <cell r="L49">
            <v>158062.35800010333</v>
          </cell>
          <cell r="M49">
            <v>193134.48018575175</v>
          </cell>
          <cell r="N49">
            <v>266820.89321186452</v>
          </cell>
          <cell r="O49">
            <v>527679.14040070504</v>
          </cell>
          <cell r="P49">
            <v>753255.02535630076</v>
          </cell>
        </row>
        <row r="50">
          <cell r="L50">
            <v>167957.26333452296</v>
          </cell>
          <cell r="M50">
            <v>204977.97526255262</v>
          </cell>
          <cell r="N50">
            <v>282667.1521734678</v>
          </cell>
          <cell r="O50">
            <v>560849.35543328384</v>
          </cell>
          <cell r="P50">
            <v>796186.76436527586</v>
          </cell>
        </row>
        <row r="51">
          <cell r="L51">
            <v>178562.36028626264</v>
          </cell>
          <cell r="M51">
            <v>217519.79648278293</v>
          </cell>
          <cell r="N51">
            <v>299704.56483706873</v>
          </cell>
          <cell r="O51">
            <v>593902.61398995668</v>
          </cell>
          <cell r="P51">
            <v>841287.93334934814</v>
          </cell>
        </row>
        <row r="52">
          <cell r="L52">
            <v>189928.62176676176</v>
          </cell>
          <cell r="M52">
            <v>231148.88275172311</v>
          </cell>
          <cell r="N52">
            <v>317474.6094706243</v>
          </cell>
          <cell r="O52">
            <v>626695.73130496033</v>
          </cell>
          <cell r="P52">
            <v>892388.95310911187</v>
          </cell>
        </row>
        <row r="53">
          <cell r="L53">
            <v>202347.62268889259</v>
          </cell>
          <cell r="M53">
            <v>245778.70943349658</v>
          </cell>
          <cell r="N53">
            <v>336471.93681250449</v>
          </cell>
          <cell r="O53">
            <v>663412.80061517097</v>
          </cell>
          <cell r="P53">
            <v>948198.83104762144</v>
          </cell>
        </row>
        <row r="54">
          <cell r="L54">
            <v>215948.22872535785</v>
          </cell>
          <cell r="M54">
            <v>260598.41226355813</v>
          </cell>
          <cell r="N54">
            <v>356653.58293276362</v>
          </cell>
          <cell r="O54">
            <v>702835.61932034907</v>
          </cell>
          <cell r="P54">
            <v>1005446.241011248</v>
          </cell>
        </row>
        <row r="55">
          <cell r="L55">
            <v>230524.9973496524</v>
          </cell>
          <cell r="M55">
            <v>277847.36032547982</v>
          </cell>
          <cell r="N55">
            <v>379956.17537767655</v>
          </cell>
          <cell r="O55">
            <v>746933.1088419077</v>
          </cell>
          <cell r="P55">
            <v>1068516.2760246475</v>
          </cell>
        </row>
        <row r="56">
          <cell r="L56">
            <v>246147.99113070281</v>
          </cell>
          <cell r="M56">
            <v>297077.83444875717</v>
          </cell>
          <cell r="N56">
            <v>405189.99759621802</v>
          </cell>
          <cell r="O56">
            <v>792537.50642491144</v>
          </cell>
          <cell r="P56">
            <v>1135420.7906975672</v>
          </cell>
        </row>
        <row r="57">
          <cell r="L57">
            <v>262892.30127060233</v>
          </cell>
          <cell r="M57">
            <v>317721.80645431217</v>
          </cell>
          <cell r="N57">
            <v>430419.13507954055</v>
          </cell>
          <cell r="O57">
            <v>839907.22875939542</v>
          </cell>
          <cell r="P57">
            <v>1202744.0106008642</v>
          </cell>
        </row>
        <row r="58">
          <cell r="L58">
            <v>280838.40852702392</v>
          </cell>
          <cell r="M58">
            <v>338903.99013576156</v>
          </cell>
          <cell r="N58">
            <v>458238.07504873374</v>
          </cell>
          <cell r="O58">
            <v>889817.93930309522</v>
          </cell>
          <cell r="P58">
            <v>1275264.7429135973</v>
          </cell>
        </row>
        <row r="59">
          <cell r="L59">
            <v>300072.57004028646</v>
          </cell>
          <cell r="M59">
            <v>361376.51356255478</v>
          </cell>
          <cell r="N59">
            <v>488486.13878035243</v>
          </cell>
          <cell r="O59">
            <v>943270.67965585995</v>
          </cell>
          <cell r="P59">
            <v>1353028.370128812</v>
          </cell>
        </row>
        <row r="60">
          <cell r="L60">
            <v>320687.23392433842</v>
          </cell>
          <cell r="M60">
            <v>386245.07693747786</v>
          </cell>
          <cell r="N60">
            <v>521171.92026377708</v>
          </cell>
          <cell r="O60">
            <v>1000863.7733971347</v>
          </cell>
          <cell r="P60">
            <v>1430187.7352004361</v>
          </cell>
        </row>
        <row r="61">
          <cell r="L61">
            <v>342781.48361437034</v>
          </cell>
          <cell r="M61">
            <v>412052.95224942593</v>
          </cell>
          <cell r="N61">
            <v>556147.34652033006</v>
          </cell>
          <cell r="O61">
            <v>1063493.5717306007</v>
          </cell>
          <cell r="P61">
            <v>1510543.2713479314</v>
          </cell>
        </row>
        <row r="62">
          <cell r="L62">
            <v>366461.51410679781</v>
          </cell>
          <cell r="M62">
            <v>440570.52455509873</v>
          </cell>
          <cell r="N62">
            <v>594047.14599308802</v>
          </cell>
          <cell r="O62">
            <v>1131534.0180929373</v>
          </cell>
          <cell r="P62">
            <v>1599135.3724812986</v>
          </cell>
        </row>
        <row r="63">
          <cell r="L63">
            <v>391841.1423806313</v>
          </cell>
          <cell r="M63">
            <v>470470.96749044117</v>
          </cell>
          <cell r="N63">
            <v>634298.48321898328</v>
          </cell>
          <cell r="O63">
            <v>1208259.0789106176</v>
          </cell>
          <cell r="P63">
            <v>1697424.5381041742</v>
          </cell>
        </row>
        <row r="64">
          <cell r="L64">
            <v>419042.35445356177</v>
          </cell>
          <cell r="M64">
            <v>503306.19505810994</v>
          </cell>
          <cell r="N64">
            <v>678201.40667268692</v>
          </cell>
          <cell r="O64">
            <v>1292528.6728845609</v>
          </cell>
          <cell r="P64">
            <v>1799816.2876127542</v>
          </cell>
        </row>
        <row r="65">
          <cell r="L65">
            <v>448195.89170215075</v>
          </cell>
          <cell r="M65">
            <v>538098.55866126623</v>
          </cell>
          <cell r="N65">
            <v>725743.62171680632</v>
          </cell>
          <cell r="O65">
            <v>1383673.9456968033</v>
          </cell>
          <cell r="P65">
            <v>1917359.0468740151</v>
          </cell>
        </row>
        <row r="66">
          <cell r="L66">
            <v>479441.87926425168</v>
          </cell>
          <cell r="M66">
            <v>576012.36904549121</v>
          </cell>
          <cell r="N66">
            <v>776524.61363938381</v>
          </cell>
          <cell r="O66">
            <v>1482304.3366292089</v>
          </cell>
          <cell r="P66">
            <v>2039068.8861852251</v>
          </cell>
        </row>
        <row r="67">
          <cell r="L67">
            <v>512930.49954405054</v>
          </cell>
          <cell r="M67">
            <v>616406.72790218587</v>
          </cell>
          <cell r="N67">
            <v>831535.29433766776</v>
          </cell>
          <cell r="O67">
            <v>1588213.2549391203</v>
          </cell>
          <cell r="P67">
            <v>2165868.609600476</v>
          </cell>
        </row>
        <row r="68">
          <cell r="L68">
            <v>548822.71405689372</v>
          </cell>
          <cell r="M68">
            <v>659422.03429746022</v>
          </cell>
          <cell r="N68">
            <v>891283.5077637689</v>
          </cell>
          <cell r="O68">
            <v>1700066.5770534566</v>
          </cell>
          <cell r="P68">
            <v>2293426.5053178268</v>
          </cell>
        </row>
        <row r="69">
          <cell r="L69">
            <v>577741.78588441364</v>
          </cell>
          <cell r="M69">
            <v>706148.64179531368</v>
          </cell>
          <cell r="N69">
            <v>954409.67981790425</v>
          </cell>
          <cell r="O69">
            <v>1812682.5950343059</v>
          </cell>
          <cell r="P69">
            <v>2436894.7237053728</v>
          </cell>
        </row>
        <row r="70">
          <cell r="L70">
            <v>607900.90097248158</v>
          </cell>
          <cell r="M70">
            <v>756269.32579547563</v>
          </cell>
          <cell r="N70">
            <v>1019073.1853958925</v>
          </cell>
          <cell r="O70">
            <v>1933299.0856610783</v>
          </cell>
          <cell r="P70">
            <v>2587316.3120830245</v>
          </cell>
        </row>
        <row r="71">
          <cell r="L71">
            <v>640224.64017745072</v>
          </cell>
          <cell r="M71">
            <v>798202.49413859844</v>
          </cell>
          <cell r="N71">
            <v>1085836.3471754724</v>
          </cell>
          <cell r="O71">
            <v>2065203.7139750875</v>
          </cell>
          <cell r="P71">
            <v>2755606.8272580341</v>
          </cell>
        </row>
        <row r="72">
          <cell r="L72">
            <v>674868.36606728053</v>
          </cell>
          <cell r="M72">
            <v>841253.49970576947</v>
          </cell>
          <cell r="N72">
            <v>1161827.6143535902</v>
          </cell>
          <cell r="O72">
            <v>2208797.6632031053</v>
          </cell>
          <cell r="P72">
            <v>2936443.5710674822</v>
          </cell>
        </row>
        <row r="73">
          <cell r="L73">
            <v>711998.592119382</v>
          </cell>
          <cell r="M73">
            <v>889318.11141115509</v>
          </cell>
          <cell r="N73">
            <v>1245267.9749455205</v>
          </cell>
          <cell r="O73">
            <v>2361722.8000285635</v>
          </cell>
          <cell r="P73">
            <v>3136925.2842069725</v>
          </cell>
        </row>
        <row r="74">
          <cell r="L74">
            <v>751793.7830599976</v>
          </cell>
          <cell r="M74">
            <v>941289.24069337128</v>
          </cell>
          <cell r="N74">
            <v>1320024.9396312307</v>
          </cell>
          <cell r="O74">
            <v>2524988.2906422913</v>
          </cell>
          <cell r="P74">
            <v>3352763.153010075</v>
          </cell>
        </row>
        <row r="75">
          <cell r="L75">
            <v>794445.21264671418</v>
          </cell>
          <cell r="M75">
            <v>996382.84023152315</v>
          </cell>
          <cell r="N75">
            <v>1397753.5410614049</v>
          </cell>
          <cell r="O75">
            <v>2698238.6513556726</v>
          </cell>
          <cell r="P75">
            <v>3580411.0899554123</v>
          </cell>
        </row>
        <row r="76">
          <cell r="L76">
            <v>840157.88301699259</v>
          </cell>
          <cell r="M76">
            <v>1053318.2746499276</v>
          </cell>
          <cell r="N76">
            <v>1481575.4174890914</v>
          </cell>
          <cell r="O76">
            <v>2885226.9700847901</v>
          </cell>
          <cell r="P76">
            <v>3825335.5596242379</v>
          </cell>
        </row>
        <row r="77">
          <cell r="L77">
            <v>889151.5100215259</v>
          </cell>
          <cell r="M77">
            <v>1116141.1763432624</v>
          </cell>
          <cell r="N77">
            <v>1575311.9908113317</v>
          </cell>
          <cell r="O77">
            <v>3091246.3547596987</v>
          </cell>
          <cell r="P77">
            <v>4095836.1722315657</v>
          </cell>
        </row>
        <row r="78">
          <cell r="L78">
            <v>941678.77843961935</v>
          </cell>
          <cell r="M78">
            <v>1184385.5357612167</v>
          </cell>
          <cell r="N78">
            <v>1675473.418744168</v>
          </cell>
          <cell r="O78">
            <v>3305420.6263206252</v>
          </cell>
          <cell r="P78">
            <v>4390489.7991839703</v>
          </cell>
        </row>
        <row r="79">
          <cell r="L79">
            <v>1009514.2713126028</v>
          </cell>
          <cell r="M79">
            <v>1256707.7947186893</v>
          </cell>
          <cell r="N79">
            <v>1780909.3938800013</v>
          </cell>
          <cell r="O79">
            <v>3528669.7748254505</v>
          </cell>
          <cell r="P79">
            <v>4711693.7530175354</v>
          </cell>
        </row>
        <row r="80">
          <cell r="L80">
            <v>1082218.5523919363</v>
          </cell>
          <cell r="M80">
            <v>1335012.0574764688</v>
          </cell>
          <cell r="N80">
            <v>1896491.5696967889</v>
          </cell>
          <cell r="O80">
            <v>3770202.2501162733</v>
          </cell>
          <cell r="P80">
            <v>5029780.3770831767</v>
          </cell>
        </row>
        <row r="81">
          <cell r="L81">
            <v>1160141.0714655456</v>
          </cell>
          <cell r="M81">
            <v>1430053.0574184312</v>
          </cell>
          <cell r="N81">
            <v>2019995.824164079</v>
          </cell>
          <cell r="O81">
            <v>4023656.202959829</v>
          </cell>
          <cell r="P81">
            <v>5368011.5898405481</v>
          </cell>
        </row>
        <row r="82">
          <cell r="L82">
            <v>1243656.3595426178</v>
          </cell>
          <cell r="M82">
            <v>1534246.3025950126</v>
          </cell>
          <cell r="N82">
            <v>2152750.1874587024</v>
          </cell>
          <cell r="O82">
            <v>4283629.0451635476</v>
          </cell>
          <cell r="P82">
            <v>5735326.0240864493</v>
          </cell>
        </row>
        <row r="83">
          <cell r="L83">
            <v>1333165.8290196981</v>
          </cell>
          <cell r="M83">
            <v>1645641.5054276623</v>
          </cell>
          <cell r="N83">
            <v>2286998.6847860953</v>
          </cell>
          <cell r="O83">
            <v>4560581.9825873068</v>
          </cell>
          <cell r="P83">
            <v>6117819.9311763709</v>
          </cell>
        </row>
        <row r="84">
          <cell r="L84">
            <v>1429099.7030509345</v>
          </cell>
          <cell r="M84">
            <v>1759026.0804937133</v>
          </cell>
          <cell r="N84">
            <v>2442674.8749027671</v>
          </cell>
          <cell r="O84">
            <v>4860919.0311601665</v>
          </cell>
          <cell r="P84">
            <v>6535236.3102784641</v>
          </cell>
        </row>
        <row r="85">
          <cell r="L85">
            <v>1531919.0833959123</v>
          </cell>
          <cell r="M85">
            <v>1883677.3678429169</v>
          </cell>
          <cell r="N85">
            <v>2615582.0179243982</v>
          </cell>
          <cell r="O85">
            <v>5189771.2966965288</v>
          </cell>
          <cell r="P85">
            <v>6976821.4227293245</v>
          </cell>
        </row>
        <row r="86">
          <cell r="L86">
            <v>1642118.1666840892</v>
          </cell>
          <cell r="M86">
            <v>2020181.398044127</v>
          </cell>
          <cell r="N86">
            <v>2807081.5601550215</v>
          </cell>
          <cell r="O86">
            <v>5542018.5738702854</v>
          </cell>
          <cell r="P86">
            <v>7466779.371990772</v>
          </cell>
        </row>
        <row r="87">
          <cell r="L87">
            <v>1760226.6197481798</v>
          </cell>
          <cell r="M87">
            <v>2166567.0228763456</v>
          </cell>
          <cell r="N87">
            <v>3005387.8008327102</v>
          </cell>
          <cell r="O87">
            <v>5914917.7857775055</v>
          </cell>
          <cell r="P87">
            <v>7984100.2066654675</v>
          </cell>
        </row>
        <row r="88">
          <cell r="L88">
            <v>1878335.0728122704</v>
          </cell>
          <cell r="M88">
            <v>2318457.3242184743</v>
          </cell>
          <cell r="N88">
            <v>3215434.6719468068</v>
          </cell>
          <cell r="O88">
            <v>6333616.0789455613</v>
          </cell>
          <cell r="P88">
            <v>8533850.7998527456</v>
          </cell>
        </row>
        <row r="89">
          <cell r="L89">
            <v>1996443.5258763609</v>
          </cell>
          <cell r="M89">
            <v>2483851.5105432207</v>
          </cell>
          <cell r="N89">
            <v>3446511.1174844261</v>
          </cell>
          <cell r="O89">
            <v>6802125.8560326565</v>
          </cell>
          <cell r="P89">
            <v>9045807.0653490201</v>
          </cell>
        </row>
        <row r="90">
          <cell r="L90">
            <v>2114551.9789404515</v>
          </cell>
          <cell r="M90">
            <v>2664113.4269588552</v>
          </cell>
          <cell r="N90">
            <v>3701013.0764523437</v>
          </cell>
          <cell r="O90">
            <v>7249142.2466482036</v>
          </cell>
          <cell r="P90">
            <v>9588934.9205773491</v>
          </cell>
        </row>
        <row r="91">
          <cell r="L91">
            <v>2232660.4320045421</v>
          </cell>
          <cell r="M91">
            <v>2844375.3433744898</v>
          </cell>
          <cell r="N91">
            <v>3959720.5942932731</v>
          </cell>
          <cell r="O91">
            <v>7704296.4395866329</v>
          </cell>
          <cell r="P91">
            <v>10182826.419313006</v>
          </cell>
        </row>
        <row r="92">
          <cell r="L92">
            <v>2350768.8850686327</v>
          </cell>
          <cell r="M92">
            <v>3024637.2597901244</v>
          </cell>
          <cell r="N92">
            <v>4208240.5637550205</v>
          </cell>
          <cell r="O92">
            <v>8189169.6372690992</v>
          </cell>
          <cell r="P92">
            <v>10776161.934451498</v>
          </cell>
        </row>
        <row r="93">
          <cell r="L93">
            <v>2468877.3381327232</v>
          </cell>
          <cell r="M93">
            <v>3204899.1762057589</v>
          </cell>
          <cell r="N93">
            <v>4479776.9853027146</v>
          </cell>
          <cell r="O93">
            <v>8683281.3084017523</v>
          </cell>
          <cell r="P93">
            <v>11403853.346587973</v>
          </cell>
        </row>
        <row r="94">
          <cell r="L94">
            <v>2586985.7911968138</v>
          </cell>
          <cell r="M94">
            <v>3385161.0926213935</v>
          </cell>
          <cell r="N94">
            <v>4751313.4068504088</v>
          </cell>
          <cell r="O94">
            <v>9284228.734627828</v>
          </cell>
          <cell r="P94">
            <v>12155243.659990635</v>
          </cell>
        </row>
        <row r="95">
          <cell r="L95">
            <v>2705094.2442609044</v>
          </cell>
          <cell r="M95">
            <v>3565423.0090370281</v>
          </cell>
          <cell r="N95">
            <v>5022849.8283981029</v>
          </cell>
          <cell r="O95">
            <v>9926836.901863534</v>
          </cell>
          <cell r="P95">
            <v>12933974.541955799</v>
          </cell>
        </row>
        <row r="96">
          <cell r="L96">
            <v>2823202.697324995</v>
          </cell>
          <cell r="M96">
            <v>3745684.9254526626</v>
          </cell>
          <cell r="N96">
            <v>5294386.249945797</v>
          </cell>
          <cell r="O96">
            <v>10603323.315759659</v>
          </cell>
          <cell r="P96">
            <v>13788657.682169165</v>
          </cell>
        </row>
        <row r="97">
          <cell r="L97">
            <v>2941311.1503890855</v>
          </cell>
          <cell r="M97">
            <v>3925946.8418682972</v>
          </cell>
          <cell r="N97">
            <v>5565922.6714934912</v>
          </cell>
          <cell r="O97">
            <v>11321332.098102804</v>
          </cell>
          <cell r="P97">
            <v>14690294.344534673</v>
          </cell>
        </row>
        <row r="98">
          <cell r="L98">
            <v>3059419.6034531761</v>
          </cell>
          <cell r="M98">
            <v>4106208.7582839318</v>
          </cell>
          <cell r="N98">
            <v>5837459.0930411853</v>
          </cell>
          <cell r="O98">
            <v>12090362.902104463</v>
          </cell>
          <cell r="P98">
            <v>15761090.77818799</v>
          </cell>
        </row>
        <row r="99">
          <cell r="L99">
            <v>3177528.0565172667</v>
          </cell>
          <cell r="M99">
            <v>4286470.6746995663</v>
          </cell>
          <cell r="N99">
            <v>6108995.5145888794</v>
          </cell>
          <cell r="O99">
            <v>12859393.706106123</v>
          </cell>
          <cell r="P99">
            <v>16898351.564969037</v>
          </cell>
        </row>
        <row r="100">
          <cell r="L100">
            <v>3295636.5095813572</v>
          </cell>
          <cell r="M100">
            <v>4466732.5911152009</v>
          </cell>
          <cell r="N100">
            <v>6380531.9361365736</v>
          </cell>
          <cell r="O100">
            <v>13628424.510107782</v>
          </cell>
          <cell r="P100">
            <v>18232740.207180221</v>
          </cell>
        </row>
        <row r="101">
          <cell r="L101">
            <v>3413744.9626454478</v>
          </cell>
          <cell r="M101">
            <v>4646994.5075308355</v>
          </cell>
          <cell r="N101">
            <v>6652068.3576842677</v>
          </cell>
          <cell r="O101">
            <v>14397455.314109441</v>
          </cell>
          <cell r="P101">
            <v>19650441.059280939</v>
          </cell>
        </row>
        <row r="102">
          <cell r="L102">
            <v>3531853.4157095384</v>
          </cell>
          <cell r="M102">
            <v>4827256.42394647</v>
          </cell>
          <cell r="N102">
            <v>6923604.7792319618</v>
          </cell>
          <cell r="O102">
            <v>15166486.1181111</v>
          </cell>
          <cell r="P102">
            <v>21015574.285542995</v>
          </cell>
        </row>
        <row r="103">
          <cell r="L103">
            <v>3649961.868773629</v>
          </cell>
          <cell r="M103">
            <v>5007518.3403621046</v>
          </cell>
          <cell r="N103">
            <v>7195141.2007796559</v>
          </cell>
          <cell r="O103">
            <v>15935516.922112759</v>
          </cell>
          <cell r="P103">
            <v>22409494.222680695</v>
          </cell>
        </row>
        <row r="104">
          <cell r="L104">
            <v>3768070.3218377195</v>
          </cell>
          <cell r="M104">
            <v>5187780.2567777392</v>
          </cell>
          <cell r="N104">
            <v>7466677.6223273501</v>
          </cell>
          <cell r="O104">
            <v>16704547.726114418</v>
          </cell>
          <cell r="P104">
            <v>23922392.455782369</v>
          </cell>
        </row>
        <row r="105">
          <cell r="L105">
            <v>3886178.7749018101</v>
          </cell>
          <cell r="M105">
            <v>5368042.1731933737</v>
          </cell>
          <cell r="N105">
            <v>7738214.0438750442</v>
          </cell>
          <cell r="O105">
            <v>17473578.530116078</v>
          </cell>
          <cell r="P105">
            <v>25556552.23318994</v>
          </cell>
        </row>
        <row r="106">
          <cell r="L106">
            <v>4004287.2279659007</v>
          </cell>
          <cell r="M106">
            <v>5548304.0896090083</v>
          </cell>
          <cell r="N106">
            <v>8009750.4654227383</v>
          </cell>
          <cell r="O106">
            <v>18242609.334117737</v>
          </cell>
          <cell r="P106">
            <v>27363846.289498691</v>
          </cell>
        </row>
        <row r="107">
          <cell r="L107">
            <v>4122395.6810299912</v>
          </cell>
          <cell r="M107">
            <v>5728566.0060246428</v>
          </cell>
          <cell r="N107">
            <v>8281286.8869704325</v>
          </cell>
          <cell r="O107">
            <v>19011640.138119396</v>
          </cell>
          <cell r="P107">
            <v>29171140.345807441</v>
          </cell>
        </row>
        <row r="108">
          <cell r="L108">
            <v>4240504.1340940818</v>
          </cell>
          <cell r="M108">
            <v>5908827.9224402774</v>
          </cell>
          <cell r="N108">
            <v>8552823.3085181266</v>
          </cell>
          <cell r="O108">
            <v>19780670.942121055</v>
          </cell>
          <cell r="P108">
            <v>30978434.402116191</v>
          </cell>
        </row>
        <row r="109">
          <cell r="L109">
            <v>4358612.5871581724</v>
          </cell>
          <cell r="M109">
            <v>6089089.838855912</v>
          </cell>
          <cell r="N109">
            <v>8824359.7300658207</v>
          </cell>
          <cell r="O109">
            <v>20549701.746122714</v>
          </cell>
          <cell r="P109">
            <v>32785728.458424941</v>
          </cell>
        </row>
        <row r="110">
          <cell r="L110">
            <v>4476721.040222263</v>
          </cell>
          <cell r="M110">
            <v>6269351.7552715465</v>
          </cell>
          <cell r="N110">
            <v>9095896.1516135149</v>
          </cell>
          <cell r="O110">
            <v>21318732.550124373</v>
          </cell>
          <cell r="P110">
            <v>34593022.514733687</v>
          </cell>
        </row>
        <row r="111">
          <cell r="L111">
            <v>4594829.4932863535</v>
          </cell>
          <cell r="M111">
            <v>6449613.6716871811</v>
          </cell>
          <cell r="N111">
            <v>9367432.573161209</v>
          </cell>
          <cell r="O111">
            <v>22087763.354126032</v>
          </cell>
          <cell r="P111">
            <v>36400316.571042433</v>
          </cell>
        </row>
        <row r="112">
          <cell r="L112">
            <v>4712937.9463504441</v>
          </cell>
          <cell r="M112">
            <v>6629875.5881028157</v>
          </cell>
          <cell r="N112">
            <v>9638968.9947089031</v>
          </cell>
          <cell r="O112">
            <v>22856794.158127692</v>
          </cell>
          <cell r="P112">
            <v>38207610.62735118</v>
          </cell>
        </row>
        <row r="113">
          <cell r="L113">
            <v>4831046.3994145347</v>
          </cell>
          <cell r="M113">
            <v>6810137.5045184502</v>
          </cell>
          <cell r="N113">
            <v>9910505.4162565973</v>
          </cell>
          <cell r="O113">
            <v>23625824.962129351</v>
          </cell>
          <cell r="P113">
            <v>40014904.683659926</v>
          </cell>
        </row>
        <row r="114">
          <cell r="L114">
            <v>4949154.8524786253</v>
          </cell>
          <cell r="M114">
            <v>6990399.4209340848</v>
          </cell>
          <cell r="N114">
            <v>10182041.837804291</v>
          </cell>
          <cell r="O114">
            <v>24394855.76613101</v>
          </cell>
          <cell r="P114">
            <v>41822198.739968672</v>
          </cell>
        </row>
        <row r="115">
          <cell r="L115">
            <v>5067263.3055427158</v>
          </cell>
          <cell r="M115">
            <v>7170661.3373497194</v>
          </cell>
          <cell r="N115">
            <v>10453578.259351986</v>
          </cell>
          <cell r="O115">
            <v>25163886.570132669</v>
          </cell>
          <cell r="P115">
            <v>43629492.796277419</v>
          </cell>
        </row>
        <row r="116">
          <cell r="L116">
            <v>5185371.7586068064</v>
          </cell>
          <cell r="M116">
            <v>7350923.2537653539</v>
          </cell>
          <cell r="N116">
            <v>10725114.68089968</v>
          </cell>
          <cell r="O116">
            <v>25932917.374134328</v>
          </cell>
          <cell r="P116">
            <v>45436786.852586165</v>
          </cell>
        </row>
        <row r="117">
          <cell r="L117">
            <v>5303480.211670897</v>
          </cell>
          <cell r="M117">
            <v>7531185.1701809885</v>
          </cell>
          <cell r="N117">
            <v>10996651.102447374</v>
          </cell>
          <cell r="O117">
            <v>26701948.178135987</v>
          </cell>
          <cell r="P117">
            <v>47244080.908894911</v>
          </cell>
        </row>
        <row r="118">
          <cell r="L118">
            <v>5421588.6647349875</v>
          </cell>
          <cell r="M118">
            <v>7711447.0865966231</v>
          </cell>
          <cell r="N118">
            <v>11268187.523995068</v>
          </cell>
          <cell r="O118">
            <v>27470978.982137647</v>
          </cell>
          <cell r="P118">
            <v>49051374.965203658</v>
          </cell>
        </row>
        <row r="119">
          <cell r="L119">
            <v>5539697.1177990781</v>
          </cell>
          <cell r="M119">
            <v>7891709.0030122576</v>
          </cell>
          <cell r="N119">
            <v>11539723.945542762</v>
          </cell>
          <cell r="O119">
            <v>28240009.786139306</v>
          </cell>
          <cell r="P119">
            <v>50858669.021512404</v>
          </cell>
        </row>
        <row r="120">
          <cell r="L120">
            <v>5657805.5708631687</v>
          </cell>
          <cell r="M120">
            <v>8071970.9194278922</v>
          </cell>
          <cell r="N120">
            <v>11811260.367090456</v>
          </cell>
          <cell r="O120">
            <v>29009040.590140965</v>
          </cell>
          <cell r="P120">
            <v>52665963.07782115</v>
          </cell>
        </row>
        <row r="121">
          <cell r="L121">
            <v>5775914.0239272593</v>
          </cell>
          <cell r="M121">
            <v>8252232.8358435268</v>
          </cell>
          <cell r="N121">
            <v>12082796.78863815</v>
          </cell>
          <cell r="O121">
            <v>29778071.394142624</v>
          </cell>
          <cell r="P121">
            <v>54473257.134129897</v>
          </cell>
        </row>
        <row r="122">
          <cell r="L122">
            <v>5894022.4769913498</v>
          </cell>
          <cell r="M122">
            <v>8432494.7522591613</v>
          </cell>
          <cell r="N122">
            <v>12354333.210185844</v>
          </cell>
          <cell r="O122">
            <v>30547102.198144283</v>
          </cell>
          <cell r="P122">
            <v>56280551.190438643</v>
          </cell>
        </row>
        <row r="123">
          <cell r="L123">
            <v>6012130.9300554404</v>
          </cell>
          <cell r="M123">
            <v>8612756.6686747968</v>
          </cell>
          <cell r="N123">
            <v>12625869.631733539</v>
          </cell>
          <cell r="O123">
            <v>31316133.002145942</v>
          </cell>
          <cell r="P123">
            <v>58087845.246747389</v>
          </cell>
        </row>
        <row r="124">
          <cell r="L124">
            <v>6130239.383119531</v>
          </cell>
          <cell r="M124">
            <v>8793018.5850904323</v>
          </cell>
          <cell r="N124">
            <v>12897406.053281233</v>
          </cell>
          <cell r="O124">
            <v>32085163.806147601</v>
          </cell>
          <cell r="P124">
            <v>59895139.303056136</v>
          </cell>
        </row>
        <row r="125">
          <cell r="L125">
            <v>6248347.8361836215</v>
          </cell>
          <cell r="M125">
            <v>8973280.5015060678</v>
          </cell>
          <cell r="N125">
            <v>13168942.474828927</v>
          </cell>
          <cell r="O125">
            <v>32854194.610149261</v>
          </cell>
          <cell r="P125">
            <v>61702433.359364882</v>
          </cell>
        </row>
        <row r="126">
          <cell r="L126">
            <v>6366456.2892477121</v>
          </cell>
          <cell r="M126">
            <v>9153542.4179217033</v>
          </cell>
          <cell r="N126">
            <v>13440478.896376621</v>
          </cell>
          <cell r="O126">
            <v>33623225.414150923</v>
          </cell>
          <cell r="P126">
            <v>63509727.415673628</v>
          </cell>
        </row>
        <row r="127">
          <cell r="L127">
            <v>6484564.7423118027</v>
          </cell>
          <cell r="M127">
            <v>9333804.3343373388</v>
          </cell>
          <cell r="N127">
            <v>13712015.317924315</v>
          </cell>
          <cell r="O127">
            <v>34392256.218152583</v>
          </cell>
          <cell r="P127">
            <v>65317021.471982375</v>
          </cell>
        </row>
        <row r="128">
          <cell r="L128">
            <v>6602673.1953758933</v>
          </cell>
          <cell r="M128">
            <v>9514066.2507529743</v>
          </cell>
          <cell r="N128">
            <v>13983551.739472009</v>
          </cell>
          <cell r="O128">
            <v>35161287.022154242</v>
          </cell>
          <cell r="P128">
            <v>67124315.528291121</v>
          </cell>
        </row>
        <row r="129">
          <cell r="L129">
            <v>6720781.6484399838</v>
          </cell>
          <cell r="M129">
            <v>9694328.1671686098</v>
          </cell>
          <cell r="N129">
            <v>14255088.161019703</v>
          </cell>
          <cell r="O129">
            <v>35930317.826155901</v>
          </cell>
          <cell r="P129">
            <v>68931609.584599867</v>
          </cell>
        </row>
        <row r="130">
          <cell r="L130">
            <v>6838890.1015040744</v>
          </cell>
          <cell r="M130">
            <v>9874590.0835842453</v>
          </cell>
          <cell r="N130">
            <v>14526624.582567398</v>
          </cell>
          <cell r="O130">
            <v>36699348.63015756</v>
          </cell>
          <cell r="P130">
            <v>70738903.640908614</v>
          </cell>
        </row>
        <row r="131">
          <cell r="L131">
            <v>6956998.554568165</v>
          </cell>
          <cell r="M131">
            <v>10054851.999999881</v>
          </cell>
          <cell r="N131">
            <v>14798161.004115092</v>
          </cell>
          <cell r="O131">
            <v>37468379.434159219</v>
          </cell>
          <cell r="P131">
            <v>72546197.69721736</v>
          </cell>
        </row>
        <row r="132">
          <cell r="L132">
            <v>7075107.0076322556</v>
          </cell>
          <cell r="M132">
            <v>10235113.916415516</v>
          </cell>
          <cell r="N132">
            <v>15069697.425662786</v>
          </cell>
          <cell r="O132">
            <v>38237410.238160878</v>
          </cell>
          <cell r="P132">
            <v>74353491.753526106</v>
          </cell>
        </row>
        <row r="133">
          <cell r="L133">
            <v>7193215.4606963461</v>
          </cell>
          <cell r="M133">
            <v>10415375.832831152</v>
          </cell>
          <cell r="N133">
            <v>15341233.84721048</v>
          </cell>
          <cell r="O133">
            <v>39006441.042162538</v>
          </cell>
          <cell r="P133">
            <v>76160785.809834853</v>
          </cell>
        </row>
        <row r="134">
          <cell r="L134">
            <v>7311323.9137604367</v>
          </cell>
          <cell r="M134">
            <v>10595637.749246787</v>
          </cell>
          <cell r="N134">
            <v>15612770.268758174</v>
          </cell>
          <cell r="O134">
            <v>39775471.846164197</v>
          </cell>
          <cell r="P134">
            <v>77968079.866143599</v>
          </cell>
        </row>
        <row r="135">
          <cell r="L135">
            <v>7429432.3668245273</v>
          </cell>
          <cell r="M135">
            <v>10775899.665662423</v>
          </cell>
          <cell r="N135">
            <v>15884306.690305868</v>
          </cell>
          <cell r="O135">
            <v>40544502.650165856</v>
          </cell>
          <cell r="P135">
            <v>79775373.922452345</v>
          </cell>
        </row>
        <row r="136">
          <cell r="L136">
            <v>7547540.8198886178</v>
          </cell>
          <cell r="M136">
            <v>10956161.582078058</v>
          </cell>
          <cell r="N136">
            <v>16155843.111853562</v>
          </cell>
          <cell r="O136">
            <v>41313533.454167515</v>
          </cell>
          <cell r="P136">
            <v>81582667.978761092</v>
          </cell>
        </row>
        <row r="137">
          <cell r="L137">
            <v>7665649.2729527084</v>
          </cell>
          <cell r="M137">
            <v>11136423.498493694</v>
          </cell>
          <cell r="N137">
            <v>16427379.533401256</v>
          </cell>
          <cell r="O137">
            <v>42082564.258169174</v>
          </cell>
          <cell r="P137">
            <v>83389962.035069838</v>
          </cell>
        </row>
        <row r="138">
          <cell r="L138">
            <v>7783757.726016799</v>
          </cell>
          <cell r="M138">
            <v>11316685.414909329</v>
          </cell>
          <cell r="N138">
            <v>16698915.954948951</v>
          </cell>
          <cell r="O138">
            <v>42851595.062170833</v>
          </cell>
          <cell r="P138">
            <v>85197256.091378585</v>
          </cell>
        </row>
        <row r="139">
          <cell r="L139">
            <v>7901866.1790808896</v>
          </cell>
          <cell r="M139">
            <v>11496947.331324965</v>
          </cell>
          <cell r="N139">
            <v>16970452.376496643</v>
          </cell>
          <cell r="O139">
            <v>43620625.866172493</v>
          </cell>
          <cell r="P139">
            <v>87004550.147687331</v>
          </cell>
        </row>
        <row r="140">
          <cell r="L140">
            <v>8019974.6321449801</v>
          </cell>
          <cell r="M140">
            <v>11677209.2477406</v>
          </cell>
          <cell r="N140">
            <v>17241988.798044335</v>
          </cell>
          <cell r="O140">
            <v>44389656.670174152</v>
          </cell>
          <cell r="P140">
            <v>88811844.203996077</v>
          </cell>
        </row>
        <row r="141">
          <cell r="L141">
            <v>8138083.0852090707</v>
          </cell>
          <cell r="M141">
            <v>11857471.164156236</v>
          </cell>
          <cell r="N141">
            <v>17513525.219592027</v>
          </cell>
          <cell r="O141">
            <v>45158687.474175811</v>
          </cell>
          <cell r="P141">
            <v>90619138.260304824</v>
          </cell>
        </row>
        <row r="142">
          <cell r="L142">
            <v>8256191.5382731613</v>
          </cell>
          <cell r="M142">
            <v>12037733.080571871</v>
          </cell>
          <cell r="N142">
            <v>17785061.64113972</v>
          </cell>
          <cell r="O142">
            <v>45927718.27817747</v>
          </cell>
          <cell r="P142">
            <v>92426432.31661357</v>
          </cell>
        </row>
        <row r="143">
          <cell r="L143">
            <v>8374299.9913372518</v>
          </cell>
          <cell r="M143">
            <v>12217994.996987507</v>
          </cell>
          <cell r="N143">
            <v>18056598.062687412</v>
          </cell>
          <cell r="O143">
            <v>46696749.082179129</v>
          </cell>
          <cell r="P143">
            <v>94233726.372922316</v>
          </cell>
        </row>
        <row r="144">
          <cell r="L144">
            <v>8492408.4444013424</v>
          </cell>
          <cell r="M144">
            <v>12398256.913403142</v>
          </cell>
          <cell r="N144">
            <v>18328134.484235104</v>
          </cell>
          <cell r="O144">
            <v>47465779.886180788</v>
          </cell>
          <cell r="P144">
            <v>96041020.429231063</v>
          </cell>
        </row>
        <row r="145">
          <cell r="L145">
            <v>8610516.8974654339</v>
          </cell>
          <cell r="M145">
            <v>12578518.829818778</v>
          </cell>
          <cell r="N145">
            <v>18599670.905782796</v>
          </cell>
          <cell r="O145">
            <v>48234810.690182447</v>
          </cell>
          <cell r="P145">
            <v>97848314.485539809</v>
          </cell>
        </row>
        <row r="146">
          <cell r="L146">
            <v>8728625.3505295254</v>
          </cell>
          <cell r="M146">
            <v>12758780.746234413</v>
          </cell>
          <cell r="N146">
            <v>18871207.327330489</v>
          </cell>
          <cell r="O146">
            <v>49003841.494184107</v>
          </cell>
          <cell r="P146">
            <v>99655608.541848555</v>
          </cell>
        </row>
        <row r="147">
          <cell r="L147">
            <v>8846733.8035936169</v>
          </cell>
          <cell r="M147">
            <v>12939042.662650049</v>
          </cell>
          <cell r="N147">
            <v>19142743.748878181</v>
          </cell>
          <cell r="O147">
            <v>49772872.298185766</v>
          </cell>
          <cell r="P147">
            <v>101462902.5981573</v>
          </cell>
        </row>
        <row r="148">
          <cell r="L148">
            <v>8964842.2566577084</v>
          </cell>
          <cell r="M148">
            <v>13119304.579065684</v>
          </cell>
          <cell r="N148">
            <v>19414280.170425873</v>
          </cell>
          <cell r="O148">
            <v>50541903.102187425</v>
          </cell>
          <cell r="P148">
            <v>103270196.65446605</v>
          </cell>
        </row>
        <row r="149">
          <cell r="L149">
            <v>9082950.7097217999</v>
          </cell>
          <cell r="M149">
            <v>13299566.49548132</v>
          </cell>
          <cell r="N149">
            <v>19685816.591973566</v>
          </cell>
          <cell r="O149">
            <v>51310933.906189084</v>
          </cell>
          <cell r="P149">
            <v>105077490.71077479</v>
          </cell>
        </row>
        <row r="150">
          <cell r="L150">
            <v>9201059.1627858914</v>
          </cell>
          <cell r="M150">
            <v>13479828.411896955</v>
          </cell>
          <cell r="N150">
            <v>19957353.013521258</v>
          </cell>
          <cell r="O150">
            <v>52079964.710190743</v>
          </cell>
          <cell r="P150">
            <v>106884784.76708354</v>
          </cell>
        </row>
        <row r="151">
          <cell r="L151">
            <v>9319167.6158499829</v>
          </cell>
          <cell r="M151">
            <v>13660090.328312591</v>
          </cell>
          <cell r="N151">
            <v>20228889.43506895</v>
          </cell>
          <cell r="O151">
            <v>52848995.514192402</v>
          </cell>
          <cell r="P151">
            <v>108692078.82339229</v>
          </cell>
        </row>
        <row r="152">
          <cell r="L152">
            <v>9437276.0689140745</v>
          </cell>
          <cell r="M152">
            <v>13840352.244728226</v>
          </cell>
          <cell r="N152">
            <v>20500425.856616642</v>
          </cell>
          <cell r="O152">
            <v>53618026.318194062</v>
          </cell>
          <cell r="P152">
            <v>110499372.87970103</v>
          </cell>
        </row>
        <row r="153">
          <cell r="L153">
            <v>9555384.521978166</v>
          </cell>
          <cell r="M153">
            <v>14020614.161143862</v>
          </cell>
          <cell r="N153">
            <v>20771962.278164335</v>
          </cell>
          <cell r="O153">
            <v>54387057.122195721</v>
          </cell>
          <cell r="P153">
            <v>112306666.93600978</v>
          </cell>
        </row>
        <row r="154">
          <cell r="L154">
            <v>9673492.9750422575</v>
          </cell>
          <cell r="M154">
            <v>14200876.077559497</v>
          </cell>
          <cell r="N154">
            <v>21043498.699712027</v>
          </cell>
          <cell r="O154">
            <v>55156087.92619738</v>
          </cell>
          <cell r="P154">
            <v>114113960.99231853</v>
          </cell>
        </row>
        <row r="155">
          <cell r="L155">
            <v>9791601.428106349</v>
          </cell>
          <cell r="M155">
            <v>14381137.993975133</v>
          </cell>
          <cell r="N155">
            <v>21315035.121259719</v>
          </cell>
          <cell r="O155">
            <v>55925118.730199039</v>
          </cell>
          <cell r="P155">
            <v>115921255.04862727</v>
          </cell>
        </row>
        <row r="156">
          <cell r="L156">
            <v>9909709.8811704405</v>
          </cell>
          <cell r="M156">
            <v>14561399.910390768</v>
          </cell>
          <cell r="N156">
            <v>21586571.542807411</v>
          </cell>
          <cell r="O156">
            <v>56694149.534200698</v>
          </cell>
          <cell r="P156">
            <v>117728549.10493602</v>
          </cell>
        </row>
        <row r="157">
          <cell r="L157">
            <v>10027818.334234532</v>
          </cell>
          <cell r="M157">
            <v>14741661.826806404</v>
          </cell>
          <cell r="N157">
            <v>21858107.964355104</v>
          </cell>
          <cell r="O157">
            <v>57463180.338202357</v>
          </cell>
          <cell r="P157">
            <v>119535843.16124476</v>
          </cell>
        </row>
        <row r="158">
          <cell r="L158">
            <v>10145926.787298623</v>
          </cell>
          <cell r="M158">
            <v>14921923.743222039</v>
          </cell>
          <cell r="N158">
            <v>22129644.385902796</v>
          </cell>
          <cell r="O158">
            <v>58232211.142204016</v>
          </cell>
          <cell r="P158">
            <v>121343137.21755351</v>
          </cell>
        </row>
        <row r="159">
          <cell r="L159">
            <v>10264035.240362715</v>
          </cell>
          <cell r="M159">
            <v>15102185.659637675</v>
          </cell>
          <cell r="N159">
            <v>22401180.807450488</v>
          </cell>
          <cell r="O159">
            <v>59001241.946205676</v>
          </cell>
          <cell r="P159">
            <v>123150431.27386226</v>
          </cell>
        </row>
        <row r="160">
          <cell r="L160">
            <v>10382143.693426806</v>
          </cell>
          <cell r="M160">
            <v>15282447.57605331</v>
          </cell>
          <cell r="N160">
            <v>22672717.22899818</v>
          </cell>
          <cell r="O160">
            <v>59770272.750207335</v>
          </cell>
          <cell r="P160">
            <v>124957725.330171</v>
          </cell>
        </row>
        <row r="161">
          <cell r="L161">
            <v>10500252.146490898</v>
          </cell>
          <cell r="M161">
            <v>15462709.492468946</v>
          </cell>
          <cell r="N161">
            <v>22944253.650545873</v>
          </cell>
          <cell r="O161">
            <v>60539303.554208994</v>
          </cell>
          <cell r="P161">
            <v>126765019.38647975</v>
          </cell>
        </row>
        <row r="162">
          <cell r="L162">
            <v>10618360.599554989</v>
          </cell>
          <cell r="M162">
            <v>15642971.408884581</v>
          </cell>
          <cell r="N162">
            <v>23215790.072093565</v>
          </cell>
          <cell r="O162">
            <v>61308334.358210653</v>
          </cell>
          <cell r="P162">
            <v>128572313.4427885</v>
          </cell>
        </row>
        <row r="163">
          <cell r="L163">
            <v>10736469.052619081</v>
          </cell>
          <cell r="M163">
            <v>15823233.325300217</v>
          </cell>
          <cell r="N163">
            <v>23487326.493641257</v>
          </cell>
          <cell r="O163">
            <v>62077365.162212312</v>
          </cell>
          <cell r="P163">
            <v>130379607.49909724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其他调用"/>
      <sheetName val="基础状态预期"/>
      <sheetName val="备份"/>
      <sheetName val="武将升星"/>
      <sheetName val="武将升级"/>
      <sheetName val="第4特性"/>
      <sheetName val="武将羁绊"/>
      <sheetName val="三国武将羁绊"/>
      <sheetName val="武将上阵羁绊"/>
      <sheetName val="武将进阶"/>
      <sheetName val="武将觉醒"/>
      <sheetName val="武将天赋"/>
      <sheetName val="武将经验消耗"/>
      <sheetName val="银币消耗"/>
      <sheetName val="属性汇总"/>
      <sheetName val="武将升星（废弃）"/>
      <sheetName val="Sheet2"/>
      <sheetName val="武将觉醒(废弃）"/>
      <sheetName val="属性分配（废弃）"/>
      <sheetName val="武将数量星级阶位验证"/>
      <sheetName val="武将天赋进度验证"/>
      <sheetName val="抽奖相关（日韩版本）"/>
      <sheetName val="130和140抽将（越南）"/>
      <sheetName val="140武将价值"/>
      <sheetName val="祈愿验证"/>
      <sheetName val="武将战力价值情况"/>
      <sheetName val="各r阵容卡情况"/>
    </sheetNames>
    <sheetDataSet>
      <sheetData sheetId="0"/>
      <sheetData sheetId="1"/>
      <sheetData sheetId="2">
        <row r="17">
          <cell r="C17">
            <v>1</v>
          </cell>
          <cell r="D17">
            <v>10</v>
          </cell>
          <cell r="H17">
            <v>2</v>
          </cell>
          <cell r="I17">
            <v>4</v>
          </cell>
          <cell r="AB17">
            <v>0</v>
          </cell>
          <cell r="AC17">
            <v>0</v>
          </cell>
          <cell r="AD17" t="str">
            <v/>
          </cell>
        </row>
        <row r="18">
          <cell r="C18">
            <v>3</v>
          </cell>
          <cell r="D18">
            <v>20</v>
          </cell>
          <cell r="I18">
            <v>6</v>
          </cell>
          <cell r="AB18" t="str">
            <v/>
          </cell>
          <cell r="AC18">
            <v>1</v>
          </cell>
          <cell r="AD18" t="str">
            <v/>
          </cell>
        </row>
        <row r="19">
          <cell r="C19">
            <v>6</v>
          </cell>
          <cell r="D19">
            <v>28.071211008105138</v>
          </cell>
          <cell r="I19">
            <v>6</v>
          </cell>
          <cell r="AB19" t="str">
            <v/>
          </cell>
          <cell r="AC19">
            <v>1</v>
          </cell>
          <cell r="AD19" t="str">
            <v/>
          </cell>
        </row>
        <row r="20">
          <cell r="C20">
            <v>10</v>
          </cell>
          <cell r="D20">
            <v>34.585942742481357</v>
          </cell>
          <cell r="I20">
            <v>6</v>
          </cell>
          <cell r="AB20" t="str">
            <v/>
          </cell>
          <cell r="AC20">
            <v>1.2643237904135596</v>
          </cell>
          <cell r="AD20" t="str">
            <v/>
          </cell>
        </row>
        <row r="21">
          <cell r="C21">
            <v>15</v>
          </cell>
          <cell r="D21">
            <v>40</v>
          </cell>
          <cell r="I21">
            <v>6</v>
          </cell>
          <cell r="AB21" t="str">
            <v/>
          </cell>
          <cell r="AC21">
            <v>2</v>
          </cell>
          <cell r="AD21" t="str">
            <v/>
          </cell>
        </row>
        <row r="22">
          <cell r="C22">
            <v>20</v>
          </cell>
          <cell r="D22">
            <v>43.920692243099523</v>
          </cell>
          <cell r="I22">
            <v>6</v>
          </cell>
          <cell r="AB22" t="str">
            <v/>
          </cell>
          <cell r="AC22">
            <v>2</v>
          </cell>
          <cell r="AD22" t="str">
            <v/>
          </cell>
        </row>
        <row r="23">
          <cell r="C23">
            <v>30</v>
          </cell>
          <cell r="D23">
            <v>49.533352307096472</v>
          </cell>
          <cell r="I23">
            <v>6</v>
          </cell>
          <cell r="AB23" t="str">
            <v/>
          </cell>
          <cell r="AC23">
            <v>2</v>
          </cell>
          <cell r="AD23" t="str">
            <v/>
          </cell>
        </row>
        <row r="24">
          <cell r="C24">
            <v>40</v>
          </cell>
          <cell r="D24">
            <v>53.567039423670657</v>
          </cell>
          <cell r="I24">
            <v>5</v>
          </cell>
          <cell r="J24">
            <v>1</v>
          </cell>
          <cell r="AB24" t="str">
            <v/>
          </cell>
          <cell r="AC24">
            <v>2</v>
          </cell>
          <cell r="AD24">
            <v>2</v>
          </cell>
        </row>
        <row r="25">
          <cell r="C25">
            <v>60</v>
          </cell>
          <cell r="D25">
            <v>59.300028460644697</v>
          </cell>
          <cell r="I25">
            <v>4</v>
          </cell>
          <cell r="J25">
            <v>2</v>
          </cell>
          <cell r="AB25" t="str">
            <v/>
          </cell>
          <cell r="AC25">
            <v>2</v>
          </cell>
          <cell r="AD25">
            <v>2</v>
          </cell>
        </row>
        <row r="26">
          <cell r="C26">
            <v>90</v>
          </cell>
          <cell r="D26">
            <v>65.075479910097457</v>
          </cell>
          <cell r="I26">
            <v>3</v>
          </cell>
          <cell r="J26">
            <v>3</v>
          </cell>
          <cell r="AB26" t="str">
            <v/>
          </cell>
          <cell r="AC26">
            <v>2</v>
          </cell>
          <cell r="AD26">
            <v>2</v>
          </cell>
        </row>
        <row r="27">
          <cell r="C27">
            <v>120</v>
          </cell>
          <cell r="D27">
            <v>69.18336653741882</v>
          </cell>
          <cell r="I27">
            <v>2</v>
          </cell>
          <cell r="J27">
            <v>4</v>
          </cell>
          <cell r="AB27" t="str">
            <v/>
          </cell>
          <cell r="AC27">
            <v>2</v>
          </cell>
          <cell r="AD27">
            <v>2</v>
          </cell>
        </row>
        <row r="28">
          <cell r="C28">
            <v>150</v>
          </cell>
          <cell r="D28">
            <v>72.375871759353331</v>
          </cell>
          <cell r="I28">
            <v>1</v>
          </cell>
          <cell r="J28">
            <v>5</v>
          </cell>
          <cell r="AB28" t="str">
            <v/>
          </cell>
          <cell r="AC28">
            <v>2</v>
          </cell>
          <cell r="AD28">
            <v>2</v>
          </cell>
        </row>
        <row r="29">
          <cell r="C29">
            <v>180</v>
          </cell>
          <cell r="D29">
            <v>74.998404927577795</v>
          </cell>
          <cell r="I29">
            <v>0.5</v>
          </cell>
          <cell r="J29">
            <v>5.5</v>
          </cell>
          <cell r="AB29" t="str">
            <v/>
          </cell>
          <cell r="AC29">
            <v>2</v>
          </cell>
          <cell r="AD29">
            <v>2</v>
          </cell>
        </row>
        <row r="30">
          <cell r="C30">
            <v>220</v>
          </cell>
          <cell r="D30">
            <v>77.875308029777003</v>
          </cell>
          <cell r="J30">
            <v>6</v>
          </cell>
          <cell r="AB30" t="str">
            <v/>
          </cell>
          <cell r="AC30" t="str">
            <v/>
          </cell>
          <cell r="AD30">
            <v>2</v>
          </cell>
        </row>
        <row r="31">
          <cell r="C31">
            <v>260</v>
          </cell>
          <cell r="D31">
            <v>80.272123558064706</v>
          </cell>
          <cell r="J31">
            <v>6</v>
          </cell>
          <cell r="AB31" t="str">
            <v/>
          </cell>
          <cell r="AC31" t="str">
            <v/>
          </cell>
          <cell r="AD31">
            <v>2</v>
          </cell>
        </row>
        <row r="32">
          <cell r="C32">
            <v>300</v>
          </cell>
          <cell r="D32">
            <v>82.328492296001457</v>
          </cell>
          <cell r="J32">
            <v>6</v>
          </cell>
          <cell r="AB32" t="str">
            <v/>
          </cell>
          <cell r="AC32" t="str">
            <v/>
          </cell>
          <cell r="AD32">
            <v>2</v>
          </cell>
        </row>
        <row r="33">
          <cell r="C33">
            <v>340</v>
          </cell>
          <cell r="D33">
            <v>84.132234338875293</v>
          </cell>
          <cell r="J33">
            <v>6</v>
          </cell>
          <cell r="AB33" t="str">
            <v/>
          </cell>
          <cell r="AC33" t="str">
            <v/>
          </cell>
          <cell r="AD33">
            <v>2</v>
          </cell>
        </row>
        <row r="34">
          <cell r="C34">
            <v>400</v>
          </cell>
          <cell r="D34">
            <v>86.465948248806328</v>
          </cell>
          <cell r="J34">
            <v>6</v>
          </cell>
          <cell r="AB34" t="str">
            <v/>
          </cell>
          <cell r="AC34" t="str">
            <v/>
          </cell>
          <cell r="AD34">
            <v>2</v>
          </cell>
        </row>
        <row r="35">
          <cell r="C35">
            <v>520</v>
          </cell>
          <cell r="D35">
            <v>90.244911202258237</v>
          </cell>
          <cell r="J35">
            <v>6</v>
          </cell>
          <cell r="AB35" t="str">
            <v/>
          </cell>
          <cell r="AC35" t="str">
            <v/>
          </cell>
          <cell r="AD35">
            <v>2</v>
          </cell>
        </row>
        <row r="36">
          <cell r="C36">
            <v>640</v>
          </cell>
          <cell r="D36">
            <v>93.235489905456092</v>
          </cell>
          <cell r="J36">
            <v>6</v>
          </cell>
          <cell r="AB36" t="str">
            <v/>
          </cell>
          <cell r="AC36" t="str">
            <v/>
          </cell>
          <cell r="AD36">
            <v>2</v>
          </cell>
        </row>
        <row r="37">
          <cell r="C37">
            <v>820</v>
          </cell>
          <cell r="D37">
            <v>96.807063977001675</v>
          </cell>
          <cell r="J37">
            <v>6</v>
          </cell>
          <cell r="AB37" t="str">
            <v/>
          </cell>
          <cell r="AC37" t="str">
            <v/>
          </cell>
          <cell r="AD37">
            <v>2</v>
          </cell>
        </row>
        <row r="38">
          <cell r="C38">
            <v>1060</v>
          </cell>
          <cell r="D38">
            <v>100.50342858241972</v>
          </cell>
          <cell r="J38">
            <v>6</v>
          </cell>
          <cell r="AB38" t="str">
            <v/>
          </cell>
          <cell r="AC38" t="str">
            <v/>
          </cell>
          <cell r="AD38">
            <v>2</v>
          </cell>
        </row>
        <row r="39">
          <cell r="C39">
            <v>1360</v>
          </cell>
          <cell r="D39">
            <v>104.10129967499306</v>
          </cell>
          <cell r="J39">
            <v>6</v>
          </cell>
          <cell r="AB39" t="str">
            <v/>
          </cell>
          <cell r="AC39" t="str">
            <v/>
          </cell>
          <cell r="AD39">
            <v>2</v>
          </cell>
        </row>
        <row r="40">
          <cell r="C40">
            <v>1720</v>
          </cell>
          <cell r="D40">
            <v>107.48165553683219</v>
          </cell>
          <cell r="J40">
            <v>6</v>
          </cell>
          <cell r="AB40" t="str">
            <v/>
          </cell>
          <cell r="AC40" t="str">
            <v/>
          </cell>
          <cell r="AD40">
            <v>2</v>
          </cell>
        </row>
        <row r="41">
          <cell r="C41">
            <v>2200</v>
          </cell>
          <cell r="D41">
            <v>111.03813549320469</v>
          </cell>
          <cell r="J41">
            <v>6</v>
          </cell>
          <cell r="AB41" t="str">
            <v/>
          </cell>
          <cell r="AC41" t="str">
            <v/>
          </cell>
          <cell r="AD41">
            <v>2</v>
          </cell>
        </row>
        <row r="42">
          <cell r="C42">
            <v>2800</v>
          </cell>
          <cell r="D42">
            <v>114.50860608277577</v>
          </cell>
          <cell r="J42">
            <v>6</v>
          </cell>
          <cell r="AB42" t="str">
            <v/>
          </cell>
          <cell r="AC42" t="str">
            <v/>
          </cell>
          <cell r="AD42">
            <v>2</v>
          </cell>
        </row>
        <row r="43">
          <cell r="C43">
            <v>3580</v>
          </cell>
          <cell r="D43">
            <v>118.05948896247369</v>
          </cell>
          <cell r="J43">
            <v>6</v>
          </cell>
          <cell r="AB43" t="str">
            <v/>
          </cell>
          <cell r="AC43" t="str">
            <v/>
          </cell>
          <cell r="AD43">
            <v>2</v>
          </cell>
        </row>
        <row r="44">
          <cell r="C44">
            <v>4540</v>
          </cell>
          <cell r="D44">
            <v>121.47928719052189</v>
          </cell>
          <cell r="J44">
            <v>6</v>
          </cell>
          <cell r="AB44" t="str">
            <v/>
          </cell>
          <cell r="AC44" t="str">
            <v/>
          </cell>
          <cell r="AD44">
            <v>2</v>
          </cell>
        </row>
        <row r="45">
          <cell r="C45">
            <v>5800</v>
          </cell>
          <cell r="D45">
            <v>125.02015904129435</v>
          </cell>
          <cell r="J45">
            <v>6</v>
          </cell>
          <cell r="AB45" t="str">
            <v/>
          </cell>
          <cell r="AC45" t="str">
            <v/>
          </cell>
          <cell r="AD45">
            <v>2</v>
          </cell>
        </row>
        <row r="46">
          <cell r="C46">
            <v>7420</v>
          </cell>
          <cell r="D46">
            <v>128.56549059889721</v>
          </cell>
          <cell r="J46">
            <v>6</v>
          </cell>
          <cell r="AB46" t="str">
            <v/>
          </cell>
          <cell r="AC46" t="str">
            <v/>
          </cell>
          <cell r="AD46">
            <v>2</v>
          </cell>
        </row>
        <row r="47">
          <cell r="C47">
            <v>9460</v>
          </cell>
          <cell r="D47">
            <v>132.07530828871487</v>
          </cell>
          <cell r="J47">
            <v>6</v>
          </cell>
          <cell r="AB47" t="str">
            <v/>
          </cell>
          <cell r="AC47" t="str">
            <v/>
          </cell>
          <cell r="AD47">
            <v>2</v>
          </cell>
        </row>
        <row r="48">
          <cell r="C48">
            <v>12040</v>
          </cell>
          <cell r="D48">
            <v>135.54811255008914</v>
          </cell>
          <cell r="J48">
            <v>6</v>
          </cell>
          <cell r="AB48" t="str">
            <v/>
          </cell>
          <cell r="AC48" t="str">
            <v/>
          </cell>
          <cell r="AD48">
            <v>2</v>
          </cell>
        </row>
        <row r="49">
          <cell r="C49">
            <v>15340</v>
          </cell>
          <cell r="D49">
            <v>139.0493876099641</v>
          </cell>
          <cell r="J49">
            <v>6</v>
          </cell>
          <cell r="AB49" t="str">
            <v/>
          </cell>
          <cell r="AC49" t="str">
            <v/>
          </cell>
          <cell r="AD49">
            <v>2</v>
          </cell>
        </row>
        <row r="50">
          <cell r="C50">
            <v>19540</v>
          </cell>
          <cell r="D50">
            <v>142.53355653582128</v>
          </cell>
          <cell r="J50">
            <v>6</v>
          </cell>
          <cell r="AB50" t="str">
            <v/>
          </cell>
          <cell r="AC50" t="str">
            <v/>
          </cell>
          <cell r="AD50">
            <v>2</v>
          </cell>
        </row>
        <row r="51">
          <cell r="C51">
            <v>24880</v>
          </cell>
          <cell r="D51">
            <v>146.02664953963369</v>
          </cell>
          <cell r="J51">
            <v>6</v>
          </cell>
          <cell r="AB51" t="str">
            <v/>
          </cell>
          <cell r="AC51" t="str">
            <v/>
          </cell>
          <cell r="AD51">
            <v>2</v>
          </cell>
        </row>
        <row r="52">
          <cell r="C52">
            <v>31720</v>
          </cell>
          <cell r="D52">
            <v>149.52287096243165</v>
          </cell>
          <cell r="J52">
            <v>6</v>
          </cell>
          <cell r="AB52" t="str">
            <v/>
          </cell>
          <cell r="AC52" t="str">
            <v/>
          </cell>
          <cell r="AD52">
            <v>2</v>
          </cell>
        </row>
        <row r="53">
          <cell r="C53">
            <v>40420</v>
          </cell>
          <cell r="D53">
            <v>153.02723536432757</v>
          </cell>
          <cell r="J53">
            <v>6</v>
          </cell>
          <cell r="AB53" t="str">
            <v/>
          </cell>
          <cell r="AC53" t="str">
            <v/>
          </cell>
          <cell r="AD53">
            <v>2</v>
          </cell>
        </row>
        <row r="54">
          <cell r="C54">
            <v>51520</v>
          </cell>
          <cell r="D54">
            <v>156.52008914974525</v>
          </cell>
          <cell r="J54">
            <v>6</v>
          </cell>
          <cell r="AB54" t="str">
            <v/>
          </cell>
          <cell r="AC54" t="str">
            <v/>
          </cell>
          <cell r="AD54">
            <v>2</v>
          </cell>
        </row>
        <row r="55">
          <cell r="C55">
            <v>65500</v>
          </cell>
          <cell r="D55">
            <v>159.99202506384199</v>
          </cell>
          <cell r="J55">
            <v>6</v>
          </cell>
          <cell r="AB55" t="str">
            <v/>
          </cell>
          <cell r="AC55" t="str">
            <v/>
          </cell>
          <cell r="AD55">
            <v>2</v>
          </cell>
        </row>
        <row r="62">
          <cell r="C62">
            <v>0.85</v>
          </cell>
          <cell r="D62">
            <v>9.9592453074578113</v>
          </cell>
          <cell r="H62">
            <v>2</v>
          </cell>
          <cell r="I62">
            <v>4</v>
          </cell>
          <cell r="AB62">
            <v>7.2512416967022889E-2</v>
          </cell>
          <cell r="AC62">
            <v>7.2512416967022889E-2</v>
          </cell>
          <cell r="AD62" t="str">
            <v/>
          </cell>
        </row>
        <row r="63">
          <cell r="C63">
            <v>2.5499999999999998</v>
          </cell>
          <cell r="D63">
            <v>19.766822802328868</v>
          </cell>
          <cell r="I63">
            <v>6</v>
          </cell>
          <cell r="AB63" t="str">
            <v/>
          </cell>
          <cell r="AC63">
            <v>1</v>
          </cell>
          <cell r="AD63" t="str">
            <v/>
          </cell>
        </row>
        <row r="64">
          <cell r="C64">
            <v>5.0999999999999996</v>
          </cell>
          <cell r="D64">
            <v>27.773265580596355</v>
          </cell>
          <cell r="I64">
            <v>6</v>
          </cell>
          <cell r="AB64" t="str">
            <v/>
          </cell>
          <cell r="AC64">
            <v>1</v>
          </cell>
          <cell r="AD64" t="str">
            <v/>
          </cell>
        </row>
        <row r="65">
          <cell r="C65">
            <v>8.5</v>
          </cell>
          <cell r="D65">
            <v>34.250806171891597</v>
          </cell>
          <cell r="I65">
            <v>6</v>
          </cell>
          <cell r="AB65" t="str">
            <v/>
          </cell>
          <cell r="AC65">
            <v>1.5089133634897545</v>
          </cell>
          <cell r="AD65" t="str">
            <v/>
          </cell>
        </row>
        <row r="66">
          <cell r="C66">
            <v>12.75</v>
          </cell>
          <cell r="D66">
            <v>39.661158518499626</v>
          </cell>
          <cell r="I66">
            <v>6</v>
          </cell>
          <cell r="AB66" t="str">
            <v/>
          </cell>
          <cell r="AC66">
            <v>2</v>
          </cell>
          <cell r="AD66" t="str">
            <v/>
          </cell>
        </row>
        <row r="67">
          <cell r="C67">
            <v>17</v>
          </cell>
          <cell r="D67">
            <v>43.535389560453282</v>
          </cell>
          <cell r="I67">
            <v>6</v>
          </cell>
          <cell r="AB67" t="str">
            <v/>
          </cell>
          <cell r="AC67">
            <v>2</v>
          </cell>
          <cell r="AD67" t="str">
            <v/>
          </cell>
        </row>
        <row r="68">
          <cell r="C68">
            <v>25.5</v>
          </cell>
          <cell r="D68">
            <v>49.178590903134719</v>
          </cell>
          <cell r="I68">
            <v>6</v>
          </cell>
          <cell r="AB68" t="str">
            <v/>
          </cell>
          <cell r="AC68">
            <v>2</v>
          </cell>
          <cell r="AD68" t="str">
            <v/>
          </cell>
        </row>
        <row r="69">
          <cell r="C69">
            <v>34</v>
          </cell>
          <cell r="D69">
            <v>53.226994578658328</v>
          </cell>
          <cell r="I69">
            <v>5</v>
          </cell>
          <cell r="J69">
            <v>1</v>
          </cell>
          <cell r="AB69" t="str">
            <v/>
          </cell>
          <cell r="AC69">
            <v>2</v>
          </cell>
          <cell r="AD69">
            <v>2</v>
          </cell>
        </row>
        <row r="70">
          <cell r="C70">
            <v>51</v>
          </cell>
          <cell r="D70">
            <v>59.016342740868758</v>
          </cell>
          <cell r="I70">
            <v>4</v>
          </cell>
          <cell r="J70">
            <v>2</v>
          </cell>
          <cell r="AB70" t="str">
            <v/>
          </cell>
          <cell r="AC70">
            <v>2</v>
          </cell>
          <cell r="AD70">
            <v>2</v>
          </cell>
        </row>
        <row r="71">
          <cell r="C71">
            <v>76.5</v>
          </cell>
          <cell r="D71">
            <v>64.781009552500748</v>
          </cell>
          <cell r="I71">
            <v>3</v>
          </cell>
          <cell r="J71">
            <v>3</v>
          </cell>
          <cell r="AB71" t="str">
            <v/>
          </cell>
          <cell r="AC71">
            <v>2</v>
          </cell>
          <cell r="AD71">
            <v>2</v>
          </cell>
        </row>
        <row r="72">
          <cell r="C72">
            <v>102</v>
          </cell>
          <cell r="D72">
            <v>68.923431594456531</v>
          </cell>
          <cell r="I72">
            <v>2</v>
          </cell>
          <cell r="J72">
            <v>4</v>
          </cell>
          <cell r="AB72" t="str">
            <v/>
          </cell>
          <cell r="AC72">
            <v>2</v>
          </cell>
          <cell r="AD72">
            <v>2</v>
          </cell>
        </row>
        <row r="73">
          <cell r="C73">
            <v>127.5</v>
          </cell>
          <cell r="D73">
            <v>72.103942950990486</v>
          </cell>
          <cell r="I73">
            <v>1</v>
          </cell>
          <cell r="J73">
            <v>5</v>
          </cell>
          <cell r="AB73" t="str">
            <v/>
          </cell>
          <cell r="AC73">
            <v>2</v>
          </cell>
          <cell r="AD73">
            <v>2</v>
          </cell>
        </row>
        <row r="74">
          <cell r="C74">
            <v>153</v>
          </cell>
          <cell r="D74">
            <v>74.74003809013405</v>
          </cell>
          <cell r="I74">
            <v>0.5</v>
          </cell>
          <cell r="J74">
            <v>5.5</v>
          </cell>
          <cell r="AB74" t="str">
            <v/>
          </cell>
          <cell r="AC74">
            <v>2</v>
          </cell>
          <cell r="AD74">
            <v>2</v>
          </cell>
        </row>
        <row r="75">
          <cell r="C75">
            <v>187</v>
          </cell>
          <cell r="D75">
            <v>77.609642525433856</v>
          </cell>
          <cell r="J75">
            <v>6</v>
          </cell>
          <cell r="AB75" t="str">
            <v/>
          </cell>
          <cell r="AC75" t="str">
            <v/>
          </cell>
          <cell r="AD75">
            <v>2</v>
          </cell>
        </row>
        <row r="76">
          <cell r="C76">
            <v>221</v>
          </cell>
          <cell r="D76">
            <v>79.994335665275713</v>
          </cell>
          <cell r="J76">
            <v>6</v>
          </cell>
          <cell r="AB76" t="str">
            <v/>
          </cell>
          <cell r="AC76" t="str">
            <v/>
          </cell>
          <cell r="AD76">
            <v>2</v>
          </cell>
        </row>
        <row r="77">
          <cell r="C77">
            <v>255</v>
          </cell>
          <cell r="D77">
            <v>82.100546804797787</v>
          </cell>
          <cell r="J77">
            <v>6</v>
          </cell>
          <cell r="AB77" t="str">
            <v/>
          </cell>
          <cell r="AC77" t="str">
            <v/>
          </cell>
          <cell r="AD77">
            <v>2</v>
          </cell>
        </row>
        <row r="78">
          <cell r="C78">
            <v>289</v>
          </cell>
          <cell r="D78">
            <v>83.885420957389968</v>
          </cell>
          <cell r="J78">
            <v>6</v>
          </cell>
          <cell r="AB78" t="str">
            <v/>
          </cell>
          <cell r="AC78" t="str">
            <v/>
          </cell>
          <cell r="AD78">
            <v>2</v>
          </cell>
        </row>
        <row r="79">
          <cell r="C79">
            <v>340</v>
          </cell>
          <cell r="D79">
            <v>86.247032860782397</v>
          </cell>
          <cell r="J79">
            <v>6</v>
          </cell>
          <cell r="AB79" t="str">
            <v/>
          </cell>
          <cell r="AC79" t="str">
            <v/>
          </cell>
          <cell r="AD79">
            <v>2</v>
          </cell>
        </row>
        <row r="80">
          <cell r="C80">
            <v>442</v>
          </cell>
          <cell r="D80">
            <v>90.122782504866933</v>
          </cell>
          <cell r="J80">
            <v>6</v>
          </cell>
          <cell r="AB80" t="str">
            <v/>
          </cell>
          <cell r="AC80" t="str">
            <v/>
          </cell>
          <cell r="AD80">
            <v>2</v>
          </cell>
        </row>
        <row r="81">
          <cell r="C81">
            <v>544</v>
          </cell>
          <cell r="D81">
            <v>93.149045658279036</v>
          </cell>
          <cell r="J81">
            <v>6</v>
          </cell>
          <cell r="AB81" t="str">
            <v/>
          </cell>
          <cell r="AC81" t="str">
            <v/>
          </cell>
          <cell r="AD81">
            <v>2</v>
          </cell>
        </row>
        <row r="82">
          <cell r="C82">
            <v>697</v>
          </cell>
          <cell r="D82">
            <v>96.770480813454071</v>
          </cell>
          <cell r="J82">
            <v>6</v>
          </cell>
          <cell r="AB82" t="str">
            <v/>
          </cell>
          <cell r="AC82" t="str">
            <v/>
          </cell>
          <cell r="AD82">
            <v>2</v>
          </cell>
        </row>
        <row r="83">
          <cell r="C83">
            <v>901</v>
          </cell>
          <cell r="D83">
            <v>100.40175326279811</v>
          </cell>
          <cell r="J83">
            <v>6</v>
          </cell>
          <cell r="AB83" t="str">
            <v/>
          </cell>
          <cell r="AC83" t="str">
            <v/>
          </cell>
          <cell r="AD83">
            <v>2</v>
          </cell>
        </row>
        <row r="84">
          <cell r="C84">
            <v>1156</v>
          </cell>
          <cell r="D84">
            <v>104.06236366727887</v>
          </cell>
          <cell r="J84">
            <v>6</v>
          </cell>
          <cell r="AB84" t="str">
            <v/>
          </cell>
          <cell r="AC84" t="str">
            <v/>
          </cell>
          <cell r="AD84">
            <v>2</v>
          </cell>
        </row>
        <row r="85">
          <cell r="C85">
            <v>1462</v>
          </cell>
          <cell r="D85">
            <v>107.42257994053838</v>
          </cell>
          <cell r="J85">
            <v>6</v>
          </cell>
          <cell r="AB85" t="str">
            <v/>
          </cell>
          <cell r="AC85" t="str">
            <v/>
          </cell>
          <cell r="AD85">
            <v>2</v>
          </cell>
        </row>
        <row r="86">
          <cell r="C86">
            <v>1870</v>
          </cell>
          <cell r="D86">
            <v>111.00691759243479</v>
          </cell>
          <cell r="J86">
            <v>6</v>
          </cell>
          <cell r="AB86" t="str">
            <v/>
          </cell>
          <cell r="AC86" t="str">
            <v/>
          </cell>
          <cell r="AD86">
            <v>2</v>
          </cell>
        </row>
        <row r="87">
          <cell r="C87">
            <v>2380</v>
          </cell>
          <cell r="D87">
            <v>114.47614359759058</v>
          </cell>
          <cell r="J87">
            <v>6</v>
          </cell>
          <cell r="AB87" t="str">
            <v/>
          </cell>
          <cell r="AC87" t="str">
            <v/>
          </cell>
          <cell r="AD87">
            <v>2</v>
          </cell>
        </row>
        <row r="88">
          <cell r="C88">
            <v>3043</v>
          </cell>
          <cell r="D88">
            <v>118.05724034557241</v>
          </cell>
          <cell r="J88">
            <v>6</v>
          </cell>
          <cell r="AB88" t="str">
            <v/>
          </cell>
          <cell r="AC88" t="str">
            <v/>
          </cell>
          <cell r="AD88">
            <v>2</v>
          </cell>
        </row>
        <row r="89">
          <cell r="C89">
            <v>3859</v>
          </cell>
          <cell r="D89">
            <v>121.49411884885473</v>
          </cell>
          <cell r="J89">
            <v>6</v>
          </cell>
          <cell r="AB89" t="str">
            <v/>
          </cell>
          <cell r="AC89" t="str">
            <v/>
          </cell>
          <cell r="AD89">
            <v>2</v>
          </cell>
        </row>
        <row r="90">
          <cell r="C90">
            <v>4930</v>
          </cell>
          <cell r="D90">
            <v>125.03100311549058</v>
          </cell>
          <cell r="J90">
            <v>6</v>
          </cell>
          <cell r="AB90" t="str">
            <v/>
          </cell>
          <cell r="AC90" t="str">
            <v/>
          </cell>
          <cell r="AD90">
            <v>2</v>
          </cell>
        </row>
        <row r="91">
          <cell r="C91">
            <v>6307</v>
          </cell>
          <cell r="D91">
            <v>128.62542789463421</v>
          </cell>
          <cell r="J91">
            <v>6</v>
          </cell>
          <cell r="AB91" t="str">
            <v/>
          </cell>
          <cell r="AC91" t="str">
            <v/>
          </cell>
          <cell r="AD91">
            <v>2</v>
          </cell>
        </row>
        <row r="92">
          <cell r="C92">
            <v>8041</v>
          </cell>
          <cell r="D92">
            <v>132.09902390525281</v>
          </cell>
          <cell r="J92">
            <v>6</v>
          </cell>
          <cell r="AB92" t="str">
            <v/>
          </cell>
          <cell r="AC92" t="str">
            <v/>
          </cell>
          <cell r="AD92">
            <v>2</v>
          </cell>
        </row>
        <row r="93">
          <cell r="C93">
            <v>10234</v>
          </cell>
          <cell r="D93">
            <v>135.61521761503846</v>
          </cell>
          <cell r="J93">
            <v>6</v>
          </cell>
          <cell r="AB93" t="str">
            <v/>
          </cell>
          <cell r="AC93" t="str">
            <v/>
          </cell>
          <cell r="AD93">
            <v>2</v>
          </cell>
        </row>
        <row r="94">
          <cell r="C94">
            <v>13039</v>
          </cell>
          <cell r="D94">
            <v>139.08794136138388</v>
          </cell>
          <cell r="J94">
            <v>6</v>
          </cell>
          <cell r="AB94" t="str">
            <v/>
          </cell>
          <cell r="AC94" t="str">
            <v/>
          </cell>
          <cell r="AD94">
            <v>2</v>
          </cell>
        </row>
        <row r="95">
          <cell r="C95">
            <v>16609</v>
          </cell>
          <cell r="D95">
            <v>142.60670974426387</v>
          </cell>
          <cell r="J95">
            <v>6</v>
          </cell>
          <cell r="AB95" t="str">
            <v/>
          </cell>
          <cell r="AC95" t="str">
            <v/>
          </cell>
          <cell r="AD95">
            <v>2</v>
          </cell>
        </row>
        <row r="96">
          <cell r="C96">
            <v>21148</v>
          </cell>
          <cell r="D96">
            <v>146.07830147206653</v>
          </cell>
          <cell r="J96">
            <v>6</v>
          </cell>
          <cell r="AB96" t="str">
            <v/>
          </cell>
          <cell r="AC96" t="str">
            <v/>
          </cell>
          <cell r="AD96">
            <v>2</v>
          </cell>
        </row>
        <row r="97">
          <cell r="C97">
            <v>26962</v>
          </cell>
          <cell r="D97">
            <v>149.61701338734093</v>
          </cell>
          <cell r="J97">
            <v>6</v>
          </cell>
          <cell r="AB97" t="str">
            <v/>
          </cell>
          <cell r="AC97" t="str">
            <v/>
          </cell>
          <cell r="AD97">
            <v>2</v>
          </cell>
        </row>
        <row r="98">
          <cell r="C98">
            <v>34357</v>
          </cell>
          <cell r="D98">
            <v>153.01012120353457</v>
          </cell>
          <cell r="J98">
            <v>6</v>
          </cell>
          <cell r="AB98" t="str">
            <v/>
          </cell>
          <cell r="AC98" t="str">
            <v/>
          </cell>
          <cell r="AD98">
            <v>2</v>
          </cell>
        </row>
        <row r="99">
          <cell r="C99">
            <v>43792</v>
          </cell>
          <cell r="D99">
            <v>154.95970315183646</v>
          </cell>
          <cell r="J99">
            <v>6</v>
          </cell>
          <cell r="AB99" t="str">
            <v/>
          </cell>
          <cell r="AC99" t="str">
            <v/>
          </cell>
          <cell r="AD99">
            <v>2</v>
          </cell>
        </row>
        <row r="100">
          <cell r="C100">
            <v>55675</v>
          </cell>
          <cell r="D100">
            <v>157.63974470288184</v>
          </cell>
          <cell r="J100">
            <v>6</v>
          </cell>
          <cell r="AB100" t="str">
            <v/>
          </cell>
          <cell r="AC100" t="str">
            <v/>
          </cell>
          <cell r="AD100">
            <v>2</v>
          </cell>
        </row>
        <row r="107">
          <cell r="C107">
            <v>0.7</v>
          </cell>
          <cell r="D107">
            <v>10.099965341977441</v>
          </cell>
          <cell r="H107">
            <v>2</v>
          </cell>
          <cell r="I107">
            <v>4</v>
          </cell>
          <cell r="AB107">
            <v>0.17866459977464411</v>
          </cell>
          <cell r="AC107">
            <v>0.17866459977464411</v>
          </cell>
          <cell r="AD107" t="str">
            <v/>
          </cell>
        </row>
        <row r="108">
          <cell r="C108">
            <v>2.0999999999999996</v>
          </cell>
          <cell r="D108">
            <v>19.800198258084681</v>
          </cell>
          <cell r="I108">
            <v>6</v>
          </cell>
          <cell r="AB108" t="str">
            <v/>
          </cell>
          <cell r="AC108">
            <v>1</v>
          </cell>
          <cell r="AD108" t="str">
            <v/>
          </cell>
        </row>
        <row r="109">
          <cell r="C109">
            <v>4.1999999999999993</v>
          </cell>
          <cell r="D109">
            <v>27.769105021676069</v>
          </cell>
          <cell r="I109">
            <v>6</v>
          </cell>
          <cell r="AB109" t="str">
            <v/>
          </cell>
          <cell r="AC109">
            <v>1</v>
          </cell>
          <cell r="AD109" t="str">
            <v/>
          </cell>
        </row>
        <row r="110">
          <cell r="C110">
            <v>7</v>
          </cell>
          <cell r="D110">
            <v>34.192155176139416</v>
          </cell>
          <cell r="I110">
            <v>6</v>
          </cell>
          <cell r="AB110" t="str">
            <v/>
          </cell>
          <cell r="AC110">
            <v>1.8143407527496618</v>
          </cell>
          <cell r="AD110" t="str">
            <v/>
          </cell>
        </row>
        <row r="111">
          <cell r="C111">
            <v>10.5</v>
          </cell>
          <cell r="D111">
            <v>39.631851677253941</v>
          </cell>
          <cell r="I111">
            <v>6</v>
          </cell>
          <cell r="AB111" t="str">
            <v/>
          </cell>
          <cell r="AC111">
            <v>2</v>
          </cell>
          <cell r="AD111" t="str">
            <v/>
          </cell>
        </row>
        <row r="112">
          <cell r="C112">
            <v>14</v>
          </cell>
          <cell r="D112">
            <v>43.484929789964411</v>
          </cell>
          <cell r="I112">
            <v>6</v>
          </cell>
          <cell r="AB112" t="str">
            <v/>
          </cell>
          <cell r="AC112">
            <v>2</v>
          </cell>
          <cell r="AD112" t="str">
            <v/>
          </cell>
        </row>
        <row r="113">
          <cell r="C113">
            <v>21</v>
          </cell>
          <cell r="D113">
            <v>49.18886033229559</v>
          </cell>
          <cell r="I113">
            <v>6</v>
          </cell>
          <cell r="AB113" t="str">
            <v/>
          </cell>
          <cell r="AC113">
            <v>2</v>
          </cell>
          <cell r="AD113" t="str">
            <v/>
          </cell>
        </row>
        <row r="114">
          <cell r="C114">
            <v>28</v>
          </cell>
          <cell r="D114">
            <v>53.212684955585161</v>
          </cell>
          <cell r="I114">
            <v>5</v>
          </cell>
          <cell r="J114">
            <v>1</v>
          </cell>
          <cell r="AB114" t="str">
            <v/>
          </cell>
          <cell r="AC114">
            <v>2</v>
          </cell>
          <cell r="AD114">
            <v>2</v>
          </cell>
        </row>
        <row r="115">
          <cell r="C115">
            <v>42</v>
          </cell>
          <cell r="D115">
            <v>59.09095196730258</v>
          </cell>
          <cell r="I115">
            <v>4</v>
          </cell>
          <cell r="J115">
            <v>2</v>
          </cell>
          <cell r="AB115" t="str">
            <v/>
          </cell>
          <cell r="AC115">
            <v>2</v>
          </cell>
          <cell r="AD115">
            <v>2</v>
          </cell>
        </row>
        <row r="116">
          <cell r="C116">
            <v>62.999999999999993</v>
          </cell>
          <cell r="D116">
            <v>64.819145630244321</v>
          </cell>
          <cell r="I116">
            <v>3</v>
          </cell>
          <cell r="J116">
            <v>3</v>
          </cell>
          <cell r="AB116" t="str">
            <v/>
          </cell>
          <cell r="AC116">
            <v>2</v>
          </cell>
          <cell r="AD116">
            <v>2</v>
          </cell>
        </row>
        <row r="117">
          <cell r="C117">
            <v>84</v>
          </cell>
          <cell r="D117">
            <v>69.01697485309198</v>
          </cell>
          <cell r="I117">
            <v>2</v>
          </cell>
          <cell r="J117">
            <v>4</v>
          </cell>
          <cell r="AB117" t="str">
            <v/>
          </cell>
          <cell r="AC117">
            <v>2</v>
          </cell>
          <cell r="AD117">
            <v>2</v>
          </cell>
        </row>
        <row r="118">
          <cell r="C118">
            <v>105</v>
          </cell>
          <cell r="D118">
            <v>72.23150684883845</v>
          </cell>
          <cell r="I118">
            <v>1</v>
          </cell>
          <cell r="J118">
            <v>5</v>
          </cell>
          <cell r="AB118" t="str">
            <v/>
          </cell>
          <cell r="AC118">
            <v>2</v>
          </cell>
          <cell r="AD118">
            <v>2</v>
          </cell>
        </row>
        <row r="119">
          <cell r="C119">
            <v>125.99999999999999</v>
          </cell>
          <cell r="D119">
            <v>74.840792411391348</v>
          </cell>
          <cell r="I119">
            <v>0.5</v>
          </cell>
          <cell r="J119">
            <v>5.5</v>
          </cell>
          <cell r="AB119" t="str">
            <v/>
          </cell>
          <cell r="AC119">
            <v>2</v>
          </cell>
          <cell r="AD119">
            <v>2</v>
          </cell>
        </row>
        <row r="120">
          <cell r="C120">
            <v>154</v>
          </cell>
          <cell r="D120">
            <v>77.697893604818219</v>
          </cell>
          <cell r="J120">
            <v>6</v>
          </cell>
          <cell r="AB120" t="str">
            <v/>
          </cell>
          <cell r="AC120" t="str">
            <v/>
          </cell>
          <cell r="AD120">
            <v>2</v>
          </cell>
        </row>
        <row r="121">
          <cell r="C121">
            <v>182</v>
          </cell>
          <cell r="D121">
            <v>80.134867890916794</v>
          </cell>
          <cell r="J121">
            <v>6</v>
          </cell>
          <cell r="AB121" t="str">
            <v/>
          </cell>
          <cell r="AC121" t="str">
            <v/>
          </cell>
          <cell r="AD121">
            <v>2</v>
          </cell>
        </row>
        <row r="122">
          <cell r="C122">
            <v>210</v>
          </cell>
          <cell r="D122">
            <v>82.238672852681816</v>
          </cell>
          <cell r="J122">
            <v>6</v>
          </cell>
          <cell r="AB122" t="str">
            <v/>
          </cell>
          <cell r="AC122" t="str">
            <v/>
          </cell>
          <cell r="AD122">
            <v>2</v>
          </cell>
        </row>
        <row r="123">
          <cell r="C123">
            <v>237.99999999999997</v>
          </cell>
          <cell r="D123">
            <v>84.043767921022209</v>
          </cell>
          <cell r="J123">
            <v>6</v>
          </cell>
          <cell r="AB123" t="str">
            <v/>
          </cell>
          <cell r="AC123" t="str">
            <v/>
          </cell>
          <cell r="AD123">
            <v>2</v>
          </cell>
        </row>
        <row r="124">
          <cell r="C124">
            <v>280</v>
          </cell>
          <cell r="D124">
            <v>86.385105215793828</v>
          </cell>
          <cell r="J124">
            <v>6</v>
          </cell>
          <cell r="AB124" t="str">
            <v/>
          </cell>
          <cell r="AC124" t="str">
            <v/>
          </cell>
          <cell r="AD124">
            <v>2</v>
          </cell>
        </row>
        <row r="125">
          <cell r="C125">
            <v>364</v>
          </cell>
          <cell r="D125">
            <v>90.406191748048585</v>
          </cell>
          <cell r="J125">
            <v>6</v>
          </cell>
          <cell r="AB125" t="str">
            <v/>
          </cell>
          <cell r="AC125" t="str">
            <v/>
          </cell>
          <cell r="AD125">
            <v>2</v>
          </cell>
        </row>
        <row r="126">
          <cell r="C126">
            <v>448</v>
          </cell>
          <cell r="D126">
            <v>93.471491811086082</v>
          </cell>
          <cell r="J126">
            <v>6</v>
          </cell>
          <cell r="AB126" t="str">
            <v/>
          </cell>
          <cell r="AC126" t="str">
            <v/>
          </cell>
          <cell r="AD126">
            <v>2</v>
          </cell>
        </row>
        <row r="127">
          <cell r="C127">
            <v>574</v>
          </cell>
          <cell r="D127">
            <v>97.107381566993553</v>
          </cell>
          <cell r="J127">
            <v>6</v>
          </cell>
          <cell r="AB127" t="str">
            <v/>
          </cell>
          <cell r="AC127" t="str">
            <v/>
          </cell>
          <cell r="AD127">
            <v>2</v>
          </cell>
        </row>
        <row r="128">
          <cell r="C128">
            <v>742</v>
          </cell>
          <cell r="D128">
            <v>100.71243145193914</v>
          </cell>
          <cell r="J128">
            <v>6</v>
          </cell>
          <cell r="AB128" t="str">
            <v/>
          </cell>
          <cell r="AC128" t="str">
            <v/>
          </cell>
          <cell r="AD128">
            <v>2</v>
          </cell>
        </row>
        <row r="129">
          <cell r="C129">
            <v>951.99999999999989</v>
          </cell>
          <cell r="D129">
            <v>104.39233713204413</v>
          </cell>
          <cell r="J129">
            <v>6</v>
          </cell>
          <cell r="AB129" t="str">
            <v/>
          </cell>
          <cell r="AC129" t="str">
            <v/>
          </cell>
          <cell r="AD129">
            <v>2</v>
          </cell>
        </row>
        <row r="130">
          <cell r="C130">
            <v>1204</v>
          </cell>
          <cell r="D130">
            <v>107.81562240612369</v>
          </cell>
          <cell r="J130">
            <v>6</v>
          </cell>
          <cell r="AB130" t="str">
            <v/>
          </cell>
          <cell r="AC130" t="str">
            <v/>
          </cell>
          <cell r="AD130">
            <v>2</v>
          </cell>
        </row>
        <row r="131">
          <cell r="C131">
            <v>1540</v>
          </cell>
          <cell r="D131">
            <v>111.36292001894914</v>
          </cell>
          <cell r="J131">
            <v>6</v>
          </cell>
          <cell r="AB131" t="str">
            <v/>
          </cell>
          <cell r="AC131" t="str">
            <v/>
          </cell>
          <cell r="AD131">
            <v>2</v>
          </cell>
        </row>
        <row r="132">
          <cell r="C132">
            <v>1959.9999999999998</v>
          </cell>
          <cell r="D132">
            <v>114.91934497223426</v>
          </cell>
          <cell r="J132">
            <v>6</v>
          </cell>
          <cell r="AB132" t="str">
            <v/>
          </cell>
          <cell r="AC132" t="str">
            <v/>
          </cell>
          <cell r="AD132">
            <v>2</v>
          </cell>
        </row>
        <row r="133">
          <cell r="C133">
            <v>2506</v>
          </cell>
          <cell r="D133">
            <v>118.44741987029688</v>
          </cell>
          <cell r="J133">
            <v>6</v>
          </cell>
          <cell r="AB133" t="str">
            <v/>
          </cell>
          <cell r="AC133" t="str">
            <v/>
          </cell>
          <cell r="AD133">
            <v>2</v>
          </cell>
        </row>
        <row r="134">
          <cell r="C134">
            <v>3178</v>
          </cell>
          <cell r="D134">
            <v>121.97211685892326</v>
          </cell>
          <cell r="J134">
            <v>6</v>
          </cell>
          <cell r="AB134" t="str">
            <v/>
          </cell>
          <cell r="AC134" t="str">
            <v/>
          </cell>
          <cell r="AD134">
            <v>2</v>
          </cell>
        </row>
        <row r="135">
          <cell r="C135">
            <v>4059.9999999999995</v>
          </cell>
          <cell r="D135">
            <v>125.41953077529134</v>
          </cell>
          <cell r="J135">
            <v>6</v>
          </cell>
          <cell r="AB135" t="str">
            <v/>
          </cell>
          <cell r="AC135" t="str">
            <v/>
          </cell>
          <cell r="AD135">
            <v>2</v>
          </cell>
        </row>
        <row r="136">
          <cell r="C136">
            <v>5194</v>
          </cell>
          <cell r="D136">
            <v>129.09045404756728</v>
          </cell>
          <cell r="J136">
            <v>6</v>
          </cell>
          <cell r="AB136" t="str">
            <v/>
          </cell>
          <cell r="AC136" t="str">
            <v/>
          </cell>
          <cell r="AD136">
            <v>2</v>
          </cell>
        </row>
        <row r="137">
          <cell r="C137">
            <v>6622</v>
          </cell>
          <cell r="D137">
            <v>132.53488795708068</v>
          </cell>
          <cell r="J137">
            <v>6</v>
          </cell>
          <cell r="AB137" t="str">
            <v/>
          </cell>
          <cell r="AC137" t="str">
            <v/>
          </cell>
          <cell r="AD137">
            <v>2</v>
          </cell>
        </row>
        <row r="138">
          <cell r="C138">
            <v>8428</v>
          </cell>
          <cell r="D138">
            <v>136.07141427598387</v>
          </cell>
          <cell r="J138">
            <v>6</v>
          </cell>
          <cell r="AB138" t="str">
            <v/>
          </cell>
          <cell r="AC138" t="str">
            <v/>
          </cell>
          <cell r="AD138">
            <v>2</v>
          </cell>
        </row>
        <row r="139">
          <cell r="C139">
            <v>10738</v>
          </cell>
          <cell r="D139">
            <v>139.56936219880694</v>
          </cell>
          <cell r="J139">
            <v>6</v>
          </cell>
          <cell r="AB139" t="str">
            <v/>
          </cell>
          <cell r="AC139" t="str">
            <v/>
          </cell>
          <cell r="AD139">
            <v>2</v>
          </cell>
        </row>
        <row r="140">
          <cell r="C140">
            <v>13678</v>
          </cell>
          <cell r="D140">
            <v>143.08413721822018</v>
          </cell>
          <cell r="J140">
            <v>6</v>
          </cell>
          <cell r="AB140" t="str">
            <v/>
          </cell>
          <cell r="AC140" t="str">
            <v/>
          </cell>
          <cell r="AD140">
            <v>2</v>
          </cell>
        </row>
        <row r="141">
          <cell r="C141">
            <v>17416</v>
          </cell>
          <cell r="D141">
            <v>146.62302564097175</v>
          </cell>
          <cell r="J141">
            <v>6</v>
          </cell>
          <cell r="AB141" t="str">
            <v/>
          </cell>
          <cell r="AC141" t="str">
            <v/>
          </cell>
          <cell r="AD141">
            <v>2</v>
          </cell>
        </row>
        <row r="142">
          <cell r="C142">
            <v>22204</v>
          </cell>
          <cell r="D142">
            <v>150.12999034316616</v>
          </cell>
          <cell r="J142">
            <v>6</v>
          </cell>
          <cell r="AB142" t="str">
            <v/>
          </cell>
          <cell r="AC142" t="str">
            <v/>
          </cell>
          <cell r="AD142">
            <v>2</v>
          </cell>
        </row>
        <row r="143">
          <cell r="C143">
            <v>28294</v>
          </cell>
          <cell r="D143">
            <v>153.11600330857166</v>
          </cell>
          <cell r="J143">
            <v>6</v>
          </cell>
          <cell r="AB143" t="str">
            <v/>
          </cell>
          <cell r="AC143" t="str">
            <v/>
          </cell>
          <cell r="AD143">
            <v>2</v>
          </cell>
        </row>
        <row r="144">
          <cell r="C144">
            <v>36064</v>
          </cell>
          <cell r="D144">
            <v>154.20294442048996</v>
          </cell>
          <cell r="J144">
            <v>6</v>
          </cell>
          <cell r="AB144" t="str">
            <v/>
          </cell>
          <cell r="AC144" t="str">
            <v/>
          </cell>
          <cell r="AD144">
            <v>2</v>
          </cell>
        </row>
        <row r="145">
          <cell r="C145">
            <v>45850</v>
          </cell>
          <cell r="D145">
            <v>155.2512378743358</v>
          </cell>
          <cell r="J145">
            <v>6</v>
          </cell>
          <cell r="AB145" t="str">
            <v/>
          </cell>
          <cell r="AC145" t="str">
            <v/>
          </cell>
          <cell r="AD145">
            <v>2</v>
          </cell>
        </row>
        <row r="152">
          <cell r="C152">
            <v>0.5</v>
          </cell>
          <cell r="D152">
            <v>10.00263241450434</v>
          </cell>
          <cell r="I152">
            <v>6</v>
          </cell>
          <cell r="AB152" t="str">
            <v/>
          </cell>
          <cell r="AC152">
            <v>0.24998671780218851</v>
          </cell>
          <cell r="AD152" t="str">
            <v/>
          </cell>
        </row>
        <row r="153">
          <cell r="C153">
            <v>1.5</v>
          </cell>
          <cell r="D153">
            <v>19.43005414991557</v>
          </cell>
          <cell r="I153">
            <v>6</v>
          </cell>
          <cell r="AB153" t="str">
            <v/>
          </cell>
          <cell r="AC153">
            <v>1</v>
          </cell>
          <cell r="AD153" t="str">
            <v/>
          </cell>
        </row>
        <row r="154">
          <cell r="C154">
            <v>3</v>
          </cell>
          <cell r="D154">
            <v>27.324610510337703</v>
          </cell>
          <cell r="I154">
            <v>6</v>
          </cell>
          <cell r="AB154" t="str">
            <v/>
          </cell>
          <cell r="AC154">
            <v>1</v>
          </cell>
          <cell r="AD154" t="str">
            <v/>
          </cell>
        </row>
        <row r="155">
          <cell r="C155">
            <v>5</v>
          </cell>
          <cell r="D155">
            <v>33.672145166817529</v>
          </cell>
          <cell r="I155">
            <v>6</v>
          </cell>
          <cell r="AB155" t="str">
            <v/>
          </cell>
          <cell r="AC155">
            <v>2</v>
          </cell>
          <cell r="AD155" t="str">
            <v/>
          </cell>
        </row>
        <row r="156">
          <cell r="C156">
            <v>7.5</v>
          </cell>
          <cell r="D156">
            <v>39.138098927718012</v>
          </cell>
          <cell r="I156">
            <v>6</v>
          </cell>
          <cell r="AB156" t="str">
            <v/>
          </cell>
          <cell r="AC156">
            <v>2</v>
          </cell>
          <cell r="AD156" t="str">
            <v/>
          </cell>
        </row>
        <row r="157">
          <cell r="C157">
            <v>10</v>
          </cell>
          <cell r="D157">
            <v>42.970748198558951</v>
          </cell>
          <cell r="I157">
            <v>6</v>
          </cell>
          <cell r="AB157" t="str">
            <v/>
          </cell>
          <cell r="AC157">
            <v>2</v>
          </cell>
          <cell r="AD157" t="str">
            <v/>
          </cell>
        </row>
        <row r="158">
          <cell r="C158">
            <v>15</v>
          </cell>
          <cell r="D158">
            <v>48.731413734867289</v>
          </cell>
          <cell r="I158">
            <v>6</v>
          </cell>
          <cell r="AB158" t="str">
            <v/>
          </cell>
          <cell r="AC158">
            <v>2</v>
          </cell>
          <cell r="AD158" t="str">
            <v/>
          </cell>
        </row>
        <row r="159">
          <cell r="C159">
            <v>20</v>
          </cell>
          <cell r="D159">
            <v>52.769987980532711</v>
          </cell>
          <cell r="I159">
            <v>5</v>
          </cell>
          <cell r="J159">
            <v>1</v>
          </cell>
          <cell r="AB159" t="str">
            <v/>
          </cell>
          <cell r="AC159">
            <v>2</v>
          </cell>
          <cell r="AD159">
            <v>2</v>
          </cell>
        </row>
        <row r="160">
          <cell r="C160">
            <v>30</v>
          </cell>
          <cell r="D160">
            <v>58.701446767877648</v>
          </cell>
          <cell r="I160">
            <v>4</v>
          </cell>
          <cell r="J160">
            <v>2</v>
          </cell>
          <cell r="AB160" t="str">
            <v/>
          </cell>
          <cell r="AC160">
            <v>2</v>
          </cell>
          <cell r="AD160">
            <v>2</v>
          </cell>
        </row>
        <row r="161">
          <cell r="C161">
            <v>45</v>
          </cell>
          <cell r="D161">
            <v>64.399012521055653</v>
          </cell>
          <cell r="I161">
            <v>3</v>
          </cell>
          <cell r="J161">
            <v>3</v>
          </cell>
          <cell r="AB161" t="str">
            <v/>
          </cell>
          <cell r="AC161">
            <v>2</v>
          </cell>
          <cell r="AD161">
            <v>2</v>
          </cell>
        </row>
        <row r="162">
          <cell r="C162">
            <v>60</v>
          </cell>
          <cell r="D162">
            <v>68.627579426319684</v>
          </cell>
          <cell r="I162">
            <v>2</v>
          </cell>
          <cell r="J162">
            <v>4</v>
          </cell>
          <cell r="AB162" t="str">
            <v/>
          </cell>
          <cell r="AC162">
            <v>2</v>
          </cell>
          <cell r="AD162">
            <v>2</v>
          </cell>
        </row>
        <row r="163">
          <cell r="C163">
            <v>75</v>
          </cell>
          <cell r="D163">
            <v>71.882008108111634</v>
          </cell>
          <cell r="I163">
            <v>1</v>
          </cell>
          <cell r="J163">
            <v>5</v>
          </cell>
          <cell r="AB163" t="str">
            <v/>
          </cell>
          <cell r="AC163">
            <v>2</v>
          </cell>
          <cell r="AD163">
            <v>2</v>
          </cell>
        </row>
        <row r="164">
          <cell r="C164">
            <v>90</v>
          </cell>
          <cell r="D164">
            <v>74.493385467679886</v>
          </cell>
          <cell r="I164">
            <v>0.5</v>
          </cell>
          <cell r="J164">
            <v>5.5</v>
          </cell>
          <cell r="AB164" t="str">
            <v/>
          </cell>
          <cell r="AC164">
            <v>2</v>
          </cell>
          <cell r="AD164">
            <v>2</v>
          </cell>
        </row>
        <row r="165">
          <cell r="C165">
            <v>110</v>
          </cell>
          <cell r="D165">
            <v>77.332919927503724</v>
          </cell>
          <cell r="J165">
            <v>6</v>
          </cell>
          <cell r="AB165" t="str">
            <v/>
          </cell>
          <cell r="AC165" t="str">
            <v/>
          </cell>
          <cell r="AD165">
            <v>2</v>
          </cell>
        </row>
        <row r="166">
          <cell r="C166">
            <v>130</v>
          </cell>
          <cell r="D166">
            <v>79.813360188853366</v>
          </cell>
          <cell r="J166">
            <v>6</v>
          </cell>
          <cell r="AB166" t="str">
            <v/>
          </cell>
          <cell r="AC166" t="str">
            <v/>
          </cell>
          <cell r="AD166">
            <v>2</v>
          </cell>
        </row>
        <row r="167">
          <cell r="C167">
            <v>150</v>
          </cell>
          <cell r="D167">
            <v>81.919202803497143</v>
          </cell>
          <cell r="J167">
            <v>6</v>
          </cell>
          <cell r="AB167" t="str">
            <v/>
          </cell>
          <cell r="AC167" t="str">
            <v/>
          </cell>
          <cell r="AD167">
            <v>2</v>
          </cell>
        </row>
        <row r="168">
          <cell r="C168">
            <v>170</v>
          </cell>
          <cell r="D168">
            <v>83.738783536778797</v>
          </cell>
          <cell r="J168">
            <v>6</v>
          </cell>
          <cell r="AB168" t="str">
            <v/>
          </cell>
          <cell r="AC168" t="str">
            <v/>
          </cell>
          <cell r="AD168">
            <v>2</v>
          </cell>
        </row>
        <row r="169">
          <cell r="C169">
            <v>200</v>
          </cell>
          <cell r="D169">
            <v>86.045919706798657</v>
          </cell>
          <cell r="J169">
            <v>6</v>
          </cell>
          <cell r="AB169" t="str">
            <v/>
          </cell>
          <cell r="AC169" t="str">
            <v/>
          </cell>
          <cell r="AD169">
            <v>2</v>
          </cell>
        </row>
        <row r="170">
          <cell r="C170">
            <v>260</v>
          </cell>
          <cell r="D170">
            <v>90.288435080379244</v>
          </cell>
          <cell r="J170">
            <v>6</v>
          </cell>
          <cell r="AB170" t="str">
            <v/>
          </cell>
          <cell r="AC170" t="str">
            <v/>
          </cell>
          <cell r="AD170">
            <v>2</v>
          </cell>
        </row>
        <row r="171">
          <cell r="C171">
            <v>320</v>
          </cell>
          <cell r="D171">
            <v>93.400072017025948</v>
          </cell>
          <cell r="J171">
            <v>6</v>
          </cell>
          <cell r="AB171" t="str">
            <v/>
          </cell>
          <cell r="AC171" t="str">
            <v/>
          </cell>
          <cell r="AD171">
            <v>2</v>
          </cell>
        </row>
        <row r="172">
          <cell r="C172">
            <v>410</v>
          </cell>
          <cell r="D172">
            <v>97.006001686863456</v>
          </cell>
          <cell r="J172">
            <v>6</v>
          </cell>
          <cell r="AB172" t="str">
            <v/>
          </cell>
          <cell r="AC172" t="str">
            <v/>
          </cell>
          <cell r="AD172">
            <v>2</v>
          </cell>
        </row>
        <row r="173">
          <cell r="C173">
            <v>530</v>
          </cell>
          <cell r="D173">
            <v>100.64473135315967</v>
          </cell>
          <cell r="J173">
            <v>6</v>
          </cell>
          <cell r="AB173" t="str">
            <v/>
          </cell>
          <cell r="AC173" t="str">
            <v/>
          </cell>
          <cell r="AD173">
            <v>2</v>
          </cell>
        </row>
        <row r="174">
          <cell r="C174">
            <v>680</v>
          </cell>
          <cell r="D174">
            <v>104.30731379164318</v>
          </cell>
          <cell r="J174">
            <v>6</v>
          </cell>
          <cell r="AB174" t="str">
            <v/>
          </cell>
          <cell r="AC174" t="str">
            <v/>
          </cell>
          <cell r="AD174">
            <v>2</v>
          </cell>
        </row>
        <row r="175">
          <cell r="C175">
            <v>860</v>
          </cell>
          <cell r="D175">
            <v>107.78950972208385</v>
          </cell>
          <cell r="J175">
            <v>6</v>
          </cell>
          <cell r="AB175" t="str">
            <v/>
          </cell>
          <cell r="AC175" t="str">
            <v/>
          </cell>
          <cell r="AD175">
            <v>2</v>
          </cell>
        </row>
        <row r="176">
          <cell r="C176">
            <v>1100</v>
          </cell>
          <cell r="D176">
            <v>111.29737083030383</v>
          </cell>
          <cell r="J176">
            <v>6</v>
          </cell>
          <cell r="AB176" t="str">
            <v/>
          </cell>
          <cell r="AC176" t="str">
            <v/>
          </cell>
          <cell r="AD176">
            <v>2</v>
          </cell>
        </row>
        <row r="177">
          <cell r="C177">
            <v>1400</v>
          </cell>
          <cell r="D177">
            <v>114.91888401282834</v>
          </cell>
          <cell r="J177">
            <v>6</v>
          </cell>
          <cell r="AB177" t="str">
            <v/>
          </cell>
          <cell r="AC177" t="str">
            <v/>
          </cell>
          <cell r="AD177">
            <v>2</v>
          </cell>
        </row>
        <row r="178">
          <cell r="C178">
            <v>1790</v>
          </cell>
          <cell r="D178">
            <v>118.4172728380062</v>
          </cell>
          <cell r="J178">
            <v>6</v>
          </cell>
          <cell r="AB178" t="str">
            <v/>
          </cell>
          <cell r="AC178" t="str">
            <v/>
          </cell>
          <cell r="AD178">
            <v>2</v>
          </cell>
        </row>
        <row r="179">
          <cell r="C179">
            <v>2270</v>
          </cell>
          <cell r="D179">
            <v>121.99245722798884</v>
          </cell>
          <cell r="J179">
            <v>6</v>
          </cell>
          <cell r="AB179" t="str">
            <v/>
          </cell>
          <cell r="AC179" t="str">
            <v/>
          </cell>
          <cell r="AD179">
            <v>2</v>
          </cell>
        </row>
        <row r="180">
          <cell r="C180">
            <v>2900</v>
          </cell>
          <cell r="D180">
            <v>125.43876546297123</v>
          </cell>
          <cell r="J180">
            <v>6</v>
          </cell>
          <cell r="AB180" t="str">
            <v/>
          </cell>
          <cell r="AC180" t="str">
            <v/>
          </cell>
          <cell r="AD180">
            <v>2</v>
          </cell>
        </row>
        <row r="181">
          <cell r="C181">
            <v>3710</v>
          </cell>
          <cell r="D181">
            <v>129.12105302323599</v>
          </cell>
          <cell r="J181">
            <v>6</v>
          </cell>
          <cell r="AB181" t="str">
            <v/>
          </cell>
          <cell r="AC181" t="str">
            <v/>
          </cell>
          <cell r="AD181">
            <v>2</v>
          </cell>
        </row>
        <row r="182">
          <cell r="C182">
            <v>4730</v>
          </cell>
          <cell r="D182">
            <v>132.61179169042359</v>
          </cell>
          <cell r="J182">
            <v>6</v>
          </cell>
          <cell r="AB182" t="str">
            <v/>
          </cell>
          <cell r="AC182" t="str">
            <v/>
          </cell>
          <cell r="AD182">
            <v>2</v>
          </cell>
        </row>
        <row r="183">
          <cell r="C183">
            <v>6020</v>
          </cell>
          <cell r="D183">
            <v>136.12035534953262</v>
          </cell>
          <cell r="J183">
            <v>6</v>
          </cell>
          <cell r="AB183" t="str">
            <v/>
          </cell>
          <cell r="AC183" t="str">
            <v/>
          </cell>
          <cell r="AD183">
            <v>2</v>
          </cell>
        </row>
        <row r="184">
          <cell r="C184">
            <v>7670</v>
          </cell>
          <cell r="D184">
            <v>139.6793621861803</v>
          </cell>
          <cell r="J184">
            <v>6</v>
          </cell>
          <cell r="AB184" t="str">
            <v/>
          </cell>
          <cell r="AC184" t="str">
            <v/>
          </cell>
          <cell r="AD184">
            <v>2</v>
          </cell>
        </row>
        <row r="185">
          <cell r="C185">
            <v>9770</v>
          </cell>
          <cell r="D185">
            <v>143.14123736077869</v>
          </cell>
          <cell r="J185">
            <v>6</v>
          </cell>
          <cell r="AB185" t="str">
            <v/>
          </cell>
          <cell r="AC185" t="str">
            <v/>
          </cell>
          <cell r="AD185">
            <v>2</v>
          </cell>
        </row>
        <row r="186">
          <cell r="C186">
            <v>12440</v>
          </cell>
          <cell r="D186">
            <v>146.75578521325724</v>
          </cell>
          <cell r="J186">
            <v>6</v>
          </cell>
          <cell r="AB186" t="str">
            <v/>
          </cell>
          <cell r="AC186" t="str">
            <v/>
          </cell>
          <cell r="AD186">
            <v>2</v>
          </cell>
        </row>
        <row r="187">
          <cell r="C187">
            <v>15860</v>
          </cell>
          <cell r="D187">
            <v>150.21349802228445</v>
          </cell>
          <cell r="J187">
            <v>6</v>
          </cell>
          <cell r="AB187" t="str">
            <v/>
          </cell>
          <cell r="AC187" t="str">
            <v/>
          </cell>
          <cell r="AD187">
            <v>2</v>
          </cell>
        </row>
        <row r="188">
          <cell r="C188">
            <v>20210</v>
          </cell>
          <cell r="D188">
            <v>152.32856849044819</v>
          </cell>
          <cell r="J188">
            <v>6</v>
          </cell>
          <cell r="AB188" t="str">
            <v/>
          </cell>
          <cell r="AC188" t="str">
            <v/>
          </cell>
          <cell r="AD188">
            <v>2</v>
          </cell>
        </row>
        <row r="189">
          <cell r="C189">
            <v>25760</v>
          </cell>
          <cell r="D189">
            <v>153.15627769682186</v>
          </cell>
          <cell r="J189">
            <v>6</v>
          </cell>
          <cell r="AB189" t="str">
            <v/>
          </cell>
          <cell r="AC189" t="str">
            <v/>
          </cell>
          <cell r="AD189">
            <v>2</v>
          </cell>
        </row>
        <row r="190">
          <cell r="C190">
            <v>32750</v>
          </cell>
          <cell r="D190">
            <v>153.85863088955028</v>
          </cell>
          <cell r="J190">
            <v>6</v>
          </cell>
          <cell r="AB190" t="str">
            <v/>
          </cell>
          <cell r="AC190" t="str">
            <v/>
          </cell>
          <cell r="AD190">
            <v>2</v>
          </cell>
        </row>
        <row r="197">
          <cell r="C197">
            <v>0.27500000000000002</v>
          </cell>
          <cell r="D197">
            <v>10.040470049930473</v>
          </cell>
          <cell r="I197">
            <v>6</v>
          </cell>
          <cell r="AB197" t="str">
            <v/>
          </cell>
          <cell r="AC197">
            <v>0.33815737754239322</v>
          </cell>
          <cell r="AD197" t="str">
            <v/>
          </cell>
        </row>
        <row r="198">
          <cell r="C198">
            <v>0.82500000000000007</v>
          </cell>
          <cell r="D198">
            <v>19.288856680060892</v>
          </cell>
          <cell r="I198">
            <v>6</v>
          </cell>
          <cell r="AB198" t="str">
            <v/>
          </cell>
          <cell r="AC198">
            <v>1</v>
          </cell>
          <cell r="AD198" t="str">
            <v/>
          </cell>
        </row>
        <row r="199">
          <cell r="C199">
            <v>1.6500000000000001</v>
          </cell>
          <cell r="D199">
            <v>27.144641112884834</v>
          </cell>
          <cell r="I199">
            <v>6</v>
          </cell>
          <cell r="AB199" t="str">
            <v/>
          </cell>
          <cell r="AC199">
            <v>1.0544163745182722</v>
          </cell>
          <cell r="AD199" t="str">
            <v/>
          </cell>
        </row>
        <row r="200">
          <cell r="C200">
            <v>2.75</v>
          </cell>
          <cell r="D200">
            <v>33.399598377161809</v>
          </cell>
          <cell r="I200">
            <v>6</v>
          </cell>
          <cell r="AB200" t="str">
            <v/>
          </cell>
          <cell r="AC200">
            <v>2</v>
          </cell>
          <cell r="AD200" t="str">
            <v/>
          </cell>
        </row>
        <row r="201">
          <cell r="C201">
            <v>4.125</v>
          </cell>
          <cell r="D201">
            <v>38.848984787984186</v>
          </cell>
          <cell r="I201">
            <v>6</v>
          </cell>
          <cell r="AB201" t="str">
            <v/>
          </cell>
          <cell r="AC201">
            <v>2</v>
          </cell>
          <cell r="AD201" t="str">
            <v/>
          </cell>
        </row>
        <row r="202">
          <cell r="C202">
            <v>5.5</v>
          </cell>
          <cell r="D202">
            <v>42.643360270022924</v>
          </cell>
          <cell r="I202">
            <v>6</v>
          </cell>
          <cell r="AB202" t="str">
            <v/>
          </cell>
          <cell r="AC202">
            <v>2</v>
          </cell>
          <cell r="AD202" t="str">
            <v/>
          </cell>
        </row>
        <row r="203">
          <cell r="C203">
            <v>8.25</v>
          </cell>
          <cell r="D203">
            <v>48.493134765265182</v>
          </cell>
          <cell r="I203">
            <v>6</v>
          </cell>
          <cell r="AB203" t="str">
            <v/>
          </cell>
          <cell r="AC203">
            <v>2</v>
          </cell>
          <cell r="AD203" t="str">
            <v/>
          </cell>
        </row>
        <row r="204">
          <cell r="C204">
            <v>11</v>
          </cell>
          <cell r="D204">
            <v>52.559419343629337</v>
          </cell>
          <cell r="I204">
            <v>5</v>
          </cell>
          <cell r="J204">
            <v>1</v>
          </cell>
          <cell r="AB204" t="str">
            <v/>
          </cell>
          <cell r="AC204">
            <v>2</v>
          </cell>
          <cell r="AD204">
            <v>2</v>
          </cell>
        </row>
        <row r="205">
          <cell r="C205">
            <v>16.5</v>
          </cell>
          <cell r="D205">
            <v>58.560986008166232</v>
          </cell>
          <cell r="I205">
            <v>4</v>
          </cell>
          <cell r="J205">
            <v>2</v>
          </cell>
          <cell r="AB205" t="str">
            <v/>
          </cell>
          <cell r="AC205">
            <v>2</v>
          </cell>
          <cell r="AD205">
            <v>2</v>
          </cell>
        </row>
        <row r="206">
          <cell r="C206">
            <v>24.750000000000004</v>
          </cell>
          <cell r="D206">
            <v>64.247064283227857</v>
          </cell>
          <cell r="I206">
            <v>3</v>
          </cell>
          <cell r="J206">
            <v>3</v>
          </cell>
          <cell r="AB206" t="str">
            <v/>
          </cell>
          <cell r="AC206">
            <v>2</v>
          </cell>
          <cell r="AD206">
            <v>2</v>
          </cell>
        </row>
        <row r="207">
          <cell r="C207">
            <v>33</v>
          </cell>
          <cell r="D207">
            <v>68.518369035696878</v>
          </cell>
          <cell r="I207">
            <v>2</v>
          </cell>
          <cell r="J207">
            <v>4</v>
          </cell>
          <cell r="AB207" t="str">
            <v/>
          </cell>
          <cell r="AC207">
            <v>2</v>
          </cell>
          <cell r="AD207">
            <v>2</v>
          </cell>
        </row>
        <row r="208">
          <cell r="C208">
            <v>41.25</v>
          </cell>
          <cell r="D208">
            <v>71.7664716439551</v>
          </cell>
          <cell r="I208">
            <v>1</v>
          </cell>
          <cell r="J208">
            <v>5</v>
          </cell>
          <cell r="AB208" t="str">
            <v/>
          </cell>
          <cell r="AC208">
            <v>2</v>
          </cell>
          <cell r="AD208">
            <v>2</v>
          </cell>
        </row>
        <row r="209">
          <cell r="C209">
            <v>49.500000000000007</v>
          </cell>
          <cell r="D209">
            <v>74.370993278111257</v>
          </cell>
          <cell r="I209">
            <v>0.5</v>
          </cell>
          <cell r="J209">
            <v>5.5</v>
          </cell>
          <cell r="AB209" t="str">
            <v/>
          </cell>
          <cell r="AC209">
            <v>2</v>
          </cell>
          <cell r="AD209">
            <v>2</v>
          </cell>
        </row>
        <row r="210">
          <cell r="C210">
            <v>60.500000000000007</v>
          </cell>
          <cell r="D210">
            <v>77.234275947206214</v>
          </cell>
          <cell r="J210">
            <v>6</v>
          </cell>
          <cell r="AB210" t="str">
            <v/>
          </cell>
          <cell r="AC210" t="str">
            <v/>
          </cell>
          <cell r="AD210">
            <v>2</v>
          </cell>
        </row>
        <row r="211">
          <cell r="C211">
            <v>71.5</v>
          </cell>
          <cell r="D211">
            <v>79.725666247801229</v>
          </cell>
          <cell r="J211">
            <v>6</v>
          </cell>
          <cell r="AB211" t="str">
            <v/>
          </cell>
          <cell r="AC211" t="str">
            <v/>
          </cell>
          <cell r="AD211">
            <v>2</v>
          </cell>
        </row>
        <row r="212">
          <cell r="C212">
            <v>82.5</v>
          </cell>
          <cell r="D212">
            <v>81.863982387630472</v>
          </cell>
          <cell r="J212">
            <v>6</v>
          </cell>
          <cell r="AB212" t="str">
            <v/>
          </cell>
          <cell r="AC212" t="str">
            <v/>
          </cell>
          <cell r="AD212">
            <v>2</v>
          </cell>
        </row>
        <row r="213">
          <cell r="C213">
            <v>93.500000000000014</v>
          </cell>
          <cell r="D213">
            <v>83.667042947574714</v>
          </cell>
          <cell r="J213">
            <v>6</v>
          </cell>
          <cell r="AB213" t="str">
            <v/>
          </cell>
          <cell r="AC213" t="str">
            <v/>
          </cell>
          <cell r="AD213">
            <v>2</v>
          </cell>
        </row>
        <row r="214">
          <cell r="C214">
            <v>110.00000000000001</v>
          </cell>
          <cell r="D214">
            <v>86.154780808490059</v>
          </cell>
          <cell r="J214">
            <v>6</v>
          </cell>
          <cell r="AB214" t="str">
            <v/>
          </cell>
          <cell r="AC214" t="str">
            <v/>
          </cell>
          <cell r="AD214">
            <v>2</v>
          </cell>
        </row>
        <row r="215">
          <cell r="C215">
            <v>143</v>
          </cell>
          <cell r="D215">
            <v>90.480184629206022</v>
          </cell>
          <cell r="J215">
            <v>6</v>
          </cell>
          <cell r="AB215" t="str">
            <v/>
          </cell>
          <cell r="AC215" t="str">
            <v/>
          </cell>
          <cell r="AD215">
            <v>2</v>
          </cell>
        </row>
        <row r="216">
          <cell r="C216">
            <v>176</v>
          </cell>
          <cell r="D216">
            <v>93.6774218048877</v>
          </cell>
          <cell r="J216">
            <v>6</v>
          </cell>
          <cell r="AB216" t="str">
            <v/>
          </cell>
          <cell r="AC216" t="str">
            <v/>
          </cell>
          <cell r="AD216">
            <v>2</v>
          </cell>
        </row>
        <row r="217">
          <cell r="C217">
            <v>225.50000000000003</v>
          </cell>
          <cell r="D217">
            <v>97.125654465362558</v>
          </cell>
          <cell r="J217">
            <v>6</v>
          </cell>
          <cell r="AB217" t="str">
            <v/>
          </cell>
          <cell r="AC217" t="str">
            <v/>
          </cell>
          <cell r="AD217">
            <v>2</v>
          </cell>
        </row>
        <row r="218">
          <cell r="C218">
            <v>291.5</v>
          </cell>
          <cell r="D218">
            <v>100.89689545435591</v>
          </cell>
          <cell r="J218">
            <v>6</v>
          </cell>
          <cell r="AB218" t="str">
            <v/>
          </cell>
          <cell r="AC218" t="str">
            <v/>
          </cell>
          <cell r="AD218">
            <v>2</v>
          </cell>
        </row>
        <row r="219">
          <cell r="C219">
            <v>374.00000000000006</v>
          </cell>
          <cell r="D219">
            <v>104.52148587104635</v>
          </cell>
          <cell r="J219">
            <v>6</v>
          </cell>
          <cell r="AB219" t="str">
            <v/>
          </cell>
          <cell r="AC219" t="str">
            <v/>
          </cell>
          <cell r="AD219">
            <v>2</v>
          </cell>
        </row>
        <row r="220">
          <cell r="C220">
            <v>473.00000000000006</v>
          </cell>
          <cell r="D220">
            <v>108.05586950728798</v>
          </cell>
          <cell r="J220">
            <v>6</v>
          </cell>
          <cell r="AB220" t="str">
            <v/>
          </cell>
          <cell r="AC220" t="str">
            <v/>
          </cell>
          <cell r="AD220">
            <v>2</v>
          </cell>
        </row>
        <row r="221">
          <cell r="C221">
            <v>605</v>
          </cell>
          <cell r="D221">
            <v>111.54601176466306</v>
          </cell>
          <cell r="J221">
            <v>6</v>
          </cell>
          <cell r="AB221" t="str">
            <v/>
          </cell>
          <cell r="AC221" t="str">
            <v/>
          </cell>
          <cell r="AD221">
            <v>2</v>
          </cell>
        </row>
        <row r="222">
          <cell r="C222">
            <v>770.00000000000011</v>
          </cell>
          <cell r="D222">
            <v>115.20444967370992</v>
          </cell>
          <cell r="J222">
            <v>6</v>
          </cell>
          <cell r="AB222" t="str">
            <v/>
          </cell>
          <cell r="AC222" t="str">
            <v/>
          </cell>
          <cell r="AD222">
            <v>2</v>
          </cell>
        </row>
        <row r="223">
          <cell r="C223">
            <v>984.50000000000011</v>
          </cell>
          <cell r="D223">
            <v>118.75432507225094</v>
          </cell>
          <cell r="J223">
            <v>6</v>
          </cell>
          <cell r="AB223" t="str">
            <v/>
          </cell>
          <cell r="AC223" t="str">
            <v/>
          </cell>
          <cell r="AD223">
            <v>2</v>
          </cell>
        </row>
        <row r="224">
          <cell r="C224">
            <v>1248.5</v>
          </cell>
          <cell r="D224">
            <v>122.26514676047371</v>
          </cell>
          <cell r="J224">
            <v>6</v>
          </cell>
          <cell r="AB224" t="str">
            <v/>
          </cell>
          <cell r="AC224" t="str">
            <v/>
          </cell>
          <cell r="AD224">
            <v>2</v>
          </cell>
        </row>
        <row r="225">
          <cell r="C225">
            <v>1595.0000000000002</v>
          </cell>
          <cell r="D225">
            <v>125.84855083483956</v>
          </cell>
          <cell r="J225">
            <v>6</v>
          </cell>
          <cell r="AB225" t="str">
            <v/>
          </cell>
          <cell r="AC225" t="str">
            <v/>
          </cell>
          <cell r="AD225">
            <v>2</v>
          </cell>
        </row>
        <row r="226">
          <cell r="C226">
            <v>2040.5000000000002</v>
          </cell>
          <cell r="D226">
            <v>129.43528964176323</v>
          </cell>
          <cell r="J226">
            <v>6</v>
          </cell>
          <cell r="AB226" t="str">
            <v/>
          </cell>
          <cell r="AC226" t="str">
            <v/>
          </cell>
          <cell r="AD226">
            <v>2</v>
          </cell>
        </row>
        <row r="227">
          <cell r="C227">
            <v>2601.5</v>
          </cell>
          <cell r="D227">
            <v>133.03192104200832</v>
          </cell>
          <cell r="J227">
            <v>6</v>
          </cell>
          <cell r="AB227" t="str">
            <v/>
          </cell>
          <cell r="AC227" t="str">
            <v/>
          </cell>
          <cell r="AD227">
            <v>2</v>
          </cell>
        </row>
        <row r="228">
          <cell r="C228">
            <v>3311.0000000000005</v>
          </cell>
          <cell r="D228">
            <v>136.45508882162355</v>
          </cell>
          <cell r="J228">
            <v>6</v>
          </cell>
          <cell r="AB228" t="str">
            <v/>
          </cell>
          <cell r="AC228" t="str">
            <v/>
          </cell>
          <cell r="AD228">
            <v>2</v>
          </cell>
        </row>
        <row r="229">
          <cell r="C229">
            <v>4218.5</v>
          </cell>
          <cell r="D229">
            <v>140.08772492574531</v>
          </cell>
          <cell r="J229">
            <v>6</v>
          </cell>
          <cell r="AB229" t="str">
            <v/>
          </cell>
          <cell r="AC229" t="str">
            <v/>
          </cell>
          <cell r="AD229">
            <v>2</v>
          </cell>
        </row>
        <row r="230">
          <cell r="C230">
            <v>5373.5</v>
          </cell>
          <cell r="D230">
            <v>143.51956656528549</v>
          </cell>
          <cell r="J230">
            <v>6</v>
          </cell>
          <cell r="AB230" t="str">
            <v/>
          </cell>
          <cell r="AC230" t="str">
            <v/>
          </cell>
          <cell r="AD230">
            <v>2</v>
          </cell>
        </row>
        <row r="231">
          <cell r="C231">
            <v>6842.0000000000009</v>
          </cell>
          <cell r="D231">
            <v>147.17868266109423</v>
          </cell>
          <cell r="J231">
            <v>6</v>
          </cell>
          <cell r="AB231" t="str">
            <v/>
          </cell>
          <cell r="AC231" t="str">
            <v/>
          </cell>
          <cell r="AD231">
            <v>2</v>
          </cell>
        </row>
        <row r="232">
          <cell r="C232">
            <v>8723</v>
          </cell>
          <cell r="D232">
            <v>150.49637054967232</v>
          </cell>
          <cell r="J232">
            <v>6</v>
          </cell>
          <cell r="AB232" t="str">
            <v/>
          </cell>
          <cell r="AC232" t="str">
            <v/>
          </cell>
          <cell r="AD232">
            <v>2</v>
          </cell>
        </row>
        <row r="233">
          <cell r="C233">
            <v>11115.5</v>
          </cell>
          <cell r="D233">
            <v>151.40240982411487</v>
          </cell>
          <cell r="J233">
            <v>6</v>
          </cell>
          <cell r="AB233" t="str">
            <v/>
          </cell>
          <cell r="AC233" t="str">
            <v/>
          </cell>
          <cell r="AD233">
            <v>2</v>
          </cell>
        </row>
        <row r="234">
          <cell r="C234">
            <v>14168.000000000002</v>
          </cell>
          <cell r="D234">
            <v>152.00526961196863</v>
          </cell>
          <cell r="J234">
            <v>6</v>
          </cell>
          <cell r="AB234" t="str">
            <v/>
          </cell>
          <cell r="AC234" t="str">
            <v/>
          </cell>
          <cell r="AD234">
            <v>2</v>
          </cell>
        </row>
        <row r="235">
          <cell r="C235">
            <v>18012.5</v>
          </cell>
          <cell r="D235">
            <v>152.38629594951036</v>
          </cell>
          <cell r="J235">
            <v>6</v>
          </cell>
          <cell r="AB235" t="str">
            <v/>
          </cell>
          <cell r="AC235" t="str">
            <v/>
          </cell>
          <cell r="AD235">
            <v>2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总纲"/>
      <sheetName val="纲要"/>
      <sheetName val="节奏总纲"/>
      <sheetName val="圣人"/>
      <sheetName val="爵位"/>
      <sheetName val="士兵训练"/>
      <sheetName val="功能-大地图城池-附加属性"/>
      <sheetName val="养成属性buff汇总"/>
      <sheetName val="士兵属性"/>
      <sheetName val="武将属性"/>
      <sheetName val="战法技能效用"/>
      <sheetName val="攻城值"/>
      <sheetName val="带兵数"/>
      <sheetName val="职业属性对比"/>
      <sheetName val="非r将兵属性验证"/>
      <sheetName val="小r将兵属性验证"/>
      <sheetName val="中r将兵属性验证"/>
      <sheetName val="大r将兵属性验证"/>
      <sheetName val="超r将兵属性验证"/>
      <sheetName val="各R部队能量汇总"/>
      <sheetName val="消耗转换战力汇总"/>
      <sheetName val="战力汇总"/>
      <sheetName val="将兵属性对比验证"/>
      <sheetName val="将兵攻城值对比验证"/>
      <sheetName val="各职业士兵属性"/>
      <sheetName val="实力验证"/>
      <sheetName val="实力验证（按等级）"/>
      <sheetName val="索引信息"/>
      <sheetName val="各r兵营医馆情况"/>
      <sheetName val="各职业武将属性"/>
      <sheetName val="各职业羁绊加成值"/>
      <sheetName val="Sheet2"/>
      <sheetName val="Sheet1"/>
      <sheetName val="超r各职业士兵属性"/>
      <sheetName val="功能-大地图城池-城防"/>
      <sheetName val="属性-玩家城防"/>
      <sheetName val="Sheet9"/>
      <sheetName val="属性-城池"/>
      <sheetName val="功能-城池"/>
      <sheetName val="城池"/>
      <sheetName val="养成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C6">
            <v>0</v>
          </cell>
        </row>
      </sheetData>
      <sheetData sheetId="8">
        <row r="5">
          <cell r="AV5">
            <v>1.2402098837099819E-2</v>
          </cell>
        </row>
      </sheetData>
      <sheetData sheetId="9">
        <row r="5">
          <cell r="BG5">
            <v>1.2402098837099819E-2</v>
          </cell>
        </row>
      </sheetData>
      <sheetData sheetId="10">
        <row r="4">
          <cell r="AB4" t="str">
            <v>武将第4特性</v>
          </cell>
        </row>
        <row r="5">
          <cell r="AB5" t="e">
            <v>#DIV/0!</v>
          </cell>
          <cell r="AC5" t="e">
            <v>#DIV/0!</v>
          </cell>
        </row>
      </sheetData>
      <sheetData sheetId="11"/>
      <sheetData sheetId="12">
        <row r="4">
          <cell r="D4">
            <v>1249.1935266914652</v>
          </cell>
        </row>
      </sheetData>
      <sheetData sheetId="13"/>
      <sheetData sheetId="14">
        <row r="7">
          <cell r="M7">
            <v>60</v>
          </cell>
          <cell r="AC7">
            <v>2977611.7998951534</v>
          </cell>
          <cell r="AX7">
            <v>1983056.2797831665</v>
          </cell>
        </row>
        <row r="8">
          <cell r="AC8">
            <v>4035637.4685130902</v>
          </cell>
          <cell r="AX8">
            <v>2871238.3432038086</v>
          </cell>
        </row>
        <row r="9">
          <cell r="AC9">
            <v>5265153.3454167768</v>
          </cell>
          <cell r="AX9">
            <v>3977203.3653132012</v>
          </cell>
        </row>
        <row r="10">
          <cell r="AC10">
            <v>6741553.4953668173</v>
          </cell>
          <cell r="AX10">
            <v>5380691.6643902697</v>
          </cell>
        </row>
        <row r="11">
          <cell r="AC11">
            <v>8496866.07863863</v>
          </cell>
          <cell r="AX11">
            <v>7137626.8696307149</v>
          </cell>
        </row>
        <row r="12">
          <cell r="AC12">
            <v>10564341.824792627</v>
          </cell>
          <cell r="AX12">
            <v>9310032.0845781174</v>
          </cell>
        </row>
        <row r="13">
          <cell r="AC13">
            <v>12979576.660284679</v>
          </cell>
          <cell r="AX13">
            <v>11967302.547681915</v>
          </cell>
        </row>
        <row r="14">
          <cell r="AC14">
            <v>15780607.598771535</v>
          </cell>
          <cell r="AX14">
            <v>15186771.839135069</v>
          </cell>
        </row>
        <row r="15">
          <cell r="AC15">
            <v>18869935.45521386</v>
          </cell>
          <cell r="AX15">
            <v>18915892.697259642</v>
          </cell>
        </row>
        <row r="16">
          <cell r="AC16">
            <v>22480942.802831516</v>
          </cell>
          <cell r="AX16">
            <v>23431382.792942211</v>
          </cell>
        </row>
        <row r="17">
          <cell r="AC17">
            <v>26748177.631580912</v>
          </cell>
          <cell r="AX17">
            <v>28845337.554329854</v>
          </cell>
        </row>
        <row r="18">
          <cell r="AC18">
            <v>30820802.811337307</v>
          </cell>
          <cell r="AX18">
            <v>33055795.984306019</v>
          </cell>
        </row>
        <row r="19">
          <cell r="AC19">
            <v>35322287.9927736</v>
          </cell>
          <cell r="AX19">
            <v>37761853.824553959</v>
          </cell>
        </row>
        <row r="20">
          <cell r="AC20">
            <v>40254871.416324154</v>
          </cell>
          <cell r="AX20">
            <v>42899642.198399797</v>
          </cell>
        </row>
        <row r="21">
          <cell r="AC21">
            <v>45647547.936670288</v>
          </cell>
          <cell r="AX21">
            <v>48512081.713554278</v>
          </cell>
        </row>
        <row r="22">
          <cell r="AC22">
            <v>51525782.15540877</v>
          </cell>
          <cell r="AX22">
            <v>54625370.359590456</v>
          </cell>
        </row>
        <row r="23">
          <cell r="AC23">
            <v>57914156.84488675</v>
          </cell>
          <cell r="AX23">
            <v>61266031.449787244</v>
          </cell>
        </row>
        <row r="24">
          <cell r="AC24">
            <v>64866790.47219155</v>
          </cell>
          <cell r="AX24">
            <v>68574645.236661211</v>
          </cell>
        </row>
        <row r="25">
          <cell r="AC25">
            <v>73114126.823691338</v>
          </cell>
          <cell r="AX25">
            <v>77229397.570177734</v>
          </cell>
        </row>
        <row r="26">
          <cell r="AC26">
            <v>81515458.251215041</v>
          </cell>
          <cell r="AX26">
            <v>86279407.414824635</v>
          </cell>
        </row>
        <row r="27">
          <cell r="AC27">
            <v>91939030.57434994</v>
          </cell>
          <cell r="AX27">
            <v>95854201.544887006</v>
          </cell>
        </row>
        <row r="28">
          <cell r="AC28">
            <v>103202562.80771172</v>
          </cell>
          <cell r="AX28">
            <v>106319813.39060803</v>
          </cell>
        </row>
        <row r="29">
          <cell r="AC29">
            <v>115306160.80611247</v>
          </cell>
          <cell r="AX29">
            <v>117511467.97339594</v>
          </cell>
        </row>
        <row r="30">
          <cell r="AC30">
            <v>128268572.07042357</v>
          </cell>
          <cell r="AX30">
            <v>129400151.7986635</v>
          </cell>
        </row>
        <row r="31">
          <cell r="AC31">
            <v>142105654.3253608</v>
          </cell>
          <cell r="AX31">
            <v>141945186.38087088</v>
          </cell>
        </row>
        <row r="32">
          <cell r="AC32">
            <v>156886084.20012957</v>
          </cell>
          <cell r="AX32">
            <v>155447947.74648631</v>
          </cell>
        </row>
        <row r="33">
          <cell r="AC33">
            <v>173052569.31957179</v>
          </cell>
          <cell r="AX33">
            <v>170271703.20686629</v>
          </cell>
        </row>
        <row r="34">
          <cell r="AC34">
            <v>190685966.92935717</v>
          </cell>
          <cell r="AX34">
            <v>186543101.54463249</v>
          </cell>
        </row>
        <row r="35">
          <cell r="AC35">
            <v>211539260.5405508</v>
          </cell>
          <cell r="AX35">
            <v>205573675.76723766</v>
          </cell>
        </row>
        <row r="36">
          <cell r="AC36">
            <v>233986475.78242424</v>
          </cell>
          <cell r="AX36">
            <v>225959205.06408286</v>
          </cell>
        </row>
        <row r="37">
          <cell r="AC37">
            <v>263864412.86375743</v>
          </cell>
          <cell r="AX37">
            <v>250305729.11256588</v>
          </cell>
        </row>
        <row r="38">
          <cell r="AC38">
            <v>296348734.33113718</v>
          </cell>
          <cell r="AX38">
            <v>276472461.78552127</v>
          </cell>
        </row>
        <row r="39">
          <cell r="AC39">
            <v>331777950.394054</v>
          </cell>
          <cell r="AX39">
            <v>305240316.52969503</v>
          </cell>
        </row>
        <row r="40">
          <cell r="AC40">
            <v>370196961.42382586</v>
          </cell>
          <cell r="AX40">
            <v>336008210.7930572</v>
          </cell>
        </row>
        <row r="41">
          <cell r="AC41">
            <v>414666152.67194438</v>
          </cell>
          <cell r="AX41">
            <v>371696165.06239152</v>
          </cell>
        </row>
        <row r="42">
          <cell r="AC42">
            <v>466784989.1829524</v>
          </cell>
          <cell r="AX42">
            <v>412719597.46014172</v>
          </cell>
        </row>
        <row r="43">
          <cell r="AC43">
            <v>523560041.67888582</v>
          </cell>
          <cell r="AX43">
            <v>457475651.75065947</v>
          </cell>
        </row>
        <row r="44">
          <cell r="AC44">
            <v>585201992.40890074</v>
          </cell>
          <cell r="AX44">
            <v>505863123.75925267</v>
          </cell>
        </row>
        <row r="45">
          <cell r="AC45">
            <v>652246052.35100877</v>
          </cell>
          <cell r="AX45">
            <v>558426925.33279169</v>
          </cell>
        </row>
        <row r="46">
          <cell r="AC46">
            <v>725103940.24458361</v>
          </cell>
          <cell r="AX46">
            <v>615669977.63316751</v>
          </cell>
        </row>
        <row r="47">
          <cell r="AC47">
            <v>780447123.27033556</v>
          </cell>
          <cell r="AX47">
            <v>665191229.90646672</v>
          </cell>
        </row>
        <row r="48">
          <cell r="AC48">
            <v>839323730.44371653</v>
          </cell>
          <cell r="AX48">
            <v>718881145.30873895</v>
          </cell>
        </row>
        <row r="49">
          <cell r="AC49">
            <v>901386193.36898899</v>
          </cell>
          <cell r="AX49">
            <v>775336204.53799582</v>
          </cell>
        </row>
        <row r="50">
          <cell r="AC50">
            <v>968326777.80136764</v>
          </cell>
          <cell r="AX50">
            <v>837329680.21371412</v>
          </cell>
        </row>
        <row r="51">
          <cell r="AC51">
            <v>1039733348.6440041</v>
          </cell>
          <cell r="AX51">
            <v>902802555.1884656</v>
          </cell>
        </row>
        <row r="52">
          <cell r="AC52">
            <v>1115556419.8070426</v>
          </cell>
          <cell r="AX52">
            <v>974377788.79289412</v>
          </cell>
        </row>
        <row r="53">
          <cell r="AC53">
            <v>1195764817.8731873</v>
          </cell>
          <cell r="AX53">
            <v>1051487032.220856</v>
          </cell>
        </row>
        <row r="54">
          <cell r="AC54">
            <v>1280856392.1099243</v>
          </cell>
          <cell r="AX54">
            <v>1135322847.6004102</v>
          </cell>
        </row>
        <row r="55">
          <cell r="AC55">
            <v>1370064656.0555701</v>
          </cell>
          <cell r="AX55">
            <v>1225136576.956373</v>
          </cell>
        </row>
        <row r="56">
          <cell r="AC56">
            <v>1464296832.8786604</v>
          </cell>
          <cell r="AX56">
            <v>1319568111.6039696</v>
          </cell>
        </row>
        <row r="57">
          <cell r="AC57">
            <v>1622354845.5365419</v>
          </cell>
          <cell r="AX57">
            <v>1448652690.7766786</v>
          </cell>
        </row>
        <row r="58">
          <cell r="AC58">
            <v>1792126710.2991991</v>
          </cell>
          <cell r="AX58">
            <v>1586136391.0619497</v>
          </cell>
        </row>
        <row r="59">
          <cell r="AC59">
            <v>1974969810.4494338</v>
          </cell>
          <cell r="AX59">
            <v>1735561881.0994105</v>
          </cell>
        </row>
        <row r="60">
          <cell r="AC60">
            <v>2174507923.9653621</v>
          </cell>
          <cell r="AX60">
            <v>1896946430.0026441</v>
          </cell>
        </row>
        <row r="61">
          <cell r="AC61">
            <v>2393558698.5502353</v>
          </cell>
          <cell r="AX61">
            <v>2073029952.8095946</v>
          </cell>
        </row>
        <row r="62">
          <cell r="AC62">
            <v>2632618596.5492969</v>
          </cell>
          <cell r="AX62">
            <v>2266144175.9040961</v>
          </cell>
        </row>
        <row r="63">
          <cell r="AC63">
            <v>2888716976.8300791</v>
          </cell>
          <cell r="AX63">
            <v>2473118175.8845959</v>
          </cell>
        </row>
        <row r="64">
          <cell r="AC64">
            <v>3163489397.1309853</v>
          </cell>
          <cell r="AX64">
            <v>2697033133.3113194</v>
          </cell>
        </row>
        <row r="65">
          <cell r="AC65">
            <v>3456883521.8063421</v>
          </cell>
          <cell r="AX65">
            <v>2935291884.6597166</v>
          </cell>
        </row>
        <row r="66">
          <cell r="AC66">
            <v>3803434079.2229643</v>
          </cell>
          <cell r="AX66">
            <v>3241086328.2416439</v>
          </cell>
        </row>
        <row r="67">
          <cell r="AC67">
            <v>4218008532.7539272</v>
          </cell>
          <cell r="AX67">
            <v>3619115258.9358845</v>
          </cell>
        </row>
        <row r="68">
          <cell r="AC68">
            <v>4670145501.2393084</v>
          </cell>
          <cell r="AX68">
            <v>4041348574.3510094</v>
          </cell>
        </row>
        <row r="69">
          <cell r="AC69">
            <v>5158774321.7173767</v>
          </cell>
          <cell r="AX69">
            <v>4505303062.2991104</v>
          </cell>
        </row>
        <row r="70">
          <cell r="AC70">
            <v>5688764204.8847427</v>
          </cell>
          <cell r="AX70">
            <v>5020956714.457799</v>
          </cell>
        </row>
        <row r="71">
          <cell r="AC71">
            <v>6262022841.7831211</v>
          </cell>
          <cell r="AX71">
            <v>5590244803.6206312</v>
          </cell>
        </row>
        <row r="72">
          <cell r="AC72">
            <v>6851110213.0501728</v>
          </cell>
          <cell r="AX72">
            <v>6155849423.9288769</v>
          </cell>
        </row>
        <row r="73">
          <cell r="AC73">
            <v>7480651344.5798531</v>
          </cell>
          <cell r="AX73">
            <v>6766753123.4471073</v>
          </cell>
        </row>
        <row r="74">
          <cell r="AC74">
            <v>8146180358.4511776</v>
          </cell>
          <cell r="AX74">
            <v>7423579511.1173773</v>
          </cell>
        </row>
        <row r="75">
          <cell r="AC75">
            <v>8855370274.4749928</v>
          </cell>
          <cell r="AX75">
            <v>8136955340.7589016</v>
          </cell>
        </row>
        <row r="76">
          <cell r="AC76">
            <v>9631059812.0207729</v>
          </cell>
          <cell r="AX76">
            <v>8967221139.1691341</v>
          </cell>
        </row>
        <row r="77">
          <cell r="AC77">
            <v>10537376463.295721</v>
          </cell>
          <cell r="AX77">
            <v>9932177467.4563446</v>
          </cell>
        </row>
        <row r="78">
          <cell r="AC78">
            <v>11548936066.009821</v>
          </cell>
          <cell r="AX78">
            <v>11029987925.405407</v>
          </cell>
        </row>
        <row r="79">
          <cell r="AC79">
            <v>12669552113.924671</v>
          </cell>
          <cell r="AX79">
            <v>12262958500.235699</v>
          </cell>
        </row>
        <row r="80">
          <cell r="AC80">
            <v>13895777130.748756</v>
          </cell>
          <cell r="AX80">
            <v>13627186260.997601</v>
          </cell>
        </row>
        <row r="81">
          <cell r="AC81">
            <v>15225336184.703201</v>
          </cell>
          <cell r="AX81">
            <v>15153346821.323185</v>
          </cell>
        </row>
        <row r="82">
          <cell r="AC82">
            <v>16835849790.363266</v>
          </cell>
          <cell r="AX82">
            <v>16969968861.413021</v>
          </cell>
        </row>
        <row r="83">
          <cell r="AC83">
            <v>18589903454.143238</v>
          </cell>
          <cell r="AX83">
            <v>19009284032.176544</v>
          </cell>
        </row>
        <row r="84">
          <cell r="AC84">
            <v>20274225209.913509</v>
          </cell>
          <cell r="AX84">
            <v>20803890323.648132</v>
          </cell>
        </row>
        <row r="85">
          <cell r="AC85">
            <v>22067367177.435516</v>
          </cell>
          <cell r="AX85">
            <v>22654799858.884232</v>
          </cell>
        </row>
        <row r="86">
          <cell r="AC86">
            <v>23983797493.578083</v>
          </cell>
          <cell r="AX86">
            <v>24645979274.749748</v>
          </cell>
        </row>
        <row r="87">
          <cell r="AC87">
            <v>25878777761.175968</v>
          </cell>
          <cell r="AX87">
            <v>26789996483.686836</v>
          </cell>
        </row>
        <row r="88">
          <cell r="AC88">
            <v>28044646741.867851</v>
          </cell>
          <cell r="AX88">
            <v>29280279159.512646</v>
          </cell>
        </row>
        <row r="89">
          <cell r="AC89">
            <v>30322613810.35318</v>
          </cell>
          <cell r="AX89">
            <v>31939660317.608337</v>
          </cell>
        </row>
        <row r="90">
          <cell r="AC90">
            <v>32728160356.524639</v>
          </cell>
          <cell r="AX90">
            <v>34798712630.081467</v>
          </cell>
        </row>
        <row r="91">
          <cell r="AC91">
            <v>35054300589.923546</v>
          </cell>
          <cell r="AX91">
            <v>37628723536.894958</v>
          </cell>
        </row>
        <row r="92">
          <cell r="AC92">
            <v>37864964847.276077</v>
          </cell>
          <cell r="AX92">
            <v>41053068839.388565</v>
          </cell>
        </row>
        <row r="93">
          <cell r="AC93">
            <v>40757515317.999512</v>
          </cell>
          <cell r="AX93">
            <v>44824052710.078949</v>
          </cell>
        </row>
        <row r="94">
          <cell r="AC94">
            <v>43226779192.588104</v>
          </cell>
          <cell r="AX94">
            <v>48317081930.936668</v>
          </cell>
        </row>
        <row r="95">
          <cell r="AC95">
            <v>45733285748.444115</v>
          </cell>
          <cell r="AX95">
            <v>51944961806.180618</v>
          </cell>
        </row>
        <row r="96">
          <cell r="AC96">
            <v>48379612495.228592</v>
          </cell>
          <cell r="AX96">
            <v>55903836864.947113</v>
          </cell>
        </row>
        <row r="97">
          <cell r="AC97">
            <v>51062955348.447113</v>
          </cell>
          <cell r="AX97">
            <v>60231630731.196541</v>
          </cell>
        </row>
        <row r="98">
          <cell r="AC98">
            <v>54046801139.011467</v>
          </cell>
          <cell r="AX98">
            <v>65229486476.579796</v>
          </cell>
        </row>
        <row r="99">
          <cell r="AC99">
            <v>56942500170.222191</v>
          </cell>
          <cell r="AX99">
            <v>70349529528.941055</v>
          </cell>
        </row>
        <row r="100">
          <cell r="AC100">
            <v>59888167806.454376</v>
          </cell>
          <cell r="AX100">
            <v>75914758269.581772</v>
          </cell>
        </row>
        <row r="101">
          <cell r="AC101">
            <v>63013316525.027679</v>
          </cell>
          <cell r="AX101">
            <v>82108704528.079819</v>
          </cell>
        </row>
        <row r="102">
          <cell r="AC102">
            <v>66389540030.708328</v>
          </cell>
          <cell r="AX102">
            <v>89062508238.885483</v>
          </cell>
        </row>
        <row r="103">
          <cell r="AC103">
            <v>70283786833.755859</v>
          </cell>
          <cell r="AX103">
            <v>96933430584.929794</v>
          </cell>
        </row>
        <row r="104">
          <cell r="AC104">
            <v>73965929359.287247</v>
          </cell>
          <cell r="AX104">
            <v>104386953865.66061</v>
          </cell>
        </row>
        <row r="105">
          <cell r="AC105">
            <v>77658931157.468292</v>
          </cell>
          <cell r="AX105">
            <v>111239449348.48993</v>
          </cell>
        </row>
        <row r="106">
          <cell r="AC106">
            <v>81491429140.454346</v>
          </cell>
          <cell r="AX106">
            <v>118313246408.58868</v>
          </cell>
        </row>
        <row r="107">
          <cell r="AC107">
            <v>85636742636.445541</v>
          </cell>
          <cell r="AX107">
            <v>126073538801.40872</v>
          </cell>
        </row>
        <row r="108">
          <cell r="AC108">
            <v>89847811456.642548</v>
          </cell>
          <cell r="AX108">
            <v>134055208268.22391</v>
          </cell>
        </row>
        <row r="109">
          <cell r="AC109">
            <v>94230426119.453033</v>
          </cell>
          <cell r="AX109">
            <v>142486991965.69418</v>
          </cell>
        </row>
        <row r="110">
          <cell r="AC110">
            <v>98782161911.129089</v>
          </cell>
          <cell r="AX110">
            <v>151338667121.90747</v>
          </cell>
        </row>
        <row r="111">
          <cell r="AC111">
            <v>103227785359.95879</v>
          </cell>
          <cell r="AX111">
            <v>160190662729.06076</v>
          </cell>
        </row>
        <row r="112">
          <cell r="AC112">
            <v>107833890917.4335</v>
          </cell>
          <cell r="AX112">
            <v>169439086983.10126</v>
          </cell>
        </row>
        <row r="113">
          <cell r="AC113">
            <v>112657231650.13541</v>
          </cell>
          <cell r="AX113">
            <v>179289818269.28839</v>
          </cell>
        </row>
        <row r="114">
          <cell r="AC114">
            <v>117341243745.02278</v>
          </cell>
          <cell r="AX114">
            <v>189004809375.56964</v>
          </cell>
        </row>
        <row r="115">
          <cell r="AC115">
            <v>121967769898.68161</v>
          </cell>
          <cell r="AX115">
            <v>198847533570.76563</v>
          </cell>
        </row>
        <row r="116">
          <cell r="AC116">
            <v>126695137710.19363</v>
          </cell>
          <cell r="AX116">
            <v>208897255428.40024</v>
          </cell>
        </row>
        <row r="117">
          <cell r="AC117">
            <v>131693914294.75937</v>
          </cell>
          <cell r="AX117">
            <v>220390084634.17419</v>
          </cell>
        </row>
        <row r="118">
          <cell r="AC118">
            <v>136837171998.41904</v>
          </cell>
          <cell r="AX118">
            <v>232309229707.00665</v>
          </cell>
        </row>
        <row r="119">
          <cell r="AC119">
            <v>142171534080.34674</v>
          </cell>
          <cell r="AX119">
            <v>244901452906.12155</v>
          </cell>
        </row>
        <row r="120">
          <cell r="AC120">
            <v>148136325963.26892</v>
          </cell>
          <cell r="AX120">
            <v>258813964615.33478</v>
          </cell>
        </row>
        <row r="121">
          <cell r="AC121">
            <v>154361799267.41785</v>
          </cell>
          <cell r="AX121">
            <v>273538726862.52435</v>
          </cell>
        </row>
        <row r="122">
          <cell r="AC122">
            <v>160679225983.51736</v>
          </cell>
          <cell r="AX122">
            <v>288693890567.6532</v>
          </cell>
        </row>
        <row r="123">
          <cell r="AC123">
            <v>167103625337.92612</v>
          </cell>
          <cell r="AX123">
            <v>304387190851.48395</v>
          </cell>
        </row>
        <row r="124">
          <cell r="AC124">
            <v>173724215672.63123</v>
          </cell>
          <cell r="AX124">
            <v>320768600521.84857</v>
          </cell>
        </row>
        <row r="125">
          <cell r="AC125">
            <v>180557304637.37128</v>
          </cell>
          <cell r="AX125">
            <v>337906371565.43115</v>
          </cell>
        </row>
        <row r="126">
          <cell r="AC126">
            <v>187633220482.01221</v>
          </cell>
          <cell r="AX126">
            <v>355886582731.81396</v>
          </cell>
        </row>
        <row r="127">
          <cell r="AC127">
            <v>194259880162.91058</v>
          </cell>
          <cell r="AX127">
            <v>373081659131.521</v>
          </cell>
        </row>
        <row r="128">
          <cell r="AC128">
            <v>201084584548.48199</v>
          </cell>
          <cell r="AX128">
            <v>391074337718.32227</v>
          </cell>
        </row>
        <row r="129">
          <cell r="AC129">
            <v>207864700838.92859</v>
          </cell>
          <cell r="AX129">
            <v>409269690344.5863</v>
          </cell>
        </row>
        <row r="130">
          <cell r="AC130">
            <v>214788540682.51013</v>
          </cell>
          <cell r="AX130">
            <v>428194225793.87085</v>
          </cell>
        </row>
        <row r="131">
          <cell r="AC131">
            <v>221887493670.12518</v>
          </cell>
          <cell r="AX131">
            <v>447736910491.17401</v>
          </cell>
        </row>
        <row r="132">
          <cell r="AC132">
            <v>229176805837.31592</v>
          </cell>
          <cell r="AX132">
            <v>468228650868.94592</v>
          </cell>
        </row>
        <row r="133">
          <cell r="AC133">
            <v>236635935630.22232</v>
          </cell>
          <cell r="AX133">
            <v>489324763617.4939</v>
          </cell>
        </row>
        <row r="134">
          <cell r="AC134">
            <v>244368862886.72223</v>
          </cell>
          <cell r="AX134">
            <v>511596563426.21783</v>
          </cell>
        </row>
        <row r="135">
          <cell r="AC135">
            <v>252305571682.11963</v>
          </cell>
          <cell r="AX135">
            <v>534527052683.19104</v>
          </cell>
        </row>
        <row r="136">
          <cell r="AC136">
            <v>260529537860.32501</v>
          </cell>
          <cell r="AX136">
            <v>558708718733.20776</v>
          </cell>
        </row>
        <row r="137">
          <cell r="AC137">
            <v>268776991667.88504</v>
          </cell>
          <cell r="AX137">
            <v>583166239888.53247</v>
          </cell>
        </row>
        <row r="138">
          <cell r="AC138">
            <v>277303129226.85828</v>
          </cell>
          <cell r="AX138">
            <v>608856234970.1698</v>
          </cell>
        </row>
        <row r="139">
          <cell r="AC139">
            <v>286032530374.23059</v>
          </cell>
          <cell r="AX139">
            <v>635346970222.08118</v>
          </cell>
        </row>
        <row r="140">
          <cell r="AC140">
            <v>295040590656.86493</v>
          </cell>
          <cell r="AX140">
            <v>663076759634.34229</v>
          </cell>
        </row>
        <row r="141">
          <cell r="AC141">
            <v>303467628225.72107</v>
          </cell>
          <cell r="AX141">
            <v>689911605634.13037</v>
          </cell>
        </row>
        <row r="142">
          <cell r="AC142">
            <v>311155674203.27478</v>
          </cell>
          <cell r="AX142">
            <v>715605501187.97961</v>
          </cell>
        </row>
        <row r="143">
          <cell r="AC143">
            <v>319002309307.35364</v>
          </cell>
          <cell r="AX143">
            <v>742082840289.62537</v>
          </cell>
        </row>
        <row r="144">
          <cell r="AC144">
            <v>327025964065.53564</v>
          </cell>
          <cell r="AX144">
            <v>769459246097.82861</v>
          </cell>
        </row>
        <row r="145">
          <cell r="AC145">
            <v>335207113830.47571</v>
          </cell>
          <cell r="AX145">
            <v>797706167612.2074</v>
          </cell>
        </row>
        <row r="146">
          <cell r="AC146">
            <v>343528457131.19824</v>
          </cell>
          <cell r="AX146">
            <v>826739689325.74561</v>
          </cell>
        </row>
        <row r="147">
          <cell r="AC147">
            <v>351833064016.11603</v>
          </cell>
          <cell r="AX147">
            <v>856303968219.23059</v>
          </cell>
        </row>
        <row r="148">
          <cell r="AC148">
            <v>360282992082.67548</v>
          </cell>
          <cell r="AX148">
            <v>886624283705.83081</v>
          </cell>
        </row>
        <row r="149">
          <cell r="AC149">
            <v>369031234772.80145</v>
          </cell>
          <cell r="AX149">
            <v>918621906624.57153</v>
          </cell>
        </row>
        <row r="150">
          <cell r="AC150">
            <v>378067667754.60168</v>
          </cell>
          <cell r="AX150">
            <v>952215837962.1178</v>
          </cell>
        </row>
        <row r="151">
          <cell r="AC151">
            <v>387356047128.49768</v>
          </cell>
          <cell r="AX151">
            <v>987280217087.22437</v>
          </cell>
        </row>
        <row r="152">
          <cell r="AC152">
            <v>396775809925.58899</v>
          </cell>
          <cell r="AX152">
            <v>1023050764498.1943</v>
          </cell>
        </row>
        <row r="153">
          <cell r="AC153">
            <v>406474150045.57343</v>
          </cell>
          <cell r="AX153">
            <v>1060489241621.6583</v>
          </cell>
        </row>
        <row r="154">
          <cell r="AC154">
            <v>416289971945.73517</v>
          </cell>
          <cell r="AX154">
            <v>1098553724177.3287</v>
          </cell>
        </row>
        <row r="155">
          <cell r="AC155">
            <v>426405157524.82288</v>
          </cell>
          <cell r="AX155">
            <v>1138450867660.1514</v>
          </cell>
        </row>
        <row r="156">
          <cell r="AC156">
            <v>438181056084.27667</v>
          </cell>
          <cell r="AX156">
            <v>1183951908617.7354</v>
          </cell>
        </row>
        <row r="157">
          <cell r="AC157">
            <v>449549015911.45856</v>
          </cell>
          <cell r="AX157">
            <v>1230447826113.1252</v>
          </cell>
        </row>
        <row r="158">
          <cell r="AC158">
            <v>461100051039.90271</v>
          </cell>
          <cell r="AX158">
            <v>1278064886487.624</v>
          </cell>
        </row>
        <row r="159">
          <cell r="AC159">
            <v>473332080556.44171</v>
          </cell>
          <cell r="AX159">
            <v>1330254517480.4302</v>
          </cell>
        </row>
        <row r="160">
          <cell r="AC160">
            <v>485579899213.90656</v>
          </cell>
          <cell r="AX160">
            <v>1384131138237.3267</v>
          </cell>
        </row>
        <row r="161">
          <cell r="AC161">
            <v>498142650991.47278</v>
          </cell>
          <cell r="AX161">
            <v>1440263472862.0127</v>
          </cell>
        </row>
        <row r="162">
          <cell r="AC162">
            <v>506880449995.50055</v>
          </cell>
          <cell r="AX162">
            <v>1476897167334.7749</v>
          </cell>
        </row>
        <row r="163">
          <cell r="AC163">
            <v>513461293957.00824</v>
          </cell>
          <cell r="AX163">
            <v>1502107557853.679</v>
          </cell>
        </row>
        <row r="164">
          <cell r="AC164">
            <v>518483511552.6911</v>
          </cell>
          <cell r="AX164">
            <v>1517060865661.7192</v>
          </cell>
        </row>
        <row r="165">
          <cell r="AC165">
            <v>522650584678.76202</v>
          </cell>
          <cell r="AX165">
            <v>1526330689397.4226</v>
          </cell>
        </row>
        <row r="166">
          <cell r="AC166">
            <v>526837785315.55658</v>
          </cell>
          <cell r="AX166">
            <v>1535623061023.9514</v>
          </cell>
        </row>
      </sheetData>
      <sheetData sheetId="15">
        <row r="7">
          <cell r="M7">
            <v>60</v>
          </cell>
          <cell r="AC7">
            <v>2986538.0741052823</v>
          </cell>
          <cell r="AX7">
            <v>1988582.215822883</v>
          </cell>
        </row>
        <row r="8">
          <cell r="AC8">
            <v>4065052.9560200293</v>
          </cell>
          <cell r="AX8">
            <v>2898295.4021830517</v>
          </cell>
        </row>
        <row r="9">
          <cell r="AC9">
            <v>5325359.563089963</v>
          </cell>
          <cell r="AX9">
            <v>4038409.8955669189</v>
          </cell>
        </row>
        <row r="10">
          <cell r="AC10">
            <v>6845907.8483008984</v>
          </cell>
          <cell r="AX10">
            <v>5493044.1015614569</v>
          </cell>
        </row>
        <row r="11">
          <cell r="AC11">
            <v>8660283.5269786268</v>
          </cell>
          <cell r="AX11">
            <v>7321819.9062848678</v>
          </cell>
        </row>
        <row r="12">
          <cell r="AC12">
            <v>10804620.367661037</v>
          </cell>
          <cell r="AX12">
            <v>9591952.4701698013</v>
          </cell>
        </row>
        <row r="13">
          <cell r="AC13">
            <v>13317711.104205169</v>
          </cell>
          <cell r="AX13">
            <v>12378872.585375516</v>
          </cell>
        </row>
        <row r="14">
          <cell r="AC14">
            <v>16198314.523280682</v>
          </cell>
          <cell r="AX14">
            <v>15725323.201168623</v>
          </cell>
        </row>
        <row r="15">
          <cell r="AC15">
            <v>19406980.316244952</v>
          </cell>
          <cell r="AX15">
            <v>19635008.101316508</v>
          </cell>
        </row>
        <row r="16">
          <cell r="AC16">
            <v>23063614.279016405</v>
          </cell>
          <cell r="AX16">
            <v>24271770.541301109</v>
          </cell>
        </row>
        <row r="17">
          <cell r="AC17">
            <v>27449810.369036093</v>
          </cell>
          <cell r="AX17">
            <v>29897496.306512322</v>
          </cell>
        </row>
        <row r="18">
          <cell r="AC18">
            <v>31811071.948054709</v>
          </cell>
          <cell r="AX18">
            <v>34480527.590615727</v>
          </cell>
        </row>
        <row r="19">
          <cell r="AC19">
            <v>36464564.564117774</v>
          </cell>
          <cell r="AX19">
            <v>39388961.12814869</v>
          </cell>
        </row>
        <row r="20">
          <cell r="AC20">
            <v>41563120.925877497</v>
          </cell>
          <cell r="AX20">
            <v>44753891.875192001</v>
          </cell>
        </row>
        <row r="21">
          <cell r="AC21">
            <v>47124543.295854144</v>
          </cell>
          <cell r="AX21">
            <v>50565550.787155852</v>
          </cell>
        </row>
        <row r="22">
          <cell r="AC22">
            <v>53194786.545883171</v>
          </cell>
          <cell r="AX22">
            <v>56934615.682086855</v>
          </cell>
        </row>
        <row r="23">
          <cell r="AC23">
            <v>59779528.568818577</v>
          </cell>
          <cell r="AX23">
            <v>63805092.022095278</v>
          </cell>
        </row>
        <row r="24">
          <cell r="AC24">
            <v>67613795.116007879</v>
          </cell>
          <cell r="AX24">
            <v>72096794.225466251</v>
          </cell>
        </row>
        <row r="25">
          <cell r="AC25">
            <v>75590419.947995082</v>
          </cell>
          <cell r="AX25">
            <v>80592934.395843416</v>
          </cell>
        </row>
        <row r="26">
          <cell r="AC26">
            <v>83996553.645628393</v>
          </cell>
          <cell r="AX26">
            <v>89600458.349491447</v>
          </cell>
        </row>
        <row r="27">
          <cell r="AC27">
            <v>94880549.772950232</v>
          </cell>
          <cell r="AX27">
            <v>99709774.351699859</v>
          </cell>
        </row>
        <row r="28">
          <cell r="AC28">
            <v>106656494.99479677</v>
          </cell>
          <cell r="AX28">
            <v>110671005.74490765</v>
          </cell>
        </row>
        <row r="29">
          <cell r="AC29">
            <v>119352873.04142421</v>
          </cell>
          <cell r="AX29">
            <v>122517765.7938408</v>
          </cell>
        </row>
        <row r="30">
          <cell r="AC30">
            <v>132938130.82225081</v>
          </cell>
          <cell r="AX30">
            <v>135008885.77438954</v>
          </cell>
        </row>
        <row r="31">
          <cell r="AC31">
            <v>147548522.51267138</v>
          </cell>
          <cell r="AX31">
            <v>148393581.69131184</v>
          </cell>
        </row>
        <row r="32">
          <cell r="AC32">
            <v>163653140.43196386</v>
          </cell>
          <cell r="AX32">
            <v>163171887.44158581</v>
          </cell>
        </row>
        <row r="33">
          <cell r="AC33">
            <v>181274603.06937537</v>
          </cell>
          <cell r="AX33">
            <v>179435335.2005794</v>
          </cell>
        </row>
        <row r="34">
          <cell r="AC34">
            <v>200793810.89595741</v>
          </cell>
          <cell r="AX34">
            <v>197395712.2477676</v>
          </cell>
        </row>
        <row r="35">
          <cell r="AC35">
            <v>224346791.72142029</v>
          </cell>
          <cell r="AX35">
            <v>218686420.88058627</v>
          </cell>
        </row>
        <row r="36">
          <cell r="AC36">
            <v>249801861.5390209</v>
          </cell>
          <cell r="AX36">
            <v>241737713.00717708</v>
          </cell>
        </row>
        <row r="37">
          <cell r="AC37">
            <v>283386329.67138696</v>
          </cell>
          <cell r="AX37">
            <v>268909628.91170001</v>
          </cell>
        </row>
        <row r="38">
          <cell r="AC38">
            <v>320252824.39961952</v>
          </cell>
          <cell r="AX38">
            <v>298761523.03300899</v>
          </cell>
        </row>
        <row r="39">
          <cell r="AC39">
            <v>360420922.87949383</v>
          </cell>
          <cell r="AX39">
            <v>330710488.2517857</v>
          </cell>
        </row>
        <row r="40">
          <cell r="AC40">
            <v>404875375.22031927</v>
          </cell>
          <cell r="AX40">
            <v>366510754.4453944</v>
          </cell>
        </row>
        <row r="41">
          <cell r="AC41">
            <v>454528274.37837136</v>
          </cell>
          <cell r="AX41">
            <v>405805007.08966744</v>
          </cell>
        </row>
        <row r="42">
          <cell r="AC42">
            <v>509386617.31566417</v>
          </cell>
          <cell r="AX42">
            <v>449285282.68714237</v>
          </cell>
        </row>
        <row r="43">
          <cell r="AC43">
            <v>568867565.07569718</v>
          </cell>
          <cell r="AX43">
            <v>495936447.22560048</v>
          </cell>
        </row>
        <row r="44">
          <cell r="AC44">
            <v>633304903.34990656</v>
          </cell>
          <cell r="AX44">
            <v>546565168.07249761</v>
          </cell>
        </row>
        <row r="45">
          <cell r="AC45">
            <v>702794540.4614017</v>
          </cell>
          <cell r="AX45">
            <v>601003801.09043622</v>
          </cell>
        </row>
        <row r="46">
          <cell r="AC46">
            <v>775541780.75210369</v>
          </cell>
          <cell r="AX46">
            <v>657839608.61482024</v>
          </cell>
        </row>
        <row r="47">
          <cell r="AC47">
            <v>833179360.48387122</v>
          </cell>
          <cell r="AX47">
            <v>709633905.70790124</v>
          </cell>
        </row>
        <row r="48">
          <cell r="AC48">
            <v>894273579.17381549</v>
          </cell>
          <cell r="AX48">
            <v>764880294.98551607</v>
          </cell>
        </row>
        <row r="49">
          <cell r="AC49">
            <v>961248779.85020506</v>
          </cell>
          <cell r="AX49">
            <v>826325188.31658483</v>
          </cell>
        </row>
        <row r="50">
          <cell r="AC50">
            <v>1033549165.7935195</v>
          </cell>
          <cell r="AX50">
            <v>891805973.30862761</v>
          </cell>
        </row>
        <row r="51">
          <cell r="AC51">
            <v>1112225451.5063715</v>
          </cell>
          <cell r="AX51">
            <v>963815997.28467894</v>
          </cell>
        </row>
        <row r="52">
          <cell r="AC52">
            <v>1195516364.7462387</v>
          </cell>
          <cell r="AX52">
            <v>1041284734.9090631</v>
          </cell>
        </row>
        <row r="53">
          <cell r="AC53">
            <v>1283232631.3134394</v>
          </cell>
          <cell r="AX53">
            <v>1124880365.1422048</v>
          </cell>
        </row>
        <row r="54">
          <cell r="AC54">
            <v>1373619356.4421446</v>
          </cell>
          <cell r="AX54">
            <v>1213263054.9144592</v>
          </cell>
        </row>
        <row r="55">
          <cell r="AC55">
            <v>1465787289.1849291</v>
          </cell>
          <cell r="AX55">
            <v>1305105049.5302413</v>
          </cell>
        </row>
        <row r="56">
          <cell r="AC56">
            <v>1570593206.3524427</v>
          </cell>
          <cell r="AX56">
            <v>1408272765.2811303</v>
          </cell>
        </row>
        <row r="57">
          <cell r="AC57">
            <v>1737767554.176867</v>
          </cell>
          <cell r="AX57">
            <v>1541254539.8971059</v>
          </cell>
        </row>
        <row r="58">
          <cell r="AC58">
            <v>1920992288.4298239</v>
          </cell>
          <cell r="AX58">
            <v>1689495141.4053819</v>
          </cell>
        </row>
        <row r="59">
          <cell r="AC59">
            <v>2119117669.9388957</v>
          </cell>
          <cell r="AX59">
            <v>1849281136.2126298</v>
          </cell>
        </row>
        <row r="60">
          <cell r="AC60">
            <v>2338962474.9348836</v>
          </cell>
          <cell r="AX60">
            <v>2026012585.801558</v>
          </cell>
        </row>
        <row r="61">
          <cell r="AC61">
            <v>2577099986.8702111</v>
          </cell>
          <cell r="AX61">
            <v>2215334923.8094797</v>
          </cell>
        </row>
        <row r="62">
          <cell r="AC62">
            <v>2832190571.8866158</v>
          </cell>
          <cell r="AX62">
            <v>2418552706.7181568</v>
          </cell>
        </row>
        <row r="63">
          <cell r="AC63">
            <v>3106051760.4491301</v>
          </cell>
          <cell r="AX63">
            <v>2638563127.1818104</v>
          </cell>
        </row>
        <row r="64">
          <cell r="AC64">
            <v>3397968445.3899999</v>
          </cell>
          <cell r="AX64">
            <v>2871909574.015502</v>
          </cell>
        </row>
        <row r="65">
          <cell r="AC65">
            <v>3709022235.395978</v>
          </cell>
          <cell r="AX65">
            <v>3124064642.5822697</v>
          </cell>
        </row>
        <row r="66">
          <cell r="AC66">
            <v>4124066113.0887756</v>
          </cell>
          <cell r="AX66">
            <v>3495530878.28301</v>
          </cell>
        </row>
        <row r="67">
          <cell r="AC67">
            <v>4621861327.1259756</v>
          </cell>
          <cell r="AX67">
            <v>3961881450.43256</v>
          </cell>
        </row>
        <row r="68">
          <cell r="AC68">
            <v>5160661071.2460613</v>
          </cell>
          <cell r="AX68">
            <v>4473095881.646574</v>
          </cell>
        </row>
        <row r="69">
          <cell r="AC69">
            <v>5747802903.2641497</v>
          </cell>
          <cell r="AX69">
            <v>5044399840.968399</v>
          </cell>
        </row>
        <row r="70">
          <cell r="AC70">
            <v>6382851138.9046106</v>
          </cell>
          <cell r="AX70">
            <v>5673902039.0257854</v>
          </cell>
        </row>
        <row r="71">
          <cell r="AC71">
            <v>7082695864.1437788</v>
          </cell>
          <cell r="AX71">
            <v>6382106878.9035645</v>
          </cell>
        </row>
        <row r="72">
          <cell r="AC72">
            <v>7823167811.8996964</v>
          </cell>
          <cell r="AX72">
            <v>7101788217.8884888</v>
          </cell>
        </row>
        <row r="73">
          <cell r="AC73">
            <v>8622207687.4715805</v>
          </cell>
          <cell r="AX73">
            <v>7888449838.1774979</v>
          </cell>
        </row>
        <row r="74">
          <cell r="AC74">
            <v>9477203035.6931419</v>
          </cell>
          <cell r="AX74">
            <v>8742006082.924736</v>
          </cell>
        </row>
        <row r="75">
          <cell r="AC75">
            <v>10395078838.234779</v>
          </cell>
          <cell r="AX75">
            <v>9671913431.2657776</v>
          </cell>
        </row>
        <row r="76">
          <cell r="AC76">
            <v>11413500840.795227</v>
          </cell>
          <cell r="AX76">
            <v>10778283635.056086</v>
          </cell>
        </row>
        <row r="77">
          <cell r="AC77">
            <v>12516941409.006165</v>
          </cell>
          <cell r="AX77">
            <v>11941803474.022081</v>
          </cell>
        </row>
        <row r="78">
          <cell r="AC78">
            <v>13703908555.463398</v>
          </cell>
          <cell r="AX78">
            <v>13229802269.026047</v>
          </cell>
        </row>
        <row r="79">
          <cell r="AC79">
            <v>14983452863.707653</v>
          </cell>
          <cell r="AX79">
            <v>14623567300.403049</v>
          </cell>
        </row>
        <row r="80">
          <cell r="AC80">
            <v>16366704024.00725</v>
          </cell>
          <cell r="AX80">
            <v>16170424686.800045</v>
          </cell>
        </row>
        <row r="81">
          <cell r="AC81">
            <v>17957763317.987103</v>
          </cell>
          <cell r="AX81">
            <v>17966026916.571159</v>
          </cell>
        </row>
        <row r="82">
          <cell r="AC82">
            <v>19752396144.023041</v>
          </cell>
          <cell r="AX82">
            <v>20022682584.665329</v>
          </cell>
        </row>
        <row r="83">
          <cell r="AC83">
            <v>21692835385.399506</v>
          </cell>
          <cell r="AX83">
            <v>22294464588.105278</v>
          </cell>
        </row>
        <row r="84">
          <cell r="AC84">
            <v>23638328446.847107</v>
          </cell>
          <cell r="AX84">
            <v>24370879839.563171</v>
          </cell>
        </row>
        <row r="85">
          <cell r="AC85">
            <v>25882147264.178165</v>
          </cell>
          <cell r="AX85">
            <v>26669611541.147919</v>
          </cell>
        </row>
        <row r="86">
          <cell r="AC86">
            <v>28342984792.895615</v>
          </cell>
          <cell r="AX86">
            <v>29240126596.018669</v>
          </cell>
        </row>
        <row r="87">
          <cell r="AC87">
            <v>30967166289.527828</v>
          </cell>
          <cell r="AX87">
            <v>32205695661.942486</v>
          </cell>
        </row>
        <row r="88">
          <cell r="AC88">
            <v>33666183257.973892</v>
          </cell>
          <cell r="AX88">
            <v>35266259789.388306</v>
          </cell>
        </row>
        <row r="89">
          <cell r="AC89">
            <v>36161080712.863861</v>
          </cell>
          <cell r="AX89">
            <v>38434548044.031326</v>
          </cell>
        </row>
        <row r="90">
          <cell r="AC90">
            <v>38779936934.160812</v>
          </cell>
          <cell r="AX90">
            <v>41917549959.727264</v>
          </cell>
        </row>
        <row r="91">
          <cell r="AC91">
            <v>41695680975.750381</v>
          </cell>
          <cell r="AX91">
            <v>45909611854.621155</v>
          </cell>
        </row>
        <row r="92">
          <cell r="AC92">
            <v>45024565468.997833</v>
          </cell>
          <cell r="AX92">
            <v>50513232531.898529</v>
          </cell>
        </row>
        <row r="93">
          <cell r="AC93">
            <v>48525611214.988731</v>
          </cell>
          <cell r="AX93">
            <v>55419544183.965393</v>
          </cell>
        </row>
        <row r="94">
          <cell r="AC94">
            <v>51977236553.145164</v>
          </cell>
          <cell r="AX94">
            <v>60414680641.563545</v>
          </cell>
        </row>
        <row r="95">
          <cell r="AC95">
            <v>55622294978.138008</v>
          </cell>
          <cell r="AX95">
            <v>65819183249.922821</v>
          </cell>
        </row>
        <row r="96">
          <cell r="AC96">
            <v>59469700808.975555</v>
          </cell>
          <cell r="AX96">
            <v>71624453412.974899</v>
          </cell>
        </row>
        <row r="97">
          <cell r="AC97">
            <v>63647376266.321991</v>
          </cell>
          <cell r="AX97">
            <v>78488121392.739624</v>
          </cell>
        </row>
        <row r="98">
          <cell r="AC98">
            <v>67754246865.310631</v>
          </cell>
          <cell r="AX98">
            <v>85517331957.526703</v>
          </cell>
        </row>
        <row r="99">
          <cell r="AC99">
            <v>72046839901.209595</v>
          </cell>
          <cell r="AX99">
            <v>93198633295.535187</v>
          </cell>
        </row>
        <row r="100">
          <cell r="AC100">
            <v>76185252553.901611</v>
          </cell>
          <cell r="AX100">
            <v>101146053551.96053</v>
          </cell>
        </row>
        <row r="101">
          <cell r="AC101">
            <v>80586567292.550232</v>
          </cell>
          <cell r="AX101">
            <v>110085580185.36789</v>
          </cell>
        </row>
        <row r="102">
          <cell r="AC102">
            <v>85625237821.549744</v>
          </cell>
          <cell r="AX102">
            <v>120587888036.46083</v>
          </cell>
        </row>
        <row r="103">
          <cell r="AC103">
            <v>90302234127.413239</v>
          </cell>
          <cell r="AX103">
            <v>130516568705.28435</v>
          </cell>
        </row>
        <row r="104">
          <cell r="AC104">
            <v>94817700721.989197</v>
          </cell>
          <cell r="AX104">
            <v>140109183629.38116</v>
          </cell>
        </row>
        <row r="105">
          <cell r="AC105">
            <v>99162460832.785004</v>
          </cell>
          <cell r="AX105">
            <v>148555640269.38516</v>
          </cell>
        </row>
        <row r="106">
          <cell r="AC106">
            <v>103597326224.83517</v>
          </cell>
          <cell r="AX106">
            <v>157090370766.00946</v>
          </cell>
        </row>
        <row r="107">
          <cell r="AC107">
            <v>108364318472.1142</v>
          </cell>
          <cell r="AX107">
            <v>166380203338.71393</v>
          </cell>
        </row>
        <row r="108">
          <cell r="AC108">
            <v>113304837360.86722</v>
          </cell>
          <cell r="AX108">
            <v>176111105521.23685</v>
          </cell>
        </row>
        <row r="109">
          <cell r="AC109">
            <v>118434435319.49739</v>
          </cell>
          <cell r="AX109">
            <v>186299328509.18784</v>
          </cell>
        </row>
        <row r="110">
          <cell r="AC110">
            <v>123537991797.70248</v>
          </cell>
          <cell r="AX110">
            <v>196662541840.9364</v>
          </cell>
        </row>
        <row r="111">
          <cell r="AC111">
            <v>128774205526.45137</v>
          </cell>
          <cell r="AX111">
            <v>207391673592.70419</v>
          </cell>
        </row>
        <row r="112">
          <cell r="AC112">
            <v>134368739784.207</v>
          </cell>
          <cell r="AX112">
            <v>218967269803.5079</v>
          </cell>
        </row>
        <row r="113">
          <cell r="AC113">
            <v>140113825790.17297</v>
          </cell>
          <cell r="AX113">
            <v>230910227729.02896</v>
          </cell>
        </row>
        <row r="114">
          <cell r="AC114">
            <v>146048315658.79755</v>
          </cell>
          <cell r="AX114">
            <v>243527871204.65521</v>
          </cell>
        </row>
        <row r="115">
          <cell r="AC115">
            <v>152083921345.03552</v>
          </cell>
          <cell r="AX115">
            <v>256387547042.6777</v>
          </cell>
        </row>
        <row r="116">
          <cell r="AC116">
            <v>158357073605.99042</v>
          </cell>
          <cell r="AX116">
            <v>269985303117.69855</v>
          </cell>
        </row>
        <row r="117">
          <cell r="AC117">
            <v>164403284736.55389</v>
          </cell>
          <cell r="AX117">
            <v>283841054424.25195</v>
          </cell>
        </row>
        <row r="118">
          <cell r="AC118">
            <v>170632385621.18918</v>
          </cell>
          <cell r="AX118">
            <v>298363821704.33582</v>
          </cell>
        </row>
        <row r="119">
          <cell r="AC119">
            <v>177538308693.61469</v>
          </cell>
          <cell r="AX119">
            <v>314324398543.52435</v>
          </cell>
        </row>
        <row r="120">
          <cell r="AC120">
            <v>184905725611.8894</v>
          </cell>
          <cell r="AX120">
            <v>331483091179.71283</v>
          </cell>
        </row>
        <row r="121">
          <cell r="AC121">
            <v>192406694393.68658</v>
          </cell>
          <cell r="AX121">
            <v>349104162978.24304</v>
          </cell>
        </row>
        <row r="122">
          <cell r="AC122">
            <v>199043737002.73868</v>
          </cell>
          <cell r="AX122">
            <v>365730533188.25653</v>
          </cell>
        </row>
        <row r="123">
          <cell r="AC123">
            <v>205785207925.96326</v>
          </cell>
          <cell r="AX123">
            <v>382926735391.78058</v>
          </cell>
        </row>
        <row r="124">
          <cell r="AC124">
            <v>212607422647.00891</v>
          </cell>
          <cell r="AX124">
            <v>400585674733.46887</v>
          </cell>
        </row>
        <row r="125">
          <cell r="AC125">
            <v>219654028902.59326</v>
          </cell>
          <cell r="AX125">
            <v>419098552456.56378</v>
          </cell>
        </row>
        <row r="126">
          <cell r="AC126">
            <v>226886046937.68558</v>
          </cell>
          <cell r="AX126">
            <v>438266671358.07727</v>
          </cell>
        </row>
        <row r="127">
          <cell r="AC127">
            <v>233924794982.1994</v>
          </cell>
          <cell r="AX127">
            <v>457508248766.66492</v>
          </cell>
        </row>
        <row r="128">
          <cell r="AC128">
            <v>241101012044.22266</v>
          </cell>
          <cell r="AX128">
            <v>477238098631.48395</v>
          </cell>
        </row>
        <row r="129">
          <cell r="AC129">
            <v>248583308551.33151</v>
          </cell>
          <cell r="AX129">
            <v>498201427328.94104</v>
          </cell>
        </row>
        <row r="130">
          <cell r="AC130">
            <v>256263994208.31207</v>
          </cell>
          <cell r="AX130">
            <v>519854148084.96021</v>
          </cell>
        </row>
        <row r="131">
          <cell r="AC131">
            <v>264027922973.78488</v>
          </cell>
          <cell r="AX131">
            <v>542199963202.32483</v>
          </cell>
        </row>
        <row r="132">
          <cell r="AC132">
            <v>271306615740.78772</v>
          </cell>
          <cell r="AX132">
            <v>564060520888.03113</v>
          </cell>
        </row>
        <row r="133">
          <cell r="AC133">
            <v>278817362813.25</v>
          </cell>
          <cell r="AX133">
            <v>586972237095.63623</v>
          </cell>
        </row>
        <row r="134">
          <cell r="AC134">
            <v>286295107199.1062</v>
          </cell>
          <cell r="AX134">
            <v>609863608488.80713</v>
          </cell>
        </row>
        <row r="135">
          <cell r="AC135">
            <v>294051697681.56079</v>
          </cell>
          <cell r="AX135">
            <v>634143551886.26575</v>
          </cell>
        </row>
        <row r="136">
          <cell r="AC136">
            <v>301990611566.21124</v>
          </cell>
          <cell r="AX136">
            <v>659227636320.11487</v>
          </cell>
        </row>
        <row r="137">
          <cell r="AC137">
            <v>310544471608.67908</v>
          </cell>
          <cell r="AX137">
            <v>686341629237.10706</v>
          </cell>
        </row>
        <row r="138">
          <cell r="AC138">
            <v>319309439868.66058</v>
          </cell>
          <cell r="AX138">
            <v>714384593983.74988</v>
          </cell>
        </row>
        <row r="139">
          <cell r="AC139">
            <v>328320666840.33624</v>
          </cell>
          <cell r="AX139">
            <v>743561094912.87476</v>
          </cell>
        </row>
        <row r="140">
          <cell r="AC140">
            <v>336823430711.06055</v>
          </cell>
          <cell r="AX140">
            <v>771903467944.65967</v>
          </cell>
        </row>
        <row r="141">
          <cell r="AC141">
            <v>344897614744.53601</v>
          </cell>
          <cell r="AX141">
            <v>799833427430.16284</v>
          </cell>
        </row>
        <row r="142">
          <cell r="AC142">
            <v>353576432071.40259</v>
          </cell>
          <cell r="AX142">
            <v>829598840956.38965</v>
          </cell>
        </row>
        <row r="143">
          <cell r="AC143">
            <v>362427002911.23346</v>
          </cell>
          <cell r="AX143">
            <v>860233384828.09631</v>
          </cell>
        </row>
        <row r="144">
          <cell r="AC144">
            <v>371864211677.28033</v>
          </cell>
          <cell r="AX144">
            <v>892869152360.75342</v>
          </cell>
        </row>
        <row r="145">
          <cell r="AC145">
            <v>382413079515.99121</v>
          </cell>
          <cell r="AX145">
            <v>928654128994.79492</v>
          </cell>
        </row>
        <row r="146">
          <cell r="AC146">
            <v>393232051956.92126</v>
          </cell>
          <cell r="AX146">
            <v>965897791175.67188</v>
          </cell>
        </row>
        <row r="147">
          <cell r="AC147">
            <v>404046929816.2063</v>
          </cell>
          <cell r="AX147">
            <v>1003219699399.0592</v>
          </cell>
        </row>
        <row r="148">
          <cell r="AC148">
            <v>415260353870.54761</v>
          </cell>
          <cell r="AX148">
            <v>1042669963599.6587</v>
          </cell>
        </row>
        <row r="149">
          <cell r="AC149">
            <v>426768824635.74255</v>
          </cell>
          <cell r="AX149">
            <v>1083633491322.2612</v>
          </cell>
        </row>
        <row r="150">
          <cell r="AC150">
            <v>438742396490.38708</v>
          </cell>
          <cell r="AX150">
            <v>1127390309470.1648</v>
          </cell>
        </row>
        <row r="151">
          <cell r="AC151">
            <v>450940257372.28754</v>
          </cell>
          <cell r="AX151">
            <v>1172278435157.364</v>
          </cell>
        </row>
        <row r="152">
          <cell r="AC152">
            <v>463492483669.00916</v>
          </cell>
          <cell r="AX152">
            <v>1219134141880.4128</v>
          </cell>
        </row>
        <row r="153">
          <cell r="AC153">
            <v>476198786171.53314</v>
          </cell>
          <cell r="AX153">
            <v>1266676594582.7571</v>
          </cell>
        </row>
        <row r="154">
          <cell r="AC154">
            <v>489352639959.07245</v>
          </cell>
          <cell r="AX154">
            <v>1316813976863.6147</v>
          </cell>
        </row>
        <row r="155">
          <cell r="AC155">
            <v>504203130673.2804</v>
          </cell>
          <cell r="AX155">
            <v>1372297612197.5266</v>
          </cell>
        </row>
        <row r="156">
          <cell r="AC156">
            <v>519112991519.16937</v>
          </cell>
          <cell r="AX156">
            <v>1429868389494.4006</v>
          </cell>
        </row>
        <row r="157">
          <cell r="AC157">
            <v>531981984827.28729</v>
          </cell>
          <cell r="AX157">
            <v>1483708530416.5825</v>
          </cell>
        </row>
        <row r="158">
          <cell r="AC158">
            <v>545126719131.55835</v>
          </cell>
          <cell r="AX158">
            <v>1539371363906.9307</v>
          </cell>
        </row>
        <row r="159">
          <cell r="AC159">
            <v>559164155135.04858</v>
          </cell>
          <cell r="AX159">
            <v>1601121839940.4277</v>
          </cell>
        </row>
        <row r="160">
          <cell r="AC160">
            <v>573279915801.97778</v>
          </cell>
          <cell r="AX160">
            <v>1665072081484.6597</v>
          </cell>
        </row>
        <row r="161">
          <cell r="AC161">
            <v>583502284323.18188</v>
          </cell>
          <cell r="AX161">
            <v>1714033848555.0706</v>
          </cell>
        </row>
        <row r="162">
          <cell r="AC162">
            <v>591057917240.83838</v>
          </cell>
          <cell r="AX162">
            <v>1746321324699.6655</v>
          </cell>
        </row>
        <row r="163">
          <cell r="AC163">
            <v>597473667753.93555</v>
          </cell>
          <cell r="AX163">
            <v>1771878099546.2144</v>
          </cell>
        </row>
        <row r="164">
          <cell r="AC164">
            <v>602255927160.04272</v>
          </cell>
          <cell r="AX164">
            <v>1786005453529.3145</v>
          </cell>
        </row>
        <row r="165">
          <cell r="AC165">
            <v>606178909908.03076</v>
          </cell>
          <cell r="AX165">
            <v>1793939975190.2644</v>
          </cell>
        </row>
        <row r="166">
          <cell r="AC166">
            <v>610118584423.25635</v>
          </cell>
          <cell r="AX166">
            <v>1801891451964.8594</v>
          </cell>
        </row>
      </sheetData>
      <sheetData sheetId="16">
        <row r="7">
          <cell r="M7">
            <v>60</v>
          </cell>
          <cell r="AC7">
            <v>2998173.8332368759</v>
          </cell>
          <cell r="AX7">
            <v>1995727.0854589012</v>
          </cell>
        </row>
        <row r="8">
          <cell r="AC8">
            <v>4111310.724731727</v>
          </cell>
          <cell r="AX8">
            <v>2945490.9605606357</v>
          </cell>
        </row>
        <row r="9">
          <cell r="AC9">
            <v>5426877.4368589045</v>
          </cell>
          <cell r="AX9">
            <v>4153566.5379248373</v>
          </cell>
        </row>
        <row r="10">
          <cell r="AC10">
            <v>7024952.7536826786</v>
          </cell>
          <cell r="AX10">
            <v>5710865.9836901482</v>
          </cell>
        </row>
        <row r="11">
          <cell r="AC11">
            <v>8943969.9711638037</v>
          </cell>
          <cell r="AX11">
            <v>7687271.3775407383</v>
          </cell>
        </row>
        <row r="12">
          <cell r="AC12">
            <v>11225486.894782901</v>
          </cell>
          <cell r="AX12">
            <v>10162128.033925965</v>
          </cell>
        </row>
        <row r="13">
          <cell r="AC13">
            <v>13914331.275776707</v>
          </cell>
          <cell r="AX13">
            <v>13225073.669331942</v>
          </cell>
        </row>
        <row r="14">
          <cell r="AC14">
            <v>16948207.686608355</v>
          </cell>
          <cell r="AX14">
            <v>16866899.397021271</v>
          </cell>
        </row>
        <row r="15">
          <cell r="AC15">
            <v>20397586.791457649</v>
          </cell>
          <cell r="AX15">
            <v>21205161.282319333</v>
          </cell>
        </row>
        <row r="16">
          <cell r="AC16">
            <v>24336287.708666593</v>
          </cell>
          <cell r="AX16">
            <v>26373521.124093451</v>
          </cell>
        </row>
        <row r="17">
          <cell r="AC17">
            <v>28975657.028511539</v>
          </cell>
          <cell r="AX17">
            <v>32566551.614636008</v>
          </cell>
        </row>
        <row r="18">
          <cell r="AC18">
            <v>33401718.356520854</v>
          </cell>
          <cell r="AX18">
            <v>37418573.262312472</v>
          </cell>
        </row>
        <row r="19">
          <cell r="AC19">
            <v>38490580.265070602</v>
          </cell>
          <cell r="AX19">
            <v>43086857.670270488</v>
          </cell>
        </row>
        <row r="20">
          <cell r="AC20">
            <v>43813094.834088847</v>
          </cell>
          <cell r="AX20">
            <v>48800352.665336445</v>
          </cell>
        </row>
        <row r="21">
          <cell r="AC21">
            <v>49660397.102038264</v>
          </cell>
          <cell r="AX21">
            <v>55198446.188831173</v>
          </cell>
        </row>
        <row r="22">
          <cell r="AC22">
            <v>56011912.951036841</v>
          </cell>
          <cell r="AX22">
            <v>62113075.670078084</v>
          </cell>
        </row>
        <row r="23">
          <cell r="AC23">
            <v>63767058.184092745</v>
          </cell>
          <cell r="AX23">
            <v>70571743.46172446</v>
          </cell>
        </row>
        <row r="24">
          <cell r="AC24">
            <v>71625408.440070823</v>
          </cell>
          <cell r="AX24">
            <v>79408115.211158633</v>
          </cell>
        </row>
        <row r="25">
          <cell r="AC25">
            <v>80122097.409014925</v>
          </cell>
          <cell r="AX25">
            <v>88981675.343256429</v>
          </cell>
        </row>
        <row r="26">
          <cell r="AC26">
            <v>89154256.931720048</v>
          </cell>
          <cell r="AX26">
            <v>99186284.080851108</v>
          </cell>
        </row>
        <row r="27">
          <cell r="AC27">
            <v>101020788.98855758</v>
          </cell>
          <cell r="AX27">
            <v>110751984.65520832</v>
          </cell>
        </row>
        <row r="28">
          <cell r="AC28">
            <v>113854616.89389926</v>
          </cell>
          <cell r="AX28">
            <v>123141539.6723524</v>
          </cell>
        </row>
        <row r="29">
          <cell r="AC29">
            <v>127625269.23281749</v>
          </cell>
          <cell r="AX29">
            <v>136098510.04571965</v>
          </cell>
        </row>
        <row r="30">
          <cell r="AC30">
            <v>142549533.06223714</v>
          </cell>
          <cell r="AX30">
            <v>150396872.67932287</v>
          </cell>
        </row>
        <row r="31">
          <cell r="AC31">
            <v>159052402.85585684</v>
          </cell>
          <cell r="AX31">
            <v>166112604.61231065</v>
          </cell>
        </row>
        <row r="32">
          <cell r="AC32">
            <v>177073839.48325172</v>
          </cell>
          <cell r="AX32">
            <v>183399817.21987772</v>
          </cell>
        </row>
        <row r="33">
          <cell r="AC33">
            <v>196452756.26873517</v>
          </cell>
          <cell r="AX33">
            <v>201901773.041152</v>
          </cell>
        </row>
        <row r="34">
          <cell r="AC34">
            <v>218526448.60753396</v>
          </cell>
          <cell r="AX34">
            <v>222747068.538389</v>
          </cell>
        </row>
        <row r="35">
          <cell r="AC35">
            <v>246995446.08811146</v>
          </cell>
          <cell r="AX35">
            <v>249154289.92774564</v>
          </cell>
        </row>
        <row r="36">
          <cell r="AC36">
            <v>278009032.05150151</v>
          </cell>
          <cell r="AX36">
            <v>277722343.88438439</v>
          </cell>
        </row>
        <row r="37">
          <cell r="AC37">
            <v>318560408.27365005</v>
          </cell>
          <cell r="AX37">
            <v>311616450.24296927</v>
          </cell>
        </row>
        <row r="38">
          <cell r="AC38">
            <v>363428440.74889088</v>
          </cell>
          <cell r="AX38">
            <v>348618298.04416519</v>
          </cell>
        </row>
        <row r="39">
          <cell r="AC39">
            <v>413199445.34136307</v>
          </cell>
          <cell r="AX39">
            <v>389514795.09338248</v>
          </cell>
        </row>
        <row r="40">
          <cell r="AC40">
            <v>467987485.34651947</v>
          </cell>
          <cell r="AX40">
            <v>434248130.16876054</v>
          </cell>
        </row>
        <row r="41">
          <cell r="AC41">
            <v>523570556.50671953</v>
          </cell>
          <cell r="AX41">
            <v>479823715.9635995</v>
          </cell>
        </row>
        <row r="42">
          <cell r="AC42">
            <v>582370990.81659234</v>
          </cell>
          <cell r="AX42">
            <v>527071952.73825598</v>
          </cell>
        </row>
        <row r="43">
          <cell r="AC43">
            <v>645860164.6225667</v>
          </cell>
          <cell r="AX43">
            <v>578562393.09166455</v>
          </cell>
        </row>
        <row r="44">
          <cell r="AC44">
            <v>714225335.07268488</v>
          </cell>
          <cell r="AX44">
            <v>633291885.60515881</v>
          </cell>
        </row>
        <row r="45">
          <cell r="AC45">
            <v>787926612.18674874</v>
          </cell>
          <cell r="AX45">
            <v>692582814.26113629</v>
          </cell>
        </row>
        <row r="46">
          <cell r="AC46">
            <v>867278337.0760721</v>
          </cell>
          <cell r="AX46">
            <v>756436838.23522544</v>
          </cell>
        </row>
        <row r="47">
          <cell r="AC47">
            <v>934978427.87128425</v>
          </cell>
          <cell r="AX47">
            <v>817760729.40854311</v>
          </cell>
        </row>
        <row r="48">
          <cell r="AC48">
            <v>1006493118.0175959</v>
          </cell>
          <cell r="AX48">
            <v>883649605.1814177</v>
          </cell>
        </row>
        <row r="49">
          <cell r="AC49">
            <v>1081847208.7255194</v>
          </cell>
          <cell r="AX49">
            <v>953215872.80501318</v>
          </cell>
        </row>
        <row r="50">
          <cell r="AC50">
            <v>1163479367.7453251</v>
          </cell>
          <cell r="AX50">
            <v>1030265831.5952973</v>
          </cell>
        </row>
        <row r="51">
          <cell r="AC51">
            <v>1253259946.1602054</v>
          </cell>
          <cell r="AX51">
            <v>1114519331.2352664</v>
          </cell>
        </row>
        <row r="52">
          <cell r="AC52">
            <v>1350762188.6463466</v>
          </cell>
          <cell r="AX52">
            <v>1208548610.5280976</v>
          </cell>
        </row>
        <row r="53">
          <cell r="AC53">
            <v>1449895721.0295479</v>
          </cell>
          <cell r="AX53">
            <v>1304849440.3001361</v>
          </cell>
        </row>
        <row r="54">
          <cell r="AC54">
            <v>1553464702.8669605</v>
          </cell>
          <cell r="AX54">
            <v>1407148004.0093806</v>
          </cell>
        </row>
        <row r="55">
          <cell r="AC55">
            <v>1661867513.615083</v>
          </cell>
          <cell r="AX55">
            <v>1514949421.1421533</v>
          </cell>
        </row>
        <row r="56">
          <cell r="AC56">
            <v>1895362075.8836632</v>
          </cell>
          <cell r="AX56">
            <v>1662085317.7581177</v>
          </cell>
        </row>
        <row r="57">
          <cell r="AC57">
            <v>2248672638.5015721</v>
          </cell>
          <cell r="AX57">
            <v>1858438999.7115717</v>
          </cell>
        </row>
        <row r="58">
          <cell r="AC58">
            <v>2642172783.937151</v>
          </cell>
          <cell r="AX58">
            <v>2071441113.2919364</v>
          </cell>
        </row>
        <row r="59">
          <cell r="AC59">
            <v>3078730436.8881269</v>
          </cell>
          <cell r="AX59">
            <v>2304243291.88901</v>
          </cell>
        </row>
        <row r="60">
          <cell r="AC60">
            <v>3304029932.9238033</v>
          </cell>
          <cell r="AX60">
            <v>2496221996.3989706</v>
          </cell>
        </row>
        <row r="61">
          <cell r="AC61">
            <v>3476418348.4610119</v>
          </cell>
          <cell r="AX61">
            <v>2690831336.8273072</v>
          </cell>
        </row>
        <row r="62">
          <cell r="AC62">
            <v>3655816865.368329</v>
          </cell>
          <cell r="AX62">
            <v>2897907861.1825256</v>
          </cell>
        </row>
        <row r="63">
          <cell r="AC63">
            <v>3842890148.5592966</v>
          </cell>
          <cell r="AX63">
            <v>3119963893.4463434</v>
          </cell>
        </row>
        <row r="64">
          <cell r="AC64">
            <v>4038153302.684566</v>
          </cell>
          <cell r="AX64">
            <v>3359123947.8372259</v>
          </cell>
        </row>
        <row r="65">
          <cell r="AC65">
            <v>4242671396.9951382</v>
          </cell>
          <cell r="AX65">
            <v>3615879751.5884671</v>
          </cell>
        </row>
        <row r="66">
          <cell r="AC66">
            <v>4745050521.2109165</v>
          </cell>
          <cell r="AX66">
            <v>4191063535.7840815</v>
          </cell>
        </row>
        <row r="67">
          <cell r="AC67">
            <v>5326473527.5819035</v>
          </cell>
          <cell r="AX67">
            <v>4740299869.3511019</v>
          </cell>
        </row>
        <row r="68">
          <cell r="AC68">
            <v>5961442683.7501583</v>
          </cell>
          <cell r="AX68">
            <v>5355502554.4457664</v>
          </cell>
        </row>
        <row r="69">
          <cell r="AC69">
            <v>6654027474.0741358</v>
          </cell>
          <cell r="AX69">
            <v>6033828838.309576</v>
          </cell>
        </row>
        <row r="70">
          <cell r="AC70">
            <v>7411854880.5414829</v>
          </cell>
          <cell r="AX70">
            <v>6794734586.1310997</v>
          </cell>
        </row>
        <row r="71">
          <cell r="AC71">
            <v>8262260506.4231863</v>
          </cell>
          <cell r="AX71">
            <v>7654563769.778204</v>
          </cell>
        </row>
        <row r="72">
          <cell r="AC72">
            <v>9199863891.9435654</v>
          </cell>
          <cell r="AX72">
            <v>8589571683.1393337</v>
          </cell>
        </row>
        <row r="73">
          <cell r="AC73">
            <v>10205010327.091042</v>
          </cell>
          <cell r="AX73">
            <v>9598611766.2447891</v>
          </cell>
        </row>
        <row r="74">
          <cell r="AC74">
            <v>11284963829.046692</v>
          </cell>
          <cell r="AX74">
            <v>10700136221.793552</v>
          </cell>
        </row>
        <row r="75">
          <cell r="AC75">
            <v>12492673013.664568</v>
          </cell>
          <cell r="AX75">
            <v>11968515052.029442</v>
          </cell>
        </row>
        <row r="76">
          <cell r="AC76">
            <v>13719437920.479652</v>
          </cell>
          <cell r="AX76">
            <v>13359257335.298176</v>
          </cell>
        </row>
        <row r="77">
          <cell r="AC77">
            <v>14967907691.160591</v>
          </cell>
          <cell r="AX77">
            <v>14733697973.631592</v>
          </cell>
        </row>
        <row r="78">
          <cell r="AC78">
            <v>16305798266.845463</v>
          </cell>
          <cell r="AX78">
            <v>16232004617.870249</v>
          </cell>
        </row>
        <row r="79">
          <cell r="AC79">
            <v>17823082996.86525</v>
          </cell>
          <cell r="AX79">
            <v>17926936983.588451</v>
          </cell>
        </row>
        <row r="80">
          <cell r="AC80">
            <v>19491909901.756218</v>
          </cell>
          <cell r="AX80">
            <v>19837470961.122383</v>
          </cell>
        </row>
        <row r="81">
          <cell r="AC81">
            <v>21359434118.120186</v>
          </cell>
          <cell r="AX81">
            <v>21845124607.020172</v>
          </cell>
        </row>
        <row r="82">
          <cell r="AC82">
            <v>23382481921.743446</v>
          </cell>
          <cell r="AX82">
            <v>24112050016.958073</v>
          </cell>
        </row>
        <row r="83">
          <cell r="AC83">
            <v>25603970760.001129</v>
          </cell>
          <cell r="AX83">
            <v>26659288633.076302</v>
          </cell>
        </row>
        <row r="84">
          <cell r="AC84">
            <v>27869415022.317184</v>
          </cell>
          <cell r="AX84">
            <v>29243522240.586548</v>
          </cell>
        </row>
        <row r="85">
          <cell r="AC85">
            <v>30218863069.463913</v>
          </cell>
          <cell r="AX85">
            <v>31976243553.369968</v>
          </cell>
        </row>
        <row r="86">
          <cell r="AC86">
            <v>32705443888.339615</v>
          </cell>
          <cell r="AX86">
            <v>34867853288.084229</v>
          </cell>
        </row>
        <row r="87">
          <cell r="AC87">
            <v>35218768133.196869</v>
          </cell>
          <cell r="AX87">
            <v>38211618609.449692</v>
          </cell>
        </row>
        <row r="88">
          <cell r="AC88">
            <v>37901946838.356537</v>
          </cell>
          <cell r="AX88">
            <v>41863259689.297783</v>
          </cell>
        </row>
        <row r="89">
          <cell r="AC89">
            <v>40847817235.386818</v>
          </cell>
          <cell r="AX89">
            <v>45989128353.250328</v>
          </cell>
        </row>
        <row r="90">
          <cell r="AC90">
            <v>44003070944.397125</v>
          </cell>
          <cell r="AX90">
            <v>50474495506.227081</v>
          </cell>
        </row>
        <row r="91">
          <cell r="AC91">
            <v>47560162141.254837</v>
          </cell>
          <cell r="AX91">
            <v>55465570590.319138</v>
          </cell>
        </row>
        <row r="92">
          <cell r="AC92">
            <v>51481327897.963394</v>
          </cell>
          <cell r="AX92">
            <v>61060336348.156876</v>
          </cell>
        </row>
        <row r="93">
          <cell r="AC93">
            <v>55802199831.619293</v>
          </cell>
          <cell r="AX93">
            <v>67514695896.240952</v>
          </cell>
        </row>
        <row r="94">
          <cell r="AC94">
            <v>60425304153.089912</v>
          </cell>
          <cell r="AX94">
            <v>74663194801.863464</v>
          </cell>
        </row>
        <row r="95">
          <cell r="AC95">
            <v>65280547195.354416</v>
          </cell>
          <cell r="AX95">
            <v>82295650900.674866</v>
          </cell>
        </row>
        <row r="96">
          <cell r="AC96">
            <v>70679894254.872879</v>
          </cell>
          <cell r="AX96">
            <v>91087417676.603409</v>
          </cell>
        </row>
        <row r="97">
          <cell r="AC97">
            <v>75282035095.549179</v>
          </cell>
          <cell r="AX97">
            <v>99348073263.512024</v>
          </cell>
        </row>
        <row r="98">
          <cell r="AC98">
            <v>79730080695.408356</v>
          </cell>
          <cell r="AX98">
            <v>107926680038.82706</v>
          </cell>
        </row>
        <row r="99">
          <cell r="AC99">
            <v>84496605012.358582</v>
          </cell>
          <cell r="AX99">
            <v>117544994267.98996</v>
          </cell>
        </row>
        <row r="100">
          <cell r="AC100">
            <v>89740461615.925583</v>
          </cell>
          <cell r="AX100">
            <v>128518064100.74277</v>
          </cell>
        </row>
        <row r="101">
          <cell r="AC101">
            <v>95082035179.98465</v>
          </cell>
          <cell r="AX101">
            <v>139706529012.29608</v>
          </cell>
        </row>
        <row r="102">
          <cell r="AC102">
            <v>100423394802.70532</v>
          </cell>
          <cell r="AX102">
            <v>150652006288.2179</v>
          </cell>
        </row>
        <row r="103">
          <cell r="AC103">
            <v>105829975408.33223</v>
          </cell>
          <cell r="AX103">
            <v>161110298099.7785</v>
          </cell>
        </row>
        <row r="104">
          <cell r="AC104">
            <v>111338615357.65768</v>
          </cell>
          <cell r="AX104">
            <v>171645141835.26608</v>
          </cell>
        </row>
        <row r="105">
          <cell r="AC105">
            <v>117071800113.24155</v>
          </cell>
          <cell r="AX105">
            <v>182730905550.60516</v>
          </cell>
        </row>
        <row r="106">
          <cell r="AC106">
            <v>123023020900.38857</v>
          </cell>
          <cell r="AX106">
            <v>194342416105.87863</v>
          </cell>
        </row>
        <row r="107">
          <cell r="AC107">
            <v>128529789245.50049</v>
          </cell>
          <cell r="AX107">
            <v>205333283418.52112</v>
          </cell>
        </row>
        <row r="108">
          <cell r="AC108">
            <v>134180532289.68536</v>
          </cell>
          <cell r="AX108">
            <v>216674329325.51361</v>
          </cell>
        </row>
        <row r="109">
          <cell r="AC109">
            <v>140103588532.02576</v>
          </cell>
          <cell r="AX109">
            <v>228791216215.40872</v>
          </cell>
        </row>
        <row r="110">
          <cell r="AC110">
            <v>146317454586.08289</v>
          </cell>
          <cell r="AX110">
            <v>241668618705.19238</v>
          </cell>
        </row>
        <row r="111">
          <cell r="AC111">
            <v>152801865041.48276</v>
          </cell>
          <cell r="AX111">
            <v>255362456234.32797</v>
          </cell>
        </row>
        <row r="112">
          <cell r="AC112">
            <v>158659203266.79208</v>
          </cell>
          <cell r="AX112">
            <v>268310459305.07556</v>
          </cell>
        </row>
        <row r="113">
          <cell r="AC113">
            <v>164414952189.51385</v>
          </cell>
          <cell r="AX113">
            <v>281326966985.97491</v>
          </cell>
        </row>
        <row r="114">
          <cell r="AC114">
            <v>170119514864.7955</v>
          </cell>
          <cell r="AX114">
            <v>294144422234.0141</v>
          </cell>
        </row>
        <row r="115">
          <cell r="AC115">
            <v>176031677769.70816</v>
          </cell>
          <cell r="AX115">
            <v>307711596664.8927</v>
          </cell>
        </row>
        <row r="116">
          <cell r="AC116">
            <v>182139655553.1813</v>
          </cell>
          <cell r="AX116">
            <v>321935015977.2652</v>
          </cell>
        </row>
        <row r="117">
          <cell r="AC117">
            <v>188066416888.8877</v>
          </cell>
          <cell r="AX117">
            <v>336983554801.61755</v>
          </cell>
        </row>
        <row r="118">
          <cell r="AC118">
            <v>194645946049.47943</v>
          </cell>
          <cell r="AX118">
            <v>353445335152.15881</v>
          </cell>
        </row>
        <row r="119">
          <cell r="AC119">
            <v>201702147469.28009</v>
          </cell>
          <cell r="AX119">
            <v>371150932461.87506</v>
          </cell>
        </row>
        <row r="120">
          <cell r="AC120">
            <v>208895535841.90161</v>
          </cell>
          <cell r="AX120">
            <v>389326210864.75525</v>
          </cell>
        </row>
        <row r="121">
          <cell r="AC121">
            <v>216266075734.54196</v>
          </cell>
          <cell r="AX121">
            <v>408111197935.19373</v>
          </cell>
        </row>
        <row r="122">
          <cell r="AC122">
            <v>223903307760.67743</v>
          </cell>
          <cell r="AX122">
            <v>427911007980.18335</v>
          </cell>
        </row>
        <row r="123">
          <cell r="AC123">
            <v>231349473154.06183</v>
          </cell>
          <cell r="AX123">
            <v>447737261804.39447</v>
          </cell>
        </row>
        <row r="124">
          <cell r="AC124">
            <v>239046547894.9462</v>
          </cell>
          <cell r="AX124">
            <v>468541823793.3418</v>
          </cell>
        </row>
        <row r="125">
          <cell r="AC125">
            <v>246927748573.92343</v>
          </cell>
          <cell r="AX125">
            <v>490080555921.29156</v>
          </cell>
        </row>
        <row r="126">
          <cell r="AC126">
            <v>255043629813.8302</v>
          </cell>
          <cell r="AX126">
            <v>512602001723.65247</v>
          </cell>
        </row>
        <row r="127">
          <cell r="AC127">
            <v>262909735553.51501</v>
          </cell>
          <cell r="AX127">
            <v>534578617287.98535</v>
          </cell>
        </row>
        <row r="128">
          <cell r="AC128">
            <v>271079768817.65808</v>
          </cell>
          <cell r="AX128">
            <v>557909092185.21826</v>
          </cell>
        </row>
        <row r="129">
          <cell r="AC129">
            <v>279474866923.22675</v>
          </cell>
          <cell r="AX129">
            <v>582184377823.88477</v>
          </cell>
        </row>
        <row r="130">
          <cell r="AC130">
            <v>288074949105.77704</v>
          </cell>
          <cell r="AX130">
            <v>607532141288.81799</v>
          </cell>
        </row>
        <row r="131">
          <cell r="AC131">
            <v>296583582719.98486</v>
          </cell>
          <cell r="AX131">
            <v>633010968950.15881</v>
          </cell>
        </row>
        <row r="132">
          <cell r="AC132">
            <v>304861569440.51624</v>
          </cell>
          <cell r="AX132">
            <v>658807844126.37695</v>
          </cell>
        </row>
        <row r="133">
          <cell r="AC133">
            <v>314044728091.36145</v>
          </cell>
          <cell r="AX133">
            <v>686615918934.93555</v>
          </cell>
        </row>
        <row r="134">
          <cell r="AC134">
            <v>323707605793.19104</v>
          </cell>
          <cell r="AX134">
            <v>716065433459.92407</v>
          </cell>
        </row>
        <row r="135">
          <cell r="AC135">
            <v>333747112128.78259</v>
          </cell>
          <cell r="AX135">
            <v>747239884949.17737</v>
          </cell>
        </row>
        <row r="136">
          <cell r="AC136">
            <v>344103885547.99646</v>
          </cell>
          <cell r="AX136">
            <v>779817583008.2113</v>
          </cell>
        </row>
        <row r="137">
          <cell r="AC137">
            <v>353714013956.01105</v>
          </cell>
          <cell r="AX137">
            <v>810889208053.9231</v>
          </cell>
        </row>
        <row r="138">
          <cell r="AC138">
            <v>363589848935.65826</v>
          </cell>
          <cell r="AX138">
            <v>843214413692.79028</v>
          </cell>
        </row>
        <row r="139">
          <cell r="AC139">
            <v>373000553325.46509</v>
          </cell>
          <cell r="AX139">
            <v>874771507257.15747</v>
          </cell>
        </row>
        <row r="140">
          <cell r="AC140">
            <v>381724669571.64423</v>
          </cell>
          <cell r="AX140">
            <v>905050250645.65051</v>
          </cell>
        </row>
        <row r="141">
          <cell r="AC141">
            <v>390747190770.98535</v>
          </cell>
          <cell r="AX141">
            <v>936963656632.59106</v>
          </cell>
        </row>
        <row r="142">
          <cell r="AC142">
            <v>400382235281.03064</v>
          </cell>
          <cell r="AX142">
            <v>970744128292.92371</v>
          </cell>
        </row>
        <row r="143">
          <cell r="AC143">
            <v>410267978959.99585</v>
          </cell>
          <cell r="AX143">
            <v>1005786115013.2946</v>
          </cell>
        </row>
        <row r="144">
          <cell r="AC144">
            <v>420418948895.57312</v>
          </cell>
          <cell r="AX144">
            <v>1041798446825.6819</v>
          </cell>
        </row>
        <row r="145">
          <cell r="AC145">
            <v>430827153332.78589</v>
          </cell>
          <cell r="AX145">
            <v>1079219168287.0564</v>
          </cell>
        </row>
        <row r="146">
          <cell r="AC146">
            <v>441267834508.14825</v>
          </cell>
          <cell r="AX146">
            <v>1116673895839.605</v>
          </cell>
        </row>
        <row r="147">
          <cell r="AC147">
            <v>452098284159.21442</v>
          </cell>
          <cell r="AX147">
            <v>1156106279574.1641</v>
          </cell>
        </row>
        <row r="148">
          <cell r="AC148">
            <v>463535843608.78339</v>
          </cell>
          <cell r="AX148">
            <v>1199017310142.8579</v>
          </cell>
        </row>
        <row r="149">
          <cell r="AC149">
            <v>475287400845.00653</v>
          </cell>
          <cell r="AX149">
            <v>1243768995424.4744</v>
          </cell>
        </row>
        <row r="150">
          <cell r="AC150">
            <v>487208391842.80005</v>
          </cell>
          <cell r="AX150">
            <v>1289458638319.1702</v>
          </cell>
        </row>
        <row r="151">
          <cell r="AC151">
            <v>499458410487.37122</v>
          </cell>
          <cell r="AX151">
            <v>1337117399183.0242</v>
          </cell>
        </row>
        <row r="152">
          <cell r="AC152">
            <v>511800668356.38208</v>
          </cell>
          <cell r="AX152">
            <v>1385224439990.8276</v>
          </cell>
        </row>
        <row r="153">
          <cell r="AC153">
            <v>524375600656.5603</v>
          </cell>
          <cell r="AX153">
            <v>1434869493251.9263</v>
          </cell>
        </row>
        <row r="154">
          <cell r="AC154">
            <v>538505458137.3205</v>
          </cell>
          <cell r="AX154">
            <v>1490166010433.1514</v>
          </cell>
        </row>
        <row r="155">
          <cell r="AC155">
            <v>554002200393.23022</v>
          </cell>
          <cell r="AX155">
            <v>1550306552204.7639</v>
          </cell>
        </row>
        <row r="156">
          <cell r="AC156">
            <v>569853672559.38025</v>
          </cell>
          <cell r="AX156">
            <v>1612477935041.4292</v>
          </cell>
        </row>
        <row r="157">
          <cell r="AC157">
            <v>583514559793.67749</v>
          </cell>
          <cell r="AX157">
            <v>1673267654395.7151</v>
          </cell>
        </row>
        <row r="158">
          <cell r="AC158">
            <v>597938077501.36084</v>
          </cell>
          <cell r="AX158">
            <v>1741372984365.5562</v>
          </cell>
        </row>
        <row r="159">
          <cell r="AC159">
            <v>612800840102.25159</v>
          </cell>
          <cell r="AX159">
            <v>1812889788733.5042</v>
          </cell>
        </row>
        <row r="160">
          <cell r="AC160">
            <v>620830760296.75537</v>
          </cell>
          <cell r="AX160">
            <v>1849636413365.6455</v>
          </cell>
        </row>
        <row r="161">
          <cell r="AC161">
            <v>626862346166.10498</v>
          </cell>
          <cell r="AX161">
            <v>1874585634064.2065</v>
          </cell>
        </row>
        <row r="162">
          <cell r="AC162">
            <v>630226959564.3988</v>
          </cell>
          <cell r="AX162">
            <v>1881989517067.4099</v>
          </cell>
        </row>
        <row r="163">
          <cell r="AC163">
            <v>633126299388.32886</v>
          </cell>
          <cell r="AX163">
            <v>1886289701823.0417</v>
          </cell>
        </row>
        <row r="164">
          <cell r="AC164">
            <v>636033548656.74219</v>
          </cell>
          <cell r="AX164">
            <v>1890592026515.4429</v>
          </cell>
        </row>
        <row r="165">
          <cell r="AC165">
            <v>638948715919.22253</v>
          </cell>
          <cell r="AX165">
            <v>1894896491814.124</v>
          </cell>
        </row>
        <row r="166">
          <cell r="AC166">
            <v>641871534701.54712</v>
          </cell>
          <cell r="AX166">
            <v>1899202697273.4189</v>
          </cell>
        </row>
      </sheetData>
      <sheetData sheetId="17">
        <row r="7">
          <cell r="M7">
            <v>60</v>
          </cell>
          <cell r="AC7">
            <v>3010760.8591112643</v>
          </cell>
          <cell r="AX7">
            <v>2003470.4619825557</v>
          </cell>
        </row>
        <row r="8">
          <cell r="AC8">
            <v>4195975.2298777485</v>
          </cell>
          <cell r="AX8">
            <v>3008606.1049022302</v>
          </cell>
        </row>
        <row r="9">
          <cell r="AC9">
            <v>5622630.055299012</v>
          </cell>
          <cell r="AX9">
            <v>4311006.1983993128</v>
          </cell>
        </row>
        <row r="10">
          <cell r="AC10">
            <v>7376066.9650279358</v>
          </cell>
          <cell r="AX10">
            <v>6011947.0063401889</v>
          </cell>
        </row>
        <row r="11">
          <cell r="AC11">
            <v>9503986.6313445196</v>
          </cell>
          <cell r="AX11">
            <v>8196152.5069285519</v>
          </cell>
        </row>
        <row r="12">
          <cell r="AC12">
            <v>12058259.431033578</v>
          </cell>
          <cell r="AX12">
            <v>10960561.311535936</v>
          </cell>
        </row>
        <row r="13">
          <cell r="AC13">
            <v>15070809.382812055</v>
          </cell>
          <cell r="AX13">
            <v>14392239.607216056</v>
          </cell>
        </row>
        <row r="14">
          <cell r="AC14">
            <v>18472318.767257798</v>
          </cell>
          <cell r="AX14">
            <v>18482490.565439142</v>
          </cell>
        </row>
        <row r="15">
          <cell r="AC15">
            <v>22407233.150355451</v>
          </cell>
          <cell r="AX15">
            <v>23433465.442342021</v>
          </cell>
        </row>
        <row r="16">
          <cell r="AC16">
            <v>26929030.919471741</v>
          </cell>
          <cell r="AX16">
            <v>29374177.681471482</v>
          </cell>
        </row>
        <row r="17">
          <cell r="AC17">
            <v>32239006.856892847</v>
          </cell>
          <cell r="AX17">
            <v>36481468.782508753</v>
          </cell>
        </row>
        <row r="18">
          <cell r="AC18">
            <v>37269457.623588808</v>
          </cell>
          <cell r="AX18">
            <v>42010912.296717785</v>
          </cell>
        </row>
        <row r="19">
          <cell r="AC19">
            <v>42775395.126727916</v>
          </cell>
          <cell r="AX19">
            <v>48012746.003889456</v>
          </cell>
        </row>
        <row r="20">
          <cell r="AC20">
            <v>48761387.081985109</v>
          </cell>
          <cell r="AX20">
            <v>54421423.967421383</v>
          </cell>
        </row>
        <row r="21">
          <cell r="AC21">
            <v>55293376.692221344</v>
          </cell>
          <cell r="AX21">
            <v>61435256.313832887</v>
          </cell>
        </row>
        <row r="22">
          <cell r="AC22">
            <v>63820838.149382561</v>
          </cell>
          <cell r="AX22">
            <v>70763336.587631002</v>
          </cell>
        </row>
        <row r="23">
          <cell r="AC23">
            <v>71936206.110982478</v>
          </cell>
          <cell r="AX23">
            <v>79577978.6137968</v>
          </cell>
        </row>
        <row r="24">
          <cell r="AC24">
            <v>80803757.362846285</v>
          </cell>
          <cell r="AX24">
            <v>89475713.27577126</v>
          </cell>
        </row>
        <row r="25">
          <cell r="AC25">
            <v>90351981.775592446</v>
          </cell>
          <cell r="AX25">
            <v>100098574.14722157</v>
          </cell>
        </row>
        <row r="26">
          <cell r="AC26">
            <v>100459921.41277975</v>
          </cell>
          <cell r="AX26">
            <v>111285281.69240493</v>
          </cell>
        </row>
        <row r="27">
          <cell r="AC27">
            <v>114074668.31913027</v>
          </cell>
          <cell r="AX27">
            <v>124283277.38729462</v>
          </cell>
        </row>
        <row r="28">
          <cell r="AC28">
            <v>128811249.21925527</v>
          </cell>
          <cell r="AX28">
            <v>138150589.07208297</v>
          </cell>
        </row>
        <row r="29">
          <cell r="AC29">
            <v>144886602.63298672</v>
          </cell>
          <cell r="AX29">
            <v>153268810.61056587</v>
          </cell>
        </row>
        <row r="30">
          <cell r="AC30">
            <v>162939592.07608515</v>
          </cell>
          <cell r="AX30">
            <v>170297301.92494547</v>
          </cell>
        </row>
        <row r="31">
          <cell r="AC31">
            <v>182642145.94322163</v>
          </cell>
          <cell r="AX31">
            <v>189040163.58310851</v>
          </cell>
        </row>
        <row r="32">
          <cell r="AC32">
            <v>203847077.50042343</v>
          </cell>
          <cell r="AX32">
            <v>208834245.17721289</v>
          </cell>
        </row>
        <row r="33">
          <cell r="AC33">
            <v>226816141.3421019</v>
          </cell>
          <cell r="AX33">
            <v>230515695.39517516</v>
          </cell>
        </row>
        <row r="34">
          <cell r="AC34">
            <v>257185246.32490602</v>
          </cell>
          <cell r="AX34">
            <v>258080154.00252801</v>
          </cell>
        </row>
        <row r="35">
          <cell r="AC35">
            <v>293623178.31303155</v>
          </cell>
          <cell r="AX35">
            <v>291168110.5974946</v>
          </cell>
        </row>
        <row r="36">
          <cell r="AC36">
            <v>333708098.55616164</v>
          </cell>
          <cell r="AX36">
            <v>326982131.37662172</v>
          </cell>
        </row>
        <row r="37">
          <cell r="AC37">
            <v>385852699.65980059</v>
          </cell>
          <cell r="AX37">
            <v>369652109.30121601</v>
          </cell>
        </row>
        <row r="38">
          <cell r="AC38">
            <v>444121115.63443226</v>
          </cell>
          <cell r="AX38">
            <v>416839995.10731006</v>
          </cell>
        </row>
        <row r="39">
          <cell r="AC39">
            <v>508889270.07386857</v>
          </cell>
          <cell r="AX39">
            <v>468798393.52168441</v>
          </cell>
        </row>
        <row r="40">
          <cell r="AC40">
            <v>578104961.46091616</v>
          </cell>
          <cell r="AX40">
            <v>524045861.9680196</v>
          </cell>
        </row>
        <row r="41">
          <cell r="AC41">
            <v>648543522.48971248</v>
          </cell>
          <cell r="AX41">
            <v>579017114.62838149</v>
          </cell>
        </row>
        <row r="42">
          <cell r="AC42">
            <v>725162576.81613135</v>
          </cell>
          <cell r="AX42">
            <v>638480726.23260462</v>
          </cell>
        </row>
        <row r="43">
          <cell r="AC43">
            <v>807695523.05949759</v>
          </cell>
          <cell r="AX43">
            <v>701524761.68521309</v>
          </cell>
        </row>
        <row r="44">
          <cell r="AC44">
            <v>897145514.89189661</v>
          </cell>
          <cell r="AX44">
            <v>770419945.87147582</v>
          </cell>
        </row>
        <row r="45">
          <cell r="AC45">
            <v>993546065.94990337</v>
          </cell>
          <cell r="AX45">
            <v>844053865.68736148</v>
          </cell>
        </row>
        <row r="46">
          <cell r="AC46">
            <v>1099590664.4457271</v>
          </cell>
          <cell r="AX46">
            <v>924894848.9693644</v>
          </cell>
        </row>
        <row r="47">
          <cell r="AC47">
            <v>1192904562.3814297</v>
          </cell>
          <cell r="AX47">
            <v>1003376394.9446371</v>
          </cell>
        </row>
        <row r="48">
          <cell r="AC48">
            <v>1292882693.1536539</v>
          </cell>
          <cell r="AX48">
            <v>1089840570.3722744</v>
          </cell>
        </row>
        <row r="49">
          <cell r="AC49">
            <v>1399234914.4176157</v>
          </cell>
          <cell r="AX49">
            <v>1182295768.1947851</v>
          </cell>
        </row>
        <row r="50">
          <cell r="AC50">
            <v>1517935409.2383683</v>
          </cell>
          <cell r="AX50">
            <v>1284426914.1920547</v>
          </cell>
        </row>
        <row r="51">
          <cell r="AC51">
            <v>1641862018.0436311</v>
          </cell>
          <cell r="AX51">
            <v>1392932266.7166252</v>
          </cell>
        </row>
        <row r="52">
          <cell r="AC52">
            <v>1767443201.2673855</v>
          </cell>
          <cell r="AX52">
            <v>1503166557.5432093</v>
          </cell>
        </row>
        <row r="53">
          <cell r="AC53">
            <v>1900201210.1631961</v>
          </cell>
          <cell r="AX53">
            <v>1621480177.41379</v>
          </cell>
        </row>
        <row r="54">
          <cell r="AC54">
            <v>2039498045.1974008</v>
          </cell>
          <cell r="AX54">
            <v>1744605256.7452755</v>
          </cell>
        </row>
        <row r="55">
          <cell r="AC55">
            <v>2227011817.7887392</v>
          </cell>
          <cell r="AX55">
            <v>1912595256.7636256</v>
          </cell>
        </row>
        <row r="56">
          <cell r="AC56">
            <v>2388620246.1869273</v>
          </cell>
          <cell r="AX56">
            <v>2056485583.340982</v>
          </cell>
        </row>
        <row r="57">
          <cell r="AC57">
            <v>2653772340.4204741</v>
          </cell>
          <cell r="AX57">
            <v>2257987104.2238894</v>
          </cell>
        </row>
        <row r="58">
          <cell r="AC58">
            <v>2940860101.505218</v>
          </cell>
          <cell r="AX58">
            <v>2477642611.581111</v>
          </cell>
        </row>
        <row r="59">
          <cell r="AC59">
            <v>3255473671.7982411</v>
          </cell>
          <cell r="AX59">
            <v>2715593757.0453086</v>
          </cell>
        </row>
        <row r="60">
          <cell r="AC60">
            <v>3616021914.5633001</v>
          </cell>
          <cell r="AX60">
            <v>2985014803.7227049</v>
          </cell>
        </row>
        <row r="61">
          <cell r="AC61">
            <v>4005306221.2801304</v>
          </cell>
          <cell r="AX61">
            <v>3272323271.0899963</v>
          </cell>
        </row>
        <row r="62">
          <cell r="AC62">
            <v>4424315634.137187</v>
          </cell>
          <cell r="AX62">
            <v>3584477800.8025494</v>
          </cell>
        </row>
        <row r="63">
          <cell r="AC63">
            <v>4874852647.1629772</v>
          </cell>
          <cell r="AX63">
            <v>3921006233.4298453</v>
          </cell>
        </row>
        <row r="64">
          <cell r="AC64">
            <v>5363533594.6033068</v>
          </cell>
          <cell r="AX64">
            <v>4289158586.3669367</v>
          </cell>
        </row>
        <row r="65">
          <cell r="AC65">
            <v>5898735833.5592146</v>
          </cell>
          <cell r="AX65">
            <v>4692397770.1955757</v>
          </cell>
        </row>
        <row r="66">
          <cell r="AC66">
            <v>6658263076.2321825</v>
          </cell>
          <cell r="AX66">
            <v>5598659828.7280197</v>
          </cell>
        </row>
        <row r="67">
          <cell r="AC67">
            <v>7445777391.1220055</v>
          </cell>
          <cell r="AX67">
            <v>6324577377.5960913</v>
          </cell>
        </row>
        <row r="68">
          <cell r="AC68">
            <v>8305767036.8327894</v>
          </cell>
          <cell r="AX68">
            <v>7130684059.5307016</v>
          </cell>
        </row>
        <row r="69">
          <cell r="AC69">
            <v>9245217738.8894043</v>
          </cell>
          <cell r="AX69">
            <v>8030206003.7678251</v>
          </cell>
        </row>
        <row r="70">
          <cell r="AC70">
            <v>10267601897.28957</v>
          </cell>
          <cell r="AX70">
            <v>9024831125.168293</v>
          </cell>
        </row>
        <row r="71">
          <cell r="AC71">
            <v>11329459605.827335</v>
          </cell>
          <cell r="AX71">
            <v>10124226667.71352</v>
          </cell>
        </row>
        <row r="72">
          <cell r="AC72">
            <v>12414958252.010471</v>
          </cell>
          <cell r="AX72">
            <v>11300603162.600468</v>
          </cell>
        </row>
        <row r="73">
          <cell r="AC73">
            <v>13597869933.166733</v>
          </cell>
          <cell r="AX73">
            <v>12619840405.572186</v>
          </cell>
        </row>
        <row r="74">
          <cell r="AC74">
            <v>14939209291.281652</v>
          </cell>
          <cell r="AX74">
            <v>14140064016.552212</v>
          </cell>
        </row>
        <row r="75">
          <cell r="AC75">
            <v>16370580918.809759</v>
          </cell>
          <cell r="AX75">
            <v>15828047607.334288</v>
          </cell>
        </row>
        <row r="76">
          <cell r="AC76">
            <v>17865632303.875473</v>
          </cell>
          <cell r="AX76">
            <v>17651653591.865181</v>
          </cell>
        </row>
        <row r="77">
          <cell r="AC77">
            <v>19453119035.639973</v>
          </cell>
          <cell r="AX77">
            <v>19547800670.741985</v>
          </cell>
        </row>
        <row r="78">
          <cell r="AC78">
            <v>21165873912.63353</v>
          </cell>
          <cell r="AX78">
            <v>21632260074.673607</v>
          </cell>
        </row>
        <row r="79">
          <cell r="AC79">
            <v>23220468981.068077</v>
          </cell>
          <cell r="AX79">
            <v>24127235177.425392</v>
          </cell>
        </row>
        <row r="80">
          <cell r="AC80">
            <v>25456349785.5382</v>
          </cell>
          <cell r="AX80">
            <v>26929006888.024811</v>
          </cell>
        </row>
        <row r="81">
          <cell r="AC81">
            <v>27917290207.285332</v>
          </cell>
          <cell r="AX81">
            <v>29916555751.797058</v>
          </cell>
        </row>
        <row r="82">
          <cell r="AC82">
            <v>30668825283.507957</v>
          </cell>
          <cell r="AX82">
            <v>33135654591.102135</v>
          </cell>
        </row>
        <row r="83">
          <cell r="AC83">
            <v>33583834590.293526</v>
          </cell>
          <cell r="AX83">
            <v>36595002051.34169</v>
          </cell>
        </row>
        <row r="84">
          <cell r="AC84">
            <v>36718578217.382156</v>
          </cell>
          <cell r="AX84">
            <v>40349383468.701591</v>
          </cell>
        </row>
        <row r="85">
          <cell r="AC85">
            <v>40028940289.975243</v>
          </cell>
          <cell r="AX85">
            <v>44376485458.21756</v>
          </cell>
        </row>
        <row r="86">
          <cell r="AC86">
            <v>43476645555.616043</v>
          </cell>
          <cell r="AX86">
            <v>48746710608.831909</v>
          </cell>
        </row>
        <row r="87">
          <cell r="AC87">
            <v>47482767923.59462</v>
          </cell>
          <cell r="AX87">
            <v>54371683727.821594</v>
          </cell>
        </row>
        <row r="88">
          <cell r="AC88">
            <v>51784298097.859009</v>
          </cell>
          <cell r="AX88">
            <v>60541203087.213867</v>
          </cell>
        </row>
        <row r="89">
          <cell r="AC89">
            <v>56125360978.004318</v>
          </cell>
          <cell r="AX89">
            <v>66888240338.020737</v>
          </cell>
        </row>
        <row r="90">
          <cell r="AC90">
            <v>60668817460.532639</v>
          </cell>
          <cell r="AX90">
            <v>73714238006.09906</v>
          </cell>
        </row>
        <row r="91">
          <cell r="AC91">
            <v>65203909837.886215</v>
          </cell>
          <cell r="AX91">
            <v>80703098186.254547</v>
          </cell>
        </row>
        <row r="92">
          <cell r="AC92">
            <v>70427262160.702576</v>
          </cell>
          <cell r="AX92">
            <v>88768406204.085114</v>
          </cell>
        </row>
        <row r="93">
          <cell r="AC93">
            <v>75829914485.647522</v>
          </cell>
          <cell r="AX93">
            <v>97234096646.0401</v>
          </cell>
        </row>
        <row r="94">
          <cell r="AC94">
            <v>81291245865.111862</v>
          </cell>
          <cell r="AX94">
            <v>106119981236.40556</v>
          </cell>
        </row>
        <row r="95">
          <cell r="AC95">
            <v>86987623550.390045</v>
          </cell>
          <cell r="AX95">
            <v>115657279330.96509</v>
          </cell>
        </row>
        <row r="96">
          <cell r="AC96">
            <v>92708366700.628937</v>
          </cell>
          <cell r="AX96">
            <v>125675372224.12863</v>
          </cell>
        </row>
        <row r="97">
          <cell r="AC97">
            <v>97703264478.105743</v>
          </cell>
          <cell r="AX97">
            <v>135948489397.91539</v>
          </cell>
        </row>
        <row r="98">
          <cell r="AC98">
            <v>103071289860.14456</v>
          </cell>
          <cell r="AX98">
            <v>147525513515.35925</v>
          </cell>
        </row>
        <row r="99">
          <cell r="AC99">
            <v>108867475308.05933</v>
          </cell>
          <cell r="AX99">
            <v>160248478233.54388</v>
          </cell>
        </row>
        <row r="100">
          <cell r="AC100">
            <v>114848011694.7437</v>
          </cell>
          <cell r="AX100">
            <v>173622363448.72153</v>
          </cell>
        </row>
        <row r="101">
          <cell r="AC101">
            <v>120531810662.35928</v>
          </cell>
          <cell r="AX101">
            <v>186220264068.20505</v>
          </cell>
        </row>
        <row r="102">
          <cell r="AC102">
            <v>126178908432.12134</v>
          </cell>
          <cell r="AX102">
            <v>197834580297.93762</v>
          </cell>
        </row>
        <row r="103">
          <cell r="AC103">
            <v>132033637433.6676</v>
          </cell>
          <cell r="AX103">
            <v>209818853133.27686</v>
          </cell>
        </row>
        <row r="104">
          <cell r="AC104">
            <v>137936638734.078</v>
          </cell>
          <cell r="AX104">
            <v>222264439184.48569</v>
          </cell>
        </row>
        <row r="105">
          <cell r="AC105">
            <v>144036205535.5199</v>
          </cell>
          <cell r="AX105">
            <v>235218633714.30847</v>
          </cell>
        </row>
        <row r="106">
          <cell r="AC106">
            <v>150283092614.452</v>
          </cell>
          <cell r="AX106">
            <v>248498188765.99692</v>
          </cell>
        </row>
        <row r="107">
          <cell r="AC107">
            <v>155302959700.24753</v>
          </cell>
          <cell r="AX107">
            <v>259446744387.00244</v>
          </cell>
        </row>
        <row r="108">
          <cell r="AC108">
            <v>160498479532.03598</v>
          </cell>
          <cell r="AX108">
            <v>270941329843.32935</v>
          </cell>
        </row>
        <row r="109">
          <cell r="AC109">
            <v>165899522101.69678</v>
          </cell>
          <cell r="AX109">
            <v>283040387054.35895</v>
          </cell>
        </row>
        <row r="110">
          <cell r="AC110">
            <v>171580492601.83749</v>
          </cell>
          <cell r="AX110">
            <v>296078572511.21954</v>
          </cell>
        </row>
        <row r="111">
          <cell r="AC111">
            <v>177372585936.319</v>
          </cell>
          <cell r="AX111">
            <v>309420330485.65784</v>
          </cell>
        </row>
        <row r="112">
          <cell r="AC112">
            <v>183509448792.45255</v>
          </cell>
          <cell r="AX112">
            <v>323705585215.90997</v>
          </cell>
        </row>
        <row r="113">
          <cell r="AC113">
            <v>189576666622.32809</v>
          </cell>
          <cell r="AX113">
            <v>337786670782.7041</v>
          </cell>
        </row>
        <row r="114">
          <cell r="AC114">
            <v>195479495410.97256</v>
          </cell>
          <cell r="AX114">
            <v>351843786954.28442</v>
          </cell>
        </row>
        <row r="115">
          <cell r="AC115">
            <v>201496585162.35941</v>
          </cell>
          <cell r="AX115">
            <v>366276630751.55713</v>
          </cell>
        </row>
        <row r="116">
          <cell r="AC116">
            <v>207753695150.92953</v>
          </cell>
          <cell r="AX116">
            <v>381645809374.02832</v>
          </cell>
        </row>
        <row r="117">
          <cell r="AC117">
            <v>213743074053.63025</v>
          </cell>
          <cell r="AX117">
            <v>397489389518.18951</v>
          </cell>
        </row>
        <row r="118">
          <cell r="AC118">
            <v>220127240553.84659</v>
          </cell>
          <cell r="AX118">
            <v>414338155885.46387</v>
          </cell>
        </row>
        <row r="119">
          <cell r="AC119">
            <v>226617754512.77612</v>
          </cell>
          <cell r="AX119">
            <v>431521617013.90466</v>
          </cell>
        </row>
        <row r="120">
          <cell r="AC120">
            <v>233262719750.03635</v>
          </cell>
          <cell r="AX120">
            <v>449274337267.95667</v>
          </cell>
        </row>
        <row r="121">
          <cell r="AC121">
            <v>240237548459.76437</v>
          </cell>
          <cell r="AX121">
            <v>467955809079.74048</v>
          </cell>
        </row>
        <row r="122">
          <cell r="AC122">
            <v>247621317178.23419</v>
          </cell>
          <cell r="AX122">
            <v>487929188417.51227</v>
          </cell>
        </row>
        <row r="123">
          <cell r="AC123">
            <v>254861424702.6474</v>
          </cell>
          <cell r="AX123">
            <v>508097265468.96606</v>
          </cell>
        </row>
        <row r="124">
          <cell r="AC124">
            <v>262267651094.2345</v>
          </cell>
          <cell r="AX124">
            <v>528921108163.27295</v>
          </cell>
        </row>
        <row r="125">
          <cell r="AC125">
            <v>269886749268.26804</v>
          </cell>
          <cell r="AX125">
            <v>550645296046.16077</v>
          </cell>
        </row>
        <row r="126">
          <cell r="AC126">
            <v>277578811944.64539</v>
          </cell>
          <cell r="AX126">
            <v>572542374049.31494</v>
          </cell>
        </row>
        <row r="127">
          <cell r="AC127">
            <v>285518954921.57251</v>
          </cell>
          <cell r="AX127">
            <v>595555091564.52026</v>
          </cell>
        </row>
        <row r="128">
          <cell r="AC128">
            <v>293641994725.20996</v>
          </cell>
          <cell r="AX128">
            <v>619285439585.19788</v>
          </cell>
        </row>
        <row r="129">
          <cell r="AC129">
            <v>302035822844.73303</v>
          </cell>
          <cell r="AX129">
            <v>644457115559.06299</v>
          </cell>
        </row>
        <row r="130">
          <cell r="AC130">
            <v>310273757493.42615</v>
          </cell>
          <cell r="AX130">
            <v>669544910041.81873</v>
          </cell>
        </row>
        <row r="131">
          <cell r="AC131">
            <v>318676761950.44073</v>
          </cell>
          <cell r="AX131">
            <v>695501197786.71741</v>
          </cell>
        </row>
        <row r="132">
          <cell r="AC132">
            <v>327521232416.18744</v>
          </cell>
          <cell r="AX132">
            <v>722667713282.79309</v>
          </cell>
        </row>
        <row r="133">
          <cell r="AC133">
            <v>336783972475.22083</v>
          </cell>
          <cell r="AX133">
            <v>751245832775.75269</v>
          </cell>
        </row>
        <row r="134">
          <cell r="AC134">
            <v>346296428333.87964</v>
          </cell>
          <cell r="AX134">
            <v>780945667951.27637</v>
          </cell>
        </row>
        <row r="135">
          <cell r="AC135">
            <v>356195912436.18909</v>
          </cell>
          <cell r="AX135">
            <v>812553701791.22424</v>
          </cell>
        </row>
        <row r="136">
          <cell r="AC136">
            <v>366367737039.83459</v>
          </cell>
          <cell r="AX136">
            <v>845439129444.77759</v>
          </cell>
        </row>
        <row r="137">
          <cell r="AC137">
            <v>376777725144.5802</v>
          </cell>
          <cell r="AX137">
            <v>879413374762.66565</v>
          </cell>
        </row>
        <row r="138">
          <cell r="AC138">
            <v>386789791809.04486</v>
          </cell>
          <cell r="AX138">
            <v>912902886171.70825</v>
          </cell>
        </row>
        <row r="139">
          <cell r="AC139">
            <v>396004110966.43713</v>
          </cell>
          <cell r="AX139">
            <v>944714135674.5769</v>
          </cell>
        </row>
        <row r="140">
          <cell r="AC140">
            <v>405471374259.61346</v>
          </cell>
          <cell r="AX140">
            <v>977891953572.01782</v>
          </cell>
        </row>
        <row r="141">
          <cell r="AC141">
            <v>415146025126.61975</v>
          </cell>
          <cell r="AX141">
            <v>1012181090850.7031</v>
          </cell>
        </row>
        <row r="142">
          <cell r="AC142">
            <v>425528686563.91296</v>
          </cell>
          <cell r="AX142">
            <v>1049003119779.9456</v>
          </cell>
        </row>
        <row r="143">
          <cell r="AC143">
            <v>435671373154.06604</v>
          </cell>
          <cell r="AX143">
            <v>1085421495902.7274</v>
          </cell>
        </row>
        <row r="144">
          <cell r="AC144">
            <v>446054128771.5719</v>
          </cell>
          <cell r="AX144">
            <v>1123188235106.0129</v>
          </cell>
        </row>
        <row r="145">
          <cell r="AC145">
            <v>456434930350.49939</v>
          </cell>
          <cell r="AX145">
            <v>1160819771657.6633</v>
          </cell>
        </row>
        <row r="146">
          <cell r="AC146">
            <v>467114850752.9873</v>
          </cell>
          <cell r="AX146">
            <v>1200166453683.0083</v>
          </cell>
        </row>
        <row r="147">
          <cell r="AC147">
            <v>478523229814.65363</v>
          </cell>
          <cell r="AX147">
            <v>1243193841565.6082</v>
          </cell>
        </row>
        <row r="148">
          <cell r="AC148">
            <v>490340617640.20087</v>
          </cell>
          <cell r="AX148">
            <v>1288698117666.7542</v>
          </cell>
        </row>
        <row r="149">
          <cell r="AC149">
            <v>502350418277.31573</v>
          </cell>
          <cell r="AX149">
            <v>1335332154290.1602</v>
          </cell>
        </row>
        <row r="150">
          <cell r="AC150">
            <v>514649210959.23724</v>
          </cell>
          <cell r="AX150">
            <v>1383726917339.605</v>
          </cell>
        </row>
        <row r="151">
          <cell r="AC151">
            <v>527064961837.99524</v>
          </cell>
          <cell r="AX151">
            <v>1432777887563.9409</v>
          </cell>
        </row>
        <row r="152">
          <cell r="AC152">
            <v>539672146676.77191</v>
          </cell>
          <cell r="AX152">
            <v>1482967192685.9463</v>
          </cell>
        </row>
        <row r="153">
          <cell r="AC153">
            <v>553558524997.37756</v>
          </cell>
          <cell r="AX153">
            <v>1537473154612.9167</v>
          </cell>
        </row>
        <row r="154">
          <cell r="AC154">
            <v>569142943855.74731</v>
          </cell>
          <cell r="AX154">
            <v>1598438519251.7893</v>
          </cell>
        </row>
        <row r="155">
          <cell r="AC155">
            <v>585082736619.57019</v>
          </cell>
          <cell r="AX155">
            <v>1661498696446.9143</v>
          </cell>
        </row>
        <row r="156">
          <cell r="AC156">
            <v>601705997491.23438</v>
          </cell>
          <cell r="AX156">
            <v>1728921541258.5327</v>
          </cell>
        </row>
        <row r="157">
          <cell r="AC157">
            <v>617586148617.43445</v>
          </cell>
          <cell r="AX157">
            <v>1802408989664.5569</v>
          </cell>
        </row>
        <row r="158">
          <cell r="AC158">
            <v>633395689007.03357</v>
          </cell>
          <cell r="AX158">
            <v>1878789552570.5195</v>
          </cell>
        </row>
        <row r="159">
          <cell r="AC159">
            <v>641869237567.76123</v>
          </cell>
          <cell r="AX159">
            <v>1918001186729.7607</v>
          </cell>
        </row>
        <row r="160">
          <cell r="AC160">
            <v>648223990647.85486</v>
          </cell>
          <cell r="AX160">
            <v>1944274570428.3291</v>
          </cell>
        </row>
        <row r="161">
          <cell r="AC161">
            <v>651727918790.29285</v>
          </cell>
          <cell r="AX161">
            <v>1951751816677.136</v>
          </cell>
        </row>
        <row r="162">
          <cell r="AC162">
            <v>654825373220.41626</v>
          </cell>
          <cell r="AX162">
            <v>1956500709404.8872</v>
          </cell>
        </row>
        <row r="163">
          <cell r="AC163">
            <v>657931511168.28784</v>
          </cell>
          <cell r="AX163">
            <v>1961251959836.9856</v>
          </cell>
        </row>
        <row r="164">
          <cell r="AC164">
            <v>661046342076.79382</v>
          </cell>
          <cell r="AX164">
            <v>1966005568745.4109</v>
          </cell>
        </row>
        <row r="165">
          <cell r="AC165">
            <v>664169875391.11768</v>
          </cell>
          <cell r="AX165">
            <v>1970761536899.8923</v>
          </cell>
        </row>
        <row r="166">
          <cell r="AC166">
            <v>667301835972.02576</v>
          </cell>
          <cell r="AX166">
            <v>1975519450010.5186</v>
          </cell>
        </row>
      </sheetData>
      <sheetData sheetId="18">
        <row r="7">
          <cell r="M7">
            <v>60</v>
          </cell>
          <cell r="AC7">
            <v>3021226.3528824658</v>
          </cell>
          <cell r="AX7">
            <v>2009985.6574360463</v>
          </cell>
        </row>
        <row r="8">
          <cell r="AC8">
            <v>4233941.5176145341</v>
          </cell>
          <cell r="AX8">
            <v>3052793.3315946963</v>
          </cell>
        </row>
        <row r="9">
          <cell r="AC9">
            <v>5707444.6399529502</v>
          </cell>
          <cell r="AX9">
            <v>4421513.7773305587</v>
          </cell>
        </row>
        <row r="10">
          <cell r="AC10">
            <v>7528073.8150154017</v>
          </cell>
          <cell r="AX10">
            <v>6224607.6638116892</v>
          </cell>
        </row>
        <row r="11">
          <cell r="AC11">
            <v>9748412.2285879999</v>
          </cell>
          <cell r="AX11">
            <v>8558177.017551994</v>
          </cell>
        </row>
        <row r="12">
          <cell r="AC12">
            <v>12425873.50031987</v>
          </cell>
          <cell r="AX12">
            <v>11532812.466029087</v>
          </cell>
        </row>
        <row r="13">
          <cell r="AC13">
            <v>15530587.534938857</v>
          </cell>
          <cell r="AX13">
            <v>15184705.238803115</v>
          </cell>
        </row>
        <row r="14">
          <cell r="AC14">
            <v>19101748.689860448</v>
          </cell>
          <cell r="AX14">
            <v>19614744.749582782</v>
          </cell>
        </row>
        <row r="15">
          <cell r="AC15">
            <v>23245887.840999018</v>
          </cell>
          <cell r="AX15">
            <v>25003834.915114805</v>
          </cell>
        </row>
        <row r="16">
          <cell r="AC16">
            <v>28022204.943055756</v>
          </cell>
          <cell r="AX16">
            <v>31500332.755821418</v>
          </cell>
        </row>
        <row r="17">
          <cell r="AC17">
            <v>33570701.296235815</v>
          </cell>
          <cell r="AX17">
            <v>39219054.857677385</v>
          </cell>
        </row>
        <row r="18">
          <cell r="AC18">
            <v>39169102.514568977</v>
          </cell>
          <cell r="AX18">
            <v>45349756.05545333</v>
          </cell>
        </row>
        <row r="19">
          <cell r="AC19">
            <v>45351361.58086554</v>
          </cell>
          <cell r="AX19">
            <v>52114388.829943798</v>
          </cell>
        </row>
        <row r="20">
          <cell r="AC20">
            <v>52058668.537308052</v>
          </cell>
          <cell r="AX20">
            <v>59146964.107211575</v>
          </cell>
        </row>
        <row r="21">
          <cell r="AC21">
            <v>60476385.412455112</v>
          </cell>
          <cell r="AX21">
            <v>68316827.784099802</v>
          </cell>
        </row>
        <row r="22">
          <cell r="AC22">
            <v>68974747.894203246</v>
          </cell>
          <cell r="AX22">
            <v>77709412.892613679</v>
          </cell>
        </row>
        <row r="23">
          <cell r="AC23">
            <v>78122533.379743621</v>
          </cell>
          <cell r="AX23">
            <v>87440282.833546668</v>
          </cell>
        </row>
        <row r="24">
          <cell r="AC24">
            <v>88147404.845206529</v>
          </cell>
          <cell r="AX24">
            <v>98461495.42759487</v>
          </cell>
        </row>
        <row r="25">
          <cell r="AC25">
            <v>99002865.802549839</v>
          </cell>
          <cell r="AX25">
            <v>110331396.50062039</v>
          </cell>
        </row>
        <row r="26">
          <cell r="AC26">
            <v>110389860.48551278</v>
          </cell>
          <cell r="AX26">
            <v>122473333.88965939</v>
          </cell>
        </row>
        <row r="27">
          <cell r="AC27">
            <v>125656636.35540394</v>
          </cell>
          <cell r="AX27">
            <v>136792616.36219835</v>
          </cell>
        </row>
        <row r="28">
          <cell r="AC28">
            <v>143329741.20418277</v>
          </cell>
          <cell r="AX28">
            <v>153590960.71188697</v>
          </cell>
        </row>
        <row r="29">
          <cell r="AC29">
            <v>162303987.03125012</v>
          </cell>
          <cell r="AX29">
            <v>171053835.04748702</v>
          </cell>
        </row>
        <row r="30">
          <cell r="AC30">
            <v>183121565.4403154</v>
          </cell>
          <cell r="AX30">
            <v>190641523.72455943</v>
          </cell>
        </row>
        <row r="31">
          <cell r="AC31">
            <v>205615506.77929014</v>
          </cell>
          <cell r="AX31">
            <v>211345430.86426443</v>
          </cell>
        </row>
        <row r="32">
          <cell r="AC32">
            <v>230086444.51638645</v>
          </cell>
          <cell r="AX32">
            <v>234125797.36693835</v>
          </cell>
        </row>
        <row r="33">
          <cell r="AC33">
            <v>256505637.10709831</v>
          </cell>
          <cell r="AX33">
            <v>258529948.52919292</v>
          </cell>
        </row>
        <row r="34">
          <cell r="AC34">
            <v>293119571.8027274</v>
          </cell>
          <cell r="AX34">
            <v>291634616.67018533</v>
          </cell>
        </row>
        <row r="35">
          <cell r="AC35">
            <v>334996574.91801572</v>
          </cell>
          <cell r="AX35">
            <v>328965838.67221498</v>
          </cell>
        </row>
        <row r="36">
          <cell r="AC36">
            <v>381584283.38607174</v>
          </cell>
          <cell r="AX36">
            <v>370372232.43103039</v>
          </cell>
        </row>
        <row r="37">
          <cell r="AC37">
            <v>441443086.45772922</v>
          </cell>
          <cell r="AX37">
            <v>418762121.46716619</v>
          </cell>
        </row>
        <row r="38">
          <cell r="AC38">
            <v>508342392.69039655</v>
          </cell>
          <cell r="AX38">
            <v>472721574.04703623</v>
          </cell>
        </row>
        <row r="39">
          <cell r="AC39">
            <v>582407358.18847167</v>
          </cell>
          <cell r="AX39">
            <v>531393308.92659402</v>
          </cell>
        </row>
        <row r="40">
          <cell r="AC40">
            <v>659424117.64730525</v>
          </cell>
          <cell r="AX40">
            <v>591946195.72943091</v>
          </cell>
        </row>
        <row r="41">
          <cell r="AC41">
            <v>739753148.76188862</v>
          </cell>
          <cell r="AX41">
            <v>653325764.58151698</v>
          </cell>
        </row>
        <row r="42">
          <cell r="AC42">
            <v>826748708.80545807</v>
          </cell>
          <cell r="AX42">
            <v>718895430.5002296</v>
          </cell>
        </row>
        <row r="43">
          <cell r="AC43">
            <v>921079667.37711787</v>
          </cell>
          <cell r="AX43">
            <v>790350368.75371361</v>
          </cell>
        </row>
        <row r="44">
          <cell r="AC44">
            <v>1022971644.6770537</v>
          </cell>
          <cell r="AX44">
            <v>867021400.01118457</v>
          </cell>
        </row>
        <row r="45">
          <cell r="AC45">
            <v>1133897023.523159</v>
          </cell>
          <cell r="AX45">
            <v>950692418.87831306</v>
          </cell>
        </row>
        <row r="46">
          <cell r="AC46">
            <v>1257742065.387794</v>
          </cell>
          <cell r="AX46">
            <v>1041796221.4241662</v>
          </cell>
        </row>
        <row r="47">
          <cell r="AC47">
            <v>1368377623.2380037</v>
          </cell>
          <cell r="AX47">
            <v>1134166148.4128416</v>
          </cell>
        </row>
        <row r="48">
          <cell r="AC48">
            <v>1485374088.4389184</v>
          </cell>
          <cell r="AX48">
            <v>1231921352.4206274</v>
          </cell>
        </row>
        <row r="49">
          <cell r="AC49">
            <v>1612651027.7956302</v>
          </cell>
          <cell r="AX49">
            <v>1338703704.6508198</v>
          </cell>
        </row>
        <row r="50">
          <cell r="AC50">
            <v>1746025535.4046612</v>
          </cell>
          <cell r="AX50">
            <v>1448157516.7228718</v>
          </cell>
        </row>
        <row r="51">
          <cell r="AC51">
            <v>1886637931.1830738</v>
          </cell>
          <cell r="AX51">
            <v>1564921828.9977098</v>
          </cell>
        </row>
        <row r="52">
          <cell r="AC52">
            <v>2034839824.1171031</v>
          </cell>
          <cell r="AX52">
            <v>1687496948.4909537</v>
          </cell>
        </row>
        <row r="53">
          <cell r="AC53">
            <v>2191755682.9693785</v>
          </cell>
          <cell r="AX53">
            <v>1818358062.1765924</v>
          </cell>
        </row>
        <row r="54">
          <cell r="AC54">
            <v>2358124569.5272846</v>
          </cell>
          <cell r="AX54">
            <v>1958660542.7420597</v>
          </cell>
        </row>
        <row r="55">
          <cell r="AC55">
            <v>2535033134.1373353</v>
          </cell>
          <cell r="AX55">
            <v>2105832998.9568777</v>
          </cell>
        </row>
        <row r="56">
          <cell r="AC56">
            <v>2723845657.4803205</v>
          </cell>
          <cell r="AX56">
            <v>2263531663.1581659</v>
          </cell>
        </row>
        <row r="57">
          <cell r="AC57">
            <v>3043533441.2398782</v>
          </cell>
          <cell r="AX57">
            <v>2493413473.5067148</v>
          </cell>
        </row>
        <row r="58">
          <cell r="AC58">
            <v>3390257245.1875954</v>
          </cell>
          <cell r="AX58">
            <v>2744294241.4049959</v>
          </cell>
        </row>
        <row r="59">
          <cell r="AC59">
            <v>3756395425.1198759</v>
          </cell>
          <cell r="AX59">
            <v>3014866489.068079</v>
          </cell>
        </row>
        <row r="60">
          <cell r="AC60">
            <v>4139394365.1321802</v>
          </cell>
          <cell r="AX60">
            <v>3306294175.7507744</v>
          </cell>
        </row>
        <row r="61">
          <cell r="AC61">
            <v>4552468729.1696768</v>
          </cell>
          <cell r="AX61">
            <v>3622381902.5621481</v>
          </cell>
        </row>
        <row r="62">
          <cell r="AC62">
            <v>4994494362.3120937</v>
          </cell>
          <cell r="AX62">
            <v>3962085933.8611512</v>
          </cell>
        </row>
        <row r="63">
          <cell r="AC63">
            <v>5471992599.3182554</v>
          </cell>
          <cell r="AX63">
            <v>4333844844.0024471</v>
          </cell>
        </row>
        <row r="64">
          <cell r="AC64">
            <v>6211166292.6963711</v>
          </cell>
          <cell r="AX64">
            <v>4922039718.2231483</v>
          </cell>
        </row>
        <row r="65">
          <cell r="AC65">
            <v>6790994471.5166702</v>
          </cell>
          <cell r="AX65">
            <v>5390875871.0577164</v>
          </cell>
        </row>
        <row r="66">
          <cell r="AC66">
            <v>7665495419.9914761</v>
          </cell>
          <cell r="AX66">
            <v>6683412685.6862116</v>
          </cell>
        </row>
        <row r="67">
          <cell r="AC67">
            <v>8469725118.739872</v>
          </cell>
          <cell r="AX67">
            <v>7500410378.3578854</v>
          </cell>
        </row>
        <row r="68">
          <cell r="AC68">
            <v>9339887597.9084682</v>
          </cell>
          <cell r="AX68">
            <v>8407171983.4316921</v>
          </cell>
        </row>
        <row r="69">
          <cell r="AC69">
            <v>10277461334.815868</v>
          </cell>
          <cell r="AX69">
            <v>9401063843.4354458</v>
          </cell>
        </row>
        <row r="70">
          <cell r="AC70">
            <v>11287375328.462061</v>
          </cell>
          <cell r="AX70">
            <v>10484578985.595352</v>
          </cell>
        </row>
        <row r="71">
          <cell r="AC71">
            <v>12354262551.011597</v>
          </cell>
          <cell r="AX71">
            <v>11656510195.820505</v>
          </cell>
        </row>
        <row r="72">
          <cell r="AC72">
            <v>13520912638.531925</v>
          </cell>
          <cell r="AX72">
            <v>12980315199.164312</v>
          </cell>
        </row>
        <row r="73">
          <cell r="AC73">
            <v>14812029946.894604</v>
          </cell>
          <cell r="AX73">
            <v>14467820682.685461</v>
          </cell>
        </row>
        <row r="74">
          <cell r="AC74">
            <v>16230591748.661037</v>
          </cell>
          <cell r="AX74">
            <v>16124694920.758316</v>
          </cell>
        </row>
        <row r="75">
          <cell r="AC75">
            <v>17767144552.296555</v>
          </cell>
          <cell r="AX75">
            <v>17944049020.500671</v>
          </cell>
        </row>
        <row r="76">
          <cell r="AC76">
            <v>19439407101.463535</v>
          </cell>
          <cell r="AX76">
            <v>19974486311.512573</v>
          </cell>
        </row>
        <row r="77">
          <cell r="AC77">
            <v>21206303559.493599</v>
          </cell>
          <cell r="AX77">
            <v>22069458046.480843</v>
          </cell>
        </row>
        <row r="78">
          <cell r="AC78">
            <v>23153982579.045074</v>
          </cell>
          <cell r="AX78">
            <v>24423619455.268806</v>
          </cell>
        </row>
        <row r="79">
          <cell r="AC79">
            <v>25388200725.444347</v>
          </cell>
          <cell r="AX79">
            <v>27120833924.077888</v>
          </cell>
        </row>
        <row r="80">
          <cell r="AC80">
            <v>27956200843.264549</v>
          </cell>
          <cell r="AX80">
            <v>30299297096.640457</v>
          </cell>
        </row>
        <row r="81">
          <cell r="AC81">
            <v>30746455862.087868</v>
          </cell>
          <cell r="AX81">
            <v>33815001388.805389</v>
          </cell>
        </row>
        <row r="82">
          <cell r="AC82">
            <v>33989096369.410709</v>
          </cell>
          <cell r="AX82">
            <v>37989530397.172409</v>
          </cell>
        </row>
        <row r="83">
          <cell r="AC83">
            <v>37474309197.349991</v>
          </cell>
          <cell r="AX83">
            <v>42505185978.354088</v>
          </cell>
        </row>
        <row r="84">
          <cell r="AC84">
            <v>41062097353.888664</v>
          </cell>
          <cell r="AX84">
            <v>47118433309.864708</v>
          </cell>
        </row>
        <row r="85">
          <cell r="AC85">
            <v>44935739671.266266</v>
          </cell>
          <cell r="AX85">
            <v>52173469315.412575</v>
          </cell>
        </row>
        <row r="86">
          <cell r="AC86">
            <v>49141868696.257248</v>
          </cell>
          <cell r="AX86">
            <v>57739676948.777168</v>
          </cell>
        </row>
        <row r="87">
          <cell r="AC87">
            <v>54018637335.937881</v>
          </cell>
          <cell r="AX87">
            <v>64728584268.367302</v>
          </cell>
        </row>
        <row r="88">
          <cell r="AC88">
            <v>59173539850.946449</v>
          </cell>
          <cell r="AX88">
            <v>72266637116.293259</v>
          </cell>
        </row>
        <row r="89">
          <cell r="AC89">
            <v>64019919882.254105</v>
          </cell>
          <cell r="AX89">
            <v>79634696214.858215</v>
          </cell>
        </row>
        <row r="90">
          <cell r="AC90">
            <v>69230738936.777939</v>
          </cell>
          <cell r="AX90">
            <v>87677150089.731628</v>
          </cell>
        </row>
        <row r="91">
          <cell r="AC91">
            <v>74663542800.793762</v>
          </cell>
          <cell r="AX91">
            <v>96321938211.082108</v>
          </cell>
        </row>
        <row r="92">
          <cell r="AC92">
            <v>79382067949.912552</v>
          </cell>
          <cell r="AX92">
            <v>104272742375.59288</v>
          </cell>
        </row>
        <row r="93">
          <cell r="AC93">
            <v>84460284394.156082</v>
          </cell>
          <cell r="AX93">
            <v>113048092816.94879</v>
          </cell>
        </row>
        <row r="94">
          <cell r="AC94">
            <v>89391081065.952667</v>
          </cell>
          <cell r="AX94">
            <v>122083917449.22162</v>
          </cell>
        </row>
        <row r="95">
          <cell r="AC95">
            <v>94235967095.077148</v>
          </cell>
          <cell r="AX95">
            <v>131469561039.77965</v>
          </cell>
        </row>
        <row r="96">
          <cell r="AC96">
            <v>99363867068.895538</v>
          </cell>
          <cell r="AX96">
            <v>141721042558.2959</v>
          </cell>
        </row>
        <row r="97">
          <cell r="AC97">
            <v>104529814192.97516</v>
          </cell>
          <cell r="AX97">
            <v>153083476724.46829</v>
          </cell>
        </row>
        <row r="98">
          <cell r="AC98">
            <v>109930641072.07336</v>
          </cell>
          <cell r="AX98">
            <v>164912096389.07501</v>
          </cell>
        </row>
        <row r="99">
          <cell r="AC99">
            <v>115446332759.25128</v>
          </cell>
          <cell r="AX99">
            <v>177316410803.72217</v>
          </cell>
        </row>
        <row r="100">
          <cell r="AC100">
            <v>121141155910.21371</v>
          </cell>
          <cell r="AX100">
            <v>190455113437.71451</v>
          </cell>
        </row>
        <row r="101">
          <cell r="AC101">
            <v>126307435891.14485</v>
          </cell>
          <cell r="AX101">
            <v>201165178270.16965</v>
          </cell>
        </row>
        <row r="102">
          <cell r="AC102">
            <v>131621727149.44434</v>
          </cell>
          <cell r="AX102">
            <v>212313186462.14081</v>
          </cell>
        </row>
        <row r="103">
          <cell r="AC103">
            <v>137230452835.37645</v>
          </cell>
          <cell r="AX103">
            <v>224280289904.66522</v>
          </cell>
        </row>
        <row r="104">
          <cell r="AC104">
            <v>143036540385.00232</v>
          </cell>
          <cell r="AX104">
            <v>236814601136.48355</v>
          </cell>
        </row>
        <row r="105">
          <cell r="AC105">
            <v>148943334820.07031</v>
          </cell>
          <cell r="AX105">
            <v>249523002868.98999</v>
          </cell>
        </row>
        <row r="106">
          <cell r="AC106">
            <v>155047058569.91516</v>
          </cell>
          <cell r="AX106">
            <v>262772358125.02856</v>
          </cell>
        </row>
        <row r="107">
          <cell r="AC107">
            <v>160002125579.76685</v>
          </cell>
          <cell r="AX107">
            <v>273880638734.0145</v>
          </cell>
        </row>
        <row r="108">
          <cell r="AC108">
            <v>165115254127.40634</v>
          </cell>
          <cell r="AX108">
            <v>285468262114.01709</v>
          </cell>
        </row>
        <row r="109">
          <cell r="AC109">
            <v>170592687269.38211</v>
          </cell>
          <cell r="AX109">
            <v>298026338592.58191</v>
          </cell>
        </row>
        <row r="110">
          <cell r="AC110">
            <v>176647483869.59839</v>
          </cell>
          <cell r="AX110">
            <v>311829360293.69238</v>
          </cell>
        </row>
        <row r="111">
          <cell r="AC111">
            <v>182990508187.56842</v>
          </cell>
          <cell r="AX111">
            <v>326444518624.03766</v>
          </cell>
        </row>
        <row r="112">
          <cell r="AC112">
            <v>189121367707.88727</v>
          </cell>
          <cell r="AX112">
            <v>340610986533.96985</v>
          </cell>
        </row>
        <row r="113">
          <cell r="AC113">
            <v>195331935935.7843</v>
          </cell>
          <cell r="AX113">
            <v>355216928331.6665</v>
          </cell>
        </row>
        <row r="114">
          <cell r="AC114">
            <v>201649464116.10394</v>
          </cell>
          <cell r="AX114">
            <v>370191937274.69238</v>
          </cell>
        </row>
        <row r="115">
          <cell r="AC115">
            <v>208163949209.74799</v>
          </cell>
          <cell r="AX115">
            <v>385932747055.59344</v>
          </cell>
        </row>
        <row r="116">
          <cell r="AC116">
            <v>215541568453.70224</v>
          </cell>
          <cell r="AX116">
            <v>403547310308.5144</v>
          </cell>
        </row>
        <row r="117">
          <cell r="AC117">
            <v>222636433629.57513</v>
          </cell>
          <cell r="AX117">
            <v>421968695734.89453</v>
          </cell>
        </row>
        <row r="118">
          <cell r="AC118">
            <v>229817647539.53796</v>
          </cell>
          <cell r="AX118">
            <v>440560409633.54236</v>
          </cell>
        </row>
        <row r="119">
          <cell r="AC119">
            <v>237220749259.33521</v>
          </cell>
          <cell r="AX119">
            <v>459984088507.06702</v>
          </cell>
        </row>
        <row r="120">
          <cell r="AC120">
            <v>244882598329.53833</v>
          </cell>
          <cell r="AX120">
            <v>480246895073.1709</v>
          </cell>
        </row>
        <row r="121">
          <cell r="AC121">
            <v>252846792888.52301</v>
          </cell>
          <cell r="AX121">
            <v>501438715531.03149</v>
          </cell>
        </row>
        <row r="122">
          <cell r="AC122">
            <v>260954370191.94211</v>
          </cell>
          <cell r="AX122">
            <v>523546088444.69836</v>
          </cell>
        </row>
        <row r="123">
          <cell r="AC123">
            <v>269042198851.45947</v>
          </cell>
          <cell r="AX123">
            <v>545983668536.85364</v>
          </cell>
        </row>
        <row r="124">
          <cell r="AC124">
            <v>277241050672.44672</v>
          </cell>
          <cell r="AX124">
            <v>569123568748.49402</v>
          </cell>
        </row>
        <row r="125">
          <cell r="AC125">
            <v>285564154765.0033</v>
          </cell>
          <cell r="AX125">
            <v>592656662085.83875</v>
          </cell>
        </row>
        <row r="126">
          <cell r="AC126">
            <v>294151570411.461</v>
          </cell>
          <cell r="AX126">
            <v>617317317432.82397</v>
          </cell>
        </row>
        <row r="127">
          <cell r="AC127">
            <v>302935476406.72028</v>
          </cell>
          <cell r="AX127">
            <v>642731181414.15649</v>
          </cell>
        </row>
        <row r="128">
          <cell r="AC128">
            <v>311883383265.99011</v>
          </cell>
          <cell r="AX128">
            <v>669197254680.43982</v>
          </cell>
        </row>
        <row r="129">
          <cell r="AC129">
            <v>320892599345.2663</v>
          </cell>
          <cell r="AX129">
            <v>696329289849.20703</v>
          </cell>
        </row>
        <row r="130">
          <cell r="AC130">
            <v>330041877703.76135</v>
          </cell>
          <cell r="AX130">
            <v>724398707867.37524</v>
          </cell>
        </row>
        <row r="131">
          <cell r="AC131">
            <v>340126376814.94531</v>
          </cell>
          <cell r="AX131">
            <v>754333242019.58813</v>
          </cell>
        </row>
        <row r="132">
          <cell r="AC132">
            <v>350238436441.40851</v>
          </cell>
          <cell r="AX132">
            <v>785293013599.19189</v>
          </cell>
        </row>
        <row r="133">
          <cell r="AC133">
            <v>360611966249.06689</v>
          </cell>
          <cell r="AX133">
            <v>817388697825.75134</v>
          </cell>
        </row>
        <row r="134">
          <cell r="AC134">
            <v>371309082556.91449</v>
          </cell>
          <cell r="AX134">
            <v>850976652582.04724</v>
          </cell>
        </row>
        <row r="135">
          <cell r="AC135">
            <v>382400690445.88123</v>
          </cell>
          <cell r="AX135">
            <v>886477035134.67932</v>
          </cell>
        </row>
        <row r="136">
          <cell r="AC136">
            <v>393793564290.87976</v>
          </cell>
          <cell r="AX136">
            <v>923370762338.64685</v>
          </cell>
        </row>
        <row r="137">
          <cell r="AC137">
            <v>404746273189.81927</v>
          </cell>
          <cell r="AX137">
            <v>959652928927.84558</v>
          </cell>
        </row>
        <row r="138">
          <cell r="AC138">
            <v>414950016792.40186</v>
          </cell>
          <cell r="AX138">
            <v>994502209747.72314</v>
          </cell>
        </row>
        <row r="139">
          <cell r="AC139">
            <v>425390463036.48975</v>
          </cell>
          <cell r="AX139">
            <v>1030581225623.7073</v>
          </cell>
        </row>
        <row r="140">
          <cell r="AC140">
            <v>436016229247.46118</v>
          </cell>
          <cell r="AX140">
            <v>1067592427113.8672</v>
          </cell>
        </row>
        <row r="141">
          <cell r="AC141">
            <v>446851065906.3396</v>
          </cell>
          <cell r="AX141">
            <v>1106341504177.3967</v>
          </cell>
        </row>
        <row r="142">
          <cell r="AC142">
            <v>456333666356.59229</v>
          </cell>
          <cell r="AX142">
            <v>1141844490861.8645</v>
          </cell>
        </row>
        <row r="143">
          <cell r="AC143">
            <v>466009370001.89874</v>
          </cell>
          <cell r="AX143">
            <v>1178507215914.5173</v>
          </cell>
        </row>
        <row r="144">
          <cell r="AC144">
            <v>475629478485.88257</v>
          </cell>
          <cell r="AX144">
            <v>1214797276108.043</v>
          </cell>
        </row>
        <row r="145">
          <cell r="AC145">
            <v>485542015691.22736</v>
          </cell>
          <cell r="AX145">
            <v>1252860587559.8938</v>
          </cell>
        </row>
        <row r="146">
          <cell r="AC146">
            <v>495983305666.63232</v>
          </cell>
          <cell r="AX146">
            <v>1294037144250.5359</v>
          </cell>
        </row>
        <row r="147">
          <cell r="AC147">
            <v>506892600102.48309</v>
          </cell>
          <cell r="AX147">
            <v>1337563134997.5327</v>
          </cell>
        </row>
        <row r="148">
          <cell r="AC148">
            <v>518038909134.41968</v>
          </cell>
          <cell r="AX148">
            <v>1382611619663.1035</v>
          </cell>
        </row>
        <row r="149">
          <cell r="AC149">
            <v>529455923362.61981</v>
          </cell>
          <cell r="AX149">
            <v>1429422108999.9102</v>
          </cell>
        </row>
        <row r="150">
          <cell r="AC150">
            <v>540909137790.62152</v>
          </cell>
          <cell r="AX150">
            <v>1476480100717.5845</v>
          </cell>
        </row>
        <row r="151">
          <cell r="AC151">
            <v>552533558862.1521</v>
          </cell>
          <cell r="AX151">
            <v>1524663647171.3042</v>
          </cell>
        </row>
        <row r="152">
          <cell r="AC152">
            <v>564699155454.22205</v>
          </cell>
          <cell r="AX152">
            <v>1574926782803.4993</v>
          </cell>
        </row>
        <row r="153">
          <cell r="AC153">
            <v>577539986044.1322</v>
          </cell>
          <cell r="AX153">
            <v>1627889627845.344</v>
          </cell>
        </row>
        <row r="154">
          <cell r="AC154">
            <v>590405679911.9502</v>
          </cell>
          <cell r="AX154">
            <v>1682752205222.0027</v>
          </cell>
        </row>
        <row r="155">
          <cell r="AC155">
            <v>603732474972.75317</v>
          </cell>
          <cell r="AX155">
            <v>1741011711892.8647</v>
          </cell>
        </row>
        <row r="156">
          <cell r="AC156">
            <v>618744549844.04968</v>
          </cell>
          <cell r="AX156">
            <v>1810966416064.1191</v>
          </cell>
        </row>
        <row r="157">
          <cell r="AC157">
            <v>632960103479.63623</v>
          </cell>
          <cell r="AX157">
            <v>1882472232883.9788</v>
          </cell>
        </row>
        <row r="158">
          <cell r="AC158">
            <v>640972537737.35193</v>
          </cell>
          <cell r="AX158">
            <v>1920278011824.9302</v>
          </cell>
        </row>
        <row r="159">
          <cell r="AC159">
            <v>647342187464.67004</v>
          </cell>
          <cell r="AX159">
            <v>1946668465526.3606</v>
          </cell>
        </row>
        <row r="160">
          <cell r="AC160">
            <v>650708297801.01428</v>
          </cell>
          <cell r="AX160">
            <v>1953216229262.5432</v>
          </cell>
        </row>
        <row r="161">
          <cell r="AC161">
            <v>653815877887.95654</v>
          </cell>
          <cell r="AX161">
            <v>1958004698968.2251</v>
          </cell>
        </row>
        <row r="162">
          <cell r="AC162">
            <v>656932205724.77441</v>
          </cell>
          <cell r="AX162">
            <v>1962795546865.2961</v>
          </cell>
        </row>
        <row r="163">
          <cell r="AC163">
            <v>660057290839.20081</v>
          </cell>
          <cell r="AX163">
            <v>1967588773737.8076</v>
          </cell>
        </row>
        <row r="164">
          <cell r="AC164">
            <v>663191142761.30408</v>
          </cell>
          <cell r="AX164">
            <v>1972384380367.5261</v>
          </cell>
        </row>
        <row r="165">
          <cell r="AC165">
            <v>666333771023.47925</v>
          </cell>
          <cell r="AX165">
            <v>1977182367533.9419</v>
          </cell>
        </row>
        <row r="166">
          <cell r="AC166">
            <v>669484899642.71326</v>
          </cell>
          <cell r="AX166">
            <v>1981982319599.02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V114"/>
  <sheetViews>
    <sheetView workbookViewId="0">
      <selection activeCell="K28" sqref="K28"/>
    </sheetView>
  </sheetViews>
  <sheetFormatPr defaultColWidth="5.875" defaultRowHeight="11.25" x14ac:dyDescent="0.15"/>
  <cols>
    <col min="1" max="1" width="5.875" style="1"/>
    <col min="2" max="2" width="10.5" style="1" bestFit="1" customWidth="1"/>
    <col min="3" max="3" width="7.5" style="2" bestFit="1" customWidth="1"/>
    <col min="4" max="8" width="9.75" style="2" bestFit="1" customWidth="1"/>
    <col min="9" max="16384" width="5.875" style="1"/>
  </cols>
  <sheetData>
    <row r="3" spans="2:22" ht="13.5" customHeight="1" x14ac:dyDescent="0.15">
      <c r="C3" s="159" t="s">
        <v>160</v>
      </c>
      <c r="D3" s="159"/>
      <c r="E3" s="159"/>
      <c r="F3" s="159"/>
      <c r="G3" s="159"/>
      <c r="H3" s="159"/>
      <c r="P3" s="2"/>
      <c r="Q3" s="2"/>
      <c r="R3" s="2"/>
      <c r="S3" s="2"/>
      <c r="T3" s="2"/>
      <c r="U3" s="2"/>
      <c r="V3" s="2"/>
    </row>
    <row r="4" spans="2:22" x14ac:dyDescent="0.15">
      <c r="B4" s="109" t="str">
        <f>[1]节奏总纲!N3</f>
        <v>对应玩家等级</v>
      </c>
      <c r="C4" s="2" t="s">
        <v>161</v>
      </c>
      <c r="D4" s="2" t="s">
        <v>13</v>
      </c>
      <c r="E4" s="2" t="s">
        <v>14</v>
      </c>
      <c r="F4" s="2" t="s">
        <v>15</v>
      </c>
      <c r="G4" s="2" t="s">
        <v>16</v>
      </c>
      <c r="H4" s="2" t="s">
        <v>17</v>
      </c>
      <c r="P4" s="2"/>
      <c r="Q4" s="2"/>
      <c r="R4" s="2"/>
      <c r="S4" s="2"/>
      <c r="T4" s="2"/>
      <c r="U4" s="2"/>
      <c r="V4" s="2"/>
    </row>
    <row r="5" spans="2:22" x14ac:dyDescent="0.15">
      <c r="B5" s="109">
        <f>[1]节奏总纲!N4</f>
        <v>2</v>
      </c>
      <c r="C5" s="2">
        <v>1</v>
      </c>
      <c r="D5" s="2">
        <f>[1]节奏总纲!P4</f>
        <v>7.1773462536293131E-2</v>
      </c>
      <c r="E5" s="2">
        <f>[1]节奏总纲!Q4</f>
        <v>5.9787294292732177E-2</v>
      </c>
      <c r="F5" s="2">
        <f>[1]节奏总纲!R4</f>
        <v>4.677476553490223E-2</v>
      </c>
      <c r="G5" s="2">
        <f>[1]节奏总纲!S4</f>
        <v>3.2585151991477081E-2</v>
      </c>
      <c r="H5" s="2">
        <f>[1]节奏总纲!T4</f>
        <v>1.7039020006115988E-2</v>
      </c>
      <c r="P5" s="2"/>
      <c r="Q5" s="2"/>
      <c r="R5" s="2"/>
      <c r="S5" s="2"/>
      <c r="T5" s="2"/>
      <c r="U5" s="2"/>
      <c r="V5" s="2"/>
    </row>
    <row r="6" spans="2:22" x14ac:dyDescent="0.15">
      <c r="B6" s="109">
        <f>[1]节奏总纲!N5</f>
        <v>4</v>
      </c>
      <c r="C6" s="2">
        <v>2</v>
      </c>
      <c r="D6" s="2">
        <f>[1]节奏总纲!P5</f>
        <v>0.1486983549970351</v>
      </c>
      <c r="E6" s="2">
        <f>[1]节奏总纲!Q5</f>
        <v>0.12505531655250651</v>
      </c>
      <c r="F6" s="2">
        <f>[1]节奏总纲!R5</f>
        <v>9.883979656652922E-2</v>
      </c>
      <c r="G6" s="2">
        <f>[1]节奏总纲!S5</f>
        <v>6.9828747506607683E-2</v>
      </c>
      <c r="H6" s="2">
        <f>[1]节奏总纲!T5</f>
        <v>3.7085369736260552E-2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</row>
    <row r="7" spans="2:22" x14ac:dyDescent="0.15">
      <c r="B7" s="109">
        <f>[1]节奏总纲!N6</f>
        <v>6</v>
      </c>
      <c r="C7" s="2">
        <v>3</v>
      </c>
      <c r="D7" s="2">
        <f>[1]节奏总纲!P6</f>
        <v>0.23114441334491631</v>
      </c>
      <c r="E7" s="2">
        <f>[1]节奏总纲!Q6</f>
        <v>0.19582554698581309</v>
      </c>
      <c r="F7" s="2">
        <f>[1]节奏总纲!R6</f>
        <v>0.15616116565582547</v>
      </c>
      <c r="G7" s="2">
        <f>[1]节奏总纲!S6</f>
        <v>0.11120357726023924</v>
      </c>
      <c r="H7" s="2">
        <f>[1]节奏总纲!T6</f>
        <v>5.9380999788309005E-2</v>
      </c>
    </row>
    <row r="8" spans="2:22" x14ac:dyDescent="0.15">
      <c r="B8" s="109">
        <f>[1]节奏总纲!N7</f>
        <v>8</v>
      </c>
      <c r="C8" s="2">
        <v>4</v>
      </c>
      <c r="D8" s="2">
        <f>[1]节奏总纲!P7</f>
        <v>0.3195079107728942</v>
      </c>
      <c r="E8" s="2">
        <f>[1]节奏总纲!Q7</f>
        <v>0.2719651336498875</v>
      </c>
      <c r="F8" s="2">
        <f>[1]节奏总纲!R7</f>
        <v>0.21816000147573214</v>
      </c>
      <c r="G8" s="2">
        <f>[1]节奏总纲!S7</f>
        <v>0.15607961441255883</v>
      </c>
      <c r="H8" s="2">
        <f>[1]节奏总纲!T7</f>
        <v>8.4062531324348461E-2</v>
      </c>
      <c r="P8" s="2"/>
    </row>
    <row r="9" spans="2:22" x14ac:dyDescent="0.15">
      <c r="B9" s="109">
        <f>[1]节奏总纲!N8</f>
        <v>10</v>
      </c>
      <c r="C9" s="2">
        <v>5</v>
      </c>
      <c r="D9" s="2">
        <f>[1]节奏总纲!P8</f>
        <v>0.41421356237309515</v>
      </c>
      <c r="E9" s="2">
        <f>[1]节奏总纲!Q8</f>
        <v>0.35241289886702937</v>
      </c>
      <c r="F9" s="2">
        <f>[1]节奏总纲!R8</f>
        <v>0.28315639123824782</v>
      </c>
      <c r="G9" s="2">
        <f>[1]节奏总纲!S8</f>
        <v>0.20296464556281663</v>
      </c>
      <c r="H9" s="2">
        <f>[1]节奏总纲!T8</f>
        <v>0.10951806589144637</v>
      </c>
      <c r="P9" s="2"/>
    </row>
    <row r="10" spans="2:22" x14ac:dyDescent="0.15">
      <c r="B10" s="109">
        <f>[1]节奏总纲!N9</f>
        <v>12</v>
      </c>
      <c r="C10" s="2">
        <v>6</v>
      </c>
      <c r="D10" s="2">
        <f>[1]节奏总纲!P9</f>
        <v>0.51571656651039799</v>
      </c>
      <c r="E10" s="2">
        <f>[1]节奏总纲!Q9</f>
        <v>0.43939051466685908</v>
      </c>
      <c r="F10" s="2">
        <f>[1]节奏总纲!R9</f>
        <v>0.35336899137292471</v>
      </c>
      <c r="G10" s="2">
        <f>[1]节奏总纲!S9</f>
        <v>0.25440298225957936</v>
      </c>
      <c r="H10" s="2">
        <f>[1]节奏总纲!T9</f>
        <v>0.13836675479473978</v>
      </c>
    </row>
    <row r="11" spans="2:22" x14ac:dyDescent="0.15">
      <c r="B11" s="109">
        <f>[1]节奏总纲!N10</f>
        <v>14</v>
      </c>
      <c r="C11" s="2">
        <v>7</v>
      </c>
      <c r="D11" s="2">
        <f>[1]节奏总纲!P10</f>
        <v>0.62450479271247095</v>
      </c>
      <c r="E11" s="2">
        <f>[1]节奏总纲!Q10</f>
        <v>0.53413894920697635</v>
      </c>
      <c r="F11" s="2">
        <f>[1]节奏总纲!R10</f>
        <v>0.43072095553379119</v>
      </c>
      <c r="G11" s="2">
        <f>[1]节奏总纲!S10</f>
        <v>0.30950457526830061</v>
      </c>
      <c r="H11" s="2">
        <f>[1]节奏总纲!T10</f>
        <v>0.16699258157131475</v>
      </c>
    </row>
    <row r="12" spans="2:22" x14ac:dyDescent="0.15">
      <c r="B12" s="109">
        <f>[1]节奏总纲!N11</f>
        <v>16</v>
      </c>
      <c r="C12" s="2">
        <v>8</v>
      </c>
      <c r="D12" s="2">
        <f>[1]节奏总纲!P11</f>
        <v>0.74110112659224825</v>
      </c>
      <c r="E12" s="2">
        <f>[1]节奏总纲!Q11</f>
        <v>0.63089938906798093</v>
      </c>
      <c r="F12" s="2">
        <f>[1]节奏总纲!R11</f>
        <v>0.50550507844857251</v>
      </c>
      <c r="G12" s="2">
        <f>[1]节奏总纲!S11</f>
        <v>0.36195379022765406</v>
      </c>
      <c r="H12" s="2">
        <f>[1]节奏总纲!T11</f>
        <v>0.19579891764567198</v>
      </c>
    </row>
    <row r="13" spans="2:22" x14ac:dyDescent="0.15">
      <c r="B13" s="109">
        <f>[1]节奏总纲!N12</f>
        <v>18</v>
      </c>
      <c r="C13" s="2">
        <v>9</v>
      </c>
      <c r="D13" s="2">
        <f>[1]节奏总纲!P12</f>
        <v>0.86606598307361482</v>
      </c>
      <c r="E13" s="2">
        <f>[1]节奏总纲!Q12</f>
        <v>0.73702215159564621</v>
      </c>
      <c r="F13" s="2">
        <f>[1]节奏总纲!R12</f>
        <v>0.59282216541388932</v>
      </c>
      <c r="G13" s="2">
        <f>[1]节奏总纲!S12</f>
        <v>0.42766338244175101</v>
      </c>
      <c r="H13" s="2">
        <f>[1]节奏总纲!T12</f>
        <v>0.23193247026711403</v>
      </c>
      <c r="Q13" s="2"/>
      <c r="R13" s="2"/>
      <c r="S13" s="2"/>
    </row>
    <row r="14" spans="2:22" x14ac:dyDescent="0.15">
      <c r="B14" s="109">
        <f>[1]节奏总纲!N13</f>
        <v>20</v>
      </c>
      <c r="C14" s="2">
        <v>10</v>
      </c>
      <c r="D14" s="2">
        <f>[1]节奏总纲!P13</f>
        <v>1</v>
      </c>
      <c r="E14" s="2">
        <f>[1]节奏总纲!Q13</f>
        <v>0.8548</v>
      </c>
      <c r="F14" s="2">
        <f>[1]节奏总纲!R13</f>
        <v>0.6895</v>
      </c>
      <c r="G14" s="2">
        <f>[1]节奏总纲!S13</f>
        <v>0.49980000000000002</v>
      </c>
      <c r="H14" s="2">
        <f>[1]节奏总纲!T13</f>
        <v>0.2732</v>
      </c>
      <c r="Q14" s="2"/>
      <c r="R14" s="2"/>
      <c r="S14" s="2"/>
    </row>
    <row r="15" spans="2:22" x14ac:dyDescent="0.15">
      <c r="B15" s="109">
        <f>[1]节奏总纲!N14</f>
        <v>21</v>
      </c>
      <c r="C15" s="2">
        <v>11</v>
      </c>
      <c r="D15" s="2">
        <f>[1]节奏总纲!P14</f>
        <v>1.1435469250725863</v>
      </c>
      <c r="E15" s="2">
        <f>[1]节奏总纲!Q14</f>
        <v>0.98036277886472811</v>
      </c>
      <c r="F15" s="2">
        <f>[1]节奏总纲!R14</f>
        <v>0.79453640354043287</v>
      </c>
      <c r="G15" s="2">
        <f>[1]节奏总纲!S14</f>
        <v>0.57577587677404707</v>
      </c>
      <c r="H15" s="2">
        <f>[1]节奏总纲!T14</f>
        <v>0.31767733578516444</v>
      </c>
      <c r="Q15" s="2"/>
      <c r="R15" s="2"/>
      <c r="S15" s="2"/>
    </row>
    <row r="16" spans="2:22" x14ac:dyDescent="0.15">
      <c r="B16" s="109">
        <f>[1]节奏总纲!N15</f>
        <v>22</v>
      </c>
      <c r="C16" s="2">
        <v>12</v>
      </c>
      <c r="D16" s="2">
        <f>[1]节奏总纲!P15</f>
        <v>1.2973967099940702</v>
      </c>
      <c r="E16" s="2">
        <f>[1]节奏总纲!Q15</f>
        <v>1.1126474184909145</v>
      </c>
      <c r="F16" s="2">
        <f>[1]节奏总纲!R15</f>
        <v>0.9058423829178599</v>
      </c>
      <c r="G16" s="2">
        <f>[1]节奏总纲!S15</f>
        <v>0.66219128078097333</v>
      </c>
      <c r="H16" s="2">
        <f>[1]节奏总纲!T15</f>
        <v>0.36560639287632896</v>
      </c>
    </row>
    <row r="17" spans="2:8" x14ac:dyDescent="0.15">
      <c r="B17" s="109">
        <f>[1]节奏总纲!N16</f>
        <v>23</v>
      </c>
      <c r="C17" s="2">
        <v>13</v>
      </c>
      <c r="D17" s="2">
        <f>[1]节奏总纲!P16</f>
        <v>1.4622888266898326</v>
      </c>
      <c r="E17" s="2">
        <f>[1]节奏总纲!Q16</f>
        <v>1.2628326307293396</v>
      </c>
      <c r="F17" s="2">
        <f>[1]节奏总纲!R16</f>
        <v>1.0294513339896421</v>
      </c>
      <c r="G17" s="2">
        <f>[1]节奏总纲!S16</f>
        <v>0.75556463675063656</v>
      </c>
      <c r="H17" s="2">
        <f>[1]节奏总纲!T16</f>
        <v>0.41865329108129906</v>
      </c>
    </row>
    <row r="18" spans="2:8" x14ac:dyDescent="0.15">
      <c r="B18" s="109">
        <f>[1]节奏总纲!N17</f>
        <v>24</v>
      </c>
      <c r="C18" s="2">
        <v>14</v>
      </c>
      <c r="D18" s="2">
        <f>[1]节奏总纲!P17</f>
        <v>1.6390158215457884</v>
      </c>
      <c r="E18" s="2">
        <f>[1]节奏总纲!Q17</f>
        <v>1.4136511460832426</v>
      </c>
      <c r="F18" s="2">
        <f>[1]节奏总纲!R17</f>
        <v>1.1545227446968533</v>
      </c>
      <c r="G18" s="2">
        <f>[1]节奏总纲!S17</f>
        <v>0.84605996708193598</v>
      </c>
      <c r="H18" s="2">
        <f>[1]节奏总纲!T17</f>
        <v>0.46810291863347719</v>
      </c>
    </row>
    <row r="19" spans="2:8" x14ac:dyDescent="0.15">
      <c r="B19" s="109">
        <f>[1]节奏总纲!N18</f>
        <v>25</v>
      </c>
      <c r="C19" s="2">
        <v>15</v>
      </c>
      <c r="D19" s="2">
        <f>[1]节奏总纲!P18</f>
        <v>1.8284271247461898</v>
      </c>
      <c r="E19" s="2">
        <f>[1]节奏总纲!Q18</f>
        <v>1.5793953503557587</v>
      </c>
      <c r="F19" s="2">
        <f>[1]节奏总纲!R18</f>
        <v>1.2928808199080308</v>
      </c>
      <c r="G19" s="2">
        <f>[1]节奏总纲!S18</f>
        <v>0.94895367774327255</v>
      </c>
      <c r="H19" s="2">
        <f>[1]节奏总纲!T18</f>
        <v>0.5271355400643265</v>
      </c>
    </row>
    <row r="20" spans="2:8" x14ac:dyDescent="0.15">
      <c r="B20" s="109">
        <f>[1]节奏总纲!N19</f>
        <v>26</v>
      </c>
      <c r="C20" s="2">
        <v>16</v>
      </c>
      <c r="D20" s="2">
        <f>[1]节奏总纲!P19</f>
        <v>2.031433133020796</v>
      </c>
      <c r="E20" s="2">
        <f>[1]节奏总纲!Q19</f>
        <v>1.7586116632561031</v>
      </c>
      <c r="F20" s="2">
        <f>[1]节奏总纲!R19</f>
        <v>1.4398798046851402</v>
      </c>
      <c r="G20" s="2">
        <f>[1]节奏总纲!S19</f>
        <v>1.0618300986299702</v>
      </c>
      <c r="H20" s="2">
        <f>[1]节奏总纲!T19</f>
        <v>0.59460047803518701</v>
      </c>
    </row>
    <row r="21" spans="2:8" x14ac:dyDescent="0.15">
      <c r="B21" s="109">
        <f>[1]节奏总纲!N20</f>
        <v>27</v>
      </c>
      <c r="C21" s="2">
        <v>17</v>
      </c>
      <c r="D21" s="2">
        <f>[1]节奏总纲!P20</f>
        <v>2.2490095854249419</v>
      </c>
      <c r="E21" s="2">
        <f>[1]节奏总纲!Q20</f>
        <v>1.9433691827656923</v>
      </c>
      <c r="F21" s="2">
        <f>[1]节奏总纲!R20</f>
        <v>1.5904995788125189</v>
      </c>
      <c r="G21" s="2">
        <f>[1]节奏总纲!S20</f>
        <v>1.1742079045503622</v>
      </c>
      <c r="H21" s="2">
        <f>[1]节奏总纲!T20</f>
        <v>0.65311238360740309</v>
      </c>
    </row>
    <row r="22" spans="2:8" x14ac:dyDescent="0.15">
      <c r="B22" s="109">
        <f>[1]节奏总纲!N21</f>
        <v>28</v>
      </c>
      <c r="C22" s="2">
        <v>18</v>
      </c>
      <c r="D22" s="2">
        <f>[1]节奏总纲!P21</f>
        <v>2.4822022531844965</v>
      </c>
      <c r="E22" s="2">
        <f>[1]节奏总纲!Q21</f>
        <v>2.1515729130603214</v>
      </c>
      <c r="F22" s="2">
        <f>[1]节奏总纲!R21</f>
        <v>1.7690655458445907</v>
      </c>
      <c r="G22" s="2">
        <f>[1]节奏总纲!S21</f>
        <v>1.3066312660763189</v>
      </c>
      <c r="H22" s="2">
        <f>[1]节奏总纲!T21</f>
        <v>0.72554771860582834</v>
      </c>
    </row>
    <row r="23" spans="2:8" x14ac:dyDescent="0.15">
      <c r="B23" s="109">
        <f>[1]节奏总纲!N22</f>
        <v>29</v>
      </c>
      <c r="C23" s="2">
        <v>19</v>
      </c>
      <c r="D23" s="2">
        <f>[1]节奏总纲!P22</f>
        <v>2.7321319661472296</v>
      </c>
      <c r="E23" s="2">
        <f>[1]节奏总纲!Q22</f>
        <v>2.3734030389920986</v>
      </c>
      <c r="F23" s="2">
        <f>[1]节奏总纲!R22</f>
        <v>1.9510154370257367</v>
      </c>
      <c r="G23" s="2">
        <f>[1]节奏总纲!S22</f>
        <v>1.4395603329629754</v>
      </c>
      <c r="H23" s="2">
        <f>[1]节奏总纲!T22</f>
        <v>0.80270037165405606</v>
      </c>
    </row>
    <row r="24" spans="2:8" x14ac:dyDescent="0.15">
      <c r="B24" s="109">
        <f>[1]节奏总纲!N23</f>
        <v>30</v>
      </c>
      <c r="C24" s="2">
        <v>20</v>
      </c>
      <c r="D24" s="2">
        <f>[1]节奏总纲!P23</f>
        <v>3</v>
      </c>
      <c r="E24" s="2">
        <f>[1]节奏总纲!Q23</f>
        <v>2.6036999999999999</v>
      </c>
      <c r="F24" s="2">
        <f>[1]节奏总纲!R23</f>
        <v>2.1372</v>
      </c>
      <c r="G24" s="2">
        <f>[1]节奏总纲!S23</f>
        <v>1.5800999999999998</v>
      </c>
      <c r="H24" s="2">
        <f>[1]节奏总纲!T23</f>
        <v>0.87990000000000002</v>
      </c>
    </row>
    <row r="25" spans="2:8" x14ac:dyDescent="0.15">
      <c r="B25" s="109">
        <f>[1]节奏总纲!N24</f>
        <v>31</v>
      </c>
      <c r="C25" s="2">
        <v>21</v>
      </c>
      <c r="D25" s="2">
        <f>[1]节奏总纲!P24</f>
        <v>3.2870938501451725</v>
      </c>
      <c r="E25" s="2">
        <f>[1]节奏总纲!Q24</f>
        <v>2.8518826243859516</v>
      </c>
      <c r="F25" s="2">
        <f>[1]节奏总纲!R24</f>
        <v>2.3466562996186386</v>
      </c>
      <c r="G25" s="2">
        <f>[1]节奏总纲!S24</f>
        <v>1.7365716810316947</v>
      </c>
      <c r="H25" s="2">
        <f>[1]节奏总纲!T24</f>
        <v>0.97166494210291288</v>
      </c>
    </row>
    <row r="26" spans="2:8" x14ac:dyDescent="0.15">
      <c r="B26" s="109">
        <f>[1]节奏总纲!N25</f>
        <v>32</v>
      </c>
      <c r="C26" s="2">
        <v>22</v>
      </c>
      <c r="D26" s="2">
        <f>[1]节奏总纲!P25</f>
        <v>3.5947934199881395</v>
      </c>
      <c r="E26" s="2">
        <f>[1]节奏总纲!Q25</f>
        <v>3.124234961311692</v>
      </c>
      <c r="F26" s="2">
        <f>[1]节奏总纲!R25</f>
        <v>2.5749505267375046</v>
      </c>
      <c r="G26" s="2">
        <f>[1]节奏总纲!S25</f>
        <v>1.9077568679877055</v>
      </c>
      <c r="H26" s="2">
        <f>[1]节奏总纲!T25</f>
        <v>1.0687320837624739</v>
      </c>
    </row>
    <row r="27" spans="2:8" x14ac:dyDescent="0.15">
      <c r="B27" s="109">
        <f>[1]节奏总纲!N26</f>
        <v>33</v>
      </c>
      <c r="C27" s="2">
        <v>23</v>
      </c>
      <c r="D27" s="2">
        <f>[1]节奏总纲!P26</f>
        <v>3.9245776533796644</v>
      </c>
      <c r="E27" s="2">
        <f>[1]节奏总纲!Q26</f>
        <v>3.4081032341949005</v>
      </c>
      <c r="F27" s="2">
        <f>[1]节奏总纲!R26</f>
        <v>2.8064654799317976</v>
      </c>
      <c r="G27" s="2">
        <f>[1]节奏总纲!S26</f>
        <v>2.0796336985258841</v>
      </c>
      <c r="H27" s="2">
        <f>[1]节奏总纲!T26</f>
        <v>1.1608900698697047</v>
      </c>
    </row>
    <row r="28" spans="2:8" x14ac:dyDescent="0.15">
      <c r="B28" s="109">
        <f>[1]节奏总纲!N27</f>
        <v>34</v>
      </c>
      <c r="C28" s="2">
        <v>24</v>
      </c>
      <c r="D28" s="2">
        <f>[1]节奏总纲!P27</f>
        <v>4.2780316430915768</v>
      </c>
      <c r="E28" s="2">
        <f>[1]节奏总纲!Q27</f>
        <v>3.7214597263253628</v>
      </c>
      <c r="F28" s="2">
        <f>[1]节奏总纲!R27</f>
        <v>3.0699155070825155</v>
      </c>
      <c r="G28" s="2">
        <f>[1]节奏总纲!S27</f>
        <v>2.2742016214674821</v>
      </c>
      <c r="H28" s="2">
        <f>[1]节奏总纲!T27</f>
        <v>1.2692919885052709</v>
      </c>
    </row>
    <row r="29" spans="2:8" x14ac:dyDescent="0.15">
      <c r="B29" s="109">
        <f>[1]节奏总纲!N28</f>
        <v>35</v>
      </c>
      <c r="C29" s="2">
        <v>25</v>
      </c>
      <c r="D29" s="2">
        <f>[1]节奏总纲!P28</f>
        <v>4.6568542494923806</v>
      </c>
      <c r="E29" s="2">
        <f>[1]节奏总纲!Q28</f>
        <v>4.054257309608067</v>
      </c>
      <c r="F29" s="2">
        <f>[1]节奏总纲!R28</f>
        <v>3.3445527219854276</v>
      </c>
      <c r="G29" s="2">
        <f>[1]节奏总纲!S28</f>
        <v>2.478377831579845</v>
      </c>
      <c r="H29" s="2">
        <f>[1]节奏总纲!T28</f>
        <v>1.3802915995495415</v>
      </c>
    </row>
    <row r="30" spans="2:8" x14ac:dyDescent="0.15">
      <c r="B30" s="109">
        <f>[1]节奏总纲!N29</f>
        <v>36</v>
      </c>
      <c r="C30" s="2">
        <v>26</v>
      </c>
      <c r="D30" s="2">
        <f>[1]节奏总纲!P29</f>
        <v>5.062866266041592</v>
      </c>
      <c r="E30" s="2">
        <f>[1]节奏总纲!Q29</f>
        <v>4.408743944469018</v>
      </c>
      <c r="F30" s="2">
        <f>[1]节奏总纲!R29</f>
        <v>3.63716312552428</v>
      </c>
      <c r="G30" s="2">
        <f>[1]节奏总纲!S29</f>
        <v>2.6914197070277099</v>
      </c>
      <c r="H30" s="2">
        <f>[1]节奏总纲!T29</f>
        <v>1.4996209880015197</v>
      </c>
    </row>
    <row r="31" spans="2:8" x14ac:dyDescent="0.15">
      <c r="B31" s="109">
        <f>[1]节奏总纲!N30</f>
        <v>37</v>
      </c>
      <c r="C31" s="2">
        <v>27</v>
      </c>
      <c r="D31" s="2">
        <f>[1]节奏总纲!P30</f>
        <v>5.4980191708498847</v>
      </c>
      <c r="E31" s="2">
        <f>[1]节奏总纲!Q30</f>
        <v>4.7882248958931646</v>
      </c>
      <c r="F31" s="2">
        <f>[1]节奏总纲!R30</f>
        <v>3.9492271704214725</v>
      </c>
      <c r="G31" s="2">
        <f>[1]节奏总纲!S30</f>
        <v>2.9205477835554587</v>
      </c>
      <c r="H31" s="2">
        <f>[1]节奏总纲!T30</f>
        <v>1.6290630803228208</v>
      </c>
    </row>
    <row r="32" spans="2:8" x14ac:dyDescent="0.15">
      <c r="B32" s="109">
        <f>[1]节奏总纲!N31</f>
        <v>38</v>
      </c>
      <c r="C32" s="2">
        <v>28</v>
      </c>
      <c r="D32" s="2">
        <f>[1]节奏总纲!P31</f>
        <v>5.9644045063689921</v>
      </c>
      <c r="E32" s="2">
        <f>[1]节奏总纲!Q31</f>
        <v>5.1914176823435705</v>
      </c>
      <c r="F32" s="2">
        <f>[1]节奏总纲!R31</f>
        <v>4.2752851501652938</v>
      </c>
      <c r="G32" s="2">
        <f>[1]节奏总纲!S31</f>
        <v>3.1653094715300236</v>
      </c>
      <c r="H32" s="2">
        <f>[1]节奏总纲!T31</f>
        <v>1.7738139001941382</v>
      </c>
    </row>
    <row r="33" spans="2:8" x14ac:dyDescent="0.15">
      <c r="B33" s="109">
        <f>[1]节奏总纲!N32</f>
        <v>39</v>
      </c>
      <c r="C33" s="2">
        <v>29</v>
      </c>
      <c r="D33" s="2">
        <f>[1]节奏总纲!P32</f>
        <v>6.4642639322944575</v>
      </c>
      <c r="E33" s="2">
        <f>[1]节奏总纲!Q32</f>
        <v>5.6323131642081607</v>
      </c>
      <c r="F33" s="2">
        <f>[1]节奏总纲!R32</f>
        <v>4.6510378992858623</v>
      </c>
      <c r="G33" s="2">
        <f>[1]节奏总纲!S32</f>
        <v>3.4532097926316991</v>
      </c>
      <c r="H33" s="2">
        <f>[1]节奏总纲!T32</f>
        <v>1.9366934741154194</v>
      </c>
    </row>
    <row r="34" spans="2:8" x14ac:dyDescent="0.15">
      <c r="B34" s="109">
        <f>[1]节奏总纲!N33</f>
        <v>40</v>
      </c>
      <c r="C34" s="2">
        <v>30</v>
      </c>
      <c r="D34" s="2">
        <f>[1]节奏总纲!P33</f>
        <v>7</v>
      </c>
      <c r="E34" s="2">
        <f>[1]节奏总纲!Q33</f>
        <v>6.1025999999999998</v>
      </c>
      <c r="F34" s="2">
        <f>[1]节奏总纲!R33</f>
        <v>5.0421000000000005</v>
      </c>
      <c r="G34" s="2">
        <f>[1]节奏总纲!S33</f>
        <v>3.7428999999999997</v>
      </c>
      <c r="H34" s="2">
        <f>[1]节奏总纲!T33</f>
        <v>2.1006999999999998</v>
      </c>
    </row>
    <row r="35" spans="2:8" x14ac:dyDescent="0.15">
      <c r="B35" s="109">
        <f>[1]节奏总纲!N34</f>
        <v>41</v>
      </c>
      <c r="C35" s="2">
        <v>31</v>
      </c>
      <c r="D35" s="2">
        <f>[1]节奏总纲!P34</f>
        <v>7.5741877002903433</v>
      </c>
      <c r="E35" s="2">
        <f>[1]节奏总纲!Q34</f>
        <v>6.6115084435834408</v>
      </c>
      <c r="F35" s="2">
        <f>[1]节奏总纲!R34</f>
        <v>5.4632615882194253</v>
      </c>
      <c r="G35" s="2">
        <f>[1]节奏总纲!S34</f>
        <v>4.052190419655334</v>
      </c>
      <c r="H35" s="2">
        <f>[1]节奏总纲!T34</f>
        <v>2.2783156602473356</v>
      </c>
    </row>
    <row r="36" spans="2:8" x14ac:dyDescent="0.15">
      <c r="B36" s="109">
        <f>[1]节奏总纲!N35</f>
        <v>42</v>
      </c>
      <c r="C36" s="2">
        <v>32</v>
      </c>
      <c r="D36" s="2">
        <f>[1]节奏总纲!P35</f>
        <v>8.189586839976279</v>
      </c>
      <c r="E36" s="2">
        <f>[1]节奏总纲!Q35</f>
        <v>7.1519661873512845</v>
      </c>
      <c r="F36" s="2">
        <f>[1]节奏总纲!R35</f>
        <v>5.906330028990892</v>
      </c>
      <c r="G36" s="2">
        <f>[1]节奏总纲!S35</f>
        <v>4.3855237528072974</v>
      </c>
      <c r="H36" s="2">
        <f>[1]节奏总纲!T35</f>
        <v>2.46506563883286</v>
      </c>
    </row>
    <row r="37" spans="2:8" x14ac:dyDescent="0.15">
      <c r="B37" s="109">
        <f>[1]节奏总纲!N36</f>
        <v>43</v>
      </c>
      <c r="C37" s="2">
        <v>33</v>
      </c>
      <c r="D37" s="2">
        <f>[1]节奏总纲!P36</f>
        <v>8.8491553067593287</v>
      </c>
      <c r="E37" s="2">
        <f>[1]节奏总纲!Q36</f>
        <v>7.7120388498407557</v>
      </c>
      <c r="F37" s="2">
        <f>[1]节奏总纲!R36</f>
        <v>6.3696219898053652</v>
      </c>
      <c r="G37" s="2">
        <f>[1]节奏总纲!S36</f>
        <v>4.736067920177593</v>
      </c>
      <c r="H37" s="2">
        <f>[1]节奏总纲!T36</f>
        <v>2.6627108318038819</v>
      </c>
    </row>
    <row r="38" spans="2:8" x14ac:dyDescent="0.15">
      <c r="B38" s="109">
        <f>[1]节奏总纲!N37</f>
        <v>44</v>
      </c>
      <c r="C38" s="2">
        <v>34</v>
      </c>
      <c r="D38" s="2">
        <f>[1]节奏总纲!P37</f>
        <v>9.5560632861831518</v>
      </c>
      <c r="E38" s="2">
        <f>[1]节奏总纲!Q37</f>
        <v>8.3309759728944712</v>
      </c>
      <c r="F38" s="2">
        <f>[1]节奏总纲!R37</f>
        <v>6.8918328419952886</v>
      </c>
      <c r="G38" s="2">
        <f>[1]节奏总纲!S37</f>
        <v>5.1287391656944967</v>
      </c>
      <c r="H38" s="2">
        <f>[1]节奏总纲!T37</f>
        <v>2.8811530807842201</v>
      </c>
    </row>
    <row r="39" spans="2:8" x14ac:dyDescent="0.15">
      <c r="B39" s="109">
        <f>[1]节奏总纲!N38</f>
        <v>45</v>
      </c>
      <c r="C39" s="2">
        <v>35</v>
      </c>
      <c r="D39" s="2">
        <f>[1]节奏总纲!P38</f>
        <v>10.313708498984759</v>
      </c>
      <c r="E39" s="2">
        <f>[1]节奏总纲!Q38</f>
        <v>9.0048988904635934</v>
      </c>
      <c r="F39" s="2">
        <f>[1]节奏总纲!R38</f>
        <v>7.4547485030661838</v>
      </c>
      <c r="G39" s="2">
        <f>[1]节奏总纲!S38</f>
        <v>5.5405242056546129</v>
      </c>
      <c r="H39" s="2">
        <f>[1]节奏总纲!T38</f>
        <v>3.1106144832938032</v>
      </c>
    </row>
    <row r="40" spans="2:8" x14ac:dyDescent="0.15">
      <c r="B40" s="109">
        <f>[1]节奏总纲!N39</f>
        <v>46</v>
      </c>
      <c r="C40" s="2">
        <v>36</v>
      </c>
      <c r="D40" s="2">
        <f>[1]节奏总纲!P39</f>
        <v>11.125732532083184</v>
      </c>
      <c r="E40" s="2">
        <f>[1]节奏总纲!Q39</f>
        <v>9.7261153795471191</v>
      </c>
      <c r="F40" s="2">
        <f>[1]节奏总纲!R39</f>
        <v>8.0405669009365166</v>
      </c>
      <c r="G40" s="2">
        <f>[1]节奏总纲!S39</f>
        <v>5.9700680767158358</v>
      </c>
      <c r="H40" s="2">
        <f>[1]节奏总纲!T39</f>
        <v>3.3388323328781633</v>
      </c>
    </row>
    <row r="41" spans="2:8" x14ac:dyDescent="0.15">
      <c r="B41" s="109">
        <f>[1]节奏总纲!N40</f>
        <v>47</v>
      </c>
      <c r="C41" s="2">
        <v>37</v>
      </c>
      <c r="D41" s="2">
        <f>[1]节奏总纲!P40</f>
        <v>11.996038341699768</v>
      </c>
      <c r="E41" s="2">
        <f>[1]节奏总纲!Q40</f>
        <v>10.483337906811427</v>
      </c>
      <c r="F41" s="2">
        <f>[1]节奏总纲!R40</f>
        <v>8.6671377018780831</v>
      </c>
      <c r="G41" s="2">
        <f>[1]节奏总纲!S40</f>
        <v>6.4166809089752066</v>
      </c>
      <c r="H41" s="2">
        <f>[1]节奏总纲!T40</f>
        <v>3.6000111063441</v>
      </c>
    </row>
    <row r="42" spans="2:8" x14ac:dyDescent="0.15">
      <c r="B42" s="109">
        <f>[1]节奏总纲!N41</f>
        <v>48</v>
      </c>
      <c r="C42" s="2">
        <v>38</v>
      </c>
      <c r="D42" s="2">
        <f>[1]节奏总纲!P41</f>
        <v>12.928809012737984</v>
      </c>
      <c r="E42" s="2">
        <f>[1]节奏总纲!Q41</f>
        <v>11.292021791725356</v>
      </c>
      <c r="F42" s="2">
        <f>[1]节奏总纲!R41</f>
        <v>9.3190855363815395</v>
      </c>
      <c r="G42" s="2">
        <f>[1]节奏总纲!S41</f>
        <v>6.8962267273944402</v>
      </c>
      <c r="H42" s="2">
        <f>[1]节奏总纲!T41</f>
        <v>3.8708854184137524</v>
      </c>
    </row>
    <row r="43" spans="2:8" x14ac:dyDescent="0.15">
      <c r="B43" s="109">
        <f>[1]节奏总纲!N42</f>
        <v>49</v>
      </c>
      <c r="C43" s="2">
        <v>39</v>
      </c>
      <c r="D43" s="2">
        <f>[1]节奏总纲!P42</f>
        <v>13.928527864588917</v>
      </c>
      <c r="E43" s="2">
        <f>[1]节奏总纲!Q42</f>
        <v>12.147069150707994</v>
      </c>
      <c r="F43" s="2">
        <f>[1]节奏总纲!R42</f>
        <v>10.016004387425889</v>
      </c>
      <c r="G43" s="2">
        <f>[1]节奏总纲!S42</f>
        <v>7.4197267934665154</v>
      </c>
      <c r="H43" s="2">
        <f>[1]节奏总纲!T42</f>
        <v>4.1702012426579218</v>
      </c>
    </row>
    <row r="44" spans="2:8" x14ac:dyDescent="0.15">
      <c r="B44" s="109">
        <f>[1]节奏总纲!N43</f>
        <v>50</v>
      </c>
      <c r="C44" s="2">
        <v>40</v>
      </c>
      <c r="D44" s="2">
        <f>[1]节奏总纲!P43</f>
        <v>15</v>
      </c>
      <c r="E44" s="2">
        <f>[1]节奏总纲!Q43</f>
        <v>13.059000000000001</v>
      </c>
      <c r="F44" s="2">
        <f>[1]节奏总纲!R43</f>
        <v>10.782</v>
      </c>
      <c r="G44" s="2">
        <f>[1]节奏总纲!S43</f>
        <v>8.0009999999999994</v>
      </c>
      <c r="H44" s="2">
        <f>[1]节奏总纲!T43</f>
        <v>4.5</v>
      </c>
    </row>
    <row r="45" spans="2:8" x14ac:dyDescent="0.15">
      <c r="B45" s="109">
        <f>[1]节奏总纲!N44</f>
        <v>51</v>
      </c>
      <c r="C45" s="2">
        <v>41</v>
      </c>
      <c r="D45" s="2">
        <f>[1]节奏总纲!P44</f>
        <v>16.148375400580683</v>
      </c>
      <c r="E45" s="2">
        <f>[1]节奏总纲!Q44</f>
        <v>14.065234973905774</v>
      </c>
      <c r="F45" s="2">
        <f>[1]节奏总纲!R44</f>
        <v>11.621985775797917</v>
      </c>
      <c r="G45" s="2">
        <f>[1]节奏总纲!S44</f>
        <v>8.6296918140703163</v>
      </c>
      <c r="H45" s="2">
        <f>[1]节奏总纲!T44</f>
        <v>4.8606609955747855</v>
      </c>
    </row>
    <row r="46" spans="2:8" x14ac:dyDescent="0.15">
      <c r="B46" s="109">
        <f>[1]节奏总纲!N45</f>
        <v>52</v>
      </c>
      <c r="C46" s="2">
        <v>42</v>
      </c>
      <c r="D46" s="2">
        <f>[1]节奏总纲!P45</f>
        <v>17.379173679952558</v>
      </c>
      <c r="E46" s="2">
        <f>[1]节奏总纲!Q45</f>
        <v>15.182446126806555</v>
      </c>
      <c r="F46" s="2">
        <f>[1]节奏总纲!R45</f>
        <v>12.547763396925747</v>
      </c>
      <c r="G46" s="2">
        <f>[1]节奏总纲!S45</f>
        <v>9.3221887619265527</v>
      </c>
      <c r="H46" s="2">
        <f>[1]节奏总纲!T45</f>
        <v>5.2485104513456724</v>
      </c>
    </row>
    <row r="47" spans="2:8" x14ac:dyDescent="0.15">
      <c r="B47" s="109">
        <f>[1]节奏总纲!N46</f>
        <v>53</v>
      </c>
      <c r="C47" s="2">
        <v>43</v>
      </c>
      <c r="D47" s="2">
        <f>[1]节奏总纲!P46</f>
        <v>18.698310613518661</v>
      </c>
      <c r="E47" s="2">
        <f>[1]节奏总纲!Q46</f>
        <v>16.338583814092605</v>
      </c>
      <c r="F47" s="2">
        <f>[1]节奏总纲!R46</f>
        <v>13.509529418267233</v>
      </c>
      <c r="G47" s="2">
        <f>[1]节奏总纲!S46</f>
        <v>10.020424657784652</v>
      </c>
      <c r="H47" s="2">
        <f>[1]节奏总纲!T46</f>
        <v>5.6394104810372276</v>
      </c>
    </row>
    <row r="48" spans="2:8" x14ac:dyDescent="0.15">
      <c r="B48" s="109">
        <f>[1]节奏总纲!N47</f>
        <v>54</v>
      </c>
      <c r="C48" s="2">
        <v>44</v>
      </c>
      <c r="D48" s="2">
        <f>[1]节奏总纲!P47</f>
        <v>20.112126572366307</v>
      </c>
      <c r="E48" s="2">
        <f>[1]节奏总纲!Q47</f>
        <v>17.573976198933678</v>
      </c>
      <c r="F48" s="2">
        <f>[1]节奏总纲!R47</f>
        <v>14.520955385248474</v>
      </c>
      <c r="G48" s="2">
        <f>[1]节奏总纲!S47</f>
        <v>10.768032566844921</v>
      </c>
      <c r="H48" s="2">
        <f>[1]节奏总纲!T47</f>
        <v>6.0537500982822579</v>
      </c>
    </row>
    <row r="49" spans="2:8" x14ac:dyDescent="0.15">
      <c r="B49" s="109">
        <f>[1]节奏总纲!N48</f>
        <v>55</v>
      </c>
      <c r="C49" s="2">
        <v>45</v>
      </c>
      <c r="D49" s="2">
        <f>[1]节奏总纲!P48</f>
        <v>21.627416997969519</v>
      </c>
      <c r="E49" s="2">
        <f>[1]节奏总纲!Q48</f>
        <v>18.900199714525563</v>
      </c>
      <c r="F49" s="2">
        <f>[1]节奏总纲!R48</f>
        <v>15.604181364035009</v>
      </c>
      <c r="G49" s="2">
        <f>[1]节奏总纲!S48</f>
        <v>11.572830835613489</v>
      </c>
      <c r="H49" s="2">
        <f>[1]节奏总纲!T48</f>
        <v>6.49903880788984</v>
      </c>
    </row>
    <row r="50" spans="2:8" x14ac:dyDescent="0.15">
      <c r="B50" s="109">
        <f>[1]节奏总纲!N49</f>
        <v>56</v>
      </c>
      <c r="C50" s="2">
        <v>46</v>
      </c>
      <c r="D50" s="2">
        <f>[1]节奏总纲!P49</f>
        <v>23.251465064166357</v>
      </c>
      <c r="E50" s="2">
        <f>[1]节奏总纲!Q49</f>
        <v>20.310154733549314</v>
      </c>
      <c r="F50" s="2">
        <f>[1]节奏总纲!R49</f>
        <v>16.757330871744692</v>
      </c>
      <c r="G50" s="2">
        <f>[1]节奏总纲!S49</f>
        <v>12.425582930290501</v>
      </c>
      <c r="H50" s="2">
        <f>[1]节奏总纲!T49</f>
        <v>6.9545132006921566</v>
      </c>
    </row>
    <row r="51" spans="2:8" x14ac:dyDescent="0.15">
      <c r="B51" s="109">
        <f>[1]节奏总纲!N50</f>
        <v>57</v>
      </c>
      <c r="C51" s="2">
        <v>47</v>
      </c>
      <c r="D51" s="2">
        <f>[1]节奏总纲!P50</f>
        <v>24.992076683399535</v>
      </c>
      <c r="E51" s="2">
        <f>[1]节奏总纲!Q50</f>
        <v>21.823081359944474</v>
      </c>
      <c r="F51" s="2">
        <f>[1]节奏总纲!R50</f>
        <v>17.996794419716004</v>
      </c>
      <c r="G51" s="2">
        <f>[1]节奏总纲!S50</f>
        <v>13.335772118261991</v>
      </c>
      <c r="H51" s="2">
        <f>[1]节奏总纲!T50</f>
        <v>7.4426404363163821</v>
      </c>
    </row>
    <row r="52" spans="2:8" x14ac:dyDescent="0.15">
      <c r="B52" s="109">
        <f>[1]节奏总纲!N51</f>
        <v>58</v>
      </c>
      <c r="C52" s="2">
        <v>48</v>
      </c>
      <c r="D52" s="2">
        <f>[1]节奏总纲!P51</f>
        <v>26.857618025475972</v>
      </c>
      <c r="E52" s="2">
        <f>[1]节奏总纲!Q51</f>
        <v>23.425214441820142</v>
      </c>
      <c r="F52" s="2">
        <f>[1]节奏总纲!R51</f>
        <v>19.329427692935056</v>
      </c>
      <c r="G52" s="2">
        <f>[1]节奏总纲!S51</f>
        <v>14.269452456935383</v>
      </c>
      <c r="H52" s="2">
        <f>[1]节奏总纲!T51</f>
        <v>7.9605979827510778</v>
      </c>
    </row>
    <row r="53" spans="2:8" x14ac:dyDescent="0.15">
      <c r="B53" s="109">
        <f>[1]节奏总纲!N52</f>
        <v>59</v>
      </c>
      <c r="C53" s="2">
        <v>49</v>
      </c>
      <c r="D53" s="2">
        <f>[1]节奏总纲!P52</f>
        <v>28.857055729177837</v>
      </c>
      <c r="E53" s="2">
        <f>[1]节奏总纲!Q52</f>
        <v>25.166238301415991</v>
      </c>
      <c r="F53" s="2">
        <f>[1]节奏总纲!R52</f>
        <v>20.719366013549685</v>
      </c>
      <c r="G53" s="2">
        <f>[1]节奏总纲!S52</f>
        <v>15.268268186307994</v>
      </c>
      <c r="H53" s="2">
        <f>[1]节奏总纲!T52</f>
        <v>8.5474599069824766</v>
      </c>
    </row>
    <row r="54" spans="2:8" x14ac:dyDescent="0.15">
      <c r="B54" s="109">
        <f>[1]节奏总纲!N53</f>
        <v>60</v>
      </c>
      <c r="C54" s="2">
        <v>50</v>
      </c>
      <c r="D54" s="2">
        <f>[1]节奏总纲!P53</f>
        <v>31</v>
      </c>
      <c r="E54" s="2">
        <f>[1]节奏总纲!Q53</f>
        <v>27.0351</v>
      </c>
      <c r="F54" s="2">
        <f>[1]节奏总纲!R53</f>
        <v>22.205300000000001</v>
      </c>
      <c r="G54" s="2">
        <f>[1]节奏总纲!S53</f>
        <v>16.386599999999998</v>
      </c>
      <c r="H54" s="2">
        <f>[1]节奏总纲!T53</f>
        <v>9.1883999999999997</v>
      </c>
    </row>
    <row r="55" spans="2:8" x14ac:dyDescent="0.15">
      <c r="B55" s="109">
        <f>[1]节奏总纲!N54</f>
        <v>61</v>
      </c>
      <c r="C55" s="2">
        <v>51</v>
      </c>
      <c r="D55" s="2">
        <f>[1]节奏总纲!P54</f>
        <v>33.296750801161366</v>
      </c>
      <c r="E55" s="2">
        <f>[1]节奏总纲!Q54</f>
        <v>28.928217096048996</v>
      </c>
      <c r="F55" s="2">
        <f>[1]节奏总纲!R54</f>
        <v>23.783869097269566</v>
      </c>
      <c r="G55" s="2">
        <f>[1]节奏总纲!S54</f>
        <v>17.587343773173433</v>
      </c>
      <c r="H55" s="2">
        <f>[1]节奏总纲!T54</f>
        <v>9.8458492119034169</v>
      </c>
    </row>
    <row r="56" spans="2:8" x14ac:dyDescent="0.15">
      <c r="B56" s="109">
        <f>[1]节奏总纲!N55</f>
        <v>62</v>
      </c>
      <c r="C56" s="2">
        <v>52</v>
      </c>
      <c r="D56" s="2">
        <f>[1]节奏总纲!P55</f>
        <v>35.758347359905123</v>
      </c>
      <c r="E56" s="2">
        <f>[1]节奏总纲!Q55</f>
        <v>31.081155525229534</v>
      </c>
      <c r="F56" s="2">
        <f>[1]节奏总纲!R55</f>
        <v>25.606552544428059</v>
      </c>
      <c r="G56" s="2">
        <f>[1]节奏总纲!S55</f>
        <v>18.930469092333773</v>
      </c>
      <c r="H56" s="2">
        <f>[1]节奏总纲!T55</f>
        <v>10.570167479587953</v>
      </c>
    </row>
    <row r="57" spans="2:8" x14ac:dyDescent="0.15">
      <c r="B57" s="109">
        <f>[1]节奏总纲!N56</f>
        <v>63</v>
      </c>
      <c r="C57" s="2">
        <v>53</v>
      </c>
      <c r="D57" s="2">
        <f>[1]节奏总纲!P56</f>
        <v>38.396621227037308</v>
      </c>
      <c r="E57" s="2">
        <f>[1]节奏总纲!Q56</f>
        <v>33.42809844025868</v>
      </c>
      <c r="F57" s="2">
        <f>[1]节奏总纲!R56</f>
        <v>27.5802930273809</v>
      </c>
      <c r="G57" s="2">
        <f>[1]节奏总纲!S56</f>
        <v>20.319491953348145</v>
      </c>
      <c r="H57" s="2">
        <f>[1]节奏总纲!T56</f>
        <v>11.338522248344118</v>
      </c>
    </row>
    <row r="58" spans="2:8" x14ac:dyDescent="0.15">
      <c r="B58" s="109">
        <f>[1]节奏总纲!N57</f>
        <v>64</v>
      </c>
      <c r="C58" s="2">
        <v>54</v>
      </c>
      <c r="D58" s="2">
        <f>[1]节奏总纲!P57</f>
        <v>41.224253144732614</v>
      </c>
      <c r="E58" s="2">
        <f>[1]节奏总纲!Q57</f>
        <v>35.947548742206841</v>
      </c>
      <c r="F58" s="2">
        <f>[1]节奏总纲!R57</f>
        <v>29.553667079458812</v>
      </c>
      <c r="G58" s="2">
        <f>[1]节奏总纲!S57</f>
        <v>21.762283235104348</v>
      </c>
      <c r="H58" s="2">
        <f>[1]节奏总纲!T57</f>
        <v>12.111685573922442</v>
      </c>
    </row>
    <row r="59" spans="2:8" x14ac:dyDescent="0.15">
      <c r="B59" s="109">
        <f>[1]节奏总纲!N58</f>
        <v>65</v>
      </c>
      <c r="C59" s="2">
        <v>55</v>
      </c>
      <c r="D59" s="2">
        <f>[1]节奏总纲!P58</f>
        <v>44.254833995939045</v>
      </c>
      <c r="E59" s="2">
        <f>[1]节奏总纲!Q58</f>
        <v>38.53268396026413</v>
      </c>
      <c r="F59" s="2">
        <f>[1]节奏总纲!R58</f>
        <v>31.642206307096416</v>
      </c>
      <c r="G59" s="2">
        <f>[1]节奏总纲!S58</f>
        <v>23.282468165263531</v>
      </c>
      <c r="H59" s="2">
        <f>[1]节奏总纲!T58</f>
        <v>12.944538943812169</v>
      </c>
    </row>
    <row r="60" spans="2:8" x14ac:dyDescent="0.15">
      <c r="B60" s="109">
        <f>[1]节奏总纲!N59</f>
        <v>66</v>
      </c>
      <c r="C60" s="2">
        <v>56</v>
      </c>
      <c r="D60" s="2">
        <f>[1]节奏总纲!P59</f>
        <v>47.502930128332721</v>
      </c>
      <c r="E60" s="2">
        <f>[1]节奏总纲!Q59</f>
        <v>41.275295988508304</v>
      </c>
      <c r="F60" s="2">
        <f>[1]节奏总纲!R59</f>
        <v>33.888590353552566</v>
      </c>
      <c r="G60" s="2">
        <f>[1]节奏总纲!S59</f>
        <v>24.910536559297679</v>
      </c>
      <c r="H60" s="2">
        <f>[1]节奏总纲!T59</f>
        <v>13.837603546383322</v>
      </c>
    </row>
    <row r="61" spans="2:8" x14ac:dyDescent="0.15">
      <c r="B61" s="109">
        <f>[1]节奏总纲!N60</f>
        <v>67</v>
      </c>
      <c r="C61" s="2">
        <v>57</v>
      </c>
      <c r="D61" s="2">
        <f>[1]节奏总纲!P60</f>
        <v>50.984153366799077</v>
      </c>
      <c r="E61" s="2">
        <f>[1]节奏总纲!Q60</f>
        <v>44.310327691085078</v>
      </c>
      <c r="F61" s="2">
        <f>[1]节奏总纲!R60</f>
        <v>36.316012443170983</v>
      </c>
      <c r="G61" s="2">
        <f>[1]节奏总纲!S60</f>
        <v>26.664712210835919</v>
      </c>
      <c r="H61" s="2">
        <f>[1]节奏总纲!T60</f>
        <v>14.815994968391813</v>
      </c>
    </row>
    <row r="62" spans="2:8" x14ac:dyDescent="0.15">
      <c r="B62" s="109">
        <f>[1]节奏总纲!N61</f>
        <v>68</v>
      </c>
      <c r="C62" s="2">
        <v>58</v>
      </c>
      <c r="D62" s="2">
        <f>[1]节奏总纲!P61</f>
        <v>54.715236050951923</v>
      </c>
      <c r="E62" s="2">
        <f>[1]节奏总纲!Q61</f>
        <v>47.459995750595695</v>
      </c>
      <c r="F62" s="2">
        <f>[1]节奏总纲!R61</f>
        <v>38.913475879437009</v>
      </c>
      <c r="G62" s="2">
        <f>[1]节奏总纲!S61</f>
        <v>28.572296265807093</v>
      </c>
      <c r="H62" s="2">
        <f>[1]节奏总纲!T61</f>
        <v>15.856475407565867</v>
      </c>
    </row>
    <row r="63" spans="2:8" x14ac:dyDescent="0.15">
      <c r="B63" s="109">
        <f>[1]节奏总纲!N62</f>
        <v>69</v>
      </c>
      <c r="C63" s="2">
        <v>59</v>
      </c>
      <c r="D63" s="2">
        <f>[1]节奏总纲!P62</f>
        <v>58.714111458355703</v>
      </c>
      <c r="E63" s="2">
        <f>[1]节奏总纲!Q62</f>
        <v>50.940363101269412</v>
      </c>
      <c r="F63" s="2">
        <f>[1]节奏总纲!R62</f>
        <v>41.728119013453394</v>
      </c>
      <c r="G63" s="2">
        <f>[1]节奏总纲!S62</f>
        <v>30.607666303240826</v>
      </c>
      <c r="H63" s="2">
        <f>[1]节奏总纲!T62</f>
        <v>17.003606678339814</v>
      </c>
    </row>
    <row r="64" spans="2:8" x14ac:dyDescent="0.15">
      <c r="B64" s="109">
        <f>[1]节奏总纲!N63</f>
        <v>70</v>
      </c>
      <c r="C64" s="2">
        <v>60</v>
      </c>
      <c r="D64" s="2">
        <f>[1]节奏总纲!P63</f>
        <v>63</v>
      </c>
      <c r="E64" s="2">
        <f>[1]节奏总纲!Q63</f>
        <v>54.589500000000001</v>
      </c>
      <c r="F64" s="2">
        <f>[1]节奏总纲!R63</f>
        <v>44.717399999999998</v>
      </c>
      <c r="G64" s="2">
        <f>[1]节奏总纲!S63</f>
        <v>32.810400000000001</v>
      </c>
      <c r="H64" s="2">
        <f>[1]节奏总纲!T63</f>
        <v>18.276300000000003</v>
      </c>
    </row>
    <row r="65" spans="2:8" x14ac:dyDescent="0.15">
      <c r="B65" s="109">
        <f>[1]节奏总纲!N64</f>
        <v>71</v>
      </c>
      <c r="C65" s="2">
        <v>61</v>
      </c>
      <c r="D65" s="2">
        <f>[1]节奏总纲!P64</f>
        <v>67.593501602322732</v>
      </c>
      <c r="E65" s="2">
        <f>[1]节奏总纲!Q64</f>
        <v>58.596806539053574</v>
      </c>
      <c r="F65" s="2">
        <f>[1]节奏总纲!R64</f>
        <v>47.977867437328676</v>
      </c>
      <c r="G65" s="2">
        <f>[1]节奏总纲!S64</f>
        <v>35.229733035130607</v>
      </c>
      <c r="H65" s="2">
        <f>[1]节奏总纲!T64</f>
        <v>19.602115464673592</v>
      </c>
    </row>
    <row r="66" spans="2:8" x14ac:dyDescent="0.15">
      <c r="B66" s="109">
        <f>[1]节奏总纲!N65</f>
        <v>72</v>
      </c>
      <c r="C66" s="2">
        <v>62</v>
      </c>
      <c r="D66" s="2">
        <f>[1]节奏总纲!P65</f>
        <v>72.516694719810218</v>
      </c>
      <c r="E66" s="2">
        <f>[1]节奏总纲!Q65</f>
        <v>62.842967644187539</v>
      </c>
      <c r="F66" s="2">
        <f>[1]节奏总纲!R65</f>
        <v>51.5086082594812</v>
      </c>
      <c r="G66" s="2">
        <f>[1]节奏总纲!S65</f>
        <v>37.846462974268952</v>
      </c>
      <c r="H66" s="2">
        <f>[1]节奏总纲!T65</f>
        <v>21.124113171880715</v>
      </c>
    </row>
    <row r="67" spans="2:8" x14ac:dyDescent="0.15">
      <c r="B67" s="109">
        <f>[1]节奏总纲!N66</f>
        <v>73</v>
      </c>
      <c r="C67" s="2">
        <v>63</v>
      </c>
      <c r="D67" s="2">
        <f>[1]节奏总纲!P66</f>
        <v>77.793242454074615</v>
      </c>
      <c r="E67" s="2">
        <f>[1]节奏总纲!Q66</f>
        <v>67.470079180418907</v>
      </c>
      <c r="F67" s="2">
        <f>[1]节奏总纲!R66</f>
        <v>55.27987808786542</v>
      </c>
      <c r="G67" s="2">
        <f>[1]节奏总纲!S66</f>
        <v>40.678086479235617</v>
      </c>
      <c r="H67" s="2">
        <f>[1]节奏总纲!T66</f>
        <v>22.700068148098975</v>
      </c>
    </row>
    <row r="68" spans="2:8" x14ac:dyDescent="0.15">
      <c r="B68" s="109">
        <f>[1]节奏总纲!N67</f>
        <v>74</v>
      </c>
      <c r="C68" s="2">
        <v>64</v>
      </c>
      <c r="D68" s="2">
        <f>[1]节奏总纲!P67</f>
        <v>83.4485062894652</v>
      </c>
      <c r="E68" s="2">
        <f>[1]节奏总纲!Q67</f>
        <v>72.399924056740005</v>
      </c>
      <c r="F68" s="2">
        <f>[1]节奏总纲!R67</f>
        <v>59.365267374325548</v>
      </c>
      <c r="G68" s="2">
        <f>[1]节奏总纲!S67</f>
        <v>43.718672445050821</v>
      </c>
      <c r="H68" s="2">
        <f>[1]节奏总纲!T67</f>
        <v>24.341929284637001</v>
      </c>
    </row>
    <row r="69" spans="2:8" x14ac:dyDescent="0.15">
      <c r="B69" s="109">
        <f>[1]节奏总纲!N68</f>
        <v>75</v>
      </c>
      <c r="C69" s="2">
        <v>65</v>
      </c>
      <c r="D69" s="2">
        <f>[1]节奏总纲!P68</f>
        <v>89.509667991878061</v>
      </c>
      <c r="E69" s="2">
        <f>[1]节奏总纲!Q68</f>
        <v>77.64963698295422</v>
      </c>
      <c r="F69" s="2">
        <f>[1]节奏总纲!R68</f>
        <v>63.802491344610679</v>
      </c>
      <c r="G69" s="2">
        <f>[1]节奏总纲!S68</f>
        <v>46.929918928141667</v>
      </c>
      <c r="H69" s="2">
        <f>[1]节奏总纲!T68</f>
        <v>25.993607584841389</v>
      </c>
    </row>
    <row r="70" spans="2:8" x14ac:dyDescent="0.15">
      <c r="B70" s="109">
        <f>[1]节奏总纲!N69</f>
        <v>76</v>
      </c>
      <c r="C70" s="2">
        <v>66</v>
      </c>
      <c r="D70" s="2">
        <f>[1]节奏总纲!P69</f>
        <v>96.005860256665443</v>
      </c>
      <c r="E70" s="2">
        <f>[1]节奏总纲!Q69</f>
        <v>83.352287874836932</v>
      </c>
      <c r="F70" s="2">
        <f>[1]节奏总纲!R69</f>
        <v>68.490580707105124</v>
      </c>
      <c r="G70" s="2">
        <f>[1]节奏总纲!S69</f>
        <v>50.163061984107692</v>
      </c>
      <c r="H70" s="2">
        <f>[1]节奏总纲!T69</f>
        <v>27.851300060458648</v>
      </c>
    </row>
    <row r="71" spans="2:8" x14ac:dyDescent="0.15">
      <c r="B71" s="109">
        <f>[1]节奏总纲!N70</f>
        <v>77</v>
      </c>
      <c r="C71" s="2">
        <v>67</v>
      </c>
      <c r="D71" s="2">
        <f>[1]节奏总纲!P70</f>
        <v>102.96830673359811</v>
      </c>
      <c r="E71" s="2">
        <f>[1]节奏总纲!Q70</f>
        <v>89.469161720823394</v>
      </c>
      <c r="F71" s="2">
        <f>[1]节奏总纲!R70</f>
        <v>73.292840732975137</v>
      </c>
      <c r="G71" s="2">
        <f>[1]节奏总纲!S70</f>
        <v>53.625894146857902</v>
      </c>
      <c r="H71" s="2">
        <f>[1]节奏总纲!T70</f>
        <v>29.799027968703292</v>
      </c>
    </row>
    <row r="72" spans="2:8" x14ac:dyDescent="0.15">
      <c r="B72" s="109">
        <f>[1]节奏总纲!N71</f>
        <v>78</v>
      </c>
      <c r="C72" s="2">
        <v>68</v>
      </c>
      <c r="D72" s="2">
        <f>[1]节奏总纲!P71</f>
        <v>110.43047210190386</v>
      </c>
      <c r="E72" s="2">
        <f>[1]节奏总纲!Q71</f>
        <v>95.831563690032169</v>
      </c>
      <c r="F72" s="2">
        <f>[1]节奏总纲!R71</f>
        <v>78.251032531409081</v>
      </c>
      <c r="G72" s="2">
        <f>[1]节奏总纲!S71</f>
        <v>57.412802445779818</v>
      </c>
      <c r="H72" s="2">
        <f>[1]节奏总纲!T71</f>
        <v>31.859191201399263</v>
      </c>
    </row>
    <row r="73" spans="2:8" x14ac:dyDescent="0.15">
      <c r="B73" s="109">
        <f>[1]节奏总纲!N72</f>
        <v>79</v>
      </c>
      <c r="C73" s="2">
        <v>69</v>
      </c>
      <c r="D73" s="2">
        <f>[1]节奏总纲!P72</f>
        <v>118.42822291671132</v>
      </c>
      <c r="E73" s="2">
        <f>[1]节奏总纲!Q72</f>
        <v>102.51146975670532</v>
      </c>
      <c r="F73" s="2">
        <f>[1]节奏总纲!R72</f>
        <v>83.894553114198303</v>
      </c>
      <c r="G73" s="2">
        <f>[1]节奏总纲!S72</f>
        <v>61.535304627523196</v>
      </c>
      <c r="H73" s="2">
        <f>[1]节奏总纲!T72</f>
        <v>34.059956910846175</v>
      </c>
    </row>
    <row r="74" spans="2:8" x14ac:dyDescent="0.15">
      <c r="B74" s="109">
        <f>[1]节奏总纲!N73</f>
        <v>80</v>
      </c>
      <c r="C74" s="2">
        <v>70</v>
      </c>
      <c r="D74" s="2">
        <f>[1]节奏总纲!P73</f>
        <v>127</v>
      </c>
      <c r="E74" s="2">
        <f>[1]节奏总纲!Q73</f>
        <v>109.9693</v>
      </c>
      <c r="F74" s="2">
        <f>[1]节奏总纲!R73</f>
        <v>90.106499999999997</v>
      </c>
      <c r="G74" s="2">
        <f>[1]节奏总纲!S73</f>
        <v>65.925700000000006</v>
      </c>
      <c r="H74" s="2">
        <f>[1]节奏总纲!T73</f>
        <v>36.4998</v>
      </c>
    </row>
    <row r="75" spans="2:8" x14ac:dyDescent="0.15">
      <c r="B75" s="109">
        <f>[1]节奏总纲!N74</f>
        <v>81</v>
      </c>
      <c r="C75" s="2">
        <v>71</v>
      </c>
      <c r="D75" s="2">
        <f>[1]节奏总纲!P74</f>
        <v>136.18700320464549</v>
      </c>
      <c r="E75" s="2">
        <f>[1]节奏总纲!Q74</f>
        <v>118.03327567746625</v>
      </c>
      <c r="F75" s="2">
        <f>[1]节奏总纲!R74</f>
        <v>96.583822672734584</v>
      </c>
      <c r="G75" s="2">
        <f>[1]节奏总纲!S74</f>
        <v>70.612961161608681</v>
      </c>
      <c r="H75" s="2">
        <f>[1]节奏总纲!T74</f>
        <v>39.126526020694648</v>
      </c>
    </row>
    <row r="76" spans="2:8" x14ac:dyDescent="0.15">
      <c r="B76" s="109">
        <f>[1]节奏总纲!N75</f>
        <v>82</v>
      </c>
      <c r="C76" s="2">
        <v>72</v>
      </c>
      <c r="D76" s="2">
        <f>[1]节奏总纲!P75</f>
        <v>146.03338943962044</v>
      </c>
      <c r="E76" s="2">
        <f>[1]节奏总纲!Q75</f>
        <v>126.581741966263</v>
      </c>
      <c r="F76" s="2">
        <f>[1]节奏总纲!R75</f>
        <v>103.31862302853146</v>
      </c>
      <c r="G76" s="2">
        <f>[1]节奏总纲!S75</f>
        <v>75.586882373947532</v>
      </c>
      <c r="H76" s="2">
        <f>[1]节奏总纲!T75</f>
        <v>41.896979430227098</v>
      </c>
    </row>
    <row r="77" spans="2:8" x14ac:dyDescent="0.15">
      <c r="B77" s="109">
        <f>[1]节奏总纲!N76</f>
        <v>83</v>
      </c>
      <c r="C77" s="2">
        <v>73</v>
      </c>
      <c r="D77" s="2">
        <f>[1]节奏总纲!P76</f>
        <v>156.58648490814926</v>
      </c>
      <c r="E77" s="2">
        <f>[1]节奏总纲!Q76</f>
        <v>135.41599214856748</v>
      </c>
      <c r="F77" s="2">
        <f>[1]节奏总纲!R76</f>
        <v>110.58137564213501</v>
      </c>
      <c r="G77" s="2">
        <f>[1]节奏总纲!S76</f>
        <v>80.955212697513176</v>
      </c>
      <c r="H77" s="2">
        <f>[1]节奏总纲!T76</f>
        <v>44.877686574675579</v>
      </c>
    </row>
    <row r="78" spans="2:8" x14ac:dyDescent="0.15">
      <c r="B78" s="109">
        <f>[1]节奏总纲!N77</f>
        <v>84</v>
      </c>
      <c r="C78" s="2">
        <v>74</v>
      </c>
      <c r="D78" s="2">
        <f>[1]节奏总纲!P77</f>
        <v>167.89701257893043</v>
      </c>
      <c r="E78" s="2">
        <f>[1]节奏总纲!Q77</f>
        <v>145.16375707574326</v>
      </c>
      <c r="F78" s="2">
        <f>[1]节奏总纲!R77</f>
        <v>118.70318789330381</v>
      </c>
      <c r="G78" s="2">
        <f>[1]节奏总纲!S77</f>
        <v>86.869914308338593</v>
      </c>
      <c r="H78" s="2">
        <f>[1]节奏总纲!T77</f>
        <v>48.169652908895138</v>
      </c>
    </row>
    <row r="79" spans="2:8" x14ac:dyDescent="0.15">
      <c r="B79" s="109">
        <f>[1]节奏总纲!N78</f>
        <v>85</v>
      </c>
      <c r="C79" s="2">
        <v>75</v>
      </c>
      <c r="D79" s="2">
        <f>[1]节奏总纲!P78</f>
        <v>180.01933598375612</v>
      </c>
      <c r="E79" s="2">
        <f>[1]节奏总纲!Q78</f>
        <v>155.75272949314578</v>
      </c>
      <c r="F79" s="2">
        <f>[1]节奏总纲!R78</f>
        <v>127.38168214210583</v>
      </c>
      <c r="G79" s="2">
        <f>[1]节奏总纲!S78</f>
        <v>93.214012172388934</v>
      </c>
      <c r="H79" s="2">
        <f>[1]节奏总纲!T78</f>
        <v>51.755559095329879</v>
      </c>
    </row>
    <row r="80" spans="2:8" x14ac:dyDescent="0.15">
      <c r="B80" s="109">
        <f>[1]节奏总纲!N79</f>
        <v>86</v>
      </c>
      <c r="C80" s="2">
        <v>76</v>
      </c>
      <c r="D80" s="2">
        <f>[1]节奏总纲!P79</f>
        <v>193.01172051333091</v>
      </c>
      <c r="E80" s="2">
        <f>[1]节奏总纲!Q79</f>
        <v>166.97443941608256</v>
      </c>
      <c r="F80" s="2">
        <f>[1]节奏总纲!R79</f>
        <v>136.51718991907896</v>
      </c>
      <c r="G80" s="2">
        <f>[1]节奏总纲!S79</f>
        <v>100.0379747420594</v>
      </c>
      <c r="H80" s="2">
        <f>[1]节奏总纲!T79</f>
        <v>55.664580196044632</v>
      </c>
    </row>
    <row r="81" spans="2:8" x14ac:dyDescent="0.15">
      <c r="B81" s="109">
        <f>[1]节奏总纲!N80</f>
        <v>87</v>
      </c>
      <c r="C81" s="2">
        <v>77</v>
      </c>
      <c r="D81" s="2">
        <f>[1]节奏总纲!P80</f>
        <v>206.93661346719625</v>
      </c>
      <c r="E81" s="2">
        <f>[1]节奏总纲!Q80</f>
        <v>179.12433261720508</v>
      </c>
      <c r="F81" s="2">
        <f>[1]节奏总纲!R80</f>
        <v>146.53181599612165</v>
      </c>
      <c r="G81" s="2">
        <f>[1]节奏总纲!S80</f>
        <v>107.42079605082158</v>
      </c>
      <c r="H81" s="2">
        <f>[1]节奏总纲!T80</f>
        <v>59.535663694512365</v>
      </c>
    </row>
    <row r="82" spans="2:8" x14ac:dyDescent="0.15">
      <c r="B82" s="109">
        <f>[1]节奏总纲!N81</f>
        <v>88</v>
      </c>
      <c r="C82" s="2">
        <v>78</v>
      </c>
      <c r="D82" s="2">
        <f>[1]节奏总纲!P81</f>
        <v>221.86094420380775</v>
      </c>
      <c r="E82" s="2">
        <f>[1]节奏总纲!Q81</f>
        <v>192.04283330281601</v>
      </c>
      <c r="F82" s="2">
        <f>[1]节奏总纲!R81</f>
        <v>157.23285115723854</v>
      </c>
      <c r="G82" s="2">
        <f>[1]节奏总纲!S81</f>
        <v>115.1680161361966</v>
      </c>
      <c r="H82" s="2">
        <f>[1]节奏总纲!T81</f>
        <v>63.651904892072437</v>
      </c>
    </row>
    <row r="83" spans="2:8" x14ac:dyDescent="0.15">
      <c r="B83" s="109">
        <f>[1]节奏总纲!N82</f>
        <v>89</v>
      </c>
      <c r="C83" s="2">
        <v>79</v>
      </c>
      <c r="D83" s="2">
        <f>[1]节奏总纲!P82</f>
        <v>237.85644583342264</v>
      </c>
      <c r="E83" s="2">
        <f>[1]节奏总纲!Q82</f>
        <v>206.07882467007735</v>
      </c>
      <c r="F83" s="2">
        <f>[1]节奏总纲!R82</f>
        <v>168.73536267423003</v>
      </c>
      <c r="G83" s="2">
        <f>[1]节奏总纲!S82</f>
        <v>123.11449636337954</v>
      </c>
      <c r="H83" s="2">
        <f>[1]节奏总纲!T82</f>
        <v>68.122086086692235</v>
      </c>
    </row>
    <row r="84" spans="2:8" x14ac:dyDescent="0.15">
      <c r="B84" s="109">
        <f>[1]节奏总纲!N83</f>
        <v>90</v>
      </c>
      <c r="C84" s="2">
        <v>80</v>
      </c>
      <c r="D84" s="2">
        <f>[1]节奏总纲!P83</f>
        <v>255</v>
      </c>
      <c r="E84" s="2">
        <f>[1]节奏总纲!Q83</f>
        <v>221.08500000000001</v>
      </c>
      <c r="F84" s="2">
        <f>[1]节奏总纲!R83</f>
        <v>180.33600000000001</v>
      </c>
      <c r="G84" s="2">
        <f>[1]节奏总纲!S83</f>
        <v>131.58000000000001</v>
      </c>
      <c r="H84" s="2">
        <f>[1]节奏总纲!T83</f>
        <v>72.777000000000001</v>
      </c>
    </row>
    <row r="85" spans="2:8" x14ac:dyDescent="0.15">
      <c r="B85" s="109">
        <f>[1]节奏总纲!N84</f>
        <v>91</v>
      </c>
      <c r="C85" s="2">
        <v>81</v>
      </c>
      <c r="D85" s="2">
        <f>[1]节奏总纲!P84</f>
        <v>273.37400640929098</v>
      </c>
      <c r="E85" s="2">
        <f>[1]节奏总纲!Q84</f>
        <v>236.35916594147301</v>
      </c>
      <c r="F85" s="2">
        <f>[1]节奏总纲!R84</f>
        <v>192.67399971726829</v>
      </c>
      <c r="G85" s="2">
        <f>[1]节奏总纲!S84</f>
        <v>140.76027590014394</v>
      </c>
      <c r="H85" s="2">
        <f>[1]节奏总纲!T84</f>
        <v>77.856917025366073</v>
      </c>
    </row>
    <row r="86" spans="2:8" x14ac:dyDescent="0.15">
      <c r="B86" s="109">
        <f>[1]节奏总纲!N85</f>
        <v>92</v>
      </c>
      <c r="C86" s="2">
        <v>82</v>
      </c>
      <c r="D86" s="2">
        <f>[1]节奏总纲!P85</f>
        <v>293.06677887924064</v>
      </c>
      <c r="E86" s="2">
        <f>[1]节奏总纲!Q85</f>
        <v>253.15108359588808</v>
      </c>
      <c r="F86" s="2">
        <f>[1]节奏总纲!R85</f>
        <v>206.37762568676126</v>
      </c>
      <c r="G86" s="2">
        <f>[1]节奏总纲!S85</f>
        <v>150.81216441125721</v>
      </c>
      <c r="H86" s="2">
        <f>[1]节奏总纲!T85</f>
        <v>83.230965201704336</v>
      </c>
    </row>
    <row r="87" spans="2:8" x14ac:dyDescent="0.15">
      <c r="B87" s="109">
        <f>[1]节奏总纲!N86</f>
        <v>93</v>
      </c>
      <c r="C87" s="2">
        <v>83</v>
      </c>
      <c r="D87" s="2">
        <f>[1]节奏总纲!P86</f>
        <v>314.1729698162988</v>
      </c>
      <c r="E87" s="2">
        <f>[1]节奏总纲!Q86</f>
        <v>271.53969781222702</v>
      </c>
      <c r="F87" s="2">
        <f>[1]节奏总纲!R86</f>
        <v>221.55477831445393</v>
      </c>
      <c r="G87" s="2">
        <f>[1]节奏总纲!S86</f>
        <v>161.57915837652246</v>
      </c>
      <c r="H87" s="2">
        <f>[1]节奏总纲!T86</f>
        <v>89.193706130847232</v>
      </c>
    </row>
    <row r="88" spans="2:8" x14ac:dyDescent="0.15">
      <c r="B88" s="109">
        <f>[1]节奏总纲!N87</f>
        <v>94</v>
      </c>
      <c r="C88" s="2">
        <v>84</v>
      </c>
      <c r="D88" s="2">
        <f>[1]节奏总纲!P87</f>
        <v>336.79402515786086</v>
      </c>
      <c r="E88" s="2">
        <f>[1]节奏总纲!Q87</f>
        <v>291.2594729565181</v>
      </c>
      <c r="F88" s="2">
        <f>[1]节奏总纲!R87</f>
        <v>237.27139072371298</v>
      </c>
      <c r="G88" s="2">
        <f>[1]节奏总纲!S87</f>
        <v>172.97741132107731</v>
      </c>
      <c r="H88" s="2">
        <f>[1]节奏总纲!T87</f>
        <v>95.64950314483248</v>
      </c>
    </row>
    <row r="89" spans="2:8" x14ac:dyDescent="0.15">
      <c r="B89" s="109">
        <f>[1]节奏总纲!N88</f>
        <v>95</v>
      </c>
      <c r="C89" s="2">
        <v>85</v>
      </c>
      <c r="D89" s="2">
        <f>[1]节奏总纲!P88</f>
        <v>361.0386719675123</v>
      </c>
      <c r="E89" s="2">
        <f>[1]节奏总纲!Q88</f>
        <v>311.72078937675008</v>
      </c>
      <c r="F89" s="2">
        <f>[1]节奏总纲!R88</f>
        <v>253.91849799475142</v>
      </c>
      <c r="G89" s="2">
        <f>[1]节奏总纲!S88</f>
        <v>185.57387739130132</v>
      </c>
      <c r="H89" s="2">
        <f>[1]节奏总纲!T88</f>
        <v>102.53498283877349</v>
      </c>
    </row>
    <row r="90" spans="2:8" x14ac:dyDescent="0.15">
      <c r="B90" s="109">
        <f>[1]节奏总纲!N89</f>
        <v>96</v>
      </c>
      <c r="C90" s="2">
        <v>86</v>
      </c>
      <c r="D90" s="2">
        <f>[1]节奏总纲!P89</f>
        <v>387.02344102666189</v>
      </c>
      <c r="E90" s="2">
        <f>[1]节奏总纲!Q89</f>
        <v>334.00122960600919</v>
      </c>
      <c r="F90" s="2">
        <f>[1]节奏总纲!R89</f>
        <v>272.23228841815398</v>
      </c>
      <c r="G90" s="2">
        <f>[1]节奏总纲!S89</f>
        <v>199.39447681693619</v>
      </c>
      <c r="H90" s="2">
        <f>[1]节奏总纲!T89</f>
        <v>108.94709864900531</v>
      </c>
    </row>
    <row r="91" spans="2:8" x14ac:dyDescent="0.15">
      <c r="B91" s="109">
        <f>[1]节奏总纲!N90</f>
        <v>97</v>
      </c>
      <c r="C91" s="2">
        <v>87</v>
      </c>
      <c r="D91" s="2">
        <f>[1]节奏总纲!P90</f>
        <v>414.87322693439216</v>
      </c>
      <c r="E91" s="2">
        <f>[1]节奏总纲!Q90</f>
        <v>358.28451878054108</v>
      </c>
      <c r="F91" s="2">
        <f>[1]节奏总纲!R90</f>
        <v>292.4026503433596</v>
      </c>
      <c r="G91" s="2">
        <f>[1]节奏总纲!S90</f>
        <v>212.58104148118252</v>
      </c>
      <c r="H91" s="2">
        <f>[1]节奏总纲!T90</f>
        <v>115.74963031469542</v>
      </c>
    </row>
    <row r="92" spans="2:8" x14ac:dyDescent="0.15">
      <c r="B92" s="109">
        <f>[1]节奏总纲!N91</f>
        <v>98</v>
      </c>
      <c r="C92" s="2">
        <v>88</v>
      </c>
      <c r="D92" s="2">
        <f>[1]节奏总纲!P91</f>
        <v>444.72188840761549</v>
      </c>
      <c r="E92" s="2">
        <f>[1]节奏总纲!Q91</f>
        <v>384.7733778502689</v>
      </c>
      <c r="F92" s="2">
        <f>[1]节奏总纲!R91</f>
        <v>312.90632068359827</v>
      </c>
      <c r="G92" s="2">
        <f>[1]节奏总纲!S91</f>
        <v>226.0076636887502</v>
      </c>
      <c r="H92" s="2">
        <f>[1]节奏总纲!T91</f>
        <v>123.1879630889095</v>
      </c>
    </row>
    <row r="93" spans="2:8" x14ac:dyDescent="0.15">
      <c r="B93" s="109">
        <f>[1]节奏总纲!N92</f>
        <v>99</v>
      </c>
      <c r="C93" s="2">
        <v>89</v>
      </c>
      <c r="D93" s="2">
        <f>[1]节奏总纲!P92</f>
        <v>476.71289166684534</v>
      </c>
      <c r="E93" s="2">
        <f>[1]节奏总纲!Q92</f>
        <v>411.78459582182103</v>
      </c>
      <c r="F93" s="2">
        <f>[1]节奏总纲!R92</f>
        <v>332.60258451595797</v>
      </c>
      <c r="G93" s="2">
        <f>[1]节奏总纲!S92</f>
        <v>240.31096868925673</v>
      </c>
      <c r="H93" s="2">
        <f>[1]节奏总纲!T92</f>
        <v>130.61933231671563</v>
      </c>
    </row>
    <row r="94" spans="2:8" x14ac:dyDescent="0.15">
      <c r="B94" s="109">
        <f>[1]节奏总纲!N93</f>
        <v>100</v>
      </c>
      <c r="C94" s="2">
        <v>90</v>
      </c>
      <c r="D94" s="2">
        <f>[1]节奏总纲!P93</f>
        <v>511</v>
      </c>
      <c r="E94" s="2">
        <f>[1]节奏总纲!Q93</f>
        <v>438.13140000000004</v>
      </c>
      <c r="F94" s="2">
        <f>[1]节奏总纲!R93</f>
        <v>354.12299999999999</v>
      </c>
      <c r="G94" s="2">
        <f>[1]节奏总纲!S93</f>
        <v>254.88680000000002</v>
      </c>
      <c r="H94" s="2">
        <f>[1]节奏总纲!T93</f>
        <v>138.48100000000002</v>
      </c>
    </row>
    <row r="95" spans="2:8" x14ac:dyDescent="0.15">
      <c r="B95" s="109">
        <f>[1]节奏总纲!N94</f>
        <v>101</v>
      </c>
      <c r="C95" s="2">
        <v>91</v>
      </c>
      <c r="D95" s="2">
        <f>[1]节奏总纲!P94</f>
        <v>547.74801281858208</v>
      </c>
      <c r="E95" s="2">
        <f>[1]节奏总纲!Q94</f>
        <v>469.6391461906523</v>
      </c>
      <c r="F95" s="2">
        <f>[1]节奏总纲!R94</f>
        <v>378.43910205635837</v>
      </c>
      <c r="G95" s="2">
        <f>[1]节奏总纲!S94</f>
        <v>272.61418597980827</v>
      </c>
      <c r="H95" s="2">
        <f>[1]节奏总纲!T94</f>
        <v>147.89196346101718</v>
      </c>
    </row>
    <row r="96" spans="2:8" x14ac:dyDescent="0.15">
      <c r="B96" s="109">
        <f>[1]节奏总纲!N95</f>
        <v>102</v>
      </c>
      <c r="C96" s="2">
        <v>92</v>
      </c>
      <c r="D96" s="2">
        <f>[1]节奏总纲!P95</f>
        <v>587.1335577584814</v>
      </c>
      <c r="E96" s="2">
        <f>[1]节奏总纲!Q95</f>
        <v>502.29275866238083</v>
      </c>
      <c r="F96" s="2">
        <f>[1]节奏总纲!R95</f>
        <v>405.12215485335213</v>
      </c>
      <c r="G96" s="2">
        <f>[1]节奏总纲!S95</f>
        <v>291.57052478286187</v>
      </c>
      <c r="H96" s="2">
        <f>[1]节奏总纲!T95</f>
        <v>157.64536025815227</v>
      </c>
    </row>
    <row r="97" spans="2:8" x14ac:dyDescent="0.15">
      <c r="B97" s="109">
        <f>[1]节奏总纲!N96</f>
        <v>103</v>
      </c>
      <c r="C97" s="2">
        <v>93</v>
      </c>
      <c r="D97" s="2">
        <f>[1]节奏总纲!P96</f>
        <v>629.34593963259704</v>
      </c>
      <c r="E97" s="2">
        <f>[1]节奏总纲!Q96</f>
        <v>538.34251676172357</v>
      </c>
      <c r="F97" s="2">
        <f>[1]节奏总纲!R96</f>
        <v>433.68228700082267</v>
      </c>
      <c r="G97" s="2">
        <f>[1]节奏总纲!S96</f>
        <v>311.52624011813555</v>
      </c>
      <c r="H97" s="2">
        <f>[1]节奏总纲!T96</f>
        <v>168.35003885171972</v>
      </c>
    </row>
    <row r="98" spans="2:8" x14ac:dyDescent="0.15">
      <c r="B98" s="109">
        <f>[1]节奏总纲!N97</f>
        <v>104</v>
      </c>
      <c r="C98" s="2">
        <v>94</v>
      </c>
      <c r="D98" s="2">
        <f>[1]节奏总纲!P97</f>
        <v>674.58805031572183</v>
      </c>
      <c r="E98" s="2">
        <f>[1]节奏总纲!Q97</f>
        <v>576.30057138472114</v>
      </c>
      <c r="F98" s="2">
        <f>[1]节奏总纲!R97</f>
        <v>464.04911981218504</v>
      </c>
      <c r="G98" s="2">
        <f>[1]节奏总纲!S97</f>
        <v>332.70682641571403</v>
      </c>
      <c r="H98" s="2">
        <f>[1]节奏总纲!T97</f>
        <v>179.6427977990767</v>
      </c>
    </row>
    <row r="99" spans="2:8" x14ac:dyDescent="0.15">
      <c r="B99" s="109">
        <f>[1]节奏总纲!N98</f>
        <v>105</v>
      </c>
      <c r="C99" s="2">
        <v>95</v>
      </c>
      <c r="D99" s="2">
        <f>[1]节奏总纲!P98</f>
        <v>723.0773439350246</v>
      </c>
      <c r="E99" s="2">
        <f>[1]节奏总纲!Q98</f>
        <v>618.15882133005255</v>
      </c>
      <c r="F99" s="2">
        <f>[1]节奏总纲!R98</f>
        <v>495.95875020503337</v>
      </c>
      <c r="G99" s="2">
        <f>[1]节奏总纲!S98</f>
        <v>355.39251454406457</v>
      </c>
      <c r="H99" s="2">
        <f>[1]节奏总纲!T98</f>
        <v>192.84472762747106</v>
      </c>
    </row>
    <row r="100" spans="2:8" x14ac:dyDescent="0.15">
      <c r="B100" s="109">
        <f>[1]节奏总纲!N99</f>
        <v>106</v>
      </c>
      <c r="C100" s="2">
        <v>96</v>
      </c>
      <c r="D100" s="2">
        <f>[1]节奏总纲!P99</f>
        <v>775.04688205332377</v>
      </c>
      <c r="E100" s="2">
        <f>[1]节奏总纲!Q99</f>
        <v>661.0374857032798</v>
      </c>
      <c r="F100" s="2">
        <f>[1]节奏总纲!R99</f>
        <v>529.97705794806279</v>
      </c>
      <c r="G100" s="2">
        <f>[1]节奏总纲!S99</f>
        <v>380.70302846459265</v>
      </c>
      <c r="H100" s="2">
        <f>[1]节奏总纲!T99</f>
        <v>206.86001282003213</v>
      </c>
    </row>
    <row r="101" spans="2:8" x14ac:dyDescent="0.15">
      <c r="B101" s="109">
        <f>[1]节奏总纲!N100</f>
        <v>107</v>
      </c>
      <c r="C101" s="2">
        <v>97</v>
      </c>
      <c r="D101" s="2">
        <f>[1]节奏总纲!P100</f>
        <v>830.74645386878444</v>
      </c>
      <c r="E101" s="2">
        <f>[1]节奏总纲!Q100</f>
        <v>707.71290405081743</v>
      </c>
      <c r="F101" s="2">
        <f>[1]节奏总纲!R100</f>
        <v>569.31054483627804</v>
      </c>
      <c r="G101" s="2">
        <f>[1]节奏总纲!S100</f>
        <v>409.80722569347137</v>
      </c>
      <c r="H101" s="2">
        <f>[1]节奏总纲!T100</f>
        <v>223.30464679992923</v>
      </c>
    </row>
    <row r="102" spans="2:8" x14ac:dyDescent="0.15">
      <c r="B102" s="109">
        <f>[1]节奏总纲!N101</f>
        <v>108</v>
      </c>
      <c r="C102" s="2">
        <v>98</v>
      </c>
      <c r="D102" s="2">
        <f>[1]节奏总纲!P101</f>
        <v>890.4437768152311</v>
      </c>
      <c r="E102" s="2">
        <f>[1]节奏总纲!Q101</f>
        <v>760.34994102252585</v>
      </c>
      <c r="F102" s="2">
        <f>[1]节奏总纲!R101</f>
        <v>612.98149595960513</v>
      </c>
      <c r="G102" s="2">
        <f>[1]节奏总纲!S101</f>
        <v>441.9272464333992</v>
      </c>
      <c r="H102" s="2">
        <f>[1]节奏总纲!T101</f>
        <v>240.77599725083846</v>
      </c>
    </row>
    <row r="103" spans="2:8" x14ac:dyDescent="0.15">
      <c r="B103" s="109">
        <f>[1]节奏总纲!N102</f>
        <v>109</v>
      </c>
      <c r="C103" s="2">
        <v>99</v>
      </c>
      <c r="D103" s="2">
        <f>[1]节奏总纲!P102</f>
        <v>954.42578333369079</v>
      </c>
      <c r="E103" s="2">
        <f>[1]节奏总纲!Q102</f>
        <v>816.51125764197252</v>
      </c>
      <c r="F103" s="2">
        <f>[1]节奏总纲!R102</f>
        <v>658.6492330785801</v>
      </c>
      <c r="G103" s="2">
        <f>[1]节奏总纲!S102</f>
        <v>475.39948267851139</v>
      </c>
      <c r="H103" s="2">
        <f>[1]节奏总纲!T102</f>
        <v>257.59951892176309</v>
      </c>
    </row>
    <row r="104" spans="2:8" x14ac:dyDescent="0.15">
      <c r="B104" s="109">
        <f>[1]节奏总纲!N103</f>
        <v>110</v>
      </c>
      <c r="C104" s="2">
        <v>100</v>
      </c>
      <c r="D104" s="2">
        <f>[1]节奏总纲!P103</f>
        <v>1023</v>
      </c>
      <c r="E104" s="2">
        <f>[1]节奏总纲!Q103</f>
        <v>875.38110000000006</v>
      </c>
      <c r="F104" s="2">
        <f>[1]节奏总纲!R103</f>
        <v>706.6884</v>
      </c>
      <c r="G104" s="2">
        <f>[1]节奏总纲!S103</f>
        <v>508.22640000000001</v>
      </c>
      <c r="H104" s="2">
        <f>[1]节奏总纲!T103</f>
        <v>274.77780000000001</v>
      </c>
    </row>
    <row r="105" spans="2:8" x14ac:dyDescent="0.15">
      <c r="B105" s="109">
        <f>[1]节奏总纲!N104</f>
        <v>111</v>
      </c>
      <c r="C105" s="2">
        <v>101</v>
      </c>
      <c r="D105" s="2">
        <f>[1]节奏总纲!P104</f>
        <v>1096.4960256371633</v>
      </c>
      <c r="E105" s="2">
        <f>[1]节奏总纲!Q104</f>
        <v>939.14884595823037</v>
      </c>
      <c r="F105" s="2">
        <f>[1]节奏总纲!R104</f>
        <v>756.25330888195151</v>
      </c>
      <c r="G105" s="2">
        <f>[1]节奏总纲!S104</f>
        <v>541.99798547244984</v>
      </c>
      <c r="H105" s="2">
        <f>[1]节奏总纲!T104</f>
        <v>293.42233646050488</v>
      </c>
    </row>
    <row r="106" spans="2:8" x14ac:dyDescent="0.15">
      <c r="B106" s="109">
        <f>[1]节奏总纲!N105</f>
        <v>112</v>
      </c>
      <c r="C106" s="2">
        <v>102</v>
      </c>
      <c r="D106" s="2">
        <f>[1]节奏总纲!P105</f>
        <v>1175.2671155169628</v>
      </c>
      <c r="E106" s="2">
        <f>[1]节奏总纲!Q105</f>
        <v>1004.2657502092447</v>
      </c>
      <c r="F106" s="2">
        <f>[1]节奏总纲!R105</f>
        <v>806.23324124463659</v>
      </c>
      <c r="G106" s="2">
        <f>[1]节奏总纲!S105</f>
        <v>577.99636741124232</v>
      </c>
      <c r="H106" s="2">
        <f>[1]节奏总纲!T105</f>
        <v>313.56126641992563</v>
      </c>
    </row>
    <row r="107" spans="2:8" x14ac:dyDescent="0.15">
      <c r="B107" s="109">
        <f>[1]节奏总纲!N106</f>
        <v>113</v>
      </c>
      <c r="C107" s="2">
        <v>103</v>
      </c>
      <c r="D107" s="2">
        <f>[1]节奏总纲!P106</f>
        <v>1259.6918792651943</v>
      </c>
      <c r="E107" s="2">
        <f>[1]节奏总纲!Q106</f>
        <v>1073.383450321872</v>
      </c>
      <c r="F107" s="2">
        <f>[1]节奏总纲!R106</f>
        <v>861.50327622946634</v>
      </c>
      <c r="G107" s="2">
        <f>[1]节奏总纲!S106</f>
        <v>619.01258947091651</v>
      </c>
      <c r="H107" s="2">
        <f>[1]节奏总纲!T106</f>
        <v>335.8338550121008</v>
      </c>
    </row>
    <row r="108" spans="2:8" x14ac:dyDescent="0.15">
      <c r="B108" s="109">
        <f>[1]节奏总纲!N107</f>
        <v>114</v>
      </c>
      <c r="C108" s="2">
        <v>104</v>
      </c>
      <c r="D108" s="2">
        <f>[1]节奏总纲!P107</f>
        <v>1350.1761006314437</v>
      </c>
      <c r="E108" s="2">
        <f>[1]节奏总纲!Q107</f>
        <v>1150.7550905681794</v>
      </c>
      <c r="F108" s="2">
        <f>[1]节奏总纲!R107</f>
        <v>925.41069937279144</v>
      </c>
      <c r="G108" s="2">
        <f>[1]节奏总纲!S107</f>
        <v>665.09674717104917</v>
      </c>
      <c r="H108" s="2">
        <f>[1]节奏总纲!T107</f>
        <v>360.49701886859549</v>
      </c>
    </row>
    <row r="109" spans="2:8" x14ac:dyDescent="0.15">
      <c r="B109" s="109">
        <f>[1]节奏总纲!N108</f>
        <v>115</v>
      </c>
      <c r="C109" s="2">
        <v>105</v>
      </c>
      <c r="D109" s="2">
        <f>[1]节奏总纲!P108</f>
        <v>1447.1546878700494</v>
      </c>
      <c r="E109" s="2">
        <f>[1]节奏总纲!Q108</f>
        <v>1234.8570951595132</v>
      </c>
      <c r="F109" s="2">
        <f>[1]节奏总纲!R108</f>
        <v>993.18226228521496</v>
      </c>
      <c r="G109" s="2">
        <f>[1]节奏总纲!S108</f>
        <v>713.59197658872131</v>
      </c>
      <c r="H109" s="2">
        <f>[1]节奏总纲!T108</f>
        <v>386.39030166130323</v>
      </c>
    </row>
    <row r="110" spans="2:8" x14ac:dyDescent="0.15">
      <c r="B110" s="109">
        <f>[1]节奏总纲!N109</f>
        <v>116</v>
      </c>
      <c r="C110" s="2">
        <v>106</v>
      </c>
      <c r="D110" s="2">
        <f>[1]节奏总纲!P109</f>
        <v>1551.0937641066464</v>
      </c>
      <c r="E110" s="2">
        <f>[1]节奏总纲!Q109</f>
        <v>1324.4789651706653</v>
      </c>
      <c r="F110" s="2">
        <f>[1]节奏总纲!R109</f>
        <v>1064.6707596828021</v>
      </c>
      <c r="G110" s="2">
        <f>[1]节奏总纲!S109</f>
        <v>764.3790069517554</v>
      </c>
      <c r="H110" s="2">
        <f>[1]节奏总纲!T109</f>
        <v>412.59094125236794</v>
      </c>
    </row>
    <row r="111" spans="2:8" x14ac:dyDescent="0.15">
      <c r="B111" s="109">
        <f>[1]节奏总纲!N110</f>
        <v>117</v>
      </c>
      <c r="C111" s="2">
        <v>107</v>
      </c>
      <c r="D111" s="2">
        <f>[1]节奏总纲!P110</f>
        <v>1662.4929077375689</v>
      </c>
      <c r="E111" s="2">
        <f>[1]节奏总纲!Q110</f>
        <v>1418.9376967540152</v>
      </c>
      <c r="F111" s="2">
        <f>[1]节奏总纲!R110</f>
        <v>1141.6338797433884</v>
      </c>
      <c r="G111" s="2">
        <f>[1]节奏总纲!S110</f>
        <v>816.11776840837263</v>
      </c>
      <c r="H111" s="2">
        <f>[1]节奏总纲!T110</f>
        <v>440.22812196890823</v>
      </c>
    </row>
    <row r="112" spans="2:8" x14ac:dyDescent="0.15">
      <c r="B112" s="109">
        <f>[1]节奏总纲!N111</f>
        <v>118</v>
      </c>
      <c r="C112" s="2">
        <v>108</v>
      </c>
      <c r="D112" s="2">
        <f>[1]节奏总纲!P111</f>
        <v>1781.8875536304624</v>
      </c>
      <c r="E112" s="2">
        <f>[1]节奏总纲!Q111</f>
        <v>1520.8410270235997</v>
      </c>
      <c r="F112" s="2">
        <f>[1]节奏总纲!R111</f>
        <v>1218.0983316617842</v>
      </c>
      <c r="G112" s="2">
        <f>[1]节奏总纲!S111</f>
        <v>871.69939123602228</v>
      </c>
      <c r="H112" s="2">
        <f>[1]节奏总纲!T111</f>
        <v>471.13106917989433</v>
      </c>
    </row>
    <row r="113" spans="2:8" x14ac:dyDescent="0.15">
      <c r="B113" s="109">
        <f>[1]节奏总纲!N112</f>
        <v>119</v>
      </c>
      <c r="C113" s="2">
        <v>109</v>
      </c>
      <c r="D113" s="2">
        <f>[1]节奏总纲!P112</f>
        <v>1909.8515666673818</v>
      </c>
      <c r="E113" s="2">
        <f>[1]节奏总纲!Q112</f>
        <v>1624.7107277639418</v>
      </c>
      <c r="F113" s="2">
        <f>[1]节奏总纲!R112</f>
        <v>1301.5638426838207</v>
      </c>
      <c r="G113" s="2">
        <f>[1]节奏总纲!S112</f>
        <v>931.81657937701561</v>
      </c>
      <c r="H113" s="2">
        <f>[1]节奏总纲!T112</f>
        <v>504.58278391352223</v>
      </c>
    </row>
    <row r="114" spans="2:8" x14ac:dyDescent="0.15">
      <c r="B114" s="109">
        <f>[1]节奏总纲!N113</f>
        <v>120</v>
      </c>
      <c r="C114" s="2">
        <v>110</v>
      </c>
      <c r="D114" s="2">
        <f>[1]节奏总纲!P113</f>
        <v>2047</v>
      </c>
      <c r="E114" s="2">
        <f>[1]节奏总纲!Q113</f>
        <v>1741.3829000000001</v>
      </c>
      <c r="F114" s="2">
        <f>[1]节奏总纲!R113</f>
        <v>1397.2821999999999</v>
      </c>
      <c r="G114" s="2">
        <f>[1]节奏总纲!S113</f>
        <v>1001.3924000000001</v>
      </c>
      <c r="H114" s="2">
        <f>[1]节奏总纲!T113</f>
        <v>542.04559999999992</v>
      </c>
    </row>
  </sheetData>
  <mergeCells count="1">
    <mergeCell ref="C3:H3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5D1C8-822A-4F80-A352-E014B628FD0F}">
  <dimension ref="B1:BB2003"/>
  <sheetViews>
    <sheetView topLeftCell="T121" workbookViewId="0">
      <selection activeCell="AV33" sqref="AV33"/>
    </sheetView>
  </sheetViews>
  <sheetFormatPr defaultColWidth="6.625" defaultRowHeight="11.25" x14ac:dyDescent="0.15"/>
  <cols>
    <col min="1" max="16384" width="6.625" style="153"/>
  </cols>
  <sheetData>
    <row r="1" spans="2:54" x14ac:dyDescent="0.15">
      <c r="D1" s="153" t="s">
        <v>185</v>
      </c>
    </row>
    <row r="2" spans="2:54" x14ac:dyDescent="0.15">
      <c r="D2" s="153" t="s">
        <v>160</v>
      </c>
      <c r="K2" s="153" t="s">
        <v>186</v>
      </c>
      <c r="R2" s="153" t="s">
        <v>187</v>
      </c>
      <c r="AA2" s="153" t="s">
        <v>188</v>
      </c>
      <c r="AH2" s="153" t="s">
        <v>189</v>
      </c>
      <c r="AO2" s="153" t="s">
        <v>190</v>
      </c>
      <c r="AW2" s="153" t="s">
        <v>194</v>
      </c>
    </row>
    <row r="3" spans="2:54" x14ac:dyDescent="0.15">
      <c r="B3" s="153" t="s">
        <v>191</v>
      </c>
      <c r="C3" s="153" t="s">
        <v>161</v>
      </c>
      <c r="D3" s="153" t="s">
        <v>13</v>
      </c>
      <c r="E3" s="153" t="s">
        <v>14</v>
      </c>
      <c r="F3" s="153" t="s">
        <v>15</v>
      </c>
      <c r="G3" s="153" t="s">
        <v>16</v>
      </c>
      <c r="H3" s="153" t="s">
        <v>17</v>
      </c>
      <c r="J3" s="153" t="s">
        <v>161</v>
      </c>
      <c r="K3" s="153" t="s">
        <v>13</v>
      </c>
      <c r="L3" s="153" t="s">
        <v>14</v>
      </c>
      <c r="M3" s="153" t="s">
        <v>15</v>
      </c>
      <c r="N3" s="153" t="s">
        <v>16</v>
      </c>
      <c r="O3" s="153" t="s">
        <v>17</v>
      </c>
      <c r="Q3" s="153" t="s">
        <v>192</v>
      </c>
      <c r="R3" s="153" t="s">
        <v>13</v>
      </c>
      <c r="S3" s="153" t="s">
        <v>14</v>
      </c>
      <c r="T3" s="153" t="s">
        <v>15</v>
      </c>
      <c r="U3" s="153" t="s">
        <v>16</v>
      </c>
      <c r="V3" s="153" t="s">
        <v>17</v>
      </c>
      <c r="Z3" s="153" t="s">
        <v>193</v>
      </c>
      <c r="AA3" s="153" t="s">
        <v>13</v>
      </c>
      <c r="AB3" s="153" t="s">
        <v>14</v>
      </c>
      <c r="AC3" s="153" t="s">
        <v>15</v>
      </c>
      <c r="AD3" s="153" t="s">
        <v>16</v>
      </c>
      <c r="AE3" s="153" t="s">
        <v>17</v>
      </c>
      <c r="AG3" s="153" t="s">
        <v>193</v>
      </c>
      <c r="AH3" s="153" t="s">
        <v>13</v>
      </c>
      <c r="AI3" s="153" t="s">
        <v>14</v>
      </c>
      <c r="AJ3" s="153" t="s">
        <v>15</v>
      </c>
      <c r="AK3" s="153" t="s">
        <v>16</v>
      </c>
      <c r="AL3" s="153" t="s">
        <v>17</v>
      </c>
      <c r="AN3" s="153" t="s">
        <v>192</v>
      </c>
      <c r="AO3" s="153" t="s">
        <v>13</v>
      </c>
      <c r="AP3" s="153" t="s">
        <v>14</v>
      </c>
      <c r="AQ3" s="153" t="s">
        <v>15</v>
      </c>
      <c r="AR3" s="153" t="s">
        <v>16</v>
      </c>
      <c r="AS3" s="153" t="s">
        <v>17</v>
      </c>
      <c r="AW3" s="153" t="s">
        <v>161</v>
      </c>
      <c r="AX3" s="153" t="s">
        <v>13</v>
      </c>
      <c r="AY3" s="153" t="s">
        <v>14</v>
      </c>
      <c r="AZ3" s="153" t="s">
        <v>15</v>
      </c>
      <c r="BA3" s="153" t="s">
        <v>16</v>
      </c>
      <c r="BB3" s="153" t="s">
        <v>17</v>
      </c>
    </row>
    <row r="4" spans="2:54" x14ac:dyDescent="0.15">
      <c r="B4" s="153">
        <f>[1]节奏总纲!N4</f>
        <v>2</v>
      </c>
      <c r="C4" s="153">
        <f>[1]节奏总纲!O4</f>
        <v>1</v>
      </c>
      <c r="D4" s="153">
        <f>[1]节奏总纲!P4</f>
        <v>7.1773462536293131E-2</v>
      </c>
      <c r="E4" s="153">
        <f>[1]节奏总纲!Q4</f>
        <v>5.9787294292732177E-2</v>
      </c>
      <c r="F4" s="153">
        <f>[1]节奏总纲!R4</f>
        <v>4.677476553490223E-2</v>
      </c>
      <c r="G4" s="153">
        <f>[1]节奏总纲!S4</f>
        <v>3.2585151991477081E-2</v>
      </c>
      <c r="H4" s="153">
        <f>[1]节奏总纲!T4</f>
        <v>1.7039020006115988E-2</v>
      </c>
      <c r="J4" s="153">
        <f>[1]节奏总纲!V4</f>
        <v>1</v>
      </c>
      <c r="K4" s="153">
        <f>[1]节奏总纲!W4</f>
        <v>7.1773462536293131E-2</v>
      </c>
      <c r="L4" s="153">
        <f>[1]节奏总纲!X4</f>
        <v>5.9787294292732177E-2</v>
      </c>
      <c r="M4" s="153">
        <f>[1]节奏总纲!Y4</f>
        <v>4.677476553490223E-2</v>
      </c>
      <c r="N4" s="153">
        <f>[1]节奏总纲!Z4</f>
        <v>3.2585151991477081E-2</v>
      </c>
      <c r="O4" s="153">
        <f>[1]节奏总纲!AA4</f>
        <v>1.7039020006115988E-2</v>
      </c>
      <c r="Q4" s="153">
        <f>[1]节奏总纲!AC4</f>
        <v>1</v>
      </c>
      <c r="R4" s="153">
        <f>[1]节奏总纲!AD4</f>
        <v>10</v>
      </c>
      <c r="S4" s="153">
        <f>[1]节奏总纲!AE4</f>
        <v>11.148446722089302</v>
      </c>
      <c r="T4" s="153">
        <f>[1]节奏总纲!AF4</f>
        <v>12.761737853656415</v>
      </c>
      <c r="U4" s="153">
        <f>[1]节奏总纲!AG4</f>
        <v>15.452231935206081</v>
      </c>
      <c r="V4" s="153">
        <f>[1]节奏总纲!AH4</f>
        <v>21.291911942729964</v>
      </c>
      <c r="Z4" s="153">
        <f>[1]节奏总纲!AL4</f>
        <v>1</v>
      </c>
      <c r="AA4" s="153">
        <f>[1]节奏总纲!AM4</f>
        <v>7.4349177498517554E-3</v>
      </c>
      <c r="AB4" s="153">
        <f>[1]节奏总纲!AN4</f>
        <v>5.947934199881405E-3</v>
      </c>
      <c r="AC4" s="153">
        <f>[1]节奏总纲!AO4</f>
        <v>4.4609506499110529E-3</v>
      </c>
      <c r="AD4" s="153">
        <f>[1]节奏总纲!AP4</f>
        <v>2.9739670999407025E-3</v>
      </c>
      <c r="AE4" s="153">
        <f>[1]节奏总纲!AQ4</f>
        <v>1.4869835499703513E-3</v>
      </c>
      <c r="AG4" s="153">
        <f>[1]节奏总纲!AS4</f>
        <v>1</v>
      </c>
      <c r="AH4" s="153">
        <f>[1]节奏总纲!AT4</f>
        <v>7.4349177498517554E-3</v>
      </c>
      <c r="AI4" s="153">
        <f>[1]节奏总纲!AU4</f>
        <v>5.947934199881405E-3</v>
      </c>
      <c r="AJ4" s="153">
        <f>[1]节奏总纲!AV4</f>
        <v>4.4609506499110529E-3</v>
      </c>
      <c r="AK4" s="153">
        <f>[1]节奏总纲!AW4</f>
        <v>2.9739670999407025E-3</v>
      </c>
      <c r="AL4" s="153">
        <f>[1]节奏总纲!AX4</f>
        <v>1.4869835499703513E-3</v>
      </c>
      <c r="AN4" s="153">
        <f>[1]节奏总纲!AZ4</f>
        <v>1</v>
      </c>
      <c r="AO4" s="153">
        <f>[1]节奏总纲!BA4</f>
        <v>11.296493250964016</v>
      </c>
      <c r="AP4" s="153">
        <f>[1]节奏总纲!BB4</f>
        <v>12.361596792946616</v>
      </c>
      <c r="AQ4" s="153">
        <f>[1]节奏总纲!BC4</f>
        <v>13.798091195443488</v>
      </c>
      <c r="AR4" s="153">
        <f>[1]节奏总纲!BD4</f>
        <v>15.911635365458322</v>
      </c>
      <c r="AS4" s="153">
        <f>[1]节奏总纲!BE4</f>
        <v>19.707330185578734</v>
      </c>
      <c r="AW4" s="153">
        <v>1</v>
      </c>
      <c r="AX4" s="153">
        <f>'[1]资源-钻石'!L4</f>
        <v>1040.8278093452445</v>
      </c>
      <c r="AY4" s="153">
        <f>'[1]资源-钻石'!M4</f>
        <v>1168.9447811568862</v>
      </c>
      <c r="AZ4" s="153">
        <f>'[1]资源-钻石'!N4</f>
        <v>1452.2113895750372</v>
      </c>
      <c r="BA4" s="153">
        <f>'[1]资源-钻石'!O4</f>
        <v>2510.7377111720853</v>
      </c>
      <c r="BB4" s="153">
        <f>'[1]资源-钻石'!P4</f>
        <v>3045.4138123335142</v>
      </c>
    </row>
    <row r="5" spans="2:54" x14ac:dyDescent="0.15">
      <c r="B5" s="153">
        <f>[1]节奏总纲!N5</f>
        <v>4</v>
      </c>
      <c r="C5" s="153">
        <f>[1]节奏总纲!O5</f>
        <v>2</v>
      </c>
      <c r="D5" s="153">
        <f>[1]节奏总纲!P5</f>
        <v>0.1486983549970351</v>
      </c>
      <c r="E5" s="153">
        <f>[1]节奏总纲!Q5</f>
        <v>0.12505531655250651</v>
      </c>
      <c r="F5" s="153">
        <f>[1]节奏总纲!R5</f>
        <v>9.883979656652922E-2</v>
      </c>
      <c r="G5" s="153">
        <f>[1]节奏总纲!S5</f>
        <v>6.9828747506607683E-2</v>
      </c>
      <c r="H5" s="153">
        <f>[1]节奏总纲!T5</f>
        <v>3.7085369736260552E-2</v>
      </c>
      <c r="J5" s="153">
        <f>[1]节奏总纲!V5</f>
        <v>2</v>
      </c>
      <c r="K5" s="153">
        <f>[1]节奏总纲!W5</f>
        <v>7.6924892460741967E-2</v>
      </c>
      <c r="L5" s="153">
        <f>[1]节奏总纲!X5</f>
        <v>6.5268022259774336E-2</v>
      </c>
      <c r="M5" s="153">
        <f>[1]节奏总纲!Y5</f>
        <v>5.206503103162699E-2</v>
      </c>
      <c r="N5" s="153">
        <f>[1]节奏总纲!Z5</f>
        <v>3.7243595515130602E-2</v>
      </c>
      <c r="O5" s="153">
        <f>[1]节奏总纲!AA5</f>
        <v>2.0046349730144564E-2</v>
      </c>
      <c r="Q5" s="153">
        <f>[1]节奏总纲!AC5</f>
        <v>2</v>
      </c>
      <c r="R5" s="153">
        <f>[1]节奏总纲!AD5</f>
        <v>15.845161563010114</v>
      </c>
      <c r="S5" s="153">
        <f>[1]节奏总纲!AE5</f>
        <v>17.271997130667014</v>
      </c>
      <c r="T5" s="153">
        <f>[1]节奏总纲!AF5</f>
        <v>19.263096801323076</v>
      </c>
      <c r="U5" s="153">
        <f>[1]节奏总纲!AG5</f>
        <v>22.536681597650272</v>
      </c>
      <c r="V5" s="153">
        <f>[1]节奏总纲!AH5</f>
        <v>29.386000042029625</v>
      </c>
      <c r="Z5" s="153">
        <f>[1]节奏总纲!AL5</f>
        <v>2</v>
      </c>
      <c r="AA5" s="153">
        <f>[1]节奏总纲!AM5</f>
        <v>2.3963093307967063E-2</v>
      </c>
      <c r="AB5" s="153">
        <f>[1]节奏总纲!AN5</f>
        <v>1.9170474646373652E-2</v>
      </c>
      <c r="AC5" s="153">
        <f>[1]节奏总纲!AO5</f>
        <v>1.4377855984780237E-2</v>
      </c>
      <c r="AD5" s="153">
        <f>[1]节奏总纲!AP5</f>
        <v>9.5852373231868262E-3</v>
      </c>
      <c r="AE5" s="153">
        <f>[1]节奏总纲!AQ5</f>
        <v>4.7926186615934131E-3</v>
      </c>
      <c r="AG5" s="153">
        <f>[1]节奏总纲!AS5</f>
        <v>2</v>
      </c>
      <c r="AH5" s="153">
        <f>[1]节奏总纲!AT5</f>
        <v>1.6528175558115307E-2</v>
      </c>
      <c r="AI5" s="153">
        <f>[1]节奏总纲!AU5</f>
        <v>1.3222540446492247E-2</v>
      </c>
      <c r="AJ5" s="153">
        <f>[1]节奏总纲!AV5</f>
        <v>9.9169053348691846E-3</v>
      </c>
      <c r="AK5" s="153">
        <f>[1]节奏总纲!AW5</f>
        <v>6.6112702232461237E-3</v>
      </c>
      <c r="AL5" s="153">
        <f>[1]节奏总纲!AX5</f>
        <v>3.3056351116230618E-3</v>
      </c>
      <c r="AN5" s="153">
        <f>[1]节奏总纲!AZ5</f>
        <v>2</v>
      </c>
      <c r="AO5" s="153">
        <f>[1]节奏总纲!BA5</f>
        <v>14.729965238833779</v>
      </c>
      <c r="AP5" s="153">
        <f>[1]节奏总纲!BB5</f>
        <v>15.911635365458322</v>
      </c>
      <c r="AQ5" s="153">
        <f>[1]节奏总纲!BC5</f>
        <v>17.448850811924295</v>
      </c>
      <c r="AR5" s="153">
        <f>[1]节奏总纲!BD5</f>
        <v>19.707330185578734</v>
      </c>
      <c r="AS5" s="153">
        <f>[1]节奏总纲!BE5</f>
        <v>23.710496742673982</v>
      </c>
      <c r="AW5" s="153">
        <v>2</v>
      </c>
      <c r="AX5" s="153">
        <f>'[1]资源-钻石'!L5</f>
        <v>2156.3594344712656</v>
      </c>
      <c r="AY5" s="153">
        <f>'[1]资源-钻石'!M5</f>
        <v>2445.0472524183933</v>
      </c>
      <c r="AZ5" s="153">
        <f>'[1]资源-钻石'!N5</f>
        <v>3068.6691141207339</v>
      </c>
      <c r="BA5" s="153">
        <f>'[1]资源-钻石'!O5</f>
        <v>5380.4158941658679</v>
      </c>
      <c r="BB5" s="153">
        <f>'[1]资源-钻石'!P5</f>
        <v>6628.3329199545842</v>
      </c>
    </row>
    <row r="6" spans="2:54" x14ac:dyDescent="0.15">
      <c r="B6" s="153">
        <f>[1]节奏总纲!N6</f>
        <v>6</v>
      </c>
      <c r="C6" s="153">
        <f>[1]节奏总纲!O6</f>
        <v>3</v>
      </c>
      <c r="D6" s="153">
        <f>[1]节奏总纲!P6</f>
        <v>0.23114441334491631</v>
      </c>
      <c r="E6" s="153">
        <f>[1]节奏总纲!Q6</f>
        <v>0.19582554698581309</v>
      </c>
      <c r="F6" s="153">
        <f>[1]节奏总纲!R6</f>
        <v>0.15616116565582547</v>
      </c>
      <c r="G6" s="153">
        <f>[1]节奏总纲!S6</f>
        <v>0.11120357726023924</v>
      </c>
      <c r="H6" s="153">
        <f>[1]节奏总纲!T6</f>
        <v>5.9380999788309005E-2</v>
      </c>
      <c r="J6" s="153">
        <f>[1]节奏总纲!V6</f>
        <v>3</v>
      </c>
      <c r="K6" s="153">
        <f>[1]节奏总纲!W6</f>
        <v>8.2446058347881213E-2</v>
      </c>
      <c r="L6" s="153">
        <f>[1]节奏总纲!X6</f>
        <v>7.0770230433306575E-2</v>
      </c>
      <c r="M6" s="153">
        <f>[1]节奏总纲!Y6</f>
        <v>5.7321369089296248E-2</v>
      </c>
      <c r="N6" s="153">
        <f>[1]节奏总纲!Z6</f>
        <v>4.1374829753631562E-2</v>
      </c>
      <c r="O6" s="153">
        <f>[1]节奏总纲!AA6</f>
        <v>2.2295630052048453E-2</v>
      </c>
      <c r="Q6" s="153">
        <f>[1]节奏总纲!AC6</f>
        <v>3</v>
      </c>
      <c r="R6" s="153">
        <f>[1]节奏总纲!AD6</f>
        <v>20</v>
      </c>
      <c r="S6" s="153">
        <f>[1]节奏总纲!AE6</f>
        <v>21.543844702365945</v>
      </c>
      <c r="T6" s="153">
        <f>[1]节奏总纲!AF6</f>
        <v>23.734615677065324</v>
      </c>
      <c r="U6" s="153">
        <f>[1]节奏总纲!AG6</f>
        <v>27.324610510337703</v>
      </c>
      <c r="V6" s="153">
        <f>[1]节奏总纲!AH6</f>
        <v>34.517938607173015</v>
      </c>
      <c r="Z6" s="153">
        <f>[1]节奏总纲!AL6</f>
        <v>3</v>
      </c>
      <c r="AA6" s="153">
        <f>[1]节奏总纲!AM6</f>
        <v>5.1571656651039799E-2</v>
      </c>
      <c r="AB6" s="153">
        <f>[1]节奏总纲!AN6</f>
        <v>4.1257325320831845E-2</v>
      </c>
      <c r="AC6" s="153">
        <f>[1]节奏总纲!AO6</f>
        <v>3.0942993990623877E-2</v>
      </c>
      <c r="AD6" s="153">
        <f>[1]节奏总纲!AP6</f>
        <v>2.0628662660415922E-2</v>
      </c>
      <c r="AE6" s="153">
        <f>[1]节奏总纲!AQ6</f>
        <v>1.0314331330207961E-2</v>
      </c>
      <c r="AG6" s="153">
        <f>[1]节奏总纲!AS6</f>
        <v>3</v>
      </c>
      <c r="AH6" s="153">
        <f>[1]节奏总纲!AT6</f>
        <v>2.7608563343072736E-2</v>
      </c>
      <c r="AI6" s="153">
        <f>[1]节奏总纲!AU6</f>
        <v>2.2086850674458192E-2</v>
      </c>
      <c r="AJ6" s="153">
        <f>[1]节奏总纲!AV6</f>
        <v>1.6565138005843638E-2</v>
      </c>
      <c r="AK6" s="153">
        <f>[1]节奏总纲!AW6</f>
        <v>1.1043425337229096E-2</v>
      </c>
      <c r="AL6" s="153">
        <f>[1]节奏总纲!AX6</f>
        <v>5.5217126686145481E-3</v>
      </c>
      <c r="AN6" s="153">
        <f>[1]节奏总纲!AZ6</f>
        <v>3</v>
      </c>
      <c r="AO6" s="153">
        <f>[1]节奏总纲!BA6</f>
        <v>16.888397947066121</v>
      </c>
      <c r="AP6" s="153">
        <f>[1]节奏总纲!BB6</f>
        <v>18.108391417375849</v>
      </c>
      <c r="AQ6" s="153">
        <f>[1]节奏总纲!BC6</f>
        <v>19.707330185578734</v>
      </c>
      <c r="AR6" s="153">
        <f>[1]节奏总纲!BD6</f>
        <v>22.041972908628715</v>
      </c>
      <c r="AS6" s="153">
        <f>[1]节奏总纲!BE6</f>
        <v>26.127796402772656</v>
      </c>
      <c r="AW6" s="153">
        <v>3</v>
      </c>
      <c r="AX6" s="153">
        <f>'[1]资源-钻石'!L6</f>
        <v>3351.9566269013158</v>
      </c>
      <c r="AY6" s="153">
        <f>'[1]资源-钻石'!M6</f>
        <v>3828.7273888908021</v>
      </c>
      <c r="AZ6" s="153">
        <f>'[1]资源-钻石'!N6</f>
        <v>4848.3198318864233</v>
      </c>
      <c r="BA6" s="153">
        <f>'[1]资源-钻石'!O6</f>
        <v>8568.412236270975</v>
      </c>
      <c r="BB6" s="153">
        <f>'[1]资源-钻石'!P6</f>
        <v>10613.269828932593</v>
      </c>
    </row>
    <row r="7" spans="2:54" x14ac:dyDescent="0.15">
      <c r="B7" s="153">
        <f>[1]节奏总纲!N7</f>
        <v>8</v>
      </c>
      <c r="C7" s="153">
        <f>[1]节奏总纲!O7</f>
        <v>4</v>
      </c>
      <c r="D7" s="153">
        <f>[1]节奏总纲!P7</f>
        <v>0.3195079107728942</v>
      </c>
      <c r="E7" s="153">
        <f>[1]节奏总纲!Q7</f>
        <v>0.2719651336498875</v>
      </c>
      <c r="F7" s="153">
        <f>[1]节奏总纲!R7</f>
        <v>0.21816000147573214</v>
      </c>
      <c r="G7" s="153">
        <f>[1]节奏总纲!S7</f>
        <v>0.15607961441255883</v>
      </c>
      <c r="H7" s="153">
        <f>[1]节奏总纲!T7</f>
        <v>8.4062531324348461E-2</v>
      </c>
      <c r="J7" s="153">
        <f>[1]节奏总纲!V7</f>
        <v>4</v>
      </c>
      <c r="K7" s="153">
        <f>[1]节奏总纲!W7</f>
        <v>8.8363497427977888E-2</v>
      </c>
      <c r="L7" s="153">
        <f>[1]节奏总纲!X7</f>
        <v>7.6139586664074416E-2</v>
      </c>
      <c r="M7" s="153">
        <f>[1]节奏总纲!Y7</f>
        <v>6.1998835819906672E-2</v>
      </c>
      <c r="N7" s="153">
        <f>[1]节奏总纲!Z7</f>
        <v>4.4876037152319581E-2</v>
      </c>
      <c r="O7" s="153">
        <f>[1]节奏总纲!AA7</f>
        <v>2.4681531536039455E-2</v>
      </c>
      <c r="Q7" s="153">
        <f>[1]节奏总纲!AC7</f>
        <v>4</v>
      </c>
      <c r="R7" s="153">
        <f>[1]节奏总纲!AD7</f>
        <v>23.213386604241784</v>
      </c>
      <c r="S7" s="153">
        <f>[1]节奏总纲!AE7</f>
        <v>24.836966034810484</v>
      </c>
      <c r="T7" s="153">
        <f>[1]节奏总纲!AF7</f>
        <v>27.155717181399513</v>
      </c>
      <c r="U7" s="153">
        <f>[1]节奏总纲!AG7</f>
        <v>30.831257561377125</v>
      </c>
      <c r="V7" s="153">
        <f>[1]节奏总纲!AH7</f>
        <v>38.431365705145346</v>
      </c>
      <c r="Z7" s="153">
        <f>[1]节奏总纲!AL7</f>
        <v>4</v>
      </c>
      <c r="AA7" s="153">
        <f>[1]节奏总纲!AM7</f>
        <v>9.2637640824031031E-2</v>
      </c>
      <c r="AB7" s="153">
        <f>[1]节奏总纲!AN7</f>
        <v>7.4110112659224833E-2</v>
      </c>
      <c r="AC7" s="153">
        <f>[1]节奏总纲!AO7</f>
        <v>5.5582584494418615E-2</v>
      </c>
      <c r="AD7" s="153">
        <f>[1]节奏总纲!AP7</f>
        <v>3.7055056329612417E-2</v>
      </c>
      <c r="AE7" s="153">
        <f>[1]节奏总纲!AQ7</f>
        <v>1.8527528164806208E-2</v>
      </c>
      <c r="AG7" s="153">
        <f>[1]节奏总纲!AS7</f>
        <v>4</v>
      </c>
      <c r="AH7" s="153">
        <f>[1]节奏总纲!AT7</f>
        <v>4.1065984172991232E-2</v>
      </c>
      <c r="AI7" s="153">
        <f>[1]节奏总纲!AU7</f>
        <v>3.2852787338392989E-2</v>
      </c>
      <c r="AJ7" s="153">
        <f>[1]节奏总纲!AV7</f>
        <v>2.4639590503794738E-2</v>
      </c>
      <c r="AK7" s="153">
        <f>[1]节奏总纲!AW7</f>
        <v>1.6426393669196494E-2</v>
      </c>
      <c r="AL7" s="153">
        <f>[1]节奏总纲!AX7</f>
        <v>8.2131968345982471E-3</v>
      </c>
      <c r="AN7" s="153">
        <f>[1]节奏总纲!AZ7</f>
        <v>4</v>
      </c>
      <c r="AO7" s="153">
        <f>[1]节奏总纲!BA7</f>
        <v>18.453550676044042</v>
      </c>
      <c r="AP7" s="153">
        <f>[1]节奏总纲!BB7</f>
        <v>19.707330185578734</v>
      </c>
      <c r="AQ7" s="153">
        <f>[1]节奏总纲!BC7</f>
        <v>21.34613466141565</v>
      </c>
      <c r="AR7" s="153">
        <f>[1]节奏总纲!BD7</f>
        <v>23.710496742673982</v>
      </c>
      <c r="AS7" s="153">
        <f>[1]节奏总纲!BE7</f>
        <v>27.863030247590562</v>
      </c>
      <c r="AW7" s="153">
        <v>4</v>
      </c>
      <c r="AX7" s="153">
        <f>'[1]资源-钻石'!L7</f>
        <v>4633.3659696307404</v>
      </c>
      <c r="AY7" s="153">
        <f>'[1]资源-钻石'!M7</f>
        <v>5317.3877058242506</v>
      </c>
      <c r="AZ7" s="153">
        <f>'[1]资源-钻石'!N7</f>
        <v>6773.191383639667</v>
      </c>
      <c r="BA7" s="153">
        <f>'[1]资源-钻石'!O7</f>
        <v>12026.182168900377</v>
      </c>
      <c r="BB7" s="153">
        <f>'[1]资源-钻石'!P7</f>
        <v>15024.643078240362</v>
      </c>
    </row>
    <row r="8" spans="2:54" x14ac:dyDescent="0.15">
      <c r="B8" s="153">
        <f>[1]节奏总纲!N8</f>
        <v>10</v>
      </c>
      <c r="C8" s="153">
        <f>[1]节奏总纲!O8</f>
        <v>5</v>
      </c>
      <c r="D8" s="153">
        <f>[1]节奏总纲!P8</f>
        <v>0.41421356237309515</v>
      </c>
      <c r="E8" s="153">
        <f>[1]节奏总纲!Q8</f>
        <v>0.35241289886702937</v>
      </c>
      <c r="F8" s="153">
        <f>[1]节奏总纲!R8</f>
        <v>0.28315639123824782</v>
      </c>
      <c r="G8" s="153">
        <f>[1]节奏总纲!S8</f>
        <v>0.20296464556281663</v>
      </c>
      <c r="H8" s="153">
        <f>[1]节奏总纲!T8</f>
        <v>0.10951806589144637</v>
      </c>
      <c r="J8" s="153">
        <f>[1]节奏总纲!V8</f>
        <v>5</v>
      </c>
      <c r="K8" s="153">
        <f>[1]节奏总纲!W8</f>
        <v>9.4705651600200946E-2</v>
      </c>
      <c r="L8" s="153">
        <f>[1]节奏总纲!X8</f>
        <v>8.0447765217141864E-2</v>
      </c>
      <c r="M8" s="153">
        <f>[1]节奏总纲!Y8</f>
        <v>6.4996389762515677E-2</v>
      </c>
      <c r="N8" s="153">
        <f>[1]节奏总纲!Z8</f>
        <v>4.68850311502578E-2</v>
      </c>
      <c r="O8" s="153">
        <f>[1]节奏总纲!AA8</f>
        <v>2.5455534567097912E-2</v>
      </c>
      <c r="Q8" s="153">
        <f>[1]节奏总纲!AC8</f>
        <v>5</v>
      </c>
      <c r="R8" s="153">
        <f>[1]节奏总纲!AD8</f>
        <v>25.845161563010112</v>
      </c>
      <c r="S8" s="153">
        <f>[1]节奏总纲!AE8</f>
        <v>27.525245270311611</v>
      </c>
      <c r="T8" s="153">
        <f>[1]节奏总纲!AF8</f>
        <v>29.892344464157688</v>
      </c>
      <c r="U8" s="153">
        <f>[1]节奏总纲!AG8</f>
        <v>33.672145166817529</v>
      </c>
      <c r="V8" s="153">
        <f>[1]节奏总纲!AH8</f>
        <v>41.359260538726978</v>
      </c>
      <c r="Z8" s="153">
        <f>[1]节奏总纲!AL8</f>
        <v>5</v>
      </c>
      <c r="AA8" s="153">
        <f>[1]节奏总纲!AM8</f>
        <v>0.15</v>
      </c>
      <c r="AB8" s="153">
        <f>[1]节奏总纲!AN8</f>
        <v>0.12</v>
      </c>
      <c r="AC8" s="153">
        <f>[1]节奏总纲!AO8</f>
        <v>0.09</v>
      </c>
      <c r="AD8" s="153">
        <f>[1]节奏总纲!AP8</f>
        <v>0.06</v>
      </c>
      <c r="AE8" s="153">
        <f>[1]节奏总纲!AQ8</f>
        <v>0.03</v>
      </c>
      <c r="AG8" s="153">
        <f>[1]节奏总纲!AS8</f>
        <v>5</v>
      </c>
      <c r="AH8" s="153">
        <f>[1]节奏总纲!AT8</f>
        <v>5.7362359175968963E-2</v>
      </c>
      <c r="AI8" s="153">
        <f>[1]节奏总纲!AU8</f>
        <v>4.5889887340775162E-2</v>
      </c>
      <c r="AJ8" s="153">
        <f>[1]节奏总纲!AV8</f>
        <v>3.4417415505581382E-2</v>
      </c>
      <c r="AK8" s="153">
        <f>[1]节奏总纲!AW8</f>
        <v>2.2944943670387581E-2</v>
      </c>
      <c r="AL8" s="153">
        <f>[1]节奏总纲!AX8</f>
        <v>1.1472471835193791E-2</v>
      </c>
      <c r="AN8" s="153">
        <f>[1]节奏总纲!AZ8</f>
        <v>5</v>
      </c>
      <c r="AO8" s="153">
        <f>[1]节奏总纲!BA8</f>
        <v>19.707330185578734</v>
      </c>
      <c r="AP8" s="153">
        <f>[1]节奏总纲!BB8</f>
        <v>20.993539484876777</v>
      </c>
      <c r="AQ8" s="153">
        <f>[1]节奏总纲!BC8</f>
        <v>22.639743033177162</v>
      </c>
      <c r="AR8" s="153">
        <f>[1]节奏总纲!BD8</f>
        <v>25.044229735272328</v>
      </c>
      <c r="AS8" s="153">
        <f>[1]节奏总纲!BE8</f>
        <v>29.216428548527322</v>
      </c>
      <c r="AW8" s="153">
        <v>5</v>
      </c>
      <c r="AX8" s="153">
        <f>'[1]资源-钻石'!L8</f>
        <v>6006.7464978142161</v>
      </c>
      <c r="AY8" s="153">
        <f>'[1]资源-钻石'!M8</f>
        <v>6890.280348295677</v>
      </c>
      <c r="AZ8" s="153">
        <f>'[1]资源-钻石'!N8</f>
        <v>8791.1276878623612</v>
      </c>
      <c r="BA8" s="153">
        <f>'[1]资源-钻石'!O8</f>
        <v>15638.748279662119</v>
      </c>
      <c r="BB8" s="153">
        <f>'[1]资源-钻石'!P8</f>
        <v>19574.355241448531</v>
      </c>
    </row>
    <row r="9" spans="2:54" x14ac:dyDescent="0.15">
      <c r="B9" s="153">
        <f>[1]节奏总纲!N9</f>
        <v>12</v>
      </c>
      <c r="C9" s="153">
        <f>[1]节奏总纲!O9</f>
        <v>6</v>
      </c>
      <c r="D9" s="153">
        <f>[1]节奏总纲!P9</f>
        <v>0.51571656651039799</v>
      </c>
      <c r="E9" s="153">
        <f>[1]节奏总纲!Q9</f>
        <v>0.43939051466685908</v>
      </c>
      <c r="F9" s="153">
        <f>[1]节奏总纲!R9</f>
        <v>0.35336899137292471</v>
      </c>
      <c r="G9" s="153">
        <f>[1]节奏总纲!S9</f>
        <v>0.25440298225957936</v>
      </c>
      <c r="H9" s="153">
        <f>[1]节奏总纲!T9</f>
        <v>0.13836675479473978</v>
      </c>
      <c r="J9" s="153">
        <f>[1]节奏总纲!V9</f>
        <v>6</v>
      </c>
      <c r="K9" s="153">
        <f>[1]节奏总纲!W9</f>
        <v>0.10150300413730284</v>
      </c>
      <c r="L9" s="153">
        <f>[1]节奏总纲!X9</f>
        <v>8.6977615799829711E-2</v>
      </c>
      <c r="M9" s="153">
        <f>[1]节奏总纲!Y9</f>
        <v>7.0212600134676895E-2</v>
      </c>
      <c r="N9" s="153">
        <f>[1]节奏总纲!Z9</f>
        <v>5.1438336696762732E-2</v>
      </c>
      <c r="O9" s="153">
        <f>[1]节奏总纲!AA9</f>
        <v>2.884868890329341E-2</v>
      </c>
      <c r="Q9" s="153">
        <f>[1]节奏总纲!AC9</f>
        <v>6</v>
      </c>
      <c r="R9" s="153">
        <f>[1]节奏总纲!AD9</f>
        <v>28.071211008105138</v>
      </c>
      <c r="S9" s="153">
        <f>[1]节奏总纲!AE9</f>
        <v>29.78183527117605</v>
      </c>
      <c r="T9" s="153">
        <f>[1]节奏总纲!AF9</f>
        <v>32.202183458664891</v>
      </c>
      <c r="U9" s="153">
        <f>[1]节奏总纲!AG9</f>
        <v>36.067019846099676</v>
      </c>
      <c r="V9" s="153">
        <f>[1]节奏总纲!AH9</f>
        <v>43.870275262019007</v>
      </c>
      <c r="Z9" s="153">
        <f>[1]节奏总纲!AL9</f>
        <v>6</v>
      </c>
      <c r="AA9" s="153">
        <f>[1]节奏总纲!AM9</f>
        <v>0.22055744069899194</v>
      </c>
      <c r="AB9" s="153">
        <f>[1]节奏总纲!AN9</f>
        <v>0.17644595255919357</v>
      </c>
      <c r="AC9" s="153">
        <f>[1]节奏总纲!AO9</f>
        <v>0.13233446441939517</v>
      </c>
      <c r="AD9" s="153">
        <f>[1]节奏总纲!AP9</f>
        <v>8.8222976279596785E-2</v>
      </c>
      <c r="AE9" s="153">
        <f>[1]节奏总纲!AQ9</f>
        <v>4.4111488139798392E-2</v>
      </c>
      <c r="AG9" s="153">
        <f>[1]节奏总纲!AS9</f>
        <v>6</v>
      </c>
      <c r="AH9" s="153">
        <f>[1]节奏总纲!AT9</f>
        <v>7.0557440698991947E-2</v>
      </c>
      <c r="AI9" s="153">
        <f>[1]节奏总纲!AU9</f>
        <v>5.6445952559193574E-2</v>
      </c>
      <c r="AJ9" s="153">
        <f>[1]节奏总纲!AV9</f>
        <v>4.2334464419395174E-2</v>
      </c>
      <c r="AK9" s="153">
        <f>[1]节奏总纲!AW9</f>
        <v>2.8222976279596787E-2</v>
      </c>
      <c r="AL9" s="153">
        <f>[1]节奏总纲!AX9</f>
        <v>1.4111488139798394E-2</v>
      </c>
      <c r="AN9" s="153">
        <f>[1]节奏总纲!AZ9</f>
        <v>6</v>
      </c>
      <c r="AO9" s="153">
        <f>[1]节奏总纲!BA9</f>
        <v>20.745154613657583</v>
      </c>
      <c r="AP9" s="153">
        <f>[1]节奏总纲!BB9</f>
        <v>22.041972908628715</v>
      </c>
      <c r="AQ9" s="153">
        <f>[1]节奏总纲!BC9</f>
        <v>23.710496742673982</v>
      </c>
      <c r="AR9" s="153">
        <f>[1]节奏总纲!BD9</f>
        <v>26.127796402772656</v>
      </c>
      <c r="AS9" s="153">
        <f>[1]节奏总纲!BE9</f>
        <v>30.329493925593439</v>
      </c>
      <c r="AW9" s="153">
        <v>6</v>
      </c>
      <c r="AX9" s="153">
        <f>'[1]资源-钻石'!L9</f>
        <v>7478.6993018853373</v>
      </c>
      <c r="AY9" s="153">
        <f>'[1]资源-钻石'!M9</f>
        <v>8590.8428385276311</v>
      </c>
      <c r="AZ9" s="153">
        <f>'[1]资源-钻石'!N9</f>
        <v>10971.011145133205</v>
      </c>
      <c r="BA9" s="153">
        <f>'[1]资源-钻石'!O9</f>
        <v>19602.153814130979</v>
      </c>
      <c r="BB9" s="153">
        <f>'[1]资源-钻石'!P9</f>
        <v>24730.531806900486</v>
      </c>
    </row>
    <row r="10" spans="2:54" x14ac:dyDescent="0.15">
      <c r="B10" s="153">
        <f>[1]节奏总纲!N10</f>
        <v>14</v>
      </c>
      <c r="C10" s="153">
        <f>[1]节奏总纲!O10</f>
        <v>7</v>
      </c>
      <c r="D10" s="153">
        <f>[1]节奏总纲!P10</f>
        <v>0.62450479271247095</v>
      </c>
      <c r="E10" s="153">
        <f>[1]节奏总纲!Q10</f>
        <v>0.53413894920697635</v>
      </c>
      <c r="F10" s="153">
        <f>[1]节奏总纲!R10</f>
        <v>0.43072095553379119</v>
      </c>
      <c r="G10" s="153">
        <f>[1]节奏总纲!S10</f>
        <v>0.30950457526830061</v>
      </c>
      <c r="H10" s="153">
        <f>[1]节奏总纲!T10</f>
        <v>0.16699258157131475</v>
      </c>
      <c r="J10" s="153">
        <f>[1]节奏总纲!V10</f>
        <v>7</v>
      </c>
      <c r="K10" s="153">
        <f>[1]节奏总纲!W10</f>
        <v>0.10878822620207296</v>
      </c>
      <c r="L10" s="153">
        <f>[1]节奏总纲!X10</f>
        <v>9.4748434540117277E-2</v>
      </c>
      <c r="M10" s="153">
        <f>[1]节奏总纲!Y10</f>
        <v>7.7351964160866482E-2</v>
      </c>
      <c r="N10" s="153">
        <f>[1]节奏总纲!Z10</f>
        <v>5.510159300872125E-2</v>
      </c>
      <c r="O10" s="153">
        <f>[1]节奏总纲!AA10</f>
        <v>2.8625826776574964E-2</v>
      </c>
      <c r="Q10" s="153">
        <f>[1]节奏总纲!AC10</f>
        <v>7</v>
      </c>
      <c r="R10" s="153">
        <f>[1]节奏总纲!AD10</f>
        <v>30</v>
      </c>
      <c r="S10" s="153">
        <f>[1]节奏总纲!AE10</f>
        <v>31.718819483847451</v>
      </c>
      <c r="T10" s="153">
        <f>[1]节奏总纲!AF10</f>
        <v>34.192155176139416</v>
      </c>
      <c r="U10" s="153">
        <f>[1]节奏总纲!AG10</f>
        <v>38.19822972207853</v>
      </c>
      <c r="V10" s="153">
        <f>[1]节奏总纲!AH10</f>
        <v>46.093186357957826</v>
      </c>
      <c r="Z10" s="153">
        <f>[1]节奏总纲!AL10</f>
        <v>7</v>
      </c>
      <c r="AA10" s="153">
        <f>[1]节奏总纲!AM10</f>
        <v>0.31141300609369982</v>
      </c>
      <c r="AB10" s="153">
        <f>[1]节奏总纲!AN10</f>
        <v>0.24913040487495985</v>
      </c>
      <c r="AC10" s="153">
        <f>[1]节奏总纲!AO10</f>
        <v>0.18684780365621989</v>
      </c>
      <c r="AD10" s="153">
        <f>[1]节奏总纲!AP10</f>
        <v>0.12456520243747993</v>
      </c>
      <c r="AE10" s="153">
        <f>[1]节奏总纲!AQ10</f>
        <v>6.2282601218739964E-2</v>
      </c>
      <c r="AG10" s="153">
        <f>[1]节奏总纲!AS10</f>
        <v>7</v>
      </c>
      <c r="AH10" s="153">
        <f>[1]节奏总纲!AT10</f>
        <v>9.0855565394707877E-2</v>
      </c>
      <c r="AI10" s="153">
        <f>[1]节奏总纲!AU10</f>
        <v>7.2684452315766285E-2</v>
      </c>
      <c r="AJ10" s="153">
        <f>[1]节奏总纲!AV10</f>
        <v>5.451333923682472E-2</v>
      </c>
      <c r="AK10" s="153">
        <f>[1]节奏总纲!AW10</f>
        <v>3.6342226157883142E-2</v>
      </c>
      <c r="AL10" s="153">
        <f>[1]节奏总纲!AX10</f>
        <v>1.8171113078941571E-2</v>
      </c>
      <c r="AN10" s="153">
        <f>[1]节奏总纲!AZ10</f>
        <v>7</v>
      </c>
      <c r="AO10" s="153">
        <f>[1]节奏总纲!BA10</f>
        <v>21.627432338833255</v>
      </c>
      <c r="AP10" s="153">
        <f>[1]节奏总纲!BB10</f>
        <v>22.938628095451385</v>
      </c>
      <c r="AQ10" s="153">
        <f>[1]节奏总纲!BC10</f>
        <v>24.619152272059132</v>
      </c>
      <c r="AR10" s="153">
        <f>[1]节奏总纲!BD10</f>
        <v>27.059707353051884</v>
      </c>
      <c r="AS10" s="153">
        <f>[1]节奏总纲!BE10</f>
        <v>31.280110398778046</v>
      </c>
      <c r="AW10" s="153">
        <v>7</v>
      </c>
      <c r="AX10" s="153">
        <f>'[1]资源-钻石'!L10</f>
        <v>9056.2992553946533</v>
      </c>
      <c r="AY10" s="153">
        <f>'[1]资源-钻石'!M10</f>
        <v>10443.338245598065</v>
      </c>
      <c r="AZ10" s="153">
        <f>'[1]资源-钻石'!N10</f>
        <v>13372.549711405471</v>
      </c>
      <c r="BA10" s="153">
        <f>'[1]资源-钻石'!O10</f>
        <v>23847.819065250209</v>
      </c>
      <c r="BB10" s="153">
        <f>'[1]资源-钻石'!P10</f>
        <v>29846.875835110812</v>
      </c>
    </row>
    <row r="11" spans="2:54" x14ac:dyDescent="0.15">
      <c r="B11" s="153">
        <f>[1]节奏总纲!N11</f>
        <v>16</v>
      </c>
      <c r="C11" s="153">
        <f>[1]节奏总纲!O11</f>
        <v>8</v>
      </c>
      <c r="D11" s="153">
        <f>[1]节奏总纲!P11</f>
        <v>0.74110112659224825</v>
      </c>
      <c r="E11" s="153">
        <f>[1]节奏总纲!Q11</f>
        <v>0.63089938906798093</v>
      </c>
      <c r="F11" s="153">
        <f>[1]节奏总纲!R11</f>
        <v>0.50550507844857251</v>
      </c>
      <c r="G11" s="153">
        <f>[1]节奏总纲!S11</f>
        <v>0.36195379022765406</v>
      </c>
      <c r="H11" s="153">
        <f>[1]节奏总纲!T11</f>
        <v>0.19579891764567198</v>
      </c>
      <c r="J11" s="153">
        <f>[1]节奏总纲!V11</f>
        <v>8</v>
      </c>
      <c r="K11" s="153">
        <f>[1]节奏总纲!W11</f>
        <v>0.1165963338797773</v>
      </c>
      <c r="L11" s="153">
        <f>[1]节奏总纲!X11</f>
        <v>9.6760439861004577E-2</v>
      </c>
      <c r="M11" s="153">
        <f>[1]节奏总纲!Y11</f>
        <v>7.4784122914781315E-2</v>
      </c>
      <c r="N11" s="153">
        <f>[1]节奏总纲!Z11</f>
        <v>5.2449214959353452E-2</v>
      </c>
      <c r="O11" s="153">
        <f>[1]节奏总纲!AA11</f>
        <v>2.8806336074357231E-2</v>
      </c>
      <c r="Q11" s="153">
        <f>[1]节奏总纲!AC11</f>
        <v>8</v>
      </c>
      <c r="R11" s="153">
        <f>[1]节奏总纲!AD11</f>
        <v>31.691928656135214</v>
      </c>
      <c r="S11" s="153">
        <f>[1]节奏总纲!AE11</f>
        <v>33.465251056098396</v>
      </c>
      <c r="T11" s="153">
        <f>[1]节奏总纲!AF11</f>
        <v>35.930751746472978</v>
      </c>
      <c r="U11" s="153">
        <f>[1]节奏总纲!AG11</f>
        <v>39.998279638578282</v>
      </c>
      <c r="V11" s="153">
        <f>[1]节奏总纲!AH11</f>
        <v>48.067140183443534</v>
      </c>
      <c r="Z11" s="153">
        <f>[1]节奏总纲!AL11</f>
        <v>8</v>
      </c>
      <c r="AA11" s="153">
        <f>[1]节奏总纲!AM11</f>
        <v>0.42660095793436714</v>
      </c>
      <c r="AB11" s="153">
        <f>[1]节奏总纲!AN11</f>
        <v>0.34128076634749371</v>
      </c>
      <c r="AC11" s="153">
        <f>[1]节奏总纲!AO11</f>
        <v>0.25596057476062029</v>
      </c>
      <c r="AD11" s="153">
        <f>[1]节奏总纲!AP11</f>
        <v>0.17064038317374686</v>
      </c>
      <c r="AE11" s="153">
        <f>[1]节奏总纲!AQ11</f>
        <v>8.5320191586873428E-2</v>
      </c>
      <c r="AG11" s="153">
        <f>[1]节奏总纲!AS11</f>
        <v>8</v>
      </c>
      <c r="AH11" s="153">
        <f>[1]节奏总纲!AT11</f>
        <v>0.11518795184066732</v>
      </c>
      <c r="AI11" s="153">
        <f>[1]节奏总纲!AU11</f>
        <v>9.2150361472533859E-2</v>
      </c>
      <c r="AJ11" s="153">
        <f>[1]节奏总纲!AV11</f>
        <v>6.9112771104400395E-2</v>
      </c>
      <c r="AK11" s="153">
        <f>[1]节奏总纲!AW11</f>
        <v>4.607518073626693E-2</v>
      </c>
      <c r="AL11" s="153">
        <f>[1]节奏总纲!AX11</f>
        <v>2.3037590368133465E-2</v>
      </c>
      <c r="AN11" s="153">
        <f>[1]节奏总纲!AZ11</f>
        <v>8</v>
      </c>
      <c r="AO11" s="153">
        <f>[1]节奏总纲!BA11</f>
        <v>22.400634983357783</v>
      </c>
      <c r="AP11" s="153">
        <f>[1]节奏总纲!BB11</f>
        <v>23.710496742673982</v>
      </c>
      <c r="AQ11" s="153">
        <f>[1]节奏总纲!BC11</f>
        <v>25.412810862541733</v>
      </c>
      <c r="AR11" s="153">
        <f>[1]节奏总纲!BD11</f>
        <v>27.863030247590562</v>
      </c>
      <c r="AS11" s="153">
        <f>[1]节奏总纲!BE11</f>
        <v>32.113552950216736</v>
      </c>
      <c r="AW11" s="153">
        <v>8</v>
      </c>
      <c r="AX11" s="153">
        <f>'[1]资源-钻石'!L11</f>
        <v>10747.129020064425</v>
      </c>
      <c r="AY11" s="153">
        <f>'[1]资源-钻石'!M11</f>
        <v>12335.171828903662</v>
      </c>
      <c r="AZ11" s="153">
        <f>'[1]资源-钻石'!N11</f>
        <v>15694.364771604724</v>
      </c>
      <c r="BA11" s="153">
        <f>'[1]资源-钻石'!O11</f>
        <v>27889.114375281715</v>
      </c>
      <c r="BB11" s="153">
        <f>'[1]资源-钻石'!P11</f>
        <v>34995.482605457946</v>
      </c>
    </row>
    <row r="12" spans="2:54" x14ac:dyDescent="0.15">
      <c r="B12" s="153">
        <f>[1]节奏总纲!N12</f>
        <v>18</v>
      </c>
      <c r="C12" s="153">
        <f>[1]节奏总纲!O12</f>
        <v>9</v>
      </c>
      <c r="D12" s="153">
        <f>[1]节奏总纲!P12</f>
        <v>0.86606598307361482</v>
      </c>
      <c r="E12" s="153">
        <f>[1]节奏总纲!Q12</f>
        <v>0.73702215159564621</v>
      </c>
      <c r="F12" s="153">
        <f>[1]节奏总纲!R12</f>
        <v>0.59282216541388932</v>
      </c>
      <c r="G12" s="153">
        <f>[1]节奏总纲!S12</f>
        <v>0.42766338244175101</v>
      </c>
      <c r="H12" s="153">
        <f>[1]节奏总纲!T12</f>
        <v>0.23193247026711403</v>
      </c>
      <c r="J12" s="153">
        <f>[1]节奏总纲!V12</f>
        <v>9</v>
      </c>
      <c r="K12" s="153">
        <f>[1]节奏总纲!W12</f>
        <v>0.12496485648136657</v>
      </c>
      <c r="L12" s="153">
        <f>[1]节奏总纲!X12</f>
        <v>0.10612276252766528</v>
      </c>
      <c r="M12" s="153">
        <f>[1]节奏总纲!Y12</f>
        <v>8.7317086965316815E-2</v>
      </c>
      <c r="N12" s="153">
        <f>[1]节奏总纲!Z12</f>
        <v>6.5709592214096946E-2</v>
      </c>
      <c r="O12" s="153">
        <f>[1]节奏总纲!AA12</f>
        <v>3.613355262144205E-2</v>
      </c>
      <c r="Q12" s="153">
        <f>[1]节奏总纲!AC12</f>
        <v>9</v>
      </c>
      <c r="R12" s="153">
        <f>[1]节奏总纲!AD12</f>
        <v>33.213386604241784</v>
      </c>
      <c r="S12" s="153">
        <f>[1]节奏总纲!AE12</f>
        <v>34.992730785174565</v>
      </c>
      <c r="T12" s="153">
        <f>[1]节奏总纲!AF12</f>
        <v>37.510565846691456</v>
      </c>
      <c r="U12" s="153">
        <f>[1]节奏总纲!AG12</f>
        <v>41.534743419557365</v>
      </c>
      <c r="V12" s="153">
        <f>[1]节奏总纲!AH12</f>
        <v>49.706056771838036</v>
      </c>
      <c r="Z12" s="153">
        <f>[1]节奏总纲!AL12</f>
        <v>9</v>
      </c>
      <c r="AA12" s="153">
        <f>[1]节奏总纲!AM12</f>
        <v>0.57090651823243421</v>
      </c>
      <c r="AB12" s="153">
        <f>[1]节奏总纲!AN12</f>
        <v>0.45672521458594739</v>
      </c>
      <c r="AC12" s="153">
        <f>[1]节奏总纲!AO12</f>
        <v>0.34254391093946052</v>
      </c>
      <c r="AD12" s="153">
        <f>[1]节奏总纲!AP12</f>
        <v>0.2283626072929737</v>
      </c>
      <c r="AE12" s="153">
        <f>[1]节奏总纲!AQ12</f>
        <v>0.11418130364648685</v>
      </c>
      <c r="AG12" s="153">
        <f>[1]节奏总纲!AS12</f>
        <v>9</v>
      </c>
      <c r="AH12" s="153">
        <f>[1]节奏总纲!AT12</f>
        <v>0.14430556029806707</v>
      </c>
      <c r="AI12" s="153">
        <f>[1]节奏总纲!AU12</f>
        <v>0.11544444823845368</v>
      </c>
      <c r="AJ12" s="153">
        <f>[1]节奏总纲!AV12</f>
        <v>8.6583336178840231E-2</v>
      </c>
      <c r="AK12" s="153">
        <f>[1]节奏总纲!AW12</f>
        <v>5.7722224119226839E-2</v>
      </c>
      <c r="AL12" s="153">
        <f>[1]节奏总纲!AX12</f>
        <v>2.886111205961342E-2</v>
      </c>
      <c r="AN12" s="153">
        <f>[1]节奏总纲!AZ12</f>
        <v>9</v>
      </c>
      <c r="AO12" s="153">
        <f>[1]节奏总纲!BA12</f>
        <v>23.100336713798686</v>
      </c>
      <c r="AP12" s="153">
        <f>[1]节奏总纲!BB12</f>
        <v>24.402761517547276</v>
      </c>
      <c r="AQ12" s="153">
        <f>[1]节奏总纲!BC12</f>
        <v>26.127796402772656</v>
      </c>
      <c r="AR12" s="153">
        <f>[1]节奏总纲!BD12</f>
        <v>28.568390277483555</v>
      </c>
      <c r="AS12" s="153">
        <f>[1]节奏总纲!BE12</f>
        <v>32.842201900114915</v>
      </c>
      <c r="AW12" s="153">
        <v>9</v>
      </c>
      <c r="AX12" s="153">
        <f>'[1]资源-钻石'!L12</f>
        <v>12559.315491503976</v>
      </c>
      <c r="AY12" s="153">
        <f>'[1]资源-钻石'!M12</f>
        <v>14410.054977341199</v>
      </c>
      <c r="AZ12" s="153">
        <f>'[1]资源-钻石'!N12</f>
        <v>18405.289492348216</v>
      </c>
      <c r="BA12" s="153">
        <f>'[1]资源-钻石'!O12</f>
        <v>32952.142812308033</v>
      </c>
      <c r="BB12" s="153">
        <f>'[1]资源-钻石'!P12</f>
        <v>41453.695589685987</v>
      </c>
    </row>
    <row r="13" spans="2:54" x14ac:dyDescent="0.15">
      <c r="B13" s="153">
        <f>[1]节奏总纲!N13</f>
        <v>20</v>
      </c>
      <c r="C13" s="153">
        <f>[1]节奏总纲!O13</f>
        <v>10</v>
      </c>
      <c r="D13" s="153">
        <f>[1]节奏总纲!P13</f>
        <v>1</v>
      </c>
      <c r="E13" s="153">
        <f>[1]节奏总纲!Q13</f>
        <v>0.8548</v>
      </c>
      <c r="F13" s="153">
        <f>[1]节奏总纲!R13</f>
        <v>0.6895</v>
      </c>
      <c r="G13" s="153">
        <f>[1]节奏总纲!S13</f>
        <v>0.49980000000000002</v>
      </c>
      <c r="H13" s="153">
        <f>[1]节奏总纲!T13</f>
        <v>0.2732</v>
      </c>
      <c r="J13" s="153">
        <f>[1]节奏总纲!V13</f>
        <v>10</v>
      </c>
      <c r="K13" s="153">
        <f>[1]节奏总纲!W13</f>
        <v>0.13393401692638518</v>
      </c>
      <c r="L13" s="153">
        <f>[1]节奏总纲!X13</f>
        <v>0.11777784840435379</v>
      </c>
      <c r="M13" s="153">
        <f>[1]节奏总纲!Y13</f>
        <v>9.6677834586110678E-2</v>
      </c>
      <c r="N13" s="153">
        <f>[1]节奏总纲!Z13</f>
        <v>7.2136617558249017E-2</v>
      </c>
      <c r="O13" s="153">
        <f>[1]节奏总纲!AA13</f>
        <v>4.1267529732885971E-2</v>
      </c>
      <c r="Q13" s="153">
        <f>[1]节奏总纲!AC13</f>
        <v>10</v>
      </c>
      <c r="R13" s="153">
        <f>[1]节奏总纲!AD13</f>
        <v>34.585942742481357</v>
      </c>
      <c r="S13" s="153">
        <f>[1]节奏总纲!AE13</f>
        <v>36.36169634498642</v>
      </c>
      <c r="T13" s="153">
        <f>[1]节奏总纲!AF13</f>
        <v>38.977035507933373</v>
      </c>
      <c r="U13" s="153">
        <f>[1]节奏总纲!AG13</f>
        <v>42.970748198558951</v>
      </c>
      <c r="V13" s="153">
        <f>[1]节奏总纲!AH13</f>
        <v>51.212821897464167</v>
      </c>
      <c r="Z13" s="153">
        <f>[1]节奏总纲!AL13</f>
        <v>10</v>
      </c>
      <c r="AA13" s="153">
        <f>[1]节奏总纲!AM13</f>
        <v>0.75</v>
      </c>
      <c r="AB13" s="153">
        <f>[1]节奏总纲!AN13</f>
        <v>0.60000000000000009</v>
      </c>
      <c r="AC13" s="153">
        <f>[1]节奏总纲!AO13</f>
        <v>0.44999999999999996</v>
      </c>
      <c r="AD13" s="153">
        <f>[1]节奏总纲!AP13</f>
        <v>0.30000000000000004</v>
      </c>
      <c r="AE13" s="153">
        <f>[1]节奏总纲!AQ13</f>
        <v>0.15000000000000002</v>
      </c>
      <c r="AG13" s="153">
        <f>[1]节奏总纲!AS13</f>
        <v>10</v>
      </c>
      <c r="AH13" s="153">
        <f>[1]节奏总纲!AT13</f>
        <v>0.17909348176756579</v>
      </c>
      <c r="AI13" s="153">
        <f>[1]节奏总纲!AU13</f>
        <v>0.1432747854140527</v>
      </c>
      <c r="AJ13" s="153">
        <f>[1]节奏总纲!AV13</f>
        <v>0.10745608906053944</v>
      </c>
      <c r="AK13" s="153">
        <f>[1]节奏总纲!AW13</f>
        <v>7.1637392707026348E-2</v>
      </c>
      <c r="AL13" s="153">
        <f>[1]节奏总纲!AX13</f>
        <v>3.5818696353513174E-2</v>
      </c>
      <c r="AN13" s="153">
        <f>[1]节奏总纲!AZ13</f>
        <v>10</v>
      </c>
      <c r="AO13" s="153">
        <f>[1]节奏总纲!BA13</f>
        <v>23.710496742673982</v>
      </c>
      <c r="AP13" s="153">
        <f>[1]节奏总纲!BB13</f>
        <v>25.044229735272328</v>
      </c>
      <c r="AQ13" s="153">
        <f>[1]节奏总纲!BC13</f>
        <v>26.755953543357073</v>
      </c>
      <c r="AR13" s="153">
        <f>[1]节奏总纲!BD13</f>
        <v>29.216428548527322</v>
      </c>
      <c r="AS13" s="153">
        <f>[1]节奏总纲!BE13</f>
        <v>33.487933395889513</v>
      </c>
      <c r="AW13" s="153">
        <v>10</v>
      </c>
      <c r="AX13" s="153">
        <f>'[1]资源-钻石'!L13</f>
        <v>14501.568860760168</v>
      </c>
      <c r="AY13" s="153">
        <f>'[1]资源-钻石'!M13</f>
        <v>16712.815168395573</v>
      </c>
      <c r="AZ13" s="153">
        <f>'[1]资源-钻石'!N13</f>
        <v>21406.836392687906</v>
      </c>
      <c r="BA13" s="153">
        <f>'[1]资源-钻石'!O13</f>
        <v>38510.383759205164</v>
      </c>
      <c r="BB13" s="153">
        <f>'[1]资源-钻石'!P13</f>
        <v>48829.51327194144</v>
      </c>
    </row>
    <row r="14" spans="2:54" x14ac:dyDescent="0.15">
      <c r="B14" s="153">
        <f>[1]节奏总纲!N14</f>
        <v>21</v>
      </c>
      <c r="C14" s="153">
        <f>[1]节奏总纲!O14</f>
        <v>11</v>
      </c>
      <c r="D14" s="153">
        <f>[1]节奏总纲!P14</f>
        <v>1.1435469250725863</v>
      </c>
      <c r="E14" s="153">
        <f>[1]节奏总纲!Q14</f>
        <v>0.98036277886472811</v>
      </c>
      <c r="F14" s="153">
        <f>[1]节奏总纲!R14</f>
        <v>0.79453640354043287</v>
      </c>
      <c r="G14" s="153">
        <f>[1]节奏总纲!S14</f>
        <v>0.57577587677404707</v>
      </c>
      <c r="H14" s="153">
        <f>[1]节奏总纲!T14</f>
        <v>0.31767733578516444</v>
      </c>
      <c r="J14" s="153">
        <f>[1]节奏总纲!V14</f>
        <v>11</v>
      </c>
      <c r="K14" s="153">
        <f>[1]节奏总纲!W14</f>
        <v>0.14354692507258626</v>
      </c>
      <c r="L14" s="153">
        <f>[1]节奏总纲!X14</f>
        <v>0.12556277886472811</v>
      </c>
      <c r="M14" s="153">
        <f>[1]节奏总纲!Y14</f>
        <v>0.10503640354043287</v>
      </c>
      <c r="N14" s="153">
        <f>[1]节奏总纲!Z14</f>
        <v>7.5975876774047046E-2</v>
      </c>
      <c r="O14" s="153">
        <f>[1]节奏总纲!AA14</f>
        <v>4.447733578516444E-2</v>
      </c>
      <c r="Q14" s="153">
        <f>[1]节奏总纲!AC14</f>
        <v>11</v>
      </c>
      <c r="R14" s="153">
        <f>[1]节奏总纲!AD14</f>
        <v>35.845161563010116</v>
      </c>
      <c r="S14" s="153">
        <f>[1]节奏总纲!AE14</f>
        <v>37.6388925299823</v>
      </c>
      <c r="T14" s="153">
        <f>[1]节奏总纲!AF14</f>
        <v>40.259528204263837</v>
      </c>
      <c r="U14" s="153">
        <f>[1]节奏总纲!AG14</f>
        <v>44.288230531994081</v>
      </c>
      <c r="V14" s="153">
        <f>[1]节奏总纲!AH14</f>
        <v>52.559419343629337</v>
      </c>
      <c r="Z14" s="153">
        <f>[1]节奏总纲!AL14</f>
        <v>11</v>
      </c>
      <c r="AA14" s="153">
        <f>[1]节奏总纲!AM14</f>
        <v>0.93464628919691628</v>
      </c>
      <c r="AB14" s="153">
        <f>[1]节奏总纲!AN14</f>
        <v>0.74771703135753309</v>
      </c>
      <c r="AC14" s="153">
        <f>[1]节奏总纲!AO14</f>
        <v>0.56078777351814979</v>
      </c>
      <c r="AD14" s="153">
        <f>[1]节奏总纲!AP14</f>
        <v>0.37385851567876655</v>
      </c>
      <c r="AE14" s="153">
        <f>[1]节奏总纲!AQ14</f>
        <v>0.18692925783938327</v>
      </c>
      <c r="AG14" s="153">
        <f>[1]节奏总纲!AS14</f>
        <v>11</v>
      </c>
      <c r="AH14" s="153">
        <f>[1]节奏总纲!AT14</f>
        <v>0.18464628919691628</v>
      </c>
      <c r="AI14" s="153">
        <f>[1]节奏总纲!AU14</f>
        <v>0.147717031357533</v>
      </c>
      <c r="AJ14" s="153">
        <f>[1]节奏总纲!AV14</f>
        <v>0.11078777351814983</v>
      </c>
      <c r="AK14" s="153">
        <f>[1]节奏总纲!AW14</f>
        <v>7.3858515678766501E-2</v>
      </c>
      <c r="AL14" s="153">
        <f>[1]节奏总纲!AX14</f>
        <v>3.692925783938325E-2</v>
      </c>
      <c r="AN14" s="153">
        <f>[1]节奏总纲!AZ14</f>
        <v>11</v>
      </c>
      <c r="AO14" s="153">
        <f>[1]节奏总纲!BA14</f>
        <v>24.272927064840161</v>
      </c>
      <c r="AP14" s="153">
        <f>[1]节奏总纲!BB14</f>
        <v>25.597101426176433</v>
      </c>
      <c r="AQ14" s="153">
        <f>[1]节奏总纲!BC14</f>
        <v>27.327481651231444</v>
      </c>
      <c r="AR14" s="153">
        <f>[1]节奏总纲!BD14</f>
        <v>29.80118336305917</v>
      </c>
      <c r="AS14" s="153">
        <f>[1]节奏总纲!BE14</f>
        <v>34.09469189131628</v>
      </c>
      <c r="AW14" s="153">
        <v>11</v>
      </c>
      <c r="AX14" s="153">
        <f>'[1]资源-钻石'!L14</f>
        <v>15725.68833006933</v>
      </c>
      <c r="AY14" s="153">
        <f>'[1]资源-钻石'!M14</f>
        <v>19167.784184769374</v>
      </c>
      <c r="AZ14" s="153">
        <f>'[1]资源-钻石'!N14</f>
        <v>24667.890933465849</v>
      </c>
      <c r="BA14" s="153">
        <f>'[1]资源-钻石'!O14</f>
        <v>44364.44572601316</v>
      </c>
      <c r="BB14" s="153">
        <f>'[1]资源-钻石'!P14</f>
        <v>56779.025197352443</v>
      </c>
    </row>
    <row r="15" spans="2:54" x14ac:dyDescent="0.15">
      <c r="B15" s="153">
        <f>[1]节奏总纲!N15</f>
        <v>22</v>
      </c>
      <c r="C15" s="153">
        <f>[1]节奏总纲!O15</f>
        <v>12</v>
      </c>
      <c r="D15" s="153">
        <f>[1]节奏总纲!P15</f>
        <v>1.2973967099940702</v>
      </c>
      <c r="E15" s="153">
        <f>[1]节奏总纲!Q15</f>
        <v>1.1126474184909145</v>
      </c>
      <c r="F15" s="153">
        <f>[1]节奏总纲!R15</f>
        <v>0.9058423829178599</v>
      </c>
      <c r="G15" s="153">
        <f>[1]节奏总纲!S15</f>
        <v>0.66219128078097333</v>
      </c>
      <c r="H15" s="153">
        <f>[1]节奏总纲!T15</f>
        <v>0.36560639287632896</v>
      </c>
      <c r="J15" s="153">
        <f>[1]节奏总纲!V15</f>
        <v>12</v>
      </c>
      <c r="K15" s="153">
        <f>[1]节奏总纲!W15</f>
        <v>0.15384978492148393</v>
      </c>
      <c r="L15" s="153">
        <f>[1]节奏总纲!X15</f>
        <v>0.13228463962618642</v>
      </c>
      <c r="M15" s="153">
        <f>[1]节奏总纲!Y15</f>
        <v>0.11130597937742703</v>
      </c>
      <c r="N15" s="153">
        <f>[1]节奏总纲!Z15</f>
        <v>8.6415404006926266E-2</v>
      </c>
      <c r="O15" s="153">
        <f>[1]节奏总纲!AA15</f>
        <v>4.7929057091164518E-2</v>
      </c>
      <c r="Q15" s="153">
        <f>[1]节奏总纲!AC15</f>
        <v>12</v>
      </c>
      <c r="R15" s="153">
        <f>[1]节奏总纲!AD15</f>
        <v>37.004247194324648</v>
      </c>
      <c r="S15" s="153">
        <f>[1]节奏总纲!AE15</f>
        <v>38.827998824669805</v>
      </c>
      <c r="T15" s="153">
        <f>[1]节奏总纲!AF15</f>
        <v>41.408320762540754</v>
      </c>
      <c r="U15" s="153">
        <f>[1]节奏总纲!AG15</f>
        <v>45.500930067545958</v>
      </c>
      <c r="V15" s="153">
        <f>[1]节奏总纲!AH15</f>
        <v>53.855547243088772</v>
      </c>
      <c r="Z15" s="153">
        <f>[1]节奏总纲!AL15</f>
        <v>12</v>
      </c>
      <c r="AA15" s="153">
        <f>[1]节奏总纲!AM15</f>
        <v>1.1550685436347259</v>
      </c>
      <c r="AB15" s="153">
        <f>[1]节奏总纲!AN15</f>
        <v>0.92405483490778073</v>
      </c>
      <c r="AC15" s="153">
        <f>[1]节奏总纲!AO15</f>
        <v>0.69304112618083547</v>
      </c>
      <c r="AD15" s="153">
        <f>[1]节奏总纲!AP15</f>
        <v>0.46202741745389037</v>
      </c>
      <c r="AE15" s="153">
        <f>[1]节奏总纲!AQ15</f>
        <v>0.23101370872694518</v>
      </c>
      <c r="AG15" s="153">
        <f>[1]节奏总纲!AS15</f>
        <v>12</v>
      </c>
      <c r="AH15" s="153">
        <f>[1]节奏总纲!AT15</f>
        <v>0.22042225443780961</v>
      </c>
      <c r="AI15" s="153">
        <f>[1]节奏总纲!AU15</f>
        <v>0.17633780355024764</v>
      </c>
      <c r="AJ15" s="153">
        <f>[1]节奏总纲!AV15</f>
        <v>0.13225335266268567</v>
      </c>
      <c r="AK15" s="153">
        <f>[1]节奏总纲!AW15</f>
        <v>8.816890177512382E-2</v>
      </c>
      <c r="AL15" s="153">
        <f>[1]节奏总纲!AX15</f>
        <v>4.408445088756191E-2</v>
      </c>
      <c r="AN15" s="153">
        <f>[1]节奏总纲!AZ15</f>
        <v>12</v>
      </c>
      <c r="AO15" s="153">
        <f>[1]节奏总纲!BA15</f>
        <v>24.792264875668618</v>
      </c>
      <c r="AP15" s="153">
        <f>[1]节奏总纲!BB15</f>
        <v>26.127796402772656</v>
      </c>
      <c r="AQ15" s="153">
        <f>[1]节奏总纲!BC15</f>
        <v>27.863030247590562</v>
      </c>
      <c r="AR15" s="153">
        <f>[1]节奏总纲!BD15</f>
        <v>30.329493925593439</v>
      </c>
      <c r="AS15" s="153">
        <f>[1]节奏总纲!BE15</f>
        <v>34.627226072894942</v>
      </c>
      <c r="AW15" s="153">
        <v>12</v>
      </c>
      <c r="AX15" s="153">
        <f>'[1]资源-钻石'!L15</f>
        <v>17037.667092248907</v>
      </c>
      <c r="AY15" s="153">
        <f>'[1]资源-钻石'!M15</f>
        <v>20824.689648390278</v>
      </c>
      <c r="AZ15" s="153">
        <f>'[1]资源-钻石'!N15</f>
        <v>28123.596357774004</v>
      </c>
      <c r="BA15" s="153">
        <f>'[1]资源-钻石'!O15</f>
        <v>51022.889845687998</v>
      </c>
      <c r="BB15" s="153">
        <f>'[1]资源-钻石'!P15</f>
        <v>65345.469301835066</v>
      </c>
    </row>
    <row r="16" spans="2:54" x14ac:dyDescent="0.15">
      <c r="B16" s="153">
        <f>[1]节奏总纲!N16</f>
        <v>23</v>
      </c>
      <c r="C16" s="153">
        <f>[1]节奏总纲!O16</f>
        <v>13</v>
      </c>
      <c r="D16" s="153">
        <f>[1]节奏总纲!P16</f>
        <v>1.4622888266898326</v>
      </c>
      <c r="E16" s="153">
        <f>[1]节奏总纲!Q16</f>
        <v>1.2628326307293396</v>
      </c>
      <c r="F16" s="153">
        <f>[1]节奏总纲!R16</f>
        <v>1.0294513339896421</v>
      </c>
      <c r="G16" s="153">
        <f>[1]节奏总纲!S16</f>
        <v>0.75556463675063656</v>
      </c>
      <c r="H16" s="153">
        <f>[1]节奏总纲!T16</f>
        <v>0.41865329108129906</v>
      </c>
      <c r="J16" s="153">
        <f>[1]节奏总纲!V16</f>
        <v>13</v>
      </c>
      <c r="K16" s="153">
        <f>[1]节奏总纲!W16</f>
        <v>0.16489211669576243</v>
      </c>
      <c r="L16" s="153">
        <f>[1]节奏总纲!X16</f>
        <v>0.15018521223842507</v>
      </c>
      <c r="M16" s="153">
        <f>[1]节奏总纲!Y16</f>
        <v>0.12360895107178216</v>
      </c>
      <c r="N16" s="153">
        <f>[1]节奏总纲!Z16</f>
        <v>9.337335596966323E-2</v>
      </c>
      <c r="O16" s="153">
        <f>[1]节奏总纲!AA16</f>
        <v>5.3046898204970105E-2</v>
      </c>
      <c r="Q16" s="153">
        <f>[1]节奏总纲!AC16</f>
        <v>13</v>
      </c>
      <c r="R16" s="153">
        <f>[1]节奏总纲!AD16</f>
        <v>38.071211008105138</v>
      </c>
      <c r="S16" s="153">
        <f>[1]节奏总纲!AE16</f>
        <v>39.935302111946527</v>
      </c>
      <c r="T16" s="153">
        <f>[1]节奏总纲!AF16</f>
        <v>42.470214785133983</v>
      </c>
      <c r="U16" s="153">
        <f>[1]节奏总纲!AG16</f>
        <v>46.631096344914496</v>
      </c>
      <c r="V16" s="153">
        <f>[1]节奏总纲!AH16</f>
        <v>55.062101953238496</v>
      </c>
      <c r="Z16" s="153">
        <f>[1]节奏总纲!AL16</f>
        <v>13</v>
      </c>
      <c r="AA16" s="153">
        <f>[1]节奏总纲!AM16</f>
        <v>1.417602554491646</v>
      </c>
      <c r="AB16" s="153">
        <f>[1]节奏总纲!AN16</f>
        <v>1.1340820435933168</v>
      </c>
      <c r="AC16" s="153">
        <f>[1]节奏总纲!AO16</f>
        <v>0.85056153269498758</v>
      </c>
      <c r="AD16" s="153">
        <f>[1]节奏总纲!AP16</f>
        <v>0.56704102179665838</v>
      </c>
      <c r="AE16" s="153">
        <f>[1]节奏总纲!AQ16</f>
        <v>0.28352051089832919</v>
      </c>
      <c r="AG16" s="153">
        <f>[1]节奏总纲!AS16</f>
        <v>13</v>
      </c>
      <c r="AH16" s="153">
        <f>[1]节奏总纲!AT16</f>
        <v>0.26253401085692007</v>
      </c>
      <c r="AI16" s="153">
        <f>[1]节奏总纲!AU16</f>
        <v>0.21002720868553604</v>
      </c>
      <c r="AJ16" s="153">
        <f>[1]节奏总纲!AV16</f>
        <v>0.15752040651415211</v>
      </c>
      <c r="AK16" s="153">
        <f>[1]节奏总纲!AW16</f>
        <v>0.10501360434276802</v>
      </c>
      <c r="AL16" s="153">
        <f>[1]节奏总纲!AX16</f>
        <v>5.2506802171384009E-2</v>
      </c>
      <c r="AN16" s="153">
        <f>[1]节奏总纲!AZ16</f>
        <v>13</v>
      </c>
      <c r="AO16" s="153">
        <f>[1]节奏总纲!BA16</f>
        <v>25.265378411633971</v>
      </c>
      <c r="AP16" s="153">
        <f>[1]节奏总纲!BB16</f>
        <v>26.598914258210968</v>
      </c>
      <c r="AQ16" s="153">
        <f>[1]节奏总纲!BC16</f>
        <v>28.339982398803929</v>
      </c>
      <c r="AR16" s="153">
        <f>[1]节奏总纲!BD16</f>
        <v>30.828727146189561</v>
      </c>
      <c r="AS16" s="153">
        <f>[1]节奏总纲!BE16</f>
        <v>35.146386283795508</v>
      </c>
      <c r="AW16" s="153">
        <v>13</v>
      </c>
      <c r="AX16" s="153">
        <f>'[1]资源-钻石'!L16</f>
        <v>18443.811112964184</v>
      </c>
      <c r="AY16" s="153">
        <f>'[1]资源-钻石'!M16</f>
        <v>22521.846638651659</v>
      </c>
      <c r="AZ16" s="153">
        <f>'[1]资源-钻石'!N16</f>
        <v>31562.840615635105</v>
      </c>
      <c r="BA16" s="153">
        <f>'[1]资源-钻石'!O16</f>
        <v>58217.455214388683</v>
      </c>
      <c r="BB16" s="153">
        <f>'[1]资源-钻石'!P16</f>
        <v>74826.634089298153</v>
      </c>
    </row>
    <row r="17" spans="2:54" x14ac:dyDescent="0.15">
      <c r="B17" s="153">
        <f>[1]节奏总纲!N17</f>
        <v>24</v>
      </c>
      <c r="C17" s="153">
        <f>[1]节奏总纲!O17</f>
        <v>14</v>
      </c>
      <c r="D17" s="153">
        <f>[1]节奏总纲!P17</f>
        <v>1.6390158215457884</v>
      </c>
      <c r="E17" s="153">
        <f>[1]节奏总纲!Q17</f>
        <v>1.4136511460832426</v>
      </c>
      <c r="F17" s="153">
        <f>[1]节奏总纲!R17</f>
        <v>1.1545227446968533</v>
      </c>
      <c r="G17" s="153">
        <f>[1]节奏总纲!S17</f>
        <v>0.84605996708193598</v>
      </c>
      <c r="H17" s="153">
        <f>[1]节奏总纲!T17</f>
        <v>0.46810291863347719</v>
      </c>
      <c r="J17" s="153">
        <f>[1]节奏总纲!V17</f>
        <v>14</v>
      </c>
      <c r="K17" s="153">
        <f>[1]节奏总纲!W17</f>
        <v>0.17672699485595578</v>
      </c>
      <c r="L17" s="153">
        <f>[1]节奏总纲!X17</f>
        <v>0.150818515353903</v>
      </c>
      <c r="M17" s="153">
        <f>[1]节奏总纲!Y17</f>
        <v>0.12507141070721128</v>
      </c>
      <c r="N17" s="153">
        <f>[1]节奏总纲!Z17</f>
        <v>9.0495330331299417E-2</v>
      </c>
      <c r="O17" s="153">
        <f>[1]节奏总纲!AA17</f>
        <v>4.9449627552178133E-2</v>
      </c>
      <c r="Q17" s="153">
        <f>[1]节奏总纲!AC17</f>
        <v>14</v>
      </c>
      <c r="R17" s="153">
        <f>[1]节奏总纲!AD17</f>
        <v>39.066704614192943</v>
      </c>
      <c r="S17" s="153">
        <f>[1]节奏总纲!AE17</f>
        <v>40.935169244165145</v>
      </c>
      <c r="T17" s="153">
        <f>[1]节奏总纲!AF17</f>
        <v>43.484929789964411</v>
      </c>
      <c r="U17" s="153">
        <f>[1]节奏总纲!AG17</f>
        <v>47.711408234944486</v>
      </c>
      <c r="V17" s="153">
        <f>[1]节奏总纲!AH17</f>
        <v>56.165983112651688</v>
      </c>
      <c r="Z17" s="153">
        <f>[1]节奏总纲!AL17</f>
        <v>14</v>
      </c>
      <c r="AA17" s="153">
        <f>[1]节奏总纲!AM17</f>
        <v>1.7296773068470075</v>
      </c>
      <c r="AB17" s="153">
        <f>[1]节奏总纲!AN17</f>
        <v>1.383741845477606</v>
      </c>
      <c r="AC17" s="153">
        <f>[1]节奏总纲!AO17</f>
        <v>1.0378063841082044</v>
      </c>
      <c r="AD17" s="153">
        <f>[1]节奏总纲!AP17</f>
        <v>0.69187092273880302</v>
      </c>
      <c r="AE17" s="153">
        <f>[1]节奏总纲!AQ17</f>
        <v>0.34593546136940151</v>
      </c>
      <c r="AG17" s="153">
        <f>[1]节奏总纲!AS17</f>
        <v>14</v>
      </c>
      <c r="AH17" s="153">
        <f>[1]节奏总纲!AT17</f>
        <v>0.31207475235536153</v>
      </c>
      <c r="AI17" s="153">
        <f>[1]节奏总纲!AU17</f>
        <v>0.24965980188428927</v>
      </c>
      <c r="AJ17" s="153">
        <f>[1]节奏总纲!AV17</f>
        <v>0.18724485141321678</v>
      </c>
      <c r="AK17" s="153">
        <f>[1]节奏总纲!AW17</f>
        <v>0.12482990094214463</v>
      </c>
      <c r="AL17" s="153">
        <f>[1]节奏总纲!AX17</f>
        <v>6.2414950471072317E-2</v>
      </c>
      <c r="AN17" s="153">
        <f>[1]节奏总纲!AZ17</f>
        <v>14</v>
      </c>
      <c r="AO17" s="153">
        <f>[1]节奏总纲!BA17</f>
        <v>25.707675764357255</v>
      </c>
      <c r="AP17" s="153">
        <f>[1]节奏总纲!BB17</f>
        <v>27.059707353051884</v>
      </c>
      <c r="AQ17" s="153">
        <f>[1]节奏总纲!BC17</f>
        <v>28.796798156163181</v>
      </c>
      <c r="AR17" s="153">
        <f>[1]节奏总纲!BD17</f>
        <v>31.280110398778046</v>
      </c>
      <c r="AS17" s="153">
        <f>[1]节奏总纲!BE17</f>
        <v>35.634340563113874</v>
      </c>
      <c r="AW17" s="153">
        <v>14</v>
      </c>
      <c r="AX17" s="153">
        <f>'[1]资源-钻石'!L17</f>
        <v>19950.878958870904</v>
      </c>
      <c r="AY17" s="153">
        <f>'[1]资源-钻石'!M17</f>
        <v>24226.160224381852</v>
      </c>
      <c r="AZ17" s="153">
        <f>'[1]资源-钻石'!N17</f>
        <v>33753.900300442947</v>
      </c>
      <c r="BA17" s="153">
        <f>'[1]资源-钻石'!O17</f>
        <v>65190.264136906444</v>
      </c>
      <c r="BB17" s="153">
        <f>'[1]资源-钻石'!P17</f>
        <v>83664.852408667284</v>
      </c>
    </row>
    <row r="18" spans="2:54" x14ac:dyDescent="0.15">
      <c r="B18" s="153">
        <f>[1]节奏总纲!N18</f>
        <v>25</v>
      </c>
      <c r="C18" s="153">
        <f>[1]节奏总纲!O18</f>
        <v>15</v>
      </c>
      <c r="D18" s="153">
        <f>[1]节奏总纲!P18</f>
        <v>1.8284271247461898</v>
      </c>
      <c r="E18" s="153">
        <f>[1]节奏总纲!Q18</f>
        <v>1.5793953503557587</v>
      </c>
      <c r="F18" s="153">
        <f>[1]节奏总纲!R18</f>
        <v>1.2928808199080308</v>
      </c>
      <c r="G18" s="153">
        <f>[1]节奏总纲!S18</f>
        <v>0.94895367774327255</v>
      </c>
      <c r="H18" s="153">
        <f>[1]节奏总纲!T18</f>
        <v>0.5271355400643265</v>
      </c>
      <c r="J18" s="153">
        <f>[1]节奏总纲!V18</f>
        <v>15</v>
      </c>
      <c r="K18" s="153">
        <f>[1]节奏总纲!W18</f>
        <v>0.18941130320040145</v>
      </c>
      <c r="L18" s="153">
        <f>[1]节奏总纲!X18</f>
        <v>0.16574420427251613</v>
      </c>
      <c r="M18" s="153">
        <f>[1]节奏总纲!Y18</f>
        <v>0.13835807521117749</v>
      </c>
      <c r="N18" s="153">
        <f>[1]节奏总纲!Z18</f>
        <v>0.10289371066133657</v>
      </c>
      <c r="O18" s="153">
        <f>[1]节奏总纲!AA18</f>
        <v>5.9032621430849308E-2</v>
      </c>
      <c r="Q18" s="153">
        <f>[1]节奏总纲!AC18</f>
        <v>15</v>
      </c>
      <c r="R18" s="153">
        <f>[1]节奏总纲!AD18</f>
        <v>40</v>
      </c>
      <c r="S18" s="153">
        <f>[1]节奏总纲!AE18</f>
        <v>41.83669503626701</v>
      </c>
      <c r="T18" s="153">
        <f>[1]节奏总纲!AF18</f>
        <v>44.442238853326032</v>
      </c>
      <c r="U18" s="153">
        <f>[1]节奏总纲!AG18</f>
        <v>48.731413734867289</v>
      </c>
      <c r="V18" s="153">
        <f>[1]节奏总纲!AH18</f>
        <v>57.176846218996921</v>
      </c>
      <c r="Z18" s="153">
        <f>[1]节奏总纲!AL18</f>
        <v>15</v>
      </c>
      <c r="AA18" s="153">
        <f>[1]节奏总纲!AM18</f>
        <v>2.1</v>
      </c>
      <c r="AB18" s="153">
        <f>[1]节奏总纲!AN18</f>
        <v>1.6800000000000002</v>
      </c>
      <c r="AC18" s="153">
        <f>[1]节奏总纲!AO18</f>
        <v>1.26</v>
      </c>
      <c r="AD18" s="153">
        <f>[1]节奏总纲!AP18</f>
        <v>0.84000000000000008</v>
      </c>
      <c r="AE18" s="153">
        <f>[1]节奏总纲!AQ18</f>
        <v>0.42000000000000004</v>
      </c>
      <c r="AG18" s="153">
        <f>[1]节奏总纲!AS18</f>
        <v>15</v>
      </c>
      <c r="AH18" s="153">
        <f>[1]节奏总纲!AT18</f>
        <v>0.3703226931529926</v>
      </c>
      <c r="AI18" s="153">
        <f>[1]节奏总纲!AU18</f>
        <v>0.29625815452239412</v>
      </c>
      <c r="AJ18" s="153">
        <f>[1]节奏总纲!AV18</f>
        <v>0.22219361589179565</v>
      </c>
      <c r="AK18" s="153">
        <f>[1]节奏总纲!AW18</f>
        <v>0.14812907726119706</v>
      </c>
      <c r="AL18" s="153">
        <f>[1]节奏总纲!AX18</f>
        <v>7.4064538630598531E-2</v>
      </c>
      <c r="AN18" s="153">
        <f>[1]节奏总纲!AZ18</f>
        <v>15</v>
      </c>
      <c r="AO18" s="153">
        <f>[1]节奏总纲!BA18</f>
        <v>26.127796402772656</v>
      </c>
      <c r="AP18" s="153">
        <f>[1]节奏总纲!BB18</f>
        <v>27.461368800321225</v>
      </c>
      <c r="AQ18" s="153">
        <f>[1]节奏总纲!BC18</f>
        <v>29.216428548527322</v>
      </c>
      <c r="AR18" s="153">
        <f>[1]节奏总纲!BD18</f>
        <v>31.706504654507764</v>
      </c>
      <c r="AS18" s="153">
        <f>[1]节奏总纲!BE18</f>
        <v>36.105477566569242</v>
      </c>
      <c r="AW18" s="153">
        <v>15</v>
      </c>
      <c r="AX18" s="153">
        <f>'[1]资源-钻石'!L18</f>
        <v>21566.114282355458</v>
      </c>
      <c r="AY18" s="153">
        <f>'[1]资源-钻石'!M18</f>
        <v>26099.140464472643</v>
      </c>
      <c r="AZ18" s="153">
        <f>'[1]资源-钻石'!N18</f>
        <v>36177.722011165388</v>
      </c>
      <c r="BA18" s="153">
        <f>'[1]资源-钻石'!O18</f>
        <v>73118.387954386824</v>
      </c>
      <c r="BB18" s="153">
        <f>'[1]资源-钻石'!P18</f>
        <v>94215.855965164912</v>
      </c>
    </row>
    <row r="19" spans="2:54" x14ac:dyDescent="0.15">
      <c r="B19" s="153">
        <f>[1]节奏总纲!N19</f>
        <v>26</v>
      </c>
      <c r="C19" s="153">
        <f>[1]节奏总纲!O19</f>
        <v>16</v>
      </c>
      <c r="D19" s="153">
        <f>[1]节奏总纲!P19</f>
        <v>2.031433133020796</v>
      </c>
      <c r="E19" s="153">
        <f>[1]节奏总纲!Q19</f>
        <v>1.7586116632561031</v>
      </c>
      <c r="F19" s="153">
        <f>[1]节奏总纲!R19</f>
        <v>1.4398798046851402</v>
      </c>
      <c r="G19" s="153">
        <f>[1]节奏总纲!S19</f>
        <v>1.0618300986299702</v>
      </c>
      <c r="H19" s="153">
        <f>[1]节奏总纲!T19</f>
        <v>0.59460047803518701</v>
      </c>
      <c r="J19" s="153">
        <f>[1]节奏总纲!V19</f>
        <v>16</v>
      </c>
      <c r="K19" s="153">
        <f>[1]节奏总纲!W19</f>
        <v>0.20300600827460613</v>
      </c>
      <c r="L19" s="153">
        <f>[1]节奏总纲!X19</f>
        <v>0.17921631290034434</v>
      </c>
      <c r="M19" s="153">
        <f>[1]节奏总纲!Y19</f>
        <v>0.14699898477710938</v>
      </c>
      <c r="N19" s="153">
        <f>[1]节奏总纲!Z19</f>
        <v>0.11287642088669769</v>
      </c>
      <c r="O19" s="153">
        <f>[1]节奏总纲!AA19</f>
        <v>6.7464937970860506E-2</v>
      </c>
      <c r="Q19" s="153">
        <f>[1]节奏总纲!AC19</f>
        <v>16</v>
      </c>
      <c r="R19" s="153">
        <f>[1]节奏总纲!AD19</f>
        <v>40.870795385807064</v>
      </c>
      <c r="S19" s="153">
        <f>[1]节奏总纲!AE19</f>
        <v>42.707142308553742</v>
      </c>
      <c r="T19" s="153">
        <f>[1]节奏总纲!AF19</f>
        <v>45.343250058486468</v>
      </c>
      <c r="U19" s="153">
        <f>[1]节奏总纲!AG19</f>
        <v>49.654306534727205</v>
      </c>
      <c r="V19" s="153">
        <f>[1]节奏总纲!AH19</f>
        <v>58.12511610143563</v>
      </c>
      <c r="Z19" s="153">
        <f>[1]节奏总纲!AL19</f>
        <v>16</v>
      </c>
      <c r="AA19" s="153">
        <f>[1]节奏总纲!AM19</f>
        <v>2.5387719203926467</v>
      </c>
      <c r="AB19" s="153">
        <f>[1]节奏总纲!AN19</f>
        <v>2.0310175363141174</v>
      </c>
      <c r="AC19" s="153">
        <f>[1]节奏总纲!AO19</f>
        <v>1.5232631522355879</v>
      </c>
      <c r="AD19" s="153">
        <f>[1]节奏总纲!AP19</f>
        <v>1.0155087681570587</v>
      </c>
      <c r="AE19" s="153">
        <f>[1]节奏总纲!AQ19</f>
        <v>0.50775438407852935</v>
      </c>
      <c r="AG19" s="153">
        <f>[1]节奏总纲!AS19</f>
        <v>16</v>
      </c>
      <c r="AH19" s="153">
        <f>[1]节奏总纲!AT19</f>
        <v>0.43877192039264656</v>
      </c>
      <c r="AI19" s="153">
        <f>[1]节奏总纲!AU19</f>
        <v>0.35101753631411725</v>
      </c>
      <c r="AJ19" s="153">
        <f>[1]节奏总纲!AV19</f>
        <v>0.26326315223558794</v>
      </c>
      <c r="AK19" s="153">
        <f>[1]节奏总纲!AW19</f>
        <v>0.17550876815705863</v>
      </c>
      <c r="AL19" s="153">
        <f>[1]节奏总纲!AX19</f>
        <v>8.7754384078529313E-2</v>
      </c>
      <c r="AN19" s="153">
        <f>[1]节奏总纲!AZ19</f>
        <v>16</v>
      </c>
      <c r="AO19" s="153">
        <f>[1]节奏总纲!BA19</f>
        <v>26.504690687123308</v>
      </c>
      <c r="AP19" s="153">
        <f>[1]节奏总纲!BB19</f>
        <v>27.863030247590562</v>
      </c>
      <c r="AQ19" s="153">
        <f>[1]节奏总纲!BC19</f>
        <v>29.606265091548554</v>
      </c>
      <c r="AR19" s="153">
        <f>[1]节奏总纲!BD19</f>
        <v>32.113552950216736</v>
      </c>
      <c r="AS19" s="153">
        <f>[1]节奏总纲!BE19</f>
        <v>36.526331209747774</v>
      </c>
      <c r="AW19" s="153">
        <v>16</v>
      </c>
      <c r="AX19" s="153">
        <f>'[1]资源-钻石'!L19</f>
        <v>23297.280637817435</v>
      </c>
      <c r="AY19" s="153">
        <f>'[1]资源-钻石'!M19</f>
        <v>28124.361281318626</v>
      </c>
      <c r="AZ19" s="153">
        <f>'[1]资源-钻石'!N19</f>
        <v>38752.919231949876</v>
      </c>
      <c r="BA19" s="153">
        <f>'[1]资源-钻石'!O19</f>
        <v>79657.74637217191</v>
      </c>
      <c r="BB19" s="153">
        <f>'[1]资源-钻石'!P19</f>
        <v>106273.98218785466</v>
      </c>
    </row>
    <row r="20" spans="2:54" x14ac:dyDescent="0.15">
      <c r="B20" s="153">
        <f>[1]节奏总纲!N20</f>
        <v>27</v>
      </c>
      <c r="C20" s="153">
        <f>[1]节奏总纲!O20</f>
        <v>17</v>
      </c>
      <c r="D20" s="153">
        <f>[1]节奏总纲!P20</f>
        <v>2.2490095854249419</v>
      </c>
      <c r="E20" s="153">
        <f>[1]节奏总纲!Q20</f>
        <v>1.9433691827656923</v>
      </c>
      <c r="F20" s="153">
        <f>[1]节奏总纲!R20</f>
        <v>1.5904995788125189</v>
      </c>
      <c r="G20" s="153">
        <f>[1]节奏总纲!S20</f>
        <v>1.1742079045503622</v>
      </c>
      <c r="H20" s="153">
        <f>[1]节奏总纲!T20</f>
        <v>0.65311238360740309</v>
      </c>
      <c r="J20" s="153">
        <f>[1]节奏总纲!V20</f>
        <v>17</v>
      </c>
      <c r="K20" s="153">
        <f>[1]节奏总纲!W20</f>
        <v>0.21757645240414591</v>
      </c>
      <c r="L20" s="153">
        <f>[1]节奏总纲!X20</f>
        <v>0.18475751950958919</v>
      </c>
      <c r="M20" s="153">
        <f>[1]节奏总纲!Y20</f>
        <v>0.1506197741273787</v>
      </c>
      <c r="N20" s="153">
        <f>[1]节奏总纲!Z20</f>
        <v>0.11237780592039193</v>
      </c>
      <c r="O20" s="153">
        <f>[1]节奏总纲!AA20</f>
        <v>5.8511905572216083E-2</v>
      </c>
      <c r="Q20" s="153">
        <f>[1]节奏总纲!AC20</f>
        <v>17</v>
      </c>
      <c r="R20" s="153">
        <f>[1]节奏总纲!AD20</f>
        <v>41.691928656135218</v>
      </c>
      <c r="S20" s="153">
        <f>[1]节奏总纲!AE20</f>
        <v>43.535389560453282</v>
      </c>
      <c r="T20" s="153">
        <f>[1]节奏总纲!AF20</f>
        <v>46.195785611164197</v>
      </c>
      <c r="U20" s="153">
        <f>[1]节奏总纲!AG20</f>
        <v>50.510850036206186</v>
      </c>
      <c r="V20" s="153">
        <f>[1]节奏总纲!AH20</f>
        <v>58.996855914896834</v>
      </c>
      <c r="Z20" s="153">
        <f>[1]节奏总纲!AL20</f>
        <v>17</v>
      </c>
      <c r="AA20" s="153">
        <f>[1]节奏总纲!AM20</f>
        <v>3.0579402515786085</v>
      </c>
      <c r="AB20" s="153">
        <f>[1]节奏总纲!AN20</f>
        <v>2.4463522012628869</v>
      </c>
      <c r="AC20" s="153">
        <f>[1]节奏总纲!AO20</f>
        <v>1.8347641509471651</v>
      </c>
      <c r="AD20" s="153">
        <f>[1]节奏总纲!AP20</f>
        <v>1.2231761006314434</v>
      </c>
      <c r="AE20" s="153">
        <f>[1]节奏总纲!AQ20</f>
        <v>0.61158805031572172</v>
      </c>
      <c r="AG20" s="153">
        <f>[1]节奏总纲!AS20</f>
        <v>17</v>
      </c>
      <c r="AH20" s="153">
        <f>[1]节奏总纲!AT20</f>
        <v>0.51916833118596184</v>
      </c>
      <c r="AI20" s="153">
        <f>[1]节奏总纲!AU20</f>
        <v>0.41533466494876947</v>
      </c>
      <c r="AJ20" s="153">
        <f>[1]节奏总纲!AV20</f>
        <v>0.3115009987115771</v>
      </c>
      <c r="AK20" s="153">
        <f>[1]节奏总纲!AW20</f>
        <v>0.20766733247438474</v>
      </c>
      <c r="AL20" s="153">
        <f>[1]节奏总纲!AX20</f>
        <v>0.10383366623719237</v>
      </c>
      <c r="AN20" s="153">
        <f>[1]节奏总纲!AZ20</f>
        <v>17</v>
      </c>
      <c r="AO20" s="153">
        <f>[1]节奏总纲!BA20</f>
        <v>26.881584971473956</v>
      </c>
      <c r="AP20" s="153">
        <f>[1]节奏总纲!BB20</f>
        <v>28.225778459464117</v>
      </c>
      <c r="AQ20" s="153">
        <f>[1]节奏总纲!BC20</f>
        <v>29.996101634569786</v>
      </c>
      <c r="AR20" s="153">
        <f>[1]节奏总纲!BD20</f>
        <v>32.477877425165822</v>
      </c>
      <c r="AS20" s="153">
        <f>[1]节奏总纲!BE20</f>
        <v>36.947184852926306</v>
      </c>
      <c r="AW20" s="153">
        <v>17</v>
      </c>
      <c r="AX20" s="153">
        <f>'[1]资源-钻石'!L20</f>
        <v>25152.698796837249</v>
      </c>
      <c r="AY20" s="153">
        <f>'[1]资源-钻石'!M20</f>
        <v>30212.20009757478</v>
      </c>
      <c r="AZ20" s="153">
        <f>'[1]资源-钻石'!N20</f>
        <v>41391.547140272771</v>
      </c>
      <c r="BA20" s="153">
        <f>'[1]资源-钻石'!O20</f>
        <v>84394.506444789324</v>
      </c>
      <c r="BB20" s="153">
        <f>'[1]资源-钻石'!P20</f>
        <v>116731.91728926428</v>
      </c>
    </row>
    <row r="21" spans="2:54" x14ac:dyDescent="0.15">
      <c r="B21" s="153">
        <f>[1]节奏总纲!N21</f>
        <v>28</v>
      </c>
      <c r="C21" s="153">
        <f>[1]节奏总纲!O21</f>
        <v>18</v>
      </c>
      <c r="D21" s="153">
        <f>[1]节奏总纲!P21</f>
        <v>2.4822022531844965</v>
      </c>
      <c r="E21" s="153">
        <f>[1]节奏总纲!Q21</f>
        <v>2.1515729130603214</v>
      </c>
      <c r="F21" s="153">
        <f>[1]节奏总纲!R21</f>
        <v>1.7690655458445907</v>
      </c>
      <c r="G21" s="153">
        <f>[1]节奏总纲!S21</f>
        <v>1.3066312660763189</v>
      </c>
      <c r="H21" s="153">
        <f>[1]节奏总纲!T21</f>
        <v>0.72554771860582834</v>
      </c>
      <c r="J21" s="153">
        <f>[1]节奏总纲!V21</f>
        <v>18</v>
      </c>
      <c r="K21" s="153">
        <f>[1]节奏总纲!W21</f>
        <v>0.23319266775955461</v>
      </c>
      <c r="L21" s="153">
        <f>[1]节奏总纲!X21</f>
        <v>0.20820373029462913</v>
      </c>
      <c r="M21" s="153">
        <f>[1]节奏总纲!Y21</f>
        <v>0.17856596703207184</v>
      </c>
      <c r="N21" s="153">
        <f>[1]节奏总纲!Z21</f>
        <v>0.13242336152595668</v>
      </c>
      <c r="O21" s="153">
        <f>[1]节奏总纲!AA21</f>
        <v>7.2435334998425249E-2</v>
      </c>
      <c r="Q21" s="153">
        <f>[1]节奏总纲!AC21</f>
        <v>18</v>
      </c>
      <c r="R21" s="153">
        <f>[1]节奏总纲!AD21</f>
        <v>42.470630686057078</v>
      </c>
      <c r="S21" s="153">
        <f>[1]节奏总纲!AE21</f>
        <v>44.32123076997032</v>
      </c>
      <c r="T21" s="153">
        <f>[1]节奏总纲!AF21</f>
        <v>47.002405448181747</v>
      </c>
      <c r="U21" s="153">
        <f>[1]节奏总纲!AG21</f>
        <v>51.307235833425089</v>
      </c>
      <c r="V21" s="153">
        <f>[1]节奏总纲!AH21</f>
        <v>59.782901351568675</v>
      </c>
      <c r="Z21" s="153">
        <f>[1]节奏总纲!AL21</f>
        <v>18</v>
      </c>
      <c r="AA21" s="153">
        <f>[1]节奏总纲!AM21</f>
        <v>3.671491735587451</v>
      </c>
      <c r="AB21" s="153">
        <f>[1]节奏总纲!AN21</f>
        <v>2.9371933884699608</v>
      </c>
      <c r="AC21" s="153">
        <f>[1]节奏总纲!AO21</f>
        <v>2.2028950413524706</v>
      </c>
      <c r="AD21" s="153">
        <f>[1]节奏总纲!AP21</f>
        <v>1.4685966942349804</v>
      </c>
      <c r="AE21" s="153">
        <f>[1]节奏总纲!AQ21</f>
        <v>0.7342983471174902</v>
      </c>
      <c r="AG21" s="153">
        <f>[1]节奏总纲!AS21</f>
        <v>18</v>
      </c>
      <c r="AH21" s="153">
        <f>[1]节奏总纲!AT21</f>
        <v>0.61355148400884252</v>
      </c>
      <c r="AI21" s="153">
        <f>[1]节奏总纲!AU21</f>
        <v>0.49084118720707393</v>
      </c>
      <c r="AJ21" s="153">
        <f>[1]节奏总纲!AV21</f>
        <v>0.36813089040530556</v>
      </c>
      <c r="AK21" s="153">
        <f>[1]节奏总纲!AW21</f>
        <v>0.24542059360353696</v>
      </c>
      <c r="AL21" s="153">
        <f>[1]节奏总纲!AX21</f>
        <v>0.12271029680176848</v>
      </c>
      <c r="AN21" s="153">
        <f>[1]节奏总纲!AZ21</f>
        <v>18</v>
      </c>
      <c r="AO21" s="153">
        <f>[1]节奏总纲!BA21</f>
        <v>27.220371931959619</v>
      </c>
      <c r="AP21" s="153">
        <f>[1]节奏总纲!BB21</f>
        <v>28.568390277483555</v>
      </c>
      <c r="AQ21" s="153">
        <f>[1]节奏总纲!BC21</f>
        <v>30.329493925593439</v>
      </c>
      <c r="AR21" s="153">
        <f>[1]节奏总纲!BD21</f>
        <v>32.842201900114915</v>
      </c>
      <c r="AS21" s="153">
        <f>[1]节奏总纲!BE21</f>
        <v>37.317457773889828</v>
      </c>
      <c r="AW21" s="153">
        <v>18</v>
      </c>
      <c r="AX21" s="153">
        <f>'[1]资源-钻石'!L21</f>
        <v>27141.286741582633</v>
      </c>
      <c r="AY21" s="153">
        <f>'[1]资源-钻石'!M21</f>
        <v>32564.99110143914</v>
      </c>
      <c r="AZ21" s="153">
        <f>'[1]资源-钻石'!N21</f>
        <v>44519.749574629262</v>
      </c>
      <c r="BA21" s="153">
        <f>'[1]资源-钻石'!O21</f>
        <v>89976.193028012698</v>
      </c>
      <c r="BB21" s="153">
        <f>'[1]资源-钻石'!P21</f>
        <v>129678.41125582039</v>
      </c>
    </row>
    <row r="22" spans="2:54" x14ac:dyDescent="0.15">
      <c r="B22" s="153">
        <f>[1]节奏总纲!N22</f>
        <v>29</v>
      </c>
      <c r="C22" s="153">
        <f>[1]节奏总纲!O22</f>
        <v>19</v>
      </c>
      <c r="D22" s="153">
        <f>[1]节奏总纲!P22</f>
        <v>2.7321319661472296</v>
      </c>
      <c r="E22" s="153">
        <f>[1]节奏总纲!Q22</f>
        <v>2.3734030389920986</v>
      </c>
      <c r="F22" s="153">
        <f>[1]节奏总纲!R22</f>
        <v>1.9510154370257367</v>
      </c>
      <c r="G22" s="153">
        <f>[1]节奏总纲!S22</f>
        <v>1.4395603329629754</v>
      </c>
      <c r="H22" s="153">
        <f>[1]节奏总纲!T22</f>
        <v>0.80270037165405606</v>
      </c>
      <c r="J22" s="153">
        <f>[1]节奏总纲!V22</f>
        <v>19</v>
      </c>
      <c r="K22" s="153">
        <f>[1]节奏总纲!W22</f>
        <v>0.24992971296273314</v>
      </c>
      <c r="L22" s="153">
        <f>[1]节奏总纲!X22</f>
        <v>0.2218301259317772</v>
      </c>
      <c r="M22" s="153">
        <f>[1]节奏总纲!Y22</f>
        <v>0.18194989118114591</v>
      </c>
      <c r="N22" s="153">
        <f>[1]节奏总纲!Z22</f>
        <v>0.13292906688665651</v>
      </c>
      <c r="O22" s="153">
        <f>[1]节奏总纲!AA22</f>
        <v>7.7152653048227715E-2</v>
      </c>
      <c r="Q22" s="153">
        <f>[1]节奏总纲!AC22</f>
        <v>19</v>
      </c>
      <c r="R22" s="153">
        <f>[1]节奏总纲!AD22</f>
        <v>43.213386604241784</v>
      </c>
      <c r="S22" s="153">
        <f>[1]节奏总纲!AE22</f>
        <v>45.070782602372333</v>
      </c>
      <c r="T22" s="153">
        <f>[1]节奏总纲!AF22</f>
        <v>47.752799438858894</v>
      </c>
      <c r="U22" s="153">
        <f>[1]节奏总纲!AG22</f>
        <v>52.050057424983954</v>
      </c>
      <c r="V22" s="153">
        <f>[1]节奏总纲!AH22</f>
        <v>60.54585273688761</v>
      </c>
      <c r="Z22" s="153">
        <f>[1]节奏总纲!AL22</f>
        <v>19</v>
      </c>
      <c r="AA22" s="153">
        <f>[1]节奏总纲!AM22</f>
        <v>4.3957950643309154</v>
      </c>
      <c r="AB22" s="153">
        <f>[1]节奏总纲!AN22</f>
        <v>3.5166360514647326</v>
      </c>
      <c r="AC22" s="153">
        <f>[1]节奏总纲!AO22</f>
        <v>2.6374770385985493</v>
      </c>
      <c r="AD22" s="153">
        <f>[1]节奏总纲!AP22</f>
        <v>1.7583180257323663</v>
      </c>
      <c r="AE22" s="153">
        <f>[1]节奏总纲!AQ22</f>
        <v>0.87915901286618314</v>
      </c>
      <c r="AG22" s="153">
        <f>[1]节奏总纲!AS22</f>
        <v>19</v>
      </c>
      <c r="AH22" s="153">
        <f>[1]节奏总纲!AT22</f>
        <v>0.72430332874346437</v>
      </c>
      <c r="AI22" s="153">
        <f>[1]节奏总纲!AU22</f>
        <v>0.57944266299477176</v>
      </c>
      <c r="AJ22" s="153">
        <f>[1]节奏总纲!AV22</f>
        <v>0.43458199724607871</v>
      </c>
      <c r="AK22" s="153">
        <f>[1]节奏总纲!AW22</f>
        <v>0.28972133149738588</v>
      </c>
      <c r="AL22" s="153">
        <f>[1]节奏总纲!AX22</f>
        <v>0.14486066574869294</v>
      </c>
      <c r="AN22" s="153">
        <f>[1]节奏总纲!AZ22</f>
        <v>19</v>
      </c>
      <c r="AO22" s="153">
        <f>[1]节奏总纲!BA22</f>
        <v>27.541701089775092</v>
      </c>
      <c r="AP22" s="153">
        <f>[1]节奏总纲!BB22</f>
        <v>28.911002095502997</v>
      </c>
      <c r="AQ22" s="153">
        <f>[1]节奏总纲!BC22</f>
        <v>30.662316072657521</v>
      </c>
      <c r="AR22" s="153">
        <f>[1]节奏总纲!BD22</f>
        <v>33.176527924103851</v>
      </c>
      <c r="AS22" s="153">
        <f>[1]节奏总纲!BE22</f>
        <v>37.680472138177471</v>
      </c>
      <c r="AW22" s="153">
        <v>19</v>
      </c>
      <c r="AX22" s="153">
        <f>'[1]资源-钻石'!L22</f>
        <v>29272.602528680323</v>
      </c>
      <c r="AY22" s="153">
        <f>'[1]资源-钻石'!M22</f>
        <v>35071.766191106428</v>
      </c>
      <c r="AZ22" s="153">
        <f>'[1]资源-钻石'!N22</f>
        <v>47707.233180738433</v>
      </c>
      <c r="BA22" s="153">
        <f>'[1]资源-钻石'!O22</f>
        <v>95579.19525218007</v>
      </c>
      <c r="BB22" s="153">
        <f>'[1]资源-钻石'!P22</f>
        <v>143468.0397184263</v>
      </c>
    </row>
    <row r="23" spans="2:54" x14ac:dyDescent="0.15">
      <c r="B23" s="153">
        <f>[1]节奏总纲!N23</f>
        <v>30</v>
      </c>
      <c r="C23" s="153">
        <f>[1]节奏总纲!O23</f>
        <v>20</v>
      </c>
      <c r="D23" s="153">
        <f>[1]节奏总纲!P23</f>
        <v>3</v>
      </c>
      <c r="E23" s="153">
        <f>[1]节奏总纲!Q23</f>
        <v>2.6036999999999999</v>
      </c>
      <c r="F23" s="153">
        <f>[1]节奏总纲!R23</f>
        <v>2.1372</v>
      </c>
      <c r="G23" s="153">
        <f>[1]节奏总纲!S23</f>
        <v>1.5800999999999998</v>
      </c>
      <c r="H23" s="153">
        <f>[1]节奏总纲!T23</f>
        <v>0.87990000000000002</v>
      </c>
      <c r="J23" s="153">
        <f>[1]节奏总纲!V23</f>
        <v>20</v>
      </c>
      <c r="K23" s="153">
        <f>[1]节奏总纲!W23</f>
        <v>0.26786803385277036</v>
      </c>
      <c r="L23" s="153">
        <f>[1]节奏总纲!X23</f>
        <v>0.23029696100790131</v>
      </c>
      <c r="M23" s="153">
        <f>[1]节奏总纲!Y23</f>
        <v>0.18618456297426333</v>
      </c>
      <c r="N23" s="153">
        <f>[1]节奏总纲!Z23</f>
        <v>0.14053966703702447</v>
      </c>
      <c r="O23" s="153">
        <f>[1]节奏总纲!AA23</f>
        <v>7.719962834594396E-2</v>
      </c>
      <c r="Q23" s="153">
        <f>[1]节奏总纲!AC23</f>
        <v>20</v>
      </c>
      <c r="R23" s="153">
        <f>[1]节奏总纲!AD23</f>
        <v>43.920692243099523</v>
      </c>
      <c r="S23" s="153">
        <f>[1]节奏总纲!AE23</f>
        <v>45.780025086357675</v>
      </c>
      <c r="T23" s="153">
        <f>[1]节奏总纲!AF23</f>
        <v>48.482447528152484</v>
      </c>
      <c r="U23" s="153">
        <f>[1]节奏总纲!AG23</f>
        <v>52.769987980532711</v>
      </c>
      <c r="V23" s="153">
        <f>[1]节奏总纲!AH23</f>
        <v>61.261422558944936</v>
      </c>
      <c r="Z23" s="153">
        <f>[1]节奏总纲!AL23</f>
        <v>20</v>
      </c>
      <c r="AA23" s="153">
        <f>[1]节奏总纲!AM23</f>
        <v>5.25</v>
      </c>
      <c r="AB23" s="153">
        <f>[1]节奏总纲!AN23</f>
        <v>4.2</v>
      </c>
      <c r="AC23" s="153">
        <f>[1]节奏总纲!AO23</f>
        <v>3.15</v>
      </c>
      <c r="AD23" s="153">
        <f>[1]节奏总纲!AP23</f>
        <v>2.1</v>
      </c>
      <c r="AE23" s="153">
        <f>[1]节奏总纲!AQ23</f>
        <v>1.05</v>
      </c>
      <c r="AG23" s="153">
        <f>[1]节奏总纲!AS23</f>
        <v>20</v>
      </c>
      <c r="AH23" s="153">
        <f>[1]节奏总纲!AT23</f>
        <v>0.85420493566908462</v>
      </c>
      <c r="AI23" s="153">
        <f>[1]节奏总纲!AU23</f>
        <v>0.68336394853526761</v>
      </c>
      <c r="AJ23" s="153">
        <f>[1]节奏总纲!AV23</f>
        <v>0.51252296140145059</v>
      </c>
      <c r="AK23" s="153">
        <f>[1]节奏总纲!AW23</f>
        <v>0.3416819742676338</v>
      </c>
      <c r="AL23" s="153">
        <f>[1]节奏总纲!AX23</f>
        <v>0.1708409871338169</v>
      </c>
      <c r="AN23" s="153">
        <f>[1]节奏总纲!AZ23</f>
        <v>20</v>
      </c>
      <c r="AO23" s="153">
        <f>[1]节奏总纲!BA23</f>
        <v>27.863030247590562</v>
      </c>
      <c r="AP23" s="153">
        <f>[1]节奏总纲!BB23</f>
        <v>29.216428548527322</v>
      </c>
      <c r="AQ23" s="153">
        <f>[1]节奏总纲!BC23</f>
        <v>30.995138219721603</v>
      </c>
      <c r="AR23" s="153">
        <f>[1]节奏总纲!BD23</f>
        <v>33.487933395889513</v>
      </c>
      <c r="AS23" s="153">
        <f>[1]节奏总纲!BE23</f>
        <v>38.037513426486328</v>
      </c>
      <c r="AW23" s="153">
        <v>20</v>
      </c>
      <c r="AX23" s="153">
        <f>'[1]资源-钻石'!L23</f>
        <v>31556.890229576282</v>
      </c>
      <c r="AY23" s="153">
        <f>'[1]资源-钻石'!M23</f>
        <v>37674.220130379908</v>
      </c>
      <c r="AZ23" s="153">
        <f>'[1]资源-钻石'!N23</f>
        <v>50968.901755193503</v>
      </c>
      <c r="BA23" s="153">
        <f>'[1]资源-钻石'!O23</f>
        <v>101502.98668045821</v>
      </c>
      <c r="BB23" s="153">
        <f>'[1]资源-钻石'!P23</f>
        <v>157266.06415805739</v>
      </c>
    </row>
    <row r="24" spans="2:54" x14ac:dyDescent="0.15">
      <c r="B24" s="153">
        <f>[1]节奏总纲!N24</f>
        <v>31</v>
      </c>
      <c r="C24" s="153">
        <f>[1]节奏总纲!O24</f>
        <v>21</v>
      </c>
      <c r="D24" s="153">
        <f>[1]节奏总纲!P24</f>
        <v>3.2870938501451725</v>
      </c>
      <c r="E24" s="153">
        <f>[1]节奏总纲!Q24</f>
        <v>2.8518826243859516</v>
      </c>
      <c r="F24" s="153">
        <f>[1]节奏总纲!R24</f>
        <v>2.3466562996186386</v>
      </c>
      <c r="G24" s="153">
        <f>[1]节奏总纲!S24</f>
        <v>1.7365716810316947</v>
      </c>
      <c r="H24" s="153">
        <f>[1]节奏总纲!T24</f>
        <v>0.97166494210291288</v>
      </c>
      <c r="J24" s="153">
        <f>[1]节奏总纲!V24</f>
        <v>21</v>
      </c>
      <c r="K24" s="153">
        <f>[1]节奏总纲!W24</f>
        <v>0.28709385014517252</v>
      </c>
      <c r="L24" s="153">
        <f>[1]节奏总纲!X24</f>
        <v>0.24818262438595173</v>
      </c>
      <c r="M24" s="153">
        <f>[1]节奏总纲!Y24</f>
        <v>0.20945629961863865</v>
      </c>
      <c r="N24" s="153">
        <f>[1]节奏总纲!Z24</f>
        <v>0.15647168103169484</v>
      </c>
      <c r="O24" s="153">
        <f>[1]节奏总纲!AA24</f>
        <v>9.1764942102912861E-2</v>
      </c>
      <c r="Q24" s="153">
        <f>[1]节奏总纲!AC24</f>
        <v>21</v>
      </c>
      <c r="R24" s="153">
        <f>[1]节奏总纲!AD24</f>
        <v>44.585942742481357</v>
      </c>
      <c r="S24" s="153">
        <f>[1]节奏总纲!AE24</f>
        <v>46.455967430551723</v>
      </c>
      <c r="T24" s="153">
        <f>[1]节奏总纲!AF24</f>
        <v>49.18886033229559</v>
      </c>
      <c r="U24" s="153">
        <f>[1]节奏总纲!AG24</f>
        <v>53.471660769826336</v>
      </c>
      <c r="V24" s="153">
        <f>[1]节奏总纲!AH24</f>
        <v>61.918453772109508</v>
      </c>
      <c r="Z24" s="153">
        <f>[1]节奏总纲!AL24</f>
        <v>21</v>
      </c>
      <c r="AA24" s="153">
        <f>[1]节奏总纲!AM24</f>
        <v>6.2565025247829205</v>
      </c>
      <c r="AB24" s="153">
        <f>[1]节奏总纲!AN24</f>
        <v>5.0052020198263367</v>
      </c>
      <c r="AC24" s="153">
        <f>[1]节奏总纲!AO24</f>
        <v>3.7539015148697521</v>
      </c>
      <c r="AD24" s="153">
        <f>[1]节奏总纲!AP24</f>
        <v>2.5026010099131684</v>
      </c>
      <c r="AE24" s="153">
        <f>[1]节奏总纲!AQ24</f>
        <v>1.2513005049565842</v>
      </c>
      <c r="AG24" s="153">
        <f>[1]节奏总纲!AS24</f>
        <v>21</v>
      </c>
      <c r="AH24" s="153">
        <f>[1]节奏总纲!AT24</f>
        <v>1.0065025247829205</v>
      </c>
      <c r="AI24" s="153">
        <f>[1]节奏总纲!AU24</f>
        <v>0.80520201982633655</v>
      </c>
      <c r="AJ24" s="153">
        <f>[1]节奏总纲!AV24</f>
        <v>0.60390151486975219</v>
      </c>
      <c r="AK24" s="153">
        <f>[1]节奏总纲!AW24</f>
        <v>0.40260100991316827</v>
      </c>
      <c r="AL24" s="153">
        <f>[1]节奏总纲!AX24</f>
        <v>0.20130050495658414</v>
      </c>
      <c r="AN24" s="153">
        <f>[1]节奏总纲!AZ24</f>
        <v>21</v>
      </c>
      <c r="AO24" s="153">
        <f>[1]节奏总纲!BA24</f>
        <v>28.157256095860227</v>
      </c>
      <c r="AP24" s="153">
        <f>[1]节奏总纲!BB24</f>
        <v>29.508805955793246</v>
      </c>
      <c r="AQ24" s="153">
        <f>[1]节奏总纲!BC24</f>
        <v>31.280110398778046</v>
      </c>
      <c r="AR24" s="153">
        <f>[1]节奏总纲!BD24</f>
        <v>33.799338867675175</v>
      </c>
      <c r="AS24" s="153">
        <f>[1]节奏总纲!BE24</f>
        <v>38.35066605767593</v>
      </c>
      <c r="AW24" s="153">
        <v>21</v>
      </c>
      <c r="AX24" s="153">
        <f>'[1]资源-钻石'!L24</f>
        <v>34005.129168194602</v>
      </c>
      <c r="AY24" s="153">
        <f>'[1]资源-钻石'!M24</f>
        <v>40478.789698583154</v>
      </c>
      <c r="AZ24" s="153">
        <f>'[1]资源-钻石'!N24</f>
        <v>54638.255536592646</v>
      </c>
      <c r="BA24" s="153">
        <f>'[1]资源-钻石'!O24</f>
        <v>108098.31753903808</v>
      </c>
      <c r="BB24" s="153">
        <f>'[1]资源-钻石'!P24</f>
        <v>173667.37257062373</v>
      </c>
    </row>
    <row r="25" spans="2:54" x14ac:dyDescent="0.15">
      <c r="B25" s="153">
        <f>[1]节奏总纲!N25</f>
        <v>32</v>
      </c>
      <c r="C25" s="153">
        <f>[1]节奏总纲!O25</f>
        <v>22</v>
      </c>
      <c r="D25" s="153">
        <f>[1]节奏总纲!P25</f>
        <v>3.5947934199881395</v>
      </c>
      <c r="E25" s="153">
        <f>[1]节奏总纲!Q25</f>
        <v>3.124234961311692</v>
      </c>
      <c r="F25" s="153">
        <f>[1]节奏总纲!R25</f>
        <v>2.5749505267375046</v>
      </c>
      <c r="G25" s="153">
        <f>[1]节奏总纲!S25</f>
        <v>1.9077568679877055</v>
      </c>
      <c r="H25" s="153">
        <f>[1]节奏总纲!T25</f>
        <v>1.0687320837624739</v>
      </c>
      <c r="J25" s="153">
        <f>[1]节奏总纲!V25</f>
        <v>22</v>
      </c>
      <c r="K25" s="153">
        <f>[1]节奏总纲!W25</f>
        <v>0.30769956984296698</v>
      </c>
      <c r="L25" s="153">
        <f>[1]节奏总纲!X25</f>
        <v>0.27235233692574035</v>
      </c>
      <c r="M25" s="153">
        <f>[1]节奏总纲!Y25</f>
        <v>0.22829422711886593</v>
      </c>
      <c r="N25" s="153">
        <f>[1]节奏总纲!Z25</f>
        <v>0.17118518695601082</v>
      </c>
      <c r="O25" s="153">
        <f>[1]节奏总纲!AA25</f>
        <v>9.7067141659560985E-2</v>
      </c>
      <c r="Q25" s="153">
        <f>[1]节奏总纲!AC25</f>
        <v>22</v>
      </c>
      <c r="R25" s="153">
        <f>[1]节奏总纲!AD25</f>
        <v>45.229416240679988</v>
      </c>
      <c r="S25" s="153">
        <f>[1]节奏总纲!AE25</f>
        <v>47.110426931480873</v>
      </c>
      <c r="T25" s="153">
        <f>[1]节奏总纲!AF25</f>
        <v>49.861837738505173</v>
      </c>
      <c r="U25" s="153">
        <f>[1]节奏总纲!AG25</f>
        <v>54.15637358335789</v>
      </c>
      <c r="V25" s="153">
        <f>[1]节奏总纲!AH25</f>
        <v>62.555781631668886</v>
      </c>
      <c r="Z25" s="153">
        <f>[1]节奏总纲!AL25</f>
        <v>22</v>
      </c>
      <c r="AA25" s="153">
        <f>[1]节奏总纲!AM25</f>
        <v>7.4414868317755332</v>
      </c>
      <c r="AB25" s="153">
        <f>[1]节奏总纲!AN25</f>
        <v>5.9531894654204267</v>
      </c>
      <c r="AC25" s="153">
        <f>[1]节奏总纲!AO25</f>
        <v>4.4648920990653194</v>
      </c>
      <c r="AD25" s="153">
        <f>[1]节奏总纲!AP25</f>
        <v>2.9765947327102134</v>
      </c>
      <c r="AE25" s="153">
        <f>[1]节奏总纲!AQ25</f>
        <v>1.4882973663551067</v>
      </c>
      <c r="AG25" s="153">
        <f>[1]节奏总纲!AS25</f>
        <v>22</v>
      </c>
      <c r="AH25" s="153">
        <f>[1]节奏总纲!AT25</f>
        <v>1.1849843069926127</v>
      </c>
      <c r="AI25" s="153">
        <f>[1]节奏总纲!AU25</f>
        <v>0.94798744559408998</v>
      </c>
      <c r="AJ25" s="153">
        <f>[1]节奏总纲!AV25</f>
        <v>0.71099058419556727</v>
      </c>
      <c r="AK25" s="153">
        <f>[1]节奏总纲!AW25</f>
        <v>0.47399372279704499</v>
      </c>
      <c r="AL25" s="153">
        <f>[1]节奏总纲!AX25</f>
        <v>0.2369968613985225</v>
      </c>
      <c r="AN25" s="153">
        <f>[1]节奏总纲!AZ25</f>
        <v>22</v>
      </c>
      <c r="AO25" s="153">
        <f>[1]节奏总纲!BA25</f>
        <v>28.431345550275779</v>
      </c>
      <c r="AP25" s="153">
        <f>[1]节奏总纲!BB25</f>
        <v>29.80118336305917</v>
      </c>
      <c r="AQ25" s="153">
        <f>[1]节奏总纲!BC25</f>
        <v>31.564373235931193</v>
      </c>
      <c r="AR25" s="153">
        <f>[1]节奏总纲!BD25</f>
        <v>34.09469189131628</v>
      </c>
      <c r="AS25" s="153">
        <f>[1]节奏总纲!BE25</f>
        <v>38.663818688865533</v>
      </c>
      <c r="AW25" s="153">
        <v>22</v>
      </c>
      <c r="AX25" s="153">
        <f>'[1]资源-钻石'!L25</f>
        <v>36629.086692553748</v>
      </c>
      <c r="AY25" s="153">
        <f>'[1]资源-钻石'!M25</f>
        <v>43556.487332979697</v>
      </c>
      <c r="AZ25" s="153">
        <f>'[1]资源-钻石'!N25</f>
        <v>58637.620974993923</v>
      </c>
      <c r="BA25" s="153">
        <f>'[1]资源-钻石'!O25</f>
        <v>115313.82732725368</v>
      </c>
      <c r="BB25" s="153">
        <f>'[1]资源-钻石'!P25</f>
        <v>185363.38599017914</v>
      </c>
    </row>
    <row r="26" spans="2:54" x14ac:dyDescent="0.15">
      <c r="B26" s="153">
        <f>[1]节奏总纲!N26</f>
        <v>33</v>
      </c>
      <c r="C26" s="153">
        <f>[1]节奏总纲!O26</f>
        <v>23</v>
      </c>
      <c r="D26" s="153">
        <f>[1]节奏总纲!P26</f>
        <v>3.9245776533796644</v>
      </c>
      <c r="E26" s="153">
        <f>[1]节奏总纲!Q26</f>
        <v>3.4081032341949005</v>
      </c>
      <c r="F26" s="153">
        <f>[1]节奏总纲!R26</f>
        <v>2.8064654799317976</v>
      </c>
      <c r="G26" s="153">
        <f>[1]节奏总纲!S26</f>
        <v>2.0796336985258841</v>
      </c>
      <c r="H26" s="153">
        <f>[1]节奏总纲!T26</f>
        <v>1.1608900698697047</v>
      </c>
      <c r="J26" s="153">
        <f>[1]节奏总纲!V26</f>
        <v>23</v>
      </c>
      <c r="K26" s="153">
        <f>[1]节奏总纲!W26</f>
        <v>0.32978423339152485</v>
      </c>
      <c r="L26" s="153">
        <f>[1]节奏总纲!X26</f>
        <v>0.28386827288320848</v>
      </c>
      <c r="M26" s="153">
        <f>[1]节奏总纲!Y26</f>
        <v>0.23151495319429305</v>
      </c>
      <c r="N26" s="153">
        <f>[1]节奏总纲!Z26</f>
        <v>0.17187683053817859</v>
      </c>
      <c r="O26" s="153">
        <f>[1]节奏总纲!AA26</f>
        <v>9.2157986107230805E-2</v>
      </c>
      <c r="Q26" s="153">
        <f>[1]节奏总纲!AC26</f>
        <v>23</v>
      </c>
      <c r="R26" s="153">
        <f>[1]节奏总纲!AD26</f>
        <v>45.845161563010116</v>
      </c>
      <c r="S26" s="153">
        <f>[1]节奏总纲!AE26</f>
        <v>47.734594805743399</v>
      </c>
      <c r="T26" s="153">
        <f>[1]节奏总纲!AF26</f>
        <v>50.503430607741265</v>
      </c>
      <c r="U26" s="153">
        <f>[1]节奏总纲!AG26</f>
        <v>54.814188287451351</v>
      </c>
      <c r="V26" s="153">
        <f>[1]节奏总纲!AH26</f>
        <v>63.182677965405439</v>
      </c>
      <c r="Z26" s="153">
        <f>[1]节奏总纲!AL26</f>
        <v>23</v>
      </c>
      <c r="AA26" s="153">
        <f>[1]节奏总纲!AM26</f>
        <v>8.8355567243832152</v>
      </c>
      <c r="AB26" s="153">
        <f>[1]节奏总纲!AN26</f>
        <v>7.0684453795065725</v>
      </c>
      <c r="AC26" s="153">
        <f>[1]节奏总纲!AO26</f>
        <v>5.3013340346299289</v>
      </c>
      <c r="AD26" s="153">
        <f>[1]节奏总纲!AP26</f>
        <v>3.5342226897532862</v>
      </c>
      <c r="AE26" s="153">
        <f>[1]节奏总纲!AQ26</f>
        <v>1.7671113448766431</v>
      </c>
      <c r="AG26" s="153">
        <f>[1]节奏总纲!AS26</f>
        <v>23</v>
      </c>
      <c r="AH26" s="153">
        <f>[1]节奏总纲!AT26</f>
        <v>1.394069892607682</v>
      </c>
      <c r="AI26" s="153">
        <f>[1]节奏总纲!AU26</f>
        <v>1.1152559140861458</v>
      </c>
      <c r="AJ26" s="153">
        <f>[1]节奏总纲!AV26</f>
        <v>0.83644193556460955</v>
      </c>
      <c r="AK26" s="153">
        <f>[1]节奏总纲!AW26</f>
        <v>0.55762795704307289</v>
      </c>
      <c r="AL26" s="153">
        <f>[1]节奏总纲!AX26</f>
        <v>0.27881397852153644</v>
      </c>
      <c r="AN26" s="153">
        <f>[1]节奏总纲!AZ26</f>
        <v>23</v>
      </c>
      <c r="AO26" s="153">
        <f>[1]节奏总纲!BA26</f>
        <v>28.705435004691331</v>
      </c>
      <c r="AP26" s="153">
        <f>[1]节奏总纲!BB26</f>
        <v>30.079877315295377</v>
      </c>
      <c r="AQ26" s="153">
        <f>[1]节奏总纲!BC26</f>
        <v>31.848636073084339</v>
      </c>
      <c r="AR26" s="153">
        <f>[1]节奏总纲!BD26</f>
        <v>34.360958982105608</v>
      </c>
      <c r="AS26" s="153">
        <f>[1]节奏总纲!BE26</f>
        <v>38.976971320055128</v>
      </c>
      <c r="AW26" s="153">
        <v>23</v>
      </c>
      <c r="AX26" s="153">
        <f>'[1]资源-钻石'!L26</f>
        <v>39441.374733984303</v>
      </c>
      <c r="AY26" s="153">
        <f>'[1]资源-钻石'!M26</f>
        <v>46764.319958154112</v>
      </c>
      <c r="AZ26" s="153">
        <f>'[1]资源-钻石'!N26</f>
        <v>62693.408604683958</v>
      </c>
      <c r="BA26" s="153">
        <f>'[1]资源-钻石'!O26</f>
        <v>122558.49011127357</v>
      </c>
      <c r="BB26" s="153">
        <f>'[1]资源-钻石'!P26</f>
        <v>194255.2813514556</v>
      </c>
    </row>
    <row r="27" spans="2:54" x14ac:dyDescent="0.15">
      <c r="B27" s="153">
        <f>[1]节奏总纲!N27</f>
        <v>34</v>
      </c>
      <c r="C27" s="153">
        <f>[1]节奏总纲!O27</f>
        <v>24</v>
      </c>
      <c r="D27" s="153">
        <f>[1]节奏总纲!P27</f>
        <v>4.2780316430915768</v>
      </c>
      <c r="E27" s="153">
        <f>[1]节奏总纲!Q27</f>
        <v>3.7214597263253628</v>
      </c>
      <c r="F27" s="153">
        <f>[1]节奏总纲!R27</f>
        <v>3.0699155070825155</v>
      </c>
      <c r="G27" s="153">
        <f>[1]节奏总纲!S27</f>
        <v>2.2742016214674821</v>
      </c>
      <c r="H27" s="153">
        <f>[1]节奏总纲!T27</f>
        <v>1.2692919885052709</v>
      </c>
      <c r="J27" s="153">
        <f>[1]节奏总纲!V27</f>
        <v>24</v>
      </c>
      <c r="K27" s="153">
        <f>[1]节奏总纲!W27</f>
        <v>0.35345398971191244</v>
      </c>
      <c r="L27" s="153">
        <f>[1]节奏总纲!X27</f>
        <v>0.31335649213046235</v>
      </c>
      <c r="M27" s="153">
        <f>[1]节奏总纲!Y27</f>
        <v>0.26345002715071786</v>
      </c>
      <c r="N27" s="153">
        <f>[1]节奏总纲!Z27</f>
        <v>0.19456792294159797</v>
      </c>
      <c r="O27" s="153">
        <f>[1]节奏总纲!AA27</f>
        <v>0.10840191863556625</v>
      </c>
      <c r="Q27" s="153">
        <f>[1]节奏总纲!AC27</f>
        <v>24</v>
      </c>
      <c r="R27" s="153">
        <f>[1]节奏总纲!AD27</f>
        <v>46.430041330048923</v>
      </c>
      <c r="S27" s="153">
        <f>[1]节奏总纲!AE27</f>
        <v>48.330142263709867</v>
      </c>
      <c r="T27" s="153">
        <f>[1]节奏总纲!AF27</f>
        <v>51.118578408701396</v>
      </c>
      <c r="U27" s="153">
        <f>[1]节奏总纲!AG27</f>
        <v>55.44072585486321</v>
      </c>
      <c r="V27" s="153">
        <f>[1]节奏总纲!AH27</f>
        <v>63.791742872142052</v>
      </c>
      <c r="Z27" s="153">
        <f>[1]节奏总纲!AL27</f>
        <v>24</v>
      </c>
      <c r="AA27" s="153">
        <f>[1]节奏总纲!AM27</f>
        <v>10.47447102993563</v>
      </c>
      <c r="AB27" s="153">
        <f>[1]节奏总纲!AN27</f>
        <v>8.3795768239485042</v>
      </c>
      <c r="AC27" s="153">
        <f>[1]节奏总纲!AO27</f>
        <v>6.2846826179613782</v>
      </c>
      <c r="AD27" s="153">
        <f>[1]节奏总纲!AP27</f>
        <v>4.1897884119742521</v>
      </c>
      <c r="AE27" s="153">
        <f>[1]节奏总纲!AQ27</f>
        <v>2.0948942059871261</v>
      </c>
      <c r="AG27" s="153">
        <f>[1]节奏总纲!AS27</f>
        <v>24</v>
      </c>
      <c r="AH27" s="153">
        <f>[1]节奏总纲!AT27</f>
        <v>1.6389143055524151</v>
      </c>
      <c r="AI27" s="153">
        <f>[1]节奏总纲!AU27</f>
        <v>1.3111314444419317</v>
      </c>
      <c r="AJ27" s="153">
        <f>[1]节奏总纲!AV27</f>
        <v>0.98334858333144926</v>
      </c>
      <c r="AK27" s="153">
        <f>[1]节奏总纲!AW27</f>
        <v>0.65556572222096587</v>
      </c>
      <c r="AL27" s="153">
        <f>[1]节奏总纲!AX27</f>
        <v>0.32778286111048294</v>
      </c>
      <c r="AN27" s="153">
        <f>[1]节奏总纲!AZ27</f>
        <v>24</v>
      </c>
      <c r="AO27" s="153">
        <f>[1]节奏总纲!BA27</f>
        <v>28.979524459106884</v>
      </c>
      <c r="AP27" s="153">
        <f>[1]节奏总纲!BB27</f>
        <v>30.329493925593439</v>
      </c>
      <c r="AQ27" s="153">
        <f>[1]节奏总纲!BC27</f>
        <v>32.113552950216736</v>
      </c>
      <c r="AR27" s="153">
        <f>[1]节奏总纲!BD27</f>
        <v>34.627226072894942</v>
      </c>
      <c r="AS27" s="153">
        <f>[1]节奏总纲!BE27</f>
        <v>39.250296194358178</v>
      </c>
      <c r="AW27" s="153">
        <v>24</v>
      </c>
      <c r="AX27" s="153">
        <f>'[1]资源-钻石'!L27</f>
        <v>42455.510425797751</v>
      </c>
      <c r="AY27" s="153">
        <f>'[1]资源-钻石'!M27</f>
        <v>50305.382045004058</v>
      </c>
      <c r="AZ27" s="153">
        <f>'[1]资源-钻石'!N27</f>
        <v>67308.64985116481</v>
      </c>
      <c r="BA27" s="153">
        <f>'[1]资源-钻石'!O27</f>
        <v>130759.58961889998</v>
      </c>
      <c r="BB27" s="153">
        <f>'[1]资源-钻石'!P27</f>
        <v>204714.47819574765</v>
      </c>
    </row>
    <row r="28" spans="2:54" x14ac:dyDescent="0.15">
      <c r="B28" s="153">
        <f>[1]节奏总纲!N28</f>
        <v>35</v>
      </c>
      <c r="C28" s="153">
        <f>[1]节奏总纲!O28</f>
        <v>25</v>
      </c>
      <c r="D28" s="153">
        <f>[1]节奏总纲!P28</f>
        <v>4.6568542494923806</v>
      </c>
      <c r="E28" s="153">
        <f>[1]节奏总纲!Q28</f>
        <v>4.054257309608067</v>
      </c>
      <c r="F28" s="153">
        <f>[1]节奏总纲!R28</f>
        <v>3.3445527219854276</v>
      </c>
      <c r="G28" s="153">
        <f>[1]节奏总纲!S28</f>
        <v>2.478377831579845</v>
      </c>
      <c r="H28" s="153">
        <f>[1]节奏总纲!T28</f>
        <v>1.3802915995495415</v>
      </c>
      <c r="J28" s="153">
        <f>[1]节奏总纲!V28</f>
        <v>25</v>
      </c>
      <c r="K28" s="153">
        <f>[1]节奏总纲!W28</f>
        <v>0.37882260640080379</v>
      </c>
      <c r="L28" s="153">
        <f>[1]节奏总纲!X28</f>
        <v>0.33279758328270415</v>
      </c>
      <c r="M28" s="153">
        <f>[1]节奏总纲!Y28</f>
        <v>0.27463721490291215</v>
      </c>
      <c r="N28" s="153">
        <f>[1]节奏总纲!Z28</f>
        <v>0.20417621011236298</v>
      </c>
      <c r="O28" s="153">
        <f>[1]节奏总纲!AA28</f>
        <v>0.11099961104427059</v>
      </c>
      <c r="Q28" s="153">
        <f>[1]节奏总纲!AC28</f>
        <v>25</v>
      </c>
      <c r="R28" s="153">
        <f>[1]节奏总纲!AD28</f>
        <v>47.004247194324648</v>
      </c>
      <c r="S28" s="153">
        <f>[1]节奏总纲!AE28</f>
        <v>48.904516930942819</v>
      </c>
      <c r="T28" s="153">
        <f>[1]节奏总纲!AF28</f>
        <v>51.667220029142385</v>
      </c>
      <c r="U28" s="153">
        <f>[1]节奏总纲!AG28</f>
        <v>56.05100027504308</v>
      </c>
      <c r="V28" s="153">
        <f>[1]节奏总纲!AH28</f>
        <v>64.398425477456215</v>
      </c>
      <c r="Z28" s="153">
        <f>[1]节奏总纲!AL28</f>
        <v>25</v>
      </c>
      <c r="AA28" s="153">
        <f>[1]节奏总纲!AM28</f>
        <v>12.4</v>
      </c>
      <c r="AB28" s="153">
        <f>[1]节奏总纲!AN28</f>
        <v>9.9200000000000017</v>
      </c>
      <c r="AC28" s="153">
        <f>[1]节奏总纲!AO28</f>
        <v>7.4399999999999995</v>
      </c>
      <c r="AD28" s="153">
        <f>[1]节奏总纲!AP28</f>
        <v>4.9600000000000009</v>
      </c>
      <c r="AE28" s="153">
        <f>[1]节奏总纲!AQ28</f>
        <v>2.4800000000000004</v>
      </c>
      <c r="AG28" s="153">
        <f>[1]节奏总纲!AS28</f>
        <v>25</v>
      </c>
      <c r="AH28" s="153">
        <f>[1]节奏总纲!AT28</f>
        <v>1.9255289700643701</v>
      </c>
      <c r="AI28" s="153">
        <f>[1]节奏总纲!AU28</f>
        <v>1.5404231760514975</v>
      </c>
      <c r="AJ28" s="153">
        <f>[1]节奏总纲!AV28</f>
        <v>1.1553173820386213</v>
      </c>
      <c r="AK28" s="153">
        <f>[1]节奏总纲!AW28</f>
        <v>0.77021158802574874</v>
      </c>
      <c r="AL28" s="153">
        <f>[1]节奏总纲!AX28</f>
        <v>0.38510579401287437</v>
      </c>
      <c r="AN28" s="153">
        <f>[1]节奏总纲!AZ28</f>
        <v>25</v>
      </c>
      <c r="AO28" s="153">
        <f>[1]节奏总纲!BA28</f>
        <v>29.216428548527322</v>
      </c>
      <c r="AP28" s="153">
        <f>[1]节奏总纲!BB28</f>
        <v>30.579110535891502</v>
      </c>
      <c r="AQ28" s="153">
        <f>[1]节奏总纲!BC28</f>
        <v>32.356435933516131</v>
      </c>
      <c r="AR28" s="153">
        <f>[1]节奏总纲!BD28</f>
        <v>34.893493163684269</v>
      </c>
      <c r="AS28" s="153">
        <f>[1]节奏总纲!BE28</f>
        <v>39.520459727922798</v>
      </c>
      <c r="AW28" s="153">
        <v>25</v>
      </c>
      <c r="AX28" s="153">
        <f>'[1]资源-钻石'!L28</f>
        <v>45685.981072766874</v>
      </c>
      <c r="AY28" s="153">
        <f>'[1]资源-钻石'!M28</f>
        <v>54066.136758415378</v>
      </c>
      <c r="AZ28" s="153">
        <f>'[1]资源-钻石'!N28</f>
        <v>72119.873504269286</v>
      </c>
      <c r="BA28" s="153">
        <f>'[1]资源-钻石'!O28</f>
        <v>139365.68147055706</v>
      </c>
      <c r="BB28" s="153">
        <f>'[1]资源-钻石'!P28</f>
        <v>215424.31429611138</v>
      </c>
    </row>
    <row r="29" spans="2:54" x14ac:dyDescent="0.15">
      <c r="B29" s="153">
        <f>[1]节奏总纲!N29</f>
        <v>36</v>
      </c>
      <c r="C29" s="153">
        <f>[1]节奏总纲!O29</f>
        <v>26</v>
      </c>
      <c r="D29" s="153">
        <f>[1]节奏总纲!P29</f>
        <v>5.062866266041592</v>
      </c>
      <c r="E29" s="153">
        <f>[1]节奏总纲!Q29</f>
        <v>4.408743944469018</v>
      </c>
      <c r="F29" s="153">
        <f>[1]节奏总纲!R29</f>
        <v>3.63716312552428</v>
      </c>
      <c r="G29" s="153">
        <f>[1]节奏总纲!S29</f>
        <v>2.6914197070277099</v>
      </c>
      <c r="H29" s="153">
        <f>[1]节奏总纲!T29</f>
        <v>1.4996209880015197</v>
      </c>
      <c r="J29" s="153">
        <f>[1]节奏总纲!V29</f>
        <v>26</v>
      </c>
      <c r="K29" s="153">
        <f>[1]节奏总纲!W29</f>
        <v>0.40601201654921137</v>
      </c>
      <c r="L29" s="153">
        <f>[1]节奏总纲!X29</f>
        <v>0.354486634860951</v>
      </c>
      <c r="M29" s="153">
        <f>[1]节奏总纲!Y29</f>
        <v>0.29261040353885237</v>
      </c>
      <c r="N29" s="153">
        <f>[1]节奏总纲!Z29</f>
        <v>0.2130418754478649</v>
      </c>
      <c r="O29" s="153">
        <f>[1]节奏总纲!AA29</f>
        <v>0.11932938845197816</v>
      </c>
      <c r="Q29" s="153">
        <f>[1]节奏总纲!AC29</f>
        <v>26</v>
      </c>
      <c r="R29" s="153">
        <f>[1]节奏总纲!AD29</f>
        <v>47.540284631526092</v>
      </c>
      <c r="S29" s="153">
        <f>[1]节奏总纲!AE29</f>
        <v>49.446133440059114</v>
      </c>
      <c r="T29" s="153">
        <f>[1]节奏总纲!AF29</f>
        <v>52.199341027338768</v>
      </c>
      <c r="U29" s="153">
        <f>[1]节奏总纲!AG29</f>
        <v>56.621068614050692</v>
      </c>
      <c r="V29" s="153">
        <f>[1]节奏总纲!AH29</f>
        <v>65.00344105132713</v>
      </c>
      <c r="Z29" s="153">
        <f>[1]节奏总纲!AL29</f>
        <v>26</v>
      </c>
      <c r="AA29" s="153">
        <f>[1]节奏总纲!AM29</f>
        <v>14.6609224175611</v>
      </c>
      <c r="AB29" s="153">
        <f>[1]节奏总纲!AN29</f>
        <v>11.72873793404888</v>
      </c>
      <c r="AC29" s="153">
        <f>[1]节奏总纲!AO29</f>
        <v>8.7965534505366598</v>
      </c>
      <c r="AD29" s="153">
        <f>[1]节奏总纲!AP29</f>
        <v>5.8643689670244399</v>
      </c>
      <c r="AE29" s="153">
        <f>[1]节奏总纲!AQ29</f>
        <v>2.9321844835122199</v>
      </c>
      <c r="AG29" s="153">
        <f>[1]节奏总纲!AS29</f>
        <v>26</v>
      </c>
      <c r="AH29" s="153">
        <f>[1]节奏总纲!AT29</f>
        <v>2.2609224175610994</v>
      </c>
      <c r="AI29" s="153">
        <f>[1]节奏总纲!AU29</f>
        <v>1.8087379340488781</v>
      </c>
      <c r="AJ29" s="153">
        <f>[1]节奏总纲!AV29</f>
        <v>1.3565534505366603</v>
      </c>
      <c r="AK29" s="153">
        <f>[1]节奏总纲!AW29</f>
        <v>0.90436896702443903</v>
      </c>
      <c r="AL29" s="153">
        <f>[1]节奏总纲!AX29</f>
        <v>0.45218448351221951</v>
      </c>
      <c r="AN29" s="153">
        <f>[1]节奏总纲!AZ29</f>
        <v>26</v>
      </c>
      <c r="AO29" s="153">
        <f>[1]节奏总纲!BA29</f>
        <v>29.45033047434006</v>
      </c>
      <c r="AP29" s="153">
        <f>[1]节奏总纲!BB29</f>
        <v>30.828727146189561</v>
      </c>
      <c r="AQ29" s="153">
        <f>[1]节奏总纲!BC29</f>
        <v>32.59931891681552</v>
      </c>
      <c r="AR29" s="153">
        <f>[1]节奏总纲!BD29</f>
        <v>35.146386283795508</v>
      </c>
      <c r="AS29" s="153">
        <f>[1]节奏总纲!BE29</f>
        <v>39.790623261487418</v>
      </c>
      <c r="AW29" s="153">
        <v>26</v>
      </c>
      <c r="AX29" s="153">
        <f>'[1]资源-钻石'!L29</f>
        <v>49148.313783690814</v>
      </c>
      <c r="AY29" s="153">
        <f>'[1]资源-钻石'!M29</f>
        <v>58071.98701052543</v>
      </c>
      <c r="AZ29" s="153">
        <f>'[1]资源-钻石'!N29</f>
        <v>77245.959913018538</v>
      </c>
      <c r="BA29" s="153">
        <f>'[1]资源-钻石'!O29</f>
        <v>148345.46392094449</v>
      </c>
      <c r="BB29" s="153">
        <f>'[1]资源-钻石'!P29</f>
        <v>226937.85186848728</v>
      </c>
    </row>
    <row r="30" spans="2:54" x14ac:dyDescent="0.15">
      <c r="B30" s="153">
        <f>[1]节奏总纲!N30</f>
        <v>37</v>
      </c>
      <c r="C30" s="153">
        <f>[1]节奏总纲!O30</f>
        <v>27</v>
      </c>
      <c r="D30" s="153">
        <f>[1]节奏总纲!P30</f>
        <v>5.4980191708498847</v>
      </c>
      <c r="E30" s="153">
        <f>[1]节奏总纲!Q30</f>
        <v>4.7882248958931646</v>
      </c>
      <c r="F30" s="153">
        <f>[1]节奏总纲!R30</f>
        <v>3.9492271704214725</v>
      </c>
      <c r="G30" s="153">
        <f>[1]节奏总纲!S30</f>
        <v>2.9205477835554587</v>
      </c>
      <c r="H30" s="153">
        <f>[1]节奏总纲!T30</f>
        <v>1.6290630803228208</v>
      </c>
      <c r="J30" s="153">
        <f>[1]节奏总纲!V30</f>
        <v>27</v>
      </c>
      <c r="K30" s="153">
        <f>[1]节奏总纲!W30</f>
        <v>0.43515290480829272</v>
      </c>
      <c r="L30" s="153">
        <f>[1]节奏总纲!X30</f>
        <v>0.37948095142414662</v>
      </c>
      <c r="M30" s="153">
        <f>[1]节奏总纲!Y30</f>
        <v>0.31206404489719253</v>
      </c>
      <c r="N30" s="153">
        <f>[1]节奏总纲!Z30</f>
        <v>0.2291280765277488</v>
      </c>
      <c r="O30" s="153">
        <f>[1]节奏总纲!AA30</f>
        <v>0.12944209232130111</v>
      </c>
      <c r="Q30" s="153">
        <f>[1]节奏总纲!AC30</f>
        <v>27</v>
      </c>
      <c r="R30" s="153">
        <f>[1]节奏总纲!AD30</f>
        <v>48.071211008105138</v>
      </c>
      <c r="S30" s="153">
        <f>[1]节奏总纲!AE30</f>
        <v>49.981218513907905</v>
      </c>
      <c r="T30" s="153">
        <f>[1]节奏总纲!AF30</f>
        <v>52.705993248660157</v>
      </c>
      <c r="U30" s="153">
        <f>[1]节奏总纲!AG30</f>
        <v>57.175765669822162</v>
      </c>
      <c r="V30" s="153">
        <f>[1]节奏总纲!AH30</f>
        <v>65.541743280100334</v>
      </c>
      <c r="Z30" s="153">
        <f>[1]节奏总纲!AL30</f>
        <v>27</v>
      </c>
      <c r="AA30" s="153">
        <f>[1]节奏总纲!AM30</f>
        <v>17.314186320787698</v>
      </c>
      <c r="AB30" s="153">
        <f>[1]节奏总纲!AN30</f>
        <v>13.851349056630159</v>
      </c>
      <c r="AC30" s="153">
        <f>[1]节奏总纲!AO30</f>
        <v>10.388511792472618</v>
      </c>
      <c r="AD30" s="153">
        <f>[1]节奏总纲!AP30</f>
        <v>6.9256745283150796</v>
      </c>
      <c r="AE30" s="153">
        <f>[1]节奏总纲!AQ30</f>
        <v>3.4628372641575398</v>
      </c>
      <c r="AG30" s="153">
        <f>[1]节奏总纲!AS30</f>
        <v>27</v>
      </c>
      <c r="AH30" s="153">
        <f>[1]节奏总纲!AT30</f>
        <v>2.6532639032265983</v>
      </c>
      <c r="AI30" s="153">
        <f>[1]节奏总纲!AU30</f>
        <v>2.1226111225812794</v>
      </c>
      <c r="AJ30" s="153">
        <f>[1]节奏总纲!AV30</f>
        <v>1.5919583419359586</v>
      </c>
      <c r="AK30" s="153">
        <f>[1]节奏总纲!AW30</f>
        <v>1.0613055612906397</v>
      </c>
      <c r="AL30" s="153">
        <f>[1]节奏总纲!AX30</f>
        <v>0.53065278064531984</v>
      </c>
      <c r="AN30" s="153">
        <f>[1]节奏总纲!AZ30</f>
        <v>27</v>
      </c>
      <c r="AO30" s="153">
        <f>[1]节奏总纲!BA30</f>
        <v>29.684232400152801</v>
      </c>
      <c r="AP30" s="153">
        <f>[1]节奏总纲!BB30</f>
        <v>31.066913270913183</v>
      </c>
      <c r="AQ30" s="153">
        <f>[1]节奏总纲!BC30</f>
        <v>32.842201900114915</v>
      </c>
      <c r="AR30" s="153">
        <f>[1]节奏总纲!BD30</f>
        <v>35.390363423454687</v>
      </c>
      <c r="AS30" s="153">
        <f>[1]节奏总纲!BE30</f>
        <v>40.052446592012309</v>
      </c>
      <c r="AW30" s="153">
        <v>27</v>
      </c>
      <c r="AX30" s="153">
        <f>'[1]资源-钻石'!L30</f>
        <v>52859.150101730454</v>
      </c>
      <c r="AY30" s="153">
        <f>'[1]资源-钻石'!M30</f>
        <v>62360.283706195398</v>
      </c>
      <c r="AZ30" s="153">
        <f>'[1]资源-钻石'!N30</f>
        <v>82712.844343169767</v>
      </c>
      <c r="BA30" s="153">
        <f>'[1]资源-钻石'!O30</f>
        <v>158003.28483605565</v>
      </c>
      <c r="BB30" s="153">
        <f>'[1]资源-钻石'!P30</f>
        <v>239427.1171929971</v>
      </c>
    </row>
    <row r="31" spans="2:54" x14ac:dyDescent="0.15">
      <c r="B31" s="153">
        <f>[1]节奏总纲!N31</f>
        <v>38</v>
      </c>
      <c r="C31" s="153">
        <f>[1]节奏总纲!O31</f>
        <v>28</v>
      </c>
      <c r="D31" s="153">
        <f>[1]节奏总纲!P31</f>
        <v>5.9644045063689921</v>
      </c>
      <c r="E31" s="153">
        <f>[1]节奏总纲!Q31</f>
        <v>5.1914176823435705</v>
      </c>
      <c r="F31" s="153">
        <f>[1]节奏总纲!R31</f>
        <v>4.2752851501652938</v>
      </c>
      <c r="G31" s="153">
        <f>[1]节奏总纲!S31</f>
        <v>3.1653094715300236</v>
      </c>
      <c r="H31" s="153">
        <f>[1]节奏总纲!T31</f>
        <v>1.7738139001941382</v>
      </c>
      <c r="J31" s="153">
        <f>[1]节奏总纲!V31</f>
        <v>28</v>
      </c>
      <c r="K31" s="153">
        <f>[1]节奏总纲!W31</f>
        <v>0.46638533551910744</v>
      </c>
      <c r="L31" s="153">
        <f>[1]节奏总纲!X31</f>
        <v>0.4031927864504059</v>
      </c>
      <c r="M31" s="153">
        <f>[1]节奏总纲!Y31</f>
        <v>0.32605797974382122</v>
      </c>
      <c r="N31" s="153">
        <f>[1]节奏总纲!Z31</f>
        <v>0.24476168797456488</v>
      </c>
      <c r="O31" s="153">
        <f>[1]节奏总纲!AA31</f>
        <v>0.14475081987131744</v>
      </c>
      <c r="Q31" s="153">
        <f>[1]节奏总纲!AC31</f>
        <v>28</v>
      </c>
      <c r="R31" s="153">
        <f>[1]节奏总纲!AD31</f>
        <v>48.571351621712928</v>
      </c>
      <c r="S31" s="153">
        <f>[1]节奏总纲!AE31</f>
        <v>50.509688493127967</v>
      </c>
      <c r="T31" s="153">
        <f>[1]节奏总纲!AF31</f>
        <v>53.212684955585161</v>
      </c>
      <c r="U31" s="153">
        <f>[1]节奏总纲!AG31</f>
        <v>57.699988965458331</v>
      </c>
      <c r="V31" s="153">
        <f>[1]节奏总纲!AH31</f>
        <v>66.076345334947405</v>
      </c>
      <c r="Z31" s="153">
        <f>[1]节奏总纲!AL31</f>
        <v>28</v>
      </c>
      <c r="AA31" s="153">
        <f>[1]节奏总纲!AM31</f>
        <v>20.42625995518307</v>
      </c>
      <c r="AB31" s="153">
        <f>[1]节奏总纲!AN31</f>
        <v>16.341007964146456</v>
      </c>
      <c r="AC31" s="153">
        <f>[1]节奏总纲!AO31</f>
        <v>12.255755973109842</v>
      </c>
      <c r="AD31" s="153">
        <f>[1]节奏总纲!AP31</f>
        <v>8.1705039820732281</v>
      </c>
      <c r="AE31" s="153">
        <f>[1]节奏总纲!AQ31</f>
        <v>4.0852519910366141</v>
      </c>
      <c r="AG31" s="153">
        <f>[1]节奏总纲!AS31</f>
        <v>28</v>
      </c>
      <c r="AH31" s="153">
        <f>[1]节奏总纲!AT31</f>
        <v>3.1120736343953723</v>
      </c>
      <c r="AI31" s="153">
        <f>[1]节奏总纲!AU31</f>
        <v>2.4896589075162971</v>
      </c>
      <c r="AJ31" s="153">
        <f>[1]节奏总纲!AV31</f>
        <v>1.8672441806372237</v>
      </c>
      <c r="AK31" s="153">
        <f>[1]节奏总纲!AW31</f>
        <v>1.2448294537581486</v>
      </c>
      <c r="AL31" s="153">
        <f>[1]节奏总纲!AX31</f>
        <v>0.62241472687907429</v>
      </c>
      <c r="AN31" s="153">
        <f>[1]节奏总纲!AZ31</f>
        <v>28</v>
      </c>
      <c r="AO31" s="153">
        <f>[1]节奏总纲!BA31</f>
        <v>29.918134325965539</v>
      </c>
      <c r="AP31" s="153">
        <f>[1]节奏总纲!BB31</f>
        <v>31.280110398778046</v>
      </c>
      <c r="AQ31" s="153">
        <f>[1]节奏总纲!BC31</f>
        <v>33.072726100175295</v>
      </c>
      <c r="AR31" s="153">
        <f>[1]节奏总纲!BD31</f>
        <v>35.634340563113874</v>
      </c>
      <c r="AS31" s="153">
        <f>[1]节奏总纲!BE31</f>
        <v>40.28554255651148</v>
      </c>
      <c r="AW31" s="153">
        <v>28</v>
      </c>
      <c r="AX31" s="153">
        <f>'[1]资源-钻石'!L31</f>
        <v>56836.325991221209</v>
      </c>
      <c r="AY31" s="153">
        <f>'[1]资源-钻石'!M31</f>
        <v>66916.534256755243</v>
      </c>
      <c r="AZ31" s="153">
        <f>'[1]资源-钻石'!N31</f>
        <v>88424.881093110947</v>
      </c>
      <c r="BA31" s="153">
        <f>'[1]资源-钻石'!O31</f>
        <v>168320.06741967064</v>
      </c>
      <c r="BB31" s="153">
        <f>'[1]资源-钻石'!P31</f>
        <v>253393.45042273053</v>
      </c>
    </row>
    <row r="32" spans="2:54" x14ac:dyDescent="0.15">
      <c r="B32" s="153">
        <f>[1]节奏总纲!N32</f>
        <v>39</v>
      </c>
      <c r="C32" s="153">
        <f>[1]节奏总纲!O32</f>
        <v>29</v>
      </c>
      <c r="D32" s="153">
        <f>[1]节奏总纲!P32</f>
        <v>6.4642639322944575</v>
      </c>
      <c r="E32" s="153">
        <f>[1]节奏总纲!Q32</f>
        <v>5.6323131642081607</v>
      </c>
      <c r="F32" s="153">
        <f>[1]节奏总纲!R32</f>
        <v>4.6510378992858623</v>
      </c>
      <c r="G32" s="153">
        <f>[1]节奏总纲!S32</f>
        <v>3.4532097926316991</v>
      </c>
      <c r="H32" s="153">
        <f>[1]节奏总纲!T32</f>
        <v>1.9366934741154194</v>
      </c>
      <c r="J32" s="153">
        <f>[1]节奏总纲!V32</f>
        <v>29</v>
      </c>
      <c r="K32" s="153">
        <f>[1]节奏总纲!W32</f>
        <v>0.49985942592546539</v>
      </c>
      <c r="L32" s="153">
        <f>[1]节奏总纲!X32</f>
        <v>0.44089548186459027</v>
      </c>
      <c r="M32" s="153">
        <f>[1]节奏总纲!Y32</f>
        <v>0.37575274912056855</v>
      </c>
      <c r="N32" s="153">
        <f>[1]节奏总纲!Z32</f>
        <v>0.28790032110167552</v>
      </c>
      <c r="O32" s="153">
        <f>[1]节奏总纲!AA32</f>
        <v>0.16287957392128116</v>
      </c>
      <c r="Q32" s="153">
        <f>[1]节奏总纲!AC32</f>
        <v>29</v>
      </c>
      <c r="R32" s="153">
        <f>[1]节奏总纲!AD32</f>
        <v>49.066704614192936</v>
      </c>
      <c r="S32" s="153">
        <f>[1]节奏总纲!AE32</f>
        <v>51.033341828534468</v>
      </c>
      <c r="T32" s="153">
        <f>[1]节奏总纲!AF32</f>
        <v>53.719431255885922</v>
      </c>
      <c r="U32" s="153">
        <f>[1]节奏总纲!AG32</f>
        <v>58.210135614815364</v>
      </c>
      <c r="V32" s="153">
        <f>[1]节奏总纲!AH32</f>
        <v>66.589764070576265</v>
      </c>
      <c r="Z32" s="153">
        <f>[1]节奏总纲!AL32</f>
        <v>29</v>
      </c>
      <c r="AA32" s="153">
        <f>[1]节奏总纲!AM32</f>
        <v>24.074703862418847</v>
      </c>
      <c r="AB32" s="153">
        <f>[1]节奏总纲!AN32</f>
        <v>19.259763089935078</v>
      </c>
      <c r="AC32" s="153">
        <f>[1]节奏总纲!AO32</f>
        <v>14.444822317451308</v>
      </c>
      <c r="AD32" s="153">
        <f>[1]节奏总纲!AP32</f>
        <v>9.6298815449675388</v>
      </c>
      <c r="AE32" s="153">
        <f>[1]节奏总纲!AQ32</f>
        <v>4.8149407724837694</v>
      </c>
      <c r="AG32" s="153">
        <f>[1]节奏总纲!AS32</f>
        <v>29</v>
      </c>
      <c r="AH32" s="153">
        <f>[1]节奏总纲!AT32</f>
        <v>3.6484439072357766</v>
      </c>
      <c r="AI32" s="153">
        <f>[1]节奏总纲!AU32</f>
        <v>2.9187551257886213</v>
      </c>
      <c r="AJ32" s="153">
        <f>[1]节奏总纲!AV32</f>
        <v>2.189066344341466</v>
      </c>
      <c r="AK32" s="153">
        <f>[1]节奏总纲!AW32</f>
        <v>1.4593775628943106</v>
      </c>
      <c r="AL32" s="153">
        <f>[1]节奏总纲!AX32</f>
        <v>0.72968878144715532</v>
      </c>
      <c r="AN32" s="153">
        <f>[1]节奏总纲!AZ32</f>
        <v>29</v>
      </c>
      <c r="AO32" s="153">
        <f>[1]节奏总纲!BA32</f>
        <v>30.12980063735499</v>
      </c>
      <c r="AP32" s="153">
        <f>[1]节奏总纲!BB32</f>
        <v>31.493307526642905</v>
      </c>
      <c r="AQ32" s="153">
        <f>[1]节奏总纲!BC32</f>
        <v>33.280329748032408</v>
      </c>
      <c r="AR32" s="153">
        <f>[1]节奏总纲!BD32</f>
        <v>35.878317702773053</v>
      </c>
      <c r="AS32" s="153">
        <f>[1]节奏总纲!BE32</f>
        <v>40.518638521010644</v>
      </c>
      <c r="AW32" s="153">
        <v>29</v>
      </c>
      <c r="AX32" s="153">
        <f>'[1]资源-钻石'!L32</f>
        <v>61098.957565416582</v>
      </c>
      <c r="AY32" s="153">
        <f>'[1]资源-钻石'!M32</f>
        <v>71898.84135522804</v>
      </c>
      <c r="AZ32" s="153">
        <f>'[1]资源-钻石'!N32</f>
        <v>95007.49414111684</v>
      </c>
      <c r="BA32" s="153">
        <f>'[1]资源-钻石'!O32</f>
        <v>180455.15703740349</v>
      </c>
      <c r="BB32" s="153">
        <f>'[1]资源-钻石'!P32</f>
        <v>269108.94279592694</v>
      </c>
    </row>
    <row r="33" spans="2:54" x14ac:dyDescent="0.15">
      <c r="B33" s="153">
        <f>[1]节奏总纲!N33</f>
        <v>40</v>
      </c>
      <c r="C33" s="153">
        <f>[1]节奏总纲!O33</f>
        <v>30</v>
      </c>
      <c r="D33" s="153">
        <f>[1]节奏总纲!P33</f>
        <v>7</v>
      </c>
      <c r="E33" s="153">
        <f>[1]节奏总纲!Q33</f>
        <v>6.1025999999999998</v>
      </c>
      <c r="F33" s="153">
        <f>[1]节奏总纲!R33</f>
        <v>5.0421000000000005</v>
      </c>
      <c r="G33" s="153">
        <f>[1]节奏总纲!S33</f>
        <v>3.7428999999999997</v>
      </c>
      <c r="H33" s="153">
        <f>[1]节奏总纲!T33</f>
        <v>2.1006999999999998</v>
      </c>
      <c r="J33" s="153">
        <f>[1]节奏总纲!V33</f>
        <v>30</v>
      </c>
      <c r="K33" s="153">
        <f>[1]节奏总纲!W33</f>
        <v>0.5357360677055425</v>
      </c>
      <c r="L33" s="153">
        <f>[1]节奏总纲!X33</f>
        <v>0.47028683579183905</v>
      </c>
      <c r="M33" s="153">
        <f>[1]节奏总纲!Y33</f>
        <v>0.39106210071413816</v>
      </c>
      <c r="N33" s="153">
        <f>[1]节奏总纲!Z33</f>
        <v>0.28969020736830053</v>
      </c>
      <c r="O33" s="153">
        <f>[1]节奏总纲!AA33</f>
        <v>0.16400652588458042</v>
      </c>
      <c r="Q33" s="153">
        <f>[1]节奏总纲!AC33</f>
        <v>30</v>
      </c>
      <c r="R33" s="153">
        <f>[1]节奏总纲!AD33</f>
        <v>49.533352307096472</v>
      </c>
      <c r="S33" s="153">
        <f>[1]节奏总纲!AE33</f>
        <v>51.497823295559343</v>
      </c>
      <c r="T33" s="153">
        <f>[1]节奏总纲!AF33</f>
        <v>54.213705787583436</v>
      </c>
      <c r="U33" s="153">
        <f>[1]节奏总纲!AG33</f>
        <v>58.701446767877648</v>
      </c>
      <c r="V33" s="153">
        <f>[1]节奏总纲!AH33</f>
        <v>67.097551508592701</v>
      </c>
      <c r="Z33" s="153">
        <f>[1]节奏总纲!AL33</f>
        <v>30</v>
      </c>
      <c r="AA33" s="153">
        <f>[1]节奏总纲!AM33</f>
        <v>28.35</v>
      </c>
      <c r="AB33" s="153">
        <f>[1]节奏总纲!AN33</f>
        <v>22.680000000000003</v>
      </c>
      <c r="AC33" s="153">
        <f>[1]节奏总纲!AO33</f>
        <v>17.010000000000002</v>
      </c>
      <c r="AD33" s="153">
        <f>[1]节奏总纲!AP33</f>
        <v>11.340000000000002</v>
      </c>
      <c r="AE33" s="153">
        <f>[1]节奏总纲!AQ33</f>
        <v>5.6700000000000008</v>
      </c>
      <c r="AG33" s="153">
        <f>[1]节奏总纲!AS33</f>
        <v>30</v>
      </c>
      <c r="AH33" s="153">
        <f>[1]节奏总纲!AT33</f>
        <v>4.2752961375811545</v>
      </c>
      <c r="AI33" s="153">
        <f>[1]节奏总纲!AU33</f>
        <v>3.4202369100649257</v>
      </c>
      <c r="AJ33" s="153">
        <f>[1]节奏总纲!AV33</f>
        <v>2.5651776825486934</v>
      </c>
      <c r="AK33" s="153">
        <f>[1]节奏总纲!AW33</f>
        <v>1.7101184550324628</v>
      </c>
      <c r="AL33" s="153">
        <f>[1]节奏总纲!AX33</f>
        <v>0.85505922751623142</v>
      </c>
      <c r="AN33" s="153">
        <f>[1]节奏总纲!AZ33</f>
        <v>30</v>
      </c>
      <c r="AO33" s="153">
        <f>[1]节奏总纲!BA33</f>
        <v>30.329493925593439</v>
      </c>
      <c r="AP33" s="153">
        <f>[1]节奏总纲!BB33</f>
        <v>31.706504654507764</v>
      </c>
      <c r="AQ33" s="153">
        <f>[1]节奏总纲!BC33</f>
        <v>33.487933395889513</v>
      </c>
      <c r="AR33" s="153">
        <f>[1]节奏总纲!BD33</f>
        <v>36.105477566569242</v>
      </c>
      <c r="AS33" s="153">
        <f>[1]节奏总纲!BE33</f>
        <v>40.751734485509814</v>
      </c>
      <c r="AW33" s="153">
        <v>30</v>
      </c>
      <c r="AX33" s="153">
        <f>'[1]资源-钻石'!L33</f>
        <v>65667.532967208506</v>
      </c>
      <c r="AY33" s="153">
        <f>'[1]资源-钻石'!M33</f>
        <v>77213.283295922796</v>
      </c>
      <c r="AZ33" s="153">
        <f>'[1]资源-钻石'!N33</f>
        <v>101858.30359697924</v>
      </c>
      <c r="BA33" s="153">
        <f>'[1]资源-钻石'!O33</f>
        <v>192665.69092754266</v>
      </c>
      <c r="BB33" s="153">
        <f>'[1]资源-钻石'!P33</f>
        <v>284933.16952149058</v>
      </c>
    </row>
    <row r="34" spans="2:54" x14ac:dyDescent="0.15">
      <c r="B34" s="153">
        <f>[1]节奏总纲!N34</f>
        <v>41</v>
      </c>
      <c r="C34" s="153">
        <f>[1]节奏总纲!O34</f>
        <v>31</v>
      </c>
      <c r="D34" s="153">
        <f>[1]节奏总纲!P34</f>
        <v>7.5741877002903433</v>
      </c>
      <c r="E34" s="153">
        <f>[1]节奏总纲!Q34</f>
        <v>6.6115084435834408</v>
      </c>
      <c r="F34" s="153">
        <f>[1]节奏总纲!R34</f>
        <v>5.4632615882194253</v>
      </c>
      <c r="G34" s="153">
        <f>[1]节奏总纲!S34</f>
        <v>4.052190419655334</v>
      </c>
      <c r="H34" s="153">
        <f>[1]节奏总纲!T34</f>
        <v>2.2783156602473356</v>
      </c>
      <c r="J34" s="153">
        <f>[1]节奏总纲!V34</f>
        <v>31</v>
      </c>
      <c r="K34" s="153">
        <f>[1]节奏总纲!W34</f>
        <v>0.57418770029034327</v>
      </c>
      <c r="L34" s="153">
        <f>[1]节奏总纲!X34</f>
        <v>0.50890844358344101</v>
      </c>
      <c r="M34" s="153">
        <f>[1]节奏总纲!Y34</f>
        <v>0.42116158821942484</v>
      </c>
      <c r="N34" s="153">
        <f>[1]节奏总纲!Z34</f>
        <v>0.30929041965533433</v>
      </c>
      <c r="O34" s="153">
        <f>[1]节奏总纲!AA34</f>
        <v>0.17761566024733577</v>
      </c>
      <c r="Q34" s="153">
        <f>[1]节奏总纲!AC34</f>
        <v>31</v>
      </c>
      <c r="R34" s="153">
        <f>[1]节奏总纲!AD34</f>
        <v>50</v>
      </c>
      <c r="S34" s="153">
        <f>[1]节奏总纲!AE34</f>
        <v>51.96230476258421</v>
      </c>
      <c r="T34" s="153">
        <f>[1]节奏总纲!AF34</f>
        <v>54.692509339255828</v>
      </c>
      <c r="U34" s="153">
        <f>[1]节奏总纲!AG34</f>
        <v>59.178112178215827</v>
      </c>
      <c r="V34" s="153">
        <f>[1]节奏总纲!AH34</f>
        <v>67.582949939226467</v>
      </c>
      <c r="Z34" s="153">
        <f>[1]节奏总纲!AL34</f>
        <v>31</v>
      </c>
      <c r="AA34" s="153">
        <f>[1]节奏总纲!AM34</f>
        <v>33.357679571112705</v>
      </c>
      <c r="AB34" s="153">
        <f>[1]节奏总纲!AN34</f>
        <v>26.686143656890167</v>
      </c>
      <c r="AC34" s="153">
        <f>[1]节奏总纲!AO34</f>
        <v>20.014607742667621</v>
      </c>
      <c r="AD34" s="153">
        <f>[1]节奏总纲!AP34</f>
        <v>13.343071828445083</v>
      </c>
      <c r="AE34" s="153">
        <f>[1]节奏总纲!AQ34</f>
        <v>6.6715359142225417</v>
      </c>
      <c r="AG34" s="153">
        <f>[1]节奏总纲!AS34</f>
        <v>31</v>
      </c>
      <c r="AH34" s="153">
        <f>[1]节奏总纲!AT34</f>
        <v>5.0076795711127033</v>
      </c>
      <c r="AI34" s="153">
        <f>[1]节奏总纲!AU34</f>
        <v>4.0061436568901634</v>
      </c>
      <c r="AJ34" s="153">
        <f>[1]节奏总纲!AV34</f>
        <v>3.0046077426676199</v>
      </c>
      <c r="AK34" s="153">
        <f>[1]节奏总纲!AW34</f>
        <v>2.0030718284450817</v>
      </c>
      <c r="AL34" s="153">
        <f>[1]节奏总纲!AX34</f>
        <v>1.0015359142225408</v>
      </c>
      <c r="AN34" s="153">
        <f>[1]节奏总纲!AZ34</f>
        <v>31</v>
      </c>
      <c r="AO34" s="153">
        <f>[1]节奏总纲!BA34</f>
        <v>30.529187213831889</v>
      </c>
      <c r="AP34" s="153">
        <f>[1]节奏总纲!BB34</f>
        <v>31.919701782372627</v>
      </c>
      <c r="AQ34" s="153">
        <f>[1]节奏总纲!BC34</f>
        <v>33.695537043746626</v>
      </c>
      <c r="AR34" s="153">
        <f>[1]节奏总纲!BD34</f>
        <v>36.315904388158508</v>
      </c>
      <c r="AS34" s="153">
        <f>[1]节奏总纲!BE34</f>
        <v>40.984830450008978</v>
      </c>
      <c r="AW34" s="153">
        <v>31</v>
      </c>
      <c r="AX34" s="153">
        <f>'[1]资源-钻石'!L34</f>
        <v>68932.426027664711</v>
      </c>
      <c r="AY34" s="153">
        <f>'[1]资源-钻石'!M34</f>
        <v>82964.165886543778</v>
      </c>
      <c r="AZ34" s="153">
        <f>'[1]资源-钻石'!N34</f>
        <v>109236.41000450548</v>
      </c>
      <c r="BA34" s="153">
        <f>'[1]资源-钻石'!O34</f>
        <v>205702.379966518</v>
      </c>
      <c r="BB34" s="153">
        <f>'[1]资源-钻石'!P34</f>
        <v>302070.47831213288</v>
      </c>
    </row>
    <row r="35" spans="2:54" x14ac:dyDescent="0.15">
      <c r="B35" s="153">
        <f>[1]节奏总纲!N35</f>
        <v>42</v>
      </c>
      <c r="C35" s="153">
        <f>[1]节奏总纲!O35</f>
        <v>32</v>
      </c>
      <c r="D35" s="153">
        <f>[1]节奏总纲!P35</f>
        <v>8.189586839976279</v>
      </c>
      <c r="E35" s="153">
        <f>[1]节奏总纲!Q35</f>
        <v>7.1519661873512845</v>
      </c>
      <c r="F35" s="153">
        <f>[1]节奏总纲!R35</f>
        <v>5.906330028990892</v>
      </c>
      <c r="G35" s="153">
        <f>[1]节奏总纲!S35</f>
        <v>4.3855237528072974</v>
      </c>
      <c r="H35" s="153">
        <f>[1]节奏总纲!T35</f>
        <v>2.46506563883286</v>
      </c>
      <c r="J35" s="153">
        <f>[1]节奏总纲!V35</f>
        <v>32</v>
      </c>
      <c r="K35" s="153">
        <f>[1]节奏总纲!W35</f>
        <v>0.61539913968593574</v>
      </c>
      <c r="L35" s="153">
        <f>[1]节奏总纲!X35</f>
        <v>0.54045774376784372</v>
      </c>
      <c r="M35" s="153">
        <f>[1]节奏总纲!Y35</f>
        <v>0.44306844077146668</v>
      </c>
      <c r="N35" s="153">
        <f>[1]节奏总纲!Z35</f>
        <v>0.33333333315196345</v>
      </c>
      <c r="O35" s="153">
        <f>[1]节奏总纲!AA35</f>
        <v>0.18674997858552445</v>
      </c>
      <c r="Q35" s="153">
        <f>[1]节奏总纲!AC35</f>
        <v>32</v>
      </c>
      <c r="R35" s="153">
        <f>[1]节奏总纲!AD35</f>
        <v>50.435397692903535</v>
      </c>
      <c r="S35" s="153">
        <f>[1]节奏总纲!AE35</f>
        <v>52.391506955233744</v>
      </c>
      <c r="T35" s="153">
        <f>[1]节奏总纲!AF35</f>
        <v>55.159275389027101</v>
      </c>
      <c r="U35" s="153">
        <f>[1]节奏总纲!AG35</f>
        <v>59.632093520341421</v>
      </c>
      <c r="V35" s="153">
        <f>[1]节奏总纲!AH35</f>
        <v>68.063981730538742</v>
      </c>
      <c r="Z35" s="153">
        <f>[1]节奏总纲!AL35</f>
        <v>32</v>
      </c>
      <c r="AA35" s="153">
        <f>[1]节奏总纲!AM35</f>
        <v>39.220797956048642</v>
      </c>
      <c r="AB35" s="153">
        <f>[1]节奏总纲!AN35</f>
        <v>31.376638364838914</v>
      </c>
      <c r="AC35" s="153">
        <f>[1]节奏总纲!AO35</f>
        <v>23.532478773629183</v>
      </c>
      <c r="AD35" s="153">
        <f>[1]节奏总纲!AP35</f>
        <v>15.688319182419457</v>
      </c>
      <c r="AE35" s="153">
        <f>[1]节奏总纲!AQ35</f>
        <v>7.8441595912097286</v>
      </c>
      <c r="AG35" s="153">
        <f>[1]节奏总纲!AS35</f>
        <v>32</v>
      </c>
      <c r="AH35" s="153">
        <f>[1]节奏总纲!AT35</f>
        <v>5.8631183849359374</v>
      </c>
      <c r="AI35" s="153">
        <f>[1]节奏总纲!AU35</f>
        <v>4.6904947079487478</v>
      </c>
      <c r="AJ35" s="153">
        <f>[1]节奏总纲!AV35</f>
        <v>3.5178710309615617</v>
      </c>
      <c r="AK35" s="153">
        <f>[1]节奏总纲!AW35</f>
        <v>2.3452473539743739</v>
      </c>
      <c r="AL35" s="153">
        <f>[1]节奏总纲!AX35</f>
        <v>1.1726236769871869</v>
      </c>
      <c r="AN35" s="153">
        <f>[1]节奏总纲!AZ35</f>
        <v>32</v>
      </c>
      <c r="AO35" s="153">
        <f>[1]节奏总纲!BA35</f>
        <v>30.728880502070336</v>
      </c>
      <c r="AP35" s="153">
        <f>[1]节奏总纲!BB35</f>
        <v>32.113552950216736</v>
      </c>
      <c r="AQ35" s="153">
        <f>[1]节奏总纲!BC35</f>
        <v>33.903140691603731</v>
      </c>
      <c r="AR35" s="153">
        <f>[1]节奏总纲!BD35</f>
        <v>36.526331209747774</v>
      </c>
      <c r="AS35" s="153">
        <f>[1]节奏总纲!BE35</f>
        <v>41.188041754455355</v>
      </c>
      <c r="AW35" s="153">
        <v>32</v>
      </c>
      <c r="AX35" s="153">
        <f>'[1]资源-钻石'!L35</f>
        <v>72431.651767880598</v>
      </c>
      <c r="AY35" s="153">
        <f>'[1]资源-钻石'!M35</f>
        <v>88578.331107365317</v>
      </c>
      <c r="AZ35" s="153">
        <f>'[1]资源-钻石'!N35</f>
        <v>116998.29093873131</v>
      </c>
      <c r="BA35" s="153">
        <f>'[1]资源-钻石'!O35</f>
        <v>219752.48541585557</v>
      </c>
      <c r="BB35" s="153">
        <f>'[1]资源-钻石'!P35</f>
        <v>320089.11498645158</v>
      </c>
    </row>
    <row r="36" spans="2:54" x14ac:dyDescent="0.15">
      <c r="B36" s="153">
        <f>[1]节奏总纲!N36</f>
        <v>43</v>
      </c>
      <c r="C36" s="153">
        <f>[1]节奏总纲!O36</f>
        <v>33</v>
      </c>
      <c r="D36" s="153">
        <f>[1]节奏总纲!P36</f>
        <v>8.8491553067593287</v>
      </c>
      <c r="E36" s="153">
        <f>[1]节奏总纲!Q36</f>
        <v>7.7120388498407557</v>
      </c>
      <c r="F36" s="153">
        <f>[1]节奏总纲!R36</f>
        <v>6.3696219898053652</v>
      </c>
      <c r="G36" s="153">
        <f>[1]节奏总纲!S36</f>
        <v>4.736067920177593</v>
      </c>
      <c r="H36" s="153">
        <f>[1]节奏总纲!T36</f>
        <v>2.6627108318038819</v>
      </c>
      <c r="J36" s="153">
        <f>[1]节奏总纲!V36</f>
        <v>33</v>
      </c>
      <c r="K36" s="153">
        <f>[1]节奏总纲!W36</f>
        <v>0.6595684667830497</v>
      </c>
      <c r="L36" s="153">
        <f>[1]节奏总纲!X36</f>
        <v>0.56007266248947118</v>
      </c>
      <c r="M36" s="153">
        <f>[1]节奏总纲!Y36</f>
        <v>0.46329196081447321</v>
      </c>
      <c r="N36" s="153">
        <f>[1]节奏总纲!Z36</f>
        <v>0.35054416737029559</v>
      </c>
      <c r="O36" s="153">
        <f>[1]节奏总纲!AA36</f>
        <v>0.1976451929710219</v>
      </c>
      <c r="Q36" s="153">
        <f>[1]节奏总纲!AC36</f>
        <v>33</v>
      </c>
      <c r="R36" s="153">
        <f>[1]节奏总纲!AD36</f>
        <v>50.870795385807064</v>
      </c>
      <c r="S36" s="153">
        <f>[1]节奏总纲!AE36</f>
        <v>52.81759316022675</v>
      </c>
      <c r="T36" s="153">
        <f>[1]节奏总纲!AF36</f>
        <v>55.604435245632025</v>
      </c>
      <c r="U36" s="153">
        <f>[1]节奏总纲!AG36</f>
        <v>60.078368706270226</v>
      </c>
      <c r="V36" s="153">
        <f>[1]节奏总纲!AH36</f>
        <v>68.518369035696878</v>
      </c>
      <c r="Z36" s="153">
        <f>[1]节奏总纲!AL36</f>
        <v>33</v>
      </c>
      <c r="AA36" s="153">
        <f>[1]节奏总纲!AM36</f>
        <v>46.082812923199413</v>
      </c>
      <c r="AB36" s="153">
        <f>[1]节奏总纲!AN36</f>
        <v>36.866250338559531</v>
      </c>
      <c r="AC36" s="153">
        <f>[1]节奏总纲!AO36</f>
        <v>27.649687753919647</v>
      </c>
      <c r="AD36" s="153">
        <f>[1]节奏总纲!AP36</f>
        <v>18.433125169279766</v>
      </c>
      <c r="AE36" s="153">
        <f>[1]节奏总纲!AQ36</f>
        <v>9.2165625846398829</v>
      </c>
      <c r="AG36" s="153">
        <f>[1]节奏总纲!AS36</f>
        <v>33</v>
      </c>
      <c r="AH36" s="153">
        <f>[1]节奏总纲!AT36</f>
        <v>6.8620149671507704</v>
      </c>
      <c r="AI36" s="153">
        <f>[1]节奏总纲!AU36</f>
        <v>5.489611973720617</v>
      </c>
      <c r="AJ36" s="153">
        <f>[1]节奏总纲!AV36</f>
        <v>4.1172089802904637</v>
      </c>
      <c r="AK36" s="153">
        <f>[1]节奏总纲!AW36</f>
        <v>2.7448059868603085</v>
      </c>
      <c r="AL36" s="153">
        <f>[1]节奏总纲!AX36</f>
        <v>1.3724029934301543</v>
      </c>
      <c r="AN36" s="153">
        <f>[1]节奏总纲!AZ36</f>
        <v>33</v>
      </c>
      <c r="AO36" s="153">
        <f>[1]节奏总纲!BA36</f>
        <v>30.928573790308786</v>
      </c>
      <c r="AP36" s="153">
        <f>[1]节奏总纲!BB36</f>
        <v>32.295715187691279</v>
      </c>
      <c r="AQ36" s="153">
        <f>[1]节奏总纲!BC36</f>
        <v>34.09469189131628</v>
      </c>
      <c r="AR36" s="153">
        <f>[1]节奏总纲!BD36</f>
        <v>36.73675803133704</v>
      </c>
      <c r="AS36" s="153">
        <f>[1]节奏总纲!BE36</f>
        <v>41.389172829914081</v>
      </c>
      <c r="AW36" s="153">
        <v>33</v>
      </c>
      <c r="AX36" s="153">
        <f>'[1]资源-钻石'!L36</f>
        <v>76182.029055667881</v>
      </c>
      <c r="AY36" s="153">
        <f>'[1]资源-钻石'!M36</f>
        <v>93089.558679884169</v>
      </c>
      <c r="AZ36" s="153">
        <f>'[1]资源-钻石'!N36</f>
        <v>125114.4569905598</v>
      </c>
      <c r="BA36" s="153">
        <f>'[1]资源-钻石'!O36</f>
        <v>234528.03297250377</v>
      </c>
      <c r="BB36" s="153">
        <f>'[1]资源-钻石'!P36</f>
        <v>339158.98021237727</v>
      </c>
    </row>
    <row r="37" spans="2:54" x14ac:dyDescent="0.15">
      <c r="B37" s="153">
        <f>[1]节奏总纲!N37</f>
        <v>44</v>
      </c>
      <c r="C37" s="153">
        <f>[1]节奏总纲!O37</f>
        <v>34</v>
      </c>
      <c r="D37" s="153">
        <f>[1]节奏总纲!P37</f>
        <v>9.5560632861831518</v>
      </c>
      <c r="E37" s="153">
        <f>[1]节奏总纲!Q37</f>
        <v>8.3309759728944712</v>
      </c>
      <c r="F37" s="153">
        <f>[1]节奏总纲!R37</f>
        <v>6.8918328419952886</v>
      </c>
      <c r="G37" s="153">
        <f>[1]节奏总纲!S37</f>
        <v>5.1287391656944967</v>
      </c>
      <c r="H37" s="153">
        <f>[1]节奏总纲!T37</f>
        <v>2.8811530807842201</v>
      </c>
      <c r="J37" s="153">
        <f>[1]节奏总纲!V37</f>
        <v>34</v>
      </c>
      <c r="K37" s="153">
        <f>[1]节奏总纲!W37</f>
        <v>0.70690797942382311</v>
      </c>
      <c r="L37" s="153">
        <f>[1]节奏总纲!X37</f>
        <v>0.61893712305371551</v>
      </c>
      <c r="M37" s="153">
        <f>[1]节奏总纲!Y37</f>
        <v>0.52221085218992336</v>
      </c>
      <c r="N37" s="153">
        <f>[1]节奏总纲!Z37</f>
        <v>0.39267124551690369</v>
      </c>
      <c r="O37" s="153">
        <f>[1]节奏总纲!AA37</f>
        <v>0.21844224898033815</v>
      </c>
      <c r="Q37" s="153">
        <f>[1]节奏总纲!AC37</f>
        <v>34</v>
      </c>
      <c r="R37" s="153">
        <f>[1]节奏总纲!AD37</f>
        <v>51.285688244217212</v>
      </c>
      <c r="S37" s="153">
        <f>[1]节奏总纲!AE37</f>
        <v>53.226994578658328</v>
      </c>
      <c r="T37" s="153">
        <f>[1]节奏总纲!AF37</f>
        <v>56.045896281048073</v>
      </c>
      <c r="U37" s="153">
        <f>[1]节奏总纲!AG37</f>
        <v>60.491705764657482</v>
      </c>
      <c r="V37" s="153">
        <f>[1]节奏总纲!AH37</f>
        <v>68.972756340855</v>
      </c>
      <c r="Z37" s="153">
        <f>[1]节奏总纲!AL37</f>
        <v>34</v>
      </c>
      <c r="AA37" s="153">
        <f>[1]节奏总纲!AM37</f>
        <v>54.110931329932889</v>
      </c>
      <c r="AB37" s="153">
        <f>[1]节奏总纲!AN37</f>
        <v>43.288745063946315</v>
      </c>
      <c r="AC37" s="153">
        <f>[1]节奏总纲!AO37</f>
        <v>32.466558797959735</v>
      </c>
      <c r="AD37" s="153">
        <f>[1]节奏总纲!AP37</f>
        <v>21.644372531973158</v>
      </c>
      <c r="AE37" s="153">
        <f>[1]节奏总纲!AQ37</f>
        <v>10.822186265986579</v>
      </c>
      <c r="AG37" s="153">
        <f>[1]节奏总纲!AS37</f>
        <v>34</v>
      </c>
      <c r="AH37" s="153">
        <f>[1]节奏总纲!AT37</f>
        <v>8.0281184067334763</v>
      </c>
      <c r="AI37" s="153">
        <f>[1]节奏总纲!AU37</f>
        <v>6.4224947253867839</v>
      </c>
      <c r="AJ37" s="153">
        <f>[1]节奏总纲!AV37</f>
        <v>4.8168710440400879</v>
      </c>
      <c r="AK37" s="153">
        <f>[1]节奏总纲!AW37</f>
        <v>3.2112473626933919</v>
      </c>
      <c r="AL37" s="153">
        <f>[1]节奏总纲!AX37</f>
        <v>1.605623681346696</v>
      </c>
      <c r="AN37" s="153">
        <f>[1]节奏总纲!AZ37</f>
        <v>34</v>
      </c>
      <c r="AO37" s="153">
        <f>[1]节奏总纲!BA37</f>
        <v>31.109552696486158</v>
      </c>
      <c r="AP37" s="153">
        <f>[1]节奏总纲!BB37</f>
        <v>32.477877425165822</v>
      </c>
      <c r="AQ37" s="153">
        <f>[1]节奏总纲!BC37</f>
        <v>34.272203285175834</v>
      </c>
      <c r="AR37" s="153">
        <f>[1]节奏总纲!BD37</f>
        <v>36.947184852926306</v>
      </c>
      <c r="AS37" s="153">
        <f>[1]节奏总纲!BE37</f>
        <v>41.590303905372799</v>
      </c>
      <c r="AW37" s="153">
        <v>34</v>
      </c>
      <c r="AX37" s="153">
        <f>'[1]资源-钻石'!L37</f>
        <v>80201.583907217137</v>
      </c>
      <c r="AY37" s="153">
        <f>'[1]资源-钻石'!M37</f>
        <v>98074.92290524111</v>
      </c>
      <c r="AZ37" s="153">
        <f>'[1]资源-钻石'!N37</f>
        <v>134262.79183968864</v>
      </c>
      <c r="BA37" s="153">
        <f>'[1]资源-钻石'!O37</f>
        <v>251079.25020081512</v>
      </c>
      <c r="BB37" s="153">
        <f>'[1]资源-钻石'!P37</f>
        <v>360235.45662490447</v>
      </c>
    </row>
    <row r="38" spans="2:54" x14ac:dyDescent="0.15">
      <c r="B38" s="153">
        <f>[1]节奏总纲!N38</f>
        <v>45</v>
      </c>
      <c r="C38" s="153">
        <f>[1]节奏总纲!O38</f>
        <v>35</v>
      </c>
      <c r="D38" s="153">
        <f>[1]节奏总纲!P38</f>
        <v>10.313708498984759</v>
      </c>
      <c r="E38" s="153">
        <f>[1]节奏总纲!Q38</f>
        <v>9.0048988904635934</v>
      </c>
      <c r="F38" s="153">
        <f>[1]节奏总纲!R38</f>
        <v>7.4547485030661838</v>
      </c>
      <c r="G38" s="153">
        <f>[1]节奏总纲!S38</f>
        <v>5.5405242056546129</v>
      </c>
      <c r="H38" s="153">
        <f>[1]节奏总纲!T38</f>
        <v>3.1106144832938032</v>
      </c>
      <c r="J38" s="153">
        <f>[1]节奏总纲!V38</f>
        <v>35</v>
      </c>
      <c r="K38" s="153">
        <f>[1]节奏总纲!W38</f>
        <v>0.75764521280160757</v>
      </c>
      <c r="L38" s="153">
        <f>[1]节奏总纲!X38</f>
        <v>0.67392291756912215</v>
      </c>
      <c r="M38" s="153">
        <f>[1]节奏总纲!Y38</f>
        <v>0.56291566107089519</v>
      </c>
      <c r="N38" s="153">
        <f>[1]节奏总纲!Z38</f>
        <v>0.41178503996011617</v>
      </c>
      <c r="O38" s="153">
        <f>[1]节奏总纲!AA38</f>
        <v>0.22946140250958313</v>
      </c>
      <c r="Q38" s="153">
        <f>[1]节奏总纲!AC38</f>
        <v>35</v>
      </c>
      <c r="R38" s="153">
        <f>[1]节奏总纲!AD38</f>
        <v>51.691928656135211</v>
      </c>
      <c r="S38" s="153">
        <f>[1]节奏总纲!AE38</f>
        <v>53.623906555539456</v>
      </c>
      <c r="T38" s="153">
        <f>[1]节奏总纲!AF38</f>
        <v>56.457855949816349</v>
      </c>
      <c r="U38" s="153">
        <f>[1]节奏总纲!AG38</f>
        <v>60.905042823044738</v>
      </c>
      <c r="V38" s="153">
        <f>[1]节奏总纲!AH38</f>
        <v>69.385288338144662</v>
      </c>
      <c r="Z38" s="153">
        <f>[1]节奏总纲!AL38</f>
        <v>35</v>
      </c>
      <c r="AA38" s="153">
        <f>[1]节奏总纲!AM38</f>
        <v>63.5</v>
      </c>
      <c r="AB38" s="153">
        <f>[1]节奏总纲!AN38</f>
        <v>50.800000000000004</v>
      </c>
      <c r="AC38" s="153">
        <f>[1]节奏总纲!AO38</f>
        <v>38.1</v>
      </c>
      <c r="AD38" s="153">
        <f>[1]节奏总纲!AP38</f>
        <v>25.400000000000002</v>
      </c>
      <c r="AE38" s="153">
        <f>[1]节奏总纲!AQ38</f>
        <v>12.700000000000001</v>
      </c>
      <c r="AG38" s="153">
        <f>[1]节奏总纲!AS38</f>
        <v>35</v>
      </c>
      <c r="AH38" s="153">
        <f>[1]节奏总纲!AT38</f>
        <v>9.3890686700671111</v>
      </c>
      <c r="AI38" s="153">
        <f>[1]节奏总纲!AU38</f>
        <v>7.5112549360536889</v>
      </c>
      <c r="AJ38" s="153">
        <f>[1]节奏总纲!AV38</f>
        <v>5.6334412020402667</v>
      </c>
      <c r="AK38" s="153">
        <f>[1]节奏总纲!AW38</f>
        <v>3.7556274680268444</v>
      </c>
      <c r="AL38" s="153">
        <f>[1]节奏总纲!AX38</f>
        <v>1.8778137340134222</v>
      </c>
      <c r="AN38" s="153">
        <f>[1]节奏总纲!AZ38</f>
        <v>35</v>
      </c>
      <c r="AO38" s="153">
        <f>[1]节奏总纲!BA38</f>
        <v>31.280110398778046</v>
      </c>
      <c r="AP38" s="153">
        <f>[1]节奏总纲!BB38</f>
        <v>32.660039662640372</v>
      </c>
      <c r="AQ38" s="153">
        <f>[1]节奏总纲!BC38</f>
        <v>34.449714679035388</v>
      </c>
      <c r="AR38" s="153">
        <f>[1]节奏总纲!BD38</f>
        <v>37.135950591746003</v>
      </c>
      <c r="AS38" s="153">
        <f>[1]节奏总纲!BE38</f>
        <v>41.791434980831518</v>
      </c>
      <c r="AW38" s="153">
        <v>35</v>
      </c>
      <c r="AX38" s="153">
        <f>'[1]资源-钻石'!L38</f>
        <v>84509.636128316648</v>
      </c>
      <c r="AY38" s="153">
        <f>'[1]资源-钻石'!M38</f>
        <v>103503.18222069614</v>
      </c>
      <c r="AZ38" s="153">
        <f>'[1]资源-钻石'!N38</f>
        <v>142356.02349188531</v>
      </c>
      <c r="BA38" s="153">
        <f>'[1]资源-钻石'!O38</f>
        <v>268436.11991195712</v>
      </c>
      <c r="BB38" s="153">
        <f>'[1]资源-钻石'!P38</f>
        <v>382375.119900455</v>
      </c>
    </row>
    <row r="39" spans="2:54" x14ac:dyDescent="0.15">
      <c r="B39" s="153">
        <f>[1]节奏总纲!N39</f>
        <v>46</v>
      </c>
      <c r="C39" s="153">
        <f>[1]节奏总纲!O39</f>
        <v>36</v>
      </c>
      <c r="D39" s="153">
        <f>[1]节奏总纲!P39</f>
        <v>11.125732532083184</v>
      </c>
      <c r="E39" s="153">
        <f>[1]节奏总纲!Q39</f>
        <v>9.7261153795471191</v>
      </c>
      <c r="F39" s="153">
        <f>[1]节奏总纲!R39</f>
        <v>8.0405669009365166</v>
      </c>
      <c r="G39" s="153">
        <f>[1]节奏总纲!S39</f>
        <v>5.9700680767158358</v>
      </c>
      <c r="H39" s="153">
        <f>[1]节奏总纲!T39</f>
        <v>3.3388323328781633</v>
      </c>
      <c r="J39" s="153">
        <f>[1]节奏总纲!V39</f>
        <v>36</v>
      </c>
      <c r="K39" s="153">
        <f>[1]节奏总纲!W39</f>
        <v>0.81202403309842452</v>
      </c>
      <c r="L39" s="153">
        <f>[1]节奏总纲!X39</f>
        <v>0.72121648908352576</v>
      </c>
      <c r="M39" s="153">
        <f>[1]节奏总纲!Y39</f>
        <v>0.58581839787033285</v>
      </c>
      <c r="N39" s="153">
        <f>[1]节奏总纲!Z39</f>
        <v>0.42954387106122294</v>
      </c>
      <c r="O39" s="153">
        <f>[1]节奏总纲!AA39</f>
        <v>0.22821784958436009</v>
      </c>
      <c r="Q39" s="153">
        <f>[1]节奏总纲!AC39</f>
        <v>36</v>
      </c>
      <c r="R39" s="153">
        <f>[1]节奏总纲!AD39</f>
        <v>52.091594979242075</v>
      </c>
      <c r="S39" s="153">
        <f>[1]节奏总纲!AE39</f>
        <v>54.020289560649204</v>
      </c>
      <c r="T39" s="153">
        <f>[1]节奏总纲!AF39</f>
        <v>56.869815618584624</v>
      </c>
      <c r="U39" s="153">
        <f>[1]节奏总纲!AG39</f>
        <v>61.294362422865476</v>
      </c>
      <c r="V39" s="153">
        <f>[1]节奏总纲!AH39</f>
        <v>69.795150761037945</v>
      </c>
      <c r="Z39" s="153">
        <f>[1]节奏总纲!AL39</f>
        <v>36</v>
      </c>
      <c r="AA39" s="153">
        <f>[1]节奏总纲!AM39</f>
        <v>73.746861667008318</v>
      </c>
      <c r="AB39" s="153">
        <f>[1]节奏总纲!AN39</f>
        <v>58.997489333606659</v>
      </c>
      <c r="AC39" s="153">
        <f>[1]节奏总纲!AO39</f>
        <v>44.248117000204992</v>
      </c>
      <c r="AD39" s="153">
        <f>[1]节奏总纲!AP39</f>
        <v>29.498744666803329</v>
      </c>
      <c r="AE39" s="153">
        <f>[1]节奏总纲!AQ39</f>
        <v>14.749372333401665</v>
      </c>
      <c r="AG39" s="153">
        <f>[1]节奏总纲!AS39</f>
        <v>36</v>
      </c>
      <c r="AH39" s="153">
        <f>[1]节奏总纲!AT39</f>
        <v>10.246861667008318</v>
      </c>
      <c r="AI39" s="153">
        <f>[1]节奏总纲!AU39</f>
        <v>8.1974893336066543</v>
      </c>
      <c r="AJ39" s="153">
        <f>[1]节奏总纲!AV39</f>
        <v>6.1481170002049907</v>
      </c>
      <c r="AK39" s="153">
        <f>[1]节奏总纲!AW39</f>
        <v>4.0987446668033272</v>
      </c>
      <c r="AL39" s="153">
        <f>[1]节奏总纲!AX39</f>
        <v>2.0493723334016636</v>
      </c>
      <c r="AN39" s="153">
        <f>[1]节奏总纲!AZ39</f>
        <v>36</v>
      </c>
      <c r="AO39" s="153">
        <f>[1]节奏总纲!BA39</f>
        <v>31.450668101069933</v>
      </c>
      <c r="AP39" s="153">
        <f>[1]节奏总纲!BB39</f>
        <v>32.842201900114915</v>
      </c>
      <c r="AQ39" s="153">
        <f>[1]节奏总纲!BC39</f>
        <v>34.627226072894942</v>
      </c>
      <c r="AR39" s="153">
        <f>[1]节奏总纲!BD39</f>
        <v>37.317457773889828</v>
      </c>
      <c r="AS39" s="153">
        <f>[1]节奏总纲!BE39</f>
        <v>41.992566056290244</v>
      </c>
      <c r="AW39" s="153">
        <v>36</v>
      </c>
      <c r="AX39" s="153">
        <f>'[1]资源-钻石'!L39</f>
        <v>89126.892174111636</v>
      </c>
      <c r="AY39" s="153">
        <f>'[1]资源-钻石'!M39</f>
        <v>109312.37793620744</v>
      </c>
      <c r="AZ39" s="153">
        <f>'[1]资源-钻石'!N39</f>
        <v>150340.83969246791</v>
      </c>
      <c r="BA39" s="153">
        <f>'[1]资源-钻石'!O39</f>
        <v>286541.52997238899</v>
      </c>
      <c r="BB39" s="153">
        <f>'[1]资源-钻石'!P39</f>
        <v>404394.79853924888</v>
      </c>
    </row>
    <row r="40" spans="2:54" x14ac:dyDescent="0.15">
      <c r="B40" s="153">
        <f>[1]节奏总纲!N40</f>
        <v>47</v>
      </c>
      <c r="C40" s="153">
        <f>[1]节奏总纲!O40</f>
        <v>37</v>
      </c>
      <c r="D40" s="153">
        <f>[1]节奏总纲!P40</f>
        <v>11.996038341699768</v>
      </c>
      <c r="E40" s="153">
        <f>[1]节奏总纲!Q40</f>
        <v>10.483337906811427</v>
      </c>
      <c r="F40" s="153">
        <f>[1]节奏总纲!R40</f>
        <v>8.6671377018780831</v>
      </c>
      <c r="G40" s="153">
        <f>[1]节奏总纲!S40</f>
        <v>6.4166809089752066</v>
      </c>
      <c r="H40" s="153">
        <f>[1]节奏总纲!T40</f>
        <v>3.6000111063441</v>
      </c>
      <c r="J40" s="153">
        <f>[1]节奏总纲!V40</f>
        <v>37</v>
      </c>
      <c r="K40" s="153">
        <f>[1]节奏总纲!W40</f>
        <v>0.87030580961658366</v>
      </c>
      <c r="L40" s="153">
        <f>[1]节奏总纲!X40</f>
        <v>0.75722252726430739</v>
      </c>
      <c r="M40" s="153">
        <f>[1]节奏总纲!Y40</f>
        <v>0.62657080094156647</v>
      </c>
      <c r="N40" s="153">
        <f>[1]节奏总纲!Z40</f>
        <v>0.44661283225937076</v>
      </c>
      <c r="O40" s="153">
        <f>[1]节奏总纲!AA40</f>
        <v>0.26117877346593676</v>
      </c>
      <c r="Q40" s="153">
        <f>[1]节奏总纲!AC40</f>
        <v>37</v>
      </c>
      <c r="R40" s="153">
        <f>[1]节奏总纲!AD40</f>
        <v>52.470630686057078</v>
      </c>
      <c r="S40" s="153">
        <f>[1]节奏总纲!AE40</f>
        <v>54.407116521581436</v>
      </c>
      <c r="T40" s="153">
        <f>[1]节奏总纲!AF40</f>
        <v>57.263329041432932</v>
      </c>
      <c r="U40" s="153">
        <f>[1]节奏总纲!AG40</f>
        <v>61.676518787205197</v>
      </c>
      <c r="V40" s="153">
        <f>[1]节奏总纲!AH40</f>
        <v>70.190427169053478</v>
      </c>
      <c r="Z40" s="153">
        <f>[1]节奏总纲!AL40</f>
        <v>37</v>
      </c>
      <c r="AA40" s="153">
        <f>[1]节奏总纲!AM40</f>
        <v>85.62747641525452</v>
      </c>
      <c r="AB40" s="153">
        <f>[1]节奏总纲!AN40</f>
        <v>68.501981132203625</v>
      </c>
      <c r="AC40" s="153">
        <f>[1]节奏总纲!AO40</f>
        <v>51.376485849152708</v>
      </c>
      <c r="AD40" s="153">
        <f>[1]节奏总纲!AP40</f>
        <v>34.250990566101812</v>
      </c>
      <c r="AE40" s="153">
        <f>[1]节奏总纲!AQ40</f>
        <v>17.125495283050906</v>
      </c>
      <c r="AG40" s="153">
        <f>[1]节奏总纲!AS40</f>
        <v>37</v>
      </c>
      <c r="AH40" s="153">
        <f>[1]节奏总纲!AT40</f>
        <v>11.880614748246202</v>
      </c>
      <c r="AI40" s="153">
        <f>[1]节奏总纲!AU40</f>
        <v>9.5044917985969661</v>
      </c>
      <c r="AJ40" s="153">
        <f>[1]节奏总纲!AV40</f>
        <v>7.1283688489477157</v>
      </c>
      <c r="AK40" s="153">
        <f>[1]节奏总纲!AW40</f>
        <v>4.7522458992984831</v>
      </c>
      <c r="AL40" s="153">
        <f>[1]节奏总纲!AX40</f>
        <v>2.3761229496492415</v>
      </c>
      <c r="AN40" s="153">
        <f>[1]节奏总纲!AZ40</f>
        <v>37</v>
      </c>
      <c r="AO40" s="153">
        <f>[1]节奏总纲!BA40</f>
        <v>31.621225803361821</v>
      </c>
      <c r="AP40" s="153">
        <f>[1]节奏总纲!BB40</f>
        <v>33.02082518821102</v>
      </c>
      <c r="AQ40" s="153">
        <f>[1]节奏总纲!BC40</f>
        <v>34.804737466754489</v>
      </c>
      <c r="AR40" s="153">
        <f>[1]节奏总纲!BD40</f>
        <v>37.498964956033646</v>
      </c>
      <c r="AS40" s="153">
        <f>[1]节奏总纲!BE40</f>
        <v>42.167148737437564</v>
      </c>
      <c r="AW40" s="153">
        <v>37</v>
      </c>
      <c r="AX40" s="153">
        <f>'[1]资源-钻石'!L40</f>
        <v>94075.54467372995</v>
      </c>
      <c r="AY40" s="153">
        <f>'[1]资源-钻石'!M40</f>
        <v>115411.59214949067</v>
      </c>
      <c r="AZ40" s="153">
        <f>'[1]资源-钻石'!N40</f>
        <v>158881.11889905852</v>
      </c>
      <c r="BA40" s="153">
        <f>'[1]资源-钻石'!O40</f>
        <v>305366.40214744618</v>
      </c>
      <c r="BB40" s="153">
        <f>'[1]资源-钻石'!P40</f>
        <v>429594.72338942334</v>
      </c>
    </row>
    <row r="41" spans="2:54" x14ac:dyDescent="0.15">
      <c r="B41" s="153">
        <f>[1]节奏总纲!N41</f>
        <v>48</v>
      </c>
      <c r="C41" s="153">
        <f>[1]节奏总纲!O41</f>
        <v>38</v>
      </c>
      <c r="D41" s="153">
        <f>[1]节奏总纲!P41</f>
        <v>12.928809012737984</v>
      </c>
      <c r="E41" s="153">
        <f>[1]节奏总纲!Q41</f>
        <v>11.292021791725356</v>
      </c>
      <c r="F41" s="153">
        <f>[1]节奏总纲!R41</f>
        <v>9.3190855363815395</v>
      </c>
      <c r="G41" s="153">
        <f>[1]节奏总纲!S41</f>
        <v>6.8962267273944402</v>
      </c>
      <c r="H41" s="153">
        <f>[1]节奏总纲!T41</f>
        <v>3.8708854184137524</v>
      </c>
      <c r="J41" s="153">
        <f>[1]节奏总纲!V41</f>
        <v>38</v>
      </c>
      <c r="K41" s="153">
        <f>[1]节奏总纲!W41</f>
        <v>0.93277067103821665</v>
      </c>
      <c r="L41" s="153">
        <f>[1]节奏总纲!X41</f>
        <v>0.80868388491392906</v>
      </c>
      <c r="M41" s="153">
        <f>[1]节奏总纲!Y41</f>
        <v>0.65194783450345639</v>
      </c>
      <c r="N41" s="153">
        <f>[1]节奏总纲!Z41</f>
        <v>0.4795458184192336</v>
      </c>
      <c r="O41" s="153">
        <f>[1]节奏总纲!AA41</f>
        <v>0.2708743120696524</v>
      </c>
      <c r="Q41" s="153">
        <f>[1]节奏总纲!AC41</f>
        <v>38</v>
      </c>
      <c r="R41" s="153">
        <f>[1]节奏总纲!AD41</f>
        <v>52.849666392872081</v>
      </c>
      <c r="S41" s="153">
        <f>[1]节奏总纲!AE41</f>
        <v>54.793943482513676</v>
      </c>
      <c r="T41" s="153">
        <f>[1]节奏总纲!AF41</f>
        <v>57.64832002380362</v>
      </c>
      <c r="U41" s="153">
        <f>[1]节奏总纲!AG41</f>
        <v>62.054222259937362</v>
      </c>
      <c r="V41" s="153">
        <f>[1]节奏总纲!AH41</f>
        <v>70.571129226337533</v>
      </c>
      <c r="Z41" s="153">
        <f>[1]节奏总纲!AL41</f>
        <v>38</v>
      </c>
      <c r="AA41" s="153">
        <f>[1]节奏总纲!AM41</f>
        <v>99.401036064365428</v>
      </c>
      <c r="AB41" s="153">
        <f>[1]节奏总纲!AN41</f>
        <v>79.520828851492354</v>
      </c>
      <c r="AC41" s="153">
        <f>[1]节奏总纲!AO41</f>
        <v>59.640621638619251</v>
      </c>
      <c r="AD41" s="153">
        <f>[1]节奏总纲!AP41</f>
        <v>39.760414425746177</v>
      </c>
      <c r="AE41" s="153">
        <f>[1]节奏总纲!AQ41</f>
        <v>19.880207212873088</v>
      </c>
      <c r="AG41" s="153">
        <f>[1]节奏总纲!AS41</f>
        <v>38</v>
      </c>
      <c r="AH41" s="153">
        <f>[1]节奏总纲!AT41</f>
        <v>13.773559649110908</v>
      </c>
      <c r="AI41" s="153">
        <f>[1]节奏总纲!AU41</f>
        <v>11.018847719288729</v>
      </c>
      <c r="AJ41" s="153">
        <f>[1]节奏总纲!AV41</f>
        <v>8.2641357894665433</v>
      </c>
      <c r="AK41" s="153">
        <f>[1]节奏总纲!AW41</f>
        <v>5.5094238596443645</v>
      </c>
      <c r="AL41" s="153">
        <f>[1]节奏总纲!AX41</f>
        <v>2.7547119298221823</v>
      </c>
      <c r="AN41" s="153">
        <f>[1]节奏总纲!AZ41</f>
        <v>38</v>
      </c>
      <c r="AO41" s="153">
        <f>[1]节奏总纲!BA41</f>
        <v>31.791783505653711</v>
      </c>
      <c r="AP41" s="153">
        <f>[1]节奏总纲!BB41</f>
        <v>33.176527924103851</v>
      </c>
      <c r="AQ41" s="153">
        <f>[1]节奏总纲!BC41</f>
        <v>34.982248860614042</v>
      </c>
      <c r="AR41" s="153">
        <f>[1]节奏总纲!BD41</f>
        <v>37.680472138177471</v>
      </c>
      <c r="AS41" s="153">
        <f>[1]节奏总纲!BE41</f>
        <v>42.340712512072891</v>
      </c>
      <c r="AW41" s="153">
        <v>38</v>
      </c>
      <c r="AX41" s="153">
        <f>'[1]资源-钻石'!L41</f>
        <v>99379.379098134756</v>
      </c>
      <c r="AY41" s="153">
        <f>'[1]资源-钻石'!M41</f>
        <v>121925.31310644589</v>
      </c>
      <c r="AZ41" s="153">
        <f>'[1]资源-钻石'!N41</f>
        <v>167767.29190045712</v>
      </c>
      <c r="BA41" s="153">
        <f>'[1]资源-钻石'!O41</f>
        <v>325579.41010818165</v>
      </c>
      <c r="BB41" s="153">
        <f>'[1]资源-钻石'!P41</f>
        <v>455730.12565590267</v>
      </c>
    </row>
    <row r="42" spans="2:54" x14ac:dyDescent="0.15">
      <c r="B42" s="153">
        <f>[1]节奏总纲!N42</f>
        <v>49</v>
      </c>
      <c r="C42" s="153">
        <f>[1]节奏总纲!O42</f>
        <v>39</v>
      </c>
      <c r="D42" s="153">
        <f>[1]节奏总纲!P42</f>
        <v>13.928527864588917</v>
      </c>
      <c r="E42" s="153">
        <f>[1]节奏总纲!Q42</f>
        <v>12.147069150707994</v>
      </c>
      <c r="F42" s="153">
        <f>[1]节奏总纲!R42</f>
        <v>10.016004387425889</v>
      </c>
      <c r="G42" s="153">
        <f>[1]节奏总纲!S42</f>
        <v>7.4197267934665154</v>
      </c>
      <c r="H42" s="153">
        <f>[1]节奏总纲!T42</f>
        <v>4.1702012426579218</v>
      </c>
      <c r="J42" s="153">
        <f>[1]节奏总纲!V42</f>
        <v>39</v>
      </c>
      <c r="K42" s="153">
        <f>[1]节奏总纲!W42</f>
        <v>0.99971885185093257</v>
      </c>
      <c r="L42" s="153">
        <f>[1]节奏总纲!X42</f>
        <v>0.85504735898263817</v>
      </c>
      <c r="M42" s="153">
        <f>[1]节奏总纲!Y42</f>
        <v>0.69691885104434981</v>
      </c>
      <c r="N42" s="153">
        <f>[1]节奏总纲!Z42</f>
        <v>0.52350006607207522</v>
      </c>
      <c r="O42" s="153">
        <f>[1]节奏总纲!AA42</f>
        <v>0.29931582424416936</v>
      </c>
      <c r="Q42" s="153">
        <f>[1]节奏总纲!AC42</f>
        <v>39</v>
      </c>
      <c r="R42" s="153">
        <f>[1]节奏总纲!AD42</f>
        <v>53.213386604241784</v>
      </c>
      <c r="S42" s="153">
        <f>[1]节奏总纲!AE42</f>
        <v>55.170390866416149</v>
      </c>
      <c r="T42" s="153">
        <f>[1]节奏总纲!AF42</f>
        <v>58.030740707238266</v>
      </c>
      <c r="U42" s="153">
        <f>[1]节奏总纲!AG42</f>
        <v>62.407376554018477</v>
      </c>
      <c r="V42" s="153">
        <f>[1]节奏总纲!AH42</f>
        <v>70.951831283621587</v>
      </c>
      <c r="Z42" s="153">
        <f>[1]节奏总纲!AL42</f>
        <v>39</v>
      </c>
      <c r="AA42" s="153">
        <f>[1]节奏总纲!AM42</f>
        <v>115.36769098598003</v>
      </c>
      <c r="AB42" s="153">
        <f>[1]节奏总纲!AN42</f>
        <v>92.294152788784032</v>
      </c>
      <c r="AC42" s="153">
        <f>[1]节奏总纲!AO42</f>
        <v>69.220614591588017</v>
      </c>
      <c r="AD42" s="153">
        <f>[1]节奏总纲!AP42</f>
        <v>46.147076394392016</v>
      </c>
      <c r="AE42" s="153">
        <f>[1]节奏总纲!AQ42</f>
        <v>23.073538197196008</v>
      </c>
      <c r="AG42" s="153">
        <f>[1]节奏总纲!AS42</f>
        <v>39</v>
      </c>
      <c r="AH42" s="153">
        <f>[1]节奏总纲!AT42</f>
        <v>15.966654921614605</v>
      </c>
      <c r="AI42" s="153">
        <f>[1]节奏总纲!AU42</f>
        <v>12.773323937291678</v>
      </c>
      <c r="AJ42" s="153">
        <f>[1]节奏总纲!AV42</f>
        <v>9.579992952968766</v>
      </c>
      <c r="AK42" s="153">
        <f>[1]节奏总纲!AW42</f>
        <v>6.3866619686458392</v>
      </c>
      <c r="AL42" s="153">
        <f>[1]节奏总纲!AX42</f>
        <v>3.1933309843229196</v>
      </c>
      <c r="AN42" s="153">
        <f>[1]节奏总纲!AZ42</f>
        <v>39</v>
      </c>
      <c r="AO42" s="153">
        <f>[1]节奏总纲!BA42</f>
        <v>31.962341207945599</v>
      </c>
      <c r="AP42" s="153">
        <f>[1]节奏总纲!BB42</f>
        <v>33.332230659996682</v>
      </c>
      <c r="AQ42" s="153">
        <f>[1]节奏总纲!BC42</f>
        <v>35.146386283795508</v>
      </c>
      <c r="AR42" s="153">
        <f>[1]节奏总纲!BD42</f>
        <v>37.861979320321296</v>
      </c>
      <c r="AS42" s="153">
        <f>[1]节奏总纲!BE42</f>
        <v>42.51427628670821</v>
      </c>
      <c r="AW42" s="153">
        <v>39</v>
      </c>
      <c r="AX42" s="153">
        <f>'[1]资源-钻石'!L42</f>
        <v>105063.88808389829</v>
      </c>
      <c r="AY42" s="153">
        <f>'[1]资源-钻石'!M42</f>
        <v>128812.47879046001</v>
      </c>
      <c r="AZ42" s="153">
        <f>'[1]资源-钻石'!N42</f>
        <v>177266.42841194314</v>
      </c>
      <c r="BA42" s="153">
        <f>'[1]资源-钻石'!O42</f>
        <v>345249.67774067755</v>
      </c>
      <c r="BB42" s="153">
        <f>'[1]资源-钻石'!P42</f>
        <v>484609.71712241526</v>
      </c>
    </row>
    <row r="43" spans="2:54" x14ac:dyDescent="0.15">
      <c r="B43" s="153">
        <f>[1]节奏总纲!N43</f>
        <v>50</v>
      </c>
      <c r="C43" s="153">
        <f>[1]节奏总纲!O43</f>
        <v>40</v>
      </c>
      <c r="D43" s="153">
        <f>[1]节奏总纲!P43</f>
        <v>15</v>
      </c>
      <c r="E43" s="153">
        <f>[1]节奏总纲!Q43</f>
        <v>13.059000000000001</v>
      </c>
      <c r="F43" s="153">
        <f>[1]节奏总纲!R43</f>
        <v>10.782</v>
      </c>
      <c r="G43" s="153">
        <f>[1]节奏总纲!S43</f>
        <v>8.0009999999999994</v>
      </c>
      <c r="H43" s="153">
        <f>[1]节奏总纲!T43</f>
        <v>4.5</v>
      </c>
      <c r="J43" s="153">
        <f>[1]节奏总纲!V43</f>
        <v>40</v>
      </c>
      <c r="K43" s="153">
        <f>[1]节奏总纲!W43</f>
        <v>1.0714721354110832</v>
      </c>
      <c r="L43" s="153">
        <f>[1]节奏总纲!X43</f>
        <v>0.9119308492920073</v>
      </c>
      <c r="M43" s="153">
        <f>[1]节奏总纲!Y43</f>
        <v>0.76599561257411075</v>
      </c>
      <c r="N43" s="153">
        <f>[1]节奏总纲!Z43</f>
        <v>0.58127320653348402</v>
      </c>
      <c r="O43" s="153">
        <f>[1]节奏总纲!AA43</f>
        <v>0.3297987573420782</v>
      </c>
      <c r="Q43" s="153">
        <f>[1]节奏总纲!AC43</f>
        <v>40</v>
      </c>
      <c r="R43" s="153">
        <f>[1]节奏总纲!AD43</f>
        <v>53.567039423670657</v>
      </c>
      <c r="S43" s="153">
        <f>[1]节奏总纲!AE43</f>
        <v>55.535006783542492</v>
      </c>
      <c r="T43" s="153">
        <f>[1]节奏总纲!AF43</f>
        <v>58.38602553461638</v>
      </c>
      <c r="U43" s="153">
        <f>[1]节奏总纲!AG43</f>
        <v>62.760530848099599</v>
      </c>
      <c r="V43" s="153">
        <f>[1]节奏总纲!AH43</f>
        <v>71.315281959371688</v>
      </c>
      <c r="Z43" s="153">
        <f>[1]节奏总纲!AL43</f>
        <v>40</v>
      </c>
      <c r="AA43" s="153">
        <f>[1]节奏总纲!AM43</f>
        <v>133.875</v>
      </c>
      <c r="AB43" s="153">
        <f>[1]节奏总纲!AN43</f>
        <v>107.10000000000001</v>
      </c>
      <c r="AC43" s="153">
        <f>[1]节奏总纲!AO43</f>
        <v>80.325000000000003</v>
      </c>
      <c r="AD43" s="153">
        <f>[1]节奏总纲!AP43</f>
        <v>53.550000000000004</v>
      </c>
      <c r="AE43" s="153">
        <f>[1]节奏总纲!AQ43</f>
        <v>26.775000000000002</v>
      </c>
      <c r="AG43" s="153">
        <f>[1]节奏总纲!AS43</f>
        <v>40</v>
      </c>
      <c r="AH43" s="153">
        <f>[1]节奏总纲!AT43</f>
        <v>18.507309014019967</v>
      </c>
      <c r="AI43" s="153">
        <f>[1]节奏总纲!AU43</f>
        <v>14.805847211215976</v>
      </c>
      <c r="AJ43" s="153">
        <f>[1]节奏总纲!AV43</f>
        <v>11.104385408411986</v>
      </c>
      <c r="AK43" s="153">
        <f>[1]节奏总纲!AW43</f>
        <v>7.4029236056079881</v>
      </c>
      <c r="AL43" s="153">
        <f>[1]节奏总纲!AX43</f>
        <v>3.7014618028039941</v>
      </c>
      <c r="AN43" s="153">
        <f>[1]节奏总纲!AZ43</f>
        <v>40</v>
      </c>
      <c r="AO43" s="153">
        <f>[1]节奏总纲!BA43</f>
        <v>32.113552950216736</v>
      </c>
      <c r="AP43" s="153">
        <f>[1]节奏总纲!BB43</f>
        <v>33.487933395889513</v>
      </c>
      <c r="AQ43" s="153">
        <f>[1]节奏总纲!BC43</f>
        <v>35.309037710234961</v>
      </c>
      <c r="AR43" s="153">
        <f>[1]节奏总纲!BD43</f>
        <v>38.037513426486328</v>
      </c>
      <c r="AS43" s="153">
        <f>[1]节奏总纲!BE43</f>
        <v>42.687840061343536</v>
      </c>
      <c r="AW43" s="153">
        <v>40</v>
      </c>
      <c r="AX43" s="153">
        <f>'[1]资源-钻石'!L43</f>
        <v>111155.01532927464</v>
      </c>
      <c r="AY43" s="153">
        <f>'[1]资源-钻石'!M43</f>
        <v>136157.8249697765</v>
      </c>
      <c r="AZ43" s="153">
        <f>'[1]资源-钻石'!N43</f>
        <v>187707.09432324278</v>
      </c>
      <c r="BA43" s="153">
        <f>'[1]资源-钻石'!O43</f>
        <v>366433.13883667573</v>
      </c>
      <c r="BB43" s="153">
        <f>'[1]资源-钻石'!P43</f>
        <v>516430.46499718539</v>
      </c>
    </row>
    <row r="44" spans="2:54" x14ac:dyDescent="0.15">
      <c r="B44" s="153">
        <f>[1]节奏总纲!N44</f>
        <v>51</v>
      </c>
      <c r="C44" s="153">
        <f>[1]节奏总纲!O44</f>
        <v>41</v>
      </c>
      <c r="D44" s="153">
        <f>[1]节奏总纲!P44</f>
        <v>16.148375400580683</v>
      </c>
      <c r="E44" s="153">
        <f>[1]节奏总纲!Q44</f>
        <v>14.065234973905774</v>
      </c>
      <c r="F44" s="153">
        <f>[1]节奏总纲!R44</f>
        <v>11.621985775797917</v>
      </c>
      <c r="G44" s="153">
        <f>[1]节奏总纲!S44</f>
        <v>8.6296918140703163</v>
      </c>
      <c r="H44" s="153">
        <f>[1]节奏总纲!T44</f>
        <v>4.8606609955747855</v>
      </c>
      <c r="J44" s="153">
        <f>[1]节奏总纲!V44</f>
        <v>41</v>
      </c>
      <c r="K44" s="153">
        <f>[1]节奏总纲!W44</f>
        <v>1.148375400580683</v>
      </c>
      <c r="L44" s="153">
        <f>[1]节奏总纲!X44</f>
        <v>1.006234973905773</v>
      </c>
      <c r="M44" s="153">
        <f>[1]节奏总纲!Y44</f>
        <v>0.839985775797917</v>
      </c>
      <c r="N44" s="153">
        <f>[1]节奏总纲!Z44</f>
        <v>0.62869181407031682</v>
      </c>
      <c r="O44" s="153">
        <f>[1]节奏总纲!AA44</f>
        <v>0.36066099557478548</v>
      </c>
      <c r="Q44" s="153">
        <f>[1]节奏总纲!AC44</f>
        <v>41</v>
      </c>
      <c r="R44" s="153">
        <f>[1]节奏总纲!AD44</f>
        <v>53.920692243099523</v>
      </c>
      <c r="S44" s="153">
        <f>[1]节奏总纲!AE44</f>
        <v>55.899622700668843</v>
      </c>
      <c r="T44" s="153">
        <f>[1]节奏总纲!AF44</f>
        <v>58.741310361994486</v>
      </c>
      <c r="U44" s="153">
        <f>[1]节奏总纲!AG44</f>
        <v>63.10587219844583</v>
      </c>
      <c r="V44" s="153">
        <f>[1]节奏总纲!AH44</f>
        <v>71.676233707038421</v>
      </c>
      <c r="Z44" s="153">
        <f>[1]节奏总纲!AL44</f>
        <v>41</v>
      </c>
      <c r="AA44" s="153">
        <f>[1]节奏总纲!AM44</f>
        <v>155.32539280599755</v>
      </c>
      <c r="AB44" s="153">
        <f>[1]节奏总纲!AN44</f>
        <v>124.26031424479805</v>
      </c>
      <c r="AC44" s="153">
        <f>[1]节奏总纲!AO44</f>
        <v>93.195235683598526</v>
      </c>
      <c r="AD44" s="153">
        <f>[1]节奏总纲!AP44</f>
        <v>62.130157122399027</v>
      </c>
      <c r="AE44" s="153">
        <f>[1]节奏总纲!AQ44</f>
        <v>31.065078561199513</v>
      </c>
      <c r="AG44" s="153">
        <f>[1]节奏总纲!AS44</f>
        <v>41</v>
      </c>
      <c r="AH44" s="153">
        <f>[1]节奏总纲!AT44</f>
        <v>21.450392805997552</v>
      </c>
      <c r="AI44" s="153">
        <f>[1]节奏总纲!AU44</f>
        <v>17.160314244798045</v>
      </c>
      <c r="AJ44" s="153">
        <f>[1]节奏总纲!AV44</f>
        <v>12.870235683598523</v>
      </c>
      <c r="AK44" s="153">
        <f>[1]节奏总纲!AW44</f>
        <v>8.5801571223990223</v>
      </c>
      <c r="AL44" s="153">
        <f>[1]节奏总纲!AX44</f>
        <v>4.2900785611995111</v>
      </c>
      <c r="AN44" s="153">
        <f>[1]节奏总纲!AZ44</f>
        <v>41</v>
      </c>
      <c r="AO44" s="153">
        <f>[1]节奏总纲!BA44</f>
        <v>32.259282740196369</v>
      </c>
      <c r="AP44" s="153">
        <f>[1]节奏总纲!BB44</f>
        <v>33.643636131782344</v>
      </c>
      <c r="AQ44" s="153">
        <f>[1]节奏总纲!BC44</f>
        <v>35.471689136674414</v>
      </c>
      <c r="AR44" s="153">
        <f>[1]节奏总纲!BD44</f>
        <v>38.194089742081125</v>
      </c>
      <c r="AS44" s="153">
        <f>[1]节奏总纲!BE44</f>
        <v>42.861403835978855</v>
      </c>
      <c r="AW44" s="153">
        <v>41</v>
      </c>
      <c r="AX44" s="153">
        <f>'[1]资源-钻石'!L44</f>
        <v>117683.21826183234</v>
      </c>
      <c r="AY44" s="153">
        <f>'[1]资源-钻石'!M44</f>
        <v>144247.98751784049</v>
      </c>
      <c r="AZ44" s="153">
        <f>'[1]资源-钻石'!N44</f>
        <v>199156.26023410022</v>
      </c>
      <c r="BA44" s="153">
        <f>'[1]资源-钻石'!O44</f>
        <v>389344.68616939097</v>
      </c>
      <c r="BB44" s="153">
        <f>'[1]资源-钻石'!P44</f>
        <v>551228.9666681455</v>
      </c>
    </row>
    <row r="45" spans="2:54" x14ac:dyDescent="0.15">
      <c r="B45" s="153">
        <f>[1]节奏总纲!N45</f>
        <v>52</v>
      </c>
      <c r="C45" s="153">
        <f>[1]节奏总纲!O45</f>
        <v>42</v>
      </c>
      <c r="D45" s="153">
        <f>[1]节奏总纲!P45</f>
        <v>17.379173679952558</v>
      </c>
      <c r="E45" s="153">
        <f>[1]节奏总纲!Q45</f>
        <v>15.182446126806555</v>
      </c>
      <c r="F45" s="153">
        <f>[1]节奏总纲!R45</f>
        <v>12.547763396925747</v>
      </c>
      <c r="G45" s="153">
        <f>[1]节奏总纲!S45</f>
        <v>9.3221887619265527</v>
      </c>
      <c r="H45" s="153">
        <f>[1]节奏总纲!T45</f>
        <v>5.2485104513456724</v>
      </c>
      <c r="J45" s="153">
        <f>[1]节奏总纲!V45</f>
        <v>42</v>
      </c>
      <c r="K45" s="153">
        <f>[1]节奏总纲!W45</f>
        <v>1.230798279371875</v>
      </c>
      <c r="L45" s="153">
        <f>[1]节奏总纲!X45</f>
        <v>1.1172111529007811</v>
      </c>
      <c r="M45" s="153">
        <f>[1]节奏总纲!Y45</f>
        <v>0.92577762112783013</v>
      </c>
      <c r="N45" s="153">
        <f>[1]节奏总纲!Z45</f>
        <v>0.69249694785623639</v>
      </c>
      <c r="O45" s="153">
        <f>[1]节奏总纲!AA45</f>
        <v>0.38784945577088692</v>
      </c>
      <c r="Q45" s="153">
        <f>[1]节奏总纲!AC45</f>
        <v>42</v>
      </c>
      <c r="R45" s="153">
        <f>[1]节奏总纲!AD45</f>
        <v>54.255972994404218</v>
      </c>
      <c r="S45" s="153">
        <f>[1]节奏总纲!AE45</f>
        <v>56.238779717153008</v>
      </c>
      <c r="T45" s="153">
        <f>[1]节奏总纲!AF45</f>
        <v>59.09095196730258</v>
      </c>
      <c r="U45" s="153">
        <f>[1]节奏总纲!AG45</f>
        <v>63.434756173851497</v>
      </c>
      <c r="V45" s="153">
        <f>[1]节奏总纲!AH45</f>
        <v>72.034562459436771</v>
      </c>
      <c r="Z45" s="153">
        <f>[1]节奏总纲!AL45</f>
        <v>42</v>
      </c>
      <c r="AA45" s="153">
        <f>[1]节奏总纲!AM45</f>
        <v>180.18480345945557</v>
      </c>
      <c r="AB45" s="153">
        <f>[1]节奏总纲!AN45</f>
        <v>144.14784276756447</v>
      </c>
      <c r="AC45" s="153">
        <f>[1]节奏总纲!AO45</f>
        <v>108.11088207567333</v>
      </c>
      <c r="AD45" s="153">
        <f>[1]节奏总纲!AP45</f>
        <v>72.073921383782235</v>
      </c>
      <c r="AE45" s="153">
        <f>[1]节奏总纲!AQ45</f>
        <v>36.036960691891117</v>
      </c>
      <c r="AG45" s="153">
        <f>[1]节奏总纲!AS45</f>
        <v>42</v>
      </c>
      <c r="AH45" s="153">
        <f>[1]节奏总纲!AT45</f>
        <v>24.859410653458013</v>
      </c>
      <c r="AI45" s="153">
        <f>[1]节奏总纲!AU45</f>
        <v>19.887528522766416</v>
      </c>
      <c r="AJ45" s="153">
        <f>[1]节奏总纲!AV45</f>
        <v>14.915646392074805</v>
      </c>
      <c r="AK45" s="153">
        <f>[1]节奏总纲!AW45</f>
        <v>9.9437642613832082</v>
      </c>
      <c r="AL45" s="153">
        <f>[1]节奏总纲!AX45</f>
        <v>4.9718821306916041</v>
      </c>
      <c r="AN45" s="153">
        <f>[1]节奏总纲!AZ45</f>
        <v>42</v>
      </c>
      <c r="AO45" s="153">
        <f>[1]节奏总纲!BA45</f>
        <v>32.405012530176009</v>
      </c>
      <c r="AP45" s="153">
        <f>[1]节奏总纲!BB45</f>
        <v>33.799338867675175</v>
      </c>
      <c r="AQ45" s="153">
        <f>[1]节奏总纲!BC45</f>
        <v>35.634340563113874</v>
      </c>
      <c r="AR45" s="153">
        <f>[1]节奏总纲!BD45</f>
        <v>38.35066605767593</v>
      </c>
      <c r="AS45" s="153">
        <f>[1]节奏总纲!BE45</f>
        <v>43.030177309109042</v>
      </c>
      <c r="AW45" s="153">
        <v>42</v>
      </c>
      <c r="AX45" s="153">
        <f>'[1]资源-钻石'!L45</f>
        <v>124679.97292299938</v>
      </c>
      <c r="AY45" s="153">
        <f>'[1]资源-钻石'!M45</f>
        <v>152993.74197696749</v>
      </c>
      <c r="AZ45" s="153">
        <f>'[1]资源-钻石'!N45</f>
        <v>211774.78531660288</v>
      </c>
      <c r="BA45" s="153">
        <f>'[1]资源-钻石'!O45</f>
        <v>414581.49734376778</v>
      </c>
      <c r="BB45" s="153">
        <f>'[1]资源-钻石'!P45</f>
        <v>588650.75638292904</v>
      </c>
    </row>
    <row r="46" spans="2:54" x14ac:dyDescent="0.15">
      <c r="B46" s="153">
        <f>[1]节奏总纲!N46</f>
        <v>53</v>
      </c>
      <c r="C46" s="153">
        <f>[1]节奏总纲!O46</f>
        <v>43</v>
      </c>
      <c r="D46" s="153">
        <f>[1]节奏总纲!P46</f>
        <v>18.698310613518661</v>
      </c>
      <c r="E46" s="153">
        <f>[1]节奏总纲!Q46</f>
        <v>16.338583814092605</v>
      </c>
      <c r="F46" s="153">
        <f>[1]节奏总纲!R46</f>
        <v>13.509529418267233</v>
      </c>
      <c r="G46" s="153">
        <f>[1]节奏总纲!S46</f>
        <v>10.020424657784652</v>
      </c>
      <c r="H46" s="153">
        <f>[1]节奏总纲!T46</f>
        <v>5.6394104810372276</v>
      </c>
      <c r="J46" s="153">
        <f>[1]节奏总纲!V46</f>
        <v>43</v>
      </c>
      <c r="K46" s="153">
        <f>[1]节奏总纲!W46</f>
        <v>1.319136933566103</v>
      </c>
      <c r="L46" s="153">
        <f>[1]节奏总纲!X46</f>
        <v>1.1561376872860496</v>
      </c>
      <c r="M46" s="153">
        <f>[1]节奏总纲!Y46</f>
        <v>0.96176602134148581</v>
      </c>
      <c r="N46" s="153">
        <f>[1]节奏总纲!Z46</f>
        <v>0.6982358958580992</v>
      </c>
      <c r="O46" s="153">
        <f>[1]节奏总纲!AA46</f>
        <v>0.39090002969155524</v>
      </c>
      <c r="Q46" s="153">
        <f>[1]节奏总纲!AC46</f>
        <v>43</v>
      </c>
      <c r="R46" s="153">
        <f>[1]节奏总纲!AD46</f>
        <v>54.585942742481357</v>
      </c>
      <c r="S46" s="153">
        <f>[1]节奏总纲!AE46</f>
        <v>56.568265567054013</v>
      </c>
      <c r="T46" s="153">
        <f>[1]节奏总纲!AF46</f>
        <v>59.425480572843689</v>
      </c>
      <c r="U46" s="153">
        <f>[1]节奏总纲!AG46</f>
        <v>63.763640149257171</v>
      </c>
      <c r="V46" s="153">
        <f>[1]节奏总纲!AH46</f>
        <v>72.370053318329937</v>
      </c>
      <c r="Z46" s="153">
        <f>[1]节奏总纲!AL46</f>
        <v>43</v>
      </c>
      <c r="AA46" s="153">
        <f>[1]节奏总纲!AM46</f>
        <v>208.99265815439742</v>
      </c>
      <c r="AB46" s="153">
        <f>[1]节奏总纲!AN46</f>
        <v>167.19412652351795</v>
      </c>
      <c r="AC46" s="153">
        <f>[1]节奏总纲!AO46</f>
        <v>125.39559489263844</v>
      </c>
      <c r="AD46" s="153">
        <f>[1]节奏总纲!AP46</f>
        <v>83.597063261758976</v>
      </c>
      <c r="AE46" s="153">
        <f>[1]节奏总纲!AQ46</f>
        <v>41.798531630879488</v>
      </c>
      <c r="AG46" s="153">
        <f>[1]节奏总纲!AS46</f>
        <v>43</v>
      </c>
      <c r="AH46" s="153">
        <f>[1]节奏总纲!AT46</f>
        <v>28.807854694941852</v>
      </c>
      <c r="AI46" s="153">
        <f>[1]节奏总纲!AU46</f>
        <v>23.046283755953482</v>
      </c>
      <c r="AJ46" s="153">
        <f>[1]节奏总纲!AV46</f>
        <v>17.284712816965111</v>
      </c>
      <c r="AK46" s="153">
        <f>[1]节奏总纲!AW46</f>
        <v>11.523141877976741</v>
      </c>
      <c r="AL46" s="153">
        <f>[1]节奏总纲!AX46</f>
        <v>5.7615709389883705</v>
      </c>
      <c r="AN46" s="153">
        <f>[1]节奏总纲!AZ46</f>
        <v>43</v>
      </c>
      <c r="AO46" s="153">
        <f>[1]节奏总纲!BA46</f>
        <v>32.550742320155642</v>
      </c>
      <c r="AP46" s="153">
        <f>[1]节奏总纲!BB46</f>
        <v>33.955041603568006</v>
      </c>
      <c r="AQ46" s="153">
        <f>[1]节奏总纲!BC46</f>
        <v>35.796991989553327</v>
      </c>
      <c r="AR46" s="153">
        <f>[1]节奏总纲!BD46</f>
        <v>38.507242373270728</v>
      </c>
      <c r="AS46" s="153">
        <f>[1]节奏总纲!BE46</f>
        <v>43.179964142847631</v>
      </c>
      <c r="AW46" s="153">
        <v>43</v>
      </c>
      <c r="AX46" s="153">
        <f>'[1]资源-钻石'!L46</f>
        <v>132178.90889271529</v>
      </c>
      <c r="AY46" s="153">
        <f>'[1]资源-钻石'!M46</f>
        <v>162044.22120615642</v>
      </c>
      <c r="AZ46" s="153">
        <f>'[1]资源-钻石'!N46</f>
        <v>224883.83913992986</v>
      </c>
      <c r="BA46" s="153">
        <f>'[1]资源-钻石'!O46</f>
        <v>440027.45420104027</v>
      </c>
      <c r="BB46" s="153">
        <f>'[1]资源-钻石'!P46</f>
        <v>626366.88178407261</v>
      </c>
    </row>
    <row r="47" spans="2:54" x14ac:dyDescent="0.15">
      <c r="B47" s="153">
        <f>[1]节奏总纲!N47</f>
        <v>54</v>
      </c>
      <c r="C47" s="153">
        <f>[1]节奏总纲!O47</f>
        <v>44</v>
      </c>
      <c r="D47" s="153">
        <f>[1]节奏总纲!P47</f>
        <v>20.112126572366307</v>
      </c>
      <c r="E47" s="153">
        <f>[1]节奏总纲!Q47</f>
        <v>17.573976198933678</v>
      </c>
      <c r="F47" s="153">
        <f>[1]节奏总纲!R47</f>
        <v>14.520955385248474</v>
      </c>
      <c r="G47" s="153">
        <f>[1]节奏总纲!S47</f>
        <v>10.768032566844921</v>
      </c>
      <c r="H47" s="153">
        <f>[1]节奏总纲!T47</f>
        <v>6.0537500982822579</v>
      </c>
      <c r="J47" s="153">
        <f>[1]节奏总纲!V47</f>
        <v>44</v>
      </c>
      <c r="K47" s="153">
        <f>[1]节奏总纲!W47</f>
        <v>1.4138159588476462</v>
      </c>
      <c r="L47" s="153">
        <f>[1]节奏总纲!X47</f>
        <v>1.2353923848410737</v>
      </c>
      <c r="M47" s="153">
        <f>[1]节奏总纲!Y47</f>
        <v>1.0114259669812409</v>
      </c>
      <c r="N47" s="153">
        <f>[1]节奏总纲!Z47</f>
        <v>0.74760790906026919</v>
      </c>
      <c r="O47" s="153">
        <f>[1]节奏总纲!AA47</f>
        <v>0.41433961724503021</v>
      </c>
      <c r="Q47" s="153">
        <f>[1]节奏总纲!AC47</f>
        <v>44</v>
      </c>
      <c r="R47" s="153">
        <f>[1]节奏总纲!AD47</f>
        <v>54.915912490558505</v>
      </c>
      <c r="S47" s="153">
        <f>[1]节奏总纲!AE47</f>
        <v>56.897751416955018</v>
      </c>
      <c r="T47" s="153">
        <f>[1]节奏总纲!AF47</f>
        <v>59.760009178384806</v>
      </c>
      <c r="U47" s="153">
        <f>[1]节奏总纲!AG47</f>
        <v>64.08760696397195</v>
      </c>
      <c r="V47" s="153">
        <f>[1]节奏总纲!AH47</f>
        <v>72.705544177223089</v>
      </c>
      <c r="Z47" s="153">
        <f>[1]节奏总纲!AL47</f>
        <v>44</v>
      </c>
      <c r="AA47" s="153">
        <f>[1]节奏总纲!AM47</f>
        <v>242.37342918215046</v>
      </c>
      <c r="AB47" s="153">
        <f>[1]节奏总纲!AN47</f>
        <v>193.89874334572039</v>
      </c>
      <c r="AC47" s="153">
        <f>[1]节奏总纲!AO47</f>
        <v>145.42405750929026</v>
      </c>
      <c r="AD47" s="153">
        <f>[1]节奏总纲!AP47</f>
        <v>96.949371672860195</v>
      </c>
      <c r="AE47" s="153">
        <f>[1]节奏总纲!AQ47</f>
        <v>48.474685836430098</v>
      </c>
      <c r="AG47" s="153">
        <f>[1]节奏总纲!AS47</f>
        <v>44</v>
      </c>
      <c r="AH47" s="153">
        <f>[1]节奏总纲!AT47</f>
        <v>33.380771027753042</v>
      </c>
      <c r="AI47" s="153">
        <f>[1]节奏总纲!AU47</f>
        <v>26.704616822202439</v>
      </c>
      <c r="AJ47" s="153">
        <f>[1]节奏总纲!AV47</f>
        <v>20.028462616651822</v>
      </c>
      <c r="AK47" s="153">
        <f>[1]节奏总纲!AW47</f>
        <v>13.35230841110122</v>
      </c>
      <c r="AL47" s="153">
        <f>[1]节奏总纲!AX47</f>
        <v>6.6761542055506098</v>
      </c>
      <c r="AN47" s="153">
        <f>[1]节奏总纲!AZ47</f>
        <v>44</v>
      </c>
      <c r="AO47" s="153">
        <f>[1]节奏总纲!BA47</f>
        <v>32.696472110135275</v>
      </c>
      <c r="AP47" s="153">
        <f>[1]节奏总纲!BB47</f>
        <v>34.09469189131628</v>
      </c>
      <c r="AQ47" s="153">
        <f>[1]节奏总纲!BC47</f>
        <v>35.95964341599278</v>
      </c>
      <c r="AR47" s="153">
        <f>[1]节奏总纲!BD47</f>
        <v>38.663818688865533</v>
      </c>
      <c r="AS47" s="153">
        <f>[1]节奏总纲!BE47</f>
        <v>43.329750976586219</v>
      </c>
      <c r="AW47" s="153">
        <v>44</v>
      </c>
      <c r="AX47" s="153">
        <f>'[1]资源-钻石'!L47</f>
        <v>140216.06946231567</v>
      </c>
      <c r="AY47" s="153">
        <f>'[1]资源-钻石'!M47</f>
        <v>171715.12220856958</v>
      </c>
      <c r="AZ47" s="153">
        <f>'[1]资源-钻石'!N47</f>
        <v>238229.34233293473</v>
      </c>
      <c r="BA47" s="153">
        <f>'[1]资源-钻石'!O47</f>
        <v>467272.68566643808</v>
      </c>
      <c r="BB47" s="153">
        <f>'[1]资源-钻石'!P47</f>
        <v>666344.58394747833</v>
      </c>
    </row>
    <row r="48" spans="2:54" x14ac:dyDescent="0.15">
      <c r="B48" s="153">
        <f>[1]节奏总纲!N48</f>
        <v>55</v>
      </c>
      <c r="C48" s="153">
        <f>[1]节奏总纲!O48</f>
        <v>45</v>
      </c>
      <c r="D48" s="153">
        <f>[1]节奏总纲!P48</f>
        <v>21.627416997969519</v>
      </c>
      <c r="E48" s="153">
        <f>[1]节奏总纲!Q48</f>
        <v>18.900199714525563</v>
      </c>
      <c r="F48" s="153">
        <f>[1]节奏总纲!R48</f>
        <v>15.604181364035009</v>
      </c>
      <c r="G48" s="153">
        <f>[1]节奏总纲!S48</f>
        <v>11.572830835613489</v>
      </c>
      <c r="H48" s="153">
        <f>[1]节奏总纲!T48</f>
        <v>6.49903880788984</v>
      </c>
      <c r="J48" s="153">
        <f>[1]节奏总纲!V48</f>
        <v>45</v>
      </c>
      <c r="K48" s="153">
        <f>[1]节奏总纲!W48</f>
        <v>1.5152904256032116</v>
      </c>
      <c r="L48" s="153">
        <f>[1]节奏总纲!X48</f>
        <v>1.3262235155918844</v>
      </c>
      <c r="M48" s="153">
        <f>[1]节奏总纲!Y48</f>
        <v>1.083225978786535</v>
      </c>
      <c r="N48" s="153">
        <f>[1]节奏总纲!Z48</f>
        <v>0.80479826876856819</v>
      </c>
      <c r="O48" s="153">
        <f>[1]节奏总纲!AA48</f>
        <v>0.44528870960758216</v>
      </c>
      <c r="Q48" s="153">
        <f>[1]节奏总纲!AC48</f>
        <v>45</v>
      </c>
      <c r="R48" s="153">
        <f>[1]节奏总纲!AD48</f>
        <v>55.229416240679981</v>
      </c>
      <c r="S48" s="153">
        <f>[1]节奏总纲!AE48</f>
        <v>57.218966664386244</v>
      </c>
      <c r="T48" s="153">
        <f>[1]节奏总纲!AF48</f>
        <v>60.086674688654931</v>
      </c>
      <c r="U48" s="153">
        <f>[1]节奏总纲!AG48</f>
        <v>64.399012521055653</v>
      </c>
      <c r="V48" s="153">
        <f>[1]节奏总纲!AH48</f>
        <v>73.037155126421851</v>
      </c>
      <c r="Z48" s="153">
        <f>[1]节奏总纲!AL48</f>
        <v>45</v>
      </c>
      <c r="AA48" s="153">
        <f>[1]节奏总纲!AM48</f>
        <v>281.05</v>
      </c>
      <c r="AB48" s="153">
        <f>[1]节奏总纲!AN48</f>
        <v>224.84000000000003</v>
      </c>
      <c r="AC48" s="153">
        <f>[1]节奏总纲!AO48</f>
        <v>168.63</v>
      </c>
      <c r="AD48" s="153">
        <f>[1]节奏总纲!AP48</f>
        <v>112.42000000000002</v>
      </c>
      <c r="AE48" s="153">
        <f>[1]节奏总纲!AQ48</f>
        <v>56.210000000000008</v>
      </c>
      <c r="AG48" s="153">
        <f>[1]节奏总纲!AS48</f>
        <v>45</v>
      </c>
      <c r="AH48" s="153">
        <f>[1]节奏总纲!AT48</f>
        <v>38.676570817849552</v>
      </c>
      <c r="AI48" s="153">
        <f>[1]节奏总纲!AU48</f>
        <v>30.941256654279641</v>
      </c>
      <c r="AJ48" s="153">
        <f>[1]节奏总纲!AV48</f>
        <v>23.205942490709731</v>
      </c>
      <c r="AK48" s="153">
        <f>[1]节奏总纲!AW48</f>
        <v>15.470628327139821</v>
      </c>
      <c r="AL48" s="153">
        <f>[1]节奏总纲!AX48</f>
        <v>7.7353141635699103</v>
      </c>
      <c r="AN48" s="153">
        <f>[1]节奏总纲!AZ48</f>
        <v>45</v>
      </c>
      <c r="AO48" s="153">
        <f>[1]节奏总纲!BA48</f>
        <v>32.842201900114915</v>
      </c>
      <c r="AP48" s="153">
        <f>[1]节奏总纲!BB48</f>
        <v>34.227825436710944</v>
      </c>
      <c r="AQ48" s="153">
        <f>[1]节奏总纲!BC48</f>
        <v>36.105477566569242</v>
      </c>
      <c r="AR48" s="153">
        <f>[1]节奏总纲!BD48</f>
        <v>38.82039500446033</v>
      </c>
      <c r="AS48" s="153">
        <f>[1]节奏总纲!BE48</f>
        <v>43.479537810324807</v>
      </c>
      <c r="AW48" s="153">
        <v>45</v>
      </c>
      <c r="AX48" s="153">
        <f>'[1]资源-钻石'!L48</f>
        <v>148830.0848749564</v>
      </c>
      <c r="AY48" s="153">
        <f>'[1]资源-钻石'!M48</f>
        <v>182097.06764043448</v>
      </c>
      <c r="AZ48" s="153">
        <f>'[1]资源-钻石'!N48</f>
        <v>252078.1395822629</v>
      </c>
      <c r="BA48" s="153">
        <f>'[1]资源-钻石'!O48</f>
        <v>496602.11737765803</v>
      </c>
      <c r="BB48" s="153">
        <f>'[1]资源-钻石'!P48</f>
        <v>709308.42005801771</v>
      </c>
    </row>
    <row r="49" spans="2:54" x14ac:dyDescent="0.15">
      <c r="B49" s="153">
        <f>[1]节奏总纲!N49</f>
        <v>56</v>
      </c>
      <c r="C49" s="153">
        <f>[1]节奏总纲!O49</f>
        <v>46</v>
      </c>
      <c r="D49" s="153">
        <f>[1]节奏总纲!P49</f>
        <v>23.251465064166357</v>
      </c>
      <c r="E49" s="153">
        <f>[1]节奏总纲!Q49</f>
        <v>20.310154733549314</v>
      </c>
      <c r="F49" s="153">
        <f>[1]节奏总纲!R49</f>
        <v>16.757330871744692</v>
      </c>
      <c r="G49" s="153">
        <f>[1]节奏总纲!S49</f>
        <v>12.425582930290501</v>
      </c>
      <c r="H49" s="153">
        <f>[1]节奏总纲!T49</f>
        <v>6.9545132006921566</v>
      </c>
      <c r="J49" s="153">
        <f>[1]节奏总纲!V49</f>
        <v>46</v>
      </c>
      <c r="K49" s="153">
        <f>[1]节奏总纲!W49</f>
        <v>1.6240480661968384</v>
      </c>
      <c r="L49" s="153">
        <f>[1]节奏总纲!X49</f>
        <v>1.4099550190237515</v>
      </c>
      <c r="M49" s="153">
        <f>[1]节奏总纲!Y49</f>
        <v>1.1531495077096832</v>
      </c>
      <c r="N49" s="153">
        <f>[1]节奏总纲!Z49</f>
        <v>0.85275209467701174</v>
      </c>
      <c r="O49" s="153">
        <f>[1]节奏总纲!AA49</f>
        <v>0.45547439280231661</v>
      </c>
      <c r="Q49" s="153">
        <f>[1]节奏总纲!AC49</f>
        <v>46</v>
      </c>
      <c r="R49" s="153">
        <f>[1]节奏总纲!AD49</f>
        <v>55.537288901845052</v>
      </c>
      <c r="S49" s="153">
        <f>[1]节奏总纲!AE49</f>
        <v>57.53646043868428</v>
      </c>
      <c r="T49" s="153">
        <f>[1]节奏总纲!AF49</f>
        <v>60.393379177879737</v>
      </c>
      <c r="U49" s="153">
        <f>[1]节奏总纲!AG49</f>
        <v>64.710418078139355</v>
      </c>
      <c r="V49" s="153">
        <f>[1]节奏总纲!AH49</f>
        <v>73.340924940105893</v>
      </c>
      <c r="Z49" s="153">
        <f>[1]节奏总纲!AL49</f>
        <v>46</v>
      </c>
      <c r="AA49" s="153">
        <f>[1]节奏总纲!AM49</f>
        <v>325.85912455595718</v>
      </c>
      <c r="AB49" s="153">
        <f>[1]节奏总纲!AN49</f>
        <v>260.68729964476574</v>
      </c>
      <c r="AC49" s="153">
        <f>[1]节奏总纲!AO49</f>
        <v>195.51547473357431</v>
      </c>
      <c r="AD49" s="153">
        <f>[1]节奏总纲!AP49</f>
        <v>130.34364982238287</v>
      </c>
      <c r="AE49" s="153">
        <f>[1]节奏总纲!AQ49</f>
        <v>65.171824911191436</v>
      </c>
      <c r="AG49" s="153">
        <f>[1]节奏总纲!AS49</f>
        <v>46</v>
      </c>
      <c r="AH49" s="153">
        <f>[1]节奏总纲!AT49</f>
        <v>44.809124555957169</v>
      </c>
      <c r="AI49" s="153">
        <f>[1]节奏总纲!AU49</f>
        <v>35.847299644765712</v>
      </c>
      <c r="AJ49" s="153">
        <f>[1]节奏总纲!AV49</f>
        <v>26.885474733574313</v>
      </c>
      <c r="AK49" s="153">
        <f>[1]节奏总纲!AW49</f>
        <v>17.923649822382856</v>
      </c>
      <c r="AL49" s="153">
        <f>[1]节奏总纲!AX49</f>
        <v>8.9618249111914281</v>
      </c>
      <c r="AN49" s="153">
        <f>[1]节奏总纲!AZ49</f>
        <v>46</v>
      </c>
      <c r="AO49" s="153">
        <f>[1]节奏总纲!BA49</f>
        <v>32.987931690094548</v>
      </c>
      <c r="AP49" s="153">
        <f>[1]节奏总纲!BB49</f>
        <v>34.360958982105608</v>
      </c>
      <c r="AQ49" s="153">
        <f>[1]节奏总纲!BC49</f>
        <v>36.245762114295424</v>
      </c>
      <c r="AR49" s="153">
        <f>[1]节奏总纲!BD49</f>
        <v>38.976971320055128</v>
      </c>
      <c r="AS49" s="153">
        <f>[1]节奏总纲!BE49</f>
        <v>43.629324644063402</v>
      </c>
      <c r="AW49" s="153">
        <v>46</v>
      </c>
      <c r="AX49" s="153">
        <f>'[1]资源-钻石'!L49</f>
        <v>158062.35800010333</v>
      </c>
      <c r="AY49" s="153">
        <f>'[1]资源-钻石'!M49</f>
        <v>193134.48018575175</v>
      </c>
      <c r="AZ49" s="153">
        <f>'[1]资源-钻石'!N49</f>
        <v>266820.89321186452</v>
      </c>
      <c r="BA49" s="153">
        <f>'[1]资源-钻石'!O49</f>
        <v>527679.14040070504</v>
      </c>
      <c r="BB49" s="153">
        <f>'[1]资源-钻石'!P49</f>
        <v>753255.02535630076</v>
      </c>
    </row>
    <row r="50" spans="2:54" x14ac:dyDescent="0.15">
      <c r="B50" s="153">
        <f>[1]节奏总纲!N50</f>
        <v>57</v>
      </c>
      <c r="C50" s="153">
        <f>[1]节奏总纲!O50</f>
        <v>47</v>
      </c>
      <c r="D50" s="153">
        <f>[1]节奏总纲!P50</f>
        <v>24.992076683399535</v>
      </c>
      <c r="E50" s="153">
        <f>[1]节奏总纲!Q50</f>
        <v>21.823081359944474</v>
      </c>
      <c r="F50" s="153">
        <f>[1]节奏总纲!R50</f>
        <v>17.996794419716004</v>
      </c>
      <c r="G50" s="153">
        <f>[1]节奏总纲!S50</f>
        <v>13.335772118261991</v>
      </c>
      <c r="H50" s="153">
        <f>[1]节奏总纲!T50</f>
        <v>7.4426404363163821</v>
      </c>
      <c r="J50" s="153">
        <f>[1]节奏总纲!V50</f>
        <v>47</v>
      </c>
      <c r="K50" s="153">
        <f>[1]节奏总纲!W50</f>
        <v>1.740611619233178</v>
      </c>
      <c r="L50" s="153">
        <f>[1]节奏总纲!X50</f>
        <v>1.51292662639516</v>
      </c>
      <c r="M50" s="153">
        <f>[1]节奏总纲!Y50</f>
        <v>1.2394635479713116</v>
      </c>
      <c r="N50" s="153">
        <f>[1]节奏总纲!Z50</f>
        <v>0.91018918797148984</v>
      </c>
      <c r="O50" s="153">
        <f>[1]节奏总纲!AA50</f>
        <v>0.48812723562422544</v>
      </c>
      <c r="Q50" s="153">
        <f>[1]节奏总纲!AC50</f>
        <v>47</v>
      </c>
      <c r="R50" s="153">
        <f>[1]节奏总纲!AD50</f>
        <v>55.845161563010116</v>
      </c>
      <c r="S50" s="153">
        <f>[1]节奏总纲!AE50</f>
        <v>57.853954212982316</v>
      </c>
      <c r="T50" s="153">
        <f>[1]节奏总纲!AF50</f>
        <v>60.700083667104536</v>
      </c>
      <c r="U50" s="153">
        <f>[1]节奏总纲!AG50</f>
        <v>65.021675833900701</v>
      </c>
      <c r="V50" s="153">
        <f>[1]节奏总纲!AH50</f>
        <v>73.644694753789935</v>
      </c>
      <c r="Z50" s="153">
        <f>[1]节奏总纲!AL50</f>
        <v>47</v>
      </c>
      <c r="AA50" s="153">
        <f>[1]节奏总纲!AM50</f>
        <v>377.76930817680426</v>
      </c>
      <c r="AB50" s="153">
        <f>[1]节奏总纲!AN50</f>
        <v>302.21544654144344</v>
      </c>
      <c r="AC50" s="153">
        <f>[1]节奏总纲!AO50</f>
        <v>226.66158490608254</v>
      </c>
      <c r="AD50" s="153">
        <f>[1]节奏总纲!AP50</f>
        <v>151.10772327072172</v>
      </c>
      <c r="AE50" s="153">
        <f>[1]节奏总纲!AQ50</f>
        <v>75.55386163536086</v>
      </c>
      <c r="AG50" s="153">
        <f>[1]节奏总纲!AS50</f>
        <v>47</v>
      </c>
      <c r="AH50" s="153">
        <f>[1]节奏总纲!AT50</f>
        <v>51.910183620847079</v>
      </c>
      <c r="AI50" s="153">
        <f>[1]节奏总纲!AU50</f>
        <v>41.528146896677697</v>
      </c>
      <c r="AJ50" s="153">
        <f>[1]节奏总纲!AV50</f>
        <v>31.14611017250823</v>
      </c>
      <c r="AK50" s="153">
        <f>[1]节奏总纲!AW50</f>
        <v>20.764073448338848</v>
      </c>
      <c r="AL50" s="153">
        <f>[1]节奏总纲!AX50</f>
        <v>10.382036724169424</v>
      </c>
      <c r="AN50" s="153">
        <f>[1]节奏总纲!AZ50</f>
        <v>47</v>
      </c>
      <c r="AO50" s="153">
        <f>[1]节奏总纲!BA50</f>
        <v>33.114246829746719</v>
      </c>
      <c r="AP50" s="153">
        <f>[1]节奏总纲!BB50</f>
        <v>34.494092527500278</v>
      </c>
      <c r="AQ50" s="153">
        <f>[1]节奏总纲!BC50</f>
        <v>36.386046662021599</v>
      </c>
      <c r="AR50" s="153">
        <f>[1]节奏总纲!BD50</f>
        <v>39.115214427575864</v>
      </c>
      <c r="AS50" s="153">
        <f>[1]节奏总纲!BE50</f>
        <v>43.77911147780199</v>
      </c>
      <c r="AW50" s="153">
        <v>47</v>
      </c>
      <c r="AX50" s="153">
        <f>'[1]资源-钻石'!L50</f>
        <v>167957.26333452296</v>
      </c>
      <c r="AY50" s="153">
        <f>'[1]资源-钻石'!M50</f>
        <v>204977.97526255262</v>
      </c>
      <c r="AZ50" s="153">
        <f>'[1]资源-钻石'!N50</f>
        <v>282667.1521734678</v>
      </c>
      <c r="BA50" s="153">
        <f>'[1]资源-钻石'!O50</f>
        <v>560849.35543328384</v>
      </c>
      <c r="BB50" s="153">
        <f>'[1]资源-钻石'!P50</f>
        <v>796186.76436527586</v>
      </c>
    </row>
    <row r="51" spans="2:54" x14ac:dyDescent="0.15">
      <c r="B51" s="153">
        <f>[1]节奏总纲!N51</f>
        <v>58</v>
      </c>
      <c r="C51" s="153">
        <f>[1]节奏总纲!O51</f>
        <v>48</v>
      </c>
      <c r="D51" s="153">
        <f>[1]节奏总纲!P51</f>
        <v>26.857618025475972</v>
      </c>
      <c r="E51" s="153">
        <f>[1]节奏总纲!Q51</f>
        <v>23.425214441820142</v>
      </c>
      <c r="F51" s="153">
        <f>[1]节奏总纲!R51</f>
        <v>19.329427692935056</v>
      </c>
      <c r="G51" s="153">
        <f>[1]节奏总纲!S51</f>
        <v>14.269452456935383</v>
      </c>
      <c r="H51" s="153">
        <f>[1]节奏总纲!T51</f>
        <v>7.9605979827510778</v>
      </c>
      <c r="J51" s="153">
        <f>[1]节奏总纲!V51</f>
        <v>48</v>
      </c>
      <c r="K51" s="153">
        <f>[1]节奏总纲!W51</f>
        <v>1.8655413420764368</v>
      </c>
      <c r="L51" s="153">
        <f>[1]节奏总纲!X51</f>
        <v>1.6021330818756674</v>
      </c>
      <c r="M51" s="153">
        <f>[1]节奏总纲!Y51</f>
        <v>1.3326332732190522</v>
      </c>
      <c r="N51" s="153">
        <f>[1]节奏总纲!Z51</f>
        <v>0.93368033867339228</v>
      </c>
      <c r="O51" s="153">
        <f>[1]节奏总纲!AA51</f>
        <v>0.51795754643469571</v>
      </c>
      <c r="Q51" s="153">
        <f>[1]节奏总纲!AC51</f>
        <v>48</v>
      </c>
      <c r="R51" s="153">
        <f>[1]节奏总纲!AD51</f>
        <v>56.142785979989682</v>
      </c>
      <c r="S51" s="153">
        <f>[1]节奏总纲!AE51</f>
        <v>58.155157256402767</v>
      </c>
      <c r="T51" s="153">
        <f>[1]节奏总纲!AF51</f>
        <v>61.006268532239034</v>
      </c>
      <c r="U51" s="153">
        <f>[1]节奏总纲!AG51</f>
        <v>65.330972386106993</v>
      </c>
      <c r="V51" s="153">
        <f>[1]节奏总纲!AH51</f>
        <v>73.948464567473962</v>
      </c>
      <c r="Z51" s="153">
        <f>[1]节奏总纲!AL51</f>
        <v>48</v>
      </c>
      <c r="AA51" s="153">
        <f>[1]节奏总纲!AM51</f>
        <v>437.90148836012787</v>
      </c>
      <c r="AB51" s="153">
        <f>[1]节奏总纲!AN51</f>
        <v>350.32119068810232</v>
      </c>
      <c r="AC51" s="153">
        <f>[1]节奏总纲!AO51</f>
        <v>262.74089301607671</v>
      </c>
      <c r="AD51" s="153">
        <f>[1]节奏总纲!AP51</f>
        <v>175.16059534405116</v>
      </c>
      <c r="AE51" s="153">
        <f>[1]节奏总纲!AQ51</f>
        <v>87.58029767202558</v>
      </c>
      <c r="AG51" s="153">
        <f>[1]节奏总纲!AS51</f>
        <v>48</v>
      </c>
      <c r="AH51" s="153">
        <f>[1]节奏总纲!AT51</f>
        <v>60.132180183323612</v>
      </c>
      <c r="AI51" s="153">
        <f>[1]节奏总纲!AU51</f>
        <v>48.105744146658878</v>
      </c>
      <c r="AJ51" s="153">
        <f>[1]节奏总纲!AV51</f>
        <v>36.079308109994173</v>
      </c>
      <c r="AK51" s="153">
        <f>[1]节奏总纲!AW51</f>
        <v>24.052872073329439</v>
      </c>
      <c r="AL51" s="153">
        <f>[1]节奏总纲!AX51</f>
        <v>12.02643603666472</v>
      </c>
      <c r="AN51" s="153">
        <f>[1]节奏总纲!AZ51</f>
        <v>48</v>
      </c>
      <c r="AO51" s="153">
        <f>[1]节奏总纲!BA51</f>
        <v>33.238809018460984</v>
      </c>
      <c r="AP51" s="153">
        <f>[1]节奏总纲!BB51</f>
        <v>34.627226072894942</v>
      </c>
      <c r="AQ51" s="153">
        <f>[1]节奏总纲!BC51</f>
        <v>36.526331209747774</v>
      </c>
      <c r="AR51" s="153">
        <f>[1]节奏总纲!BD51</f>
        <v>39.250296194358178</v>
      </c>
      <c r="AS51" s="153">
        <f>[1]节奏总纲!BE51</f>
        <v>43.928898311540578</v>
      </c>
      <c r="AW51" s="153">
        <v>48</v>
      </c>
      <c r="AX51" s="153">
        <f>'[1]资源-钻石'!L51</f>
        <v>178562.36028626264</v>
      </c>
      <c r="AY51" s="153">
        <f>'[1]资源-钻石'!M51</f>
        <v>217519.79648278293</v>
      </c>
      <c r="AZ51" s="153">
        <f>'[1]资源-钻石'!N51</f>
        <v>299704.56483706873</v>
      </c>
      <c r="BA51" s="153">
        <f>'[1]资源-钻石'!O51</f>
        <v>593902.61398995668</v>
      </c>
      <c r="BB51" s="153">
        <f>'[1]资源-钻石'!P51</f>
        <v>841287.93334934814</v>
      </c>
    </row>
    <row r="52" spans="2:54" x14ac:dyDescent="0.15">
      <c r="B52" s="153">
        <f>[1]节奏总纲!N52</f>
        <v>59</v>
      </c>
      <c r="C52" s="153">
        <f>[1]节奏总纲!O52</f>
        <v>49</v>
      </c>
      <c r="D52" s="153">
        <f>[1]节奏总纲!P52</f>
        <v>28.857055729177837</v>
      </c>
      <c r="E52" s="153">
        <f>[1]节奏总纲!Q52</f>
        <v>25.166238301415991</v>
      </c>
      <c r="F52" s="153">
        <f>[1]节奏总纲!R52</f>
        <v>20.719366013549685</v>
      </c>
      <c r="G52" s="153">
        <f>[1]节奏总纲!S52</f>
        <v>15.268268186307994</v>
      </c>
      <c r="H52" s="153">
        <f>[1]节奏总纲!T52</f>
        <v>8.5474599069824766</v>
      </c>
      <c r="J52" s="153">
        <f>[1]节奏总纲!V52</f>
        <v>49</v>
      </c>
      <c r="K52" s="153">
        <f>[1]节奏总纲!W52</f>
        <v>1.9994377037018651</v>
      </c>
      <c r="L52" s="153">
        <f>[1]节奏总纲!X52</f>
        <v>1.7410238595958489</v>
      </c>
      <c r="M52" s="153">
        <f>[1]节奏总纲!Y52</f>
        <v>1.389938320614629</v>
      </c>
      <c r="N52" s="153">
        <f>[1]节奏总纲!Z52</f>
        <v>0.99881572937261076</v>
      </c>
      <c r="O52" s="153">
        <f>[1]节奏总纲!AA52</f>
        <v>0.58686192423139882</v>
      </c>
      <c r="Q52" s="153">
        <f>[1]节奏总纲!AC52</f>
        <v>49</v>
      </c>
      <c r="R52" s="153">
        <f>[1]节奏总纲!AD52</f>
        <v>56.430041330048923</v>
      </c>
      <c r="S52" s="153">
        <f>[1]节奏总纲!AE52</f>
        <v>58.442483247955479</v>
      </c>
      <c r="T52" s="153">
        <f>[1]节奏总纲!AF52</f>
        <v>61.289495211956165</v>
      </c>
      <c r="U52" s="153">
        <f>[1]节奏总纲!AG52</f>
        <v>65.640268938313284</v>
      </c>
      <c r="V52" s="153">
        <f>[1]节奏总纲!AH52</f>
        <v>74.231558509323534</v>
      </c>
      <c r="Z52" s="153">
        <f>[1]节奏总纲!AL52</f>
        <v>49</v>
      </c>
      <c r="AA52" s="153">
        <f>[1]节奏总纲!AM52</f>
        <v>507.55295278468168</v>
      </c>
      <c r="AB52" s="153">
        <f>[1]节奏总纲!AN52</f>
        <v>406.04236222774534</v>
      </c>
      <c r="AC52" s="153">
        <f>[1]节奏总纲!AO52</f>
        <v>304.53177167080901</v>
      </c>
      <c r="AD52" s="153">
        <f>[1]节奏总纲!AP52</f>
        <v>203.02118111387267</v>
      </c>
      <c r="AE52" s="153">
        <f>[1]节奏总纲!AQ52</f>
        <v>101.51059055693634</v>
      </c>
      <c r="AG52" s="153">
        <f>[1]节奏总纲!AS52</f>
        <v>49</v>
      </c>
      <c r="AH52" s="153">
        <f>[1]节奏总纲!AT52</f>
        <v>69.651464424553808</v>
      </c>
      <c r="AI52" s="153">
        <f>[1]节奏总纲!AU52</f>
        <v>55.721171539643024</v>
      </c>
      <c r="AJ52" s="153">
        <f>[1]节奏总纲!AV52</f>
        <v>41.790878654732296</v>
      </c>
      <c r="AK52" s="153">
        <f>[1]节奏总纲!AW52</f>
        <v>27.860585769821512</v>
      </c>
      <c r="AL52" s="153">
        <f>[1]节奏总纲!AX52</f>
        <v>13.930292884910756</v>
      </c>
      <c r="AN52" s="153">
        <f>[1]节奏总纲!AZ52</f>
        <v>49</v>
      </c>
      <c r="AO52" s="153">
        <f>[1]节奏总纲!BA52</f>
        <v>33.363371207175248</v>
      </c>
      <c r="AP52" s="153">
        <f>[1]节奏总纲!BB52</f>
        <v>34.760359618289606</v>
      </c>
      <c r="AQ52" s="153">
        <f>[1]节奏总纲!BC52</f>
        <v>36.666615757473956</v>
      </c>
      <c r="AR52" s="153">
        <f>[1]节奏总纲!BD52</f>
        <v>39.385377961140485</v>
      </c>
      <c r="AS52" s="153">
        <f>[1]节奏总纲!BE52</f>
        <v>44.067911160744309</v>
      </c>
      <c r="AW52" s="153">
        <v>49</v>
      </c>
      <c r="AX52" s="153">
        <f>'[1]资源-钻石'!L52</f>
        <v>189928.62176676176</v>
      </c>
      <c r="AY52" s="153">
        <f>'[1]资源-钻石'!M52</f>
        <v>231148.88275172311</v>
      </c>
      <c r="AZ52" s="153">
        <f>'[1]资源-钻石'!N52</f>
        <v>317474.6094706243</v>
      </c>
      <c r="BA52" s="153">
        <f>'[1]资源-钻石'!O52</f>
        <v>626695.73130496033</v>
      </c>
      <c r="BB52" s="153">
        <f>'[1]资源-钻石'!P52</f>
        <v>892388.95310911187</v>
      </c>
    </row>
    <row r="53" spans="2:54" x14ac:dyDescent="0.15">
      <c r="B53" s="153">
        <f>[1]节奏总纲!N53</f>
        <v>60</v>
      </c>
      <c r="C53" s="153">
        <f>[1]节奏总纲!O53</f>
        <v>50</v>
      </c>
      <c r="D53" s="153">
        <f>[1]节奏总纲!P53</f>
        <v>31</v>
      </c>
      <c r="E53" s="153">
        <f>[1]节奏总纲!Q53</f>
        <v>27.0351</v>
      </c>
      <c r="F53" s="153">
        <f>[1]节奏总纲!R53</f>
        <v>22.205300000000001</v>
      </c>
      <c r="G53" s="153">
        <f>[1]节奏总纲!S53</f>
        <v>16.386599999999998</v>
      </c>
      <c r="H53" s="153">
        <f>[1]节奏总纲!T53</f>
        <v>9.1883999999999997</v>
      </c>
      <c r="J53" s="153">
        <f>[1]节奏总纲!V53</f>
        <v>50</v>
      </c>
      <c r="K53" s="153">
        <f>[1]节奏总纲!W53</f>
        <v>2.1429442708221629</v>
      </c>
      <c r="L53" s="153">
        <f>[1]节奏总纲!X53</f>
        <v>1.8688616985840092</v>
      </c>
      <c r="M53" s="153">
        <f>[1]节奏总纲!Y53</f>
        <v>1.4859339864503163</v>
      </c>
      <c r="N53" s="153">
        <f>[1]节奏总纲!Z53</f>
        <v>1.118331813692004</v>
      </c>
      <c r="O53" s="153">
        <f>[1]节奏总纲!AA53</f>
        <v>0.64094009301752308</v>
      </c>
      <c r="Q53" s="153">
        <f>[1]节奏总纲!AC53</f>
        <v>50</v>
      </c>
      <c r="R53" s="153">
        <f>[1]节奏总纲!AD53</f>
        <v>56.717296680108156</v>
      </c>
      <c r="S53" s="153">
        <f>[1]节奏总纲!AE53</f>
        <v>58.729809239508185</v>
      </c>
      <c r="T53" s="153">
        <f>[1]节奏总纲!AF53</f>
        <v>61.572721891673297</v>
      </c>
      <c r="U53" s="153">
        <f>[1]节奏总纲!AG53</f>
        <v>65.949565490519575</v>
      </c>
      <c r="V53" s="153">
        <f>[1]节奏总纲!AH53</f>
        <v>74.51042804689898</v>
      </c>
      <c r="Z53" s="153">
        <f>[1]节奏总纲!AL53</f>
        <v>50</v>
      </c>
      <c r="AA53" s="153">
        <f>[1]节奏总纲!AM53</f>
        <v>588.22499999999991</v>
      </c>
      <c r="AB53" s="153">
        <f>[1]节奏总纲!AN53</f>
        <v>470.57999999999993</v>
      </c>
      <c r="AC53" s="153">
        <f>[1]节奏总纲!AO53</f>
        <v>352.93499999999995</v>
      </c>
      <c r="AD53" s="153">
        <f>[1]节奏总纲!AP53</f>
        <v>235.28999999999996</v>
      </c>
      <c r="AE53" s="153">
        <f>[1]节奏总纲!AQ53</f>
        <v>117.64499999999998</v>
      </c>
      <c r="AG53" s="153">
        <f>[1]节奏总纲!AS53</f>
        <v>50</v>
      </c>
      <c r="AH53" s="153">
        <f>[1]节奏总纲!AT53</f>
        <v>80.67204721531823</v>
      </c>
      <c r="AI53" s="153">
        <f>[1]节奏总纲!AU53</f>
        <v>64.537637772254584</v>
      </c>
      <c r="AJ53" s="153">
        <f>[1]节奏总纲!AV53</f>
        <v>48.403228329190938</v>
      </c>
      <c r="AK53" s="153">
        <f>[1]节奏总纲!AW53</f>
        <v>32.268818886127292</v>
      </c>
      <c r="AL53" s="153">
        <f>[1]节奏总纲!AX53</f>
        <v>16.134409443063646</v>
      </c>
      <c r="AN53" s="153">
        <f>[1]节奏总纲!AZ53</f>
        <v>50</v>
      </c>
      <c r="AO53" s="153">
        <f>[1]节奏总纲!BA53</f>
        <v>33.487933395889513</v>
      </c>
      <c r="AP53" s="153">
        <f>[1]节奏总纲!BB53</f>
        <v>34.893493163684269</v>
      </c>
      <c r="AQ53" s="153">
        <f>[1]节奏总纲!BC53</f>
        <v>36.806900305200131</v>
      </c>
      <c r="AR53" s="153">
        <f>[1]节奏总纲!BD53</f>
        <v>39.520459727922798</v>
      </c>
      <c r="AS53" s="153">
        <f>[1]节奏总纲!BE53</f>
        <v>44.197188392263818</v>
      </c>
      <c r="AW53" s="153">
        <v>50</v>
      </c>
      <c r="AX53" s="153">
        <f>'[1]资源-钻石'!L53</f>
        <v>202347.62268889259</v>
      </c>
      <c r="AY53" s="153">
        <f>'[1]资源-钻石'!M53</f>
        <v>245778.70943349658</v>
      </c>
      <c r="AZ53" s="153">
        <f>'[1]资源-钻石'!N53</f>
        <v>336471.93681250449</v>
      </c>
      <c r="BA53" s="153">
        <f>'[1]资源-钻石'!O53</f>
        <v>663412.80061517097</v>
      </c>
      <c r="BB53" s="153">
        <f>'[1]资源-钻石'!P53</f>
        <v>948198.83104762144</v>
      </c>
    </row>
    <row r="54" spans="2:54" x14ac:dyDescent="0.15">
      <c r="B54" s="153">
        <f>[1]节奏总纲!N54</f>
        <v>61</v>
      </c>
      <c r="C54" s="153">
        <f>[1]节奏总纲!O54</f>
        <v>51</v>
      </c>
      <c r="D54" s="153">
        <f>[1]节奏总纲!P54</f>
        <v>33.296750801161366</v>
      </c>
      <c r="E54" s="153">
        <f>[1]节奏总纲!Q54</f>
        <v>28.928217096048996</v>
      </c>
      <c r="F54" s="153">
        <f>[1]节奏总纲!R54</f>
        <v>23.783869097269566</v>
      </c>
      <c r="G54" s="153">
        <f>[1]节奏总纲!S54</f>
        <v>17.587343773173433</v>
      </c>
      <c r="H54" s="153">
        <f>[1]节奏总纲!T54</f>
        <v>9.8458492119034169</v>
      </c>
      <c r="J54" s="153">
        <f>[1]节奏总纲!V54</f>
        <v>51</v>
      </c>
      <c r="K54" s="153">
        <f>[1]节奏总纲!W54</f>
        <v>2.296750801161366</v>
      </c>
      <c r="L54" s="153">
        <f>[1]节奏总纲!X54</f>
        <v>1.8931170960489965</v>
      </c>
      <c r="M54" s="153">
        <f>[1]节奏总纲!Y54</f>
        <v>1.5785690972695647</v>
      </c>
      <c r="N54" s="153">
        <f>[1]节奏总纲!Z54</f>
        <v>1.2007437731734356</v>
      </c>
      <c r="O54" s="153">
        <f>[1]节奏总纲!AA54</f>
        <v>0.65744921190341721</v>
      </c>
      <c r="Q54" s="153">
        <f>[1]节奏总纲!AC54</f>
        <v>51</v>
      </c>
      <c r="R54" s="153">
        <f>[1]节奏总纲!AD54</f>
        <v>57.004247194324648</v>
      </c>
      <c r="S54" s="153">
        <f>[1]节奏总纲!AE54</f>
        <v>59.016342740868758</v>
      </c>
      <c r="T54" s="153">
        <f>[1]节奏总纲!AF54</f>
        <v>61.855948571390428</v>
      </c>
      <c r="U54" s="153">
        <f>[1]节奏总纲!AG54</f>
        <v>66.241691764589476</v>
      </c>
      <c r="V54" s="153">
        <f>[1]节奏总纲!AH54</f>
        <v>74.789297584474426</v>
      </c>
      <c r="Z54" s="153">
        <f>[1]节奏总纲!AL54</f>
        <v>51</v>
      </c>
      <c r="AA54" s="153">
        <f>[1]节奏总纲!AM54</f>
        <v>681.65492699983838</v>
      </c>
      <c r="AB54" s="153">
        <f>[1]节奏总纲!AN54</f>
        <v>545.32394159987075</v>
      </c>
      <c r="AC54" s="153">
        <f>[1]节奏总纲!AO54</f>
        <v>408.99295619990301</v>
      </c>
      <c r="AD54" s="153">
        <f>[1]节奏总纲!AP54</f>
        <v>272.66197079993537</v>
      </c>
      <c r="AE54" s="153">
        <f>[1]节奏总纲!AQ54</f>
        <v>136.33098539996769</v>
      </c>
      <c r="AG54" s="153">
        <f>[1]节奏总纲!AS54</f>
        <v>51</v>
      </c>
      <c r="AH54" s="153">
        <f>[1]节奏总纲!AT54</f>
        <v>93.429926999838472</v>
      </c>
      <c r="AI54" s="153">
        <f>[1]节奏总纲!AU54</f>
        <v>74.743941599870823</v>
      </c>
      <c r="AJ54" s="153">
        <f>[1]节奏总纲!AV54</f>
        <v>56.05795619990306</v>
      </c>
      <c r="AK54" s="153">
        <f>[1]节奏总纲!AW54</f>
        <v>37.371970799935411</v>
      </c>
      <c r="AL54" s="153">
        <f>[1]节奏总纲!AX54</f>
        <v>18.685985399967706</v>
      </c>
      <c r="AN54" s="153">
        <f>[1]节奏总纲!AZ54</f>
        <v>51</v>
      </c>
      <c r="AO54" s="153">
        <f>[1]节奏总纲!BA54</f>
        <v>33.612495584603778</v>
      </c>
      <c r="AP54" s="153">
        <f>[1]节奏总纲!BB54</f>
        <v>35.024397713965918</v>
      </c>
      <c r="AQ54" s="153">
        <f>[1]节奏总纲!BC54</f>
        <v>36.947184852926306</v>
      </c>
      <c r="AR54" s="153">
        <f>[1]节奏总纲!BD54</f>
        <v>39.655541494705105</v>
      </c>
      <c r="AS54" s="153">
        <f>[1]节奏总纲!BE54</f>
        <v>44.326465623783335</v>
      </c>
      <c r="AW54" s="153">
        <v>51</v>
      </c>
      <c r="AX54" s="153">
        <f>'[1]资源-钻石'!L54</f>
        <v>215948.22872535785</v>
      </c>
      <c r="AY54" s="153">
        <f>'[1]资源-钻石'!M54</f>
        <v>260598.41226355813</v>
      </c>
      <c r="AZ54" s="153">
        <f>'[1]资源-钻石'!N54</f>
        <v>356653.58293276362</v>
      </c>
      <c r="BA54" s="153">
        <f>'[1]资源-钻石'!O54</f>
        <v>702835.61932034907</v>
      </c>
      <c r="BB54" s="153">
        <f>'[1]资源-钻石'!P54</f>
        <v>1005446.241011248</v>
      </c>
    </row>
    <row r="55" spans="2:54" x14ac:dyDescent="0.15">
      <c r="B55" s="153">
        <f>[1]节奏总纲!N55</f>
        <v>62</v>
      </c>
      <c r="C55" s="153">
        <f>[1]节奏总纲!O55</f>
        <v>52</v>
      </c>
      <c r="D55" s="153">
        <f>[1]节奏总纲!P55</f>
        <v>35.758347359905123</v>
      </c>
      <c r="E55" s="153">
        <f>[1]节奏总纲!Q55</f>
        <v>31.081155525229534</v>
      </c>
      <c r="F55" s="153">
        <f>[1]节奏总纲!R55</f>
        <v>25.606552544428059</v>
      </c>
      <c r="G55" s="153">
        <f>[1]节奏总纲!S55</f>
        <v>18.930469092333773</v>
      </c>
      <c r="H55" s="153">
        <f>[1]节奏总纲!T55</f>
        <v>10.570167479587953</v>
      </c>
      <c r="J55" s="153">
        <f>[1]节奏总纲!V55</f>
        <v>52</v>
      </c>
      <c r="K55" s="153">
        <f>[1]节奏总纲!W55</f>
        <v>2.4615965587437572</v>
      </c>
      <c r="L55" s="153">
        <f>[1]节奏总纲!X55</f>
        <v>2.1529384291805371</v>
      </c>
      <c r="M55" s="153">
        <f>[1]节奏总纲!Y55</f>
        <v>1.822683447158493</v>
      </c>
      <c r="N55" s="153">
        <f>[1]节奏总纲!Z55</f>
        <v>1.3431253191603396</v>
      </c>
      <c r="O55" s="153">
        <f>[1]节奏总纲!AA55</f>
        <v>0.72431826768453611</v>
      </c>
      <c r="Q55" s="153">
        <f>[1]节奏总纲!AC55</f>
        <v>52</v>
      </c>
      <c r="R55" s="153">
        <f>[1]节奏总纲!AD55</f>
        <v>57.27226591292537</v>
      </c>
      <c r="S55" s="153">
        <f>[1]节奏总纲!AE55</f>
        <v>59.290380144164828</v>
      </c>
      <c r="T55" s="153">
        <f>[1]节奏总纲!AF55</f>
        <v>62.130298748930763</v>
      </c>
      <c r="U55" s="153">
        <f>[1]节奏总纲!AG55</f>
        <v>66.530472725664353</v>
      </c>
      <c r="V55" s="153">
        <f>[1]节奏总纲!AH55</f>
        <v>75.062532510920803</v>
      </c>
      <c r="Z55" s="153">
        <f>[1]节奏总纲!AL55</f>
        <v>52</v>
      </c>
      <c r="AA55" s="153">
        <f>[1]节奏总纲!AM55</f>
        <v>789.85301886939453</v>
      </c>
      <c r="AB55" s="153">
        <f>[1]节奏总纲!AN55</f>
        <v>631.88241509551563</v>
      </c>
      <c r="AC55" s="153">
        <f>[1]节奏总纲!AO55</f>
        <v>473.91181132163672</v>
      </c>
      <c r="AD55" s="153">
        <f>[1]节奏总纲!AP55</f>
        <v>315.94120754775781</v>
      </c>
      <c r="AE55" s="153">
        <f>[1]节奏总纲!AQ55</f>
        <v>157.97060377387891</v>
      </c>
      <c r="AG55" s="153">
        <f>[1]节奏总纲!AS55</f>
        <v>52</v>
      </c>
      <c r="AH55" s="153">
        <f>[1]节奏总纲!AT55</f>
        <v>108.19809186955615</v>
      </c>
      <c r="AI55" s="153">
        <f>[1]节奏总纲!AU55</f>
        <v>86.558473495644876</v>
      </c>
      <c r="AJ55" s="153">
        <f>[1]节奏总纲!AV55</f>
        <v>64.918855121733714</v>
      </c>
      <c r="AK55" s="153">
        <f>[1]节奏总纲!AW55</f>
        <v>43.279236747822438</v>
      </c>
      <c r="AL55" s="153">
        <f>[1]节奏总纲!AX55</f>
        <v>21.639618373911219</v>
      </c>
      <c r="AN55" s="153">
        <f>[1]节奏总纲!AZ55</f>
        <v>52</v>
      </c>
      <c r="AO55" s="153">
        <f>[1]节奏总纲!BA55</f>
        <v>33.737057773318043</v>
      </c>
      <c r="AP55" s="153">
        <f>[1]节奏总纲!BB55</f>
        <v>35.146386283795508</v>
      </c>
      <c r="AQ55" s="153">
        <f>[1]节奏总纲!BC55</f>
        <v>37.075448197698059</v>
      </c>
      <c r="AR55" s="153">
        <f>[1]节奏总纲!BD55</f>
        <v>39.790623261487418</v>
      </c>
      <c r="AS55" s="153">
        <f>[1]节奏总纲!BE55</f>
        <v>44.455742855302844</v>
      </c>
      <c r="AW55" s="153">
        <v>52</v>
      </c>
      <c r="AX55" s="153">
        <f>'[1]资源-钻石'!L55</f>
        <v>230524.9973496524</v>
      </c>
      <c r="AY55" s="153">
        <f>'[1]资源-钻石'!M55</f>
        <v>277847.36032547982</v>
      </c>
      <c r="AZ55" s="153">
        <f>'[1]资源-钻石'!N55</f>
        <v>379956.17537767655</v>
      </c>
      <c r="BA55" s="153">
        <f>'[1]资源-钻石'!O55</f>
        <v>746933.1088419077</v>
      </c>
      <c r="BB55" s="153">
        <f>'[1]资源-钻石'!P55</f>
        <v>1068516.2760246475</v>
      </c>
    </row>
    <row r="56" spans="2:54" x14ac:dyDescent="0.15">
      <c r="B56" s="153">
        <f>[1]节奏总纲!N56</f>
        <v>63</v>
      </c>
      <c r="C56" s="153">
        <f>[1]节奏总纲!O56</f>
        <v>53</v>
      </c>
      <c r="D56" s="153">
        <f>[1]节奏总纲!P56</f>
        <v>38.396621227037308</v>
      </c>
      <c r="E56" s="153">
        <f>[1]节奏总纲!Q56</f>
        <v>33.42809844025868</v>
      </c>
      <c r="F56" s="153">
        <f>[1]节奏总纲!R56</f>
        <v>27.5802930273809</v>
      </c>
      <c r="G56" s="153">
        <f>[1]节奏总纲!S56</f>
        <v>20.319491953348145</v>
      </c>
      <c r="H56" s="153">
        <f>[1]节奏总纲!T56</f>
        <v>11.338522248344118</v>
      </c>
      <c r="J56" s="153">
        <f>[1]节奏总纲!V56</f>
        <v>53</v>
      </c>
      <c r="K56" s="153">
        <f>[1]节奏总纲!W56</f>
        <v>2.6382738671321846</v>
      </c>
      <c r="L56" s="153">
        <f>[1]节奏总纲!X56</f>
        <v>2.3469429150291461</v>
      </c>
      <c r="M56" s="153">
        <f>[1]节奏总纲!Y56</f>
        <v>1.9737404829528415</v>
      </c>
      <c r="N56" s="153">
        <f>[1]节奏总纲!Z56</f>
        <v>1.3890228610143716</v>
      </c>
      <c r="O56" s="153">
        <f>[1]节奏总纲!AA56</f>
        <v>0.76835476875616493</v>
      </c>
      <c r="Q56" s="153">
        <f>[1]节奏总纲!AC56</f>
        <v>53</v>
      </c>
      <c r="R56" s="153">
        <f>[1]节奏总纲!AD56</f>
        <v>57.540284631526099</v>
      </c>
      <c r="S56" s="153">
        <f>[1]节奏总纲!AE56</f>
        <v>59.564417547460899</v>
      </c>
      <c r="T56" s="153">
        <f>[1]节奏总纲!AF56</f>
        <v>62.395461425033538</v>
      </c>
      <c r="U56" s="153">
        <f>[1]节奏总纲!AG56</f>
        <v>66.819253686739231</v>
      </c>
      <c r="V56" s="153">
        <f>[1]节奏总纲!AH56</f>
        <v>75.318351032805268</v>
      </c>
      <c r="Z56" s="153">
        <f>[1]节奏总纲!AL56</f>
        <v>53</v>
      </c>
      <c r="AA56" s="153">
        <f>[1]节奏总纲!AM56</f>
        <v>915.14532082292135</v>
      </c>
      <c r="AB56" s="153">
        <f>[1]节奏总纲!AN56</f>
        <v>732.11625665833708</v>
      </c>
      <c r="AC56" s="153">
        <f>[1]节奏总纲!AO56</f>
        <v>549.08719249375281</v>
      </c>
      <c r="AD56" s="153">
        <f>[1]节奏总纲!AP56</f>
        <v>366.05812832916854</v>
      </c>
      <c r="AE56" s="153">
        <f>[1]节奏总纲!AQ56</f>
        <v>183.02906416458427</v>
      </c>
      <c r="AG56" s="153">
        <f>[1]节奏总纲!AS56</f>
        <v>53</v>
      </c>
      <c r="AH56" s="153">
        <f>[1]节奏总纲!AT56</f>
        <v>125.29230195352682</v>
      </c>
      <c r="AI56" s="153">
        <f>[1]节奏总纲!AU56</f>
        <v>100.23384156282145</v>
      </c>
      <c r="AJ56" s="153">
        <f>[1]节奏总纲!AV56</f>
        <v>75.17538117211609</v>
      </c>
      <c r="AK56" s="153">
        <f>[1]节奏总纲!AW56</f>
        <v>50.116920781410727</v>
      </c>
      <c r="AL56" s="153">
        <f>[1]节奏总纲!AX56</f>
        <v>25.058460390705363</v>
      </c>
      <c r="AN56" s="153">
        <f>[1]节奏总纲!AZ56</f>
        <v>53</v>
      </c>
      <c r="AO56" s="153">
        <f>[1]节奏总纲!BA56</f>
        <v>33.861619962032307</v>
      </c>
      <c r="AP56" s="153">
        <f>[1]节奏总纲!BB56</f>
        <v>35.268374853625097</v>
      </c>
      <c r="AQ56" s="153">
        <f>[1]节奏总纲!BC56</f>
        <v>37.196452985793947</v>
      </c>
      <c r="AR56" s="153">
        <f>[1]节奏总纲!BD56</f>
        <v>39.925705028269732</v>
      </c>
      <c r="AS56" s="153">
        <f>[1]节奏总纲!BE56</f>
        <v>44.585020086822361</v>
      </c>
      <c r="AW56" s="153">
        <v>53</v>
      </c>
      <c r="AX56" s="153">
        <f>'[1]资源-钻石'!L56</f>
        <v>246147.99113070281</v>
      </c>
      <c r="AY56" s="153">
        <f>'[1]资源-钻石'!M56</f>
        <v>297077.83444875717</v>
      </c>
      <c r="AZ56" s="153">
        <f>'[1]资源-钻石'!N56</f>
        <v>405189.99759621802</v>
      </c>
      <c r="BA56" s="153">
        <f>'[1]资源-钻石'!O56</f>
        <v>792537.50642491144</v>
      </c>
      <c r="BB56" s="153">
        <f>'[1]资源-钻石'!P56</f>
        <v>1135420.7906975672</v>
      </c>
    </row>
    <row r="57" spans="2:54" x14ac:dyDescent="0.15">
      <c r="B57" s="153">
        <f>[1]节奏总纲!N57</f>
        <v>64</v>
      </c>
      <c r="C57" s="153">
        <f>[1]节奏总纲!O57</f>
        <v>54</v>
      </c>
      <c r="D57" s="153">
        <f>[1]节奏总纲!P57</f>
        <v>41.224253144732614</v>
      </c>
      <c r="E57" s="153">
        <f>[1]节奏总纲!Q57</f>
        <v>35.947548742206841</v>
      </c>
      <c r="F57" s="153">
        <f>[1]节奏总纲!R57</f>
        <v>29.553667079458812</v>
      </c>
      <c r="G57" s="153">
        <f>[1]节奏总纲!S57</f>
        <v>21.762283235104348</v>
      </c>
      <c r="H57" s="153">
        <f>[1]节奏总纲!T57</f>
        <v>12.111685573922442</v>
      </c>
      <c r="J57" s="153">
        <f>[1]节奏总纲!V57</f>
        <v>54</v>
      </c>
      <c r="K57" s="153">
        <f>[1]节奏总纲!W57</f>
        <v>2.8276319176953066</v>
      </c>
      <c r="L57" s="153">
        <f>[1]节奏总纲!X57</f>
        <v>2.5194503019481616</v>
      </c>
      <c r="M57" s="153">
        <f>[1]节奏总纲!Y57</f>
        <v>1.9733740520779115</v>
      </c>
      <c r="N57" s="153">
        <f>[1]节奏总纲!Z57</f>
        <v>1.4427912817562039</v>
      </c>
      <c r="O57" s="153">
        <f>[1]节奏总纲!AA57</f>
        <v>0.77316332557832368</v>
      </c>
      <c r="Q57" s="153">
        <f>[1]节奏总纲!AC57</f>
        <v>54</v>
      </c>
      <c r="R57" s="153">
        <f>[1]节奏总纲!AD57</f>
        <v>57.80830335012682</v>
      </c>
      <c r="S57" s="153">
        <f>[1]节奏总纲!AE57</f>
        <v>59.838454950756969</v>
      </c>
      <c r="T57" s="153">
        <f>[1]节奏总纲!AF57</f>
        <v>62.660624101136307</v>
      </c>
      <c r="U57" s="153">
        <f>[1]节奏总纲!AG57</f>
        <v>67.098789255934349</v>
      </c>
      <c r="V57" s="153">
        <f>[1]节奏总纲!AH57</f>
        <v>75.574169554689718</v>
      </c>
      <c r="Z57" s="153">
        <f>[1]节奏总纲!AL57</f>
        <v>54</v>
      </c>
      <c r="AA57" s="153">
        <f>[1]节奏总纲!AM57</f>
        <v>1060.2230944101252</v>
      </c>
      <c r="AB57" s="153">
        <f>[1]节奏总纲!AN57</f>
        <v>848.17847552810019</v>
      </c>
      <c r="AC57" s="153">
        <f>[1]节奏总纲!AO57</f>
        <v>636.13385664607506</v>
      </c>
      <c r="AD57" s="153">
        <f>[1]节奏总纲!AP57</f>
        <v>424.0892377640501</v>
      </c>
      <c r="AE57" s="153">
        <f>[1]节奏总纲!AQ57</f>
        <v>212.04461888202505</v>
      </c>
      <c r="AG57" s="153">
        <f>[1]节奏总纲!AS57</f>
        <v>54</v>
      </c>
      <c r="AH57" s="153">
        <f>[1]节奏总纲!AT57</f>
        <v>145.07777358720386</v>
      </c>
      <c r="AI57" s="153">
        <f>[1]节奏总纲!AU57</f>
        <v>116.06221886976311</v>
      </c>
      <c r="AJ57" s="153">
        <f>[1]节奏总纲!AV57</f>
        <v>87.046664152322251</v>
      </c>
      <c r="AK57" s="153">
        <f>[1]节奏总纲!AW57</f>
        <v>58.031109434881557</v>
      </c>
      <c r="AL57" s="153">
        <f>[1]节奏总纲!AX57</f>
        <v>29.015554717440779</v>
      </c>
      <c r="AN57" s="153">
        <f>[1]节奏总纲!AZ57</f>
        <v>54</v>
      </c>
      <c r="AO57" s="153">
        <f>[1]节奏总纲!BA57</f>
        <v>33.986182150746572</v>
      </c>
      <c r="AP57" s="153">
        <f>[1]节奏总纲!BB57</f>
        <v>35.390363423454687</v>
      </c>
      <c r="AQ57" s="153">
        <f>[1]节奏总纲!BC57</f>
        <v>37.317457773889828</v>
      </c>
      <c r="AR57" s="153">
        <f>[1]节奏总纲!BD57</f>
        <v>40.052446592012309</v>
      </c>
      <c r="AS57" s="153">
        <f>[1]节奏总纲!BE57</f>
        <v>44.71429731834187</v>
      </c>
      <c r="AW57" s="153">
        <v>54</v>
      </c>
      <c r="AX57" s="153">
        <f>'[1]资源-钻石'!L57</f>
        <v>262892.30127060233</v>
      </c>
      <c r="AY57" s="153">
        <f>'[1]资源-钻石'!M57</f>
        <v>317721.80645431217</v>
      </c>
      <c r="AZ57" s="153">
        <f>'[1]资源-钻石'!N57</f>
        <v>430419.13507954055</v>
      </c>
      <c r="BA57" s="153">
        <f>'[1]资源-钻石'!O57</f>
        <v>839907.22875939542</v>
      </c>
      <c r="BB57" s="153">
        <f>'[1]资源-钻石'!P57</f>
        <v>1202744.0106008642</v>
      </c>
    </row>
    <row r="58" spans="2:54" x14ac:dyDescent="0.15">
      <c r="B58" s="153">
        <f>[1]节奏总纲!N58</f>
        <v>65</v>
      </c>
      <c r="C58" s="153">
        <f>[1]节奏总纲!O58</f>
        <v>55</v>
      </c>
      <c r="D58" s="153">
        <f>[1]节奏总纲!P58</f>
        <v>44.254833995939045</v>
      </c>
      <c r="E58" s="153">
        <f>[1]节奏总纲!Q58</f>
        <v>38.53268396026413</v>
      </c>
      <c r="F58" s="153">
        <f>[1]节奏总纲!R58</f>
        <v>31.642206307096416</v>
      </c>
      <c r="G58" s="153">
        <f>[1]节奏总纲!S58</f>
        <v>23.282468165263531</v>
      </c>
      <c r="H58" s="153">
        <f>[1]节奏总纲!T58</f>
        <v>12.944538943812169</v>
      </c>
      <c r="J58" s="153">
        <f>[1]节奏总纲!V58</f>
        <v>55</v>
      </c>
      <c r="K58" s="153">
        <f>[1]节奏总纲!W58</f>
        <v>3.0305808512064303</v>
      </c>
      <c r="L58" s="153">
        <f>[1]节奏总纲!X58</f>
        <v>2.5851352180572889</v>
      </c>
      <c r="M58" s="153">
        <f>[1]节奏总纲!Y58</f>
        <v>2.0885392276376038</v>
      </c>
      <c r="N58" s="153">
        <f>[1]节奏总纲!Z58</f>
        <v>1.5201849301591821</v>
      </c>
      <c r="O58" s="153">
        <f>[1]节奏总纲!AA58</f>
        <v>0.8328533698897278</v>
      </c>
      <c r="Q58" s="153">
        <f>[1]节奏总纲!AC58</f>
        <v>55</v>
      </c>
      <c r="R58" s="153">
        <f>[1]节奏总纲!AD58</f>
        <v>58.071211008105138</v>
      </c>
      <c r="S58" s="153">
        <f>[1]节奏总纲!AE58</f>
        <v>60.102437883401088</v>
      </c>
      <c r="T58" s="153">
        <f>[1]节奏总纲!AF58</f>
        <v>62.925786777239075</v>
      </c>
      <c r="U58" s="153">
        <f>[1]节奏总纲!AG58</f>
        <v>67.36285691246691</v>
      </c>
      <c r="V58" s="153">
        <f>[1]节奏总纲!AH58</f>
        <v>75.829988076574182</v>
      </c>
      <c r="Z58" s="153">
        <f>[1]节奏总纲!AL58</f>
        <v>55</v>
      </c>
      <c r="AA58" s="153">
        <f>[1]节奏总纲!AM58</f>
        <v>1228.2</v>
      </c>
      <c r="AB58" s="153">
        <f>[1]节奏总纲!AN58</f>
        <v>982.56000000000006</v>
      </c>
      <c r="AC58" s="153">
        <f>[1]节奏总纲!AO58</f>
        <v>736.92</v>
      </c>
      <c r="AD58" s="153">
        <f>[1]节奏总纲!AP58</f>
        <v>491.28000000000003</v>
      </c>
      <c r="AE58" s="153">
        <f>[1]节奏总纲!AQ58</f>
        <v>245.64000000000001</v>
      </c>
      <c r="AG58" s="153">
        <f>[1]节奏总纲!AS58</f>
        <v>55</v>
      </c>
      <c r="AH58" s="153">
        <f>[1]节奏总纲!AT58</f>
        <v>167.97690558987483</v>
      </c>
      <c r="AI58" s="153">
        <f>[1]节奏总纲!AU58</f>
        <v>134.38152447189987</v>
      </c>
      <c r="AJ58" s="153">
        <f>[1]节奏总纲!AV58</f>
        <v>100.7861433539249</v>
      </c>
      <c r="AK58" s="153">
        <f>[1]节奏总纲!AW58</f>
        <v>67.190762235949933</v>
      </c>
      <c r="AL58" s="153">
        <f>[1]节奏总纲!AX58</f>
        <v>33.595381117974966</v>
      </c>
      <c r="AN58" s="153">
        <f>[1]节奏总纲!AZ58</f>
        <v>55</v>
      </c>
      <c r="AO58" s="153">
        <f>[1]节奏总纲!BA58</f>
        <v>34.09469189131628</v>
      </c>
      <c r="AP58" s="153">
        <f>[1]节奏总纲!BB58</f>
        <v>35.512351993284277</v>
      </c>
      <c r="AQ58" s="153">
        <f>[1]节奏总纲!BC58</f>
        <v>37.438462561985709</v>
      </c>
      <c r="AR58" s="153">
        <f>[1]节奏总纲!BD58</f>
        <v>40.168994574261895</v>
      </c>
      <c r="AS58" s="153">
        <f>[1]节奏总纲!BE58</f>
        <v>44.843574549861387</v>
      </c>
      <c r="AW58" s="153">
        <v>55</v>
      </c>
      <c r="AX58" s="153">
        <f>'[1]资源-钻石'!L58</f>
        <v>280838.40852702392</v>
      </c>
      <c r="AY58" s="153">
        <f>'[1]资源-钻石'!M58</f>
        <v>338903.99013576156</v>
      </c>
      <c r="AZ58" s="153">
        <f>'[1]资源-钻石'!N58</f>
        <v>458238.07504873374</v>
      </c>
      <c r="BA58" s="153">
        <f>'[1]资源-钻石'!O58</f>
        <v>889817.93930309522</v>
      </c>
      <c r="BB58" s="153">
        <f>'[1]资源-钻石'!P58</f>
        <v>1275264.7429135973</v>
      </c>
    </row>
    <row r="59" spans="2:54" x14ac:dyDescent="0.15">
      <c r="B59" s="153">
        <f>[1]节奏总纲!N59</f>
        <v>66</v>
      </c>
      <c r="C59" s="153">
        <f>[1]节奏总纲!O59</f>
        <v>56</v>
      </c>
      <c r="D59" s="153">
        <f>[1]节奏总纲!P59</f>
        <v>47.502930128332721</v>
      </c>
      <c r="E59" s="153">
        <f>[1]节奏总纲!Q59</f>
        <v>41.275295988508304</v>
      </c>
      <c r="F59" s="153">
        <f>[1]节奏总纲!R59</f>
        <v>33.888590353552566</v>
      </c>
      <c r="G59" s="153">
        <f>[1]节奏总纲!S59</f>
        <v>24.910536559297679</v>
      </c>
      <c r="H59" s="153">
        <f>[1]节奏总纲!T59</f>
        <v>13.837603546383322</v>
      </c>
      <c r="J59" s="153">
        <f>[1]节奏总纲!V59</f>
        <v>56</v>
      </c>
      <c r="K59" s="153">
        <f>[1]节奏总纲!W59</f>
        <v>3.2480961323936768</v>
      </c>
      <c r="L59" s="153">
        <f>[1]节奏总纲!X59</f>
        <v>2.7426120282441744</v>
      </c>
      <c r="M59" s="153">
        <f>[1]节奏总纲!Y59</f>
        <v>2.24638404645615</v>
      </c>
      <c r="N59" s="153">
        <f>[1]节奏总纲!Z59</f>
        <v>1.6280683940341483</v>
      </c>
      <c r="O59" s="153">
        <f>[1]节奏总纲!AA59</f>
        <v>0.89306460257115283</v>
      </c>
      <c r="Q59" s="153">
        <f>[1]节奏总纲!AC59</f>
        <v>56</v>
      </c>
      <c r="R59" s="153">
        <f>[1]节奏总纲!AD59</f>
        <v>58.321281314909029</v>
      </c>
      <c r="S59" s="153">
        <f>[1]节奏总纲!AE59</f>
        <v>60.351982057337977</v>
      </c>
      <c r="T59" s="153">
        <f>[1]节奏总纲!AF59</f>
        <v>63.17626763611517</v>
      </c>
      <c r="U59" s="153">
        <f>[1]节奏总纲!AG59</f>
        <v>67.626924568999456</v>
      </c>
      <c r="V59" s="153">
        <f>[1]节奏总纲!AH59</f>
        <v>76.086647524934079</v>
      </c>
      <c r="Z59" s="153">
        <f>[1]节奏总纲!AL59</f>
        <v>56</v>
      </c>
      <c r="AA59" s="153">
        <f>[1]节奏总纲!AM59</f>
        <v>1422.6782097755249</v>
      </c>
      <c r="AB59" s="153">
        <f>[1]节奏总纲!AN59</f>
        <v>1138.14256782042</v>
      </c>
      <c r="AC59" s="153">
        <f>[1]节奏总纲!AO59</f>
        <v>853.60692586531491</v>
      </c>
      <c r="AD59" s="153">
        <f>[1]节奏总纲!AP59</f>
        <v>569.07128391021001</v>
      </c>
      <c r="AE59" s="153">
        <f>[1]节奏总纲!AQ59</f>
        <v>284.53564195510501</v>
      </c>
      <c r="AG59" s="153">
        <f>[1]节奏总纲!AS59</f>
        <v>56</v>
      </c>
      <c r="AH59" s="153">
        <f>[1]节奏总纲!AT59</f>
        <v>194.47820977552487</v>
      </c>
      <c r="AI59" s="153">
        <f>[1]节奏总纲!AU59</f>
        <v>155.58256782041997</v>
      </c>
      <c r="AJ59" s="153">
        <f>[1]节奏总纲!AV59</f>
        <v>116.68692586531495</v>
      </c>
      <c r="AK59" s="153">
        <f>[1]节奏总纲!AW59</f>
        <v>77.791283910209984</v>
      </c>
      <c r="AL59" s="153">
        <f>[1]节奏总纲!AX59</f>
        <v>38.895641955104992</v>
      </c>
      <c r="AN59" s="153">
        <f>[1]节奏总纲!AZ59</f>
        <v>56</v>
      </c>
      <c r="AO59" s="153">
        <f>[1]节奏总纲!BA59</f>
        <v>34.201198727632011</v>
      </c>
      <c r="AP59" s="153">
        <f>[1]节奏总纲!BB59</f>
        <v>35.634340563113874</v>
      </c>
      <c r="AQ59" s="153">
        <f>[1]节奏总纲!BC59</f>
        <v>37.55946735008159</v>
      </c>
      <c r="AR59" s="153">
        <f>[1]节奏总纲!BD59</f>
        <v>40.28554255651148</v>
      </c>
      <c r="AS59" s="153">
        <f>[1]节奏总纲!BE59</f>
        <v>44.972851781380903</v>
      </c>
      <c r="AW59" s="153">
        <v>56</v>
      </c>
      <c r="AX59" s="153">
        <f>'[1]资源-钻石'!L59</f>
        <v>300072.57004028646</v>
      </c>
      <c r="AY59" s="153">
        <f>'[1]资源-钻石'!M59</f>
        <v>361376.51356255478</v>
      </c>
      <c r="AZ59" s="153">
        <f>'[1]资源-钻石'!N59</f>
        <v>488486.13878035243</v>
      </c>
      <c r="BA59" s="153">
        <f>'[1]资源-钻石'!O59</f>
        <v>943270.67965585995</v>
      </c>
      <c r="BB59" s="153">
        <f>'[1]资源-钻石'!P59</f>
        <v>1353028.370128812</v>
      </c>
    </row>
    <row r="60" spans="2:54" x14ac:dyDescent="0.15">
      <c r="B60" s="153">
        <f>[1]节奏总纲!N60</f>
        <v>67</v>
      </c>
      <c r="C60" s="153">
        <f>[1]节奏总纲!O60</f>
        <v>57</v>
      </c>
      <c r="D60" s="153">
        <f>[1]节奏总纲!P60</f>
        <v>50.984153366799077</v>
      </c>
      <c r="E60" s="153">
        <f>[1]节奏总纲!Q60</f>
        <v>44.310327691085078</v>
      </c>
      <c r="F60" s="153">
        <f>[1]节奏总纲!R60</f>
        <v>36.316012443170983</v>
      </c>
      <c r="G60" s="153">
        <f>[1]节奏总纲!S60</f>
        <v>26.664712210835919</v>
      </c>
      <c r="H60" s="153">
        <f>[1]节奏总纲!T60</f>
        <v>14.815994968391813</v>
      </c>
      <c r="J60" s="153">
        <f>[1]节奏总纲!V60</f>
        <v>57</v>
      </c>
      <c r="K60" s="153">
        <f>[1]节奏总纲!W60</f>
        <v>3.481223238466356</v>
      </c>
      <c r="L60" s="153">
        <f>[1]节奏总纲!X60</f>
        <v>3.0350317025767737</v>
      </c>
      <c r="M60" s="153">
        <f>[1]节奏总纲!Y60</f>
        <v>2.4274220896184175</v>
      </c>
      <c r="N60" s="153">
        <f>[1]节奏总纲!Z60</f>
        <v>1.7541756515382403</v>
      </c>
      <c r="O60" s="153">
        <f>[1]节奏总纲!AA60</f>
        <v>0.97839142200849061</v>
      </c>
      <c r="Q60" s="153">
        <f>[1]节奏总纲!AC60</f>
        <v>57</v>
      </c>
      <c r="R60" s="153">
        <f>[1]节奏总纲!AD60</f>
        <v>58.571351621712921</v>
      </c>
      <c r="S60" s="153">
        <f>[1]节奏总纲!AE60</f>
        <v>60.60152623127486</v>
      </c>
      <c r="T60" s="153">
        <f>[1]节奏总纲!AF60</f>
        <v>63.421042351541736</v>
      </c>
      <c r="U60" s="153">
        <f>[1]节奏总纲!AG60</f>
        <v>67.890992225532017</v>
      </c>
      <c r="V60" s="153">
        <f>[1]节奏总纲!AH60</f>
        <v>76.344973133357612</v>
      </c>
      <c r="Z60" s="153">
        <f>[1]节奏总纲!AL60</f>
        <v>57</v>
      </c>
      <c r="AA60" s="153">
        <f>[1]节奏总纲!AM60</f>
        <v>1647.8248427703616</v>
      </c>
      <c r="AB60" s="153">
        <f>[1]节奏总纲!AN60</f>
        <v>1318.2598742162893</v>
      </c>
      <c r="AC60" s="153">
        <f>[1]节奏总纲!AO60</f>
        <v>988.69490566221691</v>
      </c>
      <c r="AD60" s="153">
        <f>[1]节奏总纲!AP60</f>
        <v>659.12993710814465</v>
      </c>
      <c r="AE60" s="153">
        <f>[1]节奏总纲!AQ60</f>
        <v>329.56496855407232</v>
      </c>
      <c r="AG60" s="153">
        <f>[1]节奏总纲!AS60</f>
        <v>57</v>
      </c>
      <c r="AH60" s="153">
        <f>[1]节奏总纲!AT60</f>
        <v>225.14663299483664</v>
      </c>
      <c r="AI60" s="153">
        <f>[1]节奏总纲!AU60</f>
        <v>180.11730639586926</v>
      </c>
      <c r="AJ60" s="153">
        <f>[1]节奏总纲!AV60</f>
        <v>135.087979796902</v>
      </c>
      <c r="AK60" s="153">
        <f>[1]节奏总纲!AW60</f>
        <v>90.058653197934632</v>
      </c>
      <c r="AL60" s="153">
        <f>[1]节奏总纲!AX60</f>
        <v>45.029326598967316</v>
      </c>
      <c r="AN60" s="153">
        <f>[1]节奏总纲!AZ60</f>
        <v>57</v>
      </c>
      <c r="AO60" s="153">
        <f>[1]节奏总纲!BA60</f>
        <v>34.307705563947749</v>
      </c>
      <c r="AP60" s="153">
        <f>[1]节奏总纲!BB60</f>
        <v>35.756329132943463</v>
      </c>
      <c r="AQ60" s="153">
        <f>[1]节奏总纲!BC60</f>
        <v>37.680472138177478</v>
      </c>
      <c r="AR60" s="153">
        <f>[1]节奏总纲!BD60</f>
        <v>40.402090538761065</v>
      </c>
      <c r="AS60" s="153">
        <f>[1]节奏总纲!BE60</f>
        <v>45.088151688727308</v>
      </c>
      <c r="AW60" s="153">
        <v>57</v>
      </c>
      <c r="AX60" s="153">
        <f>'[1]资源-钻石'!L60</f>
        <v>320687.23392433842</v>
      </c>
      <c r="AY60" s="153">
        <f>'[1]资源-钻石'!M60</f>
        <v>386245.07693747786</v>
      </c>
      <c r="AZ60" s="153">
        <f>'[1]资源-钻石'!N60</f>
        <v>521171.92026377708</v>
      </c>
      <c r="BA60" s="153">
        <f>'[1]资源-钻石'!O60</f>
        <v>1000863.7733971347</v>
      </c>
      <c r="BB60" s="153">
        <f>'[1]资源-钻石'!P60</f>
        <v>1430187.7352004361</v>
      </c>
    </row>
    <row r="61" spans="2:54" x14ac:dyDescent="0.15">
      <c r="B61" s="153">
        <f>[1]节奏总纲!N61</f>
        <v>68</v>
      </c>
      <c r="C61" s="153">
        <f>[1]节奏总纲!O61</f>
        <v>58</v>
      </c>
      <c r="D61" s="153">
        <f>[1]节奏总纲!P61</f>
        <v>54.715236050951923</v>
      </c>
      <c r="E61" s="153">
        <f>[1]节奏总纲!Q61</f>
        <v>47.459995750595695</v>
      </c>
      <c r="F61" s="153">
        <f>[1]节奏总纲!R61</f>
        <v>38.913475879437009</v>
      </c>
      <c r="G61" s="153">
        <f>[1]节奏总纲!S61</f>
        <v>28.572296265807093</v>
      </c>
      <c r="H61" s="153">
        <f>[1]节奏总纲!T61</f>
        <v>15.856475407565867</v>
      </c>
      <c r="J61" s="153">
        <f>[1]节奏总纲!V61</f>
        <v>58</v>
      </c>
      <c r="K61" s="153">
        <f>[1]节奏总纲!W61</f>
        <v>3.7310826841528453</v>
      </c>
      <c r="L61" s="153">
        <f>[1]节奏总纲!X61</f>
        <v>3.149668059510617</v>
      </c>
      <c r="M61" s="153">
        <f>[1]节奏总纲!Y61</f>
        <v>2.5974634362660254</v>
      </c>
      <c r="N61" s="153">
        <f>[1]节奏总纲!Z61</f>
        <v>1.9075840549711742</v>
      </c>
      <c r="O61" s="153">
        <f>[1]节奏总纲!AA61</f>
        <v>1.0404804391740541</v>
      </c>
      <c r="Q61" s="153">
        <f>[1]节奏总纲!AC61</f>
        <v>58</v>
      </c>
      <c r="R61" s="153">
        <f>[1]节奏总纲!AD61</f>
        <v>58.821421928516813</v>
      </c>
      <c r="S61" s="153">
        <f>[1]节奏总纲!AE61</f>
        <v>60.851070405211743</v>
      </c>
      <c r="T61" s="153">
        <f>[1]节奏总纲!AF61</f>
        <v>63.665817066968295</v>
      </c>
      <c r="U61" s="153">
        <f>[1]节奏总纲!AG61</f>
        <v>68.142437172458173</v>
      </c>
      <c r="V61" s="153">
        <f>[1]节奏总纲!AH61</f>
        <v>76.60329874178116</v>
      </c>
      <c r="Z61" s="153">
        <f>[1]节奏总纲!AL61</f>
        <v>58</v>
      </c>
      <c r="AA61" s="153">
        <f>[1]节奏总纲!AM61</f>
        <v>1908.4603298511749</v>
      </c>
      <c r="AB61" s="153">
        <f>[1]节奏总纲!AN61</f>
        <v>1526.7682638809401</v>
      </c>
      <c r="AC61" s="153">
        <f>[1]节奏总纲!AO61</f>
        <v>1145.0761979107049</v>
      </c>
      <c r="AD61" s="153">
        <f>[1]节奏总纲!AP61</f>
        <v>763.38413194047007</v>
      </c>
      <c r="AE61" s="153">
        <f>[1]节奏总纲!AQ61</f>
        <v>381.69206597023503</v>
      </c>
      <c r="AG61" s="153">
        <f>[1]节奏总纲!AS61</f>
        <v>58</v>
      </c>
      <c r="AH61" s="153">
        <f>[1]节奏总纲!AT61</f>
        <v>260.63548708081339</v>
      </c>
      <c r="AI61" s="153">
        <f>[1]节奏总纲!AU61</f>
        <v>208.50838966465085</v>
      </c>
      <c r="AJ61" s="153">
        <f>[1]节奏总纲!AV61</f>
        <v>156.38129224848797</v>
      </c>
      <c r="AK61" s="153">
        <f>[1]节奏总纲!AW61</f>
        <v>104.25419483232542</v>
      </c>
      <c r="AL61" s="153">
        <f>[1]节奏总纲!AX61</f>
        <v>52.127097416162712</v>
      </c>
      <c r="AN61" s="153">
        <f>[1]节奏总纲!AZ61</f>
        <v>58</v>
      </c>
      <c r="AO61" s="153">
        <f>[1]节奏总纲!BA61</f>
        <v>34.41421240026348</v>
      </c>
      <c r="AP61" s="153">
        <f>[1]节奏总纲!BB61</f>
        <v>35.878317702773053</v>
      </c>
      <c r="AQ61" s="153">
        <f>[1]节奏总纲!BC61</f>
        <v>37.801476926273359</v>
      </c>
      <c r="AR61" s="153">
        <f>[1]节奏总纲!BD61</f>
        <v>40.518638521010644</v>
      </c>
      <c r="AS61" s="153">
        <f>[1]节奏总纲!BE61</f>
        <v>45.199736104837825</v>
      </c>
      <c r="AW61" s="153">
        <v>58</v>
      </c>
      <c r="AX61" s="153">
        <f>'[1]资源-钻石'!L61</f>
        <v>342781.48361437034</v>
      </c>
      <c r="AY61" s="153">
        <f>'[1]资源-钻石'!M61</f>
        <v>412052.95224942593</v>
      </c>
      <c r="AZ61" s="153">
        <f>'[1]资源-钻石'!N61</f>
        <v>556147.34652033006</v>
      </c>
      <c r="BA61" s="153">
        <f>'[1]资源-钻石'!O61</f>
        <v>1063493.5717306007</v>
      </c>
      <c r="BB61" s="153">
        <f>'[1]资源-钻石'!P61</f>
        <v>1510543.2713479314</v>
      </c>
    </row>
    <row r="62" spans="2:54" x14ac:dyDescent="0.15">
      <c r="B62" s="153">
        <f>[1]节奏总纲!N62</f>
        <v>69</v>
      </c>
      <c r="C62" s="153">
        <f>[1]节奏总纲!O62</f>
        <v>59</v>
      </c>
      <c r="D62" s="153">
        <f>[1]节奏总纲!P62</f>
        <v>58.714111458355703</v>
      </c>
      <c r="E62" s="153">
        <f>[1]节奏总纲!Q62</f>
        <v>50.940363101269412</v>
      </c>
      <c r="F62" s="153">
        <f>[1]节奏总纲!R62</f>
        <v>41.728119013453394</v>
      </c>
      <c r="G62" s="153">
        <f>[1]节奏总纲!S62</f>
        <v>30.607666303240826</v>
      </c>
      <c r="H62" s="153">
        <f>[1]节奏总纲!T62</f>
        <v>17.003606678339814</v>
      </c>
      <c r="J62" s="153">
        <f>[1]节奏总纲!V62</f>
        <v>59</v>
      </c>
      <c r="K62" s="153">
        <f>[1]节奏总纲!W62</f>
        <v>3.99887540740378</v>
      </c>
      <c r="L62" s="153">
        <f>[1]节奏总纲!X62</f>
        <v>3.4803673506737169</v>
      </c>
      <c r="M62" s="153">
        <f>[1]节奏总纲!Y62</f>
        <v>2.8146431340163858</v>
      </c>
      <c r="N62" s="153">
        <f>[1]节奏总纲!Z62</f>
        <v>2.0353700374337329</v>
      </c>
      <c r="O62" s="153">
        <f>[1]节奏总纲!AA62</f>
        <v>1.1471312707739472</v>
      </c>
      <c r="Q62" s="153">
        <f>[1]节奏总纲!AC62</f>
        <v>59</v>
      </c>
      <c r="R62" s="153">
        <f>[1]节奏总纲!AD62</f>
        <v>59.066704614192936</v>
      </c>
      <c r="S62" s="153">
        <f>[1]节奏总纲!AE62</f>
        <v>61.094954819415335</v>
      </c>
      <c r="T62" s="153">
        <f>[1]节奏总纲!AF62</f>
        <v>63.91059178239486</v>
      </c>
      <c r="U62" s="153">
        <f>[1]节奏总纲!AG62</f>
        <v>68.385008299388929</v>
      </c>
      <c r="V62" s="153">
        <f>[1]节奏总纲!AH62</f>
        <v>76.861624350204693</v>
      </c>
      <c r="Z62" s="153">
        <f>[1]节奏总纲!AL62</f>
        <v>59</v>
      </c>
      <c r="AA62" s="153">
        <f>[1]节奏总纲!AM62</f>
        <v>2210.1605665017755</v>
      </c>
      <c r="AB62" s="153">
        <f>[1]节奏总纲!AN62</f>
        <v>1768.1284532014206</v>
      </c>
      <c r="AC62" s="153">
        <f>[1]节奏总纲!AO62</f>
        <v>1326.0963399010652</v>
      </c>
      <c r="AD62" s="153">
        <f>[1]节奏总纲!AP62</f>
        <v>884.0642266007103</v>
      </c>
      <c r="AE62" s="153">
        <f>[1]节奏总纲!AQ62</f>
        <v>442.03211330035515</v>
      </c>
      <c r="AG62" s="153">
        <f>[1]节奏总纲!AS62</f>
        <v>59</v>
      </c>
      <c r="AH62" s="153">
        <f>[1]节奏总纲!AT62</f>
        <v>301.70023665060057</v>
      </c>
      <c r="AI62" s="153">
        <f>[1]节奏总纲!AU62</f>
        <v>241.36018932048046</v>
      </c>
      <c r="AJ62" s="153">
        <f>[1]节奏总纲!AV62</f>
        <v>181.02014199036034</v>
      </c>
      <c r="AK62" s="153">
        <f>[1]节奏总纲!AW62</f>
        <v>120.68009466024023</v>
      </c>
      <c r="AL62" s="153">
        <f>[1]节奏总纲!AX62</f>
        <v>60.340047330120115</v>
      </c>
      <c r="AN62" s="153">
        <f>[1]节奏总纲!AZ62</f>
        <v>59</v>
      </c>
      <c r="AO62" s="153">
        <f>[1]节奏总纲!BA62</f>
        <v>34.520719236579211</v>
      </c>
      <c r="AP62" s="153">
        <f>[1]节奏总纲!BB62</f>
        <v>36.000264155774609</v>
      </c>
      <c r="AQ62" s="153">
        <f>[1]节奏总纲!BC62</f>
        <v>37.922481714369241</v>
      </c>
      <c r="AR62" s="153">
        <f>[1]节奏总纲!BD62</f>
        <v>40.635186503260229</v>
      </c>
      <c r="AS62" s="153">
        <f>[1]节奏总纲!BE62</f>
        <v>45.31132052094835</v>
      </c>
      <c r="AW62" s="153">
        <v>59</v>
      </c>
      <c r="AX62" s="153">
        <f>'[1]资源-钻石'!L62</f>
        <v>366461.51410679781</v>
      </c>
      <c r="AY62" s="153">
        <f>'[1]资源-钻石'!M62</f>
        <v>440570.52455509873</v>
      </c>
      <c r="AZ62" s="153">
        <f>'[1]资源-钻石'!N62</f>
        <v>594047.14599308802</v>
      </c>
      <c r="BA62" s="153">
        <f>'[1]资源-钻石'!O62</f>
        <v>1131534.0180929373</v>
      </c>
      <c r="BB62" s="153">
        <f>'[1]资源-钻石'!P62</f>
        <v>1599135.3724812986</v>
      </c>
    </row>
    <row r="63" spans="2:54" x14ac:dyDescent="0.15">
      <c r="B63" s="153">
        <f>[1]节奏总纲!N63</f>
        <v>70</v>
      </c>
      <c r="C63" s="153">
        <f>[1]节奏总纲!O63</f>
        <v>60</v>
      </c>
      <c r="D63" s="153">
        <f>[1]节奏总纲!P63</f>
        <v>63</v>
      </c>
      <c r="E63" s="153">
        <f>[1]节奏总纲!Q63</f>
        <v>54.589500000000001</v>
      </c>
      <c r="F63" s="153">
        <f>[1]节奏总纲!R63</f>
        <v>44.717399999999998</v>
      </c>
      <c r="G63" s="153">
        <f>[1]节奏总纲!S63</f>
        <v>32.810400000000001</v>
      </c>
      <c r="H63" s="153">
        <f>[1]节奏总纲!T63</f>
        <v>18.276300000000003</v>
      </c>
      <c r="J63" s="153">
        <f>[1]节奏总纲!V63</f>
        <v>60</v>
      </c>
      <c r="K63" s="153">
        <f>[1]节奏总纲!W63</f>
        <v>4.2858885416442973</v>
      </c>
      <c r="L63" s="153">
        <f>[1]节奏总纲!X63</f>
        <v>3.649136898730589</v>
      </c>
      <c r="M63" s="153">
        <f>[1]节奏总纲!Y63</f>
        <v>2.9892809865466035</v>
      </c>
      <c r="N63" s="153">
        <f>[1]节奏总纲!Z63</f>
        <v>2.2027336967591751</v>
      </c>
      <c r="O63" s="153">
        <f>[1]节奏总纲!AA63</f>
        <v>1.2726933216601886</v>
      </c>
      <c r="Q63" s="153">
        <f>[1]节奏总纲!AC63</f>
        <v>60</v>
      </c>
      <c r="R63" s="153">
        <f>[1]节奏总纲!AD63</f>
        <v>59.300028460644697</v>
      </c>
      <c r="S63" s="153">
        <f>[1]节奏总纲!AE63</f>
        <v>61.330461663183208</v>
      </c>
      <c r="T63" s="153">
        <f>[1]节奏总纲!AF63</f>
        <v>64.14304723627319</v>
      </c>
      <c r="U63" s="153">
        <f>[1]节奏总纲!AG63</f>
        <v>68.627579426319684</v>
      </c>
      <c r="V63" s="153">
        <f>[1]节奏总纲!AH63</f>
        <v>77.112805903056142</v>
      </c>
      <c r="Z63" s="153">
        <f>[1]节奏总纲!AL63</f>
        <v>60</v>
      </c>
      <c r="AA63" s="153">
        <f>[1]节奏总纲!AM63</f>
        <v>2559.375</v>
      </c>
      <c r="AB63" s="153">
        <f>[1]节奏总纲!AN63</f>
        <v>2047.5</v>
      </c>
      <c r="AC63" s="153">
        <f>[1]节奏总纲!AO63</f>
        <v>1535.625</v>
      </c>
      <c r="AD63" s="153">
        <f>[1]节奏总纲!AP63</f>
        <v>1023.75</v>
      </c>
      <c r="AE63" s="153">
        <f>[1]节奏总纲!AQ63</f>
        <v>511.875</v>
      </c>
      <c r="AG63" s="153">
        <f>[1]节奏总纲!AS63</f>
        <v>60</v>
      </c>
      <c r="AH63" s="153">
        <f>[1]节奏总纲!AT63</f>
        <v>349.21443349822448</v>
      </c>
      <c r="AI63" s="153">
        <f>[1]节奏总纲!AU63</f>
        <v>279.3715467985794</v>
      </c>
      <c r="AJ63" s="153">
        <f>[1]节奏总纲!AV63</f>
        <v>209.52866009893478</v>
      </c>
      <c r="AK63" s="153">
        <f>[1]节奏总纲!AW63</f>
        <v>139.6857733992897</v>
      </c>
      <c r="AL63" s="153">
        <f>[1]节奏总纲!AX63</f>
        <v>69.842886699644851</v>
      </c>
      <c r="AN63" s="153">
        <f>[1]节奏总纲!AZ63</f>
        <v>60</v>
      </c>
      <c r="AO63" s="153">
        <f>[1]节奏总纲!BA63</f>
        <v>34.627226072894942</v>
      </c>
      <c r="AP63" s="153">
        <f>[1]节奏总纲!BB63</f>
        <v>36.105477566569242</v>
      </c>
      <c r="AQ63" s="153">
        <f>[1]节奏总纲!BC63</f>
        <v>38.037513426486328</v>
      </c>
      <c r="AR63" s="153">
        <f>[1]节奏总纲!BD63</f>
        <v>40.751734485509814</v>
      </c>
      <c r="AS63" s="153">
        <f>[1]节奏总纲!BE63</f>
        <v>45.422904937058867</v>
      </c>
      <c r="AW63" s="153">
        <v>60</v>
      </c>
      <c r="AX63" s="153">
        <f>'[1]资源-钻石'!L63</f>
        <v>391841.1423806313</v>
      </c>
      <c r="AY63" s="153">
        <f>'[1]资源-钻石'!M63</f>
        <v>470470.96749044117</v>
      </c>
      <c r="AZ63" s="153">
        <f>'[1]资源-钻石'!N63</f>
        <v>634298.48321898328</v>
      </c>
      <c r="BA63" s="153">
        <f>'[1]资源-钻石'!O63</f>
        <v>1208259.0789106176</v>
      </c>
      <c r="BB63" s="153">
        <f>'[1]资源-钻石'!P63</f>
        <v>1697424.5381041742</v>
      </c>
    </row>
    <row r="64" spans="2:54" x14ac:dyDescent="0.15">
      <c r="B64" s="153">
        <f>[1]节奏总纲!N64</f>
        <v>71</v>
      </c>
      <c r="C64" s="153">
        <f>[1]节奏总纲!O64</f>
        <v>61</v>
      </c>
      <c r="D64" s="153">
        <f>[1]节奏总纲!P64</f>
        <v>67.593501602322732</v>
      </c>
      <c r="E64" s="153">
        <f>[1]节奏总纲!Q64</f>
        <v>58.596806539053574</v>
      </c>
      <c r="F64" s="153">
        <f>[1]节奏总纲!R64</f>
        <v>47.977867437328676</v>
      </c>
      <c r="G64" s="153">
        <f>[1]节奏总纲!S64</f>
        <v>35.229733035130607</v>
      </c>
      <c r="H64" s="153">
        <f>[1]节奏总纲!T64</f>
        <v>19.602115464673592</v>
      </c>
      <c r="J64" s="153">
        <f>[1]节奏总纲!V64</f>
        <v>61</v>
      </c>
      <c r="K64" s="153">
        <f>[1]节奏总纲!W64</f>
        <v>4.593501602322732</v>
      </c>
      <c r="L64" s="153">
        <f>[1]节奏总纲!X64</f>
        <v>4.0073065390535731</v>
      </c>
      <c r="M64" s="153">
        <f>[1]节奏总纲!Y64</f>
        <v>3.2604674373286784</v>
      </c>
      <c r="N64" s="153">
        <f>[1]节奏总纲!Z64</f>
        <v>2.4193330351306059</v>
      </c>
      <c r="O64" s="153">
        <f>[1]节奏总纲!AA64</f>
        <v>1.3258154646735889</v>
      </c>
      <c r="Q64" s="153">
        <f>[1]节奏总纲!AC64</f>
        <v>61</v>
      </c>
      <c r="R64" s="153">
        <f>[1]节奏总纲!AD64</f>
        <v>59.533352307096465</v>
      </c>
      <c r="S64" s="153">
        <f>[1]节奏总纲!AE64</f>
        <v>61.56596850695108</v>
      </c>
      <c r="T64" s="153">
        <f>[1]节奏总纲!AF64</f>
        <v>64.368413367596901</v>
      </c>
      <c r="U64" s="153">
        <f>[1]节奏总纲!AG64</f>
        <v>68.870150553250454</v>
      </c>
      <c r="V64" s="153">
        <f>[1]节奏总纲!AH64</f>
        <v>77.355745991356301</v>
      </c>
      <c r="Z64" s="153">
        <f>[1]节奏总纲!AL64</f>
        <v>61</v>
      </c>
      <c r="AA64" s="153">
        <f>[1]节奏总纲!AM64</f>
        <v>2963.5631311027469</v>
      </c>
      <c r="AB64" s="153">
        <f>[1]节奏总纲!AN64</f>
        <v>2370.8505048821976</v>
      </c>
      <c r="AC64" s="153">
        <f>[1]节奏总纲!AO64</f>
        <v>1778.1378786616481</v>
      </c>
      <c r="AD64" s="153">
        <f>[1]节奏总纲!AP64</f>
        <v>1185.4252524410988</v>
      </c>
      <c r="AE64" s="153">
        <f>[1]节奏总纲!AQ64</f>
        <v>592.7126262205494</v>
      </c>
      <c r="AG64" s="153">
        <f>[1]节奏总纲!AS64</f>
        <v>61</v>
      </c>
      <c r="AH64" s="153">
        <f>[1]节奏总纲!AT64</f>
        <v>404.18813110274687</v>
      </c>
      <c r="AI64" s="153">
        <f>[1]节奏总纲!AU64</f>
        <v>323.35050488219758</v>
      </c>
      <c r="AJ64" s="153">
        <f>[1]节奏总纲!AV64</f>
        <v>242.51287866164807</v>
      </c>
      <c r="AK64" s="153">
        <f>[1]节奏总纲!AW64</f>
        <v>161.67525244109879</v>
      </c>
      <c r="AL64" s="153">
        <f>[1]节奏总纲!AX64</f>
        <v>80.837626220549396</v>
      </c>
      <c r="AN64" s="153">
        <f>[1]节奏总纲!AZ64</f>
        <v>61</v>
      </c>
      <c r="AO64" s="153">
        <f>[1]节奏总纲!BA64</f>
        <v>34.733732909210673</v>
      </c>
      <c r="AP64" s="153">
        <f>[1]节奏总纲!BB64</f>
        <v>36.210690977363875</v>
      </c>
      <c r="AQ64" s="153">
        <f>[1]节奏总纲!BC64</f>
        <v>38.14189763688286</v>
      </c>
      <c r="AR64" s="153">
        <f>[1]节奏总纲!BD64</f>
        <v>40.8682824677594</v>
      </c>
      <c r="AS64" s="153">
        <f>[1]节奏总纲!BE64</f>
        <v>45.534489353169384</v>
      </c>
      <c r="AW64" s="153">
        <v>61</v>
      </c>
      <c r="AX64" s="153">
        <f>'[1]资源-钻石'!L64</f>
        <v>419042.35445356177</v>
      </c>
      <c r="AY64" s="153">
        <f>'[1]资源-钻石'!M64</f>
        <v>503306.19505810994</v>
      </c>
      <c r="AZ64" s="153">
        <f>'[1]资源-钻石'!N64</f>
        <v>678201.40667268692</v>
      </c>
      <c r="BA64" s="153">
        <f>'[1]资源-钻石'!O64</f>
        <v>1292528.6728845609</v>
      </c>
      <c r="BB64" s="153">
        <f>'[1]资源-钻石'!P64</f>
        <v>1799816.2876127542</v>
      </c>
    </row>
    <row r="65" spans="2:54" x14ac:dyDescent="0.15">
      <c r="B65" s="153">
        <f>[1]节奏总纲!N65</f>
        <v>72</v>
      </c>
      <c r="C65" s="153">
        <f>[1]节奏总纲!O65</f>
        <v>62</v>
      </c>
      <c r="D65" s="153">
        <f>[1]节奏总纲!P65</f>
        <v>72.516694719810218</v>
      </c>
      <c r="E65" s="153">
        <f>[1]节奏总纲!Q65</f>
        <v>62.842967644187539</v>
      </c>
      <c r="F65" s="153">
        <f>[1]节奏总纲!R65</f>
        <v>51.5086082594812</v>
      </c>
      <c r="G65" s="153">
        <f>[1]节奏总纲!S65</f>
        <v>37.846462974268952</v>
      </c>
      <c r="H65" s="153">
        <f>[1]节奏总纲!T65</f>
        <v>21.124113171880715</v>
      </c>
      <c r="J65" s="153">
        <f>[1]节奏总纲!V65</f>
        <v>62</v>
      </c>
      <c r="K65" s="153">
        <f>[1]节奏总纲!W65</f>
        <v>4.9231931174874859</v>
      </c>
      <c r="L65" s="153">
        <f>[1]节奏总纲!X65</f>
        <v>4.2461611051339645</v>
      </c>
      <c r="M65" s="153">
        <f>[1]节奏总纲!Y65</f>
        <v>3.5307408221525236</v>
      </c>
      <c r="N65" s="153">
        <f>[1]节奏总纲!Z65</f>
        <v>2.6167299391383452</v>
      </c>
      <c r="O65" s="153">
        <f>[1]节奏总纲!AA65</f>
        <v>1.5219977072071238</v>
      </c>
      <c r="Q65" s="153">
        <f>[1]节奏总纲!AC65</f>
        <v>62</v>
      </c>
      <c r="R65" s="153">
        <f>[1]节奏总纲!AD65</f>
        <v>59.766676153548232</v>
      </c>
      <c r="S65" s="153">
        <f>[1]节奏总纲!AE65</f>
        <v>61.801475350718952</v>
      </c>
      <c r="T65" s="153">
        <f>[1]节奏总纲!AF65</f>
        <v>64.593779498920611</v>
      </c>
      <c r="U65" s="153">
        <f>[1]节奏总纲!AG65</f>
        <v>69.105843627521551</v>
      </c>
      <c r="V65" s="153">
        <f>[1]节奏总纲!AH65</f>
        <v>77.59868607965646</v>
      </c>
      <c r="Z65" s="153">
        <f>[1]节奏总纲!AL65</f>
        <v>62</v>
      </c>
      <c r="AA65" s="153">
        <f>[1]节奏总纲!AM65</f>
        <v>3431.3522956038646</v>
      </c>
      <c r="AB65" s="153">
        <f>[1]节奏总纲!AN65</f>
        <v>2745.081836483092</v>
      </c>
      <c r="AC65" s="153">
        <f>[1]节奏总纲!AO65</f>
        <v>2058.8113773623186</v>
      </c>
      <c r="AD65" s="153">
        <f>[1]节奏总纲!AP65</f>
        <v>1372.540918241546</v>
      </c>
      <c r="AE65" s="153">
        <f>[1]节奏总纲!AQ65</f>
        <v>686.27045912077301</v>
      </c>
      <c r="AG65" s="153">
        <f>[1]节奏总纲!AS65</f>
        <v>62</v>
      </c>
      <c r="AH65" s="153">
        <f>[1]节奏总纲!AT65</f>
        <v>467.78916450111774</v>
      </c>
      <c r="AI65" s="153">
        <f>[1]节奏总纲!AU65</f>
        <v>374.23133160089446</v>
      </c>
      <c r="AJ65" s="153">
        <f>[1]节奏总纲!AV65</f>
        <v>280.67349870067051</v>
      </c>
      <c r="AK65" s="153">
        <f>[1]节奏总纲!AW65</f>
        <v>187.11566580044723</v>
      </c>
      <c r="AL65" s="153">
        <f>[1]节奏总纲!AX65</f>
        <v>93.557832900223616</v>
      </c>
      <c r="AN65" s="153">
        <f>[1]节奏总纲!AZ65</f>
        <v>62</v>
      </c>
      <c r="AO65" s="153">
        <f>[1]节奏总纲!BA65</f>
        <v>34.840239745526404</v>
      </c>
      <c r="AP65" s="153">
        <f>[1]节奏总纲!BB65</f>
        <v>36.315904388158508</v>
      </c>
      <c r="AQ65" s="153">
        <f>[1]节奏总纲!BC65</f>
        <v>38.246281847279398</v>
      </c>
      <c r="AR65" s="153">
        <f>[1]节奏总纲!BD65</f>
        <v>40.984830450008978</v>
      </c>
      <c r="AS65" s="153">
        <f>[1]节奏总纲!BE65</f>
        <v>45.646073769279901</v>
      </c>
      <c r="AW65" s="153">
        <v>62</v>
      </c>
      <c r="AX65" s="153">
        <f>'[1]资源-钻石'!L65</f>
        <v>448195.89170215075</v>
      </c>
      <c r="AY65" s="153">
        <f>'[1]资源-钻石'!M65</f>
        <v>538098.55866126623</v>
      </c>
      <c r="AZ65" s="153">
        <f>'[1]资源-钻石'!N65</f>
        <v>725743.62171680632</v>
      </c>
      <c r="BA65" s="153">
        <f>'[1]资源-钻石'!O65</f>
        <v>1383673.9456968033</v>
      </c>
      <c r="BB65" s="153">
        <f>'[1]资源-钻石'!P65</f>
        <v>1917359.0468740151</v>
      </c>
    </row>
    <row r="66" spans="2:54" x14ac:dyDescent="0.15">
      <c r="B66" s="153">
        <f>[1]节奏总纲!N66</f>
        <v>73</v>
      </c>
      <c r="C66" s="153">
        <f>[1]节奏总纲!O66</f>
        <v>63</v>
      </c>
      <c r="D66" s="153">
        <f>[1]节奏总纲!P66</f>
        <v>77.793242454074615</v>
      </c>
      <c r="E66" s="153">
        <f>[1]节奏总纲!Q66</f>
        <v>67.470079180418907</v>
      </c>
      <c r="F66" s="153">
        <f>[1]节奏总纲!R66</f>
        <v>55.27987808786542</v>
      </c>
      <c r="G66" s="153">
        <f>[1]节奏总纲!S66</f>
        <v>40.678086479235617</v>
      </c>
      <c r="H66" s="153">
        <f>[1]节奏总纲!T66</f>
        <v>22.700068148098975</v>
      </c>
      <c r="J66" s="153">
        <f>[1]节奏总纲!V66</f>
        <v>63</v>
      </c>
      <c r="K66" s="153">
        <f>[1]节奏总纲!W66</f>
        <v>5.2765477342643976</v>
      </c>
      <c r="L66" s="153">
        <f>[1]节奏总纲!X66</f>
        <v>4.6271115362313679</v>
      </c>
      <c r="M66" s="153">
        <f>[1]节奏总纲!Y66</f>
        <v>3.7712698283842201</v>
      </c>
      <c r="N66" s="153">
        <f>[1]节奏总纲!Z66</f>
        <v>2.8316235049666645</v>
      </c>
      <c r="O66" s="153">
        <f>[1]节奏总纲!AA66</f>
        <v>1.5759549762182594</v>
      </c>
      <c r="Q66" s="153">
        <f>[1]节奏总纲!AC66</f>
        <v>63</v>
      </c>
      <c r="R66" s="153">
        <f>[1]节奏总纲!AD66</f>
        <v>60</v>
      </c>
      <c r="S66" s="153">
        <f>[1]节奏总纲!AE66</f>
        <v>62.033937447710706</v>
      </c>
      <c r="T66" s="153">
        <f>[1]节奏总纲!AF66</f>
        <v>64.819145630244321</v>
      </c>
      <c r="U66" s="153">
        <f>[1]节奏总纲!AG66</f>
        <v>69.333613546893503</v>
      </c>
      <c r="V66" s="153">
        <f>[1]节奏总纲!AH66</f>
        <v>77.841626167956619</v>
      </c>
      <c r="Z66" s="153">
        <f>[1]节奏总纲!AL66</f>
        <v>63</v>
      </c>
      <c r="AA66" s="153">
        <f>[1]节奏总纲!AM66</f>
        <v>3972.7200361130153</v>
      </c>
      <c r="AB66" s="153">
        <f>[1]节奏总纲!AN66</f>
        <v>3178.1760288904125</v>
      </c>
      <c r="AC66" s="153">
        <f>[1]节奏总纲!AO66</f>
        <v>2383.6320216678091</v>
      </c>
      <c r="AD66" s="153">
        <f>[1]节奏总纲!AP66</f>
        <v>1589.0880144452062</v>
      </c>
      <c r="AE66" s="153">
        <f>[1]节奏总纲!AQ66</f>
        <v>794.54400722260311</v>
      </c>
      <c r="AG66" s="153">
        <f>[1]节奏总纲!AS66</f>
        <v>63</v>
      </c>
      <c r="AH66" s="153">
        <f>[1]节奏总纲!AT66</f>
        <v>541.36774050915074</v>
      </c>
      <c r="AI66" s="153">
        <f>[1]节奏总纲!AU66</f>
        <v>433.09419240732041</v>
      </c>
      <c r="AJ66" s="153">
        <f>[1]节奏总纲!AV66</f>
        <v>324.82064430549053</v>
      </c>
      <c r="AK66" s="153">
        <f>[1]节奏总纲!AW66</f>
        <v>216.5470962036602</v>
      </c>
      <c r="AL66" s="153">
        <f>[1]节奏总纲!AX66</f>
        <v>108.2735481018301</v>
      </c>
      <c r="AN66" s="153">
        <f>[1]节奏总纲!AZ66</f>
        <v>63</v>
      </c>
      <c r="AO66" s="153">
        <f>[1]节奏总纲!BA66</f>
        <v>34.946746581842135</v>
      </c>
      <c r="AP66" s="153">
        <f>[1]节奏总纲!BB66</f>
        <v>36.421117798953141</v>
      </c>
      <c r="AQ66" s="153">
        <f>[1]节奏总纲!BC66</f>
        <v>38.35066605767593</v>
      </c>
      <c r="AR66" s="153">
        <f>[1]节奏总纲!BD66</f>
        <v>41.087476216725996</v>
      </c>
      <c r="AS66" s="153">
        <f>[1]节奏总纲!BE66</f>
        <v>45.757658185390426</v>
      </c>
      <c r="AW66" s="153">
        <v>63</v>
      </c>
      <c r="AX66" s="153">
        <f>'[1]资源-钻石'!L66</f>
        <v>479441.87926425168</v>
      </c>
      <c r="AY66" s="153">
        <f>'[1]资源-钻石'!M66</f>
        <v>576012.36904549121</v>
      </c>
      <c r="AZ66" s="153">
        <f>'[1]资源-钻石'!N66</f>
        <v>776524.61363938381</v>
      </c>
      <c r="BA66" s="153">
        <f>'[1]资源-钻石'!O66</f>
        <v>1482304.3366292089</v>
      </c>
      <c r="BB66" s="153">
        <f>'[1]资源-钻石'!P66</f>
        <v>2039068.8861852251</v>
      </c>
    </row>
    <row r="67" spans="2:54" x14ac:dyDescent="0.15">
      <c r="B67" s="153">
        <f>[1]节奏总纲!N67</f>
        <v>74</v>
      </c>
      <c r="C67" s="153">
        <f>[1]节奏总纲!O67</f>
        <v>64</v>
      </c>
      <c r="D67" s="153">
        <f>[1]节奏总纲!P67</f>
        <v>83.4485062894652</v>
      </c>
      <c r="E67" s="153">
        <f>[1]节奏总纲!Q67</f>
        <v>72.399924056740005</v>
      </c>
      <c r="F67" s="153">
        <f>[1]节奏总纲!R67</f>
        <v>59.365267374325548</v>
      </c>
      <c r="G67" s="153">
        <f>[1]节奏总纲!S67</f>
        <v>43.718672445050821</v>
      </c>
      <c r="H67" s="153">
        <f>[1]节奏总纲!T67</f>
        <v>24.341929284637001</v>
      </c>
      <c r="J67" s="153">
        <f>[1]节奏总纲!V67</f>
        <v>64</v>
      </c>
      <c r="K67" s="153">
        <f>[1]节奏总纲!W67</f>
        <v>5.6552638353905849</v>
      </c>
      <c r="L67" s="153">
        <f>[1]节奏总纲!X67</f>
        <v>4.9298448763210985</v>
      </c>
      <c r="M67" s="153">
        <f>[1]节奏总纲!Y67</f>
        <v>4.0853892864601278</v>
      </c>
      <c r="N67" s="153">
        <f>[1]节奏总纲!Z67</f>
        <v>3.0405859658152039</v>
      </c>
      <c r="O67" s="153">
        <f>[1]节奏总纲!AA67</f>
        <v>1.6418611365380258</v>
      </c>
      <c r="Q67" s="153">
        <f>[1]节奏总纲!AC67</f>
        <v>64</v>
      </c>
      <c r="R67" s="153">
        <f>[1]节奏总纲!AD67</f>
        <v>60.217698846451768</v>
      </c>
      <c r="S67" s="153">
        <f>[1]节奏总纲!AE67</f>
        <v>62.250054995811666</v>
      </c>
      <c r="T67" s="153">
        <f>[1]节奏总纲!AF67</f>
        <v>65.042129882798193</v>
      </c>
      <c r="U67" s="153">
        <f>[1]节奏总纲!AG67</f>
        <v>69.56138346626544</v>
      </c>
      <c r="V67" s="153">
        <f>[1]节奏总纲!AH67</f>
        <v>78.077870469399883</v>
      </c>
      <c r="Z67" s="153">
        <f>[1]节奏总纲!AL67</f>
        <v>64</v>
      </c>
      <c r="AA67" s="153">
        <f>[1]节奏总纲!AM67</f>
        <v>4599.2048883665893</v>
      </c>
      <c r="AB67" s="153">
        <f>[1]节奏总纲!AN67</f>
        <v>3679.3639106932715</v>
      </c>
      <c r="AC67" s="153">
        <f>[1]节奏总纲!AO67</f>
        <v>2759.5229330199536</v>
      </c>
      <c r="AD67" s="153">
        <f>[1]节奏总纲!AP67</f>
        <v>1839.6819553466357</v>
      </c>
      <c r="AE67" s="153">
        <f>[1]节奏总纲!AQ67</f>
        <v>919.84097767331787</v>
      </c>
      <c r="AG67" s="153">
        <f>[1]节奏总纲!AS67</f>
        <v>64</v>
      </c>
      <c r="AH67" s="153">
        <f>[1]节奏总纲!AT67</f>
        <v>626.48485225357399</v>
      </c>
      <c r="AI67" s="153">
        <f>[1]节奏总纲!AU67</f>
        <v>501.18788180285901</v>
      </c>
      <c r="AJ67" s="153">
        <f>[1]节奏总纲!AV67</f>
        <v>375.89091135214449</v>
      </c>
      <c r="AK67" s="153">
        <f>[1]节奏总纲!AW67</f>
        <v>250.59394090142951</v>
      </c>
      <c r="AL67" s="153">
        <f>[1]节奏总纲!AX67</f>
        <v>125.29697045071475</v>
      </c>
      <c r="AN67" s="153">
        <f>[1]节奏总纲!AZ67</f>
        <v>64</v>
      </c>
      <c r="AO67" s="153">
        <f>[1]节奏总纲!BA67</f>
        <v>35.048795427931836</v>
      </c>
      <c r="AP67" s="153">
        <f>[1]节奏总纲!BB67</f>
        <v>36.526331209747774</v>
      </c>
      <c r="AQ67" s="153">
        <f>[1]节奏总纲!BC67</f>
        <v>38.455050268072462</v>
      </c>
      <c r="AR67" s="153">
        <f>[1]节奏总纲!BD67</f>
        <v>41.188041754455355</v>
      </c>
      <c r="AS67" s="153">
        <f>[1]节奏总纲!BE67</f>
        <v>45.869242601500943</v>
      </c>
      <c r="AW67" s="153">
        <v>64</v>
      </c>
      <c r="AX67" s="153">
        <f>'[1]资源-钻石'!L67</f>
        <v>512930.49954405054</v>
      </c>
      <c r="AY67" s="153">
        <f>'[1]资源-钻石'!M67</f>
        <v>616406.72790218587</v>
      </c>
      <c r="AZ67" s="153">
        <f>'[1]资源-钻石'!N67</f>
        <v>831535.29433766776</v>
      </c>
      <c r="BA67" s="153">
        <f>'[1]资源-钻石'!O67</f>
        <v>1588213.2549391203</v>
      </c>
      <c r="BB67" s="153">
        <f>'[1]资源-钻石'!P67</f>
        <v>2165868.609600476</v>
      </c>
    </row>
    <row r="68" spans="2:54" x14ac:dyDescent="0.15">
      <c r="B68" s="153">
        <f>[1]节奏总纲!N68</f>
        <v>75</v>
      </c>
      <c r="C68" s="153">
        <f>[1]节奏总纲!O68</f>
        <v>65</v>
      </c>
      <c r="D68" s="153">
        <f>[1]节奏总纲!P68</f>
        <v>89.509667991878061</v>
      </c>
      <c r="E68" s="153">
        <f>[1]节奏总纲!Q68</f>
        <v>77.64963698295422</v>
      </c>
      <c r="F68" s="153">
        <f>[1]节奏总纲!R68</f>
        <v>63.802491344610679</v>
      </c>
      <c r="G68" s="153">
        <f>[1]节奏总纲!S68</f>
        <v>46.929918928141667</v>
      </c>
      <c r="H68" s="153">
        <f>[1]节奏总纲!T68</f>
        <v>25.993607584841389</v>
      </c>
      <c r="J68" s="153">
        <f>[1]节奏总纲!V68</f>
        <v>65</v>
      </c>
      <c r="K68" s="153">
        <f>[1]节奏总纲!W68</f>
        <v>6.0611617024128606</v>
      </c>
      <c r="L68" s="153">
        <f>[1]节奏总纲!X68</f>
        <v>5.2497129262142153</v>
      </c>
      <c r="M68" s="153">
        <f>[1]节奏总纲!Y68</f>
        <v>4.4372239702851317</v>
      </c>
      <c r="N68" s="153">
        <f>[1]节奏总纲!Z68</f>
        <v>3.2112464830908465</v>
      </c>
      <c r="O68" s="153">
        <f>[1]节奏总纲!AA68</f>
        <v>1.651678300204388</v>
      </c>
      <c r="Q68" s="153">
        <f>[1]节奏总纲!AC68</f>
        <v>65</v>
      </c>
      <c r="R68" s="153">
        <f>[1]节奏总纲!AD68</f>
        <v>60.435397692903535</v>
      </c>
      <c r="S68" s="153">
        <f>[1]节奏总纲!AE68</f>
        <v>62.466172543912634</v>
      </c>
      <c r="T68" s="153">
        <f>[1]节奏总纲!AF68</f>
        <v>65.255436396961542</v>
      </c>
      <c r="U68" s="153">
        <f>[1]节奏总纲!AG68</f>
        <v>69.789153385637391</v>
      </c>
      <c r="V68" s="153">
        <f>[1]节奏总纲!AH68</f>
        <v>78.301575047908599</v>
      </c>
      <c r="Z68" s="153">
        <f>[1]节奏总纲!AL68</f>
        <v>65</v>
      </c>
      <c r="AA68" s="153">
        <f>[1]节奏总纲!AM68</f>
        <v>5324.1500000000005</v>
      </c>
      <c r="AB68" s="153">
        <f>[1]节奏总纲!AN68</f>
        <v>4259.3200000000006</v>
      </c>
      <c r="AC68" s="153">
        <f>[1]节奏总纲!AO68</f>
        <v>3194.4900000000002</v>
      </c>
      <c r="AD68" s="153">
        <f>[1]节奏总纲!AP68</f>
        <v>2129.6600000000003</v>
      </c>
      <c r="AE68" s="153">
        <f>[1]节奏总纲!AQ68</f>
        <v>1064.8300000000002</v>
      </c>
      <c r="AG68" s="153">
        <f>[1]节奏总纲!AS68</f>
        <v>65</v>
      </c>
      <c r="AH68" s="153">
        <f>[1]节奏总纲!AT68</f>
        <v>724.94511163341122</v>
      </c>
      <c r="AI68" s="153">
        <f>[1]节奏总纲!AU68</f>
        <v>579.95608930672915</v>
      </c>
      <c r="AJ68" s="153">
        <f>[1]节奏总纲!AV68</f>
        <v>434.96706698004664</v>
      </c>
      <c r="AK68" s="153">
        <f>[1]节奏总纲!AW68</f>
        <v>289.97804465336458</v>
      </c>
      <c r="AL68" s="153">
        <f>[1]节奏总纲!AX68</f>
        <v>144.98902232668229</v>
      </c>
      <c r="AN68" s="153">
        <f>[1]节奏总纲!AZ68</f>
        <v>65</v>
      </c>
      <c r="AO68" s="153">
        <f>[1]节奏总纲!BA68</f>
        <v>35.146386283795508</v>
      </c>
      <c r="AP68" s="153">
        <f>[1]节奏总纲!BB68</f>
        <v>36.631544620542407</v>
      </c>
      <c r="AQ68" s="153">
        <f>[1]节奏总纲!BC68</f>
        <v>38.559434478468994</v>
      </c>
      <c r="AR68" s="153">
        <f>[1]节奏总纲!BD68</f>
        <v>41.288607292184714</v>
      </c>
      <c r="AS68" s="153">
        <f>[1]节奏总纲!BE68</f>
        <v>45.98082701761146</v>
      </c>
      <c r="AW68" s="153">
        <v>65</v>
      </c>
      <c r="AX68" s="153">
        <f>'[1]资源-钻石'!L68</f>
        <v>548822.71405689372</v>
      </c>
      <c r="AY68" s="153">
        <f>'[1]资源-钻石'!M68</f>
        <v>659422.03429746022</v>
      </c>
      <c r="AZ68" s="153">
        <f>'[1]资源-钻石'!N68</f>
        <v>891283.5077637689</v>
      </c>
      <c r="BA68" s="153">
        <f>'[1]资源-钻石'!O68</f>
        <v>1700066.5770534566</v>
      </c>
      <c r="BB68" s="153">
        <f>'[1]资源-钻石'!P68</f>
        <v>2293426.5053178268</v>
      </c>
    </row>
    <row r="69" spans="2:54" x14ac:dyDescent="0.15">
      <c r="B69" s="153">
        <f>[1]节奏总纲!N69</f>
        <v>76</v>
      </c>
      <c r="C69" s="153">
        <f>[1]节奏总纲!O69</f>
        <v>66</v>
      </c>
      <c r="D69" s="153">
        <f>[1]节奏总纲!P69</f>
        <v>96.005860256665443</v>
      </c>
      <c r="E69" s="153">
        <f>[1]节奏总纲!Q69</f>
        <v>83.352287874836932</v>
      </c>
      <c r="F69" s="153">
        <f>[1]节奏总纲!R69</f>
        <v>68.490580707105124</v>
      </c>
      <c r="G69" s="153">
        <f>[1]节奏总纲!S69</f>
        <v>50.163061984107692</v>
      </c>
      <c r="H69" s="153">
        <f>[1]节奏总纲!T69</f>
        <v>27.851300060458648</v>
      </c>
      <c r="J69" s="153">
        <f>[1]节奏总纲!V69</f>
        <v>66</v>
      </c>
      <c r="K69" s="153">
        <f>[1]节奏总纲!W69</f>
        <v>6.496192264787382</v>
      </c>
      <c r="L69" s="153">
        <f>[1]节奏总纲!X69</f>
        <v>5.7026508918827119</v>
      </c>
      <c r="M69" s="153">
        <f>[1]节奏总纲!Y69</f>
        <v>4.6880893624944449</v>
      </c>
      <c r="N69" s="153">
        <f>[1]节奏总纲!Z69</f>
        <v>3.2331430559660248</v>
      </c>
      <c r="O69" s="153">
        <f>[1]节奏总纲!AA69</f>
        <v>1.8576924756172595</v>
      </c>
      <c r="Q69" s="153">
        <f>[1]节奏总纲!AC69</f>
        <v>66</v>
      </c>
      <c r="R69" s="153">
        <f>[1]节奏总纲!AD69</f>
        <v>60.653096539355303</v>
      </c>
      <c r="S69" s="153">
        <f>[1]节奏总纲!AE69</f>
        <v>62.682290092013595</v>
      </c>
      <c r="T69" s="153">
        <f>[1]节奏总纲!AF69</f>
        <v>65.468742911124906</v>
      </c>
      <c r="U69" s="153">
        <f>[1]节奏总纲!AG69</f>
        <v>70.015851474333999</v>
      </c>
      <c r="V69" s="153">
        <f>[1]节奏总纲!AH69</f>
        <v>78.525279626417301</v>
      </c>
      <c r="Z69" s="153">
        <f>[1]节奏总纲!AL69</f>
        <v>66</v>
      </c>
      <c r="AA69" s="153">
        <f>[1]节奏总纲!AM69</f>
        <v>6162.9846853088866</v>
      </c>
      <c r="AB69" s="153">
        <f>[1]节奏总纲!AN69</f>
        <v>4930.3877482471098</v>
      </c>
      <c r="AC69" s="153">
        <f>[1]节奏总纲!AO69</f>
        <v>3697.7908111853317</v>
      </c>
      <c r="AD69" s="153">
        <f>[1]节奏总纲!AP69</f>
        <v>2465.1938741235549</v>
      </c>
      <c r="AE69" s="153">
        <f>[1]节奏总纲!AQ69</f>
        <v>1232.5969370617775</v>
      </c>
      <c r="AG69" s="153">
        <f>[1]节奏总纲!AS69</f>
        <v>66</v>
      </c>
      <c r="AH69" s="153">
        <f>[1]节奏总纲!AT69</f>
        <v>838.83468530888604</v>
      </c>
      <c r="AI69" s="153">
        <f>[1]节奏总纲!AU69</f>
        <v>671.06774824710919</v>
      </c>
      <c r="AJ69" s="153">
        <f>[1]节奏总纲!AV69</f>
        <v>503.30081118533144</v>
      </c>
      <c r="AK69" s="153">
        <f>[1]节奏总纲!AW69</f>
        <v>335.5338741235546</v>
      </c>
      <c r="AL69" s="153">
        <f>[1]节奏总纲!AX69</f>
        <v>167.7669370617773</v>
      </c>
      <c r="AN69" s="153">
        <f>[1]节奏总纲!AZ69</f>
        <v>66</v>
      </c>
      <c r="AO69" s="153">
        <f>[1]节奏总纲!BA69</f>
        <v>35.243977139659179</v>
      </c>
      <c r="AP69" s="153">
        <f>[1]节奏总纲!BB69</f>
        <v>36.73675803133704</v>
      </c>
      <c r="AQ69" s="153">
        <f>[1]节奏总纲!BC69</f>
        <v>38.663818688865533</v>
      </c>
      <c r="AR69" s="153">
        <f>[1]节奏总纲!BD69</f>
        <v>41.389172829914081</v>
      </c>
      <c r="AS69" s="153">
        <f>[1]节奏总纲!BE69</f>
        <v>46.079770001861057</v>
      </c>
      <c r="AW69" s="153">
        <v>66</v>
      </c>
      <c r="AX69" s="153">
        <f>'[1]资源-钻石'!L69</f>
        <v>577741.78588441364</v>
      </c>
      <c r="AY69" s="153">
        <f>'[1]资源-钻石'!M69</f>
        <v>706148.64179531368</v>
      </c>
      <c r="AZ69" s="153">
        <f>'[1]资源-钻石'!N69</f>
        <v>954409.67981790425</v>
      </c>
      <c r="BA69" s="153">
        <f>'[1]资源-钻石'!O69</f>
        <v>1812682.5950343059</v>
      </c>
      <c r="BB69" s="153">
        <f>'[1]资源-钻石'!P69</f>
        <v>2436894.7237053728</v>
      </c>
    </row>
    <row r="70" spans="2:54" x14ac:dyDescent="0.15">
      <c r="B70" s="153">
        <f>[1]节奏总纲!N70</f>
        <v>77</v>
      </c>
      <c r="C70" s="153">
        <f>[1]节奏总纲!O70</f>
        <v>67</v>
      </c>
      <c r="D70" s="153">
        <f>[1]节奏总纲!P70</f>
        <v>102.96830673359811</v>
      </c>
      <c r="E70" s="153">
        <f>[1]节奏总纲!Q70</f>
        <v>89.469161720823394</v>
      </c>
      <c r="F70" s="153">
        <f>[1]节奏总纲!R70</f>
        <v>73.292840732975137</v>
      </c>
      <c r="G70" s="153">
        <f>[1]节奏总纲!S70</f>
        <v>53.625894146857902</v>
      </c>
      <c r="H70" s="153">
        <f>[1]节奏总纲!T70</f>
        <v>29.799027968703292</v>
      </c>
      <c r="J70" s="153">
        <f>[1]节奏总纲!V70</f>
        <v>67</v>
      </c>
      <c r="K70" s="153">
        <f>[1]节奏总纲!W70</f>
        <v>6.9624464769326693</v>
      </c>
      <c r="L70" s="153">
        <f>[1]节奏总纲!X70</f>
        <v>6.1168738459864613</v>
      </c>
      <c r="M70" s="153">
        <f>[1]节奏总纲!Y70</f>
        <v>4.8022600258700123</v>
      </c>
      <c r="N70" s="153">
        <f>[1]节奏总纲!Z70</f>
        <v>3.4628321627502103</v>
      </c>
      <c r="O70" s="153">
        <f>[1]节奏总纲!AA70</f>
        <v>1.9477279082446444</v>
      </c>
      <c r="Q70" s="153">
        <f>[1]节奏总纲!AC70</f>
        <v>67</v>
      </c>
      <c r="R70" s="153">
        <f>[1]节奏总纲!AD70</f>
        <v>60.870795385807064</v>
      </c>
      <c r="S70" s="153">
        <f>[1]节奏总纲!AE70</f>
        <v>62.898407640114556</v>
      </c>
      <c r="T70" s="153">
        <f>[1]节奏总纲!AF70</f>
        <v>65.682049425288255</v>
      </c>
      <c r="U70" s="153">
        <f>[1]节奏总纲!AG70</f>
        <v>70.229195678021767</v>
      </c>
      <c r="V70" s="153">
        <f>[1]节奏总纲!AH70</f>
        <v>78.748984204926018</v>
      </c>
      <c r="Z70" s="153">
        <f>[1]节奏总纲!AL70</f>
        <v>67</v>
      </c>
      <c r="AA70" s="153">
        <f>[1]节奏总纲!AM70</f>
        <v>7133.5498113340191</v>
      </c>
      <c r="AB70" s="153">
        <f>[1]节奏总纲!AN70</f>
        <v>5706.8398490672153</v>
      </c>
      <c r="AC70" s="153">
        <f>[1]节奏总纲!AO70</f>
        <v>4280.1298868004114</v>
      </c>
      <c r="AD70" s="153">
        <f>[1]节奏总纲!AP70</f>
        <v>2853.4199245336076</v>
      </c>
      <c r="AE70" s="153">
        <f>[1]节奏总纲!AQ70</f>
        <v>1426.7099622668038</v>
      </c>
      <c r="AG70" s="153">
        <f>[1]节奏总纲!AS70</f>
        <v>67</v>
      </c>
      <c r="AH70" s="153">
        <f>[1]节奏总纲!AT70</f>
        <v>970.56512602513249</v>
      </c>
      <c r="AI70" s="153">
        <f>[1]节奏总纲!AU70</f>
        <v>776.45210082010544</v>
      </c>
      <c r="AJ70" s="153">
        <f>[1]节奏总纲!AV70</f>
        <v>582.33907561507976</v>
      </c>
      <c r="AK70" s="153">
        <f>[1]节奏总纲!AW70</f>
        <v>388.22605041005272</v>
      </c>
      <c r="AL70" s="153">
        <f>[1]节奏总纲!AX70</f>
        <v>194.11302520502636</v>
      </c>
      <c r="AN70" s="153">
        <f>[1]节奏总纲!AZ70</f>
        <v>67</v>
      </c>
      <c r="AO70" s="153">
        <f>[1]节奏总纲!BA70</f>
        <v>35.341567995522851</v>
      </c>
      <c r="AP70" s="153">
        <f>[1]节奏总纲!BB70</f>
        <v>36.841971442131673</v>
      </c>
      <c r="AQ70" s="153">
        <f>[1]节奏总纲!BC70</f>
        <v>38.768202899262064</v>
      </c>
      <c r="AR70" s="153">
        <f>[1]节奏总纲!BD70</f>
        <v>41.48973836764344</v>
      </c>
      <c r="AS70" s="153">
        <f>[1]节奏总纲!BE70</f>
        <v>46.176090215954694</v>
      </c>
      <c r="AW70" s="153">
        <v>67</v>
      </c>
      <c r="AX70" s="153">
        <f>'[1]资源-钻石'!L70</f>
        <v>607900.90097248158</v>
      </c>
      <c r="AY70" s="153">
        <f>'[1]资源-钻石'!M70</f>
        <v>756269.32579547563</v>
      </c>
      <c r="AZ70" s="153">
        <f>'[1]资源-钻石'!N70</f>
        <v>1019073.1853958925</v>
      </c>
      <c r="BA70" s="153">
        <f>'[1]资源-钻石'!O70</f>
        <v>1933299.0856610783</v>
      </c>
      <c r="BB70" s="153">
        <f>'[1]资源-钻石'!P70</f>
        <v>2587316.3120830245</v>
      </c>
    </row>
    <row r="71" spans="2:54" x14ac:dyDescent="0.15">
      <c r="B71" s="153">
        <f>[1]节奏总纲!N71</f>
        <v>78</v>
      </c>
      <c r="C71" s="153">
        <f>[1]节奏总纲!O71</f>
        <v>68</v>
      </c>
      <c r="D71" s="153">
        <f>[1]节奏总纲!P71</f>
        <v>110.43047210190386</v>
      </c>
      <c r="E71" s="153">
        <f>[1]节奏总纲!Q71</f>
        <v>95.831563690032169</v>
      </c>
      <c r="F71" s="153">
        <f>[1]节奏总纲!R71</f>
        <v>78.251032531409081</v>
      </c>
      <c r="G71" s="153">
        <f>[1]节奏总纲!S71</f>
        <v>57.412802445779818</v>
      </c>
      <c r="H71" s="153">
        <f>[1]节奏总纲!T71</f>
        <v>31.859191201399263</v>
      </c>
      <c r="J71" s="153">
        <f>[1]节奏总纲!V71</f>
        <v>68</v>
      </c>
      <c r="K71" s="153">
        <f>[1]节奏总纲!W71</f>
        <v>7.4621653683057474</v>
      </c>
      <c r="L71" s="153">
        <f>[1]节奏总纲!X71</f>
        <v>6.3624019692087757</v>
      </c>
      <c r="M71" s="153">
        <f>[1]节奏总纲!Y71</f>
        <v>4.9581917984339441</v>
      </c>
      <c r="N71" s="153">
        <f>[1]节奏总纲!Z71</f>
        <v>3.7869082989219152</v>
      </c>
      <c r="O71" s="153">
        <f>[1]节奏总纲!AA71</f>
        <v>2.0601632326959702</v>
      </c>
      <c r="Q71" s="153">
        <f>[1]节奏总纲!AC71</f>
        <v>68</v>
      </c>
      <c r="R71" s="153">
        <f>[1]节奏总纲!AD71</f>
        <v>61.082568038258209</v>
      </c>
      <c r="S71" s="153">
        <f>[1]节奏总纲!AE71</f>
        <v>63.107492392331935</v>
      </c>
      <c r="T71" s="153">
        <f>[1]节奏总纲!AF71</f>
        <v>65.895355939451605</v>
      </c>
      <c r="U71" s="153">
        <f>[1]节奏总纲!AG71</f>
        <v>70.442539881709536</v>
      </c>
      <c r="V71" s="153">
        <f>[1]节奏总纲!AH71</f>
        <v>78.972688783434734</v>
      </c>
      <c r="Z71" s="153">
        <f>[1]节奏总纲!AL71</f>
        <v>68</v>
      </c>
      <c r="AA71" s="153">
        <f>[1]节奏总纲!AM71</f>
        <v>8256.4738250473602</v>
      </c>
      <c r="AB71" s="153">
        <f>[1]节奏总纲!AN71</f>
        <v>6605.1790600378881</v>
      </c>
      <c r="AC71" s="153">
        <f>[1]节奏总纲!AO71</f>
        <v>4953.8842950284161</v>
      </c>
      <c r="AD71" s="153">
        <f>[1]节奏总纲!AP71</f>
        <v>3302.5895300189441</v>
      </c>
      <c r="AE71" s="153">
        <f>[1]节奏总纲!AQ71</f>
        <v>1651.294765009472</v>
      </c>
      <c r="AG71" s="153">
        <f>[1]节奏总纲!AS71</f>
        <v>68</v>
      </c>
      <c r="AH71" s="153">
        <f>[1]节奏总纲!AT71</f>
        <v>1122.9240137133411</v>
      </c>
      <c r="AI71" s="153">
        <f>[1]节奏总纲!AU71</f>
        <v>898.33921097067287</v>
      </c>
      <c r="AJ71" s="153">
        <f>[1]节奏总纲!AV71</f>
        <v>673.75440822800465</v>
      </c>
      <c r="AK71" s="153">
        <f>[1]节奏总纲!AW71</f>
        <v>449.16960548533643</v>
      </c>
      <c r="AL71" s="153">
        <f>[1]节奏总纲!AX71</f>
        <v>224.58480274266822</v>
      </c>
      <c r="AN71" s="153">
        <f>[1]节奏总纲!AZ71</f>
        <v>68</v>
      </c>
      <c r="AO71" s="153">
        <f>[1]节奏总纲!BA71</f>
        <v>35.439158851386523</v>
      </c>
      <c r="AP71" s="153">
        <f>[1]节奏总纲!BB71</f>
        <v>36.947184852926306</v>
      </c>
      <c r="AQ71" s="153">
        <f>[1]节奏总纲!BC71</f>
        <v>38.872587109658596</v>
      </c>
      <c r="AR71" s="153">
        <f>[1]节奏总纲!BD71</f>
        <v>41.590303905372799</v>
      </c>
      <c r="AS71" s="153">
        <f>[1]节奏总纲!BE71</f>
        <v>46.272410430048332</v>
      </c>
      <c r="AW71" s="153">
        <v>68</v>
      </c>
      <c r="AX71" s="153">
        <f>'[1]资源-钻石'!L71</f>
        <v>640224.64017745072</v>
      </c>
      <c r="AY71" s="153">
        <f>'[1]资源-钻石'!M71</f>
        <v>798202.49413859844</v>
      </c>
      <c r="AZ71" s="153">
        <f>'[1]资源-钻石'!N71</f>
        <v>1085836.3471754724</v>
      </c>
      <c r="BA71" s="153">
        <f>'[1]资源-钻石'!O71</f>
        <v>2065203.7139750875</v>
      </c>
      <c r="BB71" s="153">
        <f>'[1]资源-钻石'!P71</f>
        <v>2755606.8272580341</v>
      </c>
    </row>
    <row r="72" spans="2:54" x14ac:dyDescent="0.15">
      <c r="B72" s="153">
        <f>[1]节奏总纲!N72</f>
        <v>79</v>
      </c>
      <c r="C72" s="153">
        <f>[1]节奏总纲!O72</f>
        <v>69</v>
      </c>
      <c r="D72" s="153">
        <f>[1]节奏总纲!P72</f>
        <v>118.42822291671132</v>
      </c>
      <c r="E72" s="153">
        <f>[1]节奏总纲!Q72</f>
        <v>102.51146975670532</v>
      </c>
      <c r="F72" s="153">
        <f>[1]节奏总纲!R72</f>
        <v>83.894553114198303</v>
      </c>
      <c r="G72" s="153">
        <f>[1]节奏总纲!S72</f>
        <v>61.535304627523196</v>
      </c>
      <c r="H72" s="153">
        <f>[1]节奏总纲!T72</f>
        <v>34.059956910846175</v>
      </c>
      <c r="J72" s="153">
        <f>[1]节奏总纲!V72</f>
        <v>69</v>
      </c>
      <c r="K72" s="153">
        <f>[1]节奏总纲!W72</f>
        <v>7.9977508148074605</v>
      </c>
      <c r="L72" s="153">
        <f>[1]节奏总纲!X72</f>
        <v>6.6799060666731549</v>
      </c>
      <c r="M72" s="153">
        <f>[1]节奏总纲!Y72</f>
        <v>5.6435205827892219</v>
      </c>
      <c r="N72" s="153">
        <f>[1]节奏总纲!Z72</f>
        <v>4.1225021817433785</v>
      </c>
      <c r="O72" s="153">
        <f>[1]节奏总纲!AA72</f>
        <v>2.2007657094469124</v>
      </c>
      <c r="Q72" s="153">
        <f>[1]节奏总纲!AC72</f>
        <v>69</v>
      </c>
      <c r="R72" s="153">
        <f>[1]节奏总纲!AD72</f>
        <v>61.285688244217212</v>
      </c>
      <c r="S72" s="153">
        <f>[1]节奏总纲!AE72</f>
        <v>63.310338531528565</v>
      </c>
      <c r="T72" s="153">
        <f>[1]节奏总纲!AF72</f>
        <v>66.106079073217742</v>
      </c>
      <c r="U72" s="153">
        <f>[1]节奏总纲!AG72</f>
        <v>70.655884085397304</v>
      </c>
      <c r="V72" s="153">
        <f>[1]节奏总纲!AH72</f>
        <v>79.188599387584361</v>
      </c>
      <c r="Z72" s="153">
        <f>[1]节奏总纲!AL72</f>
        <v>69</v>
      </c>
      <c r="AA72" s="153">
        <f>[1]节奏总纲!AM72</f>
        <v>9555.6072874592737</v>
      </c>
      <c r="AB72" s="153">
        <f>[1]节奏总纲!AN72</f>
        <v>7644.4858299674197</v>
      </c>
      <c r="AC72" s="153">
        <f>[1]节奏总纲!AO72</f>
        <v>5733.3643724755639</v>
      </c>
      <c r="AD72" s="153">
        <f>[1]节奏总纲!AP72</f>
        <v>3822.2429149837099</v>
      </c>
      <c r="AE72" s="153">
        <f>[1]节奏总纲!AQ72</f>
        <v>1911.1214574918549</v>
      </c>
      <c r="AG72" s="153">
        <f>[1]节奏总纲!AS72</f>
        <v>69</v>
      </c>
      <c r="AH72" s="153">
        <f>[1]节奏总纲!AT72</f>
        <v>1299.1334624119136</v>
      </c>
      <c r="AI72" s="153">
        <f>[1]节奏总纲!AU72</f>
        <v>1039.3067699295316</v>
      </c>
      <c r="AJ72" s="153">
        <f>[1]节奏总纲!AV72</f>
        <v>779.48007744714778</v>
      </c>
      <c r="AK72" s="153">
        <f>[1]节奏总纲!AW72</f>
        <v>519.65338496476579</v>
      </c>
      <c r="AL72" s="153">
        <f>[1]节奏总纲!AX72</f>
        <v>259.8266924823829</v>
      </c>
      <c r="AN72" s="153">
        <f>[1]节奏总纲!AZ72</f>
        <v>69</v>
      </c>
      <c r="AO72" s="153">
        <f>[1]节奏总纲!BA72</f>
        <v>35.536749707250202</v>
      </c>
      <c r="AP72" s="153">
        <f>[1]节奏总纲!BB72</f>
        <v>37.045197000674086</v>
      </c>
      <c r="AQ72" s="153">
        <f>[1]节奏总纲!BC72</f>
        <v>38.976971320055128</v>
      </c>
      <c r="AR72" s="153">
        <f>[1]节奏总纲!BD72</f>
        <v>41.690869443102159</v>
      </c>
      <c r="AS72" s="153">
        <f>[1]节奏总纲!BE72</f>
        <v>46.368730644141969</v>
      </c>
      <c r="AW72" s="153">
        <v>69</v>
      </c>
      <c r="AX72" s="153">
        <f>'[1]资源-钻石'!L72</f>
        <v>674868.36606728053</v>
      </c>
      <c r="AY72" s="153">
        <f>'[1]资源-钻石'!M72</f>
        <v>841253.49970576947</v>
      </c>
      <c r="AZ72" s="153">
        <f>'[1]资源-钻石'!N72</f>
        <v>1161827.6143535902</v>
      </c>
      <c r="BA72" s="153">
        <f>'[1]资源-钻石'!O72</f>
        <v>2208797.6632031053</v>
      </c>
      <c r="BB72" s="153">
        <f>'[1]资源-钻石'!P72</f>
        <v>2936443.5710674822</v>
      </c>
    </row>
    <row r="73" spans="2:54" x14ac:dyDescent="0.15">
      <c r="B73" s="153">
        <f>[1]节奏总纲!N73</f>
        <v>80</v>
      </c>
      <c r="C73" s="153">
        <f>[1]节奏总纲!O73</f>
        <v>70</v>
      </c>
      <c r="D73" s="153">
        <f>[1]节奏总纲!P73</f>
        <v>127</v>
      </c>
      <c r="E73" s="153">
        <f>[1]节奏总纲!Q73</f>
        <v>109.9693</v>
      </c>
      <c r="F73" s="153">
        <f>[1]节奏总纲!R73</f>
        <v>90.106499999999997</v>
      </c>
      <c r="G73" s="153">
        <f>[1]节奏总纲!S73</f>
        <v>65.925700000000006</v>
      </c>
      <c r="H73" s="153">
        <f>[1]节奏总纲!T73</f>
        <v>36.4998</v>
      </c>
      <c r="J73" s="153">
        <f>[1]节奏总纲!V73</f>
        <v>70</v>
      </c>
      <c r="K73" s="153">
        <f>[1]节奏总纲!W73</f>
        <v>8.5717770832886799</v>
      </c>
      <c r="L73" s="153">
        <f>[1]节奏总纲!X73</f>
        <v>7.4578302432946799</v>
      </c>
      <c r="M73" s="153">
        <f>[1]节奏总纲!Y73</f>
        <v>6.2119468858016944</v>
      </c>
      <c r="N73" s="153">
        <f>[1]节奏总纲!Z73</f>
        <v>4.3903953724768101</v>
      </c>
      <c r="O73" s="153">
        <f>[1]节奏总纲!AA73</f>
        <v>2.4398430891538254</v>
      </c>
      <c r="Q73" s="153">
        <f>[1]节奏总纲!AC73</f>
        <v>70</v>
      </c>
      <c r="R73" s="153">
        <f>[1]节奏总纲!AD73</f>
        <v>61.488808450176215</v>
      </c>
      <c r="S73" s="153">
        <f>[1]节奏总纲!AE73</f>
        <v>63.513184670725188</v>
      </c>
      <c r="T73" s="153">
        <f>[1]节奏总纲!AF73</f>
        <v>66.314314361313961</v>
      </c>
      <c r="U73" s="153">
        <f>[1]节奏总纲!AG73</f>
        <v>70.869228289085072</v>
      </c>
      <c r="V73" s="153">
        <f>[1]节奏总纲!AH73</f>
        <v>79.403426131671111</v>
      </c>
      <c r="Z73" s="153">
        <f>[1]节奏总纲!AL73</f>
        <v>70</v>
      </c>
      <c r="AA73" s="153">
        <f>[1]节奏总纲!AM73</f>
        <v>11058.525000000001</v>
      </c>
      <c r="AB73" s="153">
        <f>[1]节奏总纲!AN73</f>
        <v>8846.8200000000015</v>
      </c>
      <c r="AC73" s="153">
        <f>[1]节奏总纲!AO73</f>
        <v>6635.1150000000007</v>
      </c>
      <c r="AD73" s="153">
        <f>[1]节奏总纲!AP73</f>
        <v>4423.4100000000008</v>
      </c>
      <c r="AE73" s="153">
        <f>[1]节奏总纲!AQ73</f>
        <v>2211.7050000000004</v>
      </c>
      <c r="AG73" s="153">
        <f>[1]节奏总纲!AS73</f>
        <v>70</v>
      </c>
      <c r="AH73" s="153">
        <f>[1]节奏总纲!AT73</f>
        <v>1502.9177125407277</v>
      </c>
      <c r="AI73" s="153">
        <f>[1]节奏总纲!AU73</f>
        <v>1202.3341700325818</v>
      </c>
      <c r="AJ73" s="153">
        <f>[1]节奏总纲!AV73</f>
        <v>901.75062752443682</v>
      </c>
      <c r="AK73" s="153">
        <f>[1]节奏总纲!AW73</f>
        <v>601.16708501629091</v>
      </c>
      <c r="AL73" s="153">
        <f>[1]节奏总纲!AX73</f>
        <v>300.58354250814546</v>
      </c>
      <c r="AN73" s="153">
        <f>[1]节奏总纲!AZ73</f>
        <v>70</v>
      </c>
      <c r="AO73" s="153">
        <f>[1]节奏总纲!BA73</f>
        <v>35.634340563113874</v>
      </c>
      <c r="AP73" s="153">
        <f>[1]节奏总纲!BB73</f>
        <v>37.135950591746003</v>
      </c>
      <c r="AQ73" s="153">
        <f>[1]节奏总纲!BC73</f>
        <v>39.070187171981765</v>
      </c>
      <c r="AR73" s="153">
        <f>[1]节奏总纲!BD73</f>
        <v>41.791434980831518</v>
      </c>
      <c r="AS73" s="153">
        <f>[1]节奏总纲!BE73</f>
        <v>46.465050858235607</v>
      </c>
      <c r="AW73" s="153">
        <v>70</v>
      </c>
      <c r="AX73" s="153">
        <f>'[1]资源-钻石'!L73</f>
        <v>711998.592119382</v>
      </c>
      <c r="AY73" s="153">
        <f>'[1]资源-钻石'!M73</f>
        <v>889318.11141115509</v>
      </c>
      <c r="AZ73" s="153">
        <f>'[1]资源-钻石'!N73</f>
        <v>1245267.9749455205</v>
      </c>
      <c r="BA73" s="153">
        <f>'[1]资源-钻石'!O73</f>
        <v>2361722.8000285635</v>
      </c>
      <c r="BB73" s="153">
        <f>'[1]资源-钻石'!P73</f>
        <v>3136925.2842069725</v>
      </c>
    </row>
    <row r="74" spans="2:54" x14ac:dyDescent="0.15">
      <c r="B74" s="153">
        <f>[1]节奏总纲!N74</f>
        <v>81</v>
      </c>
      <c r="C74" s="153">
        <f>[1]节奏总纲!O74</f>
        <v>71</v>
      </c>
      <c r="D74" s="153">
        <f>[1]节奏总纲!P74</f>
        <v>136.18700320464549</v>
      </c>
      <c r="E74" s="153">
        <f>[1]节奏总纲!Q74</f>
        <v>118.03327567746625</v>
      </c>
      <c r="F74" s="153">
        <f>[1]节奏总纲!R74</f>
        <v>96.583822672734584</v>
      </c>
      <c r="G74" s="153">
        <f>[1]节奏总纲!S74</f>
        <v>70.612961161608681</v>
      </c>
      <c r="H74" s="153">
        <f>[1]节奏总纲!T74</f>
        <v>39.126526020694648</v>
      </c>
      <c r="J74" s="153">
        <f>[1]节奏总纲!V74</f>
        <v>71</v>
      </c>
      <c r="K74" s="153">
        <f>[1]节奏总纲!W74</f>
        <v>9.1870032046454924</v>
      </c>
      <c r="L74" s="153">
        <f>[1]节奏总纲!X74</f>
        <v>8.0639756774662459</v>
      </c>
      <c r="M74" s="153">
        <f>[1]节奏总纲!Y74</f>
        <v>6.4773226727345872</v>
      </c>
      <c r="N74" s="153">
        <f>[1]节奏总纲!Z74</f>
        <v>4.6872611616086743</v>
      </c>
      <c r="O74" s="153">
        <f>[1]节奏总纲!AA74</f>
        <v>2.6267260206946474</v>
      </c>
      <c r="Q74" s="153">
        <f>[1]节奏总纲!AC74</f>
        <v>71</v>
      </c>
      <c r="R74" s="153">
        <f>[1]节奏总纲!AD74</f>
        <v>61.691928656135218</v>
      </c>
      <c r="S74" s="153">
        <f>[1]节奏总纲!AE74</f>
        <v>63.716030809921811</v>
      </c>
      <c r="T74" s="153">
        <f>[1]节奏总纲!AF74</f>
        <v>66.52254964941018</v>
      </c>
      <c r="U74" s="153">
        <f>[1]节奏总纲!AG74</f>
        <v>71.07781362467729</v>
      </c>
      <c r="V74" s="153">
        <f>[1]节奏总纲!AH74</f>
        <v>79.618252875757847</v>
      </c>
      <c r="Z74" s="153">
        <f>[1]节奏总纲!AL74</f>
        <v>71</v>
      </c>
      <c r="AA74" s="153">
        <f>[1]节奏总纲!AM74</f>
        <v>12797.106216824561</v>
      </c>
      <c r="AB74" s="153">
        <f>[1]节奏总纲!AN74</f>
        <v>10237.684973459649</v>
      </c>
      <c r="AC74" s="153">
        <f>[1]节奏总纲!AO74</f>
        <v>7678.2637300947363</v>
      </c>
      <c r="AD74" s="153">
        <f>[1]节奏总纲!AP74</f>
        <v>5118.8424867298245</v>
      </c>
      <c r="AE74" s="153">
        <f>[1]节奏总纲!AQ74</f>
        <v>2559.4212433649122</v>
      </c>
      <c r="AG74" s="153">
        <f>[1]节奏总纲!AS74</f>
        <v>71</v>
      </c>
      <c r="AH74" s="153">
        <f>[1]节奏总纲!AT74</f>
        <v>1738.5812168245593</v>
      </c>
      <c r="AI74" s="153">
        <f>[1]节奏总纲!AU74</f>
        <v>1390.8649734596474</v>
      </c>
      <c r="AJ74" s="153">
        <f>[1]节奏总纲!AV74</f>
        <v>1043.1487300947356</v>
      </c>
      <c r="AK74" s="153">
        <f>[1]节奏总纲!AW74</f>
        <v>695.43248672982372</v>
      </c>
      <c r="AL74" s="153">
        <f>[1]节奏总纲!AX74</f>
        <v>347.71624336491186</v>
      </c>
      <c r="AN74" s="153">
        <f>[1]节奏总纲!AZ74</f>
        <v>71</v>
      </c>
      <c r="AO74" s="153">
        <f>[1]节奏总纲!BA74</f>
        <v>35.731931418977545</v>
      </c>
      <c r="AP74" s="153">
        <f>[1]节奏总纲!BB74</f>
        <v>37.226704182817912</v>
      </c>
      <c r="AQ74" s="153">
        <f>[1]节奏总纲!BC74</f>
        <v>39.160241683169971</v>
      </c>
      <c r="AR74" s="153">
        <f>[1]节奏总纲!BD74</f>
        <v>41.892000518560877</v>
      </c>
      <c r="AS74" s="153">
        <f>[1]节奏总纲!BE74</f>
        <v>46.561371072329244</v>
      </c>
      <c r="AW74" s="153">
        <v>71</v>
      </c>
      <c r="AX74" s="153">
        <f>'[1]资源-钻石'!L74</f>
        <v>751793.7830599976</v>
      </c>
      <c r="AY74" s="153">
        <f>'[1]资源-钻石'!M74</f>
        <v>941289.24069337128</v>
      </c>
      <c r="AZ74" s="153">
        <f>'[1]资源-钻石'!N74</f>
        <v>1320024.9396312307</v>
      </c>
      <c r="BA74" s="153">
        <f>'[1]资源-钻石'!O74</f>
        <v>2524988.2906422913</v>
      </c>
      <c r="BB74" s="153">
        <f>'[1]资源-钻石'!P74</f>
        <v>3352763.153010075</v>
      </c>
    </row>
    <row r="75" spans="2:54" x14ac:dyDescent="0.15">
      <c r="B75" s="153">
        <f>[1]节奏总纲!N75</f>
        <v>82</v>
      </c>
      <c r="C75" s="153">
        <f>[1]节奏总纲!O75</f>
        <v>72</v>
      </c>
      <c r="D75" s="153">
        <f>[1]节奏总纲!P75</f>
        <v>146.03338943962044</v>
      </c>
      <c r="E75" s="153">
        <f>[1]节奏总纲!Q75</f>
        <v>126.581741966263</v>
      </c>
      <c r="F75" s="153">
        <f>[1]节奏总纲!R75</f>
        <v>103.31862302853146</v>
      </c>
      <c r="G75" s="153">
        <f>[1]节奏总纲!S75</f>
        <v>75.586882373947532</v>
      </c>
      <c r="H75" s="153">
        <f>[1]节奏总纲!T75</f>
        <v>41.896979430227098</v>
      </c>
      <c r="J75" s="153">
        <f>[1]节奏总纲!V75</f>
        <v>72</v>
      </c>
      <c r="K75" s="153">
        <f>[1]节奏总纲!W75</f>
        <v>9.8463862349749434</v>
      </c>
      <c r="L75" s="153">
        <f>[1]节奏总纲!X75</f>
        <v>8.548466288796746</v>
      </c>
      <c r="M75" s="153">
        <f>[1]节奏总纲!Y75</f>
        <v>6.7348003557968781</v>
      </c>
      <c r="N75" s="153">
        <f>[1]节奏总纲!Z75</f>
        <v>4.9739212123388512</v>
      </c>
      <c r="O75" s="153">
        <f>[1]节奏总纲!AA75</f>
        <v>2.7704534095324505</v>
      </c>
      <c r="Q75" s="153">
        <f>[1]节奏总纲!AC75</f>
        <v>72</v>
      </c>
      <c r="R75" s="153">
        <f>[1]节奏总纲!AD75</f>
        <v>61.895048862094221</v>
      </c>
      <c r="S75" s="153">
        <f>[1]节奏总纲!AE75</f>
        <v>63.918876949118435</v>
      </c>
      <c r="T75" s="153">
        <f>[1]节奏总纲!AF75</f>
        <v>66.7307849375064</v>
      </c>
      <c r="U75" s="153">
        <f>[1]节奏总纲!AG75</f>
        <v>71.278862245535876</v>
      </c>
      <c r="V75" s="153">
        <f>[1]节奏总纲!AH75</f>
        <v>79.833079619844597</v>
      </c>
      <c r="Z75" s="153">
        <f>[1]节奏总纲!AL75</f>
        <v>72</v>
      </c>
      <c r="AA75" s="153">
        <f>[1]节奏总纲!AM75</f>
        <v>14808.205062920617</v>
      </c>
      <c r="AB75" s="153">
        <f>[1]节奏总纲!AN75</f>
        <v>11846.564050336494</v>
      </c>
      <c r="AC75" s="153">
        <f>[1]节奏总纲!AO75</f>
        <v>8884.9230377523691</v>
      </c>
      <c r="AD75" s="153">
        <f>[1]节奏总纲!AP75</f>
        <v>5923.2820251682469</v>
      </c>
      <c r="AE75" s="153">
        <f>[1]节奏总纲!AQ75</f>
        <v>2961.6410125841235</v>
      </c>
      <c r="AG75" s="153">
        <f>[1]节奏总纲!AS75</f>
        <v>72</v>
      </c>
      <c r="AH75" s="153">
        <f>[1]节奏总纲!AT75</f>
        <v>2011.0988460960561</v>
      </c>
      <c r="AI75" s="153">
        <f>[1]节奏总纲!AU75</f>
        <v>1608.8790768768449</v>
      </c>
      <c r="AJ75" s="153">
        <f>[1]节奏总纲!AV75</f>
        <v>1206.6593076576328</v>
      </c>
      <c r="AK75" s="153">
        <f>[1]节奏总纲!AW75</f>
        <v>804.43953843842246</v>
      </c>
      <c r="AL75" s="153">
        <f>[1]节奏总纲!AX75</f>
        <v>402.21976921921123</v>
      </c>
      <c r="AN75" s="153">
        <f>[1]节奏总纲!AZ75</f>
        <v>72</v>
      </c>
      <c r="AO75" s="153">
        <f>[1]节奏总纲!BA75</f>
        <v>35.829522274841217</v>
      </c>
      <c r="AP75" s="153">
        <f>[1]节奏总纲!BB75</f>
        <v>37.317457773889828</v>
      </c>
      <c r="AQ75" s="153">
        <f>[1]节奏总纲!BC75</f>
        <v>39.250296194358178</v>
      </c>
      <c r="AR75" s="153">
        <f>[1]节奏总纲!BD75</f>
        <v>41.992566056290244</v>
      </c>
      <c r="AS75" s="153">
        <f>[1]节奏总纲!BE75</f>
        <v>46.657691286422882</v>
      </c>
      <c r="AW75" s="153">
        <v>72</v>
      </c>
      <c r="AX75" s="153">
        <f>'[1]资源-钻石'!L75</f>
        <v>794445.21264671418</v>
      </c>
      <c r="AY75" s="153">
        <f>'[1]资源-钻石'!M75</f>
        <v>996382.84023152315</v>
      </c>
      <c r="AZ75" s="153">
        <f>'[1]资源-钻石'!N75</f>
        <v>1397753.5410614049</v>
      </c>
      <c r="BA75" s="153">
        <f>'[1]资源-钻石'!O75</f>
        <v>2698238.6513556726</v>
      </c>
      <c r="BB75" s="153">
        <f>'[1]资源-钻石'!P75</f>
        <v>3580411.0899554123</v>
      </c>
    </row>
    <row r="76" spans="2:54" x14ac:dyDescent="0.15">
      <c r="B76" s="153">
        <f>[1]节奏总纲!N76</f>
        <v>83</v>
      </c>
      <c r="C76" s="153">
        <f>[1]节奏总纲!O76</f>
        <v>73</v>
      </c>
      <c r="D76" s="153">
        <f>[1]节奏总纲!P76</f>
        <v>156.58648490814926</v>
      </c>
      <c r="E76" s="153">
        <f>[1]节奏总纲!Q76</f>
        <v>135.41599214856748</v>
      </c>
      <c r="F76" s="153">
        <f>[1]节奏总纲!R76</f>
        <v>110.58137564213501</v>
      </c>
      <c r="G76" s="153">
        <f>[1]节奏总纲!S76</f>
        <v>80.955212697513176</v>
      </c>
      <c r="H76" s="153">
        <f>[1]节奏总纲!T76</f>
        <v>44.877686574675579</v>
      </c>
      <c r="J76" s="153">
        <f>[1]节奏总纲!V76</f>
        <v>73</v>
      </c>
      <c r="K76" s="153">
        <f>[1]节奏总纲!W76</f>
        <v>10.553095468528824</v>
      </c>
      <c r="L76" s="153">
        <f>[1]节奏总纲!X76</f>
        <v>8.834250182304487</v>
      </c>
      <c r="M76" s="153">
        <f>[1]节奏总纲!Y76</f>
        <v>7.2627526136035527</v>
      </c>
      <c r="N76" s="153">
        <f>[1]节奏总纲!Z76</f>
        <v>5.3683303235656439</v>
      </c>
      <c r="O76" s="153">
        <f>[1]节奏总纲!AA76</f>
        <v>2.9807071444484805</v>
      </c>
      <c r="Q76" s="153">
        <f>[1]节奏总纲!AC76</f>
        <v>73</v>
      </c>
      <c r="R76" s="153">
        <f>[1]节奏总纲!AD76</f>
        <v>62.091594979242075</v>
      </c>
      <c r="S76" s="153">
        <f>[1]节奏总纲!AE76</f>
        <v>64.114306430026588</v>
      </c>
      <c r="T76" s="153">
        <f>[1]节奏总纲!AF76</f>
        <v>66.939020225602619</v>
      </c>
      <c r="U76" s="153">
        <f>[1]节奏总纲!AG76</f>
        <v>71.479910866394462</v>
      </c>
      <c r="V76" s="153">
        <f>[1]节奏总纲!AH76</f>
        <v>80.043898354812981</v>
      </c>
      <c r="Z76" s="153">
        <f>[1]节奏总纲!AL76</f>
        <v>73</v>
      </c>
      <c r="AA76" s="153">
        <f>[1]节奏总纲!AM76</f>
        <v>17134.425155737379</v>
      </c>
      <c r="AB76" s="153">
        <f>[1]节奏总纲!AN76</f>
        <v>13707.540124589905</v>
      </c>
      <c r="AC76" s="153">
        <f>[1]节奏总纲!AO76</f>
        <v>10280.655093442427</v>
      </c>
      <c r="AD76" s="153">
        <f>[1]节奏总纲!AP76</f>
        <v>6853.7700622949524</v>
      </c>
      <c r="AE76" s="153">
        <f>[1]节奏总纲!AQ76</f>
        <v>3426.8850311474762</v>
      </c>
      <c r="AG76" s="153">
        <f>[1]节奏总纲!AS76</f>
        <v>73</v>
      </c>
      <c r="AH76" s="153">
        <f>[1]节奏总纲!AT76</f>
        <v>2326.2200928167622</v>
      </c>
      <c r="AI76" s="153">
        <f>[1]节奏总纲!AU76</f>
        <v>1860.9760742534108</v>
      </c>
      <c r="AJ76" s="153">
        <f>[1]节奏总纲!AV76</f>
        <v>1395.7320556900577</v>
      </c>
      <c r="AK76" s="153">
        <f>[1]节奏总纲!AW76</f>
        <v>930.48803712670542</v>
      </c>
      <c r="AL76" s="153">
        <f>[1]节奏总纲!AX76</f>
        <v>465.24401856335271</v>
      </c>
      <c r="AN76" s="153">
        <f>[1]节奏总纲!AZ76</f>
        <v>73</v>
      </c>
      <c r="AO76" s="153">
        <f>[1]节奏总纲!BA76</f>
        <v>35.927113130704889</v>
      </c>
      <c r="AP76" s="153">
        <f>[1]节奏总纲!BB76</f>
        <v>37.408211364961737</v>
      </c>
      <c r="AQ76" s="153">
        <f>[1]节奏总纲!BC76</f>
        <v>39.340350705546385</v>
      </c>
      <c r="AR76" s="153">
        <f>[1]节奏总纲!BD76</f>
        <v>42.080366850119908</v>
      </c>
      <c r="AS76" s="153">
        <f>[1]节奏总纲!BE76</f>
        <v>46.754011500516519</v>
      </c>
      <c r="AW76" s="153">
        <v>73</v>
      </c>
      <c r="AX76" s="153">
        <f>'[1]资源-钻石'!L76</f>
        <v>840157.88301699259</v>
      </c>
      <c r="AY76" s="153">
        <f>'[1]资源-钻石'!M76</f>
        <v>1053318.2746499276</v>
      </c>
      <c r="AZ76" s="153">
        <f>'[1]资源-钻石'!N76</f>
        <v>1481575.4174890914</v>
      </c>
      <c r="BA76" s="153">
        <f>'[1]资源-钻石'!O76</f>
        <v>2885226.9700847901</v>
      </c>
      <c r="BB76" s="153">
        <f>'[1]资源-钻石'!P76</f>
        <v>3825335.5596242379</v>
      </c>
    </row>
    <row r="77" spans="2:54" x14ac:dyDescent="0.15">
      <c r="B77" s="153">
        <f>[1]节奏总纲!N77</f>
        <v>84</v>
      </c>
      <c r="C77" s="153">
        <f>[1]节奏总纲!O77</f>
        <v>74</v>
      </c>
      <c r="D77" s="153">
        <f>[1]节奏总纲!P77</f>
        <v>167.89701257893043</v>
      </c>
      <c r="E77" s="153">
        <f>[1]节奏总纲!Q77</f>
        <v>145.16375707574326</v>
      </c>
      <c r="F77" s="153">
        <f>[1]节奏总纲!R77</f>
        <v>118.70318789330381</v>
      </c>
      <c r="G77" s="153">
        <f>[1]节奏总纲!S77</f>
        <v>86.869914308338593</v>
      </c>
      <c r="H77" s="153">
        <f>[1]节奏总纲!T77</f>
        <v>48.169652908895138</v>
      </c>
      <c r="J77" s="153">
        <f>[1]节奏总纲!V77</f>
        <v>74</v>
      </c>
      <c r="K77" s="153">
        <f>[1]节奏总纲!W77</f>
        <v>11.31052767078117</v>
      </c>
      <c r="L77" s="153">
        <f>[1]节奏总纲!X77</f>
        <v>9.7477649271757798</v>
      </c>
      <c r="M77" s="153">
        <f>[1]节奏总纲!Y77</f>
        <v>8.1218122511687909</v>
      </c>
      <c r="N77" s="153">
        <f>[1]节奏总纲!Z77</f>
        <v>5.9147016108254178</v>
      </c>
      <c r="O77" s="153">
        <f>[1]节奏总纲!AA77</f>
        <v>3.2919663342195591</v>
      </c>
      <c r="Q77" s="153">
        <f>[1]节奏总纲!AC77</f>
        <v>74</v>
      </c>
      <c r="R77" s="153">
        <f>[1]节奏总纲!AD77</f>
        <v>62.281112832649576</v>
      </c>
      <c r="S77" s="153">
        <f>[1]节奏总纲!AE77</f>
        <v>64.304793036447776</v>
      </c>
      <c r="T77" s="153">
        <f>[1]节奏总纲!AF77</f>
        <v>67.14262442756818</v>
      </c>
      <c r="U77" s="153">
        <f>[1]节奏总纲!AG77</f>
        <v>71.680959487253048</v>
      </c>
      <c r="V77" s="153">
        <f>[1]节奏总纲!AH77</f>
        <v>80.24075196383977</v>
      </c>
      <c r="Z77" s="153">
        <f>[1]节奏总纲!AL77</f>
        <v>74</v>
      </c>
      <c r="AA77" s="153">
        <f>[1]节奏总纲!AM77</f>
        <v>19825.014596370729</v>
      </c>
      <c r="AB77" s="153">
        <f>[1]节奏总纲!AN77</f>
        <v>15860.011677096583</v>
      </c>
      <c r="AC77" s="153">
        <f>[1]节奏总纲!AO77</f>
        <v>11895.008757822437</v>
      </c>
      <c r="AD77" s="153">
        <f>[1]节奏总纲!AP77</f>
        <v>7930.0058385482916</v>
      </c>
      <c r="AE77" s="153">
        <f>[1]节奏总纲!AQ77</f>
        <v>3965.0029192741458</v>
      </c>
      <c r="AG77" s="153">
        <f>[1]节奏总纲!AS77</f>
        <v>74</v>
      </c>
      <c r="AH77" s="153">
        <f>[1]节奏总纲!AT77</f>
        <v>2690.58944063335</v>
      </c>
      <c r="AI77" s="153">
        <f>[1]节奏总纲!AU77</f>
        <v>2152.4715525066786</v>
      </c>
      <c r="AJ77" s="153">
        <f>[1]节奏总纲!AV77</f>
        <v>1614.3536643800107</v>
      </c>
      <c r="AK77" s="153">
        <f>[1]节奏总纲!AW77</f>
        <v>1076.2357762533393</v>
      </c>
      <c r="AL77" s="153">
        <f>[1]节奏总纲!AX77</f>
        <v>538.11788812666964</v>
      </c>
      <c r="AN77" s="153">
        <f>[1]节奏总纲!AZ77</f>
        <v>74</v>
      </c>
      <c r="AO77" s="153">
        <f>[1]节奏总纲!BA77</f>
        <v>36.021306837933537</v>
      </c>
      <c r="AP77" s="153">
        <f>[1]节奏总纲!BB77</f>
        <v>37.498964956033646</v>
      </c>
      <c r="AQ77" s="153">
        <f>[1]节奏总纲!BC77</f>
        <v>39.430405216734592</v>
      </c>
      <c r="AR77" s="153">
        <f>[1]节奏总纲!BD77</f>
        <v>42.167148737437564</v>
      </c>
      <c r="AS77" s="153">
        <f>[1]节奏总纲!BE77</f>
        <v>46.850331714610157</v>
      </c>
      <c r="AW77" s="153">
        <v>74</v>
      </c>
      <c r="AX77" s="153">
        <f>'[1]资源-钻石'!L77</f>
        <v>889151.5100215259</v>
      </c>
      <c r="AY77" s="153">
        <f>'[1]资源-钻石'!M77</f>
        <v>1116141.1763432624</v>
      </c>
      <c r="AZ77" s="153">
        <f>'[1]资源-钻石'!N77</f>
        <v>1575311.9908113317</v>
      </c>
      <c r="BA77" s="153">
        <f>'[1]资源-钻石'!O77</f>
        <v>3091246.3547596987</v>
      </c>
      <c r="BB77" s="153">
        <f>'[1]资源-钻石'!P77</f>
        <v>4095836.1722315657</v>
      </c>
    </row>
    <row r="78" spans="2:54" x14ac:dyDescent="0.15">
      <c r="B78" s="153">
        <f>[1]节奏总纲!N78</f>
        <v>85</v>
      </c>
      <c r="C78" s="153">
        <f>[1]节奏总纲!O78</f>
        <v>75</v>
      </c>
      <c r="D78" s="153">
        <f>[1]节奏总纲!P78</f>
        <v>180.01933598375612</v>
      </c>
      <c r="E78" s="153">
        <f>[1]节奏总纲!Q78</f>
        <v>155.75272949314578</v>
      </c>
      <c r="F78" s="153">
        <f>[1]节奏总纲!R78</f>
        <v>127.38168214210583</v>
      </c>
      <c r="G78" s="153">
        <f>[1]节奏总纲!S78</f>
        <v>93.214012172388934</v>
      </c>
      <c r="H78" s="153">
        <f>[1]节奏总纲!T78</f>
        <v>51.755559095329879</v>
      </c>
      <c r="J78" s="153">
        <f>[1]节奏总纲!V78</f>
        <v>75</v>
      </c>
      <c r="K78" s="153">
        <f>[1]节奏总纲!W78</f>
        <v>12.122323404825693</v>
      </c>
      <c r="L78" s="153">
        <f>[1]节奏总纲!X78</f>
        <v>10.588972417402516</v>
      </c>
      <c r="M78" s="153">
        <f>[1]节奏总纲!Y78</f>
        <v>8.6784942488020249</v>
      </c>
      <c r="N78" s="153">
        <f>[1]节奏总纲!Z78</f>
        <v>6.3440978640503403</v>
      </c>
      <c r="O78" s="153">
        <f>[1]节奏总纲!AA78</f>
        <v>3.585906186434741</v>
      </c>
      <c r="Q78" s="153">
        <f>[1]节奏总纲!AC78</f>
        <v>75</v>
      </c>
      <c r="R78" s="153">
        <f>[1]节奏总纲!AD78</f>
        <v>62.470630686057078</v>
      </c>
      <c r="S78" s="153">
        <f>[1]节奏总纲!AE78</f>
        <v>64.495279642868965</v>
      </c>
      <c r="T78" s="153">
        <f>[1]节奏总纲!AF78</f>
        <v>67.344310856946692</v>
      </c>
      <c r="U78" s="153">
        <f>[1]节奏总纲!AG78</f>
        <v>71.882008108111634</v>
      </c>
      <c r="V78" s="153">
        <f>[1]节奏总纲!AH78</f>
        <v>80.437605572866573</v>
      </c>
      <c r="Z78" s="153">
        <f>[1]节奏总纲!AL78</f>
        <v>75</v>
      </c>
      <c r="AA78" s="153">
        <f>[1]节奏总纲!AM78</f>
        <v>22936.899999999998</v>
      </c>
      <c r="AB78" s="153">
        <f>[1]节奏总纲!AN78</f>
        <v>18349.52</v>
      </c>
      <c r="AC78" s="153">
        <f>[1]节奏总纲!AO78</f>
        <v>13762.139999999998</v>
      </c>
      <c r="AD78" s="153">
        <f>[1]节奏总纲!AP78</f>
        <v>9174.76</v>
      </c>
      <c r="AE78" s="153">
        <f>[1]节奏总纲!AQ78</f>
        <v>4587.38</v>
      </c>
      <c r="AG78" s="153">
        <f>[1]节奏总纲!AS78</f>
        <v>75</v>
      </c>
      <c r="AH78" s="153">
        <f>[1]节奏总纲!AT78</f>
        <v>3111.8854036292687</v>
      </c>
      <c r="AI78" s="153">
        <f>[1]节奏总纲!AU78</f>
        <v>2489.5083229034171</v>
      </c>
      <c r="AJ78" s="153">
        <f>[1]节奏总纲!AV78</f>
        <v>1867.1312421775601</v>
      </c>
      <c r="AK78" s="153">
        <f>[1]节奏总纲!AW78</f>
        <v>1244.7541614517086</v>
      </c>
      <c r="AL78" s="153">
        <f>[1]节奏总纲!AX78</f>
        <v>622.37708072585428</v>
      </c>
      <c r="AN78" s="153">
        <f>[1]节奏总纲!AZ78</f>
        <v>75</v>
      </c>
      <c r="AO78" s="153">
        <f>[1]节奏总纲!BA78</f>
        <v>36.105477566569242</v>
      </c>
      <c r="AP78" s="153">
        <f>[1]节奏总纲!BB78</f>
        <v>37.589718547105562</v>
      </c>
      <c r="AQ78" s="153">
        <f>[1]节奏总纲!BC78</f>
        <v>39.520459727922798</v>
      </c>
      <c r="AR78" s="153">
        <f>[1]节奏总纲!BD78</f>
        <v>42.253930624755228</v>
      </c>
      <c r="AS78" s="153">
        <f>[1]节奏总纲!BE78</f>
        <v>46.946651928703787</v>
      </c>
      <c r="AW78" s="153">
        <v>75</v>
      </c>
      <c r="AX78" s="153">
        <f>'[1]资源-钻石'!L78</f>
        <v>941678.77843961935</v>
      </c>
      <c r="AY78" s="153">
        <f>'[1]资源-钻石'!M78</f>
        <v>1184385.5357612167</v>
      </c>
      <c r="AZ78" s="153">
        <f>'[1]资源-钻石'!N78</f>
        <v>1675473.418744168</v>
      </c>
      <c r="BA78" s="153">
        <f>'[1]资源-钻石'!O78</f>
        <v>3305420.6263206252</v>
      </c>
      <c r="BB78" s="153">
        <f>'[1]资源-钻石'!P78</f>
        <v>4390489.7991839703</v>
      </c>
    </row>
    <row r="79" spans="2:54" x14ac:dyDescent="0.15">
      <c r="B79" s="153">
        <f>[1]节奏总纲!N79</f>
        <v>86</v>
      </c>
      <c r="C79" s="153">
        <f>[1]节奏总纲!O79</f>
        <v>76</v>
      </c>
      <c r="D79" s="153">
        <f>[1]节奏总纲!P79</f>
        <v>193.01172051333091</v>
      </c>
      <c r="E79" s="153">
        <f>[1]节奏总纲!Q79</f>
        <v>166.97443941608256</v>
      </c>
      <c r="F79" s="153">
        <f>[1]节奏总纲!R79</f>
        <v>136.51718991907896</v>
      </c>
      <c r="G79" s="153">
        <f>[1]节奏总纲!S79</f>
        <v>100.0379747420594</v>
      </c>
      <c r="H79" s="153">
        <f>[1]节奏总纲!T79</f>
        <v>55.664580196044632</v>
      </c>
      <c r="J79" s="153">
        <f>[1]节奏总纲!V79</f>
        <v>76</v>
      </c>
      <c r="K79" s="153">
        <f>[1]节奏总纲!W79</f>
        <v>12.992384529574792</v>
      </c>
      <c r="L79" s="153">
        <f>[1]节奏总纲!X79</f>
        <v>11.221709922936782</v>
      </c>
      <c r="M79" s="153">
        <f>[1]节奏总纲!Y79</f>
        <v>9.1355077769731281</v>
      </c>
      <c r="N79" s="153">
        <f>[1]节奏总纲!Z79</f>
        <v>6.8239625696704707</v>
      </c>
      <c r="O79" s="153">
        <f>[1]节奏总纲!AA79</f>
        <v>3.9090211007147531</v>
      </c>
      <c r="Q79" s="153">
        <f>[1]节奏总纲!AC79</f>
        <v>76</v>
      </c>
      <c r="R79" s="153">
        <f>[1]节奏总纲!AD79</f>
        <v>62.660148539464579</v>
      </c>
      <c r="S79" s="153">
        <f>[1]节奏总纲!AE79</f>
        <v>64.685766249290154</v>
      </c>
      <c r="T79" s="153">
        <f>[1]节奏总纲!AF79</f>
        <v>67.545997286325218</v>
      </c>
      <c r="U79" s="153">
        <f>[1]节奏总纲!AG79</f>
        <v>72.076954583856178</v>
      </c>
      <c r="V79" s="153">
        <f>[1]节奏总纲!AH79</f>
        <v>80.634459181893376</v>
      </c>
      <c r="Z79" s="153">
        <f>[1]节奏总纲!AL79</f>
        <v>76</v>
      </c>
      <c r="AA79" s="153">
        <f>[1]节奏总纲!AM79</f>
        <v>26535.88112606269</v>
      </c>
      <c r="AB79" s="153">
        <f>[1]节奏总纲!AN79</f>
        <v>21228.704900850153</v>
      </c>
      <c r="AC79" s="153">
        <f>[1]节奏总纲!AO79</f>
        <v>15921.528675637614</v>
      </c>
      <c r="AD79" s="153">
        <f>[1]节奏总纲!AP79</f>
        <v>10614.352450425076</v>
      </c>
      <c r="AE79" s="153">
        <f>[1]节奏总纲!AQ79</f>
        <v>5307.1762252125382</v>
      </c>
      <c r="AG79" s="153">
        <f>[1]节奏总纲!AS79</f>
        <v>76</v>
      </c>
      <c r="AH79" s="153">
        <f>[1]节奏总纲!AT79</f>
        <v>3598.9811260626921</v>
      </c>
      <c r="AI79" s="153">
        <f>[1]节奏总纲!AU79</f>
        <v>2879.1849008501522</v>
      </c>
      <c r="AJ79" s="153">
        <f>[1]节奏总纲!AV79</f>
        <v>2159.388675637616</v>
      </c>
      <c r="AK79" s="153">
        <f>[1]节奏总纲!AW79</f>
        <v>1439.5924504250761</v>
      </c>
      <c r="AL79" s="153">
        <f>[1]节奏总纲!AX79</f>
        <v>719.79622521253805</v>
      </c>
      <c r="AN79" s="153">
        <f>[1]节奏总纲!AZ79</f>
        <v>76</v>
      </c>
      <c r="AO79" s="153">
        <f>[1]节奏总纲!BA79</f>
        <v>36.189648295204947</v>
      </c>
      <c r="AP79" s="153">
        <f>[1]节奏总纲!BB79</f>
        <v>37.680472138177471</v>
      </c>
      <c r="AQ79" s="153">
        <f>[1]节奏总纲!BC79</f>
        <v>39.610514239111005</v>
      </c>
      <c r="AR79" s="153">
        <f>[1]节奏总纲!BD79</f>
        <v>42.340712512072891</v>
      </c>
      <c r="AS79" s="153">
        <f>[1]节奏总纲!BE79</f>
        <v>47.037096473408994</v>
      </c>
      <c r="AW79" s="153">
        <v>76</v>
      </c>
      <c r="AX79" s="153">
        <f>'[1]资源-钻石'!L79</f>
        <v>1009514.2713126028</v>
      </c>
      <c r="AY79" s="153">
        <f>'[1]资源-钻石'!M79</f>
        <v>1256707.7947186893</v>
      </c>
      <c r="AZ79" s="153">
        <f>'[1]资源-钻石'!N79</f>
        <v>1780909.3938800013</v>
      </c>
      <c r="BA79" s="153">
        <f>'[1]资源-钻石'!O79</f>
        <v>3528669.7748254505</v>
      </c>
      <c r="BB79" s="153">
        <f>'[1]资源-钻石'!P79</f>
        <v>4711693.7530175354</v>
      </c>
    </row>
    <row r="80" spans="2:54" x14ac:dyDescent="0.15">
      <c r="B80" s="153">
        <f>[1]节奏总纲!N80</f>
        <v>87</v>
      </c>
      <c r="C80" s="153">
        <f>[1]节奏总纲!O80</f>
        <v>77</v>
      </c>
      <c r="D80" s="153">
        <f>[1]节奏总纲!P80</f>
        <v>206.93661346719625</v>
      </c>
      <c r="E80" s="153">
        <f>[1]节奏总纲!Q80</f>
        <v>179.12433261720508</v>
      </c>
      <c r="F80" s="153">
        <f>[1]节奏总纲!R80</f>
        <v>146.53181599612165</v>
      </c>
      <c r="G80" s="153">
        <f>[1]节奏总纲!S80</f>
        <v>107.42079605082158</v>
      </c>
      <c r="H80" s="153">
        <f>[1]节奏总纲!T80</f>
        <v>59.535663694512365</v>
      </c>
      <c r="J80" s="153">
        <f>[1]节奏总纲!V80</f>
        <v>77</v>
      </c>
      <c r="K80" s="153">
        <f>[1]节奏总纲!W80</f>
        <v>13.924892953865339</v>
      </c>
      <c r="L80" s="153">
        <f>[1]节奏总纲!X80</f>
        <v>12.149893201122524</v>
      </c>
      <c r="M80" s="153">
        <f>[1]节奏总纲!Y80</f>
        <v>10.014626077042692</v>
      </c>
      <c r="N80" s="153">
        <f>[1]节奏总纲!Z80</f>
        <v>7.3828213087621748</v>
      </c>
      <c r="O80" s="153">
        <f>[1]节奏总纲!AA80</f>
        <v>3.8710834984677334</v>
      </c>
      <c r="Q80" s="153">
        <f>[1]节奏总纲!AC80</f>
        <v>77</v>
      </c>
      <c r="R80" s="153">
        <f>[1]节奏总纲!AD80</f>
        <v>62.849666392872081</v>
      </c>
      <c r="S80" s="153">
        <f>[1]节奏总纲!AE80</f>
        <v>64.876252855711357</v>
      </c>
      <c r="T80" s="153">
        <f>[1]节奏总纲!AF80</f>
        <v>67.747683715703729</v>
      </c>
      <c r="U80" s="153">
        <f>[1]节奏总纲!AG80</f>
        <v>72.263232241847945</v>
      </c>
      <c r="V80" s="153">
        <f>[1]节奏总纲!AH80</f>
        <v>80.83131279092018</v>
      </c>
      <c r="Z80" s="153">
        <f>[1]节奏总纲!AL80</f>
        <v>77</v>
      </c>
      <c r="AA80" s="153">
        <f>[1]节奏总纲!AM80</f>
        <v>30698.011006346387</v>
      </c>
      <c r="AB80" s="153">
        <f>[1]节奏总纲!AN80</f>
        <v>24558.40880507711</v>
      </c>
      <c r="AC80" s="153">
        <f>[1]节奏总纲!AO80</f>
        <v>18418.806603807832</v>
      </c>
      <c r="AD80" s="153">
        <f>[1]节奏总纲!AP80</f>
        <v>12279.204402538555</v>
      </c>
      <c r="AE80" s="153">
        <f>[1]节奏总纲!AQ80</f>
        <v>6139.6022012692774</v>
      </c>
      <c r="AG80" s="153">
        <f>[1]节奏总纲!AS80</f>
        <v>77</v>
      </c>
      <c r="AH80" s="153">
        <f>[1]节奏总纲!AT80</f>
        <v>4162.1298802836973</v>
      </c>
      <c r="AI80" s="153">
        <f>[1]节奏总纲!AU80</f>
        <v>3329.7039042269571</v>
      </c>
      <c r="AJ80" s="153">
        <f>[1]节奏总纲!AV80</f>
        <v>2497.2779281702187</v>
      </c>
      <c r="AK80" s="153">
        <f>[1]节奏总纲!AW80</f>
        <v>1664.8519521134785</v>
      </c>
      <c r="AL80" s="153">
        <f>[1]节奏总纲!AX80</f>
        <v>832.42597605673927</v>
      </c>
      <c r="AN80" s="153">
        <f>[1]节奏总纲!AZ80</f>
        <v>77</v>
      </c>
      <c r="AO80" s="153">
        <f>[1]节奏总纲!BA80</f>
        <v>36.273819023840659</v>
      </c>
      <c r="AP80" s="153">
        <f>[1]节奏总纲!BB80</f>
        <v>37.771225729249387</v>
      </c>
      <c r="AQ80" s="153">
        <f>[1]节奏总纲!BC80</f>
        <v>39.700568750299212</v>
      </c>
      <c r="AR80" s="153">
        <f>[1]节奏总纲!BD80</f>
        <v>42.427494399390554</v>
      </c>
      <c r="AS80" s="153">
        <f>[1]节奏总纲!BE80</f>
        <v>47.12024662670057</v>
      </c>
      <c r="AW80" s="153">
        <v>77</v>
      </c>
      <c r="AX80" s="153">
        <f>'[1]资源-钻石'!L80</f>
        <v>1082218.5523919363</v>
      </c>
      <c r="AY80" s="153">
        <f>'[1]资源-钻石'!M80</f>
        <v>1335012.0574764688</v>
      </c>
      <c r="AZ80" s="153">
        <f>'[1]资源-钻石'!N80</f>
        <v>1896491.5696967889</v>
      </c>
      <c r="BA80" s="153">
        <f>'[1]资源-钻石'!O80</f>
        <v>3770202.2501162733</v>
      </c>
      <c r="BB80" s="153">
        <f>'[1]资源-钻石'!P80</f>
        <v>5029780.3770831767</v>
      </c>
    </row>
    <row r="81" spans="2:54" x14ac:dyDescent="0.15">
      <c r="B81" s="153">
        <f>[1]节奏总纲!N81</f>
        <v>88</v>
      </c>
      <c r="C81" s="153">
        <f>[1]节奏总纲!O81</f>
        <v>78</v>
      </c>
      <c r="D81" s="153">
        <f>[1]节奏总纲!P81</f>
        <v>221.86094420380775</v>
      </c>
      <c r="E81" s="153">
        <f>[1]节奏总纲!Q81</f>
        <v>192.04283330281601</v>
      </c>
      <c r="F81" s="153">
        <f>[1]节奏总纲!R81</f>
        <v>157.23285115723854</v>
      </c>
      <c r="G81" s="153">
        <f>[1]节奏总纲!S81</f>
        <v>115.1680161361966</v>
      </c>
      <c r="H81" s="153">
        <f>[1]节奏总纲!T81</f>
        <v>63.651904892072437</v>
      </c>
      <c r="J81" s="153">
        <f>[1]节奏总纲!V81</f>
        <v>78</v>
      </c>
      <c r="K81" s="153">
        <f>[1]节奏总纲!W81</f>
        <v>14.924330736611495</v>
      </c>
      <c r="L81" s="153">
        <f>[1]节奏总纲!X81</f>
        <v>12.918500685610923</v>
      </c>
      <c r="M81" s="153">
        <f>[1]节奏总纲!Y81</f>
        <v>10.701035161116891</v>
      </c>
      <c r="N81" s="153">
        <f>[1]节奏总纲!Z81</f>
        <v>7.7472200853750195</v>
      </c>
      <c r="O81" s="153">
        <f>[1]节奏总纲!AA81</f>
        <v>4.1162411975600719</v>
      </c>
      <c r="Q81" s="153">
        <f>[1]节奏总纲!AC81</f>
        <v>78</v>
      </c>
      <c r="R81" s="153">
        <f>[1]节奏总纲!AD81</f>
        <v>63.036560194527354</v>
      </c>
      <c r="S81" s="153">
        <f>[1]节奏总纲!AE81</f>
        <v>65.061438622789353</v>
      </c>
      <c r="T81" s="153">
        <f>[1]节奏总纲!AF81</f>
        <v>67.949370145082256</v>
      </c>
      <c r="U81" s="153">
        <f>[1]节奏总纲!AG81</f>
        <v>72.449509899839711</v>
      </c>
      <c r="V81" s="153">
        <f>[1]节奏总纲!AH81</f>
        <v>81.026624803116562</v>
      </c>
      <c r="Z81" s="153">
        <f>[1]节奏总纲!AL81</f>
        <v>78</v>
      </c>
      <c r="AA81" s="153">
        <f>[1]节奏总纲!AM81</f>
        <v>35511.190322760085</v>
      </c>
      <c r="AB81" s="153">
        <f>[1]节奏总纲!AN81</f>
        <v>28408.952258208068</v>
      </c>
      <c r="AC81" s="153">
        <f>[1]节奏总纲!AO81</f>
        <v>21306.714193656051</v>
      </c>
      <c r="AD81" s="153">
        <f>[1]节奏总纲!AP81</f>
        <v>14204.476129104034</v>
      </c>
      <c r="AE81" s="153">
        <f>[1]节奏总纲!AQ81</f>
        <v>7102.238064552017</v>
      </c>
      <c r="AG81" s="153">
        <f>[1]节奏总纲!AS81</f>
        <v>78</v>
      </c>
      <c r="AH81" s="153">
        <f>[1]节奏总纲!AT81</f>
        <v>4813.179316413698</v>
      </c>
      <c r="AI81" s="153">
        <f>[1]节奏总纲!AU81</f>
        <v>3850.5434531309584</v>
      </c>
      <c r="AJ81" s="153">
        <f>[1]节奏总纲!AV81</f>
        <v>2887.9075898482188</v>
      </c>
      <c r="AK81" s="153">
        <f>[1]节奏总纲!AW81</f>
        <v>1925.2717265654792</v>
      </c>
      <c r="AL81" s="153">
        <f>[1]节奏总纲!AX81</f>
        <v>962.63586328273959</v>
      </c>
      <c r="AN81" s="153">
        <f>[1]节奏总纲!AZ81</f>
        <v>78</v>
      </c>
      <c r="AO81" s="153">
        <f>[1]节奏总纲!BA81</f>
        <v>36.357989752476364</v>
      </c>
      <c r="AP81" s="153">
        <f>[1]节奏总纲!BB81</f>
        <v>37.861979320321296</v>
      </c>
      <c r="AQ81" s="153">
        <f>[1]节奏总纲!BC81</f>
        <v>39.790623261487418</v>
      </c>
      <c r="AR81" s="153">
        <f>[1]节奏总纲!BD81</f>
        <v>42.51427628670821</v>
      </c>
      <c r="AS81" s="153">
        <f>[1]节奏总纲!BE81</f>
        <v>47.203396779992147</v>
      </c>
      <c r="AW81" s="153">
        <v>78</v>
      </c>
      <c r="AX81" s="153">
        <f>'[1]资源-钻石'!L81</f>
        <v>1160141.0714655456</v>
      </c>
      <c r="AY81" s="153">
        <f>'[1]资源-钻石'!M81</f>
        <v>1430053.0574184312</v>
      </c>
      <c r="AZ81" s="153">
        <f>'[1]资源-钻石'!N81</f>
        <v>2019995.824164079</v>
      </c>
      <c r="BA81" s="153">
        <f>'[1]资源-钻石'!O81</f>
        <v>4023656.202959829</v>
      </c>
      <c r="BB81" s="153">
        <f>'[1]资源-钻石'!P81</f>
        <v>5368011.5898405481</v>
      </c>
    </row>
    <row r="82" spans="2:54" x14ac:dyDescent="0.15">
      <c r="B82" s="153">
        <f>[1]节奏总纲!N82</f>
        <v>89</v>
      </c>
      <c r="C82" s="153">
        <f>[1]节奏总纲!O82</f>
        <v>79</v>
      </c>
      <c r="D82" s="153">
        <f>[1]节奏总纲!P82</f>
        <v>237.85644583342264</v>
      </c>
      <c r="E82" s="153">
        <f>[1]节奏总纲!Q82</f>
        <v>206.07882467007735</v>
      </c>
      <c r="F82" s="153">
        <f>[1]节奏总纲!R82</f>
        <v>168.73536267423003</v>
      </c>
      <c r="G82" s="153">
        <f>[1]节奏总纲!S82</f>
        <v>123.11449636337954</v>
      </c>
      <c r="H82" s="153">
        <f>[1]节奏总纲!T82</f>
        <v>68.122086086692235</v>
      </c>
      <c r="J82" s="153">
        <f>[1]节奏总纲!V82</f>
        <v>79</v>
      </c>
      <c r="K82" s="153">
        <f>[1]节奏总纲!W82</f>
        <v>15.995501629614893</v>
      </c>
      <c r="L82" s="153">
        <f>[1]节奏总纲!X82</f>
        <v>14.035991367261346</v>
      </c>
      <c r="M82" s="153">
        <f>[1]节奏总纲!Y82</f>
        <v>11.50251151699149</v>
      </c>
      <c r="N82" s="153">
        <f>[1]节奏总纲!Z82</f>
        <v>7.9464802271829456</v>
      </c>
      <c r="O82" s="153">
        <f>[1]节奏总纲!AA82</f>
        <v>4.4701811946197978</v>
      </c>
      <c r="Q82" s="153">
        <f>[1]节奏总纲!AC82</f>
        <v>79</v>
      </c>
      <c r="R82" s="153">
        <f>[1]节奏总纲!AD82</f>
        <v>63.213386604241791</v>
      </c>
      <c r="S82" s="153">
        <f>[1]节奏总纲!AE82</f>
        <v>65.23679566619937</v>
      </c>
      <c r="T82" s="153">
        <f>[1]节奏总纲!AF82</f>
        <v>68.132712808893615</v>
      </c>
      <c r="U82" s="153">
        <f>[1]节奏总纲!AG82</f>
        <v>72.635787557831478</v>
      </c>
      <c r="V82" s="153">
        <f>[1]节奏总纲!AH82</f>
        <v>81.212704266341873</v>
      </c>
      <c r="Z82" s="153">
        <f>[1]节奏总纲!AL82</f>
        <v>79</v>
      </c>
      <c r="AA82" s="153">
        <f>[1]节奏总纲!AM82</f>
        <v>41077.009235645834</v>
      </c>
      <c r="AB82" s="153">
        <f>[1]节奏总纲!AN82</f>
        <v>32861.60738851667</v>
      </c>
      <c r="AC82" s="153">
        <f>[1]节奏总纲!AO82</f>
        <v>24646.205541387499</v>
      </c>
      <c r="AD82" s="153">
        <f>[1]节奏总纲!AP82</f>
        <v>16430.803694258335</v>
      </c>
      <c r="AE82" s="153">
        <f>[1]节奏总纲!AQ82</f>
        <v>8215.4018471291674</v>
      </c>
      <c r="AG82" s="153">
        <f>[1]节奏总纲!AS82</f>
        <v>79</v>
      </c>
      <c r="AH82" s="153">
        <f>[1]节奏总纲!AT82</f>
        <v>5565.8189128857484</v>
      </c>
      <c r="AI82" s="153">
        <f>[1]节奏总纲!AU82</f>
        <v>4452.6551303086017</v>
      </c>
      <c r="AJ82" s="153">
        <f>[1]节奏总纲!AV82</f>
        <v>3339.4913477314476</v>
      </c>
      <c r="AK82" s="153">
        <f>[1]节奏总纲!AW82</f>
        <v>2226.3275651543008</v>
      </c>
      <c r="AL82" s="153">
        <f>[1]节奏总纲!AX82</f>
        <v>1113.1637825771504</v>
      </c>
      <c r="AN82" s="153">
        <f>[1]节奏总纲!AZ82</f>
        <v>79</v>
      </c>
      <c r="AO82" s="153">
        <f>[1]节奏总纲!BA82</f>
        <v>36.442160481112069</v>
      </c>
      <c r="AP82" s="153">
        <f>[1]节奏总纲!BB82</f>
        <v>37.952732911393213</v>
      </c>
      <c r="AQ82" s="153">
        <f>[1]节奏总纲!BC82</f>
        <v>39.880677772675625</v>
      </c>
      <c r="AR82" s="153">
        <f>[1]节奏总纲!BD82</f>
        <v>42.601058174025873</v>
      </c>
      <c r="AS82" s="153">
        <f>[1]节奏总纲!BE82</f>
        <v>47.286546933283724</v>
      </c>
      <c r="AW82" s="153">
        <v>79</v>
      </c>
      <c r="AX82" s="153">
        <f>'[1]资源-钻石'!L82</f>
        <v>1243656.3595426178</v>
      </c>
      <c r="AY82" s="153">
        <f>'[1]资源-钻石'!M82</f>
        <v>1534246.3025950126</v>
      </c>
      <c r="AZ82" s="153">
        <f>'[1]资源-钻石'!N82</f>
        <v>2152750.1874587024</v>
      </c>
      <c r="BA82" s="153">
        <f>'[1]资源-钻石'!O82</f>
        <v>4283629.0451635476</v>
      </c>
      <c r="BB82" s="153">
        <f>'[1]资源-钻石'!P82</f>
        <v>5735326.0240864493</v>
      </c>
    </row>
    <row r="83" spans="2:54" x14ac:dyDescent="0.15">
      <c r="B83" s="153">
        <f>[1]节奏总纲!N83</f>
        <v>90</v>
      </c>
      <c r="C83" s="153">
        <f>[1]节奏总纲!O83</f>
        <v>80</v>
      </c>
      <c r="D83" s="153">
        <f>[1]节奏总纲!P83</f>
        <v>255</v>
      </c>
      <c r="E83" s="153">
        <f>[1]节奏总纲!Q83</f>
        <v>221.08500000000001</v>
      </c>
      <c r="F83" s="153">
        <f>[1]节奏总纲!R83</f>
        <v>180.33600000000001</v>
      </c>
      <c r="G83" s="153">
        <f>[1]节奏总纲!S83</f>
        <v>131.58000000000001</v>
      </c>
      <c r="H83" s="153">
        <f>[1]节奏总纲!T83</f>
        <v>72.777000000000001</v>
      </c>
      <c r="J83" s="153">
        <f>[1]节奏总纲!V83</f>
        <v>80</v>
      </c>
      <c r="K83" s="153">
        <f>[1]节奏总纲!W83</f>
        <v>17.14355416657736</v>
      </c>
      <c r="L83" s="153">
        <f>[1]节奏总纲!X83</f>
        <v>15.006175329922655</v>
      </c>
      <c r="M83" s="153">
        <f>[1]节奏总纲!Y83</f>
        <v>11.600637325769981</v>
      </c>
      <c r="N83" s="153">
        <f>[1]节奏总纲!Z83</f>
        <v>8.4655036366204683</v>
      </c>
      <c r="O83" s="153">
        <f>[1]节奏总纲!AA83</f>
        <v>4.6549139133077659</v>
      </c>
      <c r="Q83" s="153">
        <f>[1]节奏总纲!AC83</f>
        <v>80</v>
      </c>
      <c r="R83" s="153">
        <f>[1]节奏总纲!AD83</f>
        <v>63.39021301395622</v>
      </c>
      <c r="S83" s="153">
        <f>[1]节奏总纲!AE83</f>
        <v>65.412152709609373</v>
      </c>
      <c r="T83" s="153">
        <f>[1]节奏总纲!AF83</f>
        <v>68.309907165737044</v>
      </c>
      <c r="U83" s="153">
        <f>[1]节奏总纲!AG83</f>
        <v>72.822065215823244</v>
      </c>
      <c r="V83" s="153">
        <f>[1]节奏总纲!AH83</f>
        <v>81.398783729567185</v>
      </c>
      <c r="Z83" s="153">
        <f>[1]节奏总纲!AL83</f>
        <v>80</v>
      </c>
      <c r="AA83" s="153">
        <f>[1]节奏总纲!AM83</f>
        <v>47512.875</v>
      </c>
      <c r="AB83" s="153">
        <f>[1]节奏总纲!AN83</f>
        <v>38010.300000000003</v>
      </c>
      <c r="AC83" s="153">
        <f>[1]节奏总纲!AO83</f>
        <v>28507.724999999999</v>
      </c>
      <c r="AD83" s="153">
        <f>[1]节奏总纲!AP83</f>
        <v>19005.150000000001</v>
      </c>
      <c r="AE83" s="153">
        <f>[1]节奏总纲!AQ83</f>
        <v>9502.5750000000007</v>
      </c>
      <c r="AG83" s="153">
        <f>[1]节奏总纲!AS83</f>
        <v>80</v>
      </c>
      <c r="AH83" s="153">
        <f>[1]节奏总纲!AT83</f>
        <v>6435.8657643541665</v>
      </c>
      <c r="AI83" s="153">
        <f>[1]节奏总纲!AU83</f>
        <v>5148.6926114833332</v>
      </c>
      <c r="AJ83" s="153">
        <f>[1]节奏总纲!AV83</f>
        <v>3861.5194586124999</v>
      </c>
      <c r="AK83" s="153">
        <f>[1]节奏总纲!AW83</f>
        <v>2574.3463057416666</v>
      </c>
      <c r="AL83" s="153">
        <f>[1]节奏总纲!AX83</f>
        <v>1287.1731528708333</v>
      </c>
      <c r="AN83" s="153">
        <f>[1]节奏总纲!AZ83</f>
        <v>80</v>
      </c>
      <c r="AO83" s="153">
        <f>[1]节奏总纲!BA83</f>
        <v>36.526331209747774</v>
      </c>
      <c r="AP83" s="153">
        <f>[1]节奏总纲!BB83</f>
        <v>38.037513426486328</v>
      </c>
      <c r="AQ83" s="153">
        <f>[1]节奏总纲!BC83</f>
        <v>39.970732283863832</v>
      </c>
      <c r="AR83" s="153">
        <f>[1]节奏总纲!BD83</f>
        <v>42.687840061343536</v>
      </c>
      <c r="AS83" s="153">
        <f>[1]节奏总纲!BE83</f>
        <v>47.3696970865753</v>
      </c>
      <c r="AW83" s="153">
        <v>80</v>
      </c>
      <c r="AX83" s="153">
        <f>'[1]资源-钻石'!L83</f>
        <v>1333165.8290196981</v>
      </c>
      <c r="AY83" s="153">
        <f>'[1]资源-钻石'!M83</f>
        <v>1645641.5054276623</v>
      </c>
      <c r="AZ83" s="153">
        <f>'[1]资源-钻石'!N83</f>
        <v>2286998.6847860953</v>
      </c>
      <c r="BA83" s="153">
        <f>'[1]资源-钻石'!O83</f>
        <v>4560581.9825873068</v>
      </c>
      <c r="BB83" s="153">
        <f>'[1]资源-钻石'!P83</f>
        <v>6117819.9311763709</v>
      </c>
    </row>
    <row r="84" spans="2:54" x14ac:dyDescent="0.15">
      <c r="B84" s="153">
        <f>[1]节奏总纲!N84</f>
        <v>91</v>
      </c>
      <c r="C84" s="153">
        <f>[1]节奏总纲!O84</f>
        <v>81</v>
      </c>
      <c r="D84" s="153">
        <f>[1]节奏总纲!P84</f>
        <v>273.37400640929098</v>
      </c>
      <c r="E84" s="153">
        <f>[1]节奏总纲!Q84</f>
        <v>236.35916594147301</v>
      </c>
      <c r="F84" s="153">
        <f>[1]节奏总纲!R84</f>
        <v>192.67399971726829</v>
      </c>
      <c r="G84" s="153">
        <f>[1]节奏总纲!S84</f>
        <v>140.76027590014394</v>
      </c>
      <c r="H84" s="153">
        <f>[1]节奏总纲!T84</f>
        <v>77.856917025366073</v>
      </c>
      <c r="J84" s="153">
        <f>[1]节奏总纲!V84</f>
        <v>81</v>
      </c>
      <c r="K84" s="153">
        <f>[1]节奏总纲!W84</f>
        <v>18.374006409290985</v>
      </c>
      <c r="L84" s="153">
        <f>[1]节奏总纲!X84</f>
        <v>15.274165941473001</v>
      </c>
      <c r="M84" s="153">
        <f>[1]节奏总纲!Y84</f>
        <v>12.337999717268275</v>
      </c>
      <c r="N84" s="153">
        <f>[1]节奏总纲!Z84</f>
        <v>9.1802759001439256</v>
      </c>
      <c r="O84" s="153">
        <f>[1]节奏总纲!AA84</f>
        <v>5.0799170253660719</v>
      </c>
      <c r="Q84" s="153">
        <f>[1]节奏总纲!AC84</f>
        <v>81</v>
      </c>
      <c r="R84" s="153">
        <f>[1]节奏总纲!AD84</f>
        <v>63.567039423670657</v>
      </c>
      <c r="S84" s="153">
        <f>[1]节奏总纲!AE84</f>
        <v>65.58750975301939</v>
      </c>
      <c r="T84" s="153">
        <f>[1]节奏总纲!AF84</f>
        <v>68.487101522580488</v>
      </c>
      <c r="U84" s="153">
        <f>[1]节奏总纲!AG84</f>
        <v>73.007572199822363</v>
      </c>
      <c r="V84" s="153">
        <f>[1]节奏总纲!AH84</f>
        <v>81.584863192792497</v>
      </c>
      <c r="AN84" s="153">
        <f>[1]节奏总纲!AZ84</f>
        <v>81</v>
      </c>
      <c r="AO84" s="153">
        <f>[1]节奏总纲!BA84</f>
        <v>36.610501938383479</v>
      </c>
      <c r="AP84" s="153">
        <f>[1]节奏总纲!BB84</f>
        <v>38.11580158428373</v>
      </c>
      <c r="AQ84" s="153">
        <f>[1]节奏总纲!BC84</f>
        <v>40.052446592012309</v>
      </c>
      <c r="AR84" s="153">
        <f>[1]节奏总纲!BD84</f>
        <v>42.774621948661192</v>
      </c>
      <c r="AS84" s="153">
        <f>[1]节奏总纲!BE84</f>
        <v>47.452847239866877</v>
      </c>
      <c r="AW84" s="153">
        <v>81</v>
      </c>
      <c r="AX84" s="153">
        <f>'[1]资源-钻石'!L84</f>
        <v>1429099.7030509345</v>
      </c>
      <c r="AY84" s="153">
        <f>'[1]资源-钻石'!M84</f>
        <v>1759026.0804937133</v>
      </c>
      <c r="AZ84" s="153">
        <f>'[1]资源-钻石'!N84</f>
        <v>2442674.8749027671</v>
      </c>
      <c r="BA84" s="153">
        <f>'[1]资源-钻石'!O84</f>
        <v>4860919.0311601665</v>
      </c>
      <c r="BB84" s="153">
        <f>'[1]资源-钻石'!P84</f>
        <v>6535236.3102784641</v>
      </c>
    </row>
    <row r="85" spans="2:54" x14ac:dyDescent="0.15">
      <c r="B85" s="153">
        <f>[1]节奏总纲!N85</f>
        <v>92</v>
      </c>
      <c r="C85" s="153">
        <f>[1]节奏总纲!O85</f>
        <v>82</v>
      </c>
      <c r="D85" s="153">
        <f>[1]节奏总纲!P85</f>
        <v>293.06677887924064</v>
      </c>
      <c r="E85" s="153">
        <f>[1]节奏总纲!Q85</f>
        <v>253.15108359588808</v>
      </c>
      <c r="F85" s="153">
        <f>[1]节奏总纲!R85</f>
        <v>206.37762568676126</v>
      </c>
      <c r="G85" s="153">
        <f>[1]节奏总纲!S85</f>
        <v>150.81216441125721</v>
      </c>
      <c r="H85" s="153">
        <f>[1]节奏总纲!T85</f>
        <v>83.230965201704336</v>
      </c>
      <c r="J85" s="153">
        <f>[1]节奏总纲!V85</f>
        <v>82</v>
      </c>
      <c r="K85" s="153">
        <f>[1]节奏总纲!W85</f>
        <v>19.692772469949659</v>
      </c>
      <c r="L85" s="153">
        <f>[1]节奏总纲!X85</f>
        <v>16.791917654415073</v>
      </c>
      <c r="M85" s="153">
        <f>[1]节奏总纲!Y85</f>
        <v>13.703625969492975</v>
      </c>
      <c r="N85" s="153">
        <f>[1]节奏总纲!Z85</f>
        <v>10.051888511113276</v>
      </c>
      <c r="O85" s="153">
        <f>[1]节奏总纲!AA85</f>
        <v>5.3740481763382633</v>
      </c>
      <c r="Q85" s="153">
        <f>[1]节奏总纲!AC85</f>
        <v>82</v>
      </c>
      <c r="R85" s="153">
        <f>[1]节奏总纲!AD85</f>
        <v>63.743865833385094</v>
      </c>
      <c r="S85" s="153">
        <f>[1]节奏总纲!AE85</f>
        <v>65.762866796429392</v>
      </c>
      <c r="T85" s="153">
        <f>[1]节奏总纲!AF85</f>
        <v>68.664295879423918</v>
      </c>
      <c r="U85" s="153">
        <f>[1]节奏总纲!AG85</f>
        <v>73.176642436293761</v>
      </c>
      <c r="V85" s="153">
        <f>[1]节奏总纲!AH85</f>
        <v>81.770942656017823</v>
      </c>
      <c r="AN85" s="153">
        <f>[1]节奏总纲!AZ85</f>
        <v>82</v>
      </c>
      <c r="AO85" s="153">
        <f>[1]节奏总纲!BA85</f>
        <v>36.694672667019191</v>
      </c>
      <c r="AP85" s="153">
        <f>[1]节奏总纲!BB85</f>
        <v>38.194089742081125</v>
      </c>
      <c r="AQ85" s="153">
        <f>[1]节奏总纲!BC85</f>
        <v>40.130145246845366</v>
      </c>
      <c r="AR85" s="153">
        <f>[1]节奏总纲!BD85</f>
        <v>42.861403835978855</v>
      </c>
      <c r="AS85" s="153">
        <f>[1]节奏总纲!BE85</f>
        <v>47.535997393158453</v>
      </c>
      <c r="AW85" s="153">
        <v>82</v>
      </c>
      <c r="AX85" s="153">
        <f>'[1]资源-钻石'!L85</f>
        <v>1531919.0833959123</v>
      </c>
      <c r="AY85" s="153">
        <f>'[1]资源-钻石'!M85</f>
        <v>1883677.3678429169</v>
      </c>
      <c r="AZ85" s="153">
        <f>'[1]资源-钻石'!N85</f>
        <v>2615582.0179243982</v>
      </c>
      <c r="BA85" s="153">
        <f>'[1]资源-钻石'!O85</f>
        <v>5189771.2966965288</v>
      </c>
      <c r="BB85" s="153">
        <f>'[1]资源-钻石'!P85</f>
        <v>6976821.4227293245</v>
      </c>
    </row>
    <row r="86" spans="2:54" x14ac:dyDescent="0.15">
      <c r="B86" s="153">
        <f>[1]节奏总纲!N86</f>
        <v>93</v>
      </c>
      <c r="C86" s="153">
        <f>[1]节奏总纲!O86</f>
        <v>83</v>
      </c>
      <c r="D86" s="153">
        <f>[1]节奏总纲!P86</f>
        <v>314.1729698162988</v>
      </c>
      <c r="E86" s="153">
        <f>[1]节奏总纲!Q86</f>
        <v>271.53969781222702</v>
      </c>
      <c r="F86" s="153">
        <f>[1]节奏总纲!R86</f>
        <v>221.55477831445393</v>
      </c>
      <c r="G86" s="153">
        <f>[1]节奏总纲!S86</f>
        <v>161.57915837652246</v>
      </c>
      <c r="H86" s="153">
        <f>[1]节奏总纲!T86</f>
        <v>89.193706130847232</v>
      </c>
      <c r="J86" s="153">
        <f>[1]节奏总纲!V86</f>
        <v>83</v>
      </c>
      <c r="K86" s="153">
        <f>[1]节奏总纲!W86</f>
        <v>21.106190937058159</v>
      </c>
      <c r="L86" s="153">
        <f>[1]节奏总纲!X86</f>
        <v>18.388614216338937</v>
      </c>
      <c r="M86" s="153">
        <f>[1]节奏总纲!Y86</f>
        <v>15.177152627692664</v>
      </c>
      <c r="N86" s="153">
        <f>[1]节奏总纲!Z86</f>
        <v>10.766993965265243</v>
      </c>
      <c r="O86" s="153">
        <f>[1]节奏总纲!AA86</f>
        <v>5.9627409291428961</v>
      </c>
      <c r="Q86" s="153">
        <f>[1]节奏总纲!AC86</f>
        <v>83</v>
      </c>
      <c r="R86" s="153">
        <f>[1]节奏总纲!AD86</f>
        <v>63.920692243099523</v>
      </c>
      <c r="S86" s="153">
        <f>[1]节奏总纲!AE86</f>
        <v>65.938223839839395</v>
      </c>
      <c r="T86" s="153">
        <f>[1]节奏总纲!AF86</f>
        <v>68.841490236267347</v>
      </c>
      <c r="U86" s="153">
        <f>[1]节奏总纲!AG86</f>
        <v>73.34571267276516</v>
      </c>
      <c r="V86" s="153">
        <f>[1]节奏总纲!AH86</f>
        <v>81.957022119243135</v>
      </c>
      <c r="AN86" s="153">
        <f>[1]节奏总纲!AZ86</f>
        <v>83</v>
      </c>
      <c r="AO86" s="153">
        <f>[1]节奏总纲!BA86</f>
        <v>36.778843395654896</v>
      </c>
      <c r="AP86" s="153">
        <f>[1]节奏总纲!BB86</f>
        <v>38.272377899878528</v>
      </c>
      <c r="AQ86" s="153">
        <f>[1]节奏总纲!BC86</f>
        <v>40.207843901678423</v>
      </c>
      <c r="AR86" s="153">
        <f>[1]节奏总纲!BD86</f>
        <v>42.948185723296518</v>
      </c>
      <c r="AS86" s="153">
        <f>[1]节奏总纲!BE86</f>
        <v>47.619147546450023</v>
      </c>
      <c r="AW86" s="153">
        <v>83</v>
      </c>
      <c r="AX86" s="153">
        <f>'[1]资源-钻石'!L86</f>
        <v>1642118.1666840892</v>
      </c>
      <c r="AY86" s="153">
        <f>'[1]资源-钻石'!M86</f>
        <v>2020181.398044127</v>
      </c>
      <c r="AZ86" s="153">
        <f>'[1]资源-钻石'!N86</f>
        <v>2807081.5601550215</v>
      </c>
      <c r="BA86" s="153">
        <f>'[1]资源-钻石'!O86</f>
        <v>5542018.5738702854</v>
      </c>
      <c r="BB86" s="153">
        <f>'[1]资源-钻石'!P86</f>
        <v>7466779.371990772</v>
      </c>
    </row>
    <row r="87" spans="2:54" x14ac:dyDescent="0.15">
      <c r="B87" s="153">
        <f>[1]节奏总纲!N87</f>
        <v>94</v>
      </c>
      <c r="C87" s="153">
        <f>[1]节奏总纲!O87</f>
        <v>84</v>
      </c>
      <c r="D87" s="153">
        <f>[1]节奏总纲!P87</f>
        <v>336.79402515786086</v>
      </c>
      <c r="E87" s="153">
        <f>[1]节奏总纲!Q87</f>
        <v>291.2594729565181</v>
      </c>
      <c r="F87" s="153">
        <f>[1]节奏总纲!R87</f>
        <v>237.27139072371298</v>
      </c>
      <c r="G87" s="153">
        <f>[1]节奏总纲!S87</f>
        <v>172.97741132107731</v>
      </c>
      <c r="H87" s="153">
        <f>[1]节奏总纲!T87</f>
        <v>95.64950314483248</v>
      </c>
      <c r="J87" s="153">
        <f>[1]节奏总纲!V87</f>
        <v>84</v>
      </c>
      <c r="K87" s="153">
        <f>[1]节奏总纲!W87</f>
        <v>22.621055341562055</v>
      </c>
      <c r="L87" s="153">
        <f>[1]节奏总纲!X87</f>
        <v>19.719775144291077</v>
      </c>
      <c r="M87" s="153">
        <f>[1]节奏总纲!Y87</f>
        <v>15.716612409259056</v>
      </c>
      <c r="N87" s="153">
        <f>[1]节奏总纲!Z87</f>
        <v>11.398252944554855</v>
      </c>
      <c r="O87" s="153">
        <f>[1]节奏总纲!AA87</f>
        <v>6.4557970139852472</v>
      </c>
      <c r="Q87" s="153">
        <f>[1]节奏总纲!AC87</f>
        <v>84</v>
      </c>
      <c r="R87" s="153">
        <f>[1]节奏总纲!AD87</f>
        <v>64.090988120365651</v>
      </c>
      <c r="S87" s="153">
        <f>[1]节奏总纲!AE87</f>
        <v>66.105889403880397</v>
      </c>
      <c r="T87" s="153">
        <f>[1]节奏总纲!AF87</f>
        <v>69.01697485309198</v>
      </c>
      <c r="U87" s="153">
        <f>[1]节奏总纲!AG87</f>
        <v>73.514782909236544</v>
      </c>
      <c r="V87" s="153">
        <f>[1]节奏总纲!AH87</f>
        <v>82.128973371044353</v>
      </c>
      <c r="AN87" s="153">
        <f>[1]节奏总纲!AZ87</f>
        <v>84</v>
      </c>
      <c r="AO87" s="153">
        <f>[1]节奏总纲!BA87</f>
        <v>36.863014124290601</v>
      </c>
      <c r="AP87" s="153">
        <f>[1]节奏总纲!BB87</f>
        <v>38.35066605767593</v>
      </c>
      <c r="AQ87" s="153">
        <f>[1]节奏总纲!BC87</f>
        <v>40.28554255651148</v>
      </c>
      <c r="AR87" s="153">
        <f>[1]节奏总纲!BD87</f>
        <v>43.030177309109042</v>
      </c>
      <c r="AS87" s="153">
        <f>[1]节奏总纲!BE87</f>
        <v>47.7022976997416</v>
      </c>
      <c r="AW87" s="153">
        <v>84</v>
      </c>
      <c r="AX87" s="153">
        <f>'[1]资源-钻石'!L87</f>
        <v>1760226.6197481798</v>
      </c>
      <c r="AY87" s="153">
        <f>'[1]资源-钻石'!M87</f>
        <v>2166567.0228763456</v>
      </c>
      <c r="AZ87" s="153">
        <f>'[1]资源-钻石'!N87</f>
        <v>3005387.8008327102</v>
      </c>
      <c r="BA87" s="153">
        <f>'[1]资源-钻石'!O87</f>
        <v>5914917.7857775055</v>
      </c>
      <c r="BB87" s="153">
        <f>'[1]资源-钻石'!P87</f>
        <v>7984100.2066654675</v>
      </c>
    </row>
    <row r="88" spans="2:54" x14ac:dyDescent="0.15">
      <c r="B88" s="153">
        <f>[1]节奏总纲!N88</f>
        <v>95</v>
      </c>
      <c r="C88" s="153">
        <f>[1]节奏总纲!O88</f>
        <v>85</v>
      </c>
      <c r="D88" s="153">
        <f>[1]节奏总纲!P88</f>
        <v>361.0386719675123</v>
      </c>
      <c r="E88" s="153">
        <f>[1]节奏总纲!Q88</f>
        <v>311.72078937675008</v>
      </c>
      <c r="F88" s="153">
        <f>[1]节奏总纲!R88</f>
        <v>253.91849799475142</v>
      </c>
      <c r="G88" s="153">
        <f>[1]节奏总纲!S88</f>
        <v>185.57387739130132</v>
      </c>
      <c r="H88" s="153">
        <f>[1]节奏总纲!T88</f>
        <v>102.53498283877349</v>
      </c>
      <c r="J88" s="153">
        <f>[1]节奏总纲!V88</f>
        <v>85</v>
      </c>
      <c r="K88" s="153">
        <f>[1]节奏总纲!W88</f>
        <v>24.244646809651442</v>
      </c>
      <c r="L88" s="153">
        <f>[1]节奏总纲!X88</f>
        <v>20.461316420231981</v>
      </c>
      <c r="M88" s="153">
        <f>[1]节奏总纲!Y88</f>
        <v>16.647107271038436</v>
      </c>
      <c r="N88" s="153">
        <f>[1]节奏总纲!Z88</f>
        <v>12.596466070224011</v>
      </c>
      <c r="O88" s="153">
        <f>[1]节奏总纲!AA88</f>
        <v>6.8854796939410079</v>
      </c>
      <c r="Q88" s="153">
        <f>[1]节奏总纲!AC88</f>
        <v>85</v>
      </c>
      <c r="R88" s="153">
        <f>[1]节奏总纲!AD88</f>
        <v>64.255972994404218</v>
      </c>
      <c r="S88" s="153">
        <f>[1]节奏总纲!AE88</f>
        <v>66.269371604948859</v>
      </c>
      <c r="T88" s="153">
        <f>[1]节奏总纲!AF88</f>
        <v>69.17795498031839</v>
      </c>
      <c r="U88" s="153">
        <f>[1]节奏总纲!AG88</f>
        <v>73.683853145707943</v>
      </c>
      <c r="V88" s="153">
        <f>[1]节奏总纲!AH88</f>
        <v>82.296681479091191</v>
      </c>
      <c r="AN88" s="153">
        <f>[1]节奏总纲!AZ88</f>
        <v>85</v>
      </c>
      <c r="AO88" s="153">
        <f>[1]节奏总纲!BA88</f>
        <v>36.947184852926306</v>
      </c>
      <c r="AP88" s="153">
        <f>[1]节奏总纲!BB88</f>
        <v>38.428954215473325</v>
      </c>
      <c r="AQ88" s="153">
        <f>[1]节奏总纲!BC88</f>
        <v>40.363241211344537</v>
      </c>
      <c r="AR88" s="153">
        <f>[1]节奏总纲!BD88</f>
        <v>43.105070725978337</v>
      </c>
      <c r="AS88" s="153">
        <f>[1]节奏总纲!BE88</f>
        <v>47.785447853033176</v>
      </c>
      <c r="AW88" s="153">
        <v>85</v>
      </c>
      <c r="AX88" s="153">
        <f>'[1]资源-钻石'!L88</f>
        <v>1878335.0728122704</v>
      </c>
      <c r="AY88" s="153">
        <f>'[1]资源-钻石'!M88</f>
        <v>2318457.3242184743</v>
      </c>
      <c r="AZ88" s="153">
        <f>'[1]资源-钻石'!N88</f>
        <v>3215434.6719468068</v>
      </c>
      <c r="BA88" s="153">
        <f>'[1]资源-钻石'!O88</f>
        <v>6333616.0789455613</v>
      </c>
      <c r="BB88" s="153">
        <f>'[1]资源-钻石'!P88</f>
        <v>8533850.7998527456</v>
      </c>
    </row>
    <row r="89" spans="2:54" x14ac:dyDescent="0.15">
      <c r="B89" s="153">
        <f>[1]节奏总纲!N89</f>
        <v>96</v>
      </c>
      <c r="C89" s="153">
        <f>[1]节奏总纲!O89</f>
        <v>86</v>
      </c>
      <c r="D89" s="153">
        <f>[1]节奏总纲!P89</f>
        <v>387.02344102666189</v>
      </c>
      <c r="E89" s="153">
        <f>[1]节奏总纲!Q89</f>
        <v>334.00122960600919</v>
      </c>
      <c r="F89" s="153">
        <f>[1]节奏总纲!R89</f>
        <v>272.23228841815398</v>
      </c>
      <c r="G89" s="153">
        <f>[1]节奏总纲!S89</f>
        <v>199.39447681693619</v>
      </c>
      <c r="H89" s="153">
        <f>[1]节奏总纲!T89</f>
        <v>108.94709864900531</v>
      </c>
      <c r="J89" s="153">
        <f>[1]节奏总纲!V89</f>
        <v>86</v>
      </c>
      <c r="K89" s="153">
        <f>[1]节奏总纲!W89</f>
        <v>25.984769059149585</v>
      </c>
      <c r="L89" s="153">
        <f>[1]节奏总纲!X89</f>
        <v>22.280440229259113</v>
      </c>
      <c r="M89" s="153">
        <f>[1]节奏总纲!Y89</f>
        <v>18.313790423402565</v>
      </c>
      <c r="N89" s="153">
        <f>[1]节奏总纲!Z89</f>
        <v>13.820599425634867</v>
      </c>
      <c r="O89" s="153">
        <f>[1]节奏总纲!AA89</f>
        <v>6.4121158102318248</v>
      </c>
      <c r="Q89" s="153">
        <f>[1]节奏总纲!AC89</f>
        <v>86</v>
      </c>
      <c r="R89" s="153">
        <f>[1]节奏总纲!AD89</f>
        <v>64.420957868442798</v>
      </c>
      <c r="S89" s="153">
        <f>[1]节奏总纲!AE89</f>
        <v>66.43285380601732</v>
      </c>
      <c r="T89" s="153">
        <f>[1]节奏总纲!AF89</f>
        <v>69.338935107544785</v>
      </c>
      <c r="U89" s="153">
        <f>[1]节奏总纲!AG89</f>
        <v>73.852923382179341</v>
      </c>
      <c r="V89" s="153">
        <f>[1]节奏总纲!AH89</f>
        <v>82.464389587138029</v>
      </c>
      <c r="AN89" s="153">
        <f>[1]节奏总纲!AZ89</f>
        <v>86</v>
      </c>
      <c r="AO89" s="153">
        <f>[1]节奏总纲!BA89</f>
        <v>37.027046282459708</v>
      </c>
      <c r="AP89" s="153">
        <f>[1]节奏总纲!BB89</f>
        <v>38.507242373270728</v>
      </c>
      <c r="AQ89" s="153">
        <f>[1]节奏总纲!BC89</f>
        <v>40.440939866177594</v>
      </c>
      <c r="AR89" s="153">
        <f>[1]节奏总纲!BD89</f>
        <v>43.179964142847631</v>
      </c>
      <c r="AS89" s="153">
        <f>[1]节奏总纲!BE89</f>
        <v>47.868598006324753</v>
      </c>
      <c r="AW89" s="153">
        <v>86</v>
      </c>
      <c r="AX89" s="153">
        <f>'[1]资源-钻石'!L89</f>
        <v>1996443.5258763609</v>
      </c>
      <c r="AY89" s="153">
        <f>'[1]资源-钻石'!M89</f>
        <v>2483851.5105432207</v>
      </c>
      <c r="AZ89" s="153">
        <f>'[1]资源-钻石'!N89</f>
        <v>3446511.1174844261</v>
      </c>
      <c r="BA89" s="153">
        <f>'[1]资源-钻石'!O89</f>
        <v>6802125.8560326565</v>
      </c>
      <c r="BB89" s="153">
        <f>'[1]资源-钻石'!P89</f>
        <v>9045807.0653490201</v>
      </c>
    </row>
    <row r="90" spans="2:54" x14ac:dyDescent="0.15">
      <c r="B90" s="153">
        <f>[1]节奏总纲!N90</f>
        <v>97</v>
      </c>
      <c r="C90" s="153">
        <f>[1]节奏总纲!O90</f>
        <v>87</v>
      </c>
      <c r="D90" s="153">
        <f>[1]节奏总纲!P90</f>
        <v>414.87322693439216</v>
      </c>
      <c r="E90" s="153">
        <f>[1]节奏总纲!Q90</f>
        <v>358.28451878054108</v>
      </c>
      <c r="F90" s="153">
        <f>[1]节奏总纲!R90</f>
        <v>292.4026503433596</v>
      </c>
      <c r="G90" s="153">
        <f>[1]节奏总纲!S90</f>
        <v>212.58104148118252</v>
      </c>
      <c r="H90" s="153">
        <f>[1]节奏总纲!T90</f>
        <v>115.74963031469542</v>
      </c>
      <c r="J90" s="153">
        <f>[1]节奏总纲!V90</f>
        <v>87</v>
      </c>
      <c r="K90" s="153">
        <f>[1]节奏总纲!W90</f>
        <v>27.849785907730279</v>
      </c>
      <c r="L90" s="153">
        <f>[1]节奏总纲!X90</f>
        <v>24.283289174531888</v>
      </c>
      <c r="M90" s="153">
        <f>[1]节奏总纲!Y90</f>
        <v>20.170361925205611</v>
      </c>
      <c r="N90" s="153">
        <f>[1]节奏总纲!Z90</f>
        <v>13.186564664246333</v>
      </c>
      <c r="O90" s="153">
        <f>[1]节奏总纲!AA90</f>
        <v>6.8025316656901111</v>
      </c>
      <c r="Q90" s="153">
        <f>[1]节奏总纲!AC90</f>
        <v>87</v>
      </c>
      <c r="R90" s="153">
        <f>[1]节奏总纲!AD90</f>
        <v>64.585942742481365</v>
      </c>
      <c r="S90" s="153">
        <f>[1]节奏总纲!AE90</f>
        <v>66.596336007085796</v>
      </c>
      <c r="T90" s="153">
        <f>[1]节奏总纲!AF90</f>
        <v>69.49991523477118</v>
      </c>
      <c r="U90" s="153">
        <f>[1]节奏总纲!AG90</f>
        <v>74.02050499447661</v>
      </c>
      <c r="V90" s="153">
        <f>[1]节奏总纲!AH90</f>
        <v>82.632097695184868</v>
      </c>
      <c r="AN90" s="153">
        <f>[1]节奏总纲!AZ90</f>
        <v>87</v>
      </c>
      <c r="AO90" s="153">
        <f>[1]节奏总纲!BA90</f>
        <v>37.099649155317238</v>
      </c>
      <c r="AP90" s="153">
        <f>[1]节奏总纲!BB90</f>
        <v>38.58553053106813</v>
      </c>
      <c r="AQ90" s="153">
        <f>[1]节奏总纲!BC90</f>
        <v>40.518638521010651</v>
      </c>
      <c r="AR90" s="153">
        <f>[1]节奏总纲!BD90</f>
        <v>43.254857559716925</v>
      </c>
      <c r="AS90" s="153">
        <f>[1]节奏总纲!BE90</f>
        <v>47.951748159616329</v>
      </c>
      <c r="AW90" s="153">
        <v>87</v>
      </c>
      <c r="AX90" s="153">
        <f>'[1]资源-钻石'!L90</f>
        <v>2114551.9789404515</v>
      </c>
      <c r="AY90" s="153">
        <f>'[1]资源-钻石'!M90</f>
        <v>2664113.4269588552</v>
      </c>
      <c r="AZ90" s="153">
        <f>'[1]资源-钻石'!N90</f>
        <v>3701013.0764523437</v>
      </c>
      <c r="BA90" s="153">
        <f>'[1]资源-钻石'!O90</f>
        <v>7249142.2466482036</v>
      </c>
      <c r="BB90" s="153">
        <f>'[1]资源-钻石'!P90</f>
        <v>9588934.9205773491</v>
      </c>
    </row>
    <row r="91" spans="2:54" x14ac:dyDescent="0.15">
      <c r="B91" s="153">
        <f>[1]节奏总纲!N91</f>
        <v>98</v>
      </c>
      <c r="C91" s="153">
        <f>[1]节奏总纲!O91</f>
        <v>88</v>
      </c>
      <c r="D91" s="153">
        <f>[1]节奏总纲!P91</f>
        <v>444.72188840761549</v>
      </c>
      <c r="E91" s="153">
        <f>[1]节奏总纲!Q91</f>
        <v>384.7733778502689</v>
      </c>
      <c r="F91" s="153">
        <f>[1]节奏总纲!R91</f>
        <v>312.90632068359827</v>
      </c>
      <c r="G91" s="153">
        <f>[1]节奏总纲!S91</f>
        <v>226.0076636887502</v>
      </c>
      <c r="H91" s="153">
        <f>[1]节奏总纲!T91</f>
        <v>123.1879630889095</v>
      </c>
      <c r="J91" s="153">
        <f>[1]节奏总纲!V91</f>
        <v>88</v>
      </c>
      <c r="K91" s="153">
        <f>[1]节奏总纲!W91</f>
        <v>29.848661473223331</v>
      </c>
      <c r="L91" s="153">
        <f>[1]节奏总纲!X91</f>
        <v>26.488859069727823</v>
      </c>
      <c r="M91" s="153">
        <f>[1]节奏总纲!Y91</f>
        <v>20.503670340238671</v>
      </c>
      <c r="N91" s="153">
        <f>[1]节奏总纲!Z91</f>
        <v>13.426622207567675</v>
      </c>
      <c r="O91" s="153">
        <f>[1]节奏总纲!AA91</f>
        <v>7.438332774214075</v>
      </c>
      <c r="Q91" s="153">
        <f>[1]节奏总纲!AC91</f>
        <v>88</v>
      </c>
      <c r="R91" s="153">
        <f>[1]节奏总纲!AD91</f>
        <v>64.750927616519931</v>
      </c>
      <c r="S91" s="153">
        <f>[1]节奏总纲!AE91</f>
        <v>66.759818208154257</v>
      </c>
      <c r="T91" s="153">
        <f>[1]节奏总纲!AF91</f>
        <v>69.660895361997589</v>
      </c>
      <c r="U91" s="153">
        <f>[1]节奏总纲!AG91</f>
        <v>74.178131818877702</v>
      </c>
      <c r="V91" s="153">
        <f>[1]节奏总纲!AH91</f>
        <v>82.799805803231706</v>
      </c>
      <c r="AN91" s="153">
        <f>[1]节奏总纲!AZ91</f>
        <v>88</v>
      </c>
      <c r="AO91" s="153">
        <f>[1]节奏总纲!BA91</f>
        <v>37.172252028174768</v>
      </c>
      <c r="AP91" s="153">
        <f>[1]节奏总纲!BB91</f>
        <v>38.663818688865533</v>
      </c>
      <c r="AQ91" s="153">
        <f>[1]节奏总纲!BC91</f>
        <v>40.596337175843701</v>
      </c>
      <c r="AR91" s="153">
        <f>[1]节奏总纲!BD91</f>
        <v>43.329750976586219</v>
      </c>
      <c r="AS91" s="153">
        <f>[1]节奏总纲!BE91</f>
        <v>48.030128751164234</v>
      </c>
      <c r="AW91" s="153">
        <v>88</v>
      </c>
      <c r="AX91" s="153">
        <f>'[1]资源-钻石'!L91</f>
        <v>2232660.4320045421</v>
      </c>
      <c r="AY91" s="153">
        <f>'[1]资源-钻石'!M91</f>
        <v>2844375.3433744898</v>
      </c>
      <c r="AZ91" s="153">
        <f>'[1]资源-钻石'!N91</f>
        <v>3959720.5942932731</v>
      </c>
      <c r="BA91" s="153">
        <f>'[1]资源-钻石'!O91</f>
        <v>7704296.4395866329</v>
      </c>
      <c r="BB91" s="153">
        <f>'[1]资源-钻石'!P91</f>
        <v>10182826.419313006</v>
      </c>
    </row>
    <row r="92" spans="2:54" x14ac:dyDescent="0.15">
      <c r="B92" s="153">
        <f>[1]节奏总纲!N92</f>
        <v>99</v>
      </c>
      <c r="C92" s="153">
        <f>[1]节奏总纲!O92</f>
        <v>89</v>
      </c>
      <c r="D92" s="153">
        <f>[1]节奏总纲!P92</f>
        <v>476.71289166684534</v>
      </c>
      <c r="E92" s="153">
        <f>[1]节奏总纲!Q92</f>
        <v>411.78459582182103</v>
      </c>
      <c r="F92" s="153">
        <f>[1]节奏总纲!R92</f>
        <v>332.60258451595797</v>
      </c>
      <c r="G92" s="153">
        <f>[1]节奏总纲!S92</f>
        <v>240.31096868925673</v>
      </c>
      <c r="H92" s="153">
        <f>[1]节奏总纲!T92</f>
        <v>130.61933231671563</v>
      </c>
      <c r="J92" s="153">
        <f>[1]节奏总纲!V92</f>
        <v>89</v>
      </c>
      <c r="K92" s="153">
        <f>[1]节奏总纲!W92</f>
        <v>31.991003259229842</v>
      </c>
      <c r="L92" s="153">
        <f>[1]节奏总纲!X92</f>
        <v>27.011217971552128</v>
      </c>
      <c r="M92" s="153">
        <f>[1]节奏总纲!Y92</f>
        <v>19.696263832359705</v>
      </c>
      <c r="N92" s="153">
        <f>[1]节奏总纲!Z92</f>
        <v>14.303305000506526</v>
      </c>
      <c r="O92" s="153">
        <f>[1]节奏总纲!AA92</f>
        <v>7.4313692278061296</v>
      </c>
      <c r="Q92" s="153">
        <f>[1]节奏总纲!AC92</f>
        <v>89</v>
      </c>
      <c r="R92" s="153">
        <f>[1]节奏总纲!AD92</f>
        <v>64.915912490558512</v>
      </c>
      <c r="S92" s="153">
        <f>[1]节奏总纲!AE92</f>
        <v>66.923300409222719</v>
      </c>
      <c r="T92" s="153">
        <f>[1]节奏总纲!AF92</f>
        <v>69.821875489223984</v>
      </c>
      <c r="U92" s="153">
        <f>[1]节奏总纲!AG92</f>
        <v>74.335758643278794</v>
      </c>
      <c r="V92" s="153">
        <f>[1]节奏总纲!AH92</f>
        <v>82.967513911278544</v>
      </c>
      <c r="AN92" s="153">
        <f>[1]节奏总纲!AZ92</f>
        <v>89</v>
      </c>
      <c r="AO92" s="153">
        <f>[1]节奏总纲!BA92</f>
        <v>37.244854901032298</v>
      </c>
      <c r="AP92" s="153">
        <f>[1]节奏总纲!BB92</f>
        <v>38.742106846662928</v>
      </c>
      <c r="AQ92" s="153">
        <f>[1]节奏总纲!BC92</f>
        <v>40.674035830676758</v>
      </c>
      <c r="AR92" s="153">
        <f>[1]节奏总纲!BD92</f>
        <v>43.404644393455513</v>
      </c>
      <c r="AS92" s="153">
        <f>[1]节奏总纲!BE92</f>
        <v>48.101914750802706</v>
      </c>
      <c r="AW92" s="153">
        <v>89</v>
      </c>
      <c r="AX92" s="153">
        <f>'[1]资源-钻石'!L92</f>
        <v>2350768.8850686327</v>
      </c>
      <c r="AY92" s="153">
        <f>'[1]资源-钻石'!M92</f>
        <v>3024637.2597901244</v>
      </c>
      <c r="AZ92" s="153">
        <f>'[1]资源-钻石'!N92</f>
        <v>4208240.5637550205</v>
      </c>
      <c r="BA92" s="153">
        <f>'[1]资源-钻石'!O92</f>
        <v>8189169.6372690992</v>
      </c>
      <c r="BB92" s="153">
        <f>'[1]资源-钻石'!P92</f>
        <v>10776161.934451498</v>
      </c>
    </row>
    <row r="93" spans="2:54" x14ac:dyDescent="0.15">
      <c r="B93" s="153">
        <f>[1]节奏总纲!N93</f>
        <v>100</v>
      </c>
      <c r="C93" s="153">
        <f>[1]节奏总纲!O93</f>
        <v>90</v>
      </c>
      <c r="D93" s="153">
        <f>[1]节奏总纲!P93</f>
        <v>511</v>
      </c>
      <c r="E93" s="153">
        <f>[1]节奏总纲!Q93</f>
        <v>438.13140000000004</v>
      </c>
      <c r="F93" s="153">
        <f>[1]节奏总纲!R93</f>
        <v>354.12299999999999</v>
      </c>
      <c r="G93" s="153">
        <f>[1]节奏总纲!S93</f>
        <v>254.88680000000002</v>
      </c>
      <c r="H93" s="153">
        <f>[1]节奏总纲!T93</f>
        <v>138.48100000000002</v>
      </c>
      <c r="J93" s="153">
        <f>[1]节奏总纲!V93</f>
        <v>90</v>
      </c>
      <c r="K93" s="153">
        <f>[1]节奏总纲!W93</f>
        <v>34.287108333154663</v>
      </c>
      <c r="L93" s="153">
        <f>[1]节奏总纲!X93</f>
        <v>26.346804178179013</v>
      </c>
      <c r="M93" s="153">
        <f>[1]节奏总纲!Y93</f>
        <v>21.520415484042019</v>
      </c>
      <c r="N93" s="153">
        <f>[1]节奏总纲!Z93</f>
        <v>14.575831310743297</v>
      </c>
      <c r="O93" s="153">
        <f>[1]节奏总纲!AA93</f>
        <v>7.861667683284395</v>
      </c>
      <c r="Q93" s="153">
        <f>[1]节奏总纲!AC93</f>
        <v>90</v>
      </c>
      <c r="R93" s="153">
        <f>[1]节奏总纲!AD93</f>
        <v>65.075479910097457</v>
      </c>
      <c r="S93" s="153">
        <f>[1]节奏总纲!AE93</f>
        <v>67.083433628014333</v>
      </c>
      <c r="T93" s="153">
        <f>[1]节奏总纲!AF93</f>
        <v>69.982855616450394</v>
      </c>
      <c r="U93" s="153">
        <f>[1]节奏总纲!AG93</f>
        <v>74.493385467679886</v>
      </c>
      <c r="V93" s="153">
        <f>[1]节奏总纲!AH93</f>
        <v>83.124894550960335</v>
      </c>
      <c r="AN93" s="153">
        <f>[1]节奏总纲!AZ93</f>
        <v>90</v>
      </c>
      <c r="AO93" s="153">
        <f>[1]节奏总纲!BA93</f>
        <v>37.317457773889828</v>
      </c>
      <c r="AP93" s="153">
        <f>[1]节奏总纲!BB93</f>
        <v>38.82039500446033</v>
      </c>
      <c r="AQ93" s="153">
        <f>[1]节奏总纲!BC93</f>
        <v>40.751734485509814</v>
      </c>
      <c r="AR93" s="153">
        <f>[1]节奏总纲!BD93</f>
        <v>43.479537810324807</v>
      </c>
      <c r="AS93" s="153">
        <f>[1]节奏总纲!BE93</f>
        <v>48.173700750441178</v>
      </c>
      <c r="AW93" s="153">
        <v>90</v>
      </c>
      <c r="AX93" s="153">
        <f>'[1]资源-钻石'!L93</f>
        <v>2468877.3381327232</v>
      </c>
      <c r="AY93" s="153">
        <f>'[1]资源-钻石'!M93</f>
        <v>3204899.1762057589</v>
      </c>
      <c r="AZ93" s="153">
        <f>'[1]资源-钻石'!N93</f>
        <v>4479776.9853027146</v>
      </c>
      <c r="BA93" s="153">
        <f>'[1]资源-钻石'!O93</f>
        <v>8683281.3084017523</v>
      </c>
      <c r="BB93" s="153">
        <f>'[1]资源-钻石'!P93</f>
        <v>11403853.346587973</v>
      </c>
    </row>
    <row r="94" spans="2:54" x14ac:dyDescent="0.15">
      <c r="B94" s="153">
        <f>[1]节奏总纲!N94</f>
        <v>101</v>
      </c>
      <c r="C94" s="153">
        <f>[1]节奏总纲!O94</f>
        <v>91</v>
      </c>
      <c r="D94" s="153">
        <f>[1]节奏总纲!P94</f>
        <v>547.74801281858208</v>
      </c>
      <c r="E94" s="153">
        <f>[1]节奏总纲!Q94</f>
        <v>469.6391461906523</v>
      </c>
      <c r="F94" s="153">
        <f>[1]节奏总纲!R94</f>
        <v>378.43910205635837</v>
      </c>
      <c r="G94" s="153">
        <f>[1]节奏总纲!S94</f>
        <v>272.61418597980827</v>
      </c>
      <c r="H94" s="153">
        <f>[1]节奏总纲!T94</f>
        <v>147.89196346101718</v>
      </c>
      <c r="J94" s="153">
        <f>[1]节奏总纲!V94</f>
        <v>91</v>
      </c>
      <c r="K94" s="153">
        <f>[1]节奏总纲!W94</f>
        <v>36.748012818582083</v>
      </c>
      <c r="L94" s="153">
        <f>[1]节奏总纲!X94</f>
        <v>31.507746190652256</v>
      </c>
      <c r="M94" s="153">
        <f>[1]节奏总纲!Y94</f>
        <v>24.316102056358375</v>
      </c>
      <c r="N94" s="153">
        <f>[1]节奏总纲!Z94</f>
        <v>17.727385979808247</v>
      </c>
      <c r="O94" s="153">
        <f>[1]节奏总纲!AA94</f>
        <v>9.4109634610171611</v>
      </c>
      <c r="Q94" s="153">
        <f>[1]节奏总纲!AC94</f>
        <v>91</v>
      </c>
      <c r="R94" s="153">
        <f>[1]节奏总纲!AD94</f>
        <v>65.229416240679981</v>
      </c>
      <c r="S94" s="153">
        <f>[1]节奏总纲!AE94</f>
        <v>67.240606973055961</v>
      </c>
      <c r="T94" s="153">
        <f>[1]节奏总纲!AF94</f>
        <v>70.137942795989005</v>
      </c>
      <c r="U94" s="153">
        <f>[1]节奏总纲!AG94</f>
        <v>74.651012292080978</v>
      </c>
      <c r="V94" s="153">
        <f>[1]节奏总纲!AH94</f>
        <v>83.279794092850153</v>
      </c>
      <c r="AN94" s="153">
        <f>[1]节奏总纲!AZ94</f>
        <v>91</v>
      </c>
      <c r="AO94" s="153">
        <f>[1]节奏总纲!BA94</f>
        <v>37.390060646747358</v>
      </c>
      <c r="AP94" s="153">
        <f>[1]节奏总纲!BB94</f>
        <v>38.898683162257733</v>
      </c>
      <c r="AQ94" s="153">
        <f>[1]节奏总纲!BC94</f>
        <v>40.829433140342871</v>
      </c>
      <c r="AR94" s="153">
        <f>[1]节奏总纲!BD94</f>
        <v>43.554431227194108</v>
      </c>
      <c r="AS94" s="153">
        <f>[1]节奏总纲!BE94</f>
        <v>48.24548675007965</v>
      </c>
      <c r="AW94" s="153">
        <v>91</v>
      </c>
      <c r="AX94" s="153">
        <f>'[1]资源-钻石'!L94</f>
        <v>2586985.7911968138</v>
      </c>
      <c r="AY94" s="153">
        <f>'[1]资源-钻石'!M94</f>
        <v>3385161.0926213935</v>
      </c>
      <c r="AZ94" s="153">
        <f>'[1]资源-钻石'!N94</f>
        <v>4751313.4068504088</v>
      </c>
      <c r="BA94" s="153">
        <f>'[1]资源-钻石'!O94</f>
        <v>9284228.734627828</v>
      </c>
      <c r="BB94" s="153">
        <f>'[1]资源-钻石'!P94</f>
        <v>12155243.659990635</v>
      </c>
    </row>
    <row r="95" spans="2:54" x14ac:dyDescent="0.15">
      <c r="B95" s="153">
        <f>[1]节奏总纲!N95</f>
        <v>102</v>
      </c>
      <c r="C95" s="153">
        <f>[1]节奏总纲!O95</f>
        <v>92</v>
      </c>
      <c r="D95" s="153">
        <f>[1]节奏总纲!P95</f>
        <v>587.1335577584814</v>
      </c>
      <c r="E95" s="153">
        <f>[1]节奏总纲!Q95</f>
        <v>502.29275866238083</v>
      </c>
      <c r="F95" s="153">
        <f>[1]节奏总纲!R95</f>
        <v>405.12215485335213</v>
      </c>
      <c r="G95" s="153">
        <f>[1]节奏总纲!S95</f>
        <v>291.57052478286187</v>
      </c>
      <c r="H95" s="153">
        <f>[1]节奏总纲!T95</f>
        <v>157.64536025815227</v>
      </c>
      <c r="J95" s="153">
        <f>[1]节奏总纲!V95</f>
        <v>92</v>
      </c>
      <c r="K95" s="153">
        <f>[1]节奏总纲!W95</f>
        <v>39.385544939899319</v>
      </c>
      <c r="L95" s="153">
        <f>[1]节奏总纲!X95</f>
        <v>32.653612471728536</v>
      </c>
      <c r="M95" s="153">
        <f>[1]节奏总纲!Y95</f>
        <v>26.683052796993763</v>
      </c>
      <c r="N95" s="153">
        <f>[1]节奏总纲!Z95</f>
        <v>18.956338803053598</v>
      </c>
      <c r="O95" s="153">
        <f>[1]节奏总纲!AA95</f>
        <v>9.7533967971350819</v>
      </c>
      <c r="Q95" s="153">
        <f>[1]节奏总纲!AC95</f>
        <v>92</v>
      </c>
      <c r="R95" s="153">
        <f>[1]节奏总纲!AD95</f>
        <v>65.38335257126252</v>
      </c>
      <c r="S95" s="153">
        <f>[1]节奏总纲!AE95</f>
        <v>67.397780318097588</v>
      </c>
      <c r="T95" s="153">
        <f>[1]节奏总纲!AF95</f>
        <v>70.292327570459079</v>
      </c>
      <c r="U95" s="153">
        <f>[1]节奏总纲!AG95</f>
        <v>74.808639116482055</v>
      </c>
      <c r="V95" s="153">
        <f>[1]节奏总纲!AH95</f>
        <v>83.434693634739986</v>
      </c>
      <c r="AN95" s="153">
        <f>[1]节奏总纲!AZ95</f>
        <v>92</v>
      </c>
      <c r="AO95" s="153">
        <f>[1]节奏总纲!BA95</f>
        <v>37.462663519604888</v>
      </c>
      <c r="AP95" s="153">
        <f>[1]节奏总纲!BB95</f>
        <v>38.976971320055128</v>
      </c>
      <c r="AQ95" s="153">
        <f>[1]节奏总纲!BC95</f>
        <v>40.907131795175928</v>
      </c>
      <c r="AR95" s="153">
        <f>[1]节奏总纲!BD95</f>
        <v>43.629324644063402</v>
      </c>
      <c r="AS95" s="153">
        <f>[1]节奏总纲!BE95</f>
        <v>48.317272749718121</v>
      </c>
      <c r="AW95" s="153">
        <v>92</v>
      </c>
      <c r="AX95" s="153">
        <f>'[1]资源-钻石'!L95</f>
        <v>2705094.2442609044</v>
      </c>
      <c r="AY95" s="153">
        <f>'[1]资源-钻石'!M95</f>
        <v>3565423.0090370281</v>
      </c>
      <c r="AZ95" s="153">
        <f>'[1]资源-钻石'!N95</f>
        <v>5022849.8283981029</v>
      </c>
      <c r="BA95" s="153">
        <f>'[1]资源-钻石'!O95</f>
        <v>9926836.901863534</v>
      </c>
      <c r="BB95" s="153">
        <f>'[1]资源-钻石'!P95</f>
        <v>12933974.541955799</v>
      </c>
    </row>
    <row r="96" spans="2:54" x14ac:dyDescent="0.15">
      <c r="B96" s="153">
        <f>[1]节奏总纲!N96</f>
        <v>103</v>
      </c>
      <c r="C96" s="153">
        <f>[1]节奏总纲!O96</f>
        <v>93</v>
      </c>
      <c r="D96" s="153">
        <f>[1]节奏总纲!P96</f>
        <v>629.34593963259704</v>
      </c>
      <c r="E96" s="153">
        <f>[1]节奏总纲!Q96</f>
        <v>538.34251676172357</v>
      </c>
      <c r="F96" s="153">
        <f>[1]节奏总纲!R96</f>
        <v>433.68228700082267</v>
      </c>
      <c r="G96" s="153">
        <f>[1]节奏总纲!S96</f>
        <v>311.52624011813555</v>
      </c>
      <c r="H96" s="153">
        <f>[1]节奏总纲!T96</f>
        <v>168.35003885171972</v>
      </c>
      <c r="J96" s="153">
        <f>[1]节奏总纲!V96</f>
        <v>93</v>
      </c>
      <c r="K96" s="153">
        <f>[1]节奏总纲!W96</f>
        <v>42.212381874115636</v>
      </c>
      <c r="L96" s="153">
        <f>[1]节奏总纲!X96</f>
        <v>36.049758099342739</v>
      </c>
      <c r="M96" s="153">
        <f>[1]节奏总纲!Y96</f>
        <v>28.56013214747054</v>
      </c>
      <c r="N96" s="153">
        <f>[1]节奏总纲!Z96</f>
        <v>19.95571533527368</v>
      </c>
      <c r="O96" s="153">
        <f>[1]节奏总纲!AA96</f>
        <v>10.704678593567451</v>
      </c>
      <c r="Q96" s="153">
        <f>[1]节奏总纲!AC96</f>
        <v>93</v>
      </c>
      <c r="R96" s="153">
        <f>[1]节奏总纲!AD96</f>
        <v>65.537288901845059</v>
      </c>
      <c r="S96" s="153">
        <f>[1]节奏总纲!AE96</f>
        <v>67.554953663139216</v>
      </c>
      <c r="T96" s="153">
        <f>[1]节奏总纲!AF96</f>
        <v>70.446712344929153</v>
      </c>
      <c r="U96" s="153">
        <f>[1]节奏总纲!AG96</f>
        <v>74.966265940883147</v>
      </c>
      <c r="V96" s="153">
        <f>[1]节奏总纲!AH96</f>
        <v>83.589593176629805</v>
      </c>
      <c r="AN96" s="153">
        <f>[1]节奏总纲!AZ96</f>
        <v>93</v>
      </c>
      <c r="AO96" s="153">
        <f>[1]节奏总纲!BA96</f>
        <v>37.535266392462418</v>
      </c>
      <c r="AP96" s="153">
        <f>[1]节奏总纲!BB96</f>
        <v>39.047673544184711</v>
      </c>
      <c r="AQ96" s="153">
        <f>[1]节奏总纲!BC96</f>
        <v>40.984830450008985</v>
      </c>
      <c r="AR96" s="153">
        <f>[1]节奏总纲!BD96</f>
        <v>43.704218060932696</v>
      </c>
      <c r="AS96" s="153">
        <f>[1]节奏总纲!BE96</f>
        <v>48.389058749356593</v>
      </c>
      <c r="AW96" s="153">
        <v>93</v>
      </c>
      <c r="AX96" s="153">
        <f>'[1]资源-钻石'!L96</f>
        <v>2823202.697324995</v>
      </c>
      <c r="AY96" s="153">
        <f>'[1]资源-钻石'!M96</f>
        <v>3745684.9254526626</v>
      </c>
      <c r="AZ96" s="153">
        <f>'[1]资源-钻石'!N96</f>
        <v>5294386.249945797</v>
      </c>
      <c r="BA96" s="153">
        <f>'[1]资源-钻石'!O96</f>
        <v>10603323.315759659</v>
      </c>
      <c r="BB96" s="153">
        <f>'[1]资源-钻石'!P96</f>
        <v>13788657.682169165</v>
      </c>
    </row>
    <row r="97" spans="2:54" x14ac:dyDescent="0.15">
      <c r="B97" s="153">
        <f>[1]节奏总纲!N97</f>
        <v>104</v>
      </c>
      <c r="C97" s="153">
        <f>[1]节奏总纲!O97</f>
        <v>94</v>
      </c>
      <c r="D97" s="153">
        <f>[1]节奏总纲!P97</f>
        <v>674.58805031572183</v>
      </c>
      <c r="E97" s="153">
        <f>[1]节奏总纲!Q97</f>
        <v>576.30057138472114</v>
      </c>
      <c r="F97" s="153">
        <f>[1]节奏总纲!R97</f>
        <v>464.04911981218504</v>
      </c>
      <c r="G97" s="153">
        <f>[1]节奏总纲!S97</f>
        <v>332.70682641571403</v>
      </c>
      <c r="H97" s="153">
        <f>[1]节奏总纲!T97</f>
        <v>179.6427977990767</v>
      </c>
      <c r="J97" s="153">
        <f>[1]节奏总纲!V97</f>
        <v>94</v>
      </c>
      <c r="K97" s="153">
        <f>[1]节奏总纲!W97</f>
        <v>45.242110683124793</v>
      </c>
      <c r="L97" s="153">
        <f>[1]节奏总纲!X97</f>
        <v>37.958054622997565</v>
      </c>
      <c r="M97" s="153">
        <f>[1]节奏总纲!Y97</f>
        <v>30.366832811362372</v>
      </c>
      <c r="N97" s="153">
        <f>[1]节奏总纲!Z97</f>
        <v>21.180586297578486</v>
      </c>
      <c r="O97" s="153">
        <f>[1]节奏总纲!AA97</f>
        <v>11.292758947356987</v>
      </c>
      <c r="Q97" s="153">
        <f>[1]节奏总纲!AC97</f>
        <v>94</v>
      </c>
      <c r="R97" s="153">
        <f>[1]节奏总纲!AD97</f>
        <v>65.691225232427584</v>
      </c>
      <c r="S97" s="153">
        <f>[1]节奏总纲!AE97</f>
        <v>67.712127008180858</v>
      </c>
      <c r="T97" s="153">
        <f>[1]节奏总纲!AF97</f>
        <v>70.601097119399213</v>
      </c>
      <c r="U97" s="153">
        <f>[1]节奏总纲!AG97</f>
        <v>75.115180559621535</v>
      </c>
      <c r="V97" s="153">
        <f>[1]节奏总纲!AH97</f>
        <v>83.744492718519624</v>
      </c>
      <c r="AN97" s="153">
        <f>[1]节奏总纲!AZ97</f>
        <v>94</v>
      </c>
      <c r="AO97" s="153">
        <f>[1]节奏总纲!BA97</f>
        <v>37.607869265319941</v>
      </c>
      <c r="AP97" s="153">
        <f>[1]节奏总纲!BB97</f>
        <v>39.115214427575864</v>
      </c>
      <c r="AQ97" s="153">
        <f>[1]节奏总纲!BC97</f>
        <v>41.053954370816207</v>
      </c>
      <c r="AR97" s="153">
        <f>[1]节奏总纲!BD97</f>
        <v>43.77911147780199</v>
      </c>
      <c r="AS97" s="153">
        <f>[1]节奏总纲!BE97</f>
        <v>48.460844748995065</v>
      </c>
      <c r="AW97" s="153">
        <v>94</v>
      </c>
      <c r="AX97" s="153">
        <f>'[1]资源-钻石'!L97</f>
        <v>2941311.1503890855</v>
      </c>
      <c r="AY97" s="153">
        <f>'[1]资源-钻石'!M97</f>
        <v>3925946.8418682972</v>
      </c>
      <c r="AZ97" s="153">
        <f>'[1]资源-钻石'!N97</f>
        <v>5565922.6714934912</v>
      </c>
      <c r="BA97" s="153">
        <f>'[1]资源-钻石'!O97</f>
        <v>11321332.098102804</v>
      </c>
      <c r="BB97" s="153">
        <f>'[1]资源-钻石'!P97</f>
        <v>14690294.344534673</v>
      </c>
    </row>
    <row r="98" spans="2:54" x14ac:dyDescent="0.15">
      <c r="B98" s="153">
        <f>[1]节奏总纲!N98</f>
        <v>105</v>
      </c>
      <c r="C98" s="153">
        <f>[1]节奏总纲!O98</f>
        <v>95</v>
      </c>
      <c r="D98" s="153">
        <f>[1]节奏总纲!P98</f>
        <v>723.0773439350246</v>
      </c>
      <c r="E98" s="153">
        <f>[1]节奏总纲!Q98</f>
        <v>618.15882133005255</v>
      </c>
      <c r="F98" s="153">
        <f>[1]节奏总纲!R98</f>
        <v>495.95875020503337</v>
      </c>
      <c r="G98" s="153">
        <f>[1]节奏总纲!S98</f>
        <v>355.39251454406457</v>
      </c>
      <c r="H98" s="153">
        <f>[1]节奏总纲!T98</f>
        <v>192.84472762747106</v>
      </c>
      <c r="J98" s="153">
        <f>[1]节奏总纲!V98</f>
        <v>95</v>
      </c>
      <c r="K98" s="153">
        <f>[1]节奏总纲!W98</f>
        <v>48.489293619302771</v>
      </c>
      <c r="L98" s="153">
        <f>[1]节奏总纲!X98</f>
        <v>41.858249945331409</v>
      </c>
      <c r="M98" s="153">
        <f>[1]节奏总纲!Y98</f>
        <v>31.909630392848328</v>
      </c>
      <c r="N98" s="153">
        <f>[1]节奏总纲!Z98</f>
        <v>22.685688128350534</v>
      </c>
      <c r="O98" s="153">
        <f>[1]节奏总纲!AA98</f>
        <v>13.201929828394356</v>
      </c>
      <c r="Q98" s="153">
        <f>[1]节奏总纲!AC98</f>
        <v>95</v>
      </c>
      <c r="R98" s="153">
        <f>[1]节奏总纲!AD98</f>
        <v>65.845161563010123</v>
      </c>
      <c r="S98" s="153">
        <f>[1]节奏总纲!AE98</f>
        <v>67.869300353222485</v>
      </c>
      <c r="T98" s="153">
        <f>[1]节奏总纲!AF98</f>
        <v>70.755481893869288</v>
      </c>
      <c r="U98" s="153">
        <f>[1]节奏总纲!AG98</f>
        <v>75.261722981240993</v>
      </c>
      <c r="V98" s="153">
        <f>[1]节奏总纲!AH98</f>
        <v>83.899392260409456</v>
      </c>
      <c r="AN98" s="153">
        <f>[1]节奏总纲!AZ98</f>
        <v>95</v>
      </c>
      <c r="AO98" s="153">
        <f>[1]节奏总纲!BA98</f>
        <v>37.680472138177471</v>
      </c>
      <c r="AP98" s="153">
        <f>[1]节奏总纲!BB98</f>
        <v>39.182755310967018</v>
      </c>
      <c r="AQ98" s="153">
        <f>[1]节奏总纲!BC98</f>
        <v>41.120998062635785</v>
      </c>
      <c r="AR98" s="153">
        <f>[1]节奏总纲!BD98</f>
        <v>43.854004894671284</v>
      </c>
      <c r="AS98" s="153">
        <f>[1]节奏总纲!BE98</f>
        <v>48.532630748633537</v>
      </c>
      <c r="AW98" s="153">
        <v>95</v>
      </c>
      <c r="AX98" s="153">
        <f>'[1]资源-钻石'!L98</f>
        <v>3059419.6034531761</v>
      </c>
      <c r="AY98" s="153">
        <f>'[1]资源-钻石'!M98</f>
        <v>4106208.7582839318</v>
      </c>
      <c r="AZ98" s="153">
        <f>'[1]资源-钻石'!N98</f>
        <v>5837459.0930411853</v>
      </c>
      <c r="BA98" s="153">
        <f>'[1]资源-钻石'!O98</f>
        <v>12090362.902104463</v>
      </c>
      <c r="BB98" s="153">
        <f>'[1]资源-钻石'!P98</f>
        <v>15761090.77818799</v>
      </c>
    </row>
    <row r="99" spans="2:54" x14ac:dyDescent="0.15">
      <c r="B99" s="153">
        <f>[1]节奏总纲!N99</f>
        <v>106</v>
      </c>
      <c r="C99" s="153">
        <f>[1]节奏总纲!O99</f>
        <v>96</v>
      </c>
      <c r="D99" s="153">
        <f>[1]节奏总纲!P99</f>
        <v>775.04688205332377</v>
      </c>
      <c r="E99" s="153">
        <f>[1]节奏总纲!Q99</f>
        <v>661.0374857032798</v>
      </c>
      <c r="F99" s="153">
        <f>[1]节奏总纲!R99</f>
        <v>529.97705794806279</v>
      </c>
      <c r="G99" s="153">
        <f>[1]节奏总纲!S99</f>
        <v>380.70302846459265</v>
      </c>
      <c r="H99" s="153">
        <f>[1]节奏总纲!T99</f>
        <v>206.86001282003213</v>
      </c>
      <c r="J99" s="153">
        <f>[1]节奏总纲!V99</f>
        <v>96</v>
      </c>
      <c r="K99" s="153">
        <f>[1]节奏总纲!W99</f>
        <v>51.96953811829917</v>
      </c>
      <c r="L99" s="153">
        <f>[1]节奏总纲!X99</f>
        <v>42.878664373227252</v>
      </c>
      <c r="M99" s="153">
        <f>[1]节奏总纲!Y99</f>
        <v>34.018307743029425</v>
      </c>
      <c r="N99" s="153">
        <f>[1]节奏总纲!Z99</f>
        <v>25.310513920528081</v>
      </c>
      <c r="O99" s="153">
        <f>[1]节奏总纲!AA99</f>
        <v>14.015285192561066</v>
      </c>
      <c r="Q99" s="153">
        <f>[1]节奏总纲!AC99</f>
        <v>96</v>
      </c>
      <c r="R99" s="153">
        <f>[1]节奏总纲!AD99</f>
        <v>65.999097893592648</v>
      </c>
      <c r="S99" s="153">
        <f>[1]节奏总纲!AE99</f>
        <v>68.025215371037646</v>
      </c>
      <c r="T99" s="153">
        <f>[1]节奏总纲!AF99</f>
        <v>70.909866668339362</v>
      </c>
      <c r="U99" s="153">
        <f>[1]节奏总纲!AG99</f>
        <v>75.408265402860437</v>
      </c>
      <c r="V99" s="153">
        <f>[1]节奏总纲!AH99</f>
        <v>84.050903767166133</v>
      </c>
      <c r="AN99" s="153">
        <f>[1]节奏总纲!AZ99</f>
        <v>96</v>
      </c>
      <c r="AO99" s="153">
        <f>[1]节奏总纲!BA99</f>
        <v>37.753075011035001</v>
      </c>
      <c r="AP99" s="153">
        <f>[1]节奏总纲!BB99</f>
        <v>39.250296194358178</v>
      </c>
      <c r="AQ99" s="153">
        <f>[1]节奏总纲!BC99</f>
        <v>41.188041754455355</v>
      </c>
      <c r="AR99" s="153">
        <f>[1]节奏总纲!BD99</f>
        <v>43.928898311540578</v>
      </c>
      <c r="AS99" s="153">
        <f>[1]节奏总纲!BE99</f>
        <v>48.604416748272008</v>
      </c>
      <c r="AW99" s="153">
        <v>96</v>
      </c>
      <c r="AX99" s="153">
        <f>'[1]资源-钻石'!L99</f>
        <v>3177528.0565172667</v>
      </c>
      <c r="AY99" s="153">
        <f>'[1]资源-钻石'!M99</f>
        <v>4286470.6746995663</v>
      </c>
      <c r="AZ99" s="153">
        <f>'[1]资源-钻石'!N99</f>
        <v>6108995.5145888794</v>
      </c>
      <c r="BA99" s="153">
        <f>'[1]资源-钻石'!O99</f>
        <v>12859393.706106123</v>
      </c>
      <c r="BB99" s="153">
        <f>'[1]资源-钻石'!P99</f>
        <v>16898351.564969037</v>
      </c>
    </row>
    <row r="100" spans="2:54" x14ac:dyDescent="0.15">
      <c r="B100" s="153">
        <f>[1]节奏总纲!N100</f>
        <v>107</v>
      </c>
      <c r="C100" s="153">
        <f>[1]节奏总纲!O100</f>
        <v>97</v>
      </c>
      <c r="D100" s="153">
        <f>[1]节奏总纲!P100</f>
        <v>830.74645386878444</v>
      </c>
      <c r="E100" s="153">
        <f>[1]节奏总纲!Q100</f>
        <v>707.71290405081743</v>
      </c>
      <c r="F100" s="153">
        <f>[1]节奏总纲!R100</f>
        <v>569.31054483627804</v>
      </c>
      <c r="G100" s="153">
        <f>[1]节奏总纲!S100</f>
        <v>409.80722569347137</v>
      </c>
      <c r="H100" s="153">
        <f>[1]节奏总纲!T100</f>
        <v>223.30464679992923</v>
      </c>
      <c r="J100" s="153">
        <f>[1]节奏总纲!V100</f>
        <v>97</v>
      </c>
      <c r="K100" s="153">
        <f>[1]节奏总纲!W100</f>
        <v>55.699571815460672</v>
      </c>
      <c r="L100" s="153">
        <f>[1]节奏总纲!X100</f>
        <v>46.675418347537629</v>
      </c>
      <c r="M100" s="153">
        <f>[1]节奏总纲!Y100</f>
        <v>39.333486888215248</v>
      </c>
      <c r="N100" s="153">
        <f>[1]节奏总纲!Z100</f>
        <v>29.104197228878718</v>
      </c>
      <c r="O100" s="153">
        <f>[1]节奏总纲!AA100</f>
        <v>16.444633979897105</v>
      </c>
      <c r="Q100" s="153">
        <f>[1]节奏总纲!AC100</f>
        <v>97</v>
      </c>
      <c r="R100" s="153">
        <f>[1]节奏总纲!AD100</f>
        <v>66.142785979989682</v>
      </c>
      <c r="S100" s="153">
        <f>[1]节奏总纲!AE100</f>
        <v>68.174918074940805</v>
      </c>
      <c r="T100" s="153">
        <f>[1]节奏总纲!AF100</f>
        <v>71.061795050376986</v>
      </c>
      <c r="U100" s="153">
        <f>[1]节奏总纲!AG100</f>
        <v>75.554807824479894</v>
      </c>
      <c r="V100" s="153">
        <f>[1]节奏总纲!AH100</f>
        <v>84.196136930932482</v>
      </c>
      <c r="AN100" s="153">
        <f>[1]节奏总纲!AZ100</f>
        <v>97</v>
      </c>
      <c r="AO100" s="153">
        <f>[1]节奏总纲!BA100</f>
        <v>37.825677883892531</v>
      </c>
      <c r="AP100" s="153">
        <f>[1]节奏总纲!BB100</f>
        <v>39.317837077749331</v>
      </c>
      <c r="AQ100" s="153">
        <f>[1]节奏总纲!BC100</f>
        <v>41.255085446274933</v>
      </c>
      <c r="AR100" s="153">
        <f>[1]节奏总纲!BD100</f>
        <v>44.003272544984547</v>
      </c>
      <c r="AS100" s="153">
        <f>[1]节奏总纲!BE100</f>
        <v>48.67620274791048</v>
      </c>
      <c r="AW100" s="153">
        <v>97</v>
      </c>
      <c r="AX100" s="153">
        <f>'[1]资源-钻石'!L100</f>
        <v>3295636.5095813572</v>
      </c>
      <c r="AY100" s="153">
        <f>'[1]资源-钻石'!M100</f>
        <v>4466732.5911152009</v>
      </c>
      <c r="AZ100" s="153">
        <f>'[1]资源-钻石'!N100</f>
        <v>6380531.9361365736</v>
      </c>
      <c r="BA100" s="153">
        <f>'[1]资源-钻石'!O100</f>
        <v>13628424.510107782</v>
      </c>
      <c r="BB100" s="153">
        <f>'[1]资源-钻石'!P100</f>
        <v>18232740.207180221</v>
      </c>
    </row>
    <row r="101" spans="2:54" x14ac:dyDescent="0.15">
      <c r="B101" s="153">
        <f>[1]节奏总纲!N101</f>
        <v>108</v>
      </c>
      <c r="C101" s="153">
        <f>[1]节奏总纲!O101</f>
        <v>98</v>
      </c>
      <c r="D101" s="153">
        <f>[1]节奏总纲!P101</f>
        <v>890.4437768152311</v>
      </c>
      <c r="E101" s="153">
        <f>[1]节奏总纲!Q101</f>
        <v>760.34994102252585</v>
      </c>
      <c r="F101" s="153">
        <f>[1]节奏总纲!R101</f>
        <v>612.98149595960513</v>
      </c>
      <c r="G101" s="153">
        <f>[1]节奏总纲!S101</f>
        <v>441.9272464333992</v>
      </c>
      <c r="H101" s="153">
        <f>[1]节奏总纲!T101</f>
        <v>240.77599725083846</v>
      </c>
      <c r="J101" s="153">
        <f>[1]节奏总纲!V101</f>
        <v>98</v>
      </c>
      <c r="K101" s="153">
        <f>[1]节奏总纲!W101</f>
        <v>59.697322946446661</v>
      </c>
      <c r="L101" s="153">
        <f>[1]节奏总纲!X101</f>
        <v>52.637036971708426</v>
      </c>
      <c r="M101" s="153">
        <f>[1]节奏总纲!Y101</f>
        <v>43.670951123327086</v>
      </c>
      <c r="N101" s="153">
        <f>[1]节奏总纲!Z101</f>
        <v>32.120020739927838</v>
      </c>
      <c r="O101" s="153">
        <f>[1]节奏总纲!AA101</f>
        <v>17.471350450909227</v>
      </c>
      <c r="Q101" s="153">
        <f>[1]节奏总纲!AC101</f>
        <v>98</v>
      </c>
      <c r="R101" s="153">
        <f>[1]节奏总纲!AD101</f>
        <v>66.286413655019302</v>
      </c>
      <c r="S101" s="153">
        <f>[1]节奏总纲!AE101</f>
        <v>68.324620778843951</v>
      </c>
      <c r="T101" s="153">
        <f>[1]节奏总纲!AF101</f>
        <v>71.210277551293188</v>
      </c>
      <c r="U101" s="153">
        <f>[1]节奏总纲!AG101</f>
        <v>75.701350246099338</v>
      </c>
      <c r="V101" s="153">
        <f>[1]节奏总纲!AH101</f>
        <v>84.341370094698831</v>
      </c>
      <c r="AN101" s="153">
        <f>[1]节奏总纲!AZ101</f>
        <v>98</v>
      </c>
      <c r="AO101" s="153">
        <f>[1]节奏总纲!BA101</f>
        <v>37.898280756750061</v>
      </c>
      <c r="AP101" s="153">
        <f>[1]节奏总纲!BB101</f>
        <v>39.385377961140485</v>
      </c>
      <c r="AQ101" s="153">
        <f>[1]节奏总纲!BC101</f>
        <v>41.322129138094503</v>
      </c>
      <c r="AR101" s="153">
        <f>[1]节奏总纲!BD101</f>
        <v>44.067911160744309</v>
      </c>
      <c r="AS101" s="153">
        <f>[1]节奏总纲!BE101</f>
        <v>48.747988747548945</v>
      </c>
      <c r="AW101" s="153">
        <v>98</v>
      </c>
      <c r="AX101" s="153">
        <f>'[1]资源-钻石'!L101</f>
        <v>3413744.9626454478</v>
      </c>
      <c r="AY101" s="153">
        <f>'[1]资源-钻石'!M101</f>
        <v>4646994.5075308355</v>
      </c>
      <c r="AZ101" s="153">
        <f>'[1]资源-钻石'!N101</f>
        <v>6652068.3576842677</v>
      </c>
      <c r="BA101" s="153">
        <f>'[1]资源-钻石'!O101</f>
        <v>14397455.314109441</v>
      </c>
      <c r="BB101" s="153">
        <f>'[1]资源-钻石'!P101</f>
        <v>19650441.059280939</v>
      </c>
    </row>
    <row r="102" spans="2:54" x14ac:dyDescent="0.15">
      <c r="B102" s="153">
        <f>[1]节奏总纲!N102</f>
        <v>109</v>
      </c>
      <c r="C102" s="153">
        <f>[1]节奏总纲!O102</f>
        <v>99</v>
      </c>
      <c r="D102" s="153">
        <f>[1]节奏总纲!P102</f>
        <v>954.42578333369079</v>
      </c>
      <c r="E102" s="153">
        <f>[1]节奏总纲!Q102</f>
        <v>816.51125764197252</v>
      </c>
      <c r="F102" s="153">
        <f>[1]节奏总纲!R102</f>
        <v>658.6492330785801</v>
      </c>
      <c r="G102" s="153">
        <f>[1]节奏总纲!S102</f>
        <v>475.39948267851139</v>
      </c>
      <c r="H102" s="153">
        <f>[1]节奏总纲!T102</f>
        <v>257.59951892176309</v>
      </c>
      <c r="J102" s="153">
        <f>[1]节奏总纲!V102</f>
        <v>99</v>
      </c>
      <c r="K102" s="153">
        <f>[1]节奏总纲!W102</f>
        <v>63.982006518459684</v>
      </c>
      <c r="L102" s="153">
        <f>[1]节奏总纲!X102</f>
        <v>56.161316619446666</v>
      </c>
      <c r="M102" s="153">
        <f>[1]节奏总纲!Y102</f>
        <v>45.667737118974969</v>
      </c>
      <c r="N102" s="153">
        <f>[1]节奏总纲!Z102</f>
        <v>33.472236245112185</v>
      </c>
      <c r="O102" s="153">
        <f>[1]节奏总纲!AA102</f>
        <v>16.823521670924634</v>
      </c>
      <c r="Q102" s="153">
        <f>[1]节奏总纲!AC102</f>
        <v>99</v>
      </c>
      <c r="R102" s="153">
        <f>[1]节奏总纲!AD102</f>
        <v>66.430041330048923</v>
      </c>
      <c r="S102" s="153">
        <f>[1]节奏总纲!AE102</f>
        <v>68.474323482747096</v>
      </c>
      <c r="T102" s="153">
        <f>[1]节奏总纲!AF102</f>
        <v>71.358760052209377</v>
      </c>
      <c r="U102" s="153">
        <f>[1]节奏总纲!AG102</f>
        <v>75.847892667718796</v>
      </c>
      <c r="V102" s="153">
        <f>[1]节奏总纲!AH102</f>
        <v>84.48660325846518</v>
      </c>
      <c r="AN102" s="153">
        <f>[1]节奏总纲!AZ102</f>
        <v>99</v>
      </c>
      <c r="AO102" s="153">
        <f>[1]节奏总纲!BA102</f>
        <v>37.970883629607592</v>
      </c>
      <c r="AP102" s="153">
        <f>[1]节奏总纲!BB102</f>
        <v>39.452918844531645</v>
      </c>
      <c r="AQ102" s="153">
        <f>[1]节奏总纲!BC102</f>
        <v>41.389172829914081</v>
      </c>
      <c r="AR102" s="153">
        <f>[1]节奏总纲!BD102</f>
        <v>44.132549776504064</v>
      </c>
      <c r="AS102" s="153">
        <f>[1]节奏总纲!BE102</f>
        <v>48.819774747187417</v>
      </c>
      <c r="AW102" s="153">
        <v>99</v>
      </c>
      <c r="AX102" s="153">
        <f>'[1]资源-钻石'!L102</f>
        <v>3531853.4157095384</v>
      </c>
      <c r="AY102" s="153">
        <f>'[1]资源-钻石'!M102</f>
        <v>4827256.42394647</v>
      </c>
      <c r="AZ102" s="153">
        <f>'[1]资源-钻石'!N102</f>
        <v>6923604.7792319618</v>
      </c>
      <c r="BA102" s="153">
        <f>'[1]资源-钻石'!O102</f>
        <v>15166486.1181111</v>
      </c>
      <c r="BB102" s="153">
        <f>'[1]资源-钻石'!P102</f>
        <v>21015574.285542995</v>
      </c>
    </row>
    <row r="103" spans="2:54" x14ac:dyDescent="0.15">
      <c r="B103" s="153">
        <f>[1]节奏总纲!N103</f>
        <v>110</v>
      </c>
      <c r="C103" s="153">
        <f>[1]节奏总纲!O103</f>
        <v>100</v>
      </c>
      <c r="D103" s="153">
        <f>[1]节奏总纲!P103</f>
        <v>1023</v>
      </c>
      <c r="E103" s="153">
        <f>[1]节奏总纲!Q103</f>
        <v>875.38110000000006</v>
      </c>
      <c r="F103" s="153">
        <f>[1]节奏总纲!R103</f>
        <v>706.6884</v>
      </c>
      <c r="G103" s="153">
        <f>[1]节奏总纲!S103</f>
        <v>508.22640000000001</v>
      </c>
      <c r="H103" s="153">
        <f>[1]节奏总纲!T103</f>
        <v>274.77780000000001</v>
      </c>
      <c r="J103" s="153">
        <f>[1]节奏总纲!V103</f>
        <v>100</v>
      </c>
      <c r="K103" s="153">
        <f>[1]节奏总纲!W103</f>
        <v>68.574216666309212</v>
      </c>
      <c r="L103" s="153">
        <f>[1]节奏总纲!X103</f>
        <v>58.86984235802754</v>
      </c>
      <c r="M103" s="153">
        <f>[1]节奏总纲!Y103</f>
        <v>48.039166921419906</v>
      </c>
      <c r="N103" s="153">
        <f>[1]节奏总纲!Z103</f>
        <v>32.826917321488622</v>
      </c>
      <c r="O103" s="153">
        <f>[1]节奏总纲!AA103</f>
        <v>17.178281078236921</v>
      </c>
      <c r="Q103" s="153">
        <f>[1]节奏总纲!AC103</f>
        <v>100</v>
      </c>
      <c r="R103" s="153">
        <f>[1]节奏总纲!AD103</f>
        <v>66.573669005078543</v>
      </c>
      <c r="S103" s="153">
        <f>[1]节奏总纲!AE103</f>
        <v>68.624026186650241</v>
      </c>
      <c r="T103" s="153">
        <f>[1]节奏总纲!AF103</f>
        <v>71.507242553125565</v>
      </c>
      <c r="U103" s="153">
        <f>[1]节奏总纲!AG103</f>
        <v>75.994435089338239</v>
      </c>
      <c r="V103" s="153">
        <f>[1]节奏总纲!AH103</f>
        <v>84.63183642223153</v>
      </c>
      <c r="AN103" s="153">
        <f>[1]节奏总纲!AZ103</f>
        <v>100</v>
      </c>
      <c r="AO103" s="153">
        <f>[1]节奏总纲!BA103</f>
        <v>38.037513426486328</v>
      </c>
      <c r="AP103" s="153">
        <f>[1]节奏总纲!BB103</f>
        <v>39.520459727922798</v>
      </c>
      <c r="AQ103" s="153">
        <f>[1]节奏总纲!BC103</f>
        <v>41.456216521733651</v>
      </c>
      <c r="AR103" s="153">
        <f>[1]节奏总纲!BD103</f>
        <v>44.197188392263818</v>
      </c>
      <c r="AS103" s="153">
        <f>[1]节奏总纲!BE103</f>
        <v>48.891560746825888</v>
      </c>
      <c r="AW103" s="153">
        <v>100</v>
      </c>
      <c r="AX103" s="153">
        <f>'[1]资源-钻石'!L103</f>
        <v>3649961.868773629</v>
      </c>
      <c r="AY103" s="153">
        <f>'[1]资源-钻石'!M103</f>
        <v>5007518.3403621046</v>
      </c>
      <c r="AZ103" s="153">
        <f>'[1]资源-钻石'!N103</f>
        <v>7195141.2007796559</v>
      </c>
      <c r="BA103" s="153">
        <f>'[1]资源-钻石'!O103</f>
        <v>15935516.922112759</v>
      </c>
      <c r="BB103" s="153">
        <f>'[1]资源-钻石'!P103</f>
        <v>22409494.222680695</v>
      </c>
    </row>
    <row r="104" spans="2:54" x14ac:dyDescent="0.15">
      <c r="B104" s="153">
        <f>[1]节奏总纲!N104</f>
        <v>111</v>
      </c>
      <c r="C104" s="153">
        <f>[1]节奏总纲!O104</f>
        <v>101</v>
      </c>
      <c r="D104" s="153">
        <f>[1]节奏总纲!P104</f>
        <v>1096.4960256371633</v>
      </c>
      <c r="E104" s="153">
        <f>[1]节奏总纲!Q104</f>
        <v>939.14884595823037</v>
      </c>
      <c r="F104" s="153">
        <f>[1]节奏总纲!R104</f>
        <v>756.25330888195151</v>
      </c>
      <c r="G104" s="153">
        <f>[1]节奏总纲!S104</f>
        <v>541.99798547244984</v>
      </c>
      <c r="H104" s="153">
        <f>[1]节奏总纲!T104</f>
        <v>293.42233646050488</v>
      </c>
      <c r="J104" s="153">
        <f>[1]节奏总纲!V104</f>
        <v>101</v>
      </c>
      <c r="K104" s="153">
        <f>[1]节奏总纲!W104</f>
        <v>73.496025637163257</v>
      </c>
      <c r="L104" s="153">
        <f>[1]节奏总纲!X104</f>
        <v>63.767745958230307</v>
      </c>
      <c r="M104" s="153">
        <f>[1]节奏总纲!Y104</f>
        <v>49.56490888195151</v>
      </c>
      <c r="N104" s="153">
        <f>[1]节奏总纲!Z104</f>
        <v>33.771585472449829</v>
      </c>
      <c r="O104" s="153">
        <f>[1]节奏总纲!AA104</f>
        <v>18.644536460504867</v>
      </c>
      <c r="Q104" s="153">
        <f>[1]节奏总纲!AC104</f>
        <v>101</v>
      </c>
      <c r="R104" s="153">
        <f>[1]节奏总纲!AD104</f>
        <v>66.717296680108163</v>
      </c>
      <c r="S104" s="153">
        <f>[1]节奏总纲!AE104</f>
        <v>68.773728890553386</v>
      </c>
      <c r="T104" s="153">
        <f>[1]节奏总纲!AF104</f>
        <v>71.655725054041767</v>
      </c>
      <c r="U104" s="153">
        <f>[1]节奏总纲!AG104</f>
        <v>76.130305911210229</v>
      </c>
      <c r="V104" s="153">
        <f>[1]节奏总纲!AH104</f>
        <v>84.777069585997879</v>
      </c>
      <c r="AN104" s="153">
        <f>[1]节奏总纲!AZ104</f>
        <v>101</v>
      </c>
      <c r="AO104" s="153">
        <f>[1]节奏总纲!BA104</f>
        <v>38.100143952724252</v>
      </c>
      <c r="AP104" s="153">
        <f>[1]节奏总纲!BB104</f>
        <v>39.588000611313952</v>
      </c>
      <c r="AQ104" s="153">
        <f>[1]节奏总纲!BC104</f>
        <v>41.523260213553229</v>
      </c>
      <c r="AR104" s="153">
        <f>[1]节奏总纲!BD104</f>
        <v>44.261827008023573</v>
      </c>
      <c r="AS104" s="153">
        <f>[1]节奏总纲!BE104</f>
        <v>48.96334674646436</v>
      </c>
      <c r="AW104" s="153">
        <v>101</v>
      </c>
      <c r="AX104" s="153">
        <f>'[1]资源-钻石'!L104</f>
        <v>3768070.3218377195</v>
      </c>
      <c r="AY104" s="153">
        <f>'[1]资源-钻石'!M104</f>
        <v>5187780.2567777392</v>
      </c>
      <c r="AZ104" s="153">
        <f>'[1]资源-钻石'!N104</f>
        <v>7466677.6223273501</v>
      </c>
      <c r="BA104" s="153">
        <f>'[1]资源-钻石'!O104</f>
        <v>16704547.726114418</v>
      </c>
      <c r="BB104" s="153">
        <f>'[1]资源-钻石'!P104</f>
        <v>23922392.455782369</v>
      </c>
    </row>
    <row r="105" spans="2:54" x14ac:dyDescent="0.15">
      <c r="B105" s="153">
        <f>[1]节奏总纲!N105</f>
        <v>112</v>
      </c>
      <c r="C105" s="153">
        <f>[1]节奏总纲!O105</f>
        <v>102</v>
      </c>
      <c r="D105" s="153">
        <f>[1]节奏总纲!P105</f>
        <v>1175.2671155169628</v>
      </c>
      <c r="E105" s="153">
        <f>[1]节奏总纲!Q105</f>
        <v>1004.2657502092447</v>
      </c>
      <c r="F105" s="153">
        <f>[1]节奏总纲!R105</f>
        <v>806.23324124463659</v>
      </c>
      <c r="G105" s="153">
        <f>[1]节奏总纲!S105</f>
        <v>577.99636741124232</v>
      </c>
      <c r="H105" s="153">
        <f>[1]节奏总纲!T105</f>
        <v>313.56126641992563</v>
      </c>
      <c r="J105" s="153">
        <f>[1]节奏总纲!V105</f>
        <v>102</v>
      </c>
      <c r="K105" s="153">
        <f>[1]节奏总纲!W105</f>
        <v>78.771089879799547</v>
      </c>
      <c r="L105" s="153">
        <f>[1]节奏总纲!X105</f>
        <v>65.116904251014375</v>
      </c>
      <c r="M105" s="153">
        <f>[1]节奏总纲!Y105</f>
        <v>49.979932362685076</v>
      </c>
      <c r="N105" s="153">
        <f>[1]节奏总纲!Z105</f>
        <v>35.998381938792477</v>
      </c>
      <c r="O105" s="153">
        <f>[1]节奏总纲!AA105</f>
        <v>20.13892995942075</v>
      </c>
      <c r="Q105" s="153">
        <f>[1]节奏总纲!AC105</f>
        <v>102</v>
      </c>
      <c r="R105" s="153">
        <f>[1]节奏总纲!AD105</f>
        <v>66.860924355137783</v>
      </c>
      <c r="S105" s="153">
        <f>[1]节奏总纲!AE105</f>
        <v>68.923431594456531</v>
      </c>
      <c r="T105" s="153">
        <f>[1]节奏总纲!AF105</f>
        <v>71.804207554957955</v>
      </c>
      <c r="U105" s="153">
        <f>[1]节奏总纲!AG105</f>
        <v>76.265755485049056</v>
      </c>
      <c r="V105" s="153">
        <f>[1]节奏总纲!AH105</f>
        <v>84.922302749764228</v>
      </c>
      <c r="AN105" s="153">
        <f>[1]节奏总纲!AZ105</f>
        <v>102</v>
      </c>
      <c r="AO105" s="153">
        <f>[1]节奏总纲!BA105</f>
        <v>38.16277447896217</v>
      </c>
      <c r="AP105" s="153">
        <f>[1]节奏总纲!BB105</f>
        <v>39.655541494705105</v>
      </c>
      <c r="AQ105" s="153">
        <f>[1]节奏总纲!BC105</f>
        <v>41.590303905372799</v>
      </c>
      <c r="AR105" s="153">
        <f>[1]节奏总纲!BD105</f>
        <v>44.326465623783335</v>
      </c>
      <c r="AS105" s="153">
        <f>[1]节奏总纲!BE105</f>
        <v>49.030333272797542</v>
      </c>
      <c r="AW105" s="153">
        <v>102</v>
      </c>
      <c r="AX105" s="153">
        <f>'[1]资源-钻石'!L105</f>
        <v>3886178.7749018101</v>
      </c>
      <c r="AY105" s="153">
        <f>'[1]资源-钻石'!M105</f>
        <v>5368042.1731933737</v>
      </c>
      <c r="AZ105" s="153">
        <f>'[1]资源-钻石'!N105</f>
        <v>7738214.0438750442</v>
      </c>
      <c r="BA105" s="153">
        <f>'[1]资源-钻石'!O105</f>
        <v>17473578.530116078</v>
      </c>
      <c r="BB105" s="153">
        <f>'[1]资源-钻石'!P105</f>
        <v>25556552.23318994</v>
      </c>
    </row>
    <row r="106" spans="2:54" x14ac:dyDescent="0.15">
      <c r="B106" s="153">
        <f>[1]节奏总纲!N106</f>
        <v>113</v>
      </c>
      <c r="C106" s="153">
        <f>[1]节奏总纲!O106</f>
        <v>103</v>
      </c>
      <c r="D106" s="153">
        <f>[1]节奏总纲!P106</f>
        <v>1259.6918792651943</v>
      </c>
      <c r="E106" s="153">
        <f>[1]节奏总纲!Q106</f>
        <v>1073.383450321872</v>
      </c>
      <c r="F106" s="153">
        <f>[1]节奏总纲!R106</f>
        <v>861.50327622946634</v>
      </c>
      <c r="G106" s="153">
        <f>[1]节奏总纲!S106</f>
        <v>619.01258947091651</v>
      </c>
      <c r="H106" s="153">
        <f>[1]节奏总纲!T106</f>
        <v>335.8338550121008</v>
      </c>
      <c r="J106" s="153">
        <f>[1]节奏总纲!V106</f>
        <v>103</v>
      </c>
      <c r="K106" s="153">
        <f>[1]节奏总纲!W106</f>
        <v>84.424763748231499</v>
      </c>
      <c r="L106" s="153">
        <f>[1]节奏总纲!X106</f>
        <v>69.11770011262729</v>
      </c>
      <c r="M106" s="153">
        <f>[1]节奏总纲!Y106</f>
        <v>55.270034984829749</v>
      </c>
      <c r="N106" s="153">
        <f>[1]节奏总纲!Z106</f>
        <v>41.016222059674192</v>
      </c>
      <c r="O106" s="153">
        <f>[1]节奏总纲!AA106</f>
        <v>22.272588592175168</v>
      </c>
      <c r="Q106" s="153">
        <f>[1]节奏总纲!AC106</f>
        <v>103</v>
      </c>
      <c r="R106" s="153">
        <f>[1]节奏总纲!AD106</f>
        <v>67.004247194324648</v>
      </c>
      <c r="S106" s="153">
        <f>[1]节奏总纲!AE106</f>
        <v>69.0655056802525</v>
      </c>
      <c r="T106" s="153">
        <f>[1]节奏总纲!AF106</f>
        <v>71.952690055874157</v>
      </c>
      <c r="U106" s="153">
        <f>[1]节奏总纲!AG106</f>
        <v>76.401205058887882</v>
      </c>
      <c r="V106" s="153">
        <f>[1]节奏总纲!AH106</f>
        <v>85.072521641060263</v>
      </c>
      <c r="AN106" s="153">
        <f>[1]节奏总纲!AZ106</f>
        <v>103</v>
      </c>
      <c r="AO106" s="153">
        <f>[1]节奏总纲!BA106</f>
        <v>38.225405005200088</v>
      </c>
      <c r="AP106" s="153">
        <f>[1]节奏总纲!BB106</f>
        <v>39.723082378096265</v>
      </c>
      <c r="AQ106" s="153">
        <f>[1]节奏总纲!BC106</f>
        <v>41.657347597192377</v>
      </c>
      <c r="AR106" s="153">
        <f>[1]节奏总纲!BD106</f>
        <v>44.39110423954309</v>
      </c>
      <c r="AS106" s="153">
        <f>[1]节奏总纲!BE106</f>
        <v>49.09231260978715</v>
      </c>
      <c r="AW106" s="153">
        <v>103</v>
      </c>
      <c r="AX106" s="153">
        <f>'[1]资源-钻石'!L106</f>
        <v>4004287.2279659007</v>
      </c>
      <c r="AY106" s="153">
        <f>'[1]资源-钻石'!M106</f>
        <v>5548304.0896090083</v>
      </c>
      <c r="AZ106" s="153">
        <f>'[1]资源-钻石'!N106</f>
        <v>8009750.4654227383</v>
      </c>
      <c r="BA106" s="153">
        <f>'[1]资源-钻石'!O106</f>
        <v>18242609.334117737</v>
      </c>
      <c r="BB106" s="153">
        <f>'[1]资源-钻石'!P106</f>
        <v>27363846.289498691</v>
      </c>
    </row>
    <row r="107" spans="2:54" x14ac:dyDescent="0.15">
      <c r="B107" s="153">
        <f>[1]节奏总纲!N107</f>
        <v>114</v>
      </c>
      <c r="C107" s="153">
        <f>[1]节奏总纲!O107</f>
        <v>104</v>
      </c>
      <c r="D107" s="153">
        <f>[1]节奏总纲!P107</f>
        <v>1350.1761006314437</v>
      </c>
      <c r="E107" s="153">
        <f>[1]节奏总纲!Q107</f>
        <v>1150.7550905681794</v>
      </c>
      <c r="F107" s="153">
        <f>[1]节奏总纲!R107</f>
        <v>925.41069937279144</v>
      </c>
      <c r="G107" s="153">
        <f>[1]节奏总纲!S107</f>
        <v>665.09674717104917</v>
      </c>
      <c r="H107" s="153">
        <f>[1]节奏总纲!T107</f>
        <v>360.49701886859549</v>
      </c>
      <c r="J107" s="153">
        <f>[1]节奏总纲!V107</f>
        <v>104</v>
      </c>
      <c r="K107" s="153">
        <f>[1]节奏总纲!W107</f>
        <v>90.484221366249358</v>
      </c>
      <c r="L107" s="153">
        <f>[1]节奏总纲!X107</f>
        <v>77.371640246307379</v>
      </c>
      <c r="M107" s="153">
        <f>[1]节奏总纲!Y107</f>
        <v>63.907423143325104</v>
      </c>
      <c r="N107" s="153">
        <f>[1]节奏总纲!Z107</f>
        <v>46.084157700132664</v>
      </c>
      <c r="O107" s="153">
        <f>[1]节奏总纲!AA107</f>
        <v>24.663163856494691</v>
      </c>
      <c r="Q107" s="153">
        <f>[1]节奏总纲!AC107</f>
        <v>104</v>
      </c>
      <c r="R107" s="153">
        <f>[1]节奏总纲!AD107</f>
        <v>67.138256553625013</v>
      </c>
      <c r="S107" s="153">
        <f>[1]节奏总纲!AE107</f>
        <v>69.199592937186125</v>
      </c>
      <c r="T107" s="153">
        <f>[1]节奏总纲!AF107</f>
        <v>72.093818006439079</v>
      </c>
      <c r="U107" s="153">
        <f>[1]节奏总纲!AG107</f>
        <v>76.536654632726695</v>
      </c>
      <c r="V107" s="153">
        <f>[1]节奏总纲!AH107</f>
        <v>85.228476403824274</v>
      </c>
      <c r="AN107" s="153">
        <f>[1]节奏总纲!AZ107</f>
        <v>104</v>
      </c>
      <c r="AO107" s="153">
        <f>[1]节奏总纲!BA107</f>
        <v>38.288035531438013</v>
      </c>
      <c r="AP107" s="153">
        <f>[1]节奏总纲!BB107</f>
        <v>39.790623261487418</v>
      </c>
      <c r="AQ107" s="153">
        <f>[1]节奏总纲!BC107</f>
        <v>41.724391289011947</v>
      </c>
      <c r="AR107" s="153">
        <f>[1]节奏总纲!BD107</f>
        <v>44.455742855302844</v>
      </c>
      <c r="AS107" s="153">
        <f>[1]节奏总纲!BE107</f>
        <v>49.154291946776759</v>
      </c>
      <c r="AW107" s="153">
        <v>104</v>
      </c>
      <c r="AX107" s="153">
        <f>'[1]资源-钻石'!L107</f>
        <v>4122395.6810299912</v>
      </c>
      <c r="AY107" s="153">
        <f>'[1]资源-钻石'!M107</f>
        <v>5728566.0060246428</v>
      </c>
      <c r="AZ107" s="153">
        <f>'[1]资源-钻石'!N107</f>
        <v>8281286.8869704325</v>
      </c>
      <c r="BA107" s="153">
        <f>'[1]资源-钻石'!O107</f>
        <v>19011640.138119396</v>
      </c>
      <c r="BB107" s="153">
        <f>'[1]资源-钻石'!P107</f>
        <v>29171140.345807441</v>
      </c>
    </row>
    <row r="108" spans="2:54" x14ac:dyDescent="0.15">
      <c r="B108" s="153">
        <f>[1]节奏总纲!N108</f>
        <v>115</v>
      </c>
      <c r="C108" s="153">
        <f>[1]节奏总纲!O108</f>
        <v>105</v>
      </c>
      <c r="D108" s="153">
        <f>[1]节奏总纲!P108</f>
        <v>1447.1546878700494</v>
      </c>
      <c r="E108" s="153">
        <f>[1]节奏总纲!Q108</f>
        <v>1234.8570951595132</v>
      </c>
      <c r="F108" s="153">
        <f>[1]节奏总纲!R108</f>
        <v>993.18226228521496</v>
      </c>
      <c r="G108" s="153">
        <f>[1]节奏总纲!S108</f>
        <v>713.59197658872131</v>
      </c>
      <c r="H108" s="153">
        <f>[1]节奏总纲!T108</f>
        <v>386.39030166130323</v>
      </c>
      <c r="J108" s="153">
        <f>[1]节奏总纲!V108</f>
        <v>105</v>
      </c>
      <c r="K108" s="153">
        <f>[1]节奏总纲!W108</f>
        <v>96.978587238605769</v>
      </c>
      <c r="L108" s="153">
        <f>[1]节奏总纲!X108</f>
        <v>84.102004591333753</v>
      </c>
      <c r="M108" s="153">
        <f>[1]节奏总纲!Y108</f>
        <v>67.771562912423519</v>
      </c>
      <c r="N108" s="153">
        <f>[1]节奏总纲!Z108</f>
        <v>48.495229417672135</v>
      </c>
      <c r="O108" s="153">
        <f>[1]节奏总纲!AA108</f>
        <v>25.893282792707737</v>
      </c>
      <c r="Q108" s="153">
        <f>[1]节奏总纲!AC108</f>
        <v>105</v>
      </c>
      <c r="R108" s="153">
        <f>[1]节奏总纲!AD108</f>
        <v>67.272265912925377</v>
      </c>
      <c r="S108" s="153">
        <f>[1]节奏总纲!AE108</f>
        <v>69.333680194119751</v>
      </c>
      <c r="T108" s="153">
        <f>[1]节奏总纲!AF108</f>
        <v>72.23150684883845</v>
      </c>
      <c r="U108" s="153">
        <f>[1]节奏总纲!AG108</f>
        <v>76.672104206565521</v>
      </c>
      <c r="V108" s="153">
        <f>[1]节奏总纲!AH108</f>
        <v>85.384431166588271</v>
      </c>
      <c r="AN108" s="153">
        <f>[1]节奏总纲!AZ108</f>
        <v>105</v>
      </c>
      <c r="AO108" s="153">
        <f>[1]节奏总纲!BA108</f>
        <v>38.35066605767593</v>
      </c>
      <c r="AP108" s="153">
        <f>[1]节奏总纲!BB108</f>
        <v>39.858164144878572</v>
      </c>
      <c r="AQ108" s="153">
        <f>[1]节奏总纲!BC108</f>
        <v>41.791434980831518</v>
      </c>
      <c r="AR108" s="153">
        <f>[1]节奏总纲!BD108</f>
        <v>44.520381471062606</v>
      </c>
      <c r="AS108" s="153">
        <f>[1]节奏总纲!BE108</f>
        <v>49.216271283766375</v>
      </c>
      <c r="AW108" s="153">
        <v>105</v>
      </c>
      <c r="AX108" s="153">
        <f>'[1]资源-钻石'!L108</f>
        <v>4240504.1340940818</v>
      </c>
      <c r="AY108" s="153">
        <f>'[1]资源-钻石'!M108</f>
        <v>5908827.9224402774</v>
      </c>
      <c r="AZ108" s="153">
        <f>'[1]资源-钻石'!N108</f>
        <v>8552823.3085181266</v>
      </c>
      <c r="BA108" s="153">
        <f>'[1]资源-钻石'!O108</f>
        <v>19780670.942121055</v>
      </c>
      <c r="BB108" s="153">
        <f>'[1]资源-钻石'!P108</f>
        <v>30978434.402116191</v>
      </c>
    </row>
    <row r="109" spans="2:54" x14ac:dyDescent="0.15">
      <c r="B109" s="153">
        <f>[1]节奏总纲!N109</f>
        <v>116</v>
      </c>
      <c r="C109" s="153">
        <f>[1]节奏总纲!O109</f>
        <v>106</v>
      </c>
      <c r="D109" s="153">
        <f>[1]节奏总纲!P109</f>
        <v>1551.0937641066464</v>
      </c>
      <c r="E109" s="153">
        <f>[1]节奏总纲!Q109</f>
        <v>1324.4789651706653</v>
      </c>
      <c r="F109" s="153">
        <f>[1]节奏总纲!R109</f>
        <v>1064.6707596828021</v>
      </c>
      <c r="G109" s="153">
        <f>[1]节奏总纲!S109</f>
        <v>764.3790069517554</v>
      </c>
      <c r="H109" s="153">
        <f>[1]节奏总纲!T109</f>
        <v>412.59094125236794</v>
      </c>
      <c r="J109" s="153">
        <f>[1]节奏总纲!V109</f>
        <v>106</v>
      </c>
      <c r="K109" s="153">
        <f>[1]节奏总纲!W109</f>
        <v>103.93907623659697</v>
      </c>
      <c r="L109" s="153">
        <f>[1]节奏总纲!X109</f>
        <v>89.621870011152168</v>
      </c>
      <c r="M109" s="153">
        <f>[1]节奏总纲!Y109</f>
        <v>71.488497397587139</v>
      </c>
      <c r="N109" s="153">
        <f>[1]节奏总纲!Z109</f>
        <v>50.787030363034091</v>
      </c>
      <c r="O109" s="153">
        <f>[1]节奏总纲!AA109</f>
        <v>26.200639591064714</v>
      </c>
      <c r="Q109" s="153">
        <f>[1]节奏总纲!AC109</f>
        <v>106</v>
      </c>
      <c r="R109" s="153">
        <f>[1]节奏总纲!AD109</f>
        <v>67.406275272225741</v>
      </c>
      <c r="S109" s="153">
        <f>[1]节奏总纲!AE109</f>
        <v>69.467767451053362</v>
      </c>
      <c r="T109" s="153">
        <f>[1]节奏总纲!AF109</f>
        <v>72.369195691237806</v>
      </c>
      <c r="U109" s="153">
        <f>[1]节奏总纲!AG109</f>
        <v>76.807553780404334</v>
      </c>
      <c r="V109" s="153">
        <f>[1]节奏总纲!AH109</f>
        <v>85.540385929352269</v>
      </c>
      <c r="AN109" s="153">
        <f>[1]节奏总纲!AZ109</f>
        <v>106</v>
      </c>
      <c r="AO109" s="153">
        <f>[1]节奏总纲!BA109</f>
        <v>38.413296583913848</v>
      </c>
      <c r="AP109" s="153">
        <f>[1]节奏总纲!BB109</f>
        <v>39.925705028269732</v>
      </c>
      <c r="AQ109" s="153">
        <f>[1]节奏总纲!BC109</f>
        <v>41.858478672651096</v>
      </c>
      <c r="AR109" s="153">
        <f>[1]节奏总纲!BD109</f>
        <v>44.585020086822361</v>
      </c>
      <c r="AS109" s="153">
        <f>[1]节奏总纲!BE109</f>
        <v>49.278250620755983</v>
      </c>
      <c r="AW109" s="153">
        <v>106</v>
      </c>
      <c r="AX109" s="153">
        <f>'[1]资源-钻石'!L109</f>
        <v>4358612.5871581724</v>
      </c>
      <c r="AY109" s="153">
        <f>'[1]资源-钻石'!M109</f>
        <v>6089089.838855912</v>
      </c>
      <c r="AZ109" s="153">
        <f>'[1]资源-钻石'!N109</f>
        <v>8824359.7300658207</v>
      </c>
      <c r="BA109" s="153">
        <f>'[1]资源-钻石'!O109</f>
        <v>20549701.746122714</v>
      </c>
      <c r="BB109" s="153">
        <f>'[1]资源-钻石'!P109</f>
        <v>32785728.458424941</v>
      </c>
    </row>
    <row r="110" spans="2:54" x14ac:dyDescent="0.15">
      <c r="B110" s="153">
        <f>[1]节奏总纲!N110</f>
        <v>117</v>
      </c>
      <c r="C110" s="153">
        <f>[1]节奏总纲!O110</f>
        <v>107</v>
      </c>
      <c r="D110" s="153">
        <f>[1]节奏总纲!P110</f>
        <v>1662.4929077375689</v>
      </c>
      <c r="E110" s="153">
        <f>[1]节奏总纲!Q110</f>
        <v>1418.9376967540152</v>
      </c>
      <c r="F110" s="153">
        <f>[1]节奏总纲!R110</f>
        <v>1141.6338797433884</v>
      </c>
      <c r="G110" s="153">
        <f>[1]节奏总纲!S110</f>
        <v>816.11776840837263</v>
      </c>
      <c r="H110" s="153">
        <f>[1]节奏总纲!T110</f>
        <v>440.22812196890823</v>
      </c>
      <c r="J110" s="153">
        <f>[1]节奏总纲!V110</f>
        <v>107</v>
      </c>
      <c r="K110" s="153">
        <f>[1]节奏总纲!W110</f>
        <v>111.39914363092248</v>
      </c>
      <c r="L110" s="153">
        <f>[1]节奏总纲!X110</f>
        <v>94.458731583349845</v>
      </c>
      <c r="M110" s="153">
        <f>[1]节奏总纲!Y110</f>
        <v>76.963120060586334</v>
      </c>
      <c r="N110" s="153">
        <f>[1]节奏总纲!Z110</f>
        <v>51.738761456617226</v>
      </c>
      <c r="O110" s="153">
        <f>[1]节奏总纲!AA110</f>
        <v>27.637180716540286</v>
      </c>
      <c r="Q110" s="153">
        <f>[1]节奏总纲!AC110</f>
        <v>107</v>
      </c>
      <c r="R110" s="153">
        <f>[1]节奏总纲!AD110</f>
        <v>67.540284631526106</v>
      </c>
      <c r="S110" s="153">
        <f>[1]节奏总纲!AE110</f>
        <v>69.601854707986988</v>
      </c>
      <c r="T110" s="153">
        <f>[1]节奏总纲!AF110</f>
        <v>72.506884533637162</v>
      </c>
      <c r="U110" s="153">
        <f>[1]节奏总纲!AG110</f>
        <v>76.94300335424316</v>
      </c>
      <c r="V110" s="153">
        <f>[1]节奏总纲!AH110</f>
        <v>85.696340692116266</v>
      </c>
      <c r="AN110" s="153">
        <f>[1]节奏总纲!AZ110</f>
        <v>107</v>
      </c>
      <c r="AO110" s="153">
        <f>[1]节奏总纲!BA110</f>
        <v>38.475927110151773</v>
      </c>
      <c r="AP110" s="153">
        <f>[1]节奏总纲!BB110</f>
        <v>39.993245911660885</v>
      </c>
      <c r="AQ110" s="153">
        <f>[1]节奏总纲!BC110</f>
        <v>41.925522364470666</v>
      </c>
      <c r="AR110" s="153">
        <f>[1]节奏总纲!BD110</f>
        <v>44.649658702582116</v>
      </c>
      <c r="AS110" s="153">
        <f>[1]节奏总纲!BE110</f>
        <v>49.340229957745592</v>
      </c>
      <c r="AW110" s="153">
        <v>107</v>
      </c>
      <c r="AX110" s="153">
        <f>'[1]资源-钻石'!L110</f>
        <v>4476721.040222263</v>
      </c>
      <c r="AY110" s="153">
        <f>'[1]资源-钻石'!M110</f>
        <v>6269351.7552715465</v>
      </c>
      <c r="AZ110" s="153">
        <f>'[1]资源-钻石'!N110</f>
        <v>9095896.1516135149</v>
      </c>
      <c r="BA110" s="153">
        <f>'[1]资源-钻石'!O110</f>
        <v>21318732.550124373</v>
      </c>
      <c r="BB110" s="153">
        <f>'[1]资源-钻石'!P110</f>
        <v>34593022.514733687</v>
      </c>
    </row>
    <row r="111" spans="2:54" x14ac:dyDescent="0.15">
      <c r="B111" s="153">
        <f>[1]节奏总纲!N111</f>
        <v>118</v>
      </c>
      <c r="C111" s="153">
        <f>[1]节奏总纲!O111</f>
        <v>108</v>
      </c>
      <c r="D111" s="153">
        <f>[1]节奏总纲!P111</f>
        <v>1781.8875536304624</v>
      </c>
      <c r="E111" s="153">
        <f>[1]节奏总纲!Q111</f>
        <v>1520.8410270235997</v>
      </c>
      <c r="F111" s="153">
        <f>[1]节奏总纲!R111</f>
        <v>1218.0983316617842</v>
      </c>
      <c r="G111" s="153">
        <f>[1]节奏总纲!S111</f>
        <v>871.69939123602228</v>
      </c>
      <c r="H111" s="153">
        <f>[1]节奏总纲!T111</f>
        <v>471.13106917989433</v>
      </c>
      <c r="J111" s="153">
        <f>[1]节奏总纲!V111</f>
        <v>108</v>
      </c>
      <c r="K111" s="153">
        <f>[1]节奏总纲!W111</f>
        <v>119.39464589289355</v>
      </c>
      <c r="L111" s="153">
        <f>[1]节奏总纲!X111</f>
        <v>101.90333026958456</v>
      </c>
      <c r="M111" s="153">
        <f>[1]节奏总纲!Y111</f>
        <v>76.464451918395753</v>
      </c>
      <c r="N111" s="153">
        <f>[1]节奏总纲!Z111</f>
        <v>55.581622827649653</v>
      </c>
      <c r="O111" s="153">
        <f>[1]节奏总纲!AA111</f>
        <v>30.902947210986099</v>
      </c>
      <c r="Q111" s="153">
        <f>[1]节奏总纲!AC111</f>
        <v>108</v>
      </c>
      <c r="R111" s="153">
        <f>[1]节奏总纲!AD111</f>
        <v>67.674293990826456</v>
      </c>
      <c r="S111" s="153">
        <f>[1]节奏总纲!AE111</f>
        <v>69.735941964920613</v>
      </c>
      <c r="T111" s="153">
        <f>[1]节奏总纲!AF111</f>
        <v>72.644573376036519</v>
      </c>
      <c r="U111" s="153">
        <f>[1]节奏总纲!AG111</f>
        <v>77.074762810762508</v>
      </c>
      <c r="V111" s="153">
        <f>[1]节奏总纲!AH111</f>
        <v>85.852295454880277</v>
      </c>
      <c r="AN111" s="153">
        <f>[1]节奏总纲!AZ111</f>
        <v>108</v>
      </c>
      <c r="AO111" s="153">
        <f>[1]节奏总纲!BA111</f>
        <v>38.53855763638969</v>
      </c>
      <c r="AP111" s="153">
        <f>[1]节奏总纲!BB111</f>
        <v>40.052446592012309</v>
      </c>
      <c r="AQ111" s="153">
        <f>[1]节奏总纲!BC111</f>
        <v>41.992566056290244</v>
      </c>
      <c r="AR111" s="153">
        <f>[1]节奏总纲!BD111</f>
        <v>44.71429731834187</v>
      </c>
      <c r="AS111" s="153">
        <f>[1]节奏总纲!BE111</f>
        <v>49.402209294735208</v>
      </c>
      <c r="AW111" s="153">
        <v>108</v>
      </c>
      <c r="AX111" s="153">
        <f>'[1]资源-钻石'!L111</f>
        <v>4594829.4932863535</v>
      </c>
      <c r="AY111" s="153">
        <f>'[1]资源-钻石'!M111</f>
        <v>6449613.6716871811</v>
      </c>
      <c r="AZ111" s="153">
        <f>'[1]资源-钻石'!N111</f>
        <v>9367432.573161209</v>
      </c>
      <c r="BA111" s="153">
        <f>'[1]资源-钻石'!O111</f>
        <v>22087763.354126032</v>
      </c>
      <c r="BB111" s="153">
        <f>'[1]资源-钻石'!P111</f>
        <v>36400316.571042433</v>
      </c>
    </row>
    <row r="112" spans="2:54" x14ac:dyDescent="0.15">
      <c r="B112" s="153">
        <f>[1]节奏总纲!N112</f>
        <v>119</v>
      </c>
      <c r="C112" s="153">
        <f>[1]节奏总纲!O112</f>
        <v>109</v>
      </c>
      <c r="D112" s="153">
        <f>[1]节奏总纲!P112</f>
        <v>1909.8515666673818</v>
      </c>
      <c r="E112" s="153">
        <f>[1]节奏总纲!Q112</f>
        <v>1624.7107277639418</v>
      </c>
      <c r="F112" s="153">
        <f>[1]节奏总纲!R112</f>
        <v>1301.5638426838207</v>
      </c>
      <c r="G112" s="153">
        <f>[1]节奏总纲!S112</f>
        <v>931.81657937701561</v>
      </c>
      <c r="H112" s="153">
        <f>[1]节奏总纲!T112</f>
        <v>504.58278391352223</v>
      </c>
      <c r="J112" s="153">
        <f>[1]节奏总纲!V112</f>
        <v>109</v>
      </c>
      <c r="K112" s="153">
        <f>[1]节奏总纲!W112</f>
        <v>127.96401303691937</v>
      </c>
      <c r="L112" s="153">
        <f>[1]节奏总纲!X112</f>
        <v>103.86970074034207</v>
      </c>
      <c r="M112" s="153">
        <f>[1]节奏总纲!Y112</f>
        <v>83.46551102203648</v>
      </c>
      <c r="N112" s="153">
        <f>[1]节奏总纲!Z112</f>
        <v>60.117188140993335</v>
      </c>
      <c r="O112" s="153">
        <f>[1]节奏总纲!AA112</f>
        <v>33.451714733627909</v>
      </c>
      <c r="Q112" s="153">
        <f>[1]节奏总纲!AC112</f>
        <v>109</v>
      </c>
      <c r="R112" s="153">
        <f>[1]节奏总纲!AD112</f>
        <v>67.80830335012682</v>
      </c>
      <c r="S112" s="153">
        <f>[1]节奏总纲!AE112</f>
        <v>69.870029221854239</v>
      </c>
      <c r="T112" s="153">
        <f>[1]节奏总纲!AF112</f>
        <v>72.782262218435889</v>
      </c>
      <c r="U112" s="153">
        <f>[1]节奏总纲!AG112</f>
        <v>77.203841369133116</v>
      </c>
      <c r="V112" s="153">
        <f>[1]节奏总纲!AH112</f>
        <v>86.007776715139968</v>
      </c>
      <c r="AN112" s="153">
        <f>[1]节奏总纲!AZ112</f>
        <v>109</v>
      </c>
      <c r="AO112" s="153">
        <f>[1]节奏总纲!BA112</f>
        <v>38.601188162627608</v>
      </c>
      <c r="AP112" s="153">
        <f>[1]节奏总纲!BB112</f>
        <v>40.110720583137102</v>
      </c>
      <c r="AQ112" s="153">
        <f>[1]节奏总纲!BC112</f>
        <v>42.051439554347354</v>
      </c>
      <c r="AR112" s="153">
        <f>[1]节奏总纲!BD112</f>
        <v>44.778935934101632</v>
      </c>
      <c r="AS112" s="153">
        <f>[1]节奏总纲!BE112</f>
        <v>49.464188631724817</v>
      </c>
      <c r="AW112" s="153">
        <v>109</v>
      </c>
      <c r="AX112" s="153">
        <f>'[1]资源-钻石'!L112</f>
        <v>4712937.9463504441</v>
      </c>
      <c r="AY112" s="153">
        <f>'[1]资源-钻石'!M112</f>
        <v>6629875.5881028157</v>
      </c>
      <c r="AZ112" s="153">
        <f>'[1]资源-钻石'!N112</f>
        <v>9638968.9947089031</v>
      </c>
      <c r="BA112" s="153">
        <f>'[1]资源-钻石'!O112</f>
        <v>22856794.158127692</v>
      </c>
      <c r="BB112" s="153">
        <f>'[1]资源-钻石'!P112</f>
        <v>38207610.62735118</v>
      </c>
    </row>
    <row r="113" spans="2:54" x14ac:dyDescent="0.15">
      <c r="B113" s="153">
        <f>[1]节奏总纲!N113</f>
        <v>120</v>
      </c>
      <c r="C113" s="153">
        <f>[1]节奏总纲!O113</f>
        <v>110</v>
      </c>
      <c r="D113" s="153">
        <f>[1]节奏总纲!P113</f>
        <v>2047</v>
      </c>
      <c r="E113" s="153">
        <f>[1]节奏总纲!Q113</f>
        <v>1741.3829000000001</v>
      </c>
      <c r="F113" s="153">
        <f>[1]节奏总纲!R113</f>
        <v>1397.2821999999999</v>
      </c>
      <c r="G113" s="153">
        <f>[1]节奏总纲!S113</f>
        <v>1001.3924000000001</v>
      </c>
      <c r="H113" s="153">
        <f>[1]节奏总纲!T113</f>
        <v>542.04559999999992</v>
      </c>
      <c r="J113" s="153">
        <f>[1]节奏总纲!V113</f>
        <v>110</v>
      </c>
      <c r="K113" s="153">
        <f>[1]节奏总纲!W113</f>
        <v>137.1484333326182</v>
      </c>
      <c r="L113" s="153">
        <f>[1]节奏总纲!X113</f>
        <v>116.67217223605826</v>
      </c>
      <c r="M113" s="153">
        <f>[1]节奏总纲!Y113</f>
        <v>95.718357316179208</v>
      </c>
      <c r="N113" s="153">
        <f>[1]节奏总纲!Z113</f>
        <v>69.575820622984452</v>
      </c>
      <c r="O113" s="153">
        <f>[1]节奏总纲!AA113</f>
        <v>37.462816086477687</v>
      </c>
      <c r="Q113" s="153">
        <f>[1]节奏总纲!AC113</f>
        <v>110</v>
      </c>
      <c r="R113" s="153">
        <f>[1]节奏总纲!AD113</f>
        <v>67.942312709427185</v>
      </c>
      <c r="S113" s="153">
        <f>[1]节奏总纲!AE113</f>
        <v>70.003807055133578</v>
      </c>
      <c r="T113" s="153">
        <f>[1]节奏总纲!AF113</f>
        <v>72.919951060835245</v>
      </c>
      <c r="U113" s="153">
        <f>[1]节奏总纲!AG113</f>
        <v>77.332919927503724</v>
      </c>
      <c r="V113" s="153">
        <f>[1]节奏总纲!AH113</f>
        <v>86.154780808490045</v>
      </c>
      <c r="AN113" s="153">
        <f>[1]节奏总纲!AZ113</f>
        <v>110</v>
      </c>
      <c r="AO113" s="153">
        <f>[1]节奏总纲!BA113</f>
        <v>38.663818688865533</v>
      </c>
      <c r="AP113" s="153">
        <f>[1]节奏总纲!BB113</f>
        <v>40.168994574261895</v>
      </c>
      <c r="AQ113" s="153">
        <f>[1]节奏总纲!BC113</f>
        <v>42.109294145892463</v>
      </c>
      <c r="AR113" s="153">
        <f>[1]节奏总纲!BD113</f>
        <v>44.843574549861387</v>
      </c>
      <c r="AS113" s="153">
        <f>[1]节奏总纲!BE113</f>
        <v>49.526167968714425</v>
      </c>
      <c r="AW113" s="153">
        <v>110</v>
      </c>
      <c r="AX113" s="153">
        <f>'[1]资源-钻石'!L113</f>
        <v>4831046.3994145347</v>
      </c>
      <c r="AY113" s="153">
        <f>'[1]资源-钻石'!M113</f>
        <v>6810137.5045184502</v>
      </c>
      <c r="AZ113" s="153">
        <f>'[1]资源-钻石'!N113</f>
        <v>9910505.4162565973</v>
      </c>
      <c r="BA113" s="153">
        <f>'[1]资源-钻石'!O113</f>
        <v>23625824.962129351</v>
      </c>
      <c r="BB113" s="153">
        <f>'[1]资源-钻石'!P113</f>
        <v>40014904.683659926</v>
      </c>
    </row>
    <row r="114" spans="2:54" x14ac:dyDescent="0.15">
      <c r="B114" s="153">
        <f>[1]节奏总纲!N114</f>
        <v>121</v>
      </c>
      <c r="C114" s="153">
        <f>[1]节奏总纲!O114</f>
        <v>111</v>
      </c>
      <c r="D114" s="153">
        <f>[1]节奏总纲!P114</f>
        <v>2193.9920512743265</v>
      </c>
      <c r="E114" s="153">
        <f>[1]节奏总纲!Q114</f>
        <v>1869.0618284805987</v>
      </c>
      <c r="F114" s="153">
        <f>[1]节奏总纲!R114</f>
        <v>1500.4711638665117</v>
      </c>
      <c r="G114" s="153">
        <f>[1]节奏总纲!S114</f>
        <v>1076.5918995603122</v>
      </c>
      <c r="H114" s="153">
        <f>[1]节奏总纲!T114</f>
        <v>583.16308722871599</v>
      </c>
      <c r="J114" s="153">
        <f>[1]节奏总纲!V114</f>
        <v>111</v>
      </c>
      <c r="K114" s="153">
        <f>[1]节奏总纲!W114</f>
        <v>146.99205127432651</v>
      </c>
      <c r="L114" s="153">
        <f>[1]节奏总纲!X114</f>
        <v>127.67892848059864</v>
      </c>
      <c r="M114" s="153">
        <f>[1]节奏总纲!Y114</f>
        <v>103.18896386651181</v>
      </c>
      <c r="N114" s="153">
        <f>[1]节奏总纲!Z114</f>
        <v>75.19949956031212</v>
      </c>
      <c r="O114" s="153">
        <f>[1]节奏总纲!AA114</f>
        <v>41.117487228716072</v>
      </c>
      <c r="Q114" s="153">
        <f>[1]节奏总纲!AC114</f>
        <v>111</v>
      </c>
      <c r="R114" s="153">
        <f>[1]节奏总纲!AD114</f>
        <v>68.071211008105138</v>
      </c>
      <c r="S114" s="153">
        <f>[1]节奏总纲!AE114</f>
        <v>70.127815365673797</v>
      </c>
      <c r="T114" s="153">
        <f>[1]节奏总纲!AF114</f>
        <v>73.051543220271398</v>
      </c>
      <c r="U114" s="153">
        <f>[1]节奏总纲!AG114</f>
        <v>77.461998485874332</v>
      </c>
      <c r="V114" s="153">
        <f>[1]节奏总纲!AH114</f>
        <v>86.301784901840136</v>
      </c>
      <c r="AN114" s="153">
        <f>[1]节奏总纲!AZ114</f>
        <v>111</v>
      </c>
      <c r="AO114" s="153">
        <f>[1]节奏总纲!BA114</f>
        <v>38.72644921510345</v>
      </c>
      <c r="AP114" s="153">
        <f>[1]节奏总纲!BB114</f>
        <v>40.227268565386687</v>
      </c>
      <c r="AQ114" s="153">
        <f>[1]节奏总纲!BC114</f>
        <v>42.167148737437572</v>
      </c>
      <c r="AR114" s="153">
        <f>[1]节奏总纲!BD114</f>
        <v>44.908213165621142</v>
      </c>
      <c r="AS114" s="153">
        <f>[1]节奏总纲!BE114</f>
        <v>49.588147305704041</v>
      </c>
      <c r="AW114" s="153">
        <v>111</v>
      </c>
      <c r="AX114" s="153">
        <f>'[1]资源-钻石'!L114</f>
        <v>4949154.8524786253</v>
      </c>
      <c r="AY114" s="153">
        <f>'[1]资源-钻石'!M114</f>
        <v>6990399.4209340848</v>
      </c>
      <c r="AZ114" s="153">
        <f>'[1]资源-钻石'!N114</f>
        <v>10182041.837804291</v>
      </c>
      <c r="BA114" s="153">
        <f>'[1]资源-钻石'!O114</f>
        <v>24394855.76613101</v>
      </c>
      <c r="BB114" s="153">
        <f>'[1]资源-钻石'!P114</f>
        <v>41822198.739968672</v>
      </c>
    </row>
    <row r="115" spans="2:54" x14ac:dyDescent="0.15">
      <c r="B115" s="153">
        <f>[1]节奏总纲!N115</f>
        <v>122</v>
      </c>
      <c r="C115" s="153">
        <f>[1]节奏总纲!O115</f>
        <v>112</v>
      </c>
      <c r="D115" s="153">
        <f>[1]节奏总纲!P115</f>
        <v>2351.5342310339256</v>
      </c>
      <c r="E115" s="153">
        <f>[1]节奏总纲!Q115</f>
        <v>2004.6829319564217</v>
      </c>
      <c r="F115" s="153">
        <f>[1]节奏总纲!R115</f>
        <v>1609.3900277196187</v>
      </c>
      <c r="G115" s="153">
        <f>[1]节奏总纲!S115</f>
        <v>1155.3087677069677</v>
      </c>
      <c r="H115" s="153">
        <f>[1]节奏总纲!T115</f>
        <v>623.15657122399034</v>
      </c>
      <c r="J115" s="153">
        <f>[1]节奏总纲!V115</f>
        <v>112</v>
      </c>
      <c r="K115" s="153">
        <f>[1]节奏总纲!W115</f>
        <v>157.54217975959909</v>
      </c>
      <c r="L115" s="153">
        <f>[1]节奏总纲!X115</f>
        <v>135.62110347582302</v>
      </c>
      <c r="M115" s="153">
        <f>[1]节奏总纲!Y115</f>
        <v>108.91886385310704</v>
      </c>
      <c r="N115" s="153">
        <f>[1]节奏总纲!Z115</f>
        <v>78.716868146655543</v>
      </c>
      <c r="O115" s="153">
        <f>[1]节奏总纲!AA115</f>
        <v>39.993483995274346</v>
      </c>
      <c r="Q115" s="153">
        <f>[1]节奏总纲!AC115</f>
        <v>112</v>
      </c>
      <c r="R115" s="153">
        <f>[1]节奏总纲!AD115</f>
        <v>68.196246161507091</v>
      </c>
      <c r="S115" s="153">
        <f>[1]节奏总纲!AE115</f>
        <v>70.251823676214016</v>
      </c>
      <c r="T115" s="153">
        <f>[1]节奏总纲!AF115</f>
        <v>73.174668450093861</v>
      </c>
      <c r="U115" s="153">
        <f>[1]节奏总纲!AG115</f>
        <v>77.591077044244926</v>
      </c>
      <c r="V115" s="153">
        <f>[1]节奏总纲!AH115</f>
        <v>86.448788995190213</v>
      </c>
      <c r="AN115" s="153">
        <f>[1]节奏总纲!AZ115</f>
        <v>112</v>
      </c>
      <c r="AO115" s="153">
        <f>[1]节奏总纲!BA115</f>
        <v>38.789079741341368</v>
      </c>
      <c r="AP115" s="153">
        <f>[1]节奏总纲!BB115</f>
        <v>40.28554255651148</v>
      </c>
      <c r="AQ115" s="153">
        <f>[1]节奏总纲!BC115</f>
        <v>42.225003328982673</v>
      </c>
      <c r="AR115" s="153">
        <f>[1]节奏总纲!BD115</f>
        <v>44.972851781380903</v>
      </c>
      <c r="AS115" s="153">
        <f>[1]节奏总纲!BE115</f>
        <v>49.65012664269365</v>
      </c>
      <c r="AW115" s="153">
        <v>112</v>
      </c>
      <c r="AX115" s="153">
        <f>'[1]资源-钻石'!L115</f>
        <v>5067263.3055427158</v>
      </c>
      <c r="AY115" s="153">
        <f>'[1]资源-钻石'!M115</f>
        <v>7170661.3373497194</v>
      </c>
      <c r="AZ115" s="153">
        <f>'[1]资源-钻石'!N115</f>
        <v>10453578.259351986</v>
      </c>
      <c r="BA115" s="153">
        <f>'[1]资源-钻石'!O115</f>
        <v>25163886.570132669</v>
      </c>
      <c r="BB115" s="153">
        <f>'[1]资源-钻石'!P115</f>
        <v>43629492.796277419</v>
      </c>
    </row>
    <row r="116" spans="2:54" x14ac:dyDescent="0.15">
      <c r="B116" s="153">
        <f>[1]节奏总纲!N116</f>
        <v>123</v>
      </c>
      <c r="C116" s="153">
        <f>[1]节奏总纲!O116</f>
        <v>113</v>
      </c>
      <c r="D116" s="153">
        <f>[1]节奏总纲!P116</f>
        <v>2520.3837585303886</v>
      </c>
      <c r="E116" s="153">
        <f>[1]节奏总纲!Q116</f>
        <v>2149.6353076505684</v>
      </c>
      <c r="F116" s="153">
        <f>[1]节奏总纲!R116</f>
        <v>1726.7149129691693</v>
      </c>
      <c r="G116" s="153">
        <f>[1]节奏总纲!S116</f>
        <v>1235.7441568074496</v>
      </c>
      <c r="H116" s="153">
        <f>[1]节奏总纲!T116</f>
        <v>665.63335062787564</v>
      </c>
      <c r="J116" s="153">
        <f>[1]节奏总纲!V116</f>
        <v>113</v>
      </c>
      <c r="K116" s="153">
        <f>[1]节奏总纲!W116</f>
        <v>168.849527496463</v>
      </c>
      <c r="L116" s="153">
        <f>[1]节奏总纲!X116</f>
        <v>144.95237569414667</v>
      </c>
      <c r="M116" s="153">
        <f>[1]节奏总纲!Y116</f>
        <v>117.32488524955056</v>
      </c>
      <c r="N116" s="153">
        <f>[1]节奏总纲!Z116</f>
        <v>80.435389100481871</v>
      </c>
      <c r="O116" s="153">
        <f>[1]节奏总纲!AA116</f>
        <v>42.476779403885303</v>
      </c>
      <c r="Q116" s="153">
        <f>[1]节奏总纲!AC116</f>
        <v>113</v>
      </c>
      <c r="R116" s="153">
        <f>[1]节奏总纲!AD116</f>
        <v>68.321281314909029</v>
      </c>
      <c r="S116" s="153">
        <f>[1]节奏总纲!AE116</f>
        <v>70.375831986754235</v>
      </c>
      <c r="T116" s="153">
        <f>[1]节奏总纲!AF116</f>
        <v>73.297793679916325</v>
      </c>
      <c r="U116" s="153">
        <f>[1]节奏总纲!AG116</f>
        <v>77.720155602615534</v>
      </c>
      <c r="V116" s="153">
        <f>[1]节奏总纲!AH116</f>
        <v>86.595793088540304</v>
      </c>
      <c r="AN116" s="153">
        <f>[1]节奏总纲!AZ116</f>
        <v>113</v>
      </c>
      <c r="AO116" s="153">
        <f>[1]节奏总纲!BA116</f>
        <v>38.851710267579293</v>
      </c>
      <c r="AP116" s="153">
        <f>[1]节奏总纲!BB116</f>
        <v>40.343816547636273</v>
      </c>
      <c r="AQ116" s="153">
        <f>[1]节奏总纲!BC116</f>
        <v>42.282857920527782</v>
      </c>
      <c r="AR116" s="153">
        <f>[1]节奏总纲!BD116</f>
        <v>45.032359480672049</v>
      </c>
      <c r="AS116" s="153">
        <f>[1]节奏总纲!BE116</f>
        <v>49.712105979683258</v>
      </c>
      <c r="AW116" s="153">
        <v>113</v>
      </c>
      <c r="AX116" s="153">
        <f>'[1]资源-钻石'!L116</f>
        <v>5185371.7586068064</v>
      </c>
      <c r="AY116" s="153">
        <f>'[1]资源-钻石'!M116</f>
        <v>7350923.2537653539</v>
      </c>
      <c r="AZ116" s="153">
        <f>'[1]资源-钻石'!N116</f>
        <v>10725114.68089968</v>
      </c>
      <c r="BA116" s="153">
        <f>'[1]资源-钻石'!O116</f>
        <v>25932917.374134328</v>
      </c>
      <c r="BB116" s="153">
        <f>'[1]资源-钻石'!P116</f>
        <v>45436786.852586165</v>
      </c>
    </row>
    <row r="117" spans="2:54" x14ac:dyDescent="0.15">
      <c r="B117" s="153">
        <f>[1]节奏总纲!N117</f>
        <v>124</v>
      </c>
      <c r="C117" s="153">
        <f>[1]节奏总纲!O117</f>
        <v>114</v>
      </c>
      <c r="D117" s="153">
        <f>[1]节奏总纲!P117</f>
        <v>2701.3522012628878</v>
      </c>
      <c r="E117" s="153">
        <f>[1]节奏总纲!Q117</f>
        <v>2304.5235628973696</v>
      </c>
      <c r="F117" s="153">
        <f>[1]节奏总纲!R117</f>
        <v>1846.3742295631837</v>
      </c>
      <c r="G117" s="153">
        <f>[1]节奏总纲!S117</f>
        <v>1319.3404150967945</v>
      </c>
      <c r="H117" s="153">
        <f>[1]节奏总纲!T117</f>
        <v>710.99589937239205</v>
      </c>
      <c r="J117" s="153">
        <f>[1]节奏总纲!V117</f>
        <v>114</v>
      </c>
      <c r="K117" s="153">
        <f>[1]节奏总纲!W117</f>
        <v>180.96844273249917</v>
      </c>
      <c r="L117" s="153">
        <f>[1]节奏总纲!X117</f>
        <v>154.88825524680124</v>
      </c>
      <c r="M117" s="153">
        <f>[1]节奏总纲!Y117</f>
        <v>119.6593165940144</v>
      </c>
      <c r="N117" s="153">
        <f>[1]节奏总纲!Z117</f>
        <v>83.59625828934486</v>
      </c>
      <c r="O117" s="153">
        <f>[1]节奏总纲!AA117</f>
        <v>45.362548744516403</v>
      </c>
      <c r="Q117" s="153">
        <f>[1]节奏总纲!AC117</f>
        <v>114</v>
      </c>
      <c r="R117" s="153">
        <f>[1]节奏总纲!AD117</f>
        <v>68.446316468310982</v>
      </c>
      <c r="S117" s="153">
        <f>[1]节奏总纲!AE117</f>
        <v>70.499840297294455</v>
      </c>
      <c r="T117" s="153">
        <f>[1]节奏总纲!AF117</f>
        <v>73.420918909738774</v>
      </c>
      <c r="U117" s="153">
        <f>[1]节奏总纲!AG117</f>
        <v>77.849234160986143</v>
      </c>
      <c r="V117" s="153">
        <f>[1]节奏总纲!AH117</f>
        <v>86.742797181890381</v>
      </c>
      <c r="AN117" s="153">
        <f>[1]节奏总纲!AZ117</f>
        <v>114</v>
      </c>
      <c r="AO117" s="153">
        <f>[1]节奏总纲!BA117</f>
        <v>38.91434079381721</v>
      </c>
      <c r="AP117" s="153">
        <f>[1]节奏总纲!BB117</f>
        <v>40.402090538761065</v>
      </c>
      <c r="AQ117" s="153">
        <f>[1]节奏总纲!BC117</f>
        <v>42.340712512072891</v>
      </c>
      <c r="AR117" s="153">
        <f>[1]节奏总纲!BD117</f>
        <v>45.088151688727308</v>
      </c>
      <c r="AS117" s="153">
        <f>[1]节奏总纲!BE117</f>
        <v>49.774085316672867</v>
      </c>
      <c r="AW117" s="153">
        <v>114</v>
      </c>
      <c r="AX117" s="153">
        <f>'[1]资源-钻石'!L117</f>
        <v>5303480.211670897</v>
      </c>
      <c r="AY117" s="153">
        <f>'[1]资源-钻石'!M117</f>
        <v>7531185.1701809885</v>
      </c>
      <c r="AZ117" s="153">
        <f>'[1]资源-钻石'!N117</f>
        <v>10996651.102447374</v>
      </c>
      <c r="BA117" s="153">
        <f>'[1]资源-钻石'!O117</f>
        <v>26701948.178135987</v>
      </c>
      <c r="BB117" s="153">
        <f>'[1]资源-钻石'!P117</f>
        <v>47244080.908894911</v>
      </c>
    </row>
    <row r="118" spans="2:54" x14ac:dyDescent="0.15">
      <c r="B118" s="153">
        <f>[1]节奏总纲!N118</f>
        <v>125</v>
      </c>
      <c r="C118" s="153">
        <f>[1]节奏总纲!O118</f>
        <v>115</v>
      </c>
      <c r="D118" s="153">
        <f>[1]节奏总纲!P118</f>
        <v>2895.3093757400989</v>
      </c>
      <c r="E118" s="153">
        <f>[1]节奏总纲!Q118</f>
        <v>2463.0396859421021</v>
      </c>
      <c r="F118" s="153">
        <f>[1]节奏总纲!R118</f>
        <v>1969.9684992535633</v>
      </c>
      <c r="G118" s="153">
        <f>[1]节奏总纲!S118</f>
        <v>1407.1203566096881</v>
      </c>
      <c r="H118" s="153">
        <f>[1]节奏总纲!T118</f>
        <v>758.86058738147995</v>
      </c>
      <c r="J118" s="153">
        <f>[1]节奏总纲!V118</f>
        <v>115</v>
      </c>
      <c r="K118" s="153">
        <f>[1]节奏总纲!W118</f>
        <v>193.95717447721108</v>
      </c>
      <c r="L118" s="153">
        <f>[1]节奏总纲!X118</f>
        <v>158.51612304473247</v>
      </c>
      <c r="M118" s="153">
        <f>[1]节奏总纲!Y118</f>
        <v>123.59426969037963</v>
      </c>
      <c r="N118" s="153">
        <f>[1]节奏总纲!Z118</f>
        <v>87.779941512893629</v>
      </c>
      <c r="O118" s="153">
        <f>[1]节奏总纲!AA118</f>
        <v>47.864688009087899</v>
      </c>
      <c r="Q118" s="153">
        <f>[1]节奏总纲!AC118</f>
        <v>115</v>
      </c>
      <c r="R118" s="153">
        <f>[1]节奏总纲!AD118</f>
        <v>68.571351621712935</v>
      </c>
      <c r="S118" s="153">
        <f>[1]节奏总纲!AE118</f>
        <v>70.623848607834674</v>
      </c>
      <c r="T118" s="153">
        <f>[1]节奏总纲!AF118</f>
        <v>73.544044139561237</v>
      </c>
      <c r="U118" s="153">
        <f>[1]节奏总纲!AG118</f>
        <v>77.978312719356751</v>
      </c>
      <c r="V118" s="153">
        <f>[1]节奏总纲!AH118</f>
        <v>86.889801275240458</v>
      </c>
      <c r="AN118" s="153">
        <f>[1]节奏总纲!AZ118</f>
        <v>115</v>
      </c>
      <c r="AO118" s="153">
        <f>[1]节奏总纲!BA118</f>
        <v>38.976971320055128</v>
      </c>
      <c r="AP118" s="153">
        <f>[1]节奏总纲!BB118</f>
        <v>40.460364529885858</v>
      </c>
      <c r="AQ118" s="153">
        <f>[1]节奏总纲!BC118</f>
        <v>42.398567103617999</v>
      </c>
      <c r="AR118" s="153">
        <f>[1]节奏总纲!BD118</f>
        <v>45.143943896782567</v>
      </c>
      <c r="AS118" s="153">
        <f>[1]节奏总纲!BE118</f>
        <v>49.836064653662483</v>
      </c>
      <c r="AW118" s="153">
        <v>115</v>
      </c>
      <c r="AX118" s="153">
        <f>'[1]资源-钻石'!L118</f>
        <v>5421588.6647349875</v>
      </c>
      <c r="AY118" s="153">
        <f>'[1]资源-钻石'!M118</f>
        <v>7711447.0865966231</v>
      </c>
      <c r="AZ118" s="153">
        <f>'[1]资源-钻石'!N118</f>
        <v>11268187.523995068</v>
      </c>
      <c r="BA118" s="153">
        <f>'[1]资源-钻石'!O118</f>
        <v>27470978.982137647</v>
      </c>
      <c r="BB118" s="153">
        <f>'[1]资源-钻石'!P118</f>
        <v>49051374.965203658</v>
      </c>
    </row>
    <row r="119" spans="2:54" x14ac:dyDescent="0.15">
      <c r="B119" s="153">
        <f>[1]节奏总纲!N119</f>
        <v>126</v>
      </c>
      <c r="C119" s="153">
        <f>[1]节奏总纲!O119</f>
        <v>116</v>
      </c>
      <c r="D119" s="153">
        <f>[1]节奏总纲!P119</f>
        <v>3103.1875282132928</v>
      </c>
      <c r="E119" s="153">
        <f>[1]节奏总纲!Q119</f>
        <v>2636.7784427228348</v>
      </c>
      <c r="F119" s="153">
        <f>[1]节奏总纲!R119</f>
        <v>2108.9262441737537</v>
      </c>
      <c r="G119" s="153">
        <f>[1]节奏总纲!S119</f>
        <v>1509.0800949701243</v>
      </c>
      <c r="H119" s="153">
        <f>[1]节奏总纲!T119</f>
        <v>813.34545114470404</v>
      </c>
      <c r="J119" s="153">
        <f>[1]节奏总纲!V119</f>
        <v>116</v>
      </c>
      <c r="K119" s="153">
        <f>[1]节奏总纲!W119</f>
        <v>207.87815247319395</v>
      </c>
      <c r="L119" s="153">
        <f>[1]节奏总纲!X119</f>
        <v>173.73875678073273</v>
      </c>
      <c r="M119" s="153">
        <f>[1]节奏总纲!Y119</f>
        <v>138.95774492019041</v>
      </c>
      <c r="N119" s="153">
        <f>[1]节奏总纲!Z119</f>
        <v>101.95973836043618</v>
      </c>
      <c r="O119" s="153">
        <f>[1]节奏总纲!AA119</f>
        <v>54.484863763224098</v>
      </c>
      <c r="Q119" s="153">
        <f>[1]节奏总纲!AC119</f>
        <v>116</v>
      </c>
      <c r="R119" s="153">
        <f>[1]节奏总纲!AD119</f>
        <v>68.696386775114874</v>
      </c>
      <c r="S119" s="153">
        <f>[1]节奏总纲!AE119</f>
        <v>70.747856918374893</v>
      </c>
      <c r="T119" s="153">
        <f>[1]节奏总纲!AF119</f>
        <v>73.667169369383686</v>
      </c>
      <c r="U119" s="153">
        <f>[1]节奏总纲!AG119</f>
        <v>78.10469841238104</v>
      </c>
      <c r="V119" s="153">
        <f>[1]节奏总纲!AH119</f>
        <v>87.033659382136349</v>
      </c>
      <c r="AN119" s="153">
        <f>[1]节奏总纲!AZ119</f>
        <v>116</v>
      </c>
      <c r="AO119" s="153">
        <f>[1]节奏总纲!BA119</f>
        <v>39.034165367506482</v>
      </c>
      <c r="AP119" s="153">
        <f>[1]节奏总纲!BB119</f>
        <v>40.518638521010644</v>
      </c>
      <c r="AQ119" s="153">
        <f>[1]节奏总纲!BC119</f>
        <v>42.456421695163108</v>
      </c>
      <c r="AR119" s="153">
        <f>[1]节奏总纲!BD119</f>
        <v>45.199736104837825</v>
      </c>
      <c r="AS119" s="153">
        <f>[1]节奏总纲!BE119</f>
        <v>49.898043990652091</v>
      </c>
      <c r="AW119" s="153">
        <v>116</v>
      </c>
      <c r="AX119" s="153">
        <f>'[1]资源-钻石'!L119</f>
        <v>5539697.1177990781</v>
      </c>
      <c r="AY119" s="153">
        <f>'[1]资源-钻石'!M119</f>
        <v>7891709.0030122576</v>
      </c>
      <c r="AZ119" s="153">
        <f>'[1]资源-钻石'!N119</f>
        <v>11539723.945542762</v>
      </c>
      <c r="BA119" s="153">
        <f>'[1]资源-钻石'!O119</f>
        <v>28240009.786139306</v>
      </c>
      <c r="BB119" s="153">
        <f>'[1]资源-钻石'!P119</f>
        <v>50858669.021512404</v>
      </c>
    </row>
    <row r="120" spans="2:54" x14ac:dyDescent="0.15">
      <c r="B120" s="153">
        <f>[1]节奏总纲!N120</f>
        <v>127</v>
      </c>
      <c r="C120" s="153">
        <f>[1]节奏总纲!O120</f>
        <v>117</v>
      </c>
      <c r="D120" s="153">
        <f>[1]节奏总纲!P120</f>
        <v>3325.985815475135</v>
      </c>
      <c r="E120" s="153">
        <f>[1]节奏总纲!Q120</f>
        <v>2826.7553445723174</v>
      </c>
      <c r="F120" s="153">
        <f>[1]节奏总纲!R120</f>
        <v>2262.6681502677343</v>
      </c>
      <c r="G120" s="153">
        <f>[1]节奏总纲!S120</f>
        <v>1618.0920992286531</v>
      </c>
      <c r="H120" s="153">
        <f>[1]节奏总纲!T120</f>
        <v>873.07127656222303</v>
      </c>
      <c r="J120" s="153">
        <f>[1]节奏总纲!V120</f>
        <v>117</v>
      </c>
      <c r="K120" s="153">
        <f>[1]节奏总纲!W120</f>
        <v>222.79828726184223</v>
      </c>
      <c r="L120" s="153">
        <f>[1]节奏总纲!X120</f>
        <v>189.9769018494826</v>
      </c>
      <c r="M120" s="153">
        <f>[1]节奏总纲!Y120</f>
        <v>153.74190609398056</v>
      </c>
      <c r="N120" s="153">
        <f>[1]节奏总纲!Z120</f>
        <v>109.0120042585288</v>
      </c>
      <c r="O120" s="153">
        <f>[1]节奏总纲!AA120</f>
        <v>59.72582541751899</v>
      </c>
      <c r="Q120" s="153">
        <f>[1]节奏总纲!AC120</f>
        <v>117</v>
      </c>
      <c r="R120" s="153">
        <f>[1]节奏总纲!AD120</f>
        <v>68.821421928516827</v>
      </c>
      <c r="S120" s="153">
        <f>[1]节奏总纲!AE120</f>
        <v>70.871865228915112</v>
      </c>
      <c r="T120" s="153">
        <f>[1]节奏总纲!AF120</f>
        <v>73.790294599206149</v>
      </c>
      <c r="U120" s="153">
        <f>[1]节奏总纲!AG120</f>
        <v>78.230540290975199</v>
      </c>
      <c r="V120" s="153">
        <f>[1]节奏总纲!AH120</f>
        <v>87.168098110592624</v>
      </c>
      <c r="AN120" s="153">
        <f>[1]节奏总纲!AZ120</f>
        <v>117</v>
      </c>
      <c r="AO120" s="153">
        <f>[1]节奏总纲!BA120</f>
        <v>39.088198074219406</v>
      </c>
      <c r="AP120" s="153">
        <f>[1]节奏总纲!BB120</f>
        <v>40.576912512135436</v>
      </c>
      <c r="AQ120" s="153">
        <f>[1]节奏总纲!BC120</f>
        <v>42.51427628670821</v>
      </c>
      <c r="AR120" s="153">
        <f>[1]节奏总纲!BD120</f>
        <v>45.255528312893091</v>
      </c>
      <c r="AS120" s="153">
        <f>[1]节奏总纲!BE120</f>
        <v>49.9600233276417</v>
      </c>
      <c r="AW120" s="153">
        <v>117</v>
      </c>
      <c r="AX120" s="153">
        <f>'[1]资源-钻石'!L120</f>
        <v>5657805.5708631687</v>
      </c>
      <c r="AY120" s="153">
        <f>'[1]资源-钻石'!M120</f>
        <v>8071970.9194278922</v>
      </c>
      <c r="AZ120" s="153">
        <f>'[1]资源-钻石'!N120</f>
        <v>11811260.367090456</v>
      </c>
      <c r="BA120" s="153">
        <f>'[1]资源-钻石'!O120</f>
        <v>29009040.590140965</v>
      </c>
      <c r="BB120" s="153">
        <f>'[1]资源-钻石'!P120</f>
        <v>52665963.07782115</v>
      </c>
    </row>
    <row r="121" spans="2:54" x14ac:dyDescent="0.15">
      <c r="B121" s="153">
        <f>[1]节奏总纲!N121</f>
        <v>128</v>
      </c>
      <c r="C121" s="153">
        <f>[1]节奏总纲!O121</f>
        <v>118</v>
      </c>
      <c r="D121" s="153">
        <f>[1]节奏总纲!P121</f>
        <v>3564.7751072609281</v>
      </c>
      <c r="E121" s="153">
        <f>[1]节奏总纲!Q121</f>
        <v>3030.4153186825147</v>
      </c>
      <c r="F121" s="153">
        <f>[1]节奏总纲!R121</f>
        <v>2426.1859380017877</v>
      </c>
      <c r="G121" s="153">
        <f>[1]节奏总纲!S121</f>
        <v>1737.4713872789764</v>
      </c>
      <c r="H121" s="153">
        <f>[1]节奏总纲!T121</f>
        <v>936.10994316671975</v>
      </c>
      <c r="J121" s="153">
        <f>[1]节奏总纲!V121</f>
        <v>118</v>
      </c>
      <c r="K121" s="153">
        <f>[1]节奏总纲!W121</f>
        <v>238.78929178579301</v>
      </c>
      <c r="L121" s="153">
        <f>[1]节奏总纲!X121</f>
        <v>203.65997411019725</v>
      </c>
      <c r="M121" s="153">
        <f>[1]节奏总纲!Y121</f>
        <v>163.5177877340534</v>
      </c>
      <c r="N121" s="153">
        <f>[1]节奏总纲!Z121</f>
        <v>119.37928805032334</v>
      </c>
      <c r="O121" s="153">
        <f>[1]节奏总纲!AA121</f>
        <v>63.038666604496711</v>
      </c>
      <c r="Q121" s="153">
        <f>[1]节奏总纲!AC121</f>
        <v>118</v>
      </c>
      <c r="R121" s="153">
        <f>[1]节奏总纲!AD121</f>
        <v>68.946457081918766</v>
      </c>
      <c r="S121" s="153">
        <f>[1]节奏总纲!AE121</f>
        <v>70.995873539455332</v>
      </c>
      <c r="T121" s="153">
        <f>[1]节奏总纲!AF121</f>
        <v>73.913419829028598</v>
      </c>
      <c r="U121" s="153">
        <f>[1]节奏总纲!AG121</f>
        <v>78.356382169569343</v>
      </c>
      <c r="V121" s="153">
        <f>[1]节奏总纲!AH121</f>
        <v>87.302536839048898</v>
      </c>
      <c r="AN121" s="153">
        <f>[1]节奏总纲!AZ121</f>
        <v>118</v>
      </c>
      <c r="AO121" s="153">
        <f>[1]节奏总纲!BA121</f>
        <v>39.14223078093233</v>
      </c>
      <c r="AP121" s="153">
        <f>[1]节奏总纲!BB121</f>
        <v>40.635186503260229</v>
      </c>
      <c r="AQ121" s="153">
        <f>[1]节奏总纲!BC121</f>
        <v>42.572130878253319</v>
      </c>
      <c r="AR121" s="153">
        <f>[1]节奏总纲!BD121</f>
        <v>45.31132052094835</v>
      </c>
      <c r="AS121" s="153">
        <f>[1]节奏总纲!BE121</f>
        <v>50.018998195299922</v>
      </c>
      <c r="AW121" s="153">
        <v>118</v>
      </c>
      <c r="AX121" s="153">
        <f>'[1]资源-钻石'!L121</f>
        <v>5775914.0239272593</v>
      </c>
      <c r="AY121" s="153">
        <f>'[1]资源-钻石'!M121</f>
        <v>8252232.8358435268</v>
      </c>
      <c r="AZ121" s="153">
        <f>'[1]资源-钻石'!N121</f>
        <v>12082796.78863815</v>
      </c>
      <c r="BA121" s="153">
        <f>'[1]资源-钻石'!O121</f>
        <v>29778071.394142624</v>
      </c>
      <c r="BB121" s="153">
        <f>'[1]资源-钻石'!P121</f>
        <v>54473257.134129897</v>
      </c>
    </row>
    <row r="122" spans="2:54" x14ac:dyDescent="0.15">
      <c r="B122" s="153">
        <f>[1]节奏总纲!N122</f>
        <v>129</v>
      </c>
      <c r="C122" s="153">
        <f>[1]节奏总纲!O122</f>
        <v>119</v>
      </c>
      <c r="D122" s="153">
        <f>[1]节奏总纲!P122</f>
        <v>3820.7031333347636</v>
      </c>
      <c r="E122" s="153">
        <f>[1]节奏总纲!Q122</f>
        <v>3250.2721555278836</v>
      </c>
      <c r="F122" s="153">
        <f>[1]节奏总纲!R122</f>
        <v>2604.5733259943081</v>
      </c>
      <c r="G122" s="153">
        <f>[1]节奏总纲!S122</f>
        <v>1863.3569181273642</v>
      </c>
      <c r="H122" s="153">
        <f>[1]节奏总纲!T122</f>
        <v>1000.260080307041</v>
      </c>
      <c r="J122" s="153">
        <f>[1]节奏总纲!V122</f>
        <v>119</v>
      </c>
      <c r="K122" s="153">
        <f>[1]节奏总纲!W122</f>
        <v>255.92802607383555</v>
      </c>
      <c r="L122" s="153">
        <f>[1]节奏总纲!X122</f>
        <v>219.85683684536889</v>
      </c>
      <c r="M122" s="153">
        <f>[1]节奏总纲!Y122</f>
        <v>178.38738799252042</v>
      </c>
      <c r="N122" s="153">
        <f>[1]节奏总纲!Z122</f>
        <v>125.88553084838782</v>
      </c>
      <c r="O122" s="153">
        <f>[1]节奏总纲!AA122</f>
        <v>64.150137140321249</v>
      </c>
      <c r="Q122" s="153">
        <f>[1]节奏总纲!AC122</f>
        <v>119</v>
      </c>
      <c r="R122" s="153">
        <f>[1]节奏总纲!AD122</f>
        <v>69.066704614192943</v>
      </c>
      <c r="S122" s="153">
        <f>[1]节奏总纲!AE122</f>
        <v>71.113087458015798</v>
      </c>
      <c r="T122" s="153">
        <f>[1]节奏总纲!AF122</f>
        <v>74.034200876118248</v>
      </c>
      <c r="U122" s="153">
        <f>[1]节奏总纲!AG122</f>
        <v>78.482224048163502</v>
      </c>
      <c r="V122" s="153">
        <f>[1]节奏总纲!AH122</f>
        <v>87.436975567505186</v>
      </c>
      <c r="AN122" s="153">
        <f>[1]节奏总纲!AZ122</f>
        <v>119</v>
      </c>
      <c r="AO122" s="153">
        <f>[1]节奏总纲!BA122</f>
        <v>39.196263487645254</v>
      </c>
      <c r="AP122" s="153">
        <f>[1]节奏总纲!BB122</f>
        <v>40.693460494385022</v>
      </c>
      <c r="AQ122" s="153">
        <f>[1]节奏总纲!BC122</f>
        <v>42.629985469798427</v>
      </c>
      <c r="AR122" s="153">
        <f>[1]节奏总纲!BD122</f>
        <v>45.367112729003608</v>
      </c>
      <c r="AS122" s="153">
        <f>[1]节奏总纲!BE122</f>
        <v>50.072514238398277</v>
      </c>
      <c r="AW122" s="153">
        <v>119</v>
      </c>
      <c r="AX122" s="153">
        <f>'[1]资源-钻石'!L122</f>
        <v>5894022.4769913498</v>
      </c>
      <c r="AY122" s="153">
        <f>'[1]资源-钻石'!M122</f>
        <v>8432494.7522591613</v>
      </c>
      <c r="AZ122" s="153">
        <f>'[1]资源-钻石'!N122</f>
        <v>12354333.210185844</v>
      </c>
      <c r="BA122" s="153">
        <f>'[1]资源-钻石'!O122</f>
        <v>30547102.198144283</v>
      </c>
      <c r="BB122" s="153">
        <f>'[1]资源-钻石'!P122</f>
        <v>56280551.190438643</v>
      </c>
    </row>
    <row r="123" spans="2:54" x14ac:dyDescent="0.15">
      <c r="B123" s="153">
        <f>[1]节奏总纲!N123</f>
        <v>130</v>
      </c>
      <c r="C123" s="153">
        <f>[1]节奏总纲!O123</f>
        <v>120</v>
      </c>
      <c r="D123" s="153">
        <f>[1]节奏总纲!P123</f>
        <v>4095</v>
      </c>
      <c r="E123" s="153">
        <f>[1]节奏总纲!Q123</f>
        <v>3486.0735</v>
      </c>
      <c r="F123" s="153">
        <f>[1]节奏总纲!R123</f>
        <v>2791.971</v>
      </c>
      <c r="G123" s="153">
        <f>[1]节奏总纲!S123</f>
        <v>1988.5319999999999</v>
      </c>
      <c r="H123" s="153">
        <f>[1]节奏总纲!T123</f>
        <v>1067.9759999999999</v>
      </c>
      <c r="J123" s="153">
        <f>[1]节奏总纲!V123</f>
        <v>120</v>
      </c>
      <c r="K123" s="153">
        <f>[1]节奏总纲!W123</f>
        <v>274.29686666523639</v>
      </c>
      <c r="L123" s="153">
        <f>[1]节奏总纲!X123</f>
        <v>235.8013444721164</v>
      </c>
      <c r="M123" s="153">
        <f>[1]节奏总纲!Y123</f>
        <v>187.3976740056919</v>
      </c>
      <c r="N123" s="153">
        <f>[1]节奏总纲!Z123</f>
        <v>125.1750818726357</v>
      </c>
      <c r="O123" s="153">
        <f>[1]节奏总纲!AA123</f>
        <v>67.715919692958892</v>
      </c>
      <c r="Q123" s="153">
        <f>[1]节奏总纲!AC123</f>
        <v>120</v>
      </c>
      <c r="R123" s="153">
        <f>[1]节奏总纲!AD123</f>
        <v>69.18336653741882</v>
      </c>
      <c r="S123" s="153">
        <f>[1]节奏总纲!AE123</f>
        <v>71.230067506391322</v>
      </c>
      <c r="T123" s="153">
        <f>[1]节奏总纲!AF123</f>
        <v>74.149428238300118</v>
      </c>
      <c r="U123" s="153">
        <f>[1]节奏总纲!AG123</f>
        <v>78.608065926757661</v>
      </c>
      <c r="V123" s="153">
        <f>[1]节奏总纲!AH123</f>
        <v>87.571414295961461</v>
      </c>
      <c r="AN123" s="153">
        <f>[1]节奏总纲!AZ123</f>
        <v>120</v>
      </c>
      <c r="AO123" s="153">
        <f>[1]节奏总纲!BA123</f>
        <v>39.250296194358178</v>
      </c>
      <c r="AP123" s="153">
        <f>[1]节奏总纲!BB123</f>
        <v>40.751734485509814</v>
      </c>
      <c r="AQ123" s="153">
        <f>[1]节奏总纲!BC123</f>
        <v>42.687840061343536</v>
      </c>
      <c r="AR123" s="153">
        <f>[1]节奏总纲!BD123</f>
        <v>45.422904937058867</v>
      </c>
      <c r="AS123" s="153">
        <f>[1]节奏总纲!BE123</f>
        <v>50.126030281496639</v>
      </c>
      <c r="AW123" s="153">
        <v>120</v>
      </c>
      <c r="AX123" s="153">
        <f>'[1]资源-钻石'!L123</f>
        <v>6012130.9300554404</v>
      </c>
      <c r="AY123" s="153">
        <f>'[1]资源-钻石'!M123</f>
        <v>8612756.6686747968</v>
      </c>
      <c r="AZ123" s="153">
        <f>'[1]资源-钻石'!N123</f>
        <v>12625869.631733539</v>
      </c>
      <c r="BA123" s="153">
        <f>'[1]资源-钻石'!O123</f>
        <v>31316133.002145942</v>
      </c>
      <c r="BB123" s="153">
        <f>'[1]资源-钻石'!P123</f>
        <v>58087845.246747389</v>
      </c>
    </row>
    <row r="124" spans="2:54" x14ac:dyDescent="0.15">
      <c r="B124" s="153">
        <f>[1]节奏总纲!N124</f>
        <v>131</v>
      </c>
      <c r="C124" s="153">
        <f>[1]节奏总纲!O124</f>
        <v>121</v>
      </c>
      <c r="D124" s="153">
        <f>[1]节奏总纲!P124</f>
        <v>4388.9841025486576</v>
      </c>
      <c r="E124" s="153">
        <f>[1]节奏总纲!Q124</f>
        <v>3731.5142839868686</v>
      </c>
      <c r="F124" s="153">
        <f>[1]节奏总纲!R124</f>
        <v>2978.8035103997736</v>
      </c>
      <c r="G124" s="153">
        <f>[1]节奏总纲!S124</f>
        <v>2122.0738135822758</v>
      </c>
      <c r="H124" s="153">
        <f>[1]节奏总纲!T124</f>
        <v>1143.3303587139253</v>
      </c>
      <c r="J124" s="153">
        <f>[1]节奏总纲!V124</f>
        <v>121</v>
      </c>
      <c r="K124" s="153">
        <f>[1]节奏总纲!W124</f>
        <v>293.98410254865757</v>
      </c>
      <c r="L124" s="153">
        <f>[1]节奏总纲!X124</f>
        <v>245.44078398686861</v>
      </c>
      <c r="M124" s="153">
        <f>[1]节奏总纲!Y124</f>
        <v>186.83251039977358</v>
      </c>
      <c r="N124" s="153">
        <f>[1]节奏总纲!Z124</f>
        <v>133.54181358227584</v>
      </c>
      <c r="O124" s="153">
        <f>[1]节奏总纲!AA124</f>
        <v>75.354358713925421</v>
      </c>
      <c r="Q124" s="153">
        <f>[1]节奏总纲!AC124</f>
        <v>121</v>
      </c>
      <c r="R124" s="153">
        <f>[1]节奏总纲!AD124</f>
        <v>69.300028460644711</v>
      </c>
      <c r="S124" s="153">
        <f>[1]节奏总纲!AE124</f>
        <v>71.347047554766846</v>
      </c>
      <c r="T124" s="153">
        <f>[1]节奏总纲!AF124</f>
        <v>74.264655600481987</v>
      </c>
      <c r="U124" s="153">
        <f>[1]节奏总纲!AG124</f>
        <v>78.733907805351805</v>
      </c>
      <c r="V124" s="153">
        <f>[1]节奏总纲!AH124</f>
        <v>87.705853024417735</v>
      </c>
      <c r="AN124" s="153">
        <f>[1]节奏总纲!AZ124</f>
        <v>121</v>
      </c>
      <c r="AO124" s="153">
        <f>[1]节奏总纲!BA124</f>
        <v>39.304328901071102</v>
      </c>
      <c r="AP124" s="153">
        <f>[1]节奏总纲!BB124</f>
        <v>40.810008476634607</v>
      </c>
      <c r="AQ124" s="153">
        <f>[1]节奏总纲!BC124</f>
        <v>42.745694652888645</v>
      </c>
      <c r="AR124" s="153">
        <f>[1]节奏总纲!BD124</f>
        <v>45.478697145114126</v>
      </c>
      <c r="AS124" s="153">
        <f>[1]节奏总纲!BE124</f>
        <v>50.179546324595002</v>
      </c>
      <c r="AW124" s="153">
        <v>121</v>
      </c>
      <c r="AX124" s="153">
        <f>'[1]资源-钻石'!L124</f>
        <v>6130239.383119531</v>
      </c>
      <c r="AY124" s="153">
        <f>'[1]资源-钻石'!M124</f>
        <v>8793018.5850904323</v>
      </c>
      <c r="AZ124" s="153">
        <f>'[1]资源-钻石'!N124</f>
        <v>12897406.053281233</v>
      </c>
      <c r="BA124" s="153">
        <f>'[1]资源-钻石'!O124</f>
        <v>32085163.806147601</v>
      </c>
      <c r="BB124" s="153">
        <f>'[1]资源-钻石'!P124</f>
        <v>59895139.303056136</v>
      </c>
    </row>
    <row r="125" spans="2:54" x14ac:dyDescent="0.15">
      <c r="B125" s="153">
        <f>[1]节奏总纲!N125</f>
        <v>132</v>
      </c>
      <c r="C125" s="153">
        <f>[1]节奏总纲!O125</f>
        <v>122</v>
      </c>
      <c r="D125" s="153">
        <f>[1]节奏总纲!P125</f>
        <v>4704.0684620678521</v>
      </c>
      <c r="E125" s="153">
        <f>[1]节奏总纲!Q125</f>
        <v>3989.5204626797454</v>
      </c>
      <c r="F125" s="153">
        <f>[1]节奏总纲!R125</f>
        <v>3183.7135351275219</v>
      </c>
      <c r="G125" s="153">
        <f>[1]节奏总纲!S125</f>
        <v>2271.1242534863591</v>
      </c>
      <c r="H125" s="153">
        <f>[1]节奏总纲!T125</f>
        <v>1223.9986138300551</v>
      </c>
      <c r="J125" s="153">
        <f>[1]节奏总纲!V125</f>
        <v>122</v>
      </c>
      <c r="K125" s="153">
        <f>[1]节奏总纲!W125</f>
        <v>315.08435951919455</v>
      </c>
      <c r="L125" s="153">
        <f>[1]节奏总纲!X125</f>
        <v>258.0061786928768</v>
      </c>
      <c r="M125" s="153">
        <f>[1]节奏总纲!Y125</f>
        <v>204.91002472774835</v>
      </c>
      <c r="N125" s="153">
        <f>[1]节奏总纲!Z125</f>
        <v>149.05043990408331</v>
      </c>
      <c r="O125" s="153">
        <f>[1]节奏总纲!AA125</f>
        <v>80.668255116129785</v>
      </c>
      <c r="Q125" s="153">
        <f>[1]节奏总纲!AC125</f>
        <v>122</v>
      </c>
      <c r="R125" s="153">
        <f>[1]节奏总纲!AD125</f>
        <v>69.416690383870588</v>
      </c>
      <c r="S125" s="153">
        <f>[1]节奏总纲!AE125</f>
        <v>71.46402760314237</v>
      </c>
      <c r="T125" s="153">
        <f>[1]节奏总纲!AF125</f>
        <v>74.379882962663856</v>
      </c>
      <c r="U125" s="153">
        <f>[1]节奏总纲!AG125</f>
        <v>78.859749683945964</v>
      </c>
      <c r="V125" s="153">
        <f>[1]节奏总纲!AH125</f>
        <v>87.840291752874009</v>
      </c>
      <c r="AN125" s="153">
        <f>[1]节奏总纲!AZ125</f>
        <v>122</v>
      </c>
      <c r="AO125" s="153">
        <f>[1]节奏总纲!BA125</f>
        <v>39.358361607784026</v>
      </c>
      <c r="AP125" s="153">
        <f>[1]节奏总纲!BB125</f>
        <v>40.8682824677594</v>
      </c>
      <c r="AQ125" s="153">
        <f>[1]节奏总纲!BC125</f>
        <v>42.803549244433754</v>
      </c>
      <c r="AR125" s="153">
        <f>[1]节奏总纲!BD125</f>
        <v>45.534489353169384</v>
      </c>
      <c r="AS125" s="153">
        <f>[1]节奏总纲!BE125</f>
        <v>50.233062367693357</v>
      </c>
      <c r="AW125" s="153">
        <v>122</v>
      </c>
      <c r="AX125" s="153">
        <f>'[1]资源-钻石'!L125</f>
        <v>6248347.8361836215</v>
      </c>
      <c r="AY125" s="153">
        <f>'[1]资源-钻石'!M125</f>
        <v>8973280.5015060678</v>
      </c>
      <c r="AZ125" s="153">
        <f>'[1]资源-钻石'!N125</f>
        <v>13168942.474828927</v>
      </c>
      <c r="BA125" s="153">
        <f>'[1]资源-钻石'!O125</f>
        <v>32854194.610149261</v>
      </c>
      <c r="BB125" s="153">
        <f>'[1]资源-钻石'!P125</f>
        <v>61702433.359364882</v>
      </c>
    </row>
    <row r="126" spans="2:54" x14ac:dyDescent="0.15">
      <c r="B126" s="153">
        <f>[1]节奏总纲!N126</f>
        <v>133</v>
      </c>
      <c r="C126" s="153">
        <f>[1]节奏总纲!O126</f>
        <v>123</v>
      </c>
      <c r="D126" s="153">
        <f>[1]节奏总纲!P126</f>
        <v>5041.7675170607781</v>
      </c>
      <c r="E126" s="153">
        <f>[1]节奏总纲!Q126</f>
        <v>4275.9230312192458</v>
      </c>
      <c r="F126" s="153">
        <f>[1]节奏总纲!R126</f>
        <v>3419.8309068223257</v>
      </c>
      <c r="G126" s="153">
        <f>[1]节奏总纲!S126</f>
        <v>2442.7363620159467</v>
      </c>
      <c r="H126" s="153">
        <f>[1]节奏总纲!T126</f>
        <v>1316.4054987045693</v>
      </c>
      <c r="J126" s="153">
        <f>[1]节奏总纲!V126</f>
        <v>123</v>
      </c>
      <c r="K126" s="153">
        <f>[1]节奏总纲!W126</f>
        <v>337.69905499292599</v>
      </c>
      <c r="L126" s="153">
        <f>[1]节奏总纲!X126</f>
        <v>286.40256853950041</v>
      </c>
      <c r="M126" s="153">
        <f>[1]节奏总纲!Y126</f>
        <v>236.11737169480375</v>
      </c>
      <c r="N126" s="153">
        <f>[1]节奏总纲!Z126</f>
        <v>171.61210852958766</v>
      </c>
      <c r="O126" s="153">
        <f>[1]节奏总纲!AA126</f>
        <v>92.406884874514162</v>
      </c>
      <c r="Q126" s="153">
        <f>[1]节奏总纲!AC126</f>
        <v>123</v>
      </c>
      <c r="R126" s="153">
        <f>[1]节奏总纲!AD126</f>
        <v>69.533352307096465</v>
      </c>
      <c r="S126" s="153">
        <f>[1]节奏总纲!AE126</f>
        <v>71.581007651517908</v>
      </c>
      <c r="T126" s="153">
        <f>[1]节奏总纲!AF126</f>
        <v>74.495110324845726</v>
      </c>
      <c r="U126" s="153">
        <f>[1]节奏总纲!AG126</f>
        <v>78.985591562540122</v>
      </c>
      <c r="V126" s="153">
        <f>[1]节奏总纲!AH126</f>
        <v>87.974730481330297</v>
      </c>
      <c r="AN126" s="153">
        <f>[1]节奏总纲!AZ126</f>
        <v>123</v>
      </c>
      <c r="AO126" s="153">
        <f>[1]节奏总纲!BA126</f>
        <v>39.41239431449695</v>
      </c>
      <c r="AP126" s="153">
        <f>[1]节奏总纲!BB126</f>
        <v>40.926556458884193</v>
      </c>
      <c r="AQ126" s="153">
        <f>[1]节奏总纲!BC126</f>
        <v>42.861403835978855</v>
      </c>
      <c r="AR126" s="153">
        <f>[1]节奏总纲!BD126</f>
        <v>45.590281561224643</v>
      </c>
      <c r="AS126" s="153">
        <f>[1]节奏总纲!BE126</f>
        <v>50.286578410791719</v>
      </c>
      <c r="AW126" s="153">
        <v>123</v>
      </c>
      <c r="AX126" s="153">
        <f>'[1]资源-钻石'!L126</f>
        <v>6366456.2892477121</v>
      </c>
      <c r="AY126" s="153">
        <f>'[1]资源-钻石'!M126</f>
        <v>9153542.4179217033</v>
      </c>
      <c r="AZ126" s="153">
        <f>'[1]资源-钻石'!N126</f>
        <v>13440478.896376621</v>
      </c>
      <c r="BA126" s="153">
        <f>'[1]资源-钻石'!O126</f>
        <v>33623225.414150923</v>
      </c>
      <c r="BB126" s="153">
        <f>'[1]资源-钻石'!P126</f>
        <v>63509727.415673628</v>
      </c>
    </row>
    <row r="127" spans="2:54" x14ac:dyDescent="0.15">
      <c r="B127" s="153">
        <f>[1]节奏总纲!N127</f>
        <v>134</v>
      </c>
      <c r="C127" s="153">
        <f>[1]节奏总纲!O127</f>
        <v>124</v>
      </c>
      <c r="D127" s="153">
        <f>[1]节奏总纲!P127</f>
        <v>5403.704402525771</v>
      </c>
      <c r="E127" s="153">
        <f>[1]节奏总纲!Q127</f>
        <v>4591.5276308261473</v>
      </c>
      <c r="F127" s="153">
        <f>[1]节奏总纲!R127</f>
        <v>3671.276771076009</v>
      </c>
      <c r="G127" s="153">
        <f>[1]节奏总纲!S127</f>
        <v>2624.0388578665143</v>
      </c>
      <c r="H127" s="153">
        <f>[1]节奏总纲!T127</f>
        <v>1415.7705534617521</v>
      </c>
      <c r="J127" s="153">
        <f>[1]节奏总纲!V127</f>
        <v>124</v>
      </c>
      <c r="K127" s="153">
        <f>[1]节奏总纲!W127</f>
        <v>361.93688546499288</v>
      </c>
      <c r="L127" s="153">
        <f>[1]节奏总纲!X127</f>
        <v>315.6045996069015</v>
      </c>
      <c r="M127" s="153">
        <f>[1]节奏总纲!Y127</f>
        <v>251.44586425368334</v>
      </c>
      <c r="N127" s="153">
        <f>[1]节奏总纲!Z127</f>
        <v>181.30249585056754</v>
      </c>
      <c r="O127" s="153">
        <f>[1]节奏总纲!AA127</f>
        <v>99.365054757182861</v>
      </c>
      <c r="Q127" s="153">
        <f>[1]节奏总纲!AC127</f>
        <v>124</v>
      </c>
      <c r="R127" s="153">
        <f>[1]节奏总纲!AD127</f>
        <v>69.650014230322356</v>
      </c>
      <c r="S127" s="153">
        <f>[1]节奏总纲!AE127</f>
        <v>71.697987699893432</v>
      </c>
      <c r="T127" s="153">
        <f>[1]节奏总纲!AF127</f>
        <v>74.610337687027609</v>
      </c>
      <c r="U127" s="153">
        <f>[1]节奏总纲!AG127</f>
        <v>79.104601412347151</v>
      </c>
      <c r="V127" s="153">
        <f>[1]节奏总纲!AH127</f>
        <v>88.109271506528316</v>
      </c>
      <c r="AN127" s="153">
        <f>[1]节奏总纲!AZ127</f>
        <v>124</v>
      </c>
      <c r="AO127" s="153">
        <f>[1]节奏总纲!BA127</f>
        <v>39.466427021209874</v>
      </c>
      <c r="AP127" s="153">
        <f>[1]节奏总纲!BB127</f>
        <v>40.984830450008978</v>
      </c>
      <c r="AQ127" s="153">
        <f>[1]节奏总纲!BC127</f>
        <v>42.919258427523964</v>
      </c>
      <c r="AR127" s="153">
        <f>[1]节奏总纲!BD127</f>
        <v>45.646073769279901</v>
      </c>
      <c r="AS127" s="153">
        <f>[1]节奏总纲!BE127</f>
        <v>50.340094453890082</v>
      </c>
      <c r="AW127" s="153">
        <v>124</v>
      </c>
      <c r="AX127" s="153">
        <f>'[1]资源-钻石'!L127</f>
        <v>6484564.7423118027</v>
      </c>
      <c r="AY127" s="153">
        <f>'[1]资源-钻石'!M127</f>
        <v>9333804.3343373388</v>
      </c>
      <c r="AZ127" s="153">
        <f>'[1]资源-钻石'!N127</f>
        <v>13712015.317924315</v>
      </c>
      <c r="BA127" s="153">
        <f>'[1]资源-钻石'!O127</f>
        <v>34392256.218152583</v>
      </c>
      <c r="BB127" s="153">
        <f>'[1]资源-钻石'!P127</f>
        <v>65317021.471982375</v>
      </c>
    </row>
    <row r="128" spans="2:54" x14ac:dyDescent="0.15">
      <c r="B128" s="153">
        <f>[1]节奏总纲!N128</f>
        <v>135</v>
      </c>
      <c r="C128" s="153">
        <f>[1]节奏总纲!O128</f>
        <v>125</v>
      </c>
      <c r="D128" s="153">
        <f>[1]节奏总纲!P128</f>
        <v>5791.6187514801986</v>
      </c>
      <c r="E128" s="153">
        <f>[1]节奏总纲!Q128</f>
        <v>4918.821805632133</v>
      </c>
      <c r="F128" s="153">
        <f>[1]节奏总纲!R128</f>
        <v>3940.0382366319791</v>
      </c>
      <c r="G128" s="153">
        <f>[1]节奏总纲!S128</f>
        <v>2816.4641988448207</v>
      </c>
      <c r="H128" s="153">
        <f>[1]节奏总纲!T128</f>
        <v>1509.8750085108877</v>
      </c>
      <c r="J128" s="153">
        <f>[1]节奏总纲!V128</f>
        <v>125</v>
      </c>
      <c r="K128" s="153">
        <f>[1]节奏总纲!W128</f>
        <v>387.91434895442762</v>
      </c>
      <c r="L128" s="153">
        <f>[1]节奏总纲!X128</f>
        <v>327.29417480598568</v>
      </c>
      <c r="M128" s="153">
        <f>[1]节奏总纲!Y128</f>
        <v>268.76146555597006</v>
      </c>
      <c r="N128" s="153">
        <f>[1]节奏总纲!Z128</f>
        <v>192.42534097830639</v>
      </c>
      <c r="O128" s="153">
        <f>[1]节奏总纲!AA128</f>
        <v>94.104455049135595</v>
      </c>
      <c r="Q128" s="153">
        <f>[1]节奏总纲!AC128</f>
        <v>125</v>
      </c>
      <c r="R128" s="153">
        <f>[1]节奏总纲!AD128</f>
        <v>69.766676153548232</v>
      </c>
      <c r="S128" s="153">
        <f>[1]节奏总纲!AE128</f>
        <v>71.814967748268955</v>
      </c>
      <c r="T128" s="153">
        <f>[1]节奏总纲!AF128</f>
        <v>74.725565049209479</v>
      </c>
      <c r="U128" s="153">
        <f>[1]节奏总纲!AG128</f>
        <v>79.222727875098187</v>
      </c>
      <c r="V128" s="153">
        <f>[1]节奏总纲!AH128</f>
        <v>88.243836210467165</v>
      </c>
      <c r="AN128" s="153">
        <f>[1]节奏总纲!AZ128</f>
        <v>125</v>
      </c>
      <c r="AO128" s="153">
        <f>[1]节奏总纲!BA128</f>
        <v>39.520459727922798</v>
      </c>
      <c r="AP128" s="153">
        <f>[1]节奏总纲!BB128</f>
        <v>41.037193447861313</v>
      </c>
      <c r="AQ128" s="153">
        <f>[1]节奏总纲!BC128</f>
        <v>42.977113019069073</v>
      </c>
      <c r="AR128" s="153">
        <f>[1]节奏总纲!BD128</f>
        <v>45.701865977335167</v>
      </c>
      <c r="AS128" s="153">
        <f>[1]节奏总纲!BE128</f>
        <v>50.393610496988437</v>
      </c>
      <c r="AW128" s="153">
        <v>125</v>
      </c>
      <c r="AX128" s="153">
        <f>'[1]资源-钻石'!L128</f>
        <v>6602673.1953758933</v>
      </c>
      <c r="AY128" s="153">
        <f>'[1]资源-钻石'!M128</f>
        <v>9514066.2507529743</v>
      </c>
      <c r="AZ128" s="153">
        <f>'[1]资源-钻石'!N128</f>
        <v>13983551.739472009</v>
      </c>
      <c r="BA128" s="153">
        <f>'[1]资源-钻石'!O128</f>
        <v>35161287.022154242</v>
      </c>
      <c r="BB128" s="153">
        <f>'[1]资源-钻石'!P128</f>
        <v>67124315.528291121</v>
      </c>
    </row>
    <row r="129" spans="2:54" x14ac:dyDescent="0.15">
      <c r="B129" s="153">
        <f>[1]节奏总纲!N129</f>
        <v>136</v>
      </c>
      <c r="C129" s="153">
        <f>[1]节奏总纲!O129</f>
        <v>126</v>
      </c>
      <c r="D129" s="153">
        <f>[1]节奏总纲!P129</f>
        <v>6207.3750564265865</v>
      </c>
      <c r="E129" s="153">
        <f>[1]节奏总纲!Q129</f>
        <v>5279.3724854908123</v>
      </c>
      <c r="F129" s="153">
        <f>[1]节奏总纲!R129</f>
        <v>4225.9809384152195</v>
      </c>
      <c r="G129" s="153">
        <f>[1]节奏总纲!S129</f>
        <v>3006.8524773330387</v>
      </c>
      <c r="H129" s="153">
        <f>[1]节奏总纲!T129</f>
        <v>1610.1930896370566</v>
      </c>
      <c r="J129" s="153">
        <f>[1]节奏总纲!V129</f>
        <v>126</v>
      </c>
      <c r="K129" s="153">
        <f>[1]节奏总纲!W129</f>
        <v>415.7563049463879</v>
      </c>
      <c r="L129" s="153">
        <f>[1]节奏总纲!X129</f>
        <v>360.55067985867936</v>
      </c>
      <c r="M129" s="153">
        <f>[1]节奏总纲!Y129</f>
        <v>285.94270178324041</v>
      </c>
      <c r="N129" s="153">
        <f>[1]节奏总纲!Z129</f>
        <v>190.38827848821802</v>
      </c>
      <c r="O129" s="153">
        <f>[1]节奏总纲!AA129</f>
        <v>100.31808112616886</v>
      </c>
      <c r="Q129" s="153">
        <f>[1]节奏总纲!AC129</f>
        <v>126</v>
      </c>
      <c r="R129" s="153">
        <f>[1]节奏总纲!AD129</f>
        <v>69.883338076774123</v>
      </c>
      <c r="S129" s="153">
        <f>[1]节奏总纲!AE129</f>
        <v>71.931947796644479</v>
      </c>
      <c r="T129" s="153">
        <f>[1]节奏总纲!AF129</f>
        <v>74.840792411391348</v>
      </c>
      <c r="U129" s="153">
        <f>[1]节奏总纲!AG129</f>
        <v>79.340854337849223</v>
      </c>
      <c r="V129" s="153">
        <f>[1]节奏总纲!AH129</f>
        <v>88.378400914406001</v>
      </c>
      <c r="AN129" s="153">
        <f>[1]节奏总纲!AZ129</f>
        <v>126</v>
      </c>
      <c r="AO129" s="153">
        <f>[1]节奏总纲!BA129</f>
        <v>39.574492434635722</v>
      </c>
      <c r="AP129" s="153">
        <f>[1]节奏总纲!BB129</f>
        <v>41.087476216725996</v>
      </c>
      <c r="AQ129" s="153">
        <f>[1]节奏总纲!BC129</f>
        <v>43.030177309109042</v>
      </c>
      <c r="AR129" s="153">
        <f>[1]节奏总纲!BD129</f>
        <v>45.757658185390426</v>
      </c>
      <c r="AS129" s="153">
        <f>[1]节奏总纲!BE129</f>
        <v>50.447126540086799</v>
      </c>
      <c r="AW129" s="153">
        <v>126</v>
      </c>
      <c r="AX129" s="153">
        <f>'[1]资源-钻石'!L129</f>
        <v>6720781.6484399838</v>
      </c>
      <c r="AY129" s="153">
        <f>'[1]资源-钻石'!M129</f>
        <v>9694328.1671686098</v>
      </c>
      <c r="AZ129" s="153">
        <f>'[1]资源-钻石'!N129</f>
        <v>14255088.161019703</v>
      </c>
      <c r="BA129" s="153">
        <f>'[1]资源-钻石'!O129</f>
        <v>35930317.826155901</v>
      </c>
      <c r="BB129" s="153">
        <f>'[1]资源-钻石'!P129</f>
        <v>68931609.584599867</v>
      </c>
    </row>
    <row r="130" spans="2:54" x14ac:dyDescent="0.15">
      <c r="B130" s="153">
        <f>[1]节奏总纲!N130</f>
        <v>137</v>
      </c>
      <c r="C130" s="153">
        <f>[1]节奏总纲!O130</f>
        <v>127</v>
      </c>
      <c r="D130" s="153">
        <f>[1]节奏总纲!P130</f>
        <v>6652.971630950271</v>
      </c>
      <c r="E130" s="153">
        <f>[1]节奏总纲!Q130</f>
        <v>5658.3523721232059</v>
      </c>
      <c r="F130" s="153">
        <f>[1]节奏总纲!R130</f>
        <v>4508.7188742949984</v>
      </c>
      <c r="G130" s="153">
        <f>[1]节奏总纲!S130</f>
        <v>3203.4058403025556</v>
      </c>
      <c r="H130" s="153">
        <f>[1]节奏总纲!T130</f>
        <v>1719.793166600645</v>
      </c>
      <c r="J130" s="153">
        <f>[1]节奏总纲!V130</f>
        <v>127</v>
      </c>
      <c r="K130" s="153">
        <f>[1]节奏总纲!W130</f>
        <v>445.59657452368447</v>
      </c>
      <c r="L130" s="153">
        <f>[1]节奏总纲!X130</f>
        <v>378.97988663239357</v>
      </c>
      <c r="M130" s="153">
        <f>[1]节奏总纲!Y130</f>
        <v>282.73793587977889</v>
      </c>
      <c r="N130" s="153">
        <f>[1]节奏总纲!Z130</f>
        <v>196.55336296951691</v>
      </c>
      <c r="O130" s="153">
        <f>[1]节奏总纲!AA130</f>
        <v>109.60007696358844</v>
      </c>
      <c r="Q130" s="153">
        <f>[1]节奏总纲!AC130</f>
        <v>127</v>
      </c>
      <c r="R130" s="153">
        <f>[1]节奏总纲!AD130</f>
        <v>70</v>
      </c>
      <c r="S130" s="153">
        <f>[1]节奏总纲!AE130</f>
        <v>72.047345051940553</v>
      </c>
      <c r="T130" s="153">
        <f>[1]节奏总纲!AF130</f>
        <v>74.956019773573217</v>
      </c>
      <c r="U130" s="153">
        <f>[1]节奏总纲!AG130</f>
        <v>79.458980800600258</v>
      </c>
      <c r="V130" s="153">
        <f>[1]节奏总纲!AH130</f>
        <v>88.51296561834485</v>
      </c>
      <c r="AN130" s="153">
        <f>[1]节奏总纲!AZ130</f>
        <v>127</v>
      </c>
      <c r="AO130" s="153">
        <f>[1]节奏总纲!BA130</f>
        <v>39.628525141348646</v>
      </c>
      <c r="AP130" s="153">
        <f>[1]节奏总纲!BB130</f>
        <v>41.137758985590679</v>
      </c>
      <c r="AQ130" s="153">
        <f>[1]节奏总纲!BC130</f>
        <v>43.080106253688569</v>
      </c>
      <c r="AR130" s="153">
        <f>[1]节奏总纲!BD130</f>
        <v>45.813450393445684</v>
      </c>
      <c r="AS130" s="153">
        <f>[1]节奏总纲!BE130</f>
        <v>50.500642583185162</v>
      </c>
      <c r="AW130" s="153">
        <v>127</v>
      </c>
      <c r="AX130" s="153">
        <f>'[1]资源-钻石'!L130</f>
        <v>6838890.1015040744</v>
      </c>
      <c r="AY130" s="153">
        <f>'[1]资源-钻石'!M130</f>
        <v>9874590.0835842453</v>
      </c>
      <c r="AZ130" s="153">
        <f>'[1]资源-钻石'!N130</f>
        <v>14526624.582567398</v>
      </c>
      <c r="BA130" s="153">
        <f>'[1]资源-钻石'!O130</f>
        <v>36699348.63015756</v>
      </c>
      <c r="BB130" s="153">
        <f>'[1]资源-钻石'!P130</f>
        <v>70738903.640908614</v>
      </c>
    </row>
    <row r="131" spans="2:54" x14ac:dyDescent="0.15">
      <c r="B131" s="153">
        <f>[1]节奏总纲!N131</f>
        <v>138</v>
      </c>
      <c r="C131" s="153">
        <f>[1]节奏总纲!O131</f>
        <v>128</v>
      </c>
      <c r="D131" s="153">
        <f>[1]节奏总纲!P131</f>
        <v>7130.5502145218443</v>
      </c>
      <c r="E131" s="153">
        <f>[1]节奏总纲!Q131</f>
        <v>6036.010756592741</v>
      </c>
      <c r="F131" s="153">
        <f>[1]节奏总纲!R131</f>
        <v>4805.9908445877236</v>
      </c>
      <c r="G131" s="153">
        <f>[1]节奏总纲!S131</f>
        <v>3419.0988278632244</v>
      </c>
      <c r="H131" s="153">
        <f>[1]节奏总纲!T131</f>
        <v>1838.9689003251838</v>
      </c>
      <c r="J131" s="153">
        <f>[1]节奏总纲!V131</f>
        <v>128</v>
      </c>
      <c r="K131" s="153">
        <f>[1]节奏总纲!W131</f>
        <v>477.57858357157329</v>
      </c>
      <c r="L131" s="153">
        <f>[1]节奏总纲!X131</f>
        <v>377.65838446953512</v>
      </c>
      <c r="M131" s="153">
        <f>[1]节奏总纲!Y131</f>
        <v>297.2719702927252</v>
      </c>
      <c r="N131" s="153">
        <f>[1]节奏总纲!Z131</f>
        <v>215.69298756066883</v>
      </c>
      <c r="O131" s="153">
        <f>[1]节奏总纲!AA131</f>
        <v>119.17573372453876</v>
      </c>
      <c r="Q131" s="153">
        <f>[1]节奏总纲!AC131</f>
        <v>128</v>
      </c>
      <c r="R131" s="153">
        <f>[1]节奏总纲!AD131</f>
        <v>70.108849423225877</v>
      </c>
      <c r="S131" s="153">
        <f>[1]节奏总纲!AE131</f>
        <v>72.160540850040434</v>
      </c>
      <c r="T131" s="153">
        <f>[1]节奏总纲!AF131</f>
        <v>75.067682921736733</v>
      </c>
      <c r="U131" s="153">
        <f>[1]节奏总纲!AG131</f>
        <v>79.577107263351294</v>
      </c>
      <c r="V131" s="153">
        <f>[1]节奏总纲!AH131</f>
        <v>88.6475303222837</v>
      </c>
      <c r="AN131" s="153">
        <f>[1]节奏总纲!AZ131</f>
        <v>128</v>
      </c>
      <c r="AO131" s="153">
        <f>[1]节奏总纲!BA131</f>
        <v>39.68255784806157</v>
      </c>
      <c r="AP131" s="153">
        <f>[1]节奏总纲!BB131</f>
        <v>41.188041754455355</v>
      </c>
      <c r="AQ131" s="153">
        <f>[1]节奏总纲!BC131</f>
        <v>43.130035198268104</v>
      </c>
      <c r="AR131" s="153">
        <f>[1]节奏总纲!BD131</f>
        <v>45.869242601500943</v>
      </c>
      <c r="AS131" s="153">
        <f>[1]节奏总纲!BE131</f>
        <v>50.554158626283517</v>
      </c>
      <c r="AW131" s="153">
        <v>128</v>
      </c>
      <c r="AX131" s="153">
        <f>'[1]资源-钻石'!L131</f>
        <v>6956998.554568165</v>
      </c>
      <c r="AY131" s="153">
        <f>'[1]资源-钻石'!M131</f>
        <v>10054851.999999881</v>
      </c>
      <c r="AZ131" s="153">
        <f>'[1]资源-钻石'!N131</f>
        <v>14798161.004115092</v>
      </c>
      <c r="BA131" s="153">
        <f>'[1]资源-钻石'!O131</f>
        <v>37468379.434159219</v>
      </c>
      <c r="BB131" s="153">
        <f>'[1]资源-钻石'!P131</f>
        <v>72546197.69721736</v>
      </c>
    </row>
    <row r="132" spans="2:54" x14ac:dyDescent="0.15">
      <c r="B132" s="153">
        <f>[1]节奏总纲!N132</f>
        <v>139</v>
      </c>
      <c r="C132" s="153">
        <f>[1]节奏总纲!O132</f>
        <v>129</v>
      </c>
      <c r="D132" s="153">
        <f>[1]节奏总纲!P132</f>
        <v>7642.4062666695281</v>
      </c>
      <c r="E132" s="153">
        <f>[1]节奏总纲!Q132</f>
        <v>6469.2969047357556</v>
      </c>
      <c r="F132" s="153">
        <f>[1]节奏总纲!R132</f>
        <v>5159.388470628599</v>
      </c>
      <c r="G132" s="153">
        <f>[1]节奏总纲!S132</f>
        <v>3676.7616548947103</v>
      </c>
      <c r="H132" s="153">
        <f>[1]节奏总纲!T132</f>
        <v>1975.5620199340731</v>
      </c>
      <c r="J132" s="153">
        <f>[1]节奏总纲!V132</f>
        <v>129</v>
      </c>
      <c r="K132" s="153">
        <f>[1]节奏总纲!W132</f>
        <v>511.85605214768384</v>
      </c>
      <c r="L132" s="153">
        <f>[1]节奏总纲!X132</f>
        <v>433.28614814301454</v>
      </c>
      <c r="M132" s="153">
        <f>[1]节奏总纲!Y132</f>
        <v>353.39762604087537</v>
      </c>
      <c r="N132" s="153">
        <f>[1]节奏总纲!Z132</f>
        <v>257.6628270314859</v>
      </c>
      <c r="O132" s="153">
        <f>[1]节奏总纲!AA132</f>
        <v>136.59311960888931</v>
      </c>
      <c r="Q132" s="153">
        <f>[1]节奏总纲!AC132</f>
        <v>129</v>
      </c>
      <c r="R132" s="153">
        <f>[1]节奏总纲!AD132</f>
        <v>70.217698846451768</v>
      </c>
      <c r="S132" s="153">
        <f>[1]节奏总纲!AE132</f>
        <v>72.273736648140314</v>
      </c>
      <c r="T132" s="153">
        <f>[1]节奏总纲!AF132</f>
        <v>75.177145912126889</v>
      </c>
      <c r="U132" s="153">
        <f>[1]节奏总纲!AG132</f>
        <v>79.69523372610233</v>
      </c>
      <c r="V132" s="153">
        <f>[1]节奏总纲!AH132</f>
        <v>88.782095026222549</v>
      </c>
      <c r="AN132" s="153">
        <f>[1]节奏总纲!AZ132</f>
        <v>129</v>
      </c>
      <c r="AO132" s="153">
        <f>[1]节奏总纲!BA132</f>
        <v>39.736590554774494</v>
      </c>
      <c r="AP132" s="153">
        <f>[1]节奏总纲!BB132</f>
        <v>41.238324523320038</v>
      </c>
      <c r="AQ132" s="153">
        <f>[1]节奏总纲!BC132</f>
        <v>43.179964142847631</v>
      </c>
      <c r="AR132" s="153">
        <f>[1]节奏总纲!BD132</f>
        <v>45.925034809556202</v>
      </c>
      <c r="AS132" s="153">
        <f>[1]节奏总纲!BE132</f>
        <v>50.607674669381879</v>
      </c>
      <c r="AW132" s="153">
        <v>129</v>
      </c>
      <c r="AX132" s="153">
        <f>'[1]资源-钻石'!L132</f>
        <v>7075107.0076322556</v>
      </c>
      <c r="AY132" s="153">
        <f>'[1]资源-钻石'!M132</f>
        <v>10235113.916415516</v>
      </c>
      <c r="AZ132" s="153">
        <f>'[1]资源-钻石'!N132</f>
        <v>15069697.425662786</v>
      </c>
      <c r="BA132" s="153">
        <f>'[1]资源-钻石'!O132</f>
        <v>38237410.238160878</v>
      </c>
      <c r="BB132" s="153">
        <f>'[1]资源-钻石'!P132</f>
        <v>74353491.753526106</v>
      </c>
    </row>
    <row r="133" spans="2:54" x14ac:dyDescent="0.15">
      <c r="B133" s="153">
        <f>[1]节奏总纲!N133</f>
        <v>140</v>
      </c>
      <c r="C133" s="153">
        <f>[1]节奏总纲!O133</f>
        <v>130</v>
      </c>
      <c r="D133" s="153">
        <f>[1]节奏总纲!P133</f>
        <v>8191</v>
      </c>
      <c r="E133" s="153">
        <f>[1]节奏总纲!Q133</f>
        <v>6941.8725000000004</v>
      </c>
      <c r="F133" s="153">
        <f>[1]节奏总纲!R133</f>
        <v>5542.0306</v>
      </c>
      <c r="G133" s="153">
        <f>[1]节奏总纲!S133</f>
        <v>3951.3384000000001</v>
      </c>
      <c r="H133" s="153">
        <f>[1]节奏总纲!T133</f>
        <v>2124.7454000000002</v>
      </c>
      <c r="J133" s="153">
        <f>[1]节奏总纲!V133</f>
        <v>130</v>
      </c>
      <c r="K133" s="153">
        <f>[1]节奏总纲!W133</f>
        <v>548.59373333047188</v>
      </c>
      <c r="L133" s="153">
        <f>[1]节奏总纲!X133</f>
        <v>472.57559526424484</v>
      </c>
      <c r="M133" s="153">
        <f>[1]节奏总纲!Y133</f>
        <v>382.6421293714011</v>
      </c>
      <c r="N133" s="153">
        <f>[1]节奏总纲!Z133</f>
        <v>274.57674510528977</v>
      </c>
      <c r="O133" s="153">
        <f>[1]节奏总纲!AA133</f>
        <v>149.18338006592717</v>
      </c>
      <c r="Q133" s="153">
        <f>[1]节奏总纲!AC133</f>
        <v>130</v>
      </c>
      <c r="R133" s="153">
        <f>[1]节奏总纲!AD133</f>
        <v>70.326548269677644</v>
      </c>
      <c r="S133" s="153">
        <f>[1]节奏总纲!AE133</f>
        <v>72.386932446240195</v>
      </c>
      <c r="T133" s="153">
        <f>[1]节奏总纲!AF133</f>
        <v>75.286608902517045</v>
      </c>
      <c r="U133" s="153">
        <f>[1]节奏总纲!AG133</f>
        <v>79.813360188853366</v>
      </c>
      <c r="V133" s="153">
        <f>[1]节奏总纲!AH133</f>
        <v>88.916659730161399</v>
      </c>
      <c r="AN133" s="153">
        <f>[1]节奏总纲!AZ133</f>
        <v>130</v>
      </c>
      <c r="AO133" s="153">
        <f>[1]节奏总纲!BA133</f>
        <v>39.790623261487418</v>
      </c>
      <c r="AP133" s="153">
        <f>[1]节奏总纲!BB133</f>
        <v>41.288607292184714</v>
      </c>
      <c r="AQ133" s="153">
        <f>[1]节奏总纲!BC133</f>
        <v>43.229893087427158</v>
      </c>
      <c r="AR133" s="153">
        <f>[1]节奏总纲!BD133</f>
        <v>45.98082701761146</v>
      </c>
      <c r="AS133" s="153">
        <f>[1]节奏总纲!BE133</f>
        <v>50.661190712480241</v>
      </c>
      <c r="AW133" s="153">
        <v>130</v>
      </c>
      <c r="AX133" s="153">
        <f>'[1]资源-钻石'!L133</f>
        <v>7193215.4606963461</v>
      </c>
      <c r="AY133" s="153">
        <f>'[1]资源-钻石'!M133</f>
        <v>10415375.832831152</v>
      </c>
      <c r="AZ133" s="153">
        <f>'[1]资源-钻石'!N133</f>
        <v>15341233.84721048</v>
      </c>
      <c r="BA133" s="153">
        <f>'[1]资源-钻石'!O133</f>
        <v>39006441.042162538</v>
      </c>
      <c r="BB133" s="153">
        <f>'[1]资源-钻石'!P133</f>
        <v>76160785.809834853</v>
      </c>
    </row>
    <row r="134" spans="2:54" x14ac:dyDescent="0.15">
      <c r="B134" s="153">
        <f>[1]节奏总纲!N134</f>
        <v>141</v>
      </c>
      <c r="C134" s="153">
        <f>[1]节奏总纲!O134</f>
        <v>131</v>
      </c>
      <c r="D134" s="153">
        <f>[1]节奏总纲!P134</f>
        <v>8778.9682050973151</v>
      </c>
      <c r="E134" s="153">
        <f>[1]节奏总纲!Q134</f>
        <v>7443.6871411020138</v>
      </c>
      <c r="F134" s="153">
        <f>[1]节奏总纲!R134</f>
        <v>5945.117268491902</v>
      </c>
      <c r="G134" s="153">
        <f>[1]节奏总纲!S134</f>
        <v>4244.6311271645518</v>
      </c>
      <c r="H134" s="153">
        <f>[1]节奏总纲!T134</f>
        <v>2275.5085587612239</v>
      </c>
      <c r="J134" s="153">
        <f>[1]节奏总纲!V134</f>
        <v>131</v>
      </c>
      <c r="K134" s="153">
        <f>[1]节奏总纲!W134</f>
        <v>587.96820509731515</v>
      </c>
      <c r="L134" s="153">
        <f>[1]节奏总纲!X134</f>
        <v>501.81464110201341</v>
      </c>
      <c r="M134" s="153">
        <f>[1]节奏总纲!Y134</f>
        <v>403.08666849190195</v>
      </c>
      <c r="N134" s="153">
        <f>[1]节奏总纲!Z134</f>
        <v>293.29272716455171</v>
      </c>
      <c r="O134" s="153">
        <f>[1]节奏总纲!AA134</f>
        <v>150.76315876122362</v>
      </c>
      <c r="Q134" s="153">
        <f>[1]节奏总纲!AC134</f>
        <v>131</v>
      </c>
      <c r="R134" s="153">
        <f>[1]节奏总纲!AD134</f>
        <v>70.435397692903535</v>
      </c>
      <c r="S134" s="153">
        <f>[1]节奏总纲!AE134</f>
        <v>72.50012824434009</v>
      </c>
      <c r="T134" s="153">
        <f>[1]节奏总纲!AF134</f>
        <v>75.396071892907202</v>
      </c>
      <c r="U134" s="153">
        <f>[1]节奏总纲!AG134</f>
        <v>79.931486651604402</v>
      </c>
      <c r="V134" s="153">
        <f>[1]节奏总纲!AH134</f>
        <v>89.048420729369383</v>
      </c>
      <c r="AN134" s="153">
        <f>[1]节奏总纲!AZ134</f>
        <v>131</v>
      </c>
      <c r="AO134" s="153">
        <f>[1]节奏总纲!BA134</f>
        <v>39.844655968200342</v>
      </c>
      <c r="AP134" s="153">
        <f>[1]节奏总纲!BB134</f>
        <v>41.338890061049398</v>
      </c>
      <c r="AQ134" s="153">
        <f>[1]节奏总纲!BC134</f>
        <v>43.279822032006692</v>
      </c>
      <c r="AR134" s="153">
        <f>[1]节奏总纲!BD134</f>
        <v>46.031609894814238</v>
      </c>
      <c r="AS134" s="153">
        <f>[1]节奏总纲!BE134</f>
        <v>50.714706755578604</v>
      </c>
      <c r="AW134" s="153">
        <v>131</v>
      </c>
      <c r="AX134" s="153">
        <f>'[1]资源-钻石'!L134</f>
        <v>7311323.9137604367</v>
      </c>
      <c r="AY134" s="153">
        <f>'[1]资源-钻石'!M134</f>
        <v>10595637.749246787</v>
      </c>
      <c r="AZ134" s="153">
        <f>'[1]资源-钻石'!N134</f>
        <v>15612770.268758174</v>
      </c>
      <c r="BA134" s="153">
        <f>'[1]资源-钻石'!O134</f>
        <v>39775471.846164197</v>
      </c>
      <c r="BB134" s="153">
        <f>'[1]资源-钻石'!P134</f>
        <v>77968079.866143599</v>
      </c>
    </row>
    <row r="135" spans="2:54" x14ac:dyDescent="0.15">
      <c r="B135" s="153">
        <f>[1]节奏总纲!N135</f>
        <v>142</v>
      </c>
      <c r="C135" s="153">
        <f>[1]节奏总纲!O135</f>
        <v>132</v>
      </c>
      <c r="D135" s="153">
        <f>[1]节奏总纲!P135</f>
        <v>9409.1369241357042</v>
      </c>
      <c r="E135" s="153">
        <f>[1]节奏总纲!Q135</f>
        <v>7983.6526801291457</v>
      </c>
      <c r="F135" s="153">
        <f>[1]节奏总纲!R135</f>
        <v>6385.9812304109018</v>
      </c>
      <c r="G135" s="153">
        <f>[1]节奏总纲!S135</f>
        <v>4544.6131343575453</v>
      </c>
      <c r="H135" s="153">
        <f>[1]节奏总纲!T135</f>
        <v>2431.3209811966663</v>
      </c>
      <c r="J135" s="153">
        <f>[1]节奏总纲!V135</f>
        <v>132</v>
      </c>
      <c r="K135" s="153">
        <f>[1]节奏总纲!W135</f>
        <v>630.1687190383891</v>
      </c>
      <c r="L135" s="153">
        <f>[1]节奏总纲!X135</f>
        <v>539.96553902713185</v>
      </c>
      <c r="M135" s="153">
        <f>[1]节奏总纲!Y135</f>
        <v>440.86396191899985</v>
      </c>
      <c r="N135" s="153">
        <f>[1]节奏总纲!Z135</f>
        <v>299.98200719299348</v>
      </c>
      <c r="O135" s="153">
        <f>[1]节奏总纲!AA135</f>
        <v>155.81242243544239</v>
      </c>
      <c r="Q135" s="153">
        <f>[1]节奏总纲!AC135</f>
        <v>132</v>
      </c>
      <c r="R135" s="153">
        <f>[1]节奏总纲!AD135</f>
        <v>70.544247116129412</v>
      </c>
      <c r="S135" s="153">
        <f>[1]节奏总纲!AE135</f>
        <v>72.61332404243997</v>
      </c>
      <c r="T135" s="153">
        <f>[1]节奏总纲!AF135</f>
        <v>75.505534883297358</v>
      </c>
      <c r="U135" s="153">
        <f>[1]节奏总纲!AG135</f>
        <v>80.045750258986601</v>
      </c>
      <c r="V135" s="153">
        <f>[1]节奏总纲!AH135</f>
        <v>89.175620204122851</v>
      </c>
      <c r="AN135" s="153">
        <f>[1]节奏总纲!AZ135</f>
        <v>132</v>
      </c>
      <c r="AO135" s="153">
        <f>[1]节奏总纲!BA135</f>
        <v>39.898688674913267</v>
      </c>
      <c r="AP135" s="153">
        <f>[1]节奏总纲!BB135</f>
        <v>41.389172829914081</v>
      </c>
      <c r="AQ135" s="153">
        <f>[1]节奏总纲!BC135</f>
        <v>43.329750976586219</v>
      </c>
      <c r="AR135" s="153">
        <f>[1]节奏总纲!BD135</f>
        <v>46.079770001861057</v>
      </c>
      <c r="AS135" s="153">
        <f>[1]节奏总纲!BE135</f>
        <v>50.768222798676959</v>
      </c>
      <c r="AW135" s="153">
        <v>132</v>
      </c>
      <c r="AX135" s="153">
        <f>'[1]资源-钻石'!L135</f>
        <v>7429432.3668245273</v>
      </c>
      <c r="AY135" s="153">
        <f>'[1]资源-钻石'!M135</f>
        <v>10775899.665662423</v>
      </c>
      <c r="AZ135" s="153">
        <f>'[1]资源-钻石'!N135</f>
        <v>15884306.690305868</v>
      </c>
      <c r="BA135" s="153">
        <f>'[1]资源-钻石'!O135</f>
        <v>40544502.650165856</v>
      </c>
      <c r="BB135" s="153">
        <f>'[1]资源-钻石'!P135</f>
        <v>79775373.922452345</v>
      </c>
    </row>
    <row r="136" spans="2:54" x14ac:dyDescent="0.15">
      <c r="B136" s="153">
        <f>[1]节奏总纲!N136</f>
        <v>143</v>
      </c>
      <c r="C136" s="153">
        <f>[1]节奏总纲!O136</f>
        <v>133</v>
      </c>
      <c r="D136" s="153">
        <f>[1]节奏总纲!P136</f>
        <v>10084.535034121556</v>
      </c>
      <c r="E136" s="153">
        <f>[1]节奏总纲!Q136</f>
        <v>8562.7786974726132</v>
      </c>
      <c r="F136" s="153">
        <f>[1]节奏总纲!R136</f>
        <v>6827.2302181002942</v>
      </c>
      <c r="G136" s="153">
        <f>[1]节奏总纲!S136</f>
        <v>4847.6359909022322</v>
      </c>
      <c r="H136" s="153">
        <f>[1]节奏总纲!T136</f>
        <v>2595.759317782889</v>
      </c>
      <c r="J136" s="153">
        <f>[1]节奏总纲!V136</f>
        <v>133</v>
      </c>
      <c r="K136" s="153">
        <f>[1]节奏总纲!W136</f>
        <v>675.39810998585199</v>
      </c>
      <c r="L136" s="153">
        <f>[1]节奏总纲!X136</f>
        <v>579.12601734346754</v>
      </c>
      <c r="M136" s="153">
        <f>[1]节奏总纲!Y136</f>
        <v>441.24898768939238</v>
      </c>
      <c r="N136" s="153">
        <f>[1]节奏总纲!Z136</f>
        <v>303.02285654468687</v>
      </c>
      <c r="O136" s="153">
        <f>[1]节奏总纲!AA136</f>
        <v>164.4383365862227</v>
      </c>
      <c r="Q136" s="153">
        <f>[1]节奏总纲!AC136</f>
        <v>133</v>
      </c>
      <c r="R136" s="153">
        <f>[1]节奏总纲!AD136</f>
        <v>70.653096539355303</v>
      </c>
      <c r="S136" s="153">
        <f>[1]节奏总纲!AE136</f>
        <v>72.726519840539851</v>
      </c>
      <c r="T136" s="153">
        <f>[1]节奏总纲!AF136</f>
        <v>75.614997873687514</v>
      </c>
      <c r="U136" s="153">
        <f>[1]节奏总纲!AG136</f>
        <v>80.154679447049915</v>
      </c>
      <c r="V136" s="153">
        <f>[1]节奏总纲!AH136</f>
        <v>89.302819678876304</v>
      </c>
      <c r="AN136" s="153">
        <f>[1]节奏总纲!AZ136</f>
        <v>133</v>
      </c>
      <c r="AO136" s="153">
        <f>[1]节奏总纲!BA136</f>
        <v>39.952721381626191</v>
      </c>
      <c r="AP136" s="153">
        <f>[1]节奏总纲!BB136</f>
        <v>41.439455598778757</v>
      </c>
      <c r="AQ136" s="153">
        <f>[1]节奏总纲!BC136</f>
        <v>43.379679921165753</v>
      </c>
      <c r="AR136" s="153">
        <f>[1]节奏总纲!BD136</f>
        <v>46.127930108907876</v>
      </c>
      <c r="AS136" s="153">
        <f>[1]节奏总纲!BE136</f>
        <v>50.821738841775321</v>
      </c>
      <c r="AW136" s="153">
        <v>133</v>
      </c>
      <c r="AX136" s="153">
        <f>'[1]资源-钻石'!L136</f>
        <v>7547540.8198886178</v>
      </c>
      <c r="AY136" s="153">
        <f>'[1]资源-钻石'!M136</f>
        <v>10956161.582078058</v>
      </c>
      <c r="AZ136" s="153">
        <f>'[1]资源-钻石'!N136</f>
        <v>16155843.111853562</v>
      </c>
      <c r="BA136" s="153">
        <f>'[1]资源-钻石'!O136</f>
        <v>41313533.454167515</v>
      </c>
      <c r="BB136" s="153">
        <f>'[1]资源-钻石'!P136</f>
        <v>81582667.978761092</v>
      </c>
    </row>
    <row r="137" spans="2:54" x14ac:dyDescent="0.15">
      <c r="B137" s="153">
        <f>[1]节奏总纲!N137</f>
        <v>144</v>
      </c>
      <c r="C137" s="153">
        <f>[1]节奏总纲!O137</f>
        <v>134</v>
      </c>
      <c r="D137" s="153">
        <f>[1]节奏总纲!P137</f>
        <v>10808.408805051544</v>
      </c>
      <c r="E137" s="153">
        <f>[1]节奏总纲!Q137</f>
        <v>9151.4797352371424</v>
      </c>
      <c r="F137" s="153">
        <f>[1]节奏总纲!R137</f>
        <v>7283.7866937242361</v>
      </c>
      <c r="G137" s="153">
        <f>[1]节奏总纲!S137</f>
        <v>5175.0661358586794</v>
      </c>
      <c r="H137" s="153">
        <f>[1]节奏总纲!T137</f>
        <v>2775.5993811372364</v>
      </c>
      <c r="J137" s="153">
        <f>[1]节奏总纲!V137</f>
        <v>134</v>
      </c>
      <c r="K137" s="153">
        <f>[1]节奏总纲!W137</f>
        <v>723.87377092998759</v>
      </c>
      <c r="L137" s="153">
        <f>[1]节奏总纲!X137</f>
        <v>588.70103776452925</v>
      </c>
      <c r="M137" s="153">
        <f>[1]节奏总纲!Y137</f>
        <v>456.55647562394188</v>
      </c>
      <c r="N137" s="153">
        <f>[1]节奏总纲!Z137</f>
        <v>327.43014495644729</v>
      </c>
      <c r="O137" s="153">
        <f>[1]节奏总纲!AA137</f>
        <v>179.84006335434742</v>
      </c>
      <c r="Q137" s="153">
        <f>[1]节奏总纲!AC137</f>
        <v>134</v>
      </c>
      <c r="R137" s="153">
        <f>[1]节奏总纲!AD137</f>
        <v>70.76194596258118</v>
      </c>
      <c r="S137" s="153">
        <f>[1]节奏总纲!AE137</f>
        <v>72.839715638639731</v>
      </c>
      <c r="T137" s="153">
        <f>[1]节奏总纲!AF137</f>
        <v>75.72446086407767</v>
      </c>
      <c r="U137" s="153">
        <f>[1]节奏总纲!AG137</f>
        <v>80.263608635113243</v>
      </c>
      <c r="V137" s="153">
        <f>[1]节奏总纲!AH137</f>
        <v>89.430019153629758</v>
      </c>
      <c r="AN137" s="153">
        <f>[1]节奏总纲!AZ137</f>
        <v>134</v>
      </c>
      <c r="AO137" s="153">
        <f>[1]节奏总纲!BA137</f>
        <v>40.005827399112476</v>
      </c>
      <c r="AP137" s="153">
        <f>[1]节奏总纲!BB137</f>
        <v>41.48973836764344</v>
      </c>
      <c r="AQ137" s="153">
        <f>[1]节奏总纲!BC137</f>
        <v>43.42960886574528</v>
      </c>
      <c r="AR137" s="153">
        <f>[1]节奏总纲!BD137</f>
        <v>46.176090215954694</v>
      </c>
      <c r="AS137" s="153">
        <f>[1]节奏总纲!BE137</f>
        <v>50.875254884873684</v>
      </c>
      <c r="AW137" s="153">
        <v>134</v>
      </c>
      <c r="AX137" s="153">
        <f>'[1]资源-钻石'!L137</f>
        <v>7665649.2729527084</v>
      </c>
      <c r="AY137" s="153">
        <f>'[1]资源-钻石'!M137</f>
        <v>11136423.498493694</v>
      </c>
      <c r="AZ137" s="153">
        <f>'[1]资源-钻石'!N137</f>
        <v>16427379.533401256</v>
      </c>
      <c r="BA137" s="153">
        <f>'[1]资源-钻石'!O137</f>
        <v>42082564.258169174</v>
      </c>
      <c r="BB137" s="153">
        <f>'[1]资源-钻石'!P137</f>
        <v>83389962.035069838</v>
      </c>
    </row>
    <row r="138" spans="2:54" x14ac:dyDescent="0.15">
      <c r="B138" s="153">
        <f>[1]节奏总纲!N138</f>
        <v>145</v>
      </c>
      <c r="C138" s="153">
        <f>[1]节奏总纲!O138</f>
        <v>135</v>
      </c>
      <c r="D138" s="153">
        <f>[1]节奏总纲!P138</f>
        <v>11584.237502960397</v>
      </c>
      <c r="E138" s="153">
        <f>[1]节奏总纲!Q138</f>
        <v>9796.789656253608</v>
      </c>
      <c r="F138" s="153">
        <f>[1]节奏总纲!R138</f>
        <v>7796.1918394923478</v>
      </c>
      <c r="G138" s="153">
        <f>[1]节奏总纲!S138</f>
        <v>5548.8497639180305</v>
      </c>
      <c r="H138" s="153">
        <f>[1]节奏总纲!T138</f>
        <v>2979.465885761414</v>
      </c>
      <c r="J138" s="153">
        <f>[1]节奏总纲!V138</f>
        <v>135</v>
      </c>
      <c r="K138" s="153">
        <f>[1]节奏总纲!W138</f>
        <v>775.82869790885343</v>
      </c>
      <c r="L138" s="153">
        <f>[1]节奏总纲!X138</f>
        <v>645.30992101646552</v>
      </c>
      <c r="M138" s="153">
        <f>[1]节奏总纲!Y138</f>
        <v>512.40514576811165</v>
      </c>
      <c r="N138" s="153">
        <f>[1]节奏总纲!Z138</f>
        <v>373.78362805935103</v>
      </c>
      <c r="O138" s="153">
        <f>[1]节奏总纲!AA138</f>
        <v>203.86650462417765</v>
      </c>
      <c r="Q138" s="153">
        <f>[1]节奏总纲!AC138</f>
        <v>135</v>
      </c>
      <c r="R138" s="153">
        <f>[1]节奏总纲!AD138</f>
        <v>70.870795385807057</v>
      </c>
      <c r="S138" s="153">
        <f>[1]节奏总纲!AE138</f>
        <v>72.952911436739612</v>
      </c>
      <c r="T138" s="153">
        <f>[1]节奏总纲!AF138</f>
        <v>75.833923854467812</v>
      </c>
      <c r="U138" s="153">
        <f>[1]节奏总纲!AG138</f>
        <v>80.372537823176572</v>
      </c>
      <c r="V138" s="153">
        <f>[1]节奏总纲!AH138</f>
        <v>89.557218628383211</v>
      </c>
      <c r="AN138" s="153">
        <f>[1]节奏总纲!AZ138</f>
        <v>135</v>
      </c>
      <c r="AO138" s="153">
        <f>[1]节奏总纲!BA138</f>
        <v>40.052446592012309</v>
      </c>
      <c r="AP138" s="153">
        <f>[1]节奏总纲!BB138</f>
        <v>41.540021136508116</v>
      </c>
      <c r="AQ138" s="153">
        <f>[1]节奏总纲!BC138</f>
        <v>43.479537810324814</v>
      </c>
      <c r="AR138" s="153">
        <f>[1]节奏总纲!BD138</f>
        <v>46.224250323001513</v>
      </c>
      <c r="AS138" s="153">
        <f>[1]节奏总纲!BE138</f>
        <v>50.928770927972039</v>
      </c>
      <c r="AW138" s="153">
        <v>135</v>
      </c>
      <c r="AX138" s="153">
        <f>'[1]资源-钻石'!L138</f>
        <v>7783757.726016799</v>
      </c>
      <c r="AY138" s="153">
        <f>'[1]资源-钻石'!M138</f>
        <v>11316685.414909329</v>
      </c>
      <c r="AZ138" s="153">
        <f>'[1]资源-钻石'!N138</f>
        <v>16698915.954948951</v>
      </c>
      <c r="BA138" s="153">
        <f>'[1]资源-钻石'!O138</f>
        <v>42851595.062170833</v>
      </c>
      <c r="BB138" s="153">
        <f>'[1]资源-钻石'!P138</f>
        <v>85197256.091378585</v>
      </c>
    </row>
    <row r="139" spans="2:54" x14ac:dyDescent="0.15">
      <c r="B139" s="153">
        <f>[1]节奏总纲!N139</f>
        <v>146</v>
      </c>
      <c r="C139" s="153">
        <f>[1]节奏总纲!O139</f>
        <v>136</v>
      </c>
      <c r="D139" s="153">
        <f>[1]节奏总纲!P139</f>
        <v>12415.750112853173</v>
      </c>
      <c r="E139" s="153">
        <f>[1]节奏总纲!Q139</f>
        <v>10507.449320507641</v>
      </c>
      <c r="F139" s="153">
        <f>[1]节奏总纲!R139</f>
        <v>8384.3560512097483</v>
      </c>
      <c r="G139" s="153">
        <f>[1]节奏总纲!S139</f>
        <v>5967.009504237235</v>
      </c>
      <c r="H139" s="153">
        <f>[1]节奏总纲!T139</f>
        <v>3204.5051041274041</v>
      </c>
      <c r="J139" s="153">
        <f>[1]节奏总纲!V139</f>
        <v>136</v>
      </c>
      <c r="K139" s="153">
        <f>[1]节奏总纲!W139</f>
        <v>831.5126098927758</v>
      </c>
      <c r="L139" s="153">
        <f>[1]节奏总纲!X139</f>
        <v>710.65966425403349</v>
      </c>
      <c r="M139" s="153">
        <f>[1]节奏总纲!Y139</f>
        <v>588.16421171740058</v>
      </c>
      <c r="N139" s="153">
        <f>[1]节奏总纲!Z139</f>
        <v>418.1597403192045</v>
      </c>
      <c r="O139" s="153">
        <f>[1]节奏总纲!AA139</f>
        <v>225.03921836599011</v>
      </c>
      <c r="Q139" s="153">
        <f>[1]节奏总纲!AC139</f>
        <v>136</v>
      </c>
      <c r="R139" s="153">
        <f>[1]节奏总纲!AD139</f>
        <v>70.979644809032948</v>
      </c>
      <c r="S139" s="153">
        <f>[1]节奏总纲!AE139</f>
        <v>73.059911975288244</v>
      </c>
      <c r="T139" s="153">
        <f>[1]节奏总纲!AF139</f>
        <v>75.943386844857969</v>
      </c>
      <c r="U139" s="153">
        <f>[1]节奏总纲!AG139</f>
        <v>80.4814670112399</v>
      </c>
      <c r="V139" s="153">
        <f>[1]节奏总纲!AH139</f>
        <v>89.684418103136665</v>
      </c>
      <c r="AN139" s="153">
        <f>[1]节奏总纲!AZ139</f>
        <v>136</v>
      </c>
      <c r="AO139" s="153">
        <f>[1]节奏总纲!BA139</f>
        <v>40.099065784912149</v>
      </c>
      <c r="AP139" s="153">
        <f>[1]节奏总纲!BB139</f>
        <v>41.590303905372799</v>
      </c>
      <c r="AQ139" s="153">
        <f>[1]节奏总纲!BC139</f>
        <v>43.529466754904341</v>
      </c>
      <c r="AR139" s="153">
        <f>[1]节奏总纲!BD139</f>
        <v>46.272410430048332</v>
      </c>
      <c r="AS139" s="153">
        <f>[1]节奏总纲!BE139</f>
        <v>50.982286971070401</v>
      </c>
      <c r="AW139" s="153">
        <v>136</v>
      </c>
      <c r="AX139" s="153">
        <f>'[1]资源-钻石'!L139</f>
        <v>7901866.1790808896</v>
      </c>
      <c r="AY139" s="153">
        <f>'[1]资源-钻石'!M139</f>
        <v>11496947.331324965</v>
      </c>
      <c r="AZ139" s="153">
        <f>'[1]资源-钻石'!N139</f>
        <v>16970452.376496643</v>
      </c>
      <c r="BA139" s="153">
        <f>'[1]资源-钻石'!O139</f>
        <v>43620625.866172493</v>
      </c>
      <c r="BB139" s="153">
        <f>'[1]资源-钻石'!P139</f>
        <v>87004550.147687331</v>
      </c>
    </row>
    <row r="140" spans="2:54" x14ac:dyDescent="0.15">
      <c r="B140" s="153">
        <f>[1]节奏总纲!N140</f>
        <v>147</v>
      </c>
      <c r="C140" s="153">
        <f>[1]节奏总纲!O140</f>
        <v>137</v>
      </c>
      <c r="D140" s="153">
        <f>[1]节奏总纲!P140</f>
        <v>13306.943261900544</v>
      </c>
      <c r="E140" s="153">
        <f>[1]节奏总纲!Q140</f>
        <v>11274.973025808331</v>
      </c>
      <c r="F140" s="153">
        <f>[1]节奏总纲!R140</f>
        <v>8995.4936450447676</v>
      </c>
      <c r="G140" s="153">
        <f>[1]节奏总纲!S140</f>
        <v>6407.293180605112</v>
      </c>
      <c r="H140" s="153">
        <f>[1]节奏总纲!T140</f>
        <v>3438.5141388751008</v>
      </c>
      <c r="J140" s="153">
        <f>[1]节奏总纲!V140</f>
        <v>137</v>
      </c>
      <c r="K140" s="153">
        <f>[1]节奏总纲!W140</f>
        <v>891.19314904737075</v>
      </c>
      <c r="L140" s="153">
        <f>[1]节奏总纲!X140</f>
        <v>767.52370530068947</v>
      </c>
      <c r="M140" s="153">
        <f>[1]节奏总纲!Y140</f>
        <v>611.13759383501929</v>
      </c>
      <c r="N140" s="153">
        <f>[1]节奏总纲!Z140</f>
        <v>440.28367636787698</v>
      </c>
      <c r="O140" s="153">
        <f>[1]节奏总纲!AA140</f>
        <v>234.00903474769666</v>
      </c>
      <c r="Q140" s="153">
        <f>[1]节奏总纲!AC140</f>
        <v>137</v>
      </c>
      <c r="R140" s="153">
        <f>[1]节奏总纲!AD140</f>
        <v>71.082568038258202</v>
      </c>
      <c r="S140" s="153">
        <f>[1]节奏总纲!AE140</f>
        <v>73.162499594857536</v>
      </c>
      <c r="T140" s="153">
        <f>[1]节奏总纲!AF140</f>
        <v>76.048210495050611</v>
      </c>
      <c r="U140" s="153">
        <f>[1]节奏总纲!AG140</f>
        <v>80.590396199303228</v>
      </c>
      <c r="V140" s="153">
        <f>[1]节奏总纲!AH140</f>
        <v>89.811617577890132</v>
      </c>
      <c r="AN140" s="153">
        <f>[1]节奏总纲!AZ140</f>
        <v>137</v>
      </c>
      <c r="AO140" s="153">
        <f>[1]节奏总纲!BA140</f>
        <v>40.145684977811982</v>
      </c>
      <c r="AP140" s="153">
        <f>[1]节奏总纲!BB140</f>
        <v>41.640586674237483</v>
      </c>
      <c r="AQ140" s="153">
        <f>[1]节奏总纲!BC140</f>
        <v>43.579395699483875</v>
      </c>
      <c r="AR140" s="153">
        <f>[1]节奏总纲!BD140</f>
        <v>46.320570537095151</v>
      </c>
      <c r="AS140" s="153">
        <f>[1]节奏总纲!BE140</f>
        <v>51.030916192165336</v>
      </c>
      <c r="AW140" s="153">
        <v>137</v>
      </c>
      <c r="AX140" s="153">
        <f>'[1]资源-钻石'!L140</f>
        <v>8019974.6321449801</v>
      </c>
      <c r="AY140" s="153">
        <f>'[1]资源-钻石'!M140</f>
        <v>11677209.2477406</v>
      </c>
      <c r="AZ140" s="153">
        <f>'[1]资源-钻石'!N140</f>
        <v>17241988.798044335</v>
      </c>
      <c r="BA140" s="153">
        <f>'[1]资源-钻石'!O140</f>
        <v>44389656.670174152</v>
      </c>
      <c r="BB140" s="153">
        <f>'[1]资源-钻石'!P140</f>
        <v>88811844.203996077</v>
      </c>
    </row>
    <row r="141" spans="2:54" x14ac:dyDescent="0.15">
      <c r="B141" s="153">
        <f>[1]节奏总纲!N141</f>
        <v>148</v>
      </c>
      <c r="C141" s="153">
        <f>[1]节奏总纲!O141</f>
        <v>138</v>
      </c>
      <c r="D141" s="153">
        <f>[1]节奏总纲!P141</f>
        <v>14262.10042904369</v>
      </c>
      <c r="E141" s="153">
        <f>[1]节奏总纲!Q141</f>
        <v>12084.27769352872</v>
      </c>
      <c r="F141" s="153">
        <f>[1]节奏总纲!R141</f>
        <v>9648.3109402480568</v>
      </c>
      <c r="G141" s="153">
        <f>[1]节奏总纲!S141</f>
        <v>6871.4799867132497</v>
      </c>
      <c r="H141" s="153">
        <f>[1]节奏总纲!T141</f>
        <v>3671.064650435846</v>
      </c>
      <c r="J141" s="153">
        <f>[1]节奏总纲!V141</f>
        <v>138</v>
      </c>
      <c r="K141" s="153">
        <f>[1]节奏总纲!W141</f>
        <v>955.15716714314658</v>
      </c>
      <c r="L141" s="153">
        <f>[1]节奏总纲!X141</f>
        <v>809.30466772038926</v>
      </c>
      <c r="M141" s="153">
        <f>[1]节奏总纲!Y141</f>
        <v>652.81729520328918</v>
      </c>
      <c r="N141" s="153">
        <f>[1]节奏总纲!Z141</f>
        <v>464.18680610813772</v>
      </c>
      <c r="O141" s="153">
        <f>[1]节奏总纲!AA141</f>
        <v>232.55051156074524</v>
      </c>
      <c r="Q141" s="153">
        <f>[1]节奏总纲!AC141</f>
        <v>138</v>
      </c>
      <c r="R141" s="153">
        <f>[1]节奏总纲!AD141</f>
        <v>71.184128141237707</v>
      </c>
      <c r="S141" s="153">
        <f>[1]节奏总纲!AE141</f>
        <v>73.265087214426828</v>
      </c>
      <c r="T141" s="153">
        <f>[1]节奏总纲!AF141</f>
        <v>76.148064447889894</v>
      </c>
      <c r="U141" s="153">
        <f>[1]节奏总纲!AG141</f>
        <v>80.699325387366557</v>
      </c>
      <c r="V141" s="153">
        <f>[1]节奏总纲!AH141</f>
        <v>89.938817052643586</v>
      </c>
      <c r="AN141" s="153">
        <f>[1]节奏总纲!AZ141</f>
        <v>138</v>
      </c>
      <c r="AO141" s="153">
        <f>[1]节奏总纲!BA141</f>
        <v>40.192304170711814</v>
      </c>
      <c r="AP141" s="153">
        <f>[1]节奏总纲!BB141</f>
        <v>41.690869443102159</v>
      </c>
      <c r="AQ141" s="153">
        <f>[1]节奏总纲!BC141</f>
        <v>43.629324644063402</v>
      </c>
      <c r="AR141" s="153">
        <f>[1]节奏总纲!BD141</f>
        <v>46.368730644141969</v>
      </c>
      <c r="AS141" s="153">
        <f>[1]节奏总纲!BE141</f>
        <v>51.077127728003028</v>
      </c>
      <c r="AW141" s="153">
        <v>138</v>
      </c>
      <c r="AX141" s="153">
        <f>'[1]资源-钻石'!L141</f>
        <v>8138083.0852090707</v>
      </c>
      <c r="AY141" s="153">
        <f>'[1]资源-钻石'!M141</f>
        <v>11857471.164156236</v>
      </c>
      <c r="AZ141" s="153">
        <f>'[1]资源-钻石'!N141</f>
        <v>17513525.219592027</v>
      </c>
      <c r="BA141" s="153">
        <f>'[1]资源-钻石'!O141</f>
        <v>45158687.474175811</v>
      </c>
      <c r="BB141" s="153">
        <f>'[1]资源-钻石'!P141</f>
        <v>90619138.260304824</v>
      </c>
    </row>
    <row r="142" spans="2:54" x14ac:dyDescent="0.15">
      <c r="B142" s="153">
        <f>[1]节奏总纲!N142</f>
        <v>149</v>
      </c>
      <c r="C142" s="153">
        <f>[1]节奏总纲!O142</f>
        <v>139</v>
      </c>
      <c r="D142" s="153">
        <f>[1]节奏总纲!P142</f>
        <v>15285.812533339058</v>
      </c>
      <c r="E142" s="153">
        <f>[1]节奏总纲!Q142</f>
        <v>12957.783284511519</v>
      </c>
      <c r="F142" s="153">
        <f>[1]节奏总纲!R142</f>
        <v>10342.380760057207</v>
      </c>
      <c r="G142" s="153">
        <f>[1]节奏总纲!S142</f>
        <v>7335.6614347494142</v>
      </c>
      <c r="H142" s="153">
        <f>[1]节奏总纲!T142</f>
        <v>3920.8109148014687</v>
      </c>
      <c r="J142" s="153">
        <f>[1]节奏总纲!V142</f>
        <v>139</v>
      </c>
      <c r="K142" s="153">
        <f>[1]节奏总纲!W142</f>
        <v>1023.7121042953677</v>
      </c>
      <c r="L142" s="153">
        <f>[1]节奏总纲!X142</f>
        <v>873.50559098279882</v>
      </c>
      <c r="M142" s="153">
        <f>[1]节奏总纲!Y142</f>
        <v>694.06981980915043</v>
      </c>
      <c r="N142" s="153">
        <f>[1]节奏总纲!Z142</f>
        <v>464.18144803616451</v>
      </c>
      <c r="O142" s="153">
        <f>[1]节奏总纲!AA142</f>
        <v>249.74626436562266</v>
      </c>
      <c r="Q142" s="153">
        <f>[1]节奏总纲!AC142</f>
        <v>139</v>
      </c>
      <c r="R142" s="153">
        <f>[1]节奏总纲!AD142</f>
        <v>71.285688244217212</v>
      </c>
      <c r="S142" s="153">
        <f>[1]节奏总纲!AE142</f>
        <v>73.367674833996119</v>
      </c>
      <c r="T142" s="153">
        <f>[1]节奏总纲!AF142</f>
        <v>76.247918400729162</v>
      </c>
      <c r="U142" s="153">
        <f>[1]节奏总纲!AG142</f>
        <v>80.808254575429885</v>
      </c>
      <c r="V142" s="153">
        <f>[1]节奏总纲!AH142</f>
        <v>90.055148444912135</v>
      </c>
      <c r="AN142" s="153">
        <f>[1]节奏总纲!AZ142</f>
        <v>139</v>
      </c>
      <c r="AO142" s="153">
        <f>[1]节奏总纲!BA142</f>
        <v>40.238923363611647</v>
      </c>
      <c r="AP142" s="153">
        <f>[1]节奏总纲!BB142</f>
        <v>41.741152211966842</v>
      </c>
      <c r="AQ142" s="153">
        <f>[1]节奏总纲!BC142</f>
        <v>43.679253588642929</v>
      </c>
      <c r="AR142" s="153">
        <f>[1]节奏总纲!BD142</f>
        <v>46.416890751188788</v>
      </c>
      <c r="AS142" s="153">
        <f>[1]节奏总纲!BE142</f>
        <v>51.12333926384072</v>
      </c>
      <c r="AW142" s="153">
        <v>139</v>
      </c>
      <c r="AX142" s="153">
        <f>'[1]资源-钻石'!L142</f>
        <v>8256191.5382731613</v>
      </c>
      <c r="AY142" s="153">
        <f>'[1]资源-钻石'!M142</f>
        <v>12037733.080571871</v>
      </c>
      <c r="AZ142" s="153">
        <f>'[1]资源-钻石'!N142</f>
        <v>17785061.64113972</v>
      </c>
      <c r="BA142" s="153">
        <f>'[1]资源-钻石'!O142</f>
        <v>45927718.27817747</v>
      </c>
      <c r="BB142" s="153">
        <f>'[1]资源-钻石'!P142</f>
        <v>92426432.31661357</v>
      </c>
    </row>
    <row r="143" spans="2:54" x14ac:dyDescent="0.15">
      <c r="B143" s="153">
        <f>[1]节奏总纲!N143</f>
        <v>150</v>
      </c>
      <c r="C143" s="153">
        <f>[1]节奏总纲!O143</f>
        <v>140</v>
      </c>
      <c r="D143" s="153">
        <f>[1]节奏总纲!P143</f>
        <v>16383</v>
      </c>
      <c r="E143" s="153">
        <f>[1]节奏总纲!Q143</f>
        <v>13881.315900000001</v>
      </c>
      <c r="F143" s="153">
        <f>[1]节奏总纲!R143</f>
        <v>11037.2271</v>
      </c>
      <c r="G143" s="153">
        <f>[1]节奏总纲!S143</f>
        <v>7827.7974000000004</v>
      </c>
      <c r="H143" s="153">
        <f>[1]节奏总纲!T143</f>
        <v>4192.4097000000002</v>
      </c>
      <c r="J143" s="153">
        <f>[1]节奏总纲!V143</f>
        <v>140</v>
      </c>
      <c r="K143" s="153">
        <f>[1]节奏总纲!W143</f>
        <v>1097.1874666609419</v>
      </c>
      <c r="L143" s="153">
        <f>[1]节奏总纲!X143</f>
        <v>923.53261548848241</v>
      </c>
      <c r="M143" s="153">
        <f>[1]节奏总纲!Y143</f>
        <v>694.84633994279284</v>
      </c>
      <c r="N143" s="153">
        <f>[1]节奏总纲!Z143</f>
        <v>492.1359652505862</v>
      </c>
      <c r="O143" s="153">
        <f>[1]节奏总纲!AA143</f>
        <v>271.59878519853146</v>
      </c>
      <c r="Q143" s="153">
        <f>[1]节奏总纲!AC143</f>
        <v>140</v>
      </c>
      <c r="R143" s="153">
        <f>[1]节奏总纲!AD143</f>
        <v>71.387248347196717</v>
      </c>
      <c r="S143" s="153">
        <f>[1]节奏总纲!AE143</f>
        <v>73.470262453565411</v>
      </c>
      <c r="T143" s="153">
        <f>[1]节奏总纲!AF143</f>
        <v>76.347772353568445</v>
      </c>
      <c r="U143" s="153">
        <f>[1]节奏总纲!AG143</f>
        <v>80.917183763493213</v>
      </c>
      <c r="V143" s="153">
        <f>[1]节奏总纲!AH143</f>
        <v>90.16140749098561</v>
      </c>
      <c r="AN143" s="153">
        <f>[1]节奏总纲!AZ143</f>
        <v>140</v>
      </c>
      <c r="AO143" s="153">
        <f>[1]节奏总纲!BA143</f>
        <v>40.28554255651148</v>
      </c>
      <c r="AP143" s="153">
        <f>[1]节奏总纲!BB143</f>
        <v>41.791434980831518</v>
      </c>
      <c r="AQ143" s="153">
        <f>[1]节奏总纲!BC143</f>
        <v>43.729182533222463</v>
      </c>
      <c r="AR143" s="153">
        <f>[1]节奏总纲!BD143</f>
        <v>46.465050858235607</v>
      </c>
      <c r="AS143" s="153">
        <f>[1]节奏总纲!BE143</f>
        <v>51.169550799678412</v>
      </c>
      <c r="AW143" s="153">
        <v>140</v>
      </c>
      <c r="AX143" s="153">
        <f>'[1]资源-钻石'!L143</f>
        <v>8374299.9913372518</v>
      </c>
      <c r="AY143" s="153">
        <f>'[1]资源-钻石'!M143</f>
        <v>12217994.996987507</v>
      </c>
      <c r="AZ143" s="153">
        <f>'[1]资源-钻石'!N143</f>
        <v>18056598.062687412</v>
      </c>
      <c r="BA143" s="153">
        <f>'[1]资源-钻石'!O143</f>
        <v>46696749.082179129</v>
      </c>
      <c r="BB143" s="153">
        <f>'[1]资源-钻石'!P143</f>
        <v>94233726.372922316</v>
      </c>
    </row>
    <row r="144" spans="2:54" x14ac:dyDescent="0.15">
      <c r="B144" s="153">
        <f>[1]节奏总纲!N144</f>
        <v>151</v>
      </c>
      <c r="C144" s="153">
        <f>[1]节奏总纲!O144</f>
        <v>141</v>
      </c>
      <c r="D144" s="153">
        <f>[1]节奏总纲!P144</f>
        <v>17558.936410194601</v>
      </c>
      <c r="E144" s="153">
        <f>[1]节奏总纲!Q144</f>
        <v>14839.057160255457</v>
      </c>
      <c r="F144" s="153">
        <f>[1]节奏总纲!R144</f>
        <v>11789.069905804656</v>
      </c>
      <c r="G144" s="153">
        <f>[1]节奏总纲!S144</f>
        <v>8380.8803485858825</v>
      </c>
      <c r="H144" s="153">
        <f>[1]节奏总纲!T144</f>
        <v>4489.820040086759</v>
      </c>
      <c r="J144" s="153">
        <f>[1]节奏总纲!V144</f>
        <v>141</v>
      </c>
      <c r="K144" s="153">
        <f>[1]节奏总纲!W144</f>
        <v>1175.9364101946012</v>
      </c>
      <c r="L144" s="153">
        <f>[1]节奏总纲!X144</f>
        <v>957.74126025545593</v>
      </c>
      <c r="M144" s="153">
        <f>[1]节奏总纲!Y144</f>
        <v>751.84280580465565</v>
      </c>
      <c r="N144" s="153">
        <f>[1]节奏总纲!Z144</f>
        <v>553.08294858588215</v>
      </c>
      <c r="O144" s="153">
        <f>[1]节奏总纲!AA144</f>
        <v>297.41034008675888</v>
      </c>
      <c r="Q144" s="153">
        <f>[1]节奏总纲!AC144</f>
        <v>141</v>
      </c>
      <c r="R144" s="153">
        <f>[1]节奏总纲!AD144</f>
        <v>71.488808450176208</v>
      </c>
      <c r="S144" s="153">
        <f>[1]节奏总纲!AE144</f>
        <v>73.572850073134703</v>
      </c>
      <c r="T144" s="153">
        <f>[1]节奏总纲!AF144</f>
        <v>76.447626306407713</v>
      </c>
      <c r="U144" s="153">
        <f>[1]节奏总纲!AG144</f>
        <v>81.023848662825003</v>
      </c>
      <c r="V144" s="153">
        <f>[1]节奏总纲!AH144</f>
        <v>90.267666537059071</v>
      </c>
      <c r="AN144" s="153">
        <f>[1]节奏总纲!AZ144</f>
        <v>141</v>
      </c>
      <c r="AO144" s="153">
        <f>[1]节奏总纲!BA144</f>
        <v>40.332161749411313</v>
      </c>
      <c r="AP144" s="153">
        <f>[1]节奏总纲!BB144</f>
        <v>41.841717749696201</v>
      </c>
      <c r="AQ144" s="153">
        <f>[1]节奏总纲!BC144</f>
        <v>43.77911147780199</v>
      </c>
      <c r="AR144" s="153">
        <f>[1]节奏总纲!BD144</f>
        <v>46.513210965282425</v>
      </c>
      <c r="AS144" s="153">
        <f>[1]节奏总纲!BE144</f>
        <v>51.215762335516104</v>
      </c>
      <c r="AW144" s="153">
        <v>141</v>
      </c>
      <c r="AX144" s="153">
        <f>'[1]资源-钻石'!L144</f>
        <v>8492408.4444013424</v>
      </c>
      <c r="AY144" s="153">
        <f>'[1]资源-钻石'!M144</f>
        <v>12398256.913403142</v>
      </c>
      <c r="AZ144" s="153">
        <f>'[1]资源-钻石'!N144</f>
        <v>18328134.484235104</v>
      </c>
      <c r="BA144" s="153">
        <f>'[1]资源-钻石'!O144</f>
        <v>47465779.886180788</v>
      </c>
      <c r="BB144" s="153">
        <f>'[1]资源-钻石'!P144</f>
        <v>96041020.429231063</v>
      </c>
    </row>
    <row r="145" spans="2:54" x14ac:dyDescent="0.15">
      <c r="B145" s="153">
        <f>[1]节奏总纲!N145</f>
        <v>152</v>
      </c>
      <c r="C145" s="153">
        <f>[1]节奏总纲!O145</f>
        <v>142</v>
      </c>
      <c r="D145" s="153">
        <f>[1]节奏总纲!P145</f>
        <v>18819.273848271412</v>
      </c>
      <c r="E145" s="153">
        <f>[1]节奏总纲!Q145</f>
        <v>15904.16832917417</v>
      </c>
      <c r="F145" s="153">
        <f>[1]节奏总纲!R145</f>
        <v>12667.253227271489</v>
      </c>
      <c r="G145" s="153">
        <f>[1]节奏总纲!S145</f>
        <v>9003.140609013044</v>
      </c>
      <c r="H145" s="153">
        <f>[1]节奏总纲!T145</f>
        <v>4823.3798873119622</v>
      </c>
      <c r="J145" s="153">
        <f>[1]节奏总纲!V145</f>
        <v>142</v>
      </c>
      <c r="K145" s="153">
        <f>[1]节奏总纲!W145</f>
        <v>1260.3374380768109</v>
      </c>
      <c r="L145" s="153">
        <f>[1]节奏总纲!X145</f>
        <v>1065.1111689187128</v>
      </c>
      <c r="M145" s="153">
        <f>[1]节奏总纲!Y145</f>
        <v>878.18332146683315</v>
      </c>
      <c r="N145" s="153">
        <f>[1]节奏总纲!Z145</f>
        <v>622.26026042716148</v>
      </c>
      <c r="O145" s="153">
        <f>[1]节奏总纲!AA145</f>
        <v>333.55984722520316</v>
      </c>
      <c r="Q145" s="153">
        <f>[1]节奏总纲!AC145</f>
        <v>142</v>
      </c>
      <c r="R145" s="153">
        <f>[1]节奏总纲!AD145</f>
        <v>71.590368553155713</v>
      </c>
      <c r="S145" s="153">
        <f>[1]节奏总纲!AE145</f>
        <v>73.675437692703994</v>
      </c>
      <c r="T145" s="153">
        <f>[1]节奏总纲!AF145</f>
        <v>76.547480259246996</v>
      </c>
      <c r="U145" s="153">
        <f>[1]节奏总纲!AG145</f>
        <v>81.123332456233015</v>
      </c>
      <c r="V145" s="153">
        <f>[1]节奏总纲!AH145</f>
        <v>90.373925583132547</v>
      </c>
      <c r="AN145" s="153">
        <f>[1]节奏总纲!AZ145</f>
        <v>142</v>
      </c>
      <c r="AO145" s="153">
        <f>[1]节奏总纲!BA145</f>
        <v>40.378780942311145</v>
      </c>
      <c r="AP145" s="153">
        <f>[1]节奏总纲!BB145</f>
        <v>41.892000518560877</v>
      </c>
      <c r="AQ145" s="153">
        <f>[1]节奏总纲!BC145</f>
        <v>43.829040422381524</v>
      </c>
      <c r="AR145" s="153">
        <f>[1]节奏总纲!BD145</f>
        <v>46.561371072329244</v>
      </c>
      <c r="AS145" s="153">
        <f>[1]节奏总纲!BE145</f>
        <v>51.261973871353796</v>
      </c>
      <c r="AW145" s="153">
        <v>142</v>
      </c>
      <c r="AX145" s="153">
        <f>'[1]资源-钻石'!L145</f>
        <v>8610516.8974654339</v>
      </c>
      <c r="AY145" s="153">
        <f>'[1]资源-钻石'!M145</f>
        <v>12578518.829818778</v>
      </c>
      <c r="AZ145" s="153">
        <f>'[1]资源-钻石'!N145</f>
        <v>18599670.905782796</v>
      </c>
      <c r="BA145" s="153">
        <f>'[1]资源-钻石'!O145</f>
        <v>48234810.690182447</v>
      </c>
      <c r="BB145" s="153">
        <f>'[1]资源-钻石'!P145</f>
        <v>97848314.485539809</v>
      </c>
    </row>
    <row r="146" spans="2:54" x14ac:dyDescent="0.15">
      <c r="B146" s="153">
        <f>[1]节奏总纲!N146</f>
        <v>153</v>
      </c>
      <c r="C146" s="153">
        <f>[1]节奏总纲!O146</f>
        <v>143</v>
      </c>
      <c r="D146" s="153">
        <f>[1]节奏总纲!P146</f>
        <v>20170.070068243116</v>
      </c>
      <c r="E146" s="153">
        <f>[1]节奏总纲!Q146</f>
        <v>17065.896284740498</v>
      </c>
      <c r="F146" s="153">
        <f>[1]节奏总纲!R146</f>
        <v>13594.62722599586</v>
      </c>
      <c r="G146" s="153">
        <f>[1]节奏总纲!S146</f>
        <v>9669.5315907157492</v>
      </c>
      <c r="H146" s="153">
        <f>[1]节奏总纲!T146</f>
        <v>5185.7250145453054</v>
      </c>
      <c r="J146" s="153">
        <f>[1]节奏总纲!V146</f>
        <v>143</v>
      </c>
      <c r="K146" s="153">
        <f>[1]节奏总纲!W146</f>
        <v>1350.796219971704</v>
      </c>
      <c r="L146" s="153">
        <f>[1]节奏总纲!X146</f>
        <v>1161.7279555663281</v>
      </c>
      <c r="M146" s="153">
        <f>[1]节奏总纲!Y146</f>
        <v>927.37399872437163</v>
      </c>
      <c r="N146" s="153">
        <f>[1]节奏总纲!Z146</f>
        <v>666.39098170270518</v>
      </c>
      <c r="O146" s="153">
        <f>[1]节奏总纲!AA146</f>
        <v>362.34512723334319</v>
      </c>
      <c r="Q146" s="153">
        <f>[1]节奏总纲!AC146</f>
        <v>143</v>
      </c>
      <c r="R146" s="153">
        <f>[1]节奏总纲!AD146</f>
        <v>71.691928656135218</v>
      </c>
      <c r="S146" s="153">
        <f>[1]节奏总纲!AE146</f>
        <v>73.778025312273286</v>
      </c>
      <c r="T146" s="153">
        <f>[1]节奏总纲!AF146</f>
        <v>76.647334212086264</v>
      </c>
      <c r="U146" s="153">
        <f>[1]节奏总纲!AG146</f>
        <v>81.222816249641028</v>
      </c>
      <c r="V146" s="153">
        <f>[1]节奏总纲!AH146</f>
        <v>90.480184629206022</v>
      </c>
      <c r="AN146" s="153">
        <f>[1]节奏总纲!AZ146</f>
        <v>143</v>
      </c>
      <c r="AO146" s="153">
        <f>[1]节奏总纲!BA146</f>
        <v>40.425400135210978</v>
      </c>
      <c r="AP146" s="153">
        <f>[1]节奏总纲!BB146</f>
        <v>41.94228328742556</v>
      </c>
      <c r="AQ146" s="153">
        <f>[1]节奏总纲!BC146</f>
        <v>43.878969366961051</v>
      </c>
      <c r="AR146" s="153">
        <f>[1]节奏总纲!BD146</f>
        <v>46.609531179376063</v>
      </c>
      <c r="AS146" s="153">
        <f>[1]节奏总纲!BE146</f>
        <v>51.308185407191495</v>
      </c>
      <c r="AW146" s="153">
        <v>143</v>
      </c>
      <c r="AX146" s="153">
        <f>'[1]资源-钻石'!L146</f>
        <v>8728625.3505295254</v>
      </c>
      <c r="AY146" s="153">
        <f>'[1]资源-钻石'!M146</f>
        <v>12758780.746234413</v>
      </c>
      <c r="AZ146" s="153">
        <f>'[1]资源-钻石'!N146</f>
        <v>18871207.327330489</v>
      </c>
      <c r="BA146" s="153">
        <f>'[1]资源-钻石'!O146</f>
        <v>49003841.494184107</v>
      </c>
      <c r="BB146" s="153">
        <f>'[1]资源-钻石'!P146</f>
        <v>99655608.541848555</v>
      </c>
    </row>
    <row r="147" spans="2:54" x14ac:dyDescent="0.15">
      <c r="B147" s="153">
        <f>[1]节奏总纲!N147</f>
        <v>154</v>
      </c>
      <c r="C147" s="153">
        <f>[1]节奏总纲!O147</f>
        <v>144</v>
      </c>
      <c r="D147" s="153">
        <f>[1]节奏总纲!P147</f>
        <v>21617.817610103088</v>
      </c>
      <c r="E147" s="153">
        <f>[1]节奏总纲!Q147</f>
        <v>18290.835479908223</v>
      </c>
      <c r="F147" s="153">
        <f>[1]节奏总纲!R147</f>
        <v>14585.541541536553</v>
      </c>
      <c r="G147" s="153">
        <f>[1]节奏总纲!S147</f>
        <v>10380.876016371503</v>
      </c>
      <c r="H147" s="153">
        <f>[1]节奏总纲!T147</f>
        <v>5547.1319987524521</v>
      </c>
      <c r="J147" s="153">
        <f>[1]节奏总纲!V147</f>
        <v>144</v>
      </c>
      <c r="K147" s="153">
        <f>[1]节奏总纲!W147</f>
        <v>1447.7475418599715</v>
      </c>
      <c r="L147" s="153">
        <f>[1]节奏总纲!X147</f>
        <v>1224.9391951677244</v>
      </c>
      <c r="M147" s="153">
        <f>[1]节奏总纲!Y147</f>
        <v>990.91431554069277</v>
      </c>
      <c r="N147" s="153">
        <f>[1]节奏总纲!Z147</f>
        <v>711.34442565575409</v>
      </c>
      <c r="O147" s="153">
        <f>[1]节奏总纲!AA147</f>
        <v>361.40698420714671</v>
      </c>
      <c r="Q147" s="153">
        <f>[1]节奏总纲!AC147</f>
        <v>144</v>
      </c>
      <c r="R147" s="153">
        <f>[1]节奏总纲!AD147</f>
        <v>71.793488759114723</v>
      </c>
      <c r="S147" s="153">
        <f>[1]节奏总纲!AE147</f>
        <v>73.880612931842577</v>
      </c>
      <c r="T147" s="153">
        <f>[1]节奏总纲!AF147</f>
        <v>76.747188164925547</v>
      </c>
      <c r="U147" s="153">
        <f>[1]节奏总纲!AG147</f>
        <v>81.322300043049054</v>
      </c>
      <c r="V147" s="153">
        <f>[1]节奏总纲!AH147</f>
        <v>90.586443675279497</v>
      </c>
      <c r="AN147" s="153">
        <f>[1]节奏总纲!AZ147</f>
        <v>144</v>
      </c>
      <c r="AO147" s="153">
        <f>[1]节奏总纲!BA147</f>
        <v>40.472019328110811</v>
      </c>
      <c r="AP147" s="153">
        <f>[1]节奏总纲!BB147</f>
        <v>41.992566056290244</v>
      </c>
      <c r="AQ147" s="153">
        <f>[1]节奏总纲!BC147</f>
        <v>43.928898311540586</v>
      </c>
      <c r="AR147" s="153">
        <f>[1]节奏总纲!BD147</f>
        <v>46.657691286422882</v>
      </c>
      <c r="AS147" s="153">
        <f>[1]节奏总纲!BE147</f>
        <v>51.354396943029187</v>
      </c>
      <c r="AW147" s="153">
        <v>144</v>
      </c>
      <c r="AX147" s="153">
        <f>'[1]资源-钻石'!L147</f>
        <v>8846733.8035936169</v>
      </c>
      <c r="AY147" s="153">
        <f>'[1]资源-钻石'!M147</f>
        <v>12939042.662650049</v>
      </c>
      <c r="AZ147" s="153">
        <f>'[1]资源-钻石'!N147</f>
        <v>19142743.748878181</v>
      </c>
      <c r="BA147" s="153">
        <f>'[1]资源-钻石'!O147</f>
        <v>49772872.298185766</v>
      </c>
      <c r="BB147" s="153">
        <f>'[1]资源-钻石'!P147</f>
        <v>101462902.5981573</v>
      </c>
    </row>
    <row r="148" spans="2:54" x14ac:dyDescent="0.15">
      <c r="B148" s="153">
        <f>[1]节奏总纲!N148</f>
        <v>155</v>
      </c>
      <c r="C148" s="153">
        <f>[1]节奏总纲!O148</f>
        <v>145</v>
      </c>
      <c r="D148" s="153">
        <f>[1]节奏总纲!P148</f>
        <v>23169.475005920798</v>
      </c>
      <c r="E148" s="153">
        <f>[1]节奏总纲!Q148</f>
        <v>19631.496172516694</v>
      </c>
      <c r="F148" s="153">
        <f>[1]节奏总纲!R148</f>
        <v>15650.9803664995</v>
      </c>
      <c r="G148" s="153">
        <f>[1]节奏总纲!S148</f>
        <v>11105.129370337838</v>
      </c>
      <c r="H148" s="153">
        <f>[1]节奏总纲!T148</f>
        <v>5926.7517065145412</v>
      </c>
      <c r="J148" s="153">
        <f>[1]节奏总纲!V148</f>
        <v>145</v>
      </c>
      <c r="K148" s="153">
        <f>[1]节奏总纲!W148</f>
        <v>1551.6573958177105</v>
      </c>
      <c r="L148" s="153">
        <f>[1]节奏总纲!X148</f>
        <v>1340.6606926084714</v>
      </c>
      <c r="M148" s="153">
        <f>[1]节奏总纲!Y148</f>
        <v>1065.4388249629465</v>
      </c>
      <c r="N148" s="153">
        <f>[1]节奏总纲!Z148</f>
        <v>724.25335396633454</v>
      </c>
      <c r="O148" s="153">
        <f>[1]节奏总纲!AA148</f>
        <v>379.61970776208909</v>
      </c>
      <c r="Q148" s="153">
        <f>[1]节奏总纲!AC148</f>
        <v>145</v>
      </c>
      <c r="R148" s="153">
        <f>[1]节奏总纲!AD148</f>
        <v>71.895048862094214</v>
      </c>
      <c r="S148" s="153">
        <f>[1]节奏总纲!AE148</f>
        <v>73.983200551411869</v>
      </c>
      <c r="T148" s="153">
        <f>[1]节奏总纲!AF148</f>
        <v>76.847042117764815</v>
      </c>
      <c r="U148" s="153">
        <f>[1]节奏总纲!AG148</f>
        <v>81.421783836457067</v>
      </c>
      <c r="V148" s="153">
        <f>[1]节奏总纲!AH148</f>
        <v>90.692702721352973</v>
      </c>
      <c r="AN148" s="153">
        <f>[1]节奏总纲!AZ148</f>
        <v>145</v>
      </c>
      <c r="AO148" s="153">
        <f>[1]节奏总纲!BA148</f>
        <v>40.518638521010651</v>
      </c>
      <c r="AP148" s="153">
        <f>[1]节奏总纲!BB148</f>
        <v>42.036975906461073</v>
      </c>
      <c r="AQ148" s="153">
        <f>[1]节奏总纲!BC148</f>
        <v>43.978827256120113</v>
      </c>
      <c r="AR148" s="153">
        <f>[1]节奏总纲!BD148</f>
        <v>46.7058513934697</v>
      </c>
      <c r="AS148" s="153">
        <f>[1]节奏总纲!BE148</f>
        <v>51.400608478866879</v>
      </c>
      <c r="AW148" s="153">
        <v>145</v>
      </c>
      <c r="AX148" s="153">
        <f>'[1]资源-钻石'!L148</f>
        <v>8964842.2566577084</v>
      </c>
      <c r="AY148" s="153">
        <f>'[1]资源-钻石'!M148</f>
        <v>13119304.579065684</v>
      </c>
      <c r="AZ148" s="153">
        <f>'[1]资源-钻石'!N148</f>
        <v>19414280.170425873</v>
      </c>
      <c r="BA148" s="153">
        <f>'[1]资源-钻石'!O148</f>
        <v>50541903.102187425</v>
      </c>
      <c r="BB148" s="153">
        <f>'[1]资源-钻石'!P148</f>
        <v>103270196.65446605</v>
      </c>
    </row>
    <row r="149" spans="2:54" x14ac:dyDescent="0.15">
      <c r="B149" s="153">
        <f>[1]节奏总纲!N149</f>
        <v>156</v>
      </c>
      <c r="C149" s="153">
        <f>[1]节奏总纲!O149</f>
        <v>146</v>
      </c>
      <c r="D149" s="153">
        <f>[1]节奏总纲!P149</f>
        <v>24832.50022570635</v>
      </c>
      <c r="E149" s="153">
        <f>[1]节奏总纲!Q149</f>
        <v>21035.61094119585</v>
      </c>
      <c r="F149" s="153">
        <f>[1]节奏总纲!R149</f>
        <v>16719.722401968087</v>
      </c>
      <c r="G149" s="153">
        <f>[1]节奏总纲!S149</f>
        <v>11847.5858576845</v>
      </c>
      <c r="H149" s="153">
        <f>[1]节奏总纲!T149</f>
        <v>6324.8378074874072</v>
      </c>
      <c r="J149" s="153">
        <f>[1]节奏总纲!V149</f>
        <v>146</v>
      </c>
      <c r="K149" s="153">
        <f>[1]节奏总纲!W149</f>
        <v>1663.0252197855516</v>
      </c>
      <c r="L149" s="153">
        <f>[1]节奏总纲!X149</f>
        <v>1404.1147686791555</v>
      </c>
      <c r="M149" s="153">
        <f>[1]节奏总纲!Y149</f>
        <v>1068.7420354685873</v>
      </c>
      <c r="N149" s="153">
        <f>[1]节奏总纲!Z149</f>
        <v>742.45648734666247</v>
      </c>
      <c r="O149" s="153">
        <f>[1]节奏总纲!AA149</f>
        <v>398.08610097286601</v>
      </c>
      <c r="Q149" s="153">
        <f>[1]节奏总纲!AC149</f>
        <v>146</v>
      </c>
      <c r="R149" s="153">
        <f>[1]节奏总纲!AD149</f>
        <v>71.996608965073719</v>
      </c>
      <c r="S149" s="153">
        <f>[1]节奏总纲!AE149</f>
        <v>74.078973000522922</v>
      </c>
      <c r="T149" s="153">
        <f>[1]节奏总纲!AF149</f>
        <v>76.946896070604097</v>
      </c>
      <c r="U149" s="153">
        <f>[1]节奏总纲!AG149</f>
        <v>81.521267629865079</v>
      </c>
      <c r="V149" s="153">
        <f>[1]节奏总纲!AH149</f>
        <v>90.798961767426448</v>
      </c>
      <c r="AN149" s="153">
        <f>[1]节奏总纲!AZ149</f>
        <v>146</v>
      </c>
      <c r="AO149" s="153">
        <f>[1]节奏总纲!BA149</f>
        <v>40.565257713910484</v>
      </c>
      <c r="AP149" s="153">
        <f>[1]节奏总纲!BB149</f>
        <v>42.080366850119908</v>
      </c>
      <c r="AQ149" s="153">
        <f>[1]节奏总纲!BC149</f>
        <v>44.024818750237806</v>
      </c>
      <c r="AR149" s="153">
        <f>[1]节奏总纲!BD149</f>
        <v>46.754011500516519</v>
      </c>
      <c r="AS149" s="153">
        <f>[1]节奏总纲!BE149</f>
        <v>51.446820014704571</v>
      </c>
      <c r="AW149" s="153">
        <v>146</v>
      </c>
      <c r="AX149" s="153">
        <f>'[1]资源-钻石'!L149</f>
        <v>9082950.7097217999</v>
      </c>
      <c r="AY149" s="153">
        <f>'[1]资源-钻石'!M149</f>
        <v>13299566.49548132</v>
      </c>
      <c r="AZ149" s="153">
        <f>'[1]资源-钻石'!N149</f>
        <v>19685816.591973566</v>
      </c>
      <c r="BA149" s="153">
        <f>'[1]资源-钻石'!O149</f>
        <v>51310933.906189084</v>
      </c>
      <c r="BB149" s="153">
        <f>'[1]资源-钻石'!P149</f>
        <v>105077490.71077479</v>
      </c>
    </row>
    <row r="150" spans="2:54" x14ac:dyDescent="0.15">
      <c r="B150" s="153">
        <f>[1]节奏总纲!N150</f>
        <v>157</v>
      </c>
      <c r="C150" s="153">
        <f>[1]节奏总纲!O150</f>
        <v>147</v>
      </c>
      <c r="D150" s="153">
        <f>[1]节奏总纲!P150</f>
        <v>26614.886523801088</v>
      </c>
      <c r="E150" s="153">
        <f>[1]节奏总纲!Q150</f>
        <v>22470.948692045258</v>
      </c>
      <c r="F150" s="153">
        <f>[1]节奏总纲!R150</f>
        <v>17837.296948251489</v>
      </c>
      <c r="G150" s="153">
        <f>[1]节奏总纲!S150</f>
        <v>12631.425144195997</v>
      </c>
      <c r="H150" s="153">
        <f>[1]节奏总纲!T150</f>
        <v>6754.8581997407164</v>
      </c>
      <c r="J150" s="153">
        <f>[1]节奏总纲!V150</f>
        <v>147</v>
      </c>
      <c r="K150" s="153">
        <f>[1]节奏总纲!W150</f>
        <v>1782.3862980947379</v>
      </c>
      <c r="L150" s="153">
        <f>[1]节奏总纲!X150</f>
        <v>1435.3377508494086</v>
      </c>
      <c r="M150" s="153">
        <f>[1]节奏总纲!Y150</f>
        <v>1117.574546283402</v>
      </c>
      <c r="N150" s="153">
        <f>[1]节奏总纲!Z150</f>
        <v>783.83928651149654</v>
      </c>
      <c r="O150" s="153">
        <f>[1]节奏总纲!AA150</f>
        <v>430.02039225330918</v>
      </c>
      <c r="Q150" s="153">
        <f>[1]节奏总纲!AC150</f>
        <v>147</v>
      </c>
      <c r="R150" s="153">
        <f>[1]节奏总纲!AD150</f>
        <v>72.091594979242075</v>
      </c>
      <c r="S150" s="153">
        <f>[1]节奏总纲!AE150</f>
        <v>74.173410870467364</v>
      </c>
      <c r="T150" s="153">
        <f>[1]节奏总纲!AF150</f>
        <v>77.043751281705866</v>
      </c>
      <c r="U150" s="153">
        <f>[1]节奏总纲!AG150</f>
        <v>81.620751423273092</v>
      </c>
      <c r="V150" s="153">
        <f>[1]节奏总纲!AH150</f>
        <v>90.905220813499923</v>
      </c>
      <c r="AN150" s="153">
        <f>[1]节奏总纲!AZ150</f>
        <v>147</v>
      </c>
      <c r="AO150" s="153">
        <f>[1]节奏总纲!BA150</f>
        <v>40.611876906810316</v>
      </c>
      <c r="AP150" s="153">
        <f>[1]节奏总纲!BB150</f>
        <v>42.123757793778736</v>
      </c>
      <c r="AQ150" s="153">
        <f>[1]节奏总纲!BC150</f>
        <v>44.067911160744309</v>
      </c>
      <c r="AR150" s="153">
        <f>[1]节奏总纲!BD150</f>
        <v>46.802171607563338</v>
      </c>
      <c r="AS150" s="153">
        <f>[1]节奏总纲!BE150</f>
        <v>51.493031550542263</v>
      </c>
      <c r="AW150" s="153">
        <v>147</v>
      </c>
      <c r="AX150" s="153">
        <f>'[1]资源-钻石'!L150</f>
        <v>9201059.1627858914</v>
      </c>
      <c r="AY150" s="153">
        <f>'[1]资源-钻石'!M150</f>
        <v>13479828.411896955</v>
      </c>
      <c r="AZ150" s="153">
        <f>'[1]资源-钻石'!N150</f>
        <v>19957353.013521258</v>
      </c>
      <c r="BA150" s="153">
        <f>'[1]资源-钻石'!O150</f>
        <v>52079964.710190743</v>
      </c>
      <c r="BB150" s="153">
        <f>'[1]资源-钻石'!P150</f>
        <v>106884784.76708354</v>
      </c>
    </row>
    <row r="151" spans="2:54" x14ac:dyDescent="0.15">
      <c r="B151" s="153">
        <f>[1]节奏总纲!N151</f>
        <v>158</v>
      </c>
      <c r="C151" s="153">
        <f>[1]节奏总纲!O151</f>
        <v>148</v>
      </c>
      <c r="D151" s="153">
        <f>[1]节奏总纲!P151</f>
        <v>28525.200858087381</v>
      </c>
      <c r="E151" s="153">
        <f>[1]节奏总纲!Q151</f>
        <v>24083.827084483179</v>
      </c>
      <c r="F151" s="153">
        <f>[1]节奏总纲!R151</f>
        <v>19128.999695433398</v>
      </c>
      <c r="G151" s="153">
        <f>[1]节奏总纲!S151</f>
        <v>13566.58552810636</v>
      </c>
      <c r="H151" s="153">
        <f>[1]节奏总纲!T151</f>
        <v>7242.5484978683862</v>
      </c>
      <c r="J151" s="153">
        <f>[1]节奏总纲!V151</f>
        <v>148</v>
      </c>
      <c r="K151" s="153">
        <f>[1]节奏总纲!W151</f>
        <v>1910.3143342862932</v>
      </c>
      <c r="L151" s="153">
        <f>[1]节奏总纲!X151</f>
        <v>1612.8783924379204</v>
      </c>
      <c r="M151" s="153">
        <f>[1]节奏总纲!Y151</f>
        <v>1291.7027471819092</v>
      </c>
      <c r="N151" s="153">
        <f>[1]节奏总纲!Z151</f>
        <v>935.16038391036273</v>
      </c>
      <c r="O151" s="153">
        <f>[1]节奏总纲!AA151</f>
        <v>487.69029812766985</v>
      </c>
      <c r="Q151" s="153">
        <f>[1]节奏总纲!AC151</f>
        <v>148</v>
      </c>
      <c r="R151" s="153">
        <f>[1]节奏总纲!AD151</f>
        <v>72.186353905945822</v>
      </c>
      <c r="S151" s="153">
        <f>[1]节奏总纲!AE151</f>
        <v>74.267848740411821</v>
      </c>
      <c r="T151" s="153">
        <f>[1]节奏总纲!AF151</f>
        <v>77.137200185007629</v>
      </c>
      <c r="U151" s="153">
        <f>[1]节奏总纲!AG151</f>
        <v>81.720235216681118</v>
      </c>
      <c r="V151" s="153">
        <f>[1]节奏总纲!AH151</f>
        <v>91.011076811620597</v>
      </c>
      <c r="AN151" s="153">
        <f>[1]节奏总纲!AZ151</f>
        <v>148</v>
      </c>
      <c r="AO151" s="153">
        <f>[1]节奏总纲!BA151</f>
        <v>40.658496099710149</v>
      </c>
      <c r="AP151" s="153">
        <f>[1]节奏总纲!BB151</f>
        <v>42.167148737437564</v>
      </c>
      <c r="AQ151" s="153">
        <f>[1]节奏总纲!BC151</f>
        <v>44.111003571250812</v>
      </c>
      <c r="AR151" s="153">
        <f>[1]节奏总纲!BD151</f>
        <v>46.850331714610157</v>
      </c>
      <c r="AS151" s="153">
        <f>[1]节奏总纲!BE151</f>
        <v>51.539243086379955</v>
      </c>
      <c r="AW151" s="153">
        <v>148</v>
      </c>
      <c r="AX151" s="153">
        <f>'[1]资源-钻石'!L151</f>
        <v>9319167.6158499829</v>
      </c>
      <c r="AY151" s="153">
        <f>'[1]资源-钻石'!M151</f>
        <v>13660090.328312591</v>
      </c>
      <c r="AZ151" s="153">
        <f>'[1]资源-钻石'!N151</f>
        <v>20228889.43506895</v>
      </c>
      <c r="BA151" s="153">
        <f>'[1]资源-钻石'!O151</f>
        <v>52848995.514192402</v>
      </c>
      <c r="BB151" s="153">
        <f>'[1]资源-钻石'!P151</f>
        <v>108692078.82339229</v>
      </c>
    </row>
    <row r="152" spans="2:54" x14ac:dyDescent="0.15">
      <c r="B152" s="153">
        <f>[1]节奏总纲!N152</f>
        <v>159</v>
      </c>
      <c r="C152" s="153">
        <f>[1]节奏总纲!O152</f>
        <v>149</v>
      </c>
      <c r="D152" s="153">
        <f>[1]节奏总纲!P152</f>
        <v>30572.62506667812</v>
      </c>
      <c r="E152" s="153">
        <f>[1]节奏总纲!Q152</f>
        <v>25818.581868809673</v>
      </c>
      <c r="F152" s="153">
        <f>[1]节奏总纲!R152</f>
        <v>20520.345944754354</v>
      </c>
      <c r="G152" s="153">
        <f>[1]节奏总纲!S152</f>
        <v>14549.512269232117</v>
      </c>
      <c r="H152" s="153">
        <f>[1]节奏总纲!T152</f>
        <v>7768.50402944291</v>
      </c>
      <c r="J152" s="153">
        <f>[1]节奏总纲!V152</f>
        <v>149</v>
      </c>
      <c r="K152" s="153">
        <f>[1]节奏总纲!W152</f>
        <v>2047.424208590739</v>
      </c>
      <c r="L152" s="153">
        <f>[1]节奏总纲!X152</f>
        <v>1734.7547843264947</v>
      </c>
      <c r="M152" s="153">
        <f>[1]节奏总纲!Y152</f>
        <v>1391.3462493209554</v>
      </c>
      <c r="N152" s="153">
        <f>[1]节奏总纲!Z152</f>
        <v>982.92674112575696</v>
      </c>
      <c r="O152" s="153">
        <f>[1]节奏总纲!AA152</f>
        <v>525.95553157452377</v>
      </c>
      <c r="Q152" s="153">
        <f>[1]节奏总纲!AC152</f>
        <v>149</v>
      </c>
      <c r="R152" s="153">
        <f>[1]节奏总纲!AD152</f>
        <v>72.281112832649583</v>
      </c>
      <c r="S152" s="153">
        <f>[1]节奏总纲!AE152</f>
        <v>74.362286610356264</v>
      </c>
      <c r="T152" s="153">
        <f>[1]节奏总纲!AF152</f>
        <v>77.230649088309391</v>
      </c>
      <c r="U152" s="153">
        <f>[1]节奏总纲!AG152</f>
        <v>81.819719010089131</v>
      </c>
      <c r="V152" s="153">
        <f>[1]节奏总纲!AH152</f>
        <v>91.113605194377854</v>
      </c>
      <c r="AN152" s="153">
        <f>[1]节奏总纲!AZ152</f>
        <v>149</v>
      </c>
      <c r="AO152" s="153">
        <f>[1]节奏总纲!BA152</f>
        <v>40.705115292609982</v>
      </c>
      <c r="AP152" s="153">
        <f>[1]节奏总纲!BB152</f>
        <v>42.2105396810964</v>
      </c>
      <c r="AQ152" s="153">
        <f>[1]节奏总纲!BC152</f>
        <v>44.154095981757315</v>
      </c>
      <c r="AR152" s="153">
        <f>[1]节奏总纲!BD152</f>
        <v>46.898491821656968</v>
      </c>
      <c r="AS152" s="153">
        <f>[1]节奏总纲!BE152</f>
        <v>51.585454622217647</v>
      </c>
      <c r="AW152" s="153">
        <v>149</v>
      </c>
      <c r="AX152" s="153">
        <f>'[1]资源-钻石'!L152</f>
        <v>9437276.0689140745</v>
      </c>
      <c r="AY152" s="153">
        <f>'[1]资源-钻石'!M152</f>
        <v>13840352.244728226</v>
      </c>
      <c r="AZ152" s="153">
        <f>'[1]资源-钻石'!N152</f>
        <v>20500425.856616642</v>
      </c>
      <c r="BA152" s="153">
        <f>'[1]资源-钻石'!O152</f>
        <v>53618026.318194062</v>
      </c>
      <c r="BB152" s="153">
        <f>'[1]资源-钻石'!P152</f>
        <v>110499372.87970103</v>
      </c>
    </row>
    <row r="153" spans="2:54" x14ac:dyDescent="0.15">
      <c r="B153" s="153">
        <f>[1]节奏总纲!N153</f>
        <v>160</v>
      </c>
      <c r="C153" s="153">
        <f>[1]节奏总纲!O153</f>
        <v>150</v>
      </c>
      <c r="D153" s="153">
        <f>[1]节奏总纲!P153</f>
        <v>32767</v>
      </c>
      <c r="E153" s="153">
        <f>[1]节奏总纲!Q153</f>
        <v>27671.731500000002</v>
      </c>
      <c r="F153" s="153">
        <f>[1]节奏总纲!R153</f>
        <v>21996.487099999998</v>
      </c>
      <c r="G153" s="153">
        <f>[1]节奏总纲!S153</f>
        <v>15603.645400000001</v>
      </c>
      <c r="H153" s="153">
        <f>[1]节奏总纲!T153</f>
        <v>8355.5850000000009</v>
      </c>
      <c r="J153" s="153">
        <f>[1]节奏总纲!V153</f>
        <v>150</v>
      </c>
      <c r="K153" s="153">
        <f>[1]节奏总纲!W153</f>
        <v>2194.3749333218802</v>
      </c>
      <c r="L153" s="153">
        <f>[1]节奏总纲!X153</f>
        <v>1853.1496311903284</v>
      </c>
      <c r="M153" s="153">
        <f>[1]节奏总纲!Y153</f>
        <v>1476.1411552456448</v>
      </c>
      <c r="N153" s="153">
        <f>[1]节奏总纲!Z153</f>
        <v>1054.1331307678847</v>
      </c>
      <c r="O153" s="153">
        <f>[1]节奏总纲!AA153</f>
        <v>587.08097055709095</v>
      </c>
      <c r="Q153" s="153">
        <f>[1]节奏总纲!AC153</f>
        <v>150</v>
      </c>
      <c r="R153" s="153">
        <f>[1]节奏总纲!AD153</f>
        <v>72.375871759353331</v>
      </c>
      <c r="S153" s="153">
        <f>[1]节奏总纲!AE153</f>
        <v>74.456724480300707</v>
      </c>
      <c r="T153" s="153">
        <f>[1]节奏总纲!AF153</f>
        <v>77.324097991611154</v>
      </c>
      <c r="U153" s="153">
        <f>[1]节奏总纲!AG153</f>
        <v>81.919202803497143</v>
      </c>
      <c r="V153" s="153">
        <f>[1]节奏总纲!AH153</f>
        <v>91.216133577135096</v>
      </c>
      <c r="AN153" s="153">
        <f>[1]节奏总纲!AZ153</f>
        <v>150</v>
      </c>
      <c r="AO153" s="153">
        <f>[1]节奏总纲!BA153</f>
        <v>40.751734485509814</v>
      </c>
      <c r="AP153" s="153">
        <f>[1]节奏总纲!BB153</f>
        <v>42.253930624755228</v>
      </c>
      <c r="AQ153" s="153">
        <f>[1]节奏总纲!BC153</f>
        <v>44.197188392263818</v>
      </c>
      <c r="AR153" s="153">
        <f>[1]节奏总纲!BD153</f>
        <v>46.946651928703787</v>
      </c>
      <c r="AS153" s="153">
        <f>[1]节奏总纲!BE153</f>
        <v>51.631666158055346</v>
      </c>
      <c r="AW153" s="153">
        <v>150</v>
      </c>
      <c r="AX153" s="153">
        <f>'[1]资源-钻石'!L153</f>
        <v>9555384.521978166</v>
      </c>
      <c r="AY153" s="153">
        <f>'[1]资源-钻石'!M153</f>
        <v>14020614.161143862</v>
      </c>
      <c r="AZ153" s="153">
        <f>'[1]资源-钻石'!N153</f>
        <v>20771962.278164335</v>
      </c>
      <c r="BA153" s="153">
        <f>'[1]资源-钻石'!O153</f>
        <v>54387057.122195721</v>
      </c>
      <c r="BB153" s="153">
        <f>'[1]资源-钻石'!P153</f>
        <v>112306666.93600978</v>
      </c>
    </row>
    <row r="154" spans="2:54" x14ac:dyDescent="0.15">
      <c r="B154" s="153">
        <f>[1]节奏总纲!N154</f>
        <v>161</v>
      </c>
      <c r="C154" s="153">
        <f>[1]节奏总纲!O154</f>
        <v>151</v>
      </c>
      <c r="D154" s="153">
        <f>[1]节奏总纲!P154</f>
        <v>35118.87282038921</v>
      </c>
      <c r="E154" s="153">
        <f>[1]节奏总纲!Q154</f>
        <v>29671.935645946844</v>
      </c>
      <c r="F154" s="153">
        <f>[1]节奏总纲!R154</f>
        <v>23592.858760737468</v>
      </c>
      <c r="G154" s="153">
        <f>[1]节奏总纲!S154</f>
        <v>16804.380644556237</v>
      </c>
      <c r="H154" s="153">
        <f>[1]节奏总纲!T154</f>
        <v>9095.7880604808051</v>
      </c>
      <c r="J154" s="153">
        <f>[1]节奏总纲!V154</f>
        <v>151</v>
      </c>
      <c r="K154" s="153">
        <f>[1]节奏总纲!W154</f>
        <v>2351.8728203892097</v>
      </c>
      <c r="L154" s="153">
        <f>[1]节奏总纲!X154</f>
        <v>2000.2041459468419</v>
      </c>
      <c r="M154" s="153">
        <f>[1]节奏总纲!Y154</f>
        <v>1596.3716607374699</v>
      </c>
      <c r="N154" s="153">
        <f>[1]节奏总纲!Z154</f>
        <v>1200.7352445562356</v>
      </c>
      <c r="O154" s="153">
        <f>[1]节奏总纲!AA154</f>
        <v>740.2030604808042</v>
      </c>
      <c r="Q154" s="153">
        <f>[1]节奏总纲!AC154</f>
        <v>151</v>
      </c>
      <c r="R154" s="153">
        <f>[1]节奏总纲!AD154</f>
        <v>72.470630686057078</v>
      </c>
      <c r="S154" s="153">
        <f>[1]节奏总纲!AE154</f>
        <v>74.551162350245164</v>
      </c>
      <c r="T154" s="153">
        <f>[1]节奏总纲!AF154</f>
        <v>77.417546894912917</v>
      </c>
      <c r="U154" s="153">
        <f>[1]节奏总纲!AG154</f>
        <v>82.01744549958407</v>
      </c>
      <c r="V154" s="153">
        <f>[1]节奏总纲!AH154</f>
        <v>91.318661959892353</v>
      </c>
      <c r="AN154" s="153">
        <f>[1]节奏总纲!AZ154</f>
        <v>151</v>
      </c>
      <c r="AO154" s="153">
        <f>[1]节奏总纲!BA154</f>
        <v>40.798353678409647</v>
      </c>
      <c r="AP154" s="153">
        <f>[1]节奏总纲!BB154</f>
        <v>42.297321568414056</v>
      </c>
      <c r="AQ154" s="153">
        <f>[1]节奏总纲!BC154</f>
        <v>44.240280802770329</v>
      </c>
      <c r="AR154" s="153">
        <f>[1]节奏总纲!BD154</f>
        <v>46.994812035750606</v>
      </c>
      <c r="AS154" s="153">
        <f>[1]节奏总纲!BE154</f>
        <v>51.677877693893038</v>
      </c>
      <c r="AW154" s="153">
        <v>151</v>
      </c>
      <c r="AX154" s="153">
        <f>'[1]资源-钻石'!L154</f>
        <v>9673492.9750422575</v>
      </c>
      <c r="AY154" s="153">
        <f>'[1]资源-钻石'!M154</f>
        <v>14200876.077559497</v>
      </c>
      <c r="AZ154" s="153">
        <f>'[1]资源-钻石'!N154</f>
        <v>21043498.699712027</v>
      </c>
      <c r="BA154" s="153">
        <f>'[1]资源-钻石'!O154</f>
        <v>55156087.92619738</v>
      </c>
      <c r="BB154" s="153">
        <f>'[1]资源-钻石'!P154</f>
        <v>114113960.99231853</v>
      </c>
    </row>
    <row r="155" spans="2:54" x14ac:dyDescent="0.15">
      <c r="B155" s="153">
        <f>[1]节奏总纲!N155</f>
        <v>162</v>
      </c>
      <c r="C155" s="153">
        <f>[1]节奏总纲!O155</f>
        <v>152</v>
      </c>
      <c r="D155" s="153">
        <f>[1]节奏总纲!P155</f>
        <v>37639.547696542824</v>
      </c>
      <c r="E155" s="153">
        <f>[1]节奏总纲!Q155</f>
        <v>31794.125939269725</v>
      </c>
      <c r="F155" s="153">
        <f>[1]节奏总纲!R155</f>
        <v>25425.514469014677</v>
      </c>
      <c r="G155" s="153">
        <f>[1]节奏总纲!S155</f>
        <v>18255.180632823271</v>
      </c>
      <c r="H155" s="153">
        <f>[1]节奏总纲!T155</f>
        <v>14114.830386203559</v>
      </c>
      <c r="J155" s="153">
        <f>[1]节奏总纲!V155</f>
        <v>152</v>
      </c>
      <c r="K155" s="153">
        <f>[1]节奏总纲!W155</f>
        <v>2520.6748761536146</v>
      </c>
      <c r="L155" s="153">
        <f>[1]节奏总纲!X155</f>
        <v>2122.1902933228812</v>
      </c>
      <c r="M155" s="153">
        <f>[1]节奏总纲!Y155</f>
        <v>1832.6557082772088</v>
      </c>
      <c r="N155" s="153">
        <f>[1]节奏总纲!Z155</f>
        <v>1450.7999882670338</v>
      </c>
      <c r="O155" s="153">
        <f>[1]节奏总纲!AA155</f>
        <v>5019.042325722754</v>
      </c>
      <c r="Q155" s="153">
        <f>[1]节奏总纲!AC155</f>
        <v>152</v>
      </c>
      <c r="R155" s="153">
        <f>[1]节奏总纲!AD155</f>
        <v>72.565389612760825</v>
      </c>
      <c r="S155" s="153">
        <f>[1]节奏总纲!AE155</f>
        <v>74.645600220189607</v>
      </c>
      <c r="T155" s="153">
        <f>[1]节奏总纲!AF155</f>
        <v>77.51099579821468</v>
      </c>
      <c r="U155" s="153">
        <f>[1]节奏总纲!AG155</f>
        <v>82.110321933176039</v>
      </c>
      <c r="V155" s="153">
        <f>[1]节奏总纲!AH155</f>
        <v>91.421190342649595</v>
      </c>
      <c r="AN155" s="153">
        <f>[1]节奏总纲!AZ155</f>
        <v>152</v>
      </c>
      <c r="AO155" s="153">
        <f>[1]节奏总纲!BA155</f>
        <v>40.84497287130948</v>
      </c>
      <c r="AP155" s="153">
        <f>[1]节奏总纲!BB155</f>
        <v>42.340712512072891</v>
      </c>
      <c r="AQ155" s="153">
        <f>[1]节奏总纲!BC155</f>
        <v>44.283373213276832</v>
      </c>
      <c r="AR155" s="153">
        <f>[1]节奏总纲!BD155</f>
        <v>47.037096473408994</v>
      </c>
      <c r="AS155" s="153">
        <f>[1]节奏总纲!BE155</f>
        <v>51.72408922973073</v>
      </c>
      <c r="AW155" s="153">
        <v>152</v>
      </c>
      <c r="AX155" s="153">
        <f>'[1]资源-钻石'!L155</f>
        <v>9791601.428106349</v>
      </c>
      <c r="AY155" s="153">
        <f>'[1]资源-钻石'!M155</f>
        <v>14381137.993975133</v>
      </c>
      <c r="AZ155" s="153">
        <f>'[1]资源-钻石'!N155</f>
        <v>21315035.121259719</v>
      </c>
      <c r="BA155" s="153">
        <f>'[1]资源-钻石'!O155</f>
        <v>55925118.730199039</v>
      </c>
      <c r="BB155" s="153">
        <f>'[1]资源-钻石'!P155</f>
        <v>115921255.04862727</v>
      </c>
    </row>
    <row r="156" spans="2:54" x14ac:dyDescent="0.15">
      <c r="B156" s="153">
        <f>[1]节奏总纲!N156</f>
        <v>163</v>
      </c>
      <c r="C156" s="153">
        <f>[1]节奏总纲!O156</f>
        <v>153</v>
      </c>
      <c r="D156" s="153">
        <f>[1]节奏总纲!P156</f>
        <v>40341.140136486232</v>
      </c>
      <c r="E156" s="153">
        <f>[1]节奏总纲!Q156</f>
        <v>34330.31025614978</v>
      </c>
      <c r="F156" s="153">
        <f>[1]节奏总纲!R156</f>
        <v>27552.998713220099</v>
      </c>
      <c r="G156" s="153">
        <f>[1]节奏总纲!S156</f>
        <v>24204.684081891737</v>
      </c>
      <c r="H156" s="153">
        <f>[1]节奏总纲!T156</f>
        <v>24204.684081891737</v>
      </c>
      <c r="J156" s="153">
        <f>[1]节奏总纲!V156</f>
        <v>153</v>
      </c>
      <c r="K156" s="153">
        <f>[1]节奏总纲!W156</f>
        <v>2701.592439943408</v>
      </c>
      <c r="L156" s="153">
        <f>[1]节奏总纲!X156</f>
        <v>2536.1843168800551</v>
      </c>
      <c r="M156" s="153">
        <f>[1]节奏总纲!Y156</f>
        <v>2127.4842442054214</v>
      </c>
      <c r="N156" s="153">
        <f>[1]节奏总纲!Z156</f>
        <v>5949.5034490684666</v>
      </c>
      <c r="O156" s="153">
        <f>[1]节奏总纲!AA156</f>
        <v>10089.853695688178</v>
      </c>
      <c r="Q156" s="153">
        <f>[1]节奏总纲!AC156</f>
        <v>153</v>
      </c>
      <c r="R156" s="153">
        <f>[1]节奏总纲!AD156</f>
        <v>72.660148539464572</v>
      </c>
      <c r="S156" s="153">
        <f>[1]节奏总纲!AE156</f>
        <v>74.74003809013405</v>
      </c>
      <c r="T156" s="153">
        <f>[1]节奏总纲!AF156</f>
        <v>77.604444701516456</v>
      </c>
      <c r="U156" s="153">
        <f>[1]节奏总纲!AG156</f>
        <v>82.203198366767992</v>
      </c>
      <c r="V156" s="153">
        <f>[1]节奏总纲!AH156</f>
        <v>91.523718725406852</v>
      </c>
      <c r="AN156" s="153">
        <f>[1]节奏总纲!AZ156</f>
        <v>153</v>
      </c>
      <c r="AO156" s="153">
        <f>[1]节奏总纲!BA156</f>
        <v>40.891592064209313</v>
      </c>
      <c r="AP156" s="153">
        <f>[1]节奏总纲!BB156</f>
        <v>42.384103455731719</v>
      </c>
      <c r="AQ156" s="153">
        <f>[1]节奏总纲!BC156</f>
        <v>44.326465623783335</v>
      </c>
      <c r="AR156" s="153">
        <f>[1]节奏总纲!BD156</f>
        <v>47.078671550054786</v>
      </c>
      <c r="AS156" s="153">
        <f>[1]节奏总纲!BE156</f>
        <v>51.770300765568422</v>
      </c>
      <c r="AW156" s="153">
        <v>153</v>
      </c>
      <c r="AX156" s="153">
        <f>'[1]资源-钻石'!L156</f>
        <v>9909709.8811704405</v>
      </c>
      <c r="AY156" s="153">
        <f>'[1]资源-钻石'!M156</f>
        <v>14561399.910390768</v>
      </c>
      <c r="AZ156" s="153">
        <f>'[1]资源-钻石'!N156</f>
        <v>21586571.542807411</v>
      </c>
      <c r="BA156" s="153">
        <f>'[1]资源-钻石'!O156</f>
        <v>56694149.534200698</v>
      </c>
      <c r="BB156" s="153">
        <f>'[1]资源-钻石'!P156</f>
        <v>117728549.10493602</v>
      </c>
    </row>
    <row r="157" spans="2:54" x14ac:dyDescent="0.15">
      <c r="B157" s="153">
        <f>[1]节奏总纲!N157</f>
        <v>164</v>
      </c>
      <c r="C157" s="153">
        <f>[1]节奏总纲!O157</f>
        <v>154</v>
      </c>
      <c r="D157" s="153">
        <f>[1]节奏总纲!P157</f>
        <v>43236.635220206183</v>
      </c>
      <c r="E157" s="153">
        <f>[1]节奏总纲!Q157</f>
        <v>36967.323113276288</v>
      </c>
      <c r="F157" s="153">
        <f>[1]节奏总纲!R157</f>
        <v>33940.758647861854</v>
      </c>
      <c r="G157" s="153">
        <f>[1]节奏总纲!S157</f>
        <v>34156.941823962887</v>
      </c>
      <c r="H157" s="153">
        <f>[1]节奏总纲!T157</f>
        <v>34156.941823962887</v>
      </c>
      <c r="J157" s="153">
        <f>[1]节奏总纲!V157</f>
        <v>154</v>
      </c>
      <c r="K157" s="153">
        <f>[1]节奏总纲!W157</f>
        <v>2895.4950837199503</v>
      </c>
      <c r="L157" s="153">
        <f>[1]节奏总纲!X157</f>
        <v>2637.0128571265086</v>
      </c>
      <c r="M157" s="153">
        <f>[1]节奏总纲!Y157</f>
        <v>6387.7599346417555</v>
      </c>
      <c r="N157" s="153">
        <f>[1]节奏总纲!Z157</f>
        <v>9952.2577420711496</v>
      </c>
      <c r="O157" s="153">
        <f>[1]节奏总纲!AA157</f>
        <v>9952.2577420711496</v>
      </c>
      <c r="Q157" s="153">
        <f>[1]节奏总纲!AC157</f>
        <v>154</v>
      </c>
      <c r="R157" s="153">
        <f>[1]节奏总纲!AD157</f>
        <v>72.754907466168333</v>
      </c>
      <c r="S157" s="153">
        <f>[1]节奏总纲!AE157</f>
        <v>74.834475960078507</v>
      </c>
      <c r="T157" s="153">
        <f>[1]节奏总纲!AF157</f>
        <v>77.697893604818219</v>
      </c>
      <c r="U157" s="153">
        <f>[1]节奏总纲!AG157</f>
        <v>82.29607480035996</v>
      </c>
      <c r="V157" s="153">
        <f>[1]节奏总纲!AH157</f>
        <v>91.626247108164094</v>
      </c>
      <c r="AN157" s="153">
        <f>[1]节奏总纲!AZ157</f>
        <v>154</v>
      </c>
      <c r="AO157" s="153">
        <f>[1]节奏总纲!BA157</f>
        <v>40.938211257109145</v>
      </c>
      <c r="AP157" s="153">
        <f>[1]节奏总纲!BB157</f>
        <v>42.427494399390554</v>
      </c>
      <c r="AQ157" s="153">
        <f>[1]节奏总纲!BC157</f>
        <v>44.369558034289838</v>
      </c>
      <c r="AR157" s="153">
        <f>[1]节奏总纲!BD157</f>
        <v>47.12024662670057</v>
      </c>
      <c r="AS157" s="153">
        <f>[1]节奏总纲!BE157</f>
        <v>51.816512301406114</v>
      </c>
      <c r="AW157" s="153">
        <v>154</v>
      </c>
      <c r="AX157" s="153">
        <f>'[1]资源-钻石'!L157</f>
        <v>10027818.334234532</v>
      </c>
      <c r="AY157" s="153">
        <f>'[1]资源-钻石'!M157</f>
        <v>14741661.826806404</v>
      </c>
      <c r="AZ157" s="153">
        <f>'[1]资源-钻石'!N157</f>
        <v>21858107.964355104</v>
      </c>
      <c r="BA157" s="153">
        <f>'[1]资源-钻石'!O157</f>
        <v>57463180.338202357</v>
      </c>
      <c r="BB157" s="153">
        <f>'[1]资源-钻石'!P157</f>
        <v>119535843.16124476</v>
      </c>
    </row>
    <row r="158" spans="2:54" x14ac:dyDescent="0.15">
      <c r="B158" s="153">
        <f>[1]节奏总纲!N158</f>
        <v>165</v>
      </c>
      <c r="C158" s="153">
        <f>[1]节奏总纲!O158</f>
        <v>155</v>
      </c>
      <c r="D158" s="153">
        <f>[1]节奏总纲!P158</f>
        <v>46339.950011841604</v>
      </c>
      <c r="E158" s="153">
        <f>[1]节奏总纲!Q158</f>
        <v>44078.560451263736</v>
      </c>
      <c r="F158" s="153">
        <f>[1]节奏总纲!R158</f>
        <v>44402.940101346627</v>
      </c>
      <c r="G158" s="153">
        <f>[1]节奏总纲!S158</f>
        <v>44402.940101346627</v>
      </c>
      <c r="H158" s="153">
        <f>[1]节奏总纲!T158</f>
        <v>44541.959951382152</v>
      </c>
      <c r="J158" s="153">
        <f>[1]节奏总纲!V158</f>
        <v>155</v>
      </c>
      <c r="K158" s="153">
        <f>[1]节奏总纲!W158</f>
        <v>3103.314791635421</v>
      </c>
      <c r="L158" s="153">
        <f>[1]节奏总纲!X158</f>
        <v>7111.237337987448</v>
      </c>
      <c r="M158" s="153">
        <f>[1]节奏总纲!Y158</f>
        <v>10462.181453484773</v>
      </c>
      <c r="N158" s="153">
        <f>[1]节奏总纲!Z158</f>
        <v>10245.99827738374</v>
      </c>
      <c r="O158" s="153">
        <f>[1]节奏总纲!AA158</f>
        <v>10385.018127419266</v>
      </c>
      <c r="Q158" s="153">
        <f>[1]节奏总纲!AC158</f>
        <v>155</v>
      </c>
      <c r="R158" s="153">
        <f>[1]节奏总纲!AD158</f>
        <v>72.849666392872081</v>
      </c>
      <c r="S158" s="153">
        <f>[1]节奏总纲!AE158</f>
        <v>74.92891383002295</v>
      </c>
      <c r="T158" s="153">
        <f>[1]节奏总纲!AF158</f>
        <v>77.791342508119982</v>
      </c>
      <c r="U158" s="153">
        <f>[1]节奏总纲!AG158</f>
        <v>82.388951233951914</v>
      </c>
      <c r="V158" s="153">
        <f>[1]节奏总纲!AH158</f>
        <v>91.72877549092135</v>
      </c>
      <c r="AN158" s="153">
        <f>[1]节奏总纲!AZ158</f>
        <v>155</v>
      </c>
      <c r="AO158" s="153">
        <f>[1]节奏总纲!BA158</f>
        <v>40.984830450008985</v>
      </c>
      <c r="AP158" s="153">
        <f>[1]节奏总纲!BB158</f>
        <v>42.470885343049382</v>
      </c>
      <c r="AQ158" s="153">
        <f>[1]节奏总纲!BC158</f>
        <v>44.412650444796341</v>
      </c>
      <c r="AR158" s="153">
        <f>[1]节奏总纲!BD158</f>
        <v>47.161821703346362</v>
      </c>
      <c r="AS158" s="153">
        <f>[1]节奏总纲!BE158</f>
        <v>51.862723837243806</v>
      </c>
      <c r="AW158" s="153">
        <v>155</v>
      </c>
      <c r="AX158" s="153">
        <f>'[1]资源-钻石'!L158</f>
        <v>10145926.787298623</v>
      </c>
      <c r="AY158" s="153">
        <f>'[1]资源-钻石'!M158</f>
        <v>14921923.743222039</v>
      </c>
      <c r="AZ158" s="153">
        <f>'[1]资源-钻石'!N158</f>
        <v>22129644.385902796</v>
      </c>
      <c r="BA158" s="153">
        <f>'[1]资源-钻石'!O158</f>
        <v>58232211.142204016</v>
      </c>
      <c r="BB158" s="153">
        <f>'[1]资源-钻石'!P158</f>
        <v>121343137.21755351</v>
      </c>
    </row>
    <row r="159" spans="2:54" x14ac:dyDescent="0.15">
      <c r="B159" s="153">
        <f>[1]节奏总纲!N159</f>
        <v>166</v>
      </c>
      <c r="C159" s="153">
        <f>[1]节奏总纲!O159</f>
        <v>156</v>
      </c>
      <c r="D159" s="153">
        <f>[1]节奏总纲!P159</f>
        <v>49666.000451412707</v>
      </c>
      <c r="E159" s="153">
        <f>[1]节奏总纲!Q159</f>
        <v>49666.000451412707</v>
      </c>
      <c r="F159" s="153">
        <f>[1]节奏总纲!R159</f>
        <v>50162.660455926831</v>
      </c>
      <c r="G159" s="153">
        <f>[1]节奏总纲!S159</f>
        <v>50162.660455926831</v>
      </c>
      <c r="H159" s="153">
        <f>[1]节奏总纲!T159</f>
        <v>50311.658457281068</v>
      </c>
      <c r="J159" s="153">
        <f>[1]节奏总纲!V159</f>
        <v>156</v>
      </c>
      <c r="K159" s="153">
        <f>[1]节奏总纲!W159</f>
        <v>3326.0504395711032</v>
      </c>
      <c r="L159" s="153">
        <f>[1]节奏总纲!X159</f>
        <v>5587.4400001489703</v>
      </c>
      <c r="M159" s="153">
        <f>[1]节奏总纲!Y159</f>
        <v>5759.720354580204</v>
      </c>
      <c r="N159" s="153">
        <f>[1]节奏总纲!Z159</f>
        <v>5759.720354580204</v>
      </c>
      <c r="O159" s="153">
        <f>[1]节奏总纲!AA159</f>
        <v>5769.6985058989158</v>
      </c>
      <c r="Q159" s="153">
        <f>[1]节奏总纲!AC159</f>
        <v>156</v>
      </c>
      <c r="R159" s="153">
        <f>[1]节奏总纲!AD159</f>
        <v>72.944425319575828</v>
      </c>
      <c r="S159" s="153">
        <f>[1]节奏总纲!AE159</f>
        <v>75.022035011469043</v>
      </c>
      <c r="T159" s="153">
        <f>[1]节奏总纲!AF159</f>
        <v>77.884791411421745</v>
      </c>
      <c r="U159" s="153">
        <f>[1]节奏总纲!AG159</f>
        <v>82.481827667543882</v>
      </c>
      <c r="V159" s="153">
        <f>[1]节奏总纲!AH159</f>
        <v>91.831303873678593</v>
      </c>
      <c r="AN159" s="153">
        <f>[1]节奏总纲!AZ159</f>
        <v>156</v>
      </c>
      <c r="AO159" s="153">
        <f>[1]节奏总纲!BA159</f>
        <v>41.027136894088379</v>
      </c>
      <c r="AP159" s="153">
        <f>[1]节奏总纲!BB159</f>
        <v>42.51427628670821</v>
      </c>
      <c r="AQ159" s="153">
        <f>[1]节奏总纲!BC159</f>
        <v>44.455742855302844</v>
      </c>
      <c r="AR159" s="153">
        <f>[1]节奏总纲!BD159</f>
        <v>47.203396779992147</v>
      </c>
      <c r="AS159" s="153">
        <f>[1]节奏总纲!BE159</f>
        <v>51.908935373081505</v>
      </c>
      <c r="AW159" s="153">
        <v>156</v>
      </c>
      <c r="AX159" s="153">
        <f>'[1]资源-钻石'!L159</f>
        <v>10264035.240362715</v>
      </c>
      <c r="AY159" s="153">
        <f>'[1]资源-钻石'!M159</f>
        <v>15102185.659637675</v>
      </c>
      <c r="AZ159" s="153">
        <f>'[1]资源-钻石'!N159</f>
        <v>22401180.807450488</v>
      </c>
      <c r="BA159" s="153">
        <f>'[1]资源-钻石'!O159</f>
        <v>59001241.946205676</v>
      </c>
      <c r="BB159" s="153">
        <f>'[1]资源-钻石'!P159</f>
        <v>123150431.27386226</v>
      </c>
    </row>
    <row r="160" spans="2:54" x14ac:dyDescent="0.15">
      <c r="B160" s="153">
        <f>[1]节奏总纲!N160</f>
        <v>167</v>
      </c>
      <c r="C160" s="153">
        <f>[1]节奏总纲!O160</f>
        <v>157</v>
      </c>
      <c r="D160" s="153">
        <f>[1]节奏总纲!P160</f>
        <v>53230.773047602182</v>
      </c>
      <c r="E160" s="153">
        <f>[1]节奏总纲!Q160</f>
        <v>53230.773047602182</v>
      </c>
      <c r="F160" s="153">
        <f>[1]节奏总纲!R160</f>
        <v>53763.080778078205</v>
      </c>
      <c r="G160" s="153">
        <f>[1]节奏总纲!S160</f>
        <v>53763.080778078205</v>
      </c>
      <c r="H160" s="153">
        <f>[1]节奏总纲!T160</f>
        <v>53763.080778078205</v>
      </c>
      <c r="J160" s="153">
        <f>[1]节奏总纲!V160</f>
        <v>157</v>
      </c>
      <c r="K160" s="153">
        <f>[1]节奏总纲!W160</f>
        <v>3564.7725961894757</v>
      </c>
      <c r="L160" s="153">
        <f>[1]节奏总纲!X160</f>
        <v>3564.7725961894757</v>
      </c>
      <c r="M160" s="153">
        <f>[1]节奏总纲!Y160</f>
        <v>3600.4203221513744</v>
      </c>
      <c r="N160" s="153">
        <f>[1]节奏总纲!Z160</f>
        <v>3600.4203221513744</v>
      </c>
      <c r="O160" s="153">
        <f>[1]节奏总纲!AA160</f>
        <v>3451.4223207971372</v>
      </c>
      <c r="Q160" s="153">
        <f>[1]节奏总纲!AC160</f>
        <v>157</v>
      </c>
      <c r="R160" s="153">
        <f>[1]节奏总纲!AD160</f>
        <v>73.036560194527354</v>
      </c>
      <c r="S160" s="153">
        <f>[1]节奏总纲!AE160</f>
        <v>75.111147990406067</v>
      </c>
      <c r="T160" s="153">
        <f>[1]节奏总纲!AF160</f>
        <v>77.978240314723507</v>
      </c>
      <c r="U160" s="153">
        <f>[1]节奏总纲!AG160</f>
        <v>82.574704101135836</v>
      </c>
      <c r="V160" s="153">
        <f>[1]节奏总纲!AH160</f>
        <v>91.933832256435849</v>
      </c>
      <c r="AN160" s="153">
        <f>[1]节奏总纲!AZ160</f>
        <v>157</v>
      </c>
      <c r="AO160" s="153">
        <f>[1]节奏总纲!BA160</f>
        <v>41.067363109180121</v>
      </c>
      <c r="AP160" s="153">
        <f>[1]节奏总纲!BB160</f>
        <v>42.557667230367045</v>
      </c>
      <c r="AQ160" s="153">
        <f>[1]节奏总纲!BC160</f>
        <v>44.498835265809355</v>
      </c>
      <c r="AR160" s="153">
        <f>[1]节奏总纲!BD160</f>
        <v>47.244971856637939</v>
      </c>
      <c r="AS160" s="153">
        <f>[1]节奏总纲!BE160</f>
        <v>51.955146908919197</v>
      </c>
      <c r="AW160" s="153">
        <v>157</v>
      </c>
      <c r="AX160" s="153">
        <f>'[1]资源-钻石'!L160</f>
        <v>10382143.693426806</v>
      </c>
      <c r="AY160" s="153">
        <f>'[1]资源-钻石'!M160</f>
        <v>15282447.57605331</v>
      </c>
      <c r="AZ160" s="153">
        <f>'[1]资源-钻石'!N160</f>
        <v>22672717.22899818</v>
      </c>
      <c r="BA160" s="153">
        <f>'[1]资源-钻石'!O160</f>
        <v>59770272.750207335</v>
      </c>
      <c r="BB160" s="153">
        <f>'[1]资源-钻石'!P160</f>
        <v>124957725.330171</v>
      </c>
    </row>
    <row r="161" spans="2:54" x14ac:dyDescent="0.15">
      <c r="B161" s="153">
        <f>[1]节奏总纲!N161</f>
        <v>168</v>
      </c>
      <c r="C161" s="153">
        <f>[1]节奏总纲!O161</f>
        <v>158</v>
      </c>
      <c r="D161" s="153">
        <f>[1]节奏总纲!P161</f>
        <v>57051.401716174769</v>
      </c>
      <c r="E161" s="153">
        <f>[1]节奏总纲!Q161</f>
        <v>57051.401716174769</v>
      </c>
      <c r="F161" s="153">
        <f>[1]节奏总纲!R161</f>
        <v>57621.915733336515</v>
      </c>
      <c r="G161" s="153">
        <f>[1]节奏总纲!S161</f>
        <v>57621.915733336515</v>
      </c>
      <c r="H161" s="153">
        <f>[1]节奏总纲!T161</f>
        <v>57621.915733336515</v>
      </c>
      <c r="J161" s="153">
        <f>[1]节奏总纲!V161</f>
        <v>158</v>
      </c>
      <c r="K161" s="153">
        <f>[1]节奏总纲!W161</f>
        <v>3820.6286685725863</v>
      </c>
      <c r="L161" s="153">
        <f>[1]节奏总纲!X161</f>
        <v>3820.6286685725863</v>
      </c>
      <c r="M161" s="153">
        <f>[1]节奏总纲!Y161</f>
        <v>3858.8349552583095</v>
      </c>
      <c r="N161" s="153">
        <f>[1]节奏总纲!Z161</f>
        <v>3858.8349552583095</v>
      </c>
      <c r="O161" s="153">
        <f>[1]节奏总纲!AA161</f>
        <v>3858.8349552583095</v>
      </c>
      <c r="Q161" s="153">
        <f>[1]节奏总纲!AC161</f>
        <v>158</v>
      </c>
      <c r="R161" s="153">
        <f>[1]节奏总纲!AD161</f>
        <v>73.124973399384572</v>
      </c>
      <c r="S161" s="153">
        <f>[1]节奏总纲!AE161</f>
        <v>75.200260969343077</v>
      </c>
      <c r="T161" s="153">
        <f>[1]节奏总纲!AF161</f>
        <v>78.066694029528094</v>
      </c>
      <c r="U161" s="153">
        <f>[1]节奏总纲!AG161</f>
        <v>82.667580534727804</v>
      </c>
      <c r="V161" s="153">
        <f>[1]节奏总纲!AH161</f>
        <v>92.033129415212969</v>
      </c>
      <c r="AN161" s="153">
        <f>[1]节奏总纲!AZ161</f>
        <v>158</v>
      </c>
      <c r="AO161" s="153">
        <f>[1]节奏总纲!BA161</f>
        <v>41.107589324271871</v>
      </c>
      <c r="AP161" s="153">
        <f>[1]节奏总纲!BB161</f>
        <v>42.601058174025873</v>
      </c>
      <c r="AQ161" s="153">
        <f>[1]节奏总纲!BC161</f>
        <v>44.541927676315858</v>
      </c>
      <c r="AR161" s="153">
        <f>[1]节奏总纲!BD161</f>
        <v>47.286546933283724</v>
      </c>
      <c r="AS161" s="153">
        <f>[1]节奏总纲!BE161</f>
        <v>52.001173105835825</v>
      </c>
      <c r="AW161" s="153">
        <v>158</v>
      </c>
      <c r="AX161" s="153">
        <f>'[1]资源-钻石'!L161</f>
        <v>10500252.146490898</v>
      </c>
      <c r="AY161" s="153">
        <f>'[1]资源-钻石'!M161</f>
        <v>15462709.492468946</v>
      </c>
      <c r="AZ161" s="153">
        <f>'[1]资源-钻石'!N161</f>
        <v>22944253.650545873</v>
      </c>
      <c r="BA161" s="153">
        <f>'[1]资源-钻石'!O161</f>
        <v>60539303.554208994</v>
      </c>
      <c r="BB161" s="153">
        <f>'[1]资源-钻石'!P161</f>
        <v>126765019.38647975</v>
      </c>
    </row>
    <row r="162" spans="2:54" x14ac:dyDescent="0.15">
      <c r="B162" s="153">
        <f>[1]节奏总纲!N162</f>
        <v>169</v>
      </c>
      <c r="C162" s="153">
        <f>[1]节奏总纲!O162</f>
        <v>159</v>
      </c>
      <c r="D162" s="153">
        <f>[1]节奏总纲!P162</f>
        <v>61146.25013335624</v>
      </c>
      <c r="E162" s="153">
        <f>[1]节奏总纲!Q162</f>
        <v>61146.25013335624</v>
      </c>
      <c r="F162" s="153">
        <f>[1]节奏总纲!R162</f>
        <v>61757.7126346898</v>
      </c>
      <c r="G162" s="153">
        <f>[1]节奏总纲!S162</f>
        <v>61757.7126346898</v>
      </c>
      <c r="H162" s="153">
        <f>[1]节奏总纲!T162</f>
        <v>61757.7126346898</v>
      </c>
      <c r="J162" s="153">
        <f>[1]节奏总纲!V162</f>
        <v>159</v>
      </c>
      <c r="K162" s="153">
        <f>[1]节奏总纲!W162</f>
        <v>4094.8484171814707</v>
      </c>
      <c r="L162" s="153">
        <f>[1]节奏总纲!X162</f>
        <v>4094.8484171814707</v>
      </c>
      <c r="M162" s="153">
        <f>[1]节奏总纲!Y162</f>
        <v>4135.7969013532856</v>
      </c>
      <c r="N162" s="153">
        <f>[1]节奏总纲!Z162</f>
        <v>4135.7969013532856</v>
      </c>
      <c r="O162" s="153">
        <f>[1]节奏总纲!AA162</f>
        <v>4135.7969013532856</v>
      </c>
      <c r="Q162" s="153">
        <f>[1]节奏总纲!AC162</f>
        <v>159</v>
      </c>
      <c r="R162" s="153">
        <f>[1]节奏总纲!AD162</f>
        <v>73.213386604241791</v>
      </c>
      <c r="S162" s="153">
        <f>[1]节奏总纲!AE162</f>
        <v>75.289373948280101</v>
      </c>
      <c r="T162" s="153">
        <f>[1]节奏总纲!AF162</f>
        <v>78.153631564737054</v>
      </c>
      <c r="U162" s="153">
        <f>[1]节奏总纲!AG162</f>
        <v>82.760456968319758</v>
      </c>
      <c r="V162" s="153">
        <f>[1]节奏总纲!AH162</f>
        <v>92.126546512350387</v>
      </c>
      <c r="AN162" s="153">
        <f>[1]节奏总纲!AZ162</f>
        <v>159</v>
      </c>
      <c r="AO162" s="153">
        <f>[1]节奏总纲!BA162</f>
        <v>41.147815539363613</v>
      </c>
      <c r="AP162" s="153">
        <f>[1]节奏总纲!BB162</f>
        <v>42.644449117684701</v>
      </c>
      <c r="AQ162" s="153">
        <f>[1]节奏总纲!BC162</f>
        <v>44.585020086822361</v>
      </c>
      <c r="AR162" s="153">
        <f>[1]节奏总纲!BD162</f>
        <v>47.328122009929508</v>
      </c>
      <c r="AS162" s="153">
        <f>[1]节奏总纲!BE162</f>
        <v>52.041079787427918</v>
      </c>
      <c r="AW162" s="153">
        <v>159</v>
      </c>
      <c r="AX162" s="153">
        <f>'[1]资源-钻石'!L162</f>
        <v>10618360.599554989</v>
      </c>
      <c r="AY162" s="153">
        <f>'[1]资源-钻石'!M162</f>
        <v>15642971.408884581</v>
      </c>
      <c r="AZ162" s="153">
        <f>'[1]资源-钻石'!N162</f>
        <v>23215790.072093565</v>
      </c>
      <c r="BA162" s="153">
        <f>'[1]资源-钻石'!O162</f>
        <v>61308334.358210653</v>
      </c>
      <c r="BB162" s="153">
        <f>'[1]资源-钻石'!P162</f>
        <v>128572313.4427885</v>
      </c>
    </row>
    <row r="163" spans="2:54" x14ac:dyDescent="0.15">
      <c r="B163" s="153">
        <f>[1]节奏总纲!N163</f>
        <v>170</v>
      </c>
      <c r="C163" s="153">
        <f>[1]节奏总纲!O163</f>
        <v>160</v>
      </c>
      <c r="D163" s="153">
        <f>[1]节奏总纲!P163</f>
        <v>65535</v>
      </c>
      <c r="E163" s="153">
        <f>[1]节奏总纲!Q163</f>
        <v>65535</v>
      </c>
      <c r="F163" s="153">
        <f>[1]节奏总纲!R163</f>
        <v>66190.350000000006</v>
      </c>
      <c r="G163" s="153">
        <f>[1]节奏总纲!S163</f>
        <v>66190.350000000006</v>
      </c>
      <c r="H163" s="153">
        <f>[1]节奏总纲!T163</f>
        <v>66190.350000000006</v>
      </c>
      <c r="J163" s="153">
        <f>[1]节奏总纲!V163</f>
        <v>160</v>
      </c>
      <c r="K163" s="153">
        <f>[1]节奏总纲!W163</f>
        <v>4388.7498666437605</v>
      </c>
      <c r="L163" s="153">
        <f>[1]节奏总纲!X163</f>
        <v>4388.7498666437605</v>
      </c>
      <c r="M163" s="153">
        <f>[1]节奏总纲!Y163</f>
        <v>4432.6373653102055</v>
      </c>
      <c r="N163" s="153">
        <f>[1]节奏总纲!Z163</f>
        <v>4432.6373653102055</v>
      </c>
      <c r="O163" s="153">
        <f>[1]节奏总纲!AA163</f>
        <v>4432.6373653102055</v>
      </c>
      <c r="Q163" s="153">
        <f>[1]节奏总纲!AC163</f>
        <v>160</v>
      </c>
      <c r="R163" s="153">
        <f>[1]节奏总纲!AD163</f>
        <v>73.301799809099009</v>
      </c>
      <c r="S163" s="153">
        <f>[1]节奏总纲!AE163</f>
        <v>75.378486927217125</v>
      </c>
      <c r="T163" s="153">
        <f>[1]节奏总纲!AF163</f>
        <v>78.240569099946029</v>
      </c>
      <c r="U163" s="153">
        <f>[1]节奏总纲!AG163</f>
        <v>82.853333401911726</v>
      </c>
      <c r="V163" s="153">
        <f>[1]节奏总纲!AH163</f>
        <v>92.219963609487792</v>
      </c>
      <c r="AN163" s="153">
        <f>[1]节奏总纲!AZ163</f>
        <v>160</v>
      </c>
      <c r="AO163" s="153">
        <f>[1]节奏总纲!BA163</f>
        <v>41.188041754455355</v>
      </c>
      <c r="AP163" s="153">
        <f>[1]节奏总纲!BB163</f>
        <v>42.687840061343536</v>
      </c>
      <c r="AQ163" s="153">
        <f>[1]节奏总纲!BC163</f>
        <v>44.628112497328864</v>
      </c>
      <c r="AR163" s="153">
        <f>[1]节奏总纲!BD163</f>
        <v>47.3696970865753</v>
      </c>
      <c r="AS163" s="153">
        <f>[1]节奏总纲!BE163</f>
        <v>52.080986469020011</v>
      </c>
      <c r="AW163" s="153">
        <v>160</v>
      </c>
      <c r="AX163" s="153">
        <f>'[1]资源-钻石'!L163</f>
        <v>10736469.052619081</v>
      </c>
      <c r="AY163" s="153">
        <f>'[1]资源-钻石'!M163</f>
        <v>15823233.325300217</v>
      </c>
      <c r="AZ163" s="153">
        <f>'[1]资源-钻石'!N163</f>
        <v>23487326.493641257</v>
      </c>
      <c r="BA163" s="153">
        <f>'[1]资源-钻石'!O163</f>
        <v>62077365.162212312</v>
      </c>
      <c r="BB163" s="153">
        <f>'[1]资源-钻石'!P163</f>
        <v>130379607.49909724</v>
      </c>
    </row>
    <row r="164" spans="2:54" x14ac:dyDescent="0.15">
      <c r="Q164" s="153">
        <f>[1]节奏总纲!AC164</f>
        <v>161</v>
      </c>
      <c r="R164" s="153">
        <f>[1]节奏总纲!AD164</f>
        <v>73.390213013956213</v>
      </c>
      <c r="S164" s="153">
        <f>[1]节奏总纲!AE164</f>
        <v>75.467599906154135</v>
      </c>
      <c r="T164" s="153">
        <f>[1]节奏总纲!AF164</f>
        <v>78.32750663515499</v>
      </c>
      <c r="U164" s="153">
        <f>[1]节奏总纲!AG164</f>
        <v>82.94620983550368</v>
      </c>
      <c r="V164" s="153">
        <f>[1]节奏总纲!AH164</f>
        <v>92.313380706625196</v>
      </c>
      <c r="AN164" s="153">
        <f>[1]节奏总纲!AZ164</f>
        <v>161</v>
      </c>
      <c r="AO164" s="153">
        <f>[1]节奏总纲!BA164</f>
        <v>41.228267969547105</v>
      </c>
      <c r="AP164" s="153">
        <f>[1]节奏总纲!BB164</f>
        <v>42.731231005002364</v>
      </c>
      <c r="AQ164" s="153">
        <f>[1]节奏总纲!BC164</f>
        <v>44.671204907835367</v>
      </c>
      <c r="AR164" s="153">
        <f>[1]节奏总纲!BD164</f>
        <v>47.411272163221085</v>
      </c>
      <c r="AS164" s="153">
        <f>[1]节奏总纲!BE164</f>
        <v>52.120893150612112</v>
      </c>
    </row>
    <row r="165" spans="2:54" x14ac:dyDescent="0.15">
      <c r="Q165" s="153">
        <f>[1]节奏总纲!AC165</f>
        <v>162</v>
      </c>
      <c r="R165" s="153">
        <f>[1]节奏总纲!AD165</f>
        <v>73.478626218813432</v>
      </c>
      <c r="S165" s="153">
        <f>[1]节奏总纲!AE165</f>
        <v>75.556712885091159</v>
      </c>
      <c r="T165" s="153">
        <f>[1]节奏总纲!AF165</f>
        <v>78.414444170363964</v>
      </c>
      <c r="U165" s="153">
        <f>[1]节奏总纲!AG165</f>
        <v>83.036921590135321</v>
      </c>
      <c r="V165" s="153">
        <f>[1]节奏总纲!AH165</f>
        <v>92.406797803762601</v>
      </c>
      <c r="AN165" s="153">
        <f>[1]节奏总纲!AZ165</f>
        <v>162</v>
      </c>
      <c r="AO165" s="153">
        <f>[1]节奏总纲!BA165</f>
        <v>41.268494184638847</v>
      </c>
      <c r="AP165" s="153">
        <f>[1]节奏总纲!BB165</f>
        <v>42.774621948661192</v>
      </c>
      <c r="AQ165" s="153">
        <f>[1]节奏总纲!BC165</f>
        <v>44.714297318341877</v>
      </c>
      <c r="AR165" s="153">
        <f>[1]节奏总纲!BD165</f>
        <v>47.452847239866877</v>
      </c>
      <c r="AS165" s="153">
        <f>[1]节奏总纲!BE165</f>
        <v>52.160799832204205</v>
      </c>
    </row>
    <row r="166" spans="2:54" x14ac:dyDescent="0.15">
      <c r="Q166" s="153">
        <f>[1]节奏总纲!AC166</f>
        <v>163</v>
      </c>
      <c r="R166" s="153">
        <f>[1]节奏总纲!AD166</f>
        <v>73.56703942367065</v>
      </c>
      <c r="S166" s="153">
        <f>[1]节奏总纲!AE166</f>
        <v>75.645825864028183</v>
      </c>
      <c r="T166" s="153">
        <f>[1]节奏总纲!AF166</f>
        <v>78.501381705572925</v>
      </c>
      <c r="U166" s="153">
        <f>[1]节奏总纲!AG166</f>
        <v>83.124654333465756</v>
      </c>
      <c r="V166" s="153">
        <f>[1]节奏总纲!AH166</f>
        <v>92.500214900900005</v>
      </c>
      <c r="AN166" s="153">
        <f>[1]节奏总纲!AZ166</f>
        <v>163</v>
      </c>
      <c r="AO166" s="153">
        <f>[1]节奏总纲!BA166</f>
        <v>41.308720399730589</v>
      </c>
      <c r="AP166" s="153">
        <f>[1]节奏总纲!BB166</f>
        <v>42.818012892320027</v>
      </c>
      <c r="AQ166" s="153">
        <f>[1]节奏总纲!BC166</f>
        <v>44.757389728848381</v>
      </c>
      <c r="AR166" s="153">
        <f>[1]节奏总纲!BD166</f>
        <v>47.494422316512662</v>
      </c>
      <c r="AS166" s="153">
        <f>[1]节奏总纲!BE166</f>
        <v>52.200706513796298</v>
      </c>
    </row>
    <row r="167" spans="2:54" x14ac:dyDescent="0.15">
      <c r="Q167" s="153">
        <f>[1]节奏总纲!AC167</f>
        <v>164</v>
      </c>
      <c r="R167" s="153">
        <f>[1]节奏总纲!AD167</f>
        <v>73.655452628527868</v>
      </c>
      <c r="S167" s="153">
        <f>[1]节奏总纲!AE167</f>
        <v>75.734938842965192</v>
      </c>
      <c r="T167" s="153">
        <f>[1]节奏总纲!AF167</f>
        <v>78.5883192407819</v>
      </c>
      <c r="U167" s="153">
        <f>[1]节奏总纲!AG167</f>
        <v>83.21238707679619</v>
      </c>
      <c r="V167" s="153">
        <f>[1]节奏总纲!AH167</f>
        <v>92.593631998037409</v>
      </c>
      <c r="AN167" s="153">
        <f>[1]节奏总纲!AZ167</f>
        <v>164</v>
      </c>
      <c r="AO167" s="153">
        <f>[1]节奏总纲!BA167</f>
        <v>41.348946614822331</v>
      </c>
      <c r="AP167" s="153">
        <f>[1]节奏总纲!BB167</f>
        <v>42.861403835978855</v>
      </c>
      <c r="AQ167" s="153">
        <f>[1]节奏总纲!BC167</f>
        <v>44.800482139354884</v>
      </c>
      <c r="AR167" s="153">
        <f>[1]节奏总纲!BD167</f>
        <v>47.535997393158453</v>
      </c>
      <c r="AS167" s="153">
        <f>[1]节奏总纲!BE167</f>
        <v>52.240613195388391</v>
      </c>
    </row>
    <row r="168" spans="2:54" x14ac:dyDescent="0.15">
      <c r="Q168" s="153">
        <f>[1]节奏总纲!AC168</f>
        <v>165</v>
      </c>
      <c r="R168" s="153">
        <f>[1]节奏总纲!AD168</f>
        <v>73.743865833385087</v>
      </c>
      <c r="S168" s="153">
        <f>[1]节奏总纲!AE168</f>
        <v>75.824051821902216</v>
      </c>
      <c r="T168" s="153">
        <f>[1]节奏总纲!AF168</f>
        <v>78.67525677599086</v>
      </c>
      <c r="U168" s="153">
        <f>[1]节奏总纲!AG168</f>
        <v>83.300119820126625</v>
      </c>
      <c r="V168" s="153">
        <f>[1]节奏总纲!AH168</f>
        <v>92.687049095174814</v>
      </c>
      <c r="AN168" s="153">
        <f>[1]节奏总纲!AZ168</f>
        <v>165</v>
      </c>
      <c r="AO168" s="153">
        <f>[1]节奏总纲!BA168</f>
        <v>41.389172829914081</v>
      </c>
      <c r="AP168" s="153">
        <f>[1]节奏总纲!BB168</f>
        <v>42.904794779637683</v>
      </c>
      <c r="AQ168" s="153">
        <f>[1]节奏总纲!BC168</f>
        <v>44.843574549861387</v>
      </c>
      <c r="AR168" s="153">
        <f>[1]节奏总纲!BD168</f>
        <v>47.577572469804238</v>
      </c>
      <c r="AS168" s="153">
        <f>[1]节奏总纲!BE168</f>
        <v>52.280519876980485</v>
      </c>
    </row>
    <row r="169" spans="2:54" x14ac:dyDescent="0.15">
      <c r="Q169" s="153">
        <f>[1]节奏总纲!AC169</f>
        <v>166</v>
      </c>
      <c r="R169" s="153">
        <f>[1]节奏总纲!AD169</f>
        <v>73.832279038242305</v>
      </c>
      <c r="S169" s="153">
        <f>[1]节奏总纲!AE169</f>
        <v>75.91316480083924</v>
      </c>
      <c r="T169" s="153">
        <f>[1]节奏总纲!AF169</f>
        <v>78.762194311199835</v>
      </c>
      <c r="U169" s="153">
        <f>[1]节奏总纲!AG169</f>
        <v>83.387852563457059</v>
      </c>
      <c r="V169" s="153">
        <f>[1]节奏总纲!AH169</f>
        <v>92.780466192312218</v>
      </c>
      <c r="AN169" s="153">
        <f>[1]节奏总纲!AZ169</f>
        <v>166</v>
      </c>
      <c r="AO169" s="153">
        <f>[1]节奏总纲!BA169</f>
        <v>41.429399045005823</v>
      </c>
      <c r="AP169" s="153">
        <f>[1]节奏总纲!BB169</f>
        <v>42.948185723296518</v>
      </c>
      <c r="AQ169" s="153">
        <f>[1]节奏总纲!BC169</f>
        <v>44.88666696036789</v>
      </c>
      <c r="AR169" s="153">
        <f>[1]节奏总纲!BD169</f>
        <v>47.619147546450023</v>
      </c>
      <c r="AS169" s="153">
        <f>[1]节奏总纲!BE169</f>
        <v>52.320426558572585</v>
      </c>
    </row>
    <row r="170" spans="2:54" x14ac:dyDescent="0.15">
      <c r="Q170" s="153">
        <f>[1]节奏总纲!AC170</f>
        <v>167</v>
      </c>
      <c r="R170" s="153">
        <f>[1]节奏总纲!AD170</f>
        <v>73.920692243099523</v>
      </c>
      <c r="S170" s="153">
        <f>[1]节奏总纲!AE170</f>
        <v>76.002103770254962</v>
      </c>
      <c r="T170" s="153">
        <f>[1]节奏总纲!AF170</f>
        <v>78.849131846408795</v>
      </c>
      <c r="U170" s="153">
        <f>[1]节奏总纲!AG170</f>
        <v>83.475585306787494</v>
      </c>
      <c r="V170" s="153">
        <f>[1]节奏总纲!AH170</f>
        <v>92.873883289449623</v>
      </c>
      <c r="AN170" s="153">
        <f>[1]节奏总纲!AZ170</f>
        <v>167</v>
      </c>
      <c r="AO170" s="153">
        <f>[1]节奏总纲!BA170</f>
        <v>41.469625260097565</v>
      </c>
      <c r="AP170" s="153">
        <f>[1]节奏总纲!BB170</f>
        <v>42.991576666955346</v>
      </c>
      <c r="AQ170" s="153">
        <f>[1]节奏总纲!BC170</f>
        <v>44.9297593708744</v>
      </c>
      <c r="AR170" s="153">
        <f>[1]节奏总纲!BD170</f>
        <v>47.660722623095815</v>
      </c>
      <c r="AS170" s="153">
        <f>[1]节奏总纲!BE170</f>
        <v>52.360333240164678</v>
      </c>
    </row>
    <row r="171" spans="2:54" x14ac:dyDescent="0.15">
      <c r="Q171" s="153">
        <f>[1]节奏总纲!AC171</f>
        <v>168</v>
      </c>
      <c r="R171" s="153">
        <f>[1]节奏总纲!AD171</f>
        <v>74.008495683346354</v>
      </c>
      <c r="S171" s="153">
        <f>[1]节奏总纲!AE171</f>
        <v>76.084409020469636</v>
      </c>
      <c r="T171" s="153">
        <f>[1]节奏总纲!AF171</f>
        <v>78.93606938161777</v>
      </c>
      <c r="U171" s="153">
        <f>[1]节奏总纲!AG171</f>
        <v>83.563318050117928</v>
      </c>
      <c r="V171" s="153">
        <f>[1]节奏总纲!AH171</f>
        <v>92.967300386587027</v>
      </c>
      <c r="AN171" s="153">
        <f>[1]节奏总纲!AZ171</f>
        <v>168</v>
      </c>
      <c r="AO171" s="153">
        <f>[1]节奏总纲!BA171</f>
        <v>41.509851475189308</v>
      </c>
      <c r="AP171" s="153">
        <f>[1]节奏总纲!BB171</f>
        <v>43.030177309109042</v>
      </c>
      <c r="AQ171" s="153">
        <f>[1]节奏总纲!BC171</f>
        <v>44.972851781380903</v>
      </c>
      <c r="AR171" s="153">
        <f>[1]节奏总纲!BD171</f>
        <v>47.7022976997416</v>
      </c>
      <c r="AS171" s="153">
        <f>[1]节奏总纲!BE171</f>
        <v>52.400239921756771</v>
      </c>
    </row>
    <row r="172" spans="2:54" x14ac:dyDescent="0.15">
      <c r="Q172" s="153">
        <f>[1]节奏总纲!AC172</f>
        <v>169</v>
      </c>
      <c r="R172" s="153">
        <f>[1]节奏总纲!AD172</f>
        <v>74.090988120365651</v>
      </c>
      <c r="S172" s="153">
        <f>[1]节奏总纲!AE172</f>
        <v>76.166714270684309</v>
      </c>
      <c r="T172" s="153">
        <f>[1]节奏总纲!AF172</f>
        <v>79.022812309215297</v>
      </c>
      <c r="U172" s="153">
        <f>[1]节奏总纲!AG172</f>
        <v>83.651050793448363</v>
      </c>
      <c r="V172" s="153">
        <f>[1]节奏总纲!AH172</f>
        <v>93.057555567360481</v>
      </c>
      <c r="AN172" s="153">
        <f>[1]节奏总纲!AZ172</f>
        <v>169</v>
      </c>
      <c r="AO172" s="153">
        <f>[1]节奏总纲!BA172</f>
        <v>41.550077690281057</v>
      </c>
      <c r="AP172" s="153">
        <f>[1]节奏总纲!BB172</f>
        <v>43.067624017543686</v>
      </c>
      <c r="AQ172" s="153">
        <f>[1]节奏总纲!BC172</f>
        <v>45.013762077986961</v>
      </c>
      <c r="AR172" s="153">
        <f>[1]节奏总纲!BD172</f>
        <v>47.743872776387391</v>
      </c>
      <c r="AS172" s="153">
        <f>[1]节奏总纲!BE172</f>
        <v>52.440146603348865</v>
      </c>
    </row>
    <row r="173" spans="2:54" x14ac:dyDescent="0.15">
      <c r="Q173" s="153">
        <f>[1]节奏总纲!AC173</f>
        <v>170</v>
      </c>
      <c r="R173" s="153">
        <f>[1]节奏总纲!AD173</f>
        <v>74.173480557384934</v>
      </c>
      <c r="S173" s="153">
        <f>[1]节奏总纲!AE173</f>
        <v>76.249019520898997</v>
      </c>
      <c r="T173" s="153">
        <f>[1]节奏总纲!AF173</f>
        <v>79.109014469658547</v>
      </c>
      <c r="U173" s="153">
        <f>[1]节奏总纲!AG173</f>
        <v>83.738783536778797</v>
      </c>
      <c r="V173" s="153">
        <f>[1]节奏总纲!AH173</f>
        <v>93.146107887007233</v>
      </c>
      <c r="AN173" s="153">
        <f>[1]节奏总纲!AZ173</f>
        <v>170</v>
      </c>
      <c r="AO173" s="153">
        <f>[1]节奏总纲!BA173</f>
        <v>41.590303905372799</v>
      </c>
      <c r="AP173" s="153">
        <f>[1]节奏总纲!BB173</f>
        <v>43.105070725978337</v>
      </c>
      <c r="AQ173" s="153">
        <f>[1]节奏总纲!BC173</f>
        <v>45.050956883357138</v>
      </c>
      <c r="AR173" s="153">
        <f>[1]节奏总纲!BD173</f>
        <v>47.785447853033176</v>
      </c>
      <c r="AS173" s="153">
        <f>[1]节奏总纲!BE173</f>
        <v>52.480053284940965</v>
      </c>
    </row>
    <row r="174" spans="2:54" x14ac:dyDescent="0.15">
      <c r="Q174" s="153">
        <f>[1]节奏总纲!AC174</f>
        <v>171</v>
      </c>
      <c r="R174" s="153">
        <f>[1]节奏总纲!AD174</f>
        <v>74.255972994404218</v>
      </c>
      <c r="S174" s="153">
        <f>[1]节奏总纲!AE174</f>
        <v>76.331324771113671</v>
      </c>
      <c r="T174" s="153">
        <f>[1]节奏总纲!AF174</f>
        <v>79.195216630101797</v>
      </c>
      <c r="U174" s="153">
        <f>[1]节奏总纲!AG174</f>
        <v>83.826516280109232</v>
      </c>
      <c r="V174" s="153">
        <f>[1]节奏总纲!AH174</f>
        <v>93.23466020665397</v>
      </c>
      <c r="AN174" s="153">
        <f>[1]节奏总纲!AZ174</f>
        <v>171</v>
      </c>
      <c r="AO174" s="153">
        <f>[1]节奏总纲!BA174</f>
        <v>41.630530120464542</v>
      </c>
      <c r="AP174" s="153">
        <f>[1]节奏总纲!BB174</f>
        <v>43.14251743441298</v>
      </c>
      <c r="AQ174" s="153">
        <f>[1]节奏总纲!BC174</f>
        <v>45.088151688727308</v>
      </c>
      <c r="AR174" s="153">
        <f>[1]节奏总纲!BD174</f>
        <v>47.827022929678968</v>
      </c>
      <c r="AS174" s="153">
        <f>[1]节奏总纲!BE174</f>
        <v>52.519959966533058</v>
      </c>
    </row>
    <row r="175" spans="2:54" x14ac:dyDescent="0.15">
      <c r="Q175" s="153">
        <f>[1]节奏总纲!AC175</f>
        <v>172</v>
      </c>
      <c r="R175" s="153">
        <f>[1]节奏总纲!AD175</f>
        <v>74.338465431423501</v>
      </c>
      <c r="S175" s="153">
        <f>[1]节奏总纲!AE175</f>
        <v>76.413630021328345</v>
      </c>
      <c r="T175" s="153">
        <f>[1]节奏总纲!AF175</f>
        <v>79.281418790545047</v>
      </c>
      <c r="U175" s="153">
        <f>[1]节奏总纲!AG175</f>
        <v>83.914249023439666</v>
      </c>
      <c r="V175" s="153">
        <f>[1]节奏总纲!AH175</f>
        <v>93.323212526300722</v>
      </c>
      <c r="AN175" s="153">
        <f>[1]节奏总纲!AZ175</f>
        <v>172</v>
      </c>
      <c r="AO175" s="153">
        <f>[1]节奏总纲!BA175</f>
        <v>41.670756335556291</v>
      </c>
      <c r="AP175" s="153">
        <f>[1]节奏总纲!BB175</f>
        <v>43.179964142847631</v>
      </c>
      <c r="AQ175" s="153">
        <f>[1]节奏总纲!BC175</f>
        <v>45.125346494097485</v>
      </c>
      <c r="AR175" s="153">
        <f>[1]节奏总纲!BD175</f>
        <v>47.868598006324753</v>
      </c>
      <c r="AS175" s="153">
        <f>[1]节奏总纲!BE175</f>
        <v>52.559866648125151</v>
      </c>
    </row>
    <row r="176" spans="2:54" x14ac:dyDescent="0.15">
      <c r="Q176" s="153">
        <f>[1]节奏总纲!AC176</f>
        <v>173</v>
      </c>
      <c r="R176" s="153">
        <f>[1]节奏总纲!AD176</f>
        <v>74.420957868442784</v>
      </c>
      <c r="S176" s="153">
        <f>[1]节奏总纲!AE176</f>
        <v>76.495935271543019</v>
      </c>
      <c r="T176" s="153">
        <f>[1]节奏总纲!AF176</f>
        <v>79.367620950988297</v>
      </c>
      <c r="U176" s="153">
        <f>[1]节奏总纲!AG176</f>
        <v>84.00179325525086</v>
      </c>
      <c r="V176" s="153">
        <f>[1]节奏总纲!AH176</f>
        <v>93.411764845947459</v>
      </c>
      <c r="AN176" s="153">
        <f>[1]节奏总纲!AZ176</f>
        <v>173</v>
      </c>
      <c r="AO176" s="153">
        <f>[1]节奏总纲!BA176</f>
        <v>41.710982550648033</v>
      </c>
      <c r="AP176" s="153">
        <f>[1]节奏总纲!BB176</f>
        <v>43.217410851282274</v>
      </c>
      <c r="AQ176" s="153">
        <f>[1]节奏总纲!BC176</f>
        <v>45.162541299467655</v>
      </c>
      <c r="AR176" s="153">
        <f>[1]节奏总纲!BD176</f>
        <v>47.910173082970537</v>
      </c>
      <c r="AS176" s="153">
        <f>[1]节奏总纲!BE176</f>
        <v>52.599773329717245</v>
      </c>
    </row>
    <row r="177" spans="17:45" x14ac:dyDescent="0.15">
      <c r="Q177" s="153">
        <f>[1]节奏总纲!AC177</f>
        <v>174</v>
      </c>
      <c r="R177" s="153">
        <f>[1]节奏总纲!AD177</f>
        <v>74.503450305462081</v>
      </c>
      <c r="S177" s="153">
        <f>[1]节奏总纲!AE177</f>
        <v>76.578240521757706</v>
      </c>
      <c r="T177" s="153">
        <f>[1]节奏总纲!AF177</f>
        <v>79.453823111431561</v>
      </c>
      <c r="U177" s="153">
        <f>[1]节奏总纲!AG177</f>
        <v>84.08118060043364</v>
      </c>
      <c r="V177" s="153">
        <f>[1]节奏总纲!AH177</f>
        <v>93.500317165594211</v>
      </c>
      <c r="AN177" s="153">
        <f>[1]节奏总纲!AZ177</f>
        <v>174</v>
      </c>
      <c r="AO177" s="153">
        <f>[1]节奏总纲!BA177</f>
        <v>41.751208765739776</v>
      </c>
      <c r="AP177" s="153">
        <f>[1]节奏总纲!BB177</f>
        <v>43.254857559716925</v>
      </c>
      <c r="AQ177" s="153">
        <f>[1]节奏总纲!BC177</f>
        <v>45.199736104837832</v>
      </c>
      <c r="AR177" s="153">
        <f>[1]节奏总纲!BD177</f>
        <v>47.951748159616329</v>
      </c>
      <c r="AS177" s="153">
        <f>[1]节奏总纲!BE177</f>
        <v>52.639680011309345</v>
      </c>
    </row>
    <row r="178" spans="17:45" x14ac:dyDescent="0.15">
      <c r="Q178" s="153">
        <f>[1]节奏总纲!AC178</f>
        <v>175</v>
      </c>
      <c r="R178" s="153">
        <f>[1]节奏总纲!AD178</f>
        <v>74.585942742481365</v>
      </c>
      <c r="S178" s="153">
        <f>[1]节奏总纲!AE178</f>
        <v>76.66054577197238</v>
      </c>
      <c r="T178" s="153">
        <f>[1]节奏总纲!AF178</f>
        <v>79.540025271874811</v>
      </c>
      <c r="U178" s="153">
        <f>[1]节奏总纲!AG178</f>
        <v>84.160567945616407</v>
      </c>
      <c r="V178" s="153">
        <f>[1]节奏总纲!AH178</f>
        <v>93.588869485240949</v>
      </c>
      <c r="AN178" s="153">
        <f>[1]节奏总纲!AZ178</f>
        <v>175</v>
      </c>
      <c r="AO178" s="153">
        <f>[1]节奏总纲!BA178</f>
        <v>41.791434980831518</v>
      </c>
      <c r="AP178" s="153">
        <f>[1]节奏总纲!BB178</f>
        <v>43.292304268151575</v>
      </c>
      <c r="AQ178" s="153">
        <f>[1]节奏总纲!BC178</f>
        <v>45.236930910208002</v>
      </c>
      <c r="AR178" s="153">
        <f>[1]节奏总纲!BD178</f>
        <v>47.993323236262114</v>
      </c>
      <c r="AS178" s="153">
        <f>[1]节奏总纲!BE178</f>
        <v>52.679586692901438</v>
      </c>
    </row>
    <row r="179" spans="17:45" x14ac:dyDescent="0.15">
      <c r="Q179" s="153">
        <f>[1]节奏总纲!AC179</f>
        <v>176</v>
      </c>
      <c r="R179" s="153">
        <f>[1]节奏总纲!AD179</f>
        <v>74.668435179500648</v>
      </c>
      <c r="S179" s="153">
        <f>[1]节奏总纲!AE179</f>
        <v>76.742851022187054</v>
      </c>
      <c r="T179" s="153">
        <f>[1]节奏总纲!AF179</f>
        <v>79.626227432318061</v>
      </c>
      <c r="U179" s="153">
        <f>[1]节奏总纲!AG179</f>
        <v>84.239955290799188</v>
      </c>
      <c r="V179" s="153">
        <f>[1]节奏总纲!AH179</f>
        <v>93.6774218048877</v>
      </c>
      <c r="AN179" s="153">
        <f>[1]节奏总纲!AZ179</f>
        <v>176</v>
      </c>
      <c r="AO179" s="153">
        <f>[1]节奏总纲!BA179</f>
        <v>41.831661195923267</v>
      </c>
      <c r="AP179" s="153">
        <f>[1]节奏总纲!BB179</f>
        <v>43.329750976586219</v>
      </c>
      <c r="AQ179" s="153">
        <f>[1]节奏总纲!BC179</f>
        <v>45.274125715578172</v>
      </c>
      <c r="AR179" s="153">
        <f>[1]节奏总纲!BD179</f>
        <v>48.030128751164234</v>
      </c>
      <c r="AS179" s="153">
        <f>[1]节奏总纲!BE179</f>
        <v>52.719493374493531</v>
      </c>
    </row>
    <row r="180" spans="17:45" x14ac:dyDescent="0.15">
      <c r="Q180" s="153">
        <f>[1]节奏总纲!AC180</f>
        <v>177</v>
      </c>
      <c r="R180" s="153">
        <f>[1]节奏总纲!AD180</f>
        <v>74.750927616519931</v>
      </c>
      <c r="S180" s="153">
        <f>[1]节奏总纲!AE180</f>
        <v>76.825156272401728</v>
      </c>
      <c r="T180" s="153">
        <f>[1]节奏总纲!AF180</f>
        <v>79.71242959276131</v>
      </c>
      <c r="U180" s="153">
        <f>[1]节奏总纲!AG180</f>
        <v>84.319342635981968</v>
      </c>
      <c r="V180" s="153">
        <f>[1]节奏总纲!AH180</f>
        <v>93.765974124534438</v>
      </c>
      <c r="AN180" s="153">
        <f>[1]节奏总纲!AZ180</f>
        <v>177</v>
      </c>
      <c r="AO180" s="153">
        <f>[1]节奏总纲!BA180</f>
        <v>41.87188741101501</v>
      </c>
      <c r="AP180" s="153">
        <f>[1]节奏总纲!BB180</f>
        <v>43.367197685020869</v>
      </c>
      <c r="AQ180" s="153">
        <f>[1]节奏总纲!BC180</f>
        <v>45.31132052094835</v>
      </c>
      <c r="AR180" s="153">
        <f>[1]节奏总纲!BD180</f>
        <v>48.066021750983474</v>
      </c>
      <c r="AS180" s="153">
        <f>[1]节奏总纲!BE180</f>
        <v>52.759400056085624</v>
      </c>
    </row>
    <row r="181" spans="17:45" x14ac:dyDescent="0.15">
      <c r="Q181" s="153">
        <f>[1]节奏总纲!AC181</f>
        <v>178</v>
      </c>
      <c r="R181" s="153">
        <f>[1]节奏总纲!AD181</f>
        <v>74.833420053539214</v>
      </c>
      <c r="S181" s="153">
        <f>[1]节奏总纲!AE181</f>
        <v>76.907461522616416</v>
      </c>
      <c r="T181" s="153">
        <f>[1]节奏总纲!AF181</f>
        <v>79.79863175320456</v>
      </c>
      <c r="U181" s="153">
        <f>[1]节奏总纲!AG181</f>
        <v>84.398729981164735</v>
      </c>
      <c r="V181" s="153">
        <f>[1]节奏总纲!AH181</f>
        <v>93.85452644418119</v>
      </c>
      <c r="AN181" s="153">
        <f>[1]节奏总纲!AZ181</f>
        <v>178</v>
      </c>
      <c r="AO181" s="153">
        <f>[1]节奏总纲!BA181</f>
        <v>41.912113626106752</v>
      </c>
      <c r="AP181" s="153">
        <f>[1]节奏总纲!BB181</f>
        <v>43.404644393455513</v>
      </c>
      <c r="AQ181" s="153">
        <f>[1]节奏总纲!BC181</f>
        <v>45.34851532631852</v>
      </c>
      <c r="AR181" s="153">
        <f>[1]节奏总纲!BD181</f>
        <v>48.101914750802706</v>
      </c>
      <c r="AS181" s="153">
        <f>[1]节奏总纲!BE181</f>
        <v>52.799306737677718</v>
      </c>
    </row>
    <row r="182" spans="17:45" x14ac:dyDescent="0.15">
      <c r="Q182" s="153">
        <f>[1]节奏总纲!AC182</f>
        <v>179</v>
      </c>
      <c r="R182" s="153">
        <f>[1]节奏总纲!AD182</f>
        <v>74.915912490558512</v>
      </c>
      <c r="S182" s="153">
        <f>[1]节奏总纲!AE182</f>
        <v>76.989766772831089</v>
      </c>
      <c r="T182" s="153">
        <f>[1]节奏总纲!AF182</f>
        <v>79.88483391364781</v>
      </c>
      <c r="U182" s="153">
        <f>[1]节奏总纲!AG182</f>
        <v>84.478117326347515</v>
      </c>
      <c r="V182" s="153">
        <f>[1]节奏总纲!AH182</f>
        <v>93.943078763827941</v>
      </c>
      <c r="AN182" s="153">
        <f>[1]节奏总纲!AZ182</f>
        <v>179</v>
      </c>
      <c r="AO182" s="153">
        <f>[1]节奏总纲!BA182</f>
        <v>41.952339841198494</v>
      </c>
      <c r="AP182" s="153">
        <f>[1]节奏总纲!BB182</f>
        <v>43.442091101890163</v>
      </c>
      <c r="AQ182" s="153">
        <f>[1]节奏总纲!BC182</f>
        <v>45.385710131688697</v>
      </c>
      <c r="AR182" s="153">
        <f>[1]节奏总纲!BD182</f>
        <v>48.137807750621946</v>
      </c>
      <c r="AS182" s="153">
        <f>[1]节奏总纲!BE182</f>
        <v>52.839213419269818</v>
      </c>
    </row>
    <row r="183" spans="17:45" x14ac:dyDescent="0.15">
      <c r="Q183" s="153">
        <f>[1]节奏总纲!AC183</f>
        <v>180</v>
      </c>
      <c r="R183" s="153">
        <f>[1]节奏总纲!AD183</f>
        <v>74.998404927577795</v>
      </c>
      <c r="S183" s="153">
        <f>[1]节奏总纲!AE183</f>
        <v>77.06778397927944</v>
      </c>
      <c r="T183" s="153">
        <f>[1]节奏总纲!AF183</f>
        <v>79.97103607409106</v>
      </c>
      <c r="U183" s="153">
        <f>[1]节奏总纲!AG183</f>
        <v>84.557504671530296</v>
      </c>
      <c r="V183" s="153">
        <f>[1]节奏总纲!AH183</f>
        <v>94.027056817114342</v>
      </c>
      <c r="AN183" s="153">
        <f>[1]节奏总纲!AZ183</f>
        <v>180</v>
      </c>
      <c r="AO183" s="153">
        <f>[1]节奏总纲!BA183</f>
        <v>41.992566056290244</v>
      </c>
      <c r="AP183" s="153">
        <f>[1]节奏总纲!BB183</f>
        <v>43.479537810324807</v>
      </c>
      <c r="AQ183" s="153">
        <f>[1]节奏总纲!BC183</f>
        <v>45.422904937058867</v>
      </c>
      <c r="AR183" s="153">
        <f>[1]节奏总纲!BD183</f>
        <v>48.173700750441178</v>
      </c>
      <c r="AS183" s="153">
        <f>[1]节奏总纲!BE183</f>
        <v>52.879120100861911</v>
      </c>
    </row>
    <row r="184" spans="17:45" x14ac:dyDescent="0.15">
      <c r="Q184" s="153">
        <f>[1]节奏总纲!AC184</f>
        <v>181</v>
      </c>
      <c r="R184" s="153">
        <f>[1]节奏总纲!AD184</f>
        <v>75.075479910097457</v>
      </c>
      <c r="S184" s="153">
        <f>[1]节奏总纲!AE184</f>
        <v>77.145192343015793</v>
      </c>
      <c r="T184" s="153">
        <f>[1]节奏总纲!AF184</f>
        <v>80.053817475702374</v>
      </c>
      <c r="U184" s="153">
        <f>[1]节奏总纲!AG184</f>
        <v>84.636892016713063</v>
      </c>
      <c r="V184" s="153">
        <f>[1]节奏总纲!AH184</f>
        <v>94.102803318799971</v>
      </c>
      <c r="AN184" s="153">
        <f>[1]节奏总纲!AZ184</f>
        <v>181</v>
      </c>
      <c r="AO184" s="153">
        <f>[1]节奏总纲!BA184</f>
        <v>42.028297717729309</v>
      </c>
      <c r="AP184" s="153">
        <f>[1]节奏总纲!BB184</f>
        <v>43.516984518759458</v>
      </c>
      <c r="AQ184" s="153">
        <f>[1]节奏总纲!BC184</f>
        <v>45.460099742429037</v>
      </c>
      <c r="AR184" s="153">
        <f>[1]节奏总纲!BD184</f>
        <v>48.209593750260417</v>
      </c>
      <c r="AS184" s="153">
        <f>[1]节奏总纲!BE184</f>
        <v>52.919026782454004</v>
      </c>
    </row>
    <row r="185" spans="17:45" x14ac:dyDescent="0.15">
      <c r="Q185" s="153">
        <f>[1]节奏总纲!AC185</f>
        <v>182</v>
      </c>
      <c r="R185" s="153">
        <f>[1]节奏总纲!AD185</f>
        <v>75.152448075388719</v>
      </c>
      <c r="S185" s="153">
        <f>[1]节奏总纲!AE185</f>
        <v>77.222600706752132</v>
      </c>
      <c r="T185" s="153">
        <f>[1]节奏总纲!AF185</f>
        <v>80.134867890916794</v>
      </c>
      <c r="U185" s="153">
        <f>[1]节奏总纲!AG185</f>
        <v>84.716279361895843</v>
      </c>
      <c r="V185" s="153">
        <f>[1]节奏总纲!AH185</f>
        <v>94.1785498204856</v>
      </c>
      <c r="AN185" s="153">
        <f>[1]节奏总纲!AZ185</f>
        <v>182</v>
      </c>
      <c r="AO185" s="153">
        <f>[1]节奏总纲!BA185</f>
        <v>42.063010472656373</v>
      </c>
      <c r="AP185" s="153">
        <f>[1]节奏总纲!BB185</f>
        <v>43.554431227194108</v>
      </c>
      <c r="AQ185" s="153">
        <f>[1]节奏总纲!BC185</f>
        <v>45.497294547799214</v>
      </c>
      <c r="AR185" s="153">
        <f>[1]节奏总纲!BD185</f>
        <v>48.24548675007965</v>
      </c>
      <c r="AS185" s="153">
        <f>[1]节奏总纲!BE185</f>
        <v>52.958933464046098</v>
      </c>
    </row>
    <row r="186" spans="17:45" x14ac:dyDescent="0.15">
      <c r="Q186" s="153">
        <f>[1]节奏总纲!AC186</f>
        <v>183</v>
      </c>
      <c r="R186" s="153">
        <f>[1]节奏总纲!AD186</f>
        <v>75.229416240679981</v>
      </c>
      <c r="S186" s="153">
        <f>[1]节奏总纲!AE186</f>
        <v>77.300009070488485</v>
      </c>
      <c r="T186" s="153">
        <f>[1]节奏总纲!AF186</f>
        <v>80.215918306131215</v>
      </c>
      <c r="U186" s="153">
        <f>[1]节奏总纲!AG186</f>
        <v>84.795666707078624</v>
      </c>
      <c r="V186" s="153">
        <f>[1]节奏总纲!AH186</f>
        <v>94.254296322171228</v>
      </c>
      <c r="AN186" s="153">
        <f>[1]节奏总纲!AZ186</f>
        <v>183</v>
      </c>
      <c r="AO186" s="153">
        <f>[1]节奏总纲!BA186</f>
        <v>42.097723227583437</v>
      </c>
      <c r="AP186" s="153">
        <f>[1]节奏总纲!BB186</f>
        <v>43.591877935628752</v>
      </c>
      <c r="AQ186" s="153">
        <f>[1]节奏总纲!BC186</f>
        <v>45.534489353169384</v>
      </c>
      <c r="AR186" s="153">
        <f>[1]节奏总纲!BD186</f>
        <v>48.281379749898889</v>
      </c>
      <c r="AS186" s="153">
        <f>[1]节奏总纲!BE186</f>
        <v>52.998840145638198</v>
      </c>
    </row>
    <row r="187" spans="17:45" x14ac:dyDescent="0.15">
      <c r="Q187" s="153">
        <f>[1]节奏总纲!AC187</f>
        <v>184</v>
      </c>
      <c r="R187" s="153">
        <f>[1]节奏总纲!AD187</f>
        <v>75.306384405971258</v>
      </c>
      <c r="S187" s="153">
        <f>[1]节奏总纲!AE187</f>
        <v>77.377417434224824</v>
      </c>
      <c r="T187" s="153">
        <f>[1]节奏总纲!AF187</f>
        <v>80.296968721345635</v>
      </c>
      <c r="U187" s="153">
        <f>[1]节奏总纲!AG187</f>
        <v>84.87505405226139</v>
      </c>
      <c r="V187" s="153">
        <f>[1]节奏总纲!AH187</f>
        <v>94.330042823856857</v>
      </c>
      <c r="AN187" s="153">
        <f>[1]节奏总纲!AZ187</f>
        <v>184</v>
      </c>
      <c r="AO187" s="153">
        <f>[1]节奏总纲!BA187</f>
        <v>42.132435982510501</v>
      </c>
      <c r="AP187" s="153">
        <f>[1]节奏总纲!BB187</f>
        <v>43.629324644063402</v>
      </c>
      <c r="AQ187" s="153">
        <f>[1]节奏总纲!BC187</f>
        <v>45.571684158539561</v>
      </c>
      <c r="AR187" s="153">
        <f>[1]节奏总纲!BD187</f>
        <v>48.317272749718121</v>
      </c>
      <c r="AS187" s="153">
        <f>[1]节奏总纲!BE187</f>
        <v>53.033462597729766</v>
      </c>
    </row>
    <row r="188" spans="17:45" x14ac:dyDescent="0.15">
      <c r="Q188" s="153">
        <f>[1]节奏总纲!AC188</f>
        <v>185</v>
      </c>
      <c r="R188" s="153">
        <f>[1]节奏总纲!AD188</f>
        <v>75.38335257126252</v>
      </c>
      <c r="S188" s="153">
        <f>[1]节奏总纲!AE188</f>
        <v>77.454825797961163</v>
      </c>
      <c r="T188" s="153">
        <f>[1]节奏总纲!AF188</f>
        <v>80.378019136560056</v>
      </c>
      <c r="U188" s="153">
        <f>[1]节奏总纲!AG188</f>
        <v>84.954441397444171</v>
      </c>
      <c r="V188" s="153">
        <f>[1]节奏总纲!AH188</f>
        <v>94.405789325542486</v>
      </c>
      <c r="AN188" s="153">
        <f>[1]节奏总纲!AZ188</f>
        <v>185</v>
      </c>
      <c r="AO188" s="153">
        <f>[1]节奏总纲!BA188</f>
        <v>42.167148737437564</v>
      </c>
      <c r="AP188" s="153">
        <f>[1]节奏总纲!BB188</f>
        <v>43.666771352498046</v>
      </c>
      <c r="AQ188" s="153">
        <f>[1]节奏总纲!BC188</f>
        <v>45.608878963909731</v>
      </c>
      <c r="AR188" s="153">
        <f>[1]节奏总纲!BD188</f>
        <v>48.353165749537354</v>
      </c>
      <c r="AS188" s="153">
        <f>[1]节奏总纲!BE188</f>
        <v>53.067926870763252</v>
      </c>
    </row>
    <row r="189" spans="17:45" x14ac:dyDescent="0.15">
      <c r="Q189" s="153">
        <f>[1]节奏总纲!AC189</f>
        <v>186</v>
      </c>
      <c r="R189" s="153">
        <f>[1]节奏总纲!AD189</f>
        <v>75.460320736553783</v>
      </c>
      <c r="S189" s="153">
        <f>[1]节奏总纲!AE189</f>
        <v>77.532234161697517</v>
      </c>
      <c r="T189" s="153">
        <f>[1]节奏总纲!AF189</f>
        <v>80.459069551774476</v>
      </c>
      <c r="U189" s="153">
        <f>[1]节奏总纲!AG189</f>
        <v>85.030832425973387</v>
      </c>
      <c r="V189" s="153">
        <f>[1]节奏总纲!AH189</f>
        <v>94.4815358272281</v>
      </c>
      <c r="AN189" s="153">
        <f>[1]节奏总纲!AZ189</f>
        <v>186</v>
      </c>
      <c r="AO189" s="153">
        <f>[1]节奏总纲!BA189</f>
        <v>42.201861492364635</v>
      </c>
      <c r="AP189" s="153">
        <f>[1]节奏总纲!BB189</f>
        <v>43.704218060932696</v>
      </c>
      <c r="AQ189" s="153">
        <f>[1]节奏总纲!BC189</f>
        <v>45.646073769279901</v>
      </c>
      <c r="AR189" s="153">
        <f>[1]节奏总纲!BD189</f>
        <v>48.389058749356593</v>
      </c>
      <c r="AS189" s="153">
        <f>[1]节奏总纲!BE189</f>
        <v>53.102391143796744</v>
      </c>
    </row>
    <row r="190" spans="17:45" x14ac:dyDescent="0.15">
      <c r="Q190" s="153">
        <f>[1]节奏总纲!AC190</f>
        <v>187</v>
      </c>
      <c r="R190" s="153">
        <f>[1]节奏总纲!AD190</f>
        <v>75.537288901845045</v>
      </c>
      <c r="S190" s="153">
        <f>[1]节奏总纲!AE190</f>
        <v>77.609642525433856</v>
      </c>
      <c r="T190" s="153">
        <f>[1]节奏总纲!AF190</f>
        <v>80.540119966988897</v>
      </c>
      <c r="U190" s="153">
        <f>[1]节奏总纲!AG190</f>
        <v>85.103188187775231</v>
      </c>
      <c r="V190" s="153">
        <f>[1]节奏总纲!AH190</f>
        <v>94.557282328913729</v>
      </c>
      <c r="AN190" s="153">
        <f>[1]节奏总纲!AZ190</f>
        <v>187</v>
      </c>
      <c r="AO190" s="153">
        <f>[1]节奏总纲!BA190</f>
        <v>42.236574247291699</v>
      </c>
      <c r="AP190" s="153">
        <f>[1]节奏总纲!BB190</f>
        <v>43.741664769367347</v>
      </c>
      <c r="AQ190" s="153">
        <f>[1]节奏总纲!BC190</f>
        <v>45.683268574650079</v>
      </c>
      <c r="AR190" s="153">
        <f>[1]节奏总纲!BD190</f>
        <v>48.424951749175825</v>
      </c>
      <c r="AS190" s="153">
        <f>[1]节奏总纲!BE190</f>
        <v>53.13685541683023</v>
      </c>
    </row>
    <row r="191" spans="17:45" x14ac:dyDescent="0.15">
      <c r="Q191" s="153">
        <f>[1]节奏总纲!AC191</f>
        <v>188</v>
      </c>
      <c r="R191" s="153">
        <f>[1]节奏总纲!AD191</f>
        <v>75.614257067136322</v>
      </c>
      <c r="S191" s="153">
        <f>[1]节奏总纲!AE191</f>
        <v>77.687050889170209</v>
      </c>
      <c r="T191" s="153">
        <f>[1]节奏总纲!AF191</f>
        <v>80.621170382203317</v>
      </c>
      <c r="U191" s="153">
        <f>[1]节奏总纲!AG191</f>
        <v>85.175543949577076</v>
      </c>
      <c r="V191" s="153">
        <f>[1]节奏总纲!AH191</f>
        <v>94.633028830599358</v>
      </c>
      <c r="AN191" s="153">
        <f>[1]节奏总纲!AZ191</f>
        <v>188</v>
      </c>
      <c r="AO191" s="153">
        <f>[1]节奏总纲!BA191</f>
        <v>42.271287002218763</v>
      </c>
      <c r="AP191" s="153">
        <f>[1]节奏总纲!BB191</f>
        <v>43.77911147780199</v>
      </c>
      <c r="AQ191" s="153">
        <f>[1]节奏总纲!BC191</f>
        <v>45.720463380020249</v>
      </c>
      <c r="AR191" s="153">
        <f>[1]节奏总纲!BD191</f>
        <v>48.460844748995065</v>
      </c>
      <c r="AS191" s="153">
        <f>[1]节奏总纲!BE191</f>
        <v>53.171319689863722</v>
      </c>
    </row>
    <row r="192" spans="17:45" x14ac:dyDescent="0.15">
      <c r="Q192" s="153">
        <f>[1]节奏总纲!AC192</f>
        <v>189</v>
      </c>
      <c r="R192" s="153">
        <f>[1]节奏总纲!AD192</f>
        <v>75.691225232427584</v>
      </c>
      <c r="S192" s="153">
        <f>[1]节奏总纲!AE192</f>
        <v>77.764459252906548</v>
      </c>
      <c r="T192" s="153">
        <f>[1]节奏总纲!AF192</f>
        <v>80.702220797417738</v>
      </c>
      <c r="U192" s="153">
        <f>[1]节奏总纲!AG192</f>
        <v>85.247899711378935</v>
      </c>
      <c r="V192" s="153">
        <f>[1]节奏总纲!AH192</f>
        <v>94.708775332284986</v>
      </c>
      <c r="AN192" s="153">
        <f>[1]节奏总纲!AZ192</f>
        <v>189</v>
      </c>
      <c r="AO192" s="153">
        <f>[1]节奏总纲!BA192</f>
        <v>42.305999757145827</v>
      </c>
      <c r="AP192" s="153">
        <f>[1]节奏总纲!BB192</f>
        <v>43.816558186236641</v>
      </c>
      <c r="AQ192" s="153">
        <f>[1]节奏总纲!BC192</f>
        <v>45.757658185390426</v>
      </c>
      <c r="AR192" s="153">
        <f>[1]节奏总纲!BD192</f>
        <v>48.496737748814297</v>
      </c>
      <c r="AS192" s="153">
        <f>[1]节奏总纲!BE192</f>
        <v>53.205783962897208</v>
      </c>
    </row>
    <row r="193" spans="17:45" x14ac:dyDescent="0.15">
      <c r="Q193" s="153">
        <f>[1]节奏总纲!AC193</f>
        <v>190</v>
      </c>
      <c r="R193" s="153">
        <f>[1]节奏总纲!AD193</f>
        <v>75.768193397718846</v>
      </c>
      <c r="S193" s="153">
        <f>[1]节奏总纲!AE193</f>
        <v>77.841867616642901</v>
      </c>
      <c r="T193" s="153">
        <f>[1]节奏总纲!AF193</f>
        <v>80.783271212632158</v>
      </c>
      <c r="U193" s="153">
        <f>[1]节奏总纲!AG193</f>
        <v>85.320255473180779</v>
      </c>
      <c r="V193" s="153">
        <f>[1]节奏总纲!AH193</f>
        <v>94.784521833970615</v>
      </c>
      <c r="AN193" s="153">
        <f>[1]节奏总纲!AZ193</f>
        <v>190</v>
      </c>
      <c r="AO193" s="153">
        <f>[1]节奏总纲!BA193</f>
        <v>42.340712512072891</v>
      </c>
      <c r="AP193" s="153">
        <f>[1]节奏总纲!BB193</f>
        <v>43.854004894671284</v>
      </c>
      <c r="AQ193" s="153">
        <f>[1]节奏总纲!BC193</f>
        <v>45.794852990760596</v>
      </c>
      <c r="AR193" s="153">
        <f>[1]节奏总纲!BD193</f>
        <v>48.532630748633537</v>
      </c>
      <c r="AS193" s="153">
        <f>[1]节奏总纲!BE193</f>
        <v>53.240248235930693</v>
      </c>
    </row>
    <row r="194" spans="17:45" x14ac:dyDescent="0.15">
      <c r="Q194" s="153">
        <f>[1]节奏总纲!AC194</f>
        <v>191</v>
      </c>
      <c r="R194" s="153">
        <f>[1]节奏总纲!AD194</f>
        <v>75.845161563010109</v>
      </c>
      <c r="S194" s="153">
        <f>[1]节奏总纲!AE194</f>
        <v>77.91927598037924</v>
      </c>
      <c r="T194" s="153">
        <f>[1]节奏总纲!AF194</f>
        <v>80.864321627846579</v>
      </c>
      <c r="U194" s="153">
        <f>[1]节奏总纲!AG194</f>
        <v>85.392611234982624</v>
      </c>
      <c r="V194" s="153">
        <f>[1]节奏总纲!AH194</f>
        <v>94.860268335656244</v>
      </c>
      <c r="AN194" s="153">
        <f>[1]节奏总纲!AZ194</f>
        <v>191</v>
      </c>
      <c r="AO194" s="153">
        <f>[1]节奏总纲!BA194</f>
        <v>42.375425266999954</v>
      </c>
      <c r="AP194" s="153">
        <f>[1]节奏总纲!BB194</f>
        <v>43.891451603105935</v>
      </c>
      <c r="AQ194" s="153">
        <f>[1]节奏总纲!BC194</f>
        <v>45.832047796130773</v>
      </c>
      <c r="AR194" s="153">
        <f>[1]节奏总纲!BD194</f>
        <v>48.568523748452769</v>
      </c>
      <c r="AS194" s="153">
        <f>[1]节奏总纲!BE194</f>
        <v>53.274712508964186</v>
      </c>
    </row>
    <row r="195" spans="17:45" x14ac:dyDescent="0.15">
      <c r="Q195" s="153">
        <f>[1]节奏总纲!AC195</f>
        <v>192</v>
      </c>
      <c r="R195" s="153">
        <f>[1]节奏总纲!AD195</f>
        <v>75.922129728301385</v>
      </c>
      <c r="S195" s="153">
        <f>[1]节奏总纲!AE195</f>
        <v>77.996684344115593</v>
      </c>
      <c r="T195" s="153">
        <f>[1]节奏总纲!AF195</f>
        <v>80.945372043060999</v>
      </c>
      <c r="U195" s="153">
        <f>[1]节奏总纲!AG195</f>
        <v>85.464966996784469</v>
      </c>
      <c r="V195" s="153">
        <f>[1]节奏总纲!AH195</f>
        <v>94.936014837341872</v>
      </c>
      <c r="AN195" s="153">
        <f>[1]节奏总纲!AZ195</f>
        <v>192</v>
      </c>
      <c r="AO195" s="153">
        <f>[1]节奏总纲!BA195</f>
        <v>42.410138021927018</v>
      </c>
      <c r="AP195" s="153">
        <f>[1]节奏总纲!BB195</f>
        <v>43.928898311540578</v>
      </c>
      <c r="AQ195" s="153">
        <f>[1]节奏总纲!BC195</f>
        <v>45.869242601500943</v>
      </c>
      <c r="AR195" s="153">
        <f>[1]节奏总纲!BD195</f>
        <v>48.604416748272008</v>
      </c>
      <c r="AS195" s="153">
        <f>[1]节奏总纲!BE195</f>
        <v>53.309176781997671</v>
      </c>
    </row>
    <row r="196" spans="17:45" x14ac:dyDescent="0.15">
      <c r="Q196" s="153">
        <f>[1]节奏总纲!AC196</f>
        <v>193</v>
      </c>
      <c r="R196" s="153">
        <f>[1]节奏总纲!AD196</f>
        <v>75.999097893592648</v>
      </c>
      <c r="S196" s="153">
        <f>[1]节奏总纲!AE196</f>
        <v>78.068193736526268</v>
      </c>
      <c r="T196" s="153">
        <f>[1]节奏总纲!AF196</f>
        <v>81.02378934476593</v>
      </c>
      <c r="U196" s="153">
        <f>[1]节奏总纲!AG196</f>
        <v>85.537322758586328</v>
      </c>
      <c r="V196" s="153">
        <f>[1]节奏总纲!AH196</f>
        <v>95.011078787937279</v>
      </c>
      <c r="AN196" s="153">
        <f>[1]节奏总纲!AZ196</f>
        <v>193</v>
      </c>
      <c r="AO196" s="153">
        <f>[1]节奏总纲!BA196</f>
        <v>42.444850776854082</v>
      </c>
      <c r="AP196" s="153">
        <f>[1]节奏总纲!BB196</f>
        <v>43.966345019975229</v>
      </c>
      <c r="AQ196" s="153">
        <f>[1]节奏总纲!BC196</f>
        <v>45.906437406871113</v>
      </c>
      <c r="AR196" s="153">
        <f>[1]节奏总纲!BD196</f>
        <v>48.640309748091241</v>
      </c>
      <c r="AS196" s="153">
        <f>[1]节奏总纲!BE196</f>
        <v>53.343641055031163</v>
      </c>
    </row>
    <row r="197" spans="17:45" x14ac:dyDescent="0.15">
      <c r="Q197" s="153">
        <f>[1]节奏总纲!AC197</f>
        <v>194</v>
      </c>
      <c r="R197" s="153">
        <f>[1]节奏总纲!AD197</f>
        <v>76.070972142474872</v>
      </c>
      <c r="S197" s="153">
        <f>[1]节奏总纲!AE197</f>
        <v>78.139439149396253</v>
      </c>
      <c r="T197" s="153">
        <f>[1]节奏总纲!AF197</f>
        <v>81.096762731680187</v>
      </c>
      <c r="U197" s="153">
        <f>[1]节奏总纲!AG197</f>
        <v>85.609678520388172</v>
      </c>
      <c r="V197" s="153">
        <f>[1]节奏总纲!AH197</f>
        <v>95.082429458741387</v>
      </c>
      <c r="AN197" s="153">
        <f>[1]节奏总纲!AZ197</f>
        <v>194</v>
      </c>
      <c r="AO197" s="153">
        <f>[1]节奏总纲!BA197</f>
        <v>42.479563531781146</v>
      </c>
      <c r="AP197" s="153">
        <f>[1]节奏总纲!BB197</f>
        <v>44.003272544984547</v>
      </c>
      <c r="AQ197" s="153">
        <f>[1]节奏总纲!BC197</f>
        <v>45.94363221224129</v>
      </c>
      <c r="AR197" s="153">
        <f>[1]节奏总纲!BD197</f>
        <v>48.67620274791048</v>
      </c>
      <c r="AS197" s="153">
        <f>[1]节奏总纲!BE197</f>
        <v>53.378105328064649</v>
      </c>
    </row>
    <row r="198" spans="17:45" x14ac:dyDescent="0.15">
      <c r="Q198" s="153">
        <f>[1]节奏总纲!AC198</f>
        <v>195</v>
      </c>
      <c r="R198" s="153">
        <f>[1]节奏总纲!AD198</f>
        <v>76.142785979989682</v>
      </c>
      <c r="S198" s="153">
        <f>[1]节奏总纲!AE198</f>
        <v>78.210684562266223</v>
      </c>
      <c r="T198" s="153">
        <f>[1]节奏总纲!AF198</f>
        <v>81.169736118594443</v>
      </c>
      <c r="U198" s="153">
        <f>[1]节奏总纲!AG198</f>
        <v>85.682034282190017</v>
      </c>
      <c r="V198" s="153">
        <f>[1]节奏总纲!AH198</f>
        <v>95.153780129545481</v>
      </c>
      <c r="AN198" s="153">
        <f>[1]节奏总纲!AZ198</f>
        <v>195</v>
      </c>
      <c r="AO198" s="153">
        <f>[1]节奏总纲!BA198</f>
        <v>42.51427628670821</v>
      </c>
      <c r="AP198" s="153">
        <f>[1]节奏总纲!BB198</f>
        <v>44.035591852864428</v>
      </c>
      <c r="AQ198" s="153">
        <f>[1]节奏总纲!BC198</f>
        <v>45.98082701761146</v>
      </c>
      <c r="AR198" s="153">
        <f>[1]节奏总纲!BD198</f>
        <v>48.712095747729713</v>
      </c>
      <c r="AS198" s="153">
        <f>[1]节奏总纲!BE198</f>
        <v>53.412569601098134</v>
      </c>
    </row>
    <row r="199" spans="17:45" x14ac:dyDescent="0.15">
      <c r="Q199" s="153">
        <f>[1]节奏总纲!AC199</f>
        <v>196</v>
      </c>
      <c r="R199" s="153">
        <f>[1]节奏总纲!AD199</f>
        <v>76.214599817504492</v>
      </c>
      <c r="S199" s="153">
        <f>[1]节奏总纲!AE199</f>
        <v>78.281929975136208</v>
      </c>
      <c r="T199" s="153">
        <f>[1]节奏总纲!AF199</f>
        <v>81.242709505508685</v>
      </c>
      <c r="U199" s="153">
        <f>[1]节奏总纲!AG199</f>
        <v>85.754390043991862</v>
      </c>
      <c r="V199" s="153">
        <f>[1]节奏总纲!AH199</f>
        <v>95.225130800349589</v>
      </c>
      <c r="AN199" s="153">
        <f>[1]节奏总纲!AZ199</f>
        <v>196</v>
      </c>
      <c r="AO199" s="153">
        <f>[1]节奏总纲!BA199</f>
        <v>42.548989041635274</v>
      </c>
      <c r="AP199" s="153">
        <f>[1]节奏总纲!BB199</f>
        <v>44.067911160744309</v>
      </c>
      <c r="AQ199" s="153">
        <f>[1]节奏总纲!BC199</f>
        <v>46.01555652579863</v>
      </c>
      <c r="AR199" s="153">
        <f>[1]节奏总纲!BD199</f>
        <v>48.747988747548945</v>
      </c>
      <c r="AS199" s="153">
        <f>[1]节奏总纲!BE199</f>
        <v>53.447033874131627</v>
      </c>
    </row>
    <row r="200" spans="17:45" x14ac:dyDescent="0.15">
      <c r="Q200" s="153">
        <f>[1]节奏总纲!AC200</f>
        <v>197</v>
      </c>
      <c r="R200" s="153">
        <f>[1]节奏总纲!AD200</f>
        <v>76.286413655019302</v>
      </c>
      <c r="S200" s="153">
        <f>[1]节奏总纲!AE200</f>
        <v>78.353175388006179</v>
      </c>
      <c r="T200" s="153">
        <f>[1]节奏总纲!AF200</f>
        <v>81.315682892422942</v>
      </c>
      <c r="U200" s="153">
        <f>[1]节奏总纲!AG200</f>
        <v>85.82674580579372</v>
      </c>
      <c r="V200" s="153">
        <f>[1]节奏总纲!AH200</f>
        <v>95.296481471153683</v>
      </c>
      <c r="AN200" s="153">
        <f>[1]节奏总纲!AZ200</f>
        <v>197</v>
      </c>
      <c r="AO200" s="153">
        <f>[1]节奏总纲!BA200</f>
        <v>42.583701796562345</v>
      </c>
      <c r="AP200" s="153">
        <f>[1]节奏总纲!BB200</f>
        <v>44.100230468624183</v>
      </c>
      <c r="AQ200" s="153">
        <f>[1]节奏总纲!BC200</f>
        <v>46.047663263829847</v>
      </c>
      <c r="AR200" s="153">
        <f>[1]节奏总纲!BD200</f>
        <v>48.783881747368184</v>
      </c>
      <c r="AS200" s="153">
        <f>[1]节奏总纲!BE200</f>
        <v>53.481498147165112</v>
      </c>
    </row>
    <row r="201" spans="17:45" x14ac:dyDescent="0.15">
      <c r="Q201" s="153">
        <f>[1]节奏总纲!AC201</f>
        <v>198</v>
      </c>
      <c r="R201" s="153">
        <f>[1]节奏总纲!AD201</f>
        <v>76.358227492534112</v>
      </c>
      <c r="S201" s="153">
        <f>[1]节奏总纲!AE201</f>
        <v>78.424420800876163</v>
      </c>
      <c r="T201" s="153">
        <f>[1]节奏总纲!AF201</f>
        <v>81.388656279337198</v>
      </c>
      <c r="U201" s="153">
        <f>[1]节奏总纲!AG201</f>
        <v>85.899101567595565</v>
      </c>
      <c r="V201" s="153">
        <f>[1]节奏总纲!AH201</f>
        <v>95.367832141957777</v>
      </c>
      <c r="AN201" s="153">
        <f>[1]节奏总纲!AZ201</f>
        <v>198</v>
      </c>
      <c r="AO201" s="153">
        <f>[1]节奏总纲!BA201</f>
        <v>42.618414551489408</v>
      </c>
      <c r="AP201" s="153">
        <f>[1]节奏总纲!BB201</f>
        <v>44.132549776504064</v>
      </c>
      <c r="AQ201" s="153">
        <f>[1]节奏总纲!BC201</f>
        <v>46.079770001861057</v>
      </c>
      <c r="AR201" s="153">
        <f>[1]节奏总纲!BD201</f>
        <v>48.819774747187417</v>
      </c>
      <c r="AS201" s="153">
        <f>[1]节奏总纲!BE201</f>
        <v>53.515962420198605</v>
      </c>
    </row>
    <row r="202" spans="17:45" x14ac:dyDescent="0.15">
      <c r="Q202" s="153">
        <f>[1]节奏总纲!AC202</f>
        <v>199</v>
      </c>
      <c r="R202" s="153">
        <f>[1]节奏总纲!AD202</f>
        <v>76.430041330048923</v>
      </c>
      <c r="S202" s="153">
        <f>[1]节奏总纲!AE202</f>
        <v>78.495666213746148</v>
      </c>
      <c r="T202" s="153">
        <f>[1]节奏总纲!AF202</f>
        <v>81.461629666251454</v>
      </c>
      <c r="U202" s="153">
        <f>[1]节奏总纲!AG202</f>
        <v>85.97145732939741</v>
      </c>
      <c r="V202" s="153">
        <f>[1]节奏总纲!AH202</f>
        <v>95.439182812761885</v>
      </c>
      <c r="AN202" s="153">
        <f>[1]节奏总纲!AZ202</f>
        <v>199</v>
      </c>
      <c r="AO202" s="153">
        <f>[1]节奏总纲!BA202</f>
        <v>42.653127306416472</v>
      </c>
      <c r="AP202" s="153">
        <f>[1]节奏总纲!BB202</f>
        <v>44.164869084383938</v>
      </c>
      <c r="AQ202" s="153">
        <f>[1]节奏总纲!BC202</f>
        <v>46.111876739892267</v>
      </c>
      <c r="AR202" s="153">
        <f>[1]节奏总纲!BD202</f>
        <v>48.855667747006656</v>
      </c>
      <c r="AS202" s="153">
        <f>[1]节奏总纲!BE202</f>
        <v>53.55042669323209</v>
      </c>
    </row>
    <row r="203" spans="17:45" x14ac:dyDescent="0.15">
      <c r="Q203" s="153">
        <f>[1]节奏总纲!AC203</f>
        <v>200</v>
      </c>
      <c r="R203" s="153">
        <f>[1]节奏总纲!AD203</f>
        <v>76.501855167563733</v>
      </c>
      <c r="S203" s="153">
        <f>[1]节奏总纲!AE203</f>
        <v>78.566911626616118</v>
      </c>
      <c r="T203" s="153">
        <f>[1]节奏总纲!AF203</f>
        <v>81.534603053165696</v>
      </c>
      <c r="U203" s="153">
        <f>[1]节奏总纲!AG203</f>
        <v>86.045919706798657</v>
      </c>
      <c r="V203" s="153">
        <f>[1]节奏总纲!AH203</f>
        <v>95.510533483565979</v>
      </c>
      <c r="AN203" s="153">
        <f>[1]节奏总纲!AZ203</f>
        <v>200</v>
      </c>
      <c r="AO203" s="153">
        <f>[1]节奏总纲!BA203</f>
        <v>42.687840061343536</v>
      </c>
      <c r="AP203" s="153">
        <f>[1]节奏总纲!BB203</f>
        <v>44.197188392263818</v>
      </c>
      <c r="AQ203" s="153">
        <f>[1]节奏总纲!BC203</f>
        <v>46.143983477923484</v>
      </c>
      <c r="AR203" s="153">
        <f>[1]节奏总纲!BD203</f>
        <v>48.891560746825888</v>
      </c>
      <c r="AS203" s="153">
        <f>[1]节奏总纲!BE203</f>
        <v>53.584890966265583</v>
      </c>
    </row>
    <row r="204" spans="17:45" x14ac:dyDescent="0.15">
      <c r="Q204" s="153">
        <f>[1]节奏总纲!AC204</f>
        <v>201</v>
      </c>
      <c r="R204" s="153">
        <f>[1]节奏总纲!AD204</f>
        <v>76.573669005078543</v>
      </c>
      <c r="S204" s="153">
        <f>[1]节奏总纲!AE204</f>
        <v>78.638157039486103</v>
      </c>
      <c r="T204" s="153">
        <f>[1]节奏总纲!AF204</f>
        <v>81.607576440079953</v>
      </c>
      <c r="U204" s="153">
        <f>[1]节奏总纲!AG204</f>
        <v>86.121754469336281</v>
      </c>
      <c r="V204" s="153">
        <f>[1]节奏总纲!AH204</f>
        <v>95.581884154370087</v>
      </c>
      <c r="AN204" s="153">
        <f>[1]节奏总纲!AZ204</f>
        <v>201</v>
      </c>
      <c r="AO204" s="153">
        <f>[1]节奏总纲!BA204</f>
        <v>42.7225528162706</v>
      </c>
      <c r="AP204" s="153">
        <f>[1]节奏总纲!BB204</f>
        <v>44.229507700143699</v>
      </c>
      <c r="AQ204" s="153">
        <f>[1]节奏总纲!BC204</f>
        <v>46.176090215954694</v>
      </c>
      <c r="AR204" s="153">
        <f>[1]节奏总纲!BD204</f>
        <v>48.927453746645128</v>
      </c>
      <c r="AS204" s="153">
        <f>[1]节奏总纲!BE204</f>
        <v>53.619355239299068</v>
      </c>
    </row>
    <row r="205" spans="17:45" x14ac:dyDescent="0.15">
      <c r="Q205" s="153">
        <f>[1]节奏总纲!AC205</f>
        <v>202</v>
      </c>
      <c r="R205" s="153">
        <f>[1]节奏总纲!AD205</f>
        <v>76.645482842593353</v>
      </c>
      <c r="S205" s="153">
        <f>[1]节奏总纲!AE205</f>
        <v>78.709402452356088</v>
      </c>
      <c r="T205" s="153">
        <f>[1]节奏总纲!AF205</f>
        <v>81.680549826994209</v>
      </c>
      <c r="U205" s="153">
        <f>[1]节奏总纲!AG205</f>
        <v>86.197589231873891</v>
      </c>
      <c r="V205" s="153">
        <f>[1]节奏总纲!AH205</f>
        <v>95.653234825174181</v>
      </c>
      <c r="AN205" s="153">
        <f>[1]节奏总纲!AZ205</f>
        <v>202</v>
      </c>
      <c r="AO205" s="153">
        <f>[1]节奏总纲!BA205</f>
        <v>42.757265571197664</v>
      </c>
      <c r="AP205" s="153">
        <f>[1]节奏总纲!BB205</f>
        <v>44.261827008023573</v>
      </c>
      <c r="AQ205" s="153">
        <f>[1]节奏总纲!BC205</f>
        <v>46.208196953985905</v>
      </c>
      <c r="AR205" s="153">
        <f>[1]节奏总纲!BD205</f>
        <v>48.96334674646436</v>
      </c>
      <c r="AS205" s="153">
        <f>[1]节奏总纲!BE205</f>
        <v>53.653819512332554</v>
      </c>
    </row>
    <row r="206" spans="17:45" x14ac:dyDescent="0.15">
      <c r="Q206" s="153">
        <f>[1]节奏总纲!AC206</f>
        <v>203</v>
      </c>
      <c r="R206" s="153">
        <f>[1]节奏总纲!AD206</f>
        <v>76.717296680108163</v>
      </c>
      <c r="S206" s="153">
        <f>[1]节奏总纲!AE206</f>
        <v>78.780647865226058</v>
      </c>
      <c r="T206" s="153">
        <f>[1]节奏总纲!AF206</f>
        <v>81.753523213908451</v>
      </c>
      <c r="U206" s="153">
        <f>[1]节奏总纲!AG206</f>
        <v>86.273423994411502</v>
      </c>
      <c r="V206" s="153">
        <f>[1]节奏总纲!AH206</f>
        <v>95.724585495978289</v>
      </c>
      <c r="AN206" s="153">
        <f>[1]节奏总纲!AZ206</f>
        <v>203</v>
      </c>
      <c r="AO206" s="153">
        <f>[1]节奏总纲!BA206</f>
        <v>42.791978326124728</v>
      </c>
      <c r="AP206" s="153">
        <f>[1]节奏总纲!BB206</f>
        <v>44.294146315903454</v>
      </c>
      <c r="AQ206" s="153">
        <f>[1]节奏总纲!BC206</f>
        <v>46.240303692017122</v>
      </c>
      <c r="AR206" s="153">
        <f>[1]节奏总纲!BD206</f>
        <v>48.9992397462836</v>
      </c>
      <c r="AS206" s="153">
        <f>[1]节奏总纲!BE206</f>
        <v>53.688283785366046</v>
      </c>
    </row>
    <row r="207" spans="17:45" x14ac:dyDescent="0.15">
      <c r="Q207" s="153">
        <f>[1]节奏总纲!AC207</f>
        <v>204</v>
      </c>
      <c r="R207" s="153">
        <f>[1]节奏总纲!AD207</f>
        <v>76.789110517622973</v>
      </c>
      <c r="S207" s="153">
        <f>[1]节奏总纲!AE207</f>
        <v>78.851893278096043</v>
      </c>
      <c r="T207" s="153">
        <f>[1]节奏总纲!AF207</f>
        <v>81.826496600822708</v>
      </c>
      <c r="U207" s="153">
        <f>[1]节奏总纲!AG207</f>
        <v>86.349258756949112</v>
      </c>
      <c r="V207" s="153">
        <f>[1]节奏总纲!AH207</f>
        <v>95.795936166782383</v>
      </c>
      <c r="AN207" s="153">
        <f>[1]节奏总纲!AZ207</f>
        <v>204</v>
      </c>
      <c r="AO207" s="153">
        <f>[1]节奏总纲!BA207</f>
        <v>42.826691081051791</v>
      </c>
      <c r="AP207" s="153">
        <f>[1]节奏总纲!BB207</f>
        <v>44.326465623783335</v>
      </c>
      <c r="AQ207" s="153">
        <f>[1]节奏总纲!BC207</f>
        <v>46.272410430048332</v>
      </c>
      <c r="AR207" s="153">
        <f>[1]节奏总纲!BD207</f>
        <v>49.030333272797542</v>
      </c>
      <c r="AS207" s="153">
        <f>[1]节奏总纲!BE207</f>
        <v>53.722748058399532</v>
      </c>
    </row>
    <row r="208" spans="17:45" x14ac:dyDescent="0.15">
      <c r="Q208" s="153">
        <f>[1]节奏总纲!AC208</f>
        <v>205</v>
      </c>
      <c r="R208" s="153">
        <f>[1]节奏总纲!AD208</f>
        <v>76.860924355137783</v>
      </c>
      <c r="S208" s="153">
        <f>[1]节奏总纲!AE208</f>
        <v>78.923138690966013</v>
      </c>
      <c r="T208" s="153">
        <f>[1]节奏总纲!AF208</f>
        <v>81.899469987736964</v>
      </c>
      <c r="U208" s="153">
        <f>[1]节奏总纲!AG208</f>
        <v>86.425093519486722</v>
      </c>
      <c r="V208" s="153">
        <f>[1]节奏总纲!AH208</f>
        <v>95.867286837586477</v>
      </c>
      <c r="AN208" s="153">
        <f>[1]节奏总纲!AZ208</f>
        <v>205</v>
      </c>
      <c r="AO208" s="153">
        <f>[1]节奏总纲!BA208</f>
        <v>42.861403835978855</v>
      </c>
      <c r="AP208" s="153">
        <f>[1]节奏总纲!BB208</f>
        <v>44.358784931663209</v>
      </c>
      <c r="AQ208" s="153">
        <f>[1]节奏总纲!BC208</f>
        <v>46.304517168079542</v>
      </c>
      <c r="AR208" s="153">
        <f>[1]节奏总纲!BD208</f>
        <v>49.061322941292346</v>
      </c>
      <c r="AS208" s="153">
        <f>[1]节奏总纲!BE208</f>
        <v>53.757212331433024</v>
      </c>
    </row>
    <row r="209" spans="17:45" x14ac:dyDescent="0.15">
      <c r="Q209" s="153">
        <f>[1]节奏总纲!AC209</f>
        <v>206</v>
      </c>
      <c r="R209" s="153">
        <f>[1]节奏总纲!AD209</f>
        <v>76.932738192652593</v>
      </c>
      <c r="S209" s="153">
        <f>[1]节奏总纲!AE209</f>
        <v>78.994384103835998</v>
      </c>
      <c r="T209" s="153">
        <f>[1]节奏总纲!AF209</f>
        <v>81.972443374651206</v>
      </c>
      <c r="U209" s="153">
        <f>[1]节奏总纲!AG209</f>
        <v>86.500928282024347</v>
      </c>
      <c r="V209" s="153">
        <f>[1]节奏总纲!AH209</f>
        <v>95.938637508390585</v>
      </c>
      <c r="AN209" s="153">
        <f>[1]节奏总纲!AZ209</f>
        <v>206</v>
      </c>
      <c r="AO209" s="153">
        <f>[1]节奏总纲!BA209</f>
        <v>42.896116590905919</v>
      </c>
      <c r="AP209" s="153">
        <f>[1]节奏总纲!BB209</f>
        <v>44.39110423954309</v>
      </c>
      <c r="AQ209" s="153">
        <f>[1]节奏总纲!BC209</f>
        <v>46.336623906110759</v>
      </c>
      <c r="AR209" s="153">
        <f>[1]节奏总纲!BD209</f>
        <v>49.09231260978715</v>
      </c>
      <c r="AS209" s="153">
        <f>[1]节奏总纲!BE209</f>
        <v>53.79167660446651</v>
      </c>
    </row>
    <row r="210" spans="17:45" x14ac:dyDescent="0.15">
      <c r="Q210" s="153">
        <f>[1]节奏总纲!AC210</f>
        <v>207</v>
      </c>
      <c r="R210" s="153">
        <f>[1]节奏总纲!AD210</f>
        <v>77.004247194324648</v>
      </c>
      <c r="S210" s="153">
        <f>[1]节奏总纲!AE210</f>
        <v>79.061386416569832</v>
      </c>
      <c r="T210" s="153">
        <f>[1]节奏总纲!AF210</f>
        <v>82.041007317281839</v>
      </c>
      <c r="U210" s="153">
        <f>[1]节奏总纲!AG210</f>
        <v>86.576763044561957</v>
      </c>
      <c r="V210" s="153">
        <f>[1]节奏总纲!AH210</f>
        <v>96.008512635801992</v>
      </c>
      <c r="AN210" s="153">
        <f>[1]节奏总纲!AZ210</f>
        <v>207</v>
      </c>
      <c r="AO210" s="153">
        <f>[1]节奏总纲!BA210</f>
        <v>42.930829345832983</v>
      </c>
      <c r="AP210" s="153">
        <f>[1]节奏总纲!BB210</f>
        <v>44.423423547422971</v>
      </c>
      <c r="AQ210" s="153">
        <f>[1]节奏总纲!BC210</f>
        <v>46.368730644141969</v>
      </c>
      <c r="AR210" s="153">
        <f>[1]节奏总纲!BD210</f>
        <v>49.123302278281955</v>
      </c>
      <c r="AS210" s="153">
        <f>[1]节奏总纲!BE210</f>
        <v>53.826140877499995</v>
      </c>
    </row>
    <row r="211" spans="17:45" x14ac:dyDescent="0.15">
      <c r="Q211" s="153">
        <f>[1]节奏总纲!AC211</f>
        <v>208</v>
      </c>
      <c r="R211" s="153">
        <f>[1]节奏总纲!AD211</f>
        <v>77.07125187397483</v>
      </c>
      <c r="S211" s="153">
        <f>[1]节奏总纲!AE211</f>
        <v>79.128025648620252</v>
      </c>
      <c r="T211" s="153">
        <f>[1]节奏总纲!AF211</f>
        <v>82.106895829081836</v>
      </c>
      <c r="U211" s="153">
        <f>[1]节奏总纲!AG211</f>
        <v>86.652597807099568</v>
      </c>
      <c r="V211" s="153">
        <f>[1]节奏总纲!AH211</f>
        <v>96.069322745727362</v>
      </c>
      <c r="AN211" s="153">
        <f>[1]节奏总纲!AZ211</f>
        <v>208</v>
      </c>
      <c r="AO211" s="153">
        <f>[1]节奏总纲!BA211</f>
        <v>42.965542100760054</v>
      </c>
      <c r="AP211" s="153">
        <f>[1]节奏总纲!BB211</f>
        <v>44.455742855302844</v>
      </c>
      <c r="AQ211" s="153">
        <f>[1]节奏总纲!BC211</f>
        <v>46.400837382173179</v>
      </c>
      <c r="AR211" s="153">
        <f>[1]节奏总纲!BD211</f>
        <v>49.154291946776759</v>
      </c>
      <c r="AS211" s="153">
        <f>[1]节奏总纲!BE211</f>
        <v>53.860605150533488</v>
      </c>
    </row>
    <row r="212" spans="17:45" x14ac:dyDescent="0.15">
      <c r="Q212" s="153">
        <f>[1]节奏总纲!AC212</f>
        <v>209</v>
      </c>
      <c r="R212" s="153">
        <f>[1]节奏总纲!AD212</f>
        <v>77.138256553625013</v>
      </c>
      <c r="S212" s="153">
        <f>[1]节奏总纲!AE212</f>
        <v>79.194664880670672</v>
      </c>
      <c r="T212" s="153">
        <f>[1]节奏总纲!AF212</f>
        <v>82.172784340881819</v>
      </c>
      <c r="U212" s="153">
        <f>[1]节奏总纲!AG212</f>
        <v>86.728432569637178</v>
      </c>
      <c r="V212" s="153">
        <f>[1]节奏总纲!AH212</f>
        <v>96.130132855652732</v>
      </c>
      <c r="AN212" s="153">
        <f>[1]节奏总纲!AZ212</f>
        <v>209</v>
      </c>
      <c r="AO212" s="153">
        <f>[1]节奏总纲!BA212</f>
        <v>43.000219942361319</v>
      </c>
      <c r="AP212" s="153">
        <f>[1]节奏总纲!BB212</f>
        <v>44.488062163182725</v>
      </c>
      <c r="AQ212" s="153">
        <f>[1]节奏总纲!BC212</f>
        <v>46.432944120204397</v>
      </c>
      <c r="AR212" s="153">
        <f>[1]节奏总纲!BD212</f>
        <v>49.18528161527157</v>
      </c>
      <c r="AS212" s="153">
        <f>[1]节奏总纲!BE212</f>
        <v>53.895069423566973</v>
      </c>
    </row>
    <row r="213" spans="17:45" x14ac:dyDescent="0.15">
      <c r="Q213" s="153">
        <f>[1]节奏总纲!AC213</f>
        <v>210</v>
      </c>
      <c r="R213" s="153">
        <f>[1]节奏总纲!AD213</f>
        <v>77.205261233275195</v>
      </c>
      <c r="S213" s="153">
        <f>[1]节奏总纲!AE213</f>
        <v>79.261304112721092</v>
      </c>
      <c r="T213" s="153">
        <f>[1]节奏总纲!AF213</f>
        <v>82.238672852681816</v>
      </c>
      <c r="U213" s="153">
        <f>[1]节奏总纲!AG213</f>
        <v>86.804267332174788</v>
      </c>
      <c r="V213" s="153">
        <f>[1]节奏总纲!AH213</f>
        <v>96.190942965578103</v>
      </c>
      <c r="AN213" s="153">
        <f>[1]节奏总纲!AZ213</f>
        <v>210</v>
      </c>
      <c r="AO213" s="153">
        <f>[1]节奏总纲!BA213</f>
        <v>43.030177309109042</v>
      </c>
      <c r="AP213" s="153">
        <f>[1]节奏总纲!BB213</f>
        <v>44.520381471062606</v>
      </c>
      <c r="AQ213" s="153">
        <f>[1]节奏总纲!BC213</f>
        <v>46.465050858235607</v>
      </c>
      <c r="AR213" s="153">
        <f>[1]节奏总纲!BD213</f>
        <v>49.216271283766375</v>
      </c>
      <c r="AS213" s="153">
        <f>[1]节奏总纲!BE213</f>
        <v>53.929533696600465</v>
      </c>
    </row>
    <row r="214" spans="17:45" x14ac:dyDescent="0.15">
      <c r="Q214" s="153">
        <f>[1]节奏总纲!AC214</f>
        <v>211</v>
      </c>
      <c r="R214" s="153">
        <f>[1]节奏总纲!AD214</f>
        <v>77.272265912925377</v>
      </c>
      <c r="S214" s="153">
        <f>[1]节奏总纲!AE214</f>
        <v>79.327943344771512</v>
      </c>
      <c r="T214" s="153">
        <f>[1]节奏总纲!AF214</f>
        <v>82.304561364481813</v>
      </c>
      <c r="U214" s="153">
        <f>[1]节奏总纲!AG214</f>
        <v>86.880102094712413</v>
      </c>
      <c r="V214" s="153">
        <f>[1]节奏总纲!AH214</f>
        <v>96.251753075503458</v>
      </c>
      <c r="AN214" s="153">
        <f>[1]节奏总纲!AZ214</f>
        <v>211</v>
      </c>
      <c r="AO214" s="153">
        <f>[1]节奏总纲!BA214</f>
        <v>43.060134675856759</v>
      </c>
      <c r="AP214" s="153">
        <f>[1]节奏总纲!BB214</f>
        <v>44.55270077894248</v>
      </c>
      <c r="AQ214" s="153">
        <f>[1]节奏总纲!BC214</f>
        <v>46.497157596266817</v>
      </c>
      <c r="AR214" s="153">
        <f>[1]节奏总纲!BD214</f>
        <v>49.247260952261179</v>
      </c>
      <c r="AS214" s="153">
        <f>[1]节奏总纲!BE214</f>
        <v>53.963997969633951</v>
      </c>
    </row>
    <row r="215" spans="17:45" x14ac:dyDescent="0.15">
      <c r="Q215" s="153">
        <f>[1]节奏总纲!AC215</f>
        <v>212</v>
      </c>
      <c r="R215" s="153">
        <f>[1]节奏总纲!AD215</f>
        <v>77.339270592575559</v>
      </c>
      <c r="S215" s="153">
        <f>[1]节奏总纲!AE215</f>
        <v>79.394582576821932</v>
      </c>
      <c r="T215" s="153">
        <f>[1]节奏总纲!AF215</f>
        <v>82.370449876281796</v>
      </c>
      <c r="U215" s="153">
        <f>[1]节奏总纲!AG215</f>
        <v>86.955936857250023</v>
      </c>
      <c r="V215" s="153">
        <f>[1]节奏总纲!AH215</f>
        <v>96.312563185428829</v>
      </c>
      <c r="AN215" s="153">
        <f>[1]节奏总纲!AZ215</f>
        <v>212</v>
      </c>
      <c r="AO215" s="153">
        <f>[1]节奏总纲!BA215</f>
        <v>43.090092042604475</v>
      </c>
      <c r="AP215" s="153">
        <f>[1]节奏总纲!BB215</f>
        <v>44.585020086822361</v>
      </c>
      <c r="AQ215" s="153">
        <f>[1]节奏总纲!BC215</f>
        <v>46.529264334298034</v>
      </c>
      <c r="AR215" s="153">
        <f>[1]节奏总纲!BD215</f>
        <v>49.278250620755983</v>
      </c>
      <c r="AS215" s="153">
        <f>[1]节奏总纲!BE215</f>
        <v>53.998462242667436</v>
      </c>
    </row>
    <row r="216" spans="17:45" x14ac:dyDescent="0.15">
      <c r="Q216" s="153">
        <f>[1]节奏总纲!AC216</f>
        <v>213</v>
      </c>
      <c r="R216" s="153">
        <f>[1]节奏总纲!AD216</f>
        <v>77.406275272225741</v>
      </c>
      <c r="S216" s="153">
        <f>[1]节奏总纲!AE216</f>
        <v>79.461221808872352</v>
      </c>
      <c r="T216" s="153">
        <f>[1]节奏总纲!AF216</f>
        <v>82.436338388081793</v>
      </c>
      <c r="U216" s="153">
        <f>[1]节奏总纲!AG216</f>
        <v>87.031203567981635</v>
      </c>
      <c r="V216" s="153">
        <f>[1]节奏总纲!AH216</f>
        <v>96.373373295354199</v>
      </c>
      <c r="AN216" s="153">
        <f>[1]节奏总纲!AZ216</f>
        <v>213</v>
      </c>
      <c r="AO216" s="153">
        <f>[1]节奏总纲!BA216</f>
        <v>43.120049409352191</v>
      </c>
      <c r="AP216" s="153">
        <f>[1]节奏总纲!BB216</f>
        <v>44.617339394702242</v>
      </c>
      <c r="AQ216" s="153">
        <f>[1]节奏总纲!BC216</f>
        <v>46.561371072329244</v>
      </c>
      <c r="AR216" s="153">
        <f>[1]节奏总纲!BD216</f>
        <v>49.309240289250788</v>
      </c>
      <c r="AS216" s="153">
        <f>[1]节奏总纲!BE216</f>
        <v>54.028437871105552</v>
      </c>
    </row>
    <row r="217" spans="17:45" x14ac:dyDescent="0.15">
      <c r="Q217" s="153">
        <f>[1]节奏总纲!AC217</f>
        <v>214</v>
      </c>
      <c r="R217" s="153">
        <f>[1]节奏总纲!AD217</f>
        <v>77.473279951875909</v>
      </c>
      <c r="S217" s="153">
        <f>[1]节奏总纲!AE217</f>
        <v>79.527861040922772</v>
      </c>
      <c r="T217" s="153">
        <f>[1]节奏总纲!AF217</f>
        <v>82.502226899881776</v>
      </c>
      <c r="U217" s="153">
        <f>[1]节奏总纲!AG217</f>
        <v>87.10568246405397</v>
      </c>
      <c r="V217" s="153">
        <f>[1]节奏总纲!AH217</f>
        <v>96.434183405279569</v>
      </c>
      <c r="AN217" s="153">
        <f>[1]节奏总纲!AZ217</f>
        <v>214</v>
      </c>
      <c r="AO217" s="153">
        <f>[1]节奏总纲!BA217</f>
        <v>43.150006776099914</v>
      </c>
      <c r="AP217" s="153">
        <f>[1]节奏总纲!BB217</f>
        <v>44.649658702582116</v>
      </c>
      <c r="AQ217" s="153">
        <f>[1]节奏总纲!BC217</f>
        <v>46.593477810360454</v>
      </c>
      <c r="AR217" s="153">
        <f>[1]节奏总纲!BD217</f>
        <v>49.340229957745592</v>
      </c>
      <c r="AS217" s="153">
        <f>[1]节奏总纲!BE217</f>
        <v>54.058203867701586</v>
      </c>
    </row>
    <row r="218" spans="17:45" x14ac:dyDescent="0.15">
      <c r="Q218" s="153">
        <f>[1]节奏总纲!AC218</f>
        <v>215</v>
      </c>
      <c r="R218" s="153">
        <f>[1]节奏总纲!AD218</f>
        <v>77.540284631526092</v>
      </c>
      <c r="S218" s="153">
        <f>[1]节奏总纲!AE218</f>
        <v>79.594500272973193</v>
      </c>
      <c r="T218" s="153">
        <f>[1]节奏总纲!AF218</f>
        <v>82.568115411681774</v>
      </c>
      <c r="U218" s="153">
        <f>[1]节奏总纲!AG218</f>
        <v>87.180161360126306</v>
      </c>
      <c r="V218" s="153">
        <f>[1]节奏总纲!AH218</f>
        <v>96.494993515204939</v>
      </c>
      <c r="AN218" s="153">
        <f>[1]节奏总纲!AZ218</f>
        <v>215</v>
      </c>
      <c r="AO218" s="153">
        <f>[1]节奏总纲!BA218</f>
        <v>43.179964142847631</v>
      </c>
      <c r="AP218" s="153">
        <f>[1]节奏总纲!BB218</f>
        <v>44.681978010461997</v>
      </c>
      <c r="AQ218" s="153">
        <f>[1]节奏总纲!BC218</f>
        <v>46.625584548391664</v>
      </c>
      <c r="AR218" s="153">
        <f>[1]节奏总纲!BD218</f>
        <v>49.371219626240396</v>
      </c>
      <c r="AS218" s="153">
        <f>[1]节奏总纲!BE218</f>
        <v>54.087969864297619</v>
      </c>
    </row>
    <row r="219" spans="17:45" x14ac:dyDescent="0.15">
      <c r="Q219" s="153">
        <f>[1]节奏总纲!AC219</f>
        <v>216</v>
      </c>
      <c r="R219" s="153">
        <f>[1]节奏总纲!AD219</f>
        <v>77.607289311176274</v>
      </c>
      <c r="S219" s="153">
        <f>[1]节奏总纲!AE219</f>
        <v>79.661139505023613</v>
      </c>
      <c r="T219" s="153">
        <f>[1]节奏总纲!AF219</f>
        <v>82.634003923481771</v>
      </c>
      <c r="U219" s="153">
        <f>[1]节奏总纲!AG219</f>
        <v>87.254640256198641</v>
      </c>
      <c r="V219" s="153">
        <f>[1]节奏总纲!AH219</f>
        <v>96.555803625130309</v>
      </c>
      <c r="AN219" s="153">
        <f>[1]节奏总纲!AZ219</f>
        <v>216</v>
      </c>
      <c r="AO219" s="153">
        <f>[1]节奏总纲!BA219</f>
        <v>43.209921509595347</v>
      </c>
      <c r="AP219" s="153">
        <f>[1]节奏总纲!BB219</f>
        <v>44.71429731834187</v>
      </c>
      <c r="AQ219" s="153">
        <f>[1]节奏总纲!BC219</f>
        <v>46.657691286422882</v>
      </c>
      <c r="AR219" s="153">
        <f>[1]节奏总纲!BD219</f>
        <v>49.402209294735208</v>
      </c>
      <c r="AS219" s="153">
        <f>[1]节奏总纲!BE219</f>
        <v>54.117735860893646</v>
      </c>
    </row>
    <row r="220" spans="17:45" x14ac:dyDescent="0.15">
      <c r="Q220" s="153">
        <f>[1]节奏总纲!AC220</f>
        <v>217</v>
      </c>
      <c r="R220" s="153">
        <f>[1]节奏总纲!AD220</f>
        <v>77.674293990826456</v>
      </c>
      <c r="S220" s="153">
        <f>[1]节奏总纲!AE220</f>
        <v>79.727778737074033</v>
      </c>
      <c r="T220" s="153">
        <f>[1]节奏总纲!AF220</f>
        <v>82.699892435281754</v>
      </c>
      <c r="U220" s="153">
        <f>[1]节奏总纲!AG220</f>
        <v>87.329119152270991</v>
      </c>
      <c r="V220" s="153">
        <f>[1]节奏总纲!AH220</f>
        <v>96.61661373505568</v>
      </c>
      <c r="AN220" s="153">
        <f>[1]节奏总纲!AZ220</f>
        <v>217</v>
      </c>
      <c r="AO220" s="153">
        <f>[1]节奏总纲!BA220</f>
        <v>43.239878876343063</v>
      </c>
      <c r="AP220" s="153">
        <f>[1]节奏总纲!BB220</f>
        <v>44.746616626221751</v>
      </c>
      <c r="AQ220" s="153">
        <f>[1]节奏总纲!BC220</f>
        <v>46.689798024454092</v>
      </c>
      <c r="AR220" s="153">
        <f>[1]节奏总纲!BD220</f>
        <v>49.433198963230012</v>
      </c>
      <c r="AS220" s="153">
        <f>[1]节奏总纲!BE220</f>
        <v>54.147501857489679</v>
      </c>
    </row>
    <row r="221" spans="17:45" x14ac:dyDescent="0.15">
      <c r="Q221" s="153">
        <f>[1]节奏总纲!AC221</f>
        <v>218</v>
      </c>
      <c r="R221" s="153">
        <f>[1]节奏总纲!AD221</f>
        <v>77.741298670476638</v>
      </c>
      <c r="S221" s="153">
        <f>[1]节奏总纲!AE221</f>
        <v>79.794417969124453</v>
      </c>
      <c r="T221" s="153">
        <f>[1]节奏总纲!AF221</f>
        <v>82.765780947081751</v>
      </c>
      <c r="U221" s="153">
        <f>[1]节奏总纲!AG221</f>
        <v>87.403598048343326</v>
      </c>
      <c r="V221" s="153">
        <f>[1]节奏总纲!AH221</f>
        <v>96.67742384498105</v>
      </c>
      <c r="AN221" s="153">
        <f>[1]节奏总纲!AZ221</f>
        <v>218</v>
      </c>
      <c r="AO221" s="153">
        <f>[1]节奏总纲!BA221</f>
        <v>43.269836243090786</v>
      </c>
      <c r="AP221" s="153">
        <f>[1]节奏总纲!BB221</f>
        <v>44.778935934101632</v>
      </c>
      <c r="AQ221" s="153">
        <f>[1]节奏总纲!BC221</f>
        <v>46.721904762485302</v>
      </c>
      <c r="AR221" s="153">
        <f>[1]节奏总纲!BD221</f>
        <v>49.464188631724817</v>
      </c>
      <c r="AS221" s="153">
        <f>[1]节奏总纲!BE221</f>
        <v>54.177267854085706</v>
      </c>
    </row>
    <row r="222" spans="17:45" x14ac:dyDescent="0.15">
      <c r="Q222" s="153">
        <f>[1]节奏总纲!AC222</f>
        <v>219</v>
      </c>
      <c r="R222" s="153">
        <f>[1]节奏总纲!AD222</f>
        <v>77.80830335012682</v>
      </c>
      <c r="S222" s="153">
        <f>[1]节奏总纲!AE222</f>
        <v>79.861057201174873</v>
      </c>
      <c r="T222" s="153">
        <f>[1]节奏总纲!AF222</f>
        <v>82.831669458881734</v>
      </c>
      <c r="U222" s="153">
        <f>[1]节奏总纲!AG222</f>
        <v>87.478076944415662</v>
      </c>
      <c r="V222" s="153">
        <f>[1]节奏总纲!AH222</f>
        <v>96.73823395490642</v>
      </c>
      <c r="AN222" s="153">
        <f>[1]节奏总纲!AZ222</f>
        <v>219</v>
      </c>
      <c r="AO222" s="153">
        <f>[1]节奏总纲!BA222</f>
        <v>43.299793609838503</v>
      </c>
      <c r="AP222" s="153">
        <f>[1]节奏总纲!BB222</f>
        <v>44.811255241981506</v>
      </c>
      <c r="AQ222" s="153">
        <f>[1]节奏总纲!BC222</f>
        <v>46.754011500516519</v>
      </c>
      <c r="AR222" s="153">
        <f>[1]节奏总纲!BD222</f>
        <v>49.495178300219621</v>
      </c>
      <c r="AS222" s="153">
        <f>[1]节奏总纲!BE222</f>
        <v>54.207033850681739</v>
      </c>
    </row>
    <row r="223" spans="17:45" x14ac:dyDescent="0.15">
      <c r="Q223" s="153">
        <f>[1]节奏总纲!AC223</f>
        <v>220</v>
      </c>
      <c r="R223" s="153">
        <f>[1]节奏总纲!AD223</f>
        <v>77.875308029777003</v>
      </c>
      <c r="S223" s="153">
        <f>[1]节奏总纲!AE223</f>
        <v>79.927696433225293</v>
      </c>
      <c r="T223" s="153">
        <f>[1]节奏总纲!AF223</f>
        <v>82.897557970681731</v>
      </c>
      <c r="U223" s="153">
        <f>[1]节奏总纲!AG223</f>
        <v>87.552555840488012</v>
      </c>
      <c r="V223" s="153">
        <f>[1]节奏总纲!AH223</f>
        <v>96.79904406483179</v>
      </c>
      <c r="AN223" s="153">
        <f>[1]节奏总纲!AZ223</f>
        <v>220</v>
      </c>
      <c r="AO223" s="153">
        <f>[1]节奏总纲!BA223</f>
        <v>43.329750976586219</v>
      </c>
      <c r="AP223" s="153">
        <f>[1]节奏总纲!BB223</f>
        <v>44.843574549861387</v>
      </c>
      <c r="AQ223" s="153">
        <f>[1]节奏总纲!BC223</f>
        <v>46.786118238547729</v>
      </c>
      <c r="AR223" s="153">
        <f>[1]节奏总纲!BD223</f>
        <v>49.526167968714425</v>
      </c>
      <c r="AS223" s="153">
        <f>[1]节奏总纲!BE223</f>
        <v>54.236799847277773</v>
      </c>
    </row>
    <row r="224" spans="17:45" x14ac:dyDescent="0.15">
      <c r="Q224" s="153">
        <f>[1]节奏总纲!AC224</f>
        <v>221</v>
      </c>
      <c r="R224" s="153">
        <f>[1]节奏总纲!AD224</f>
        <v>77.942312709427185</v>
      </c>
      <c r="S224" s="153">
        <f>[1]节奏总纲!AE224</f>
        <v>79.994335665275713</v>
      </c>
      <c r="T224" s="153">
        <f>[1]节奏总纲!AF224</f>
        <v>82.963446482481729</v>
      </c>
      <c r="U224" s="153">
        <f>[1]节奏总纲!AG224</f>
        <v>87.627034736560347</v>
      </c>
      <c r="V224" s="153">
        <f>[1]节奏总纲!AH224</f>
        <v>96.85985417475716</v>
      </c>
      <c r="AN224" s="153">
        <f>[1]节奏总纲!AZ224</f>
        <v>221</v>
      </c>
      <c r="AO224" s="153">
        <f>[1]节奏总纲!BA224</f>
        <v>43.359708343333942</v>
      </c>
      <c r="AP224" s="153">
        <f>[1]节奏总纲!BB224</f>
        <v>44.875893857741268</v>
      </c>
      <c r="AQ224" s="153">
        <f>[1]节奏总纲!BC224</f>
        <v>46.818224976578939</v>
      </c>
      <c r="AR224" s="153">
        <f>[1]节奏总纲!BD224</f>
        <v>49.55715763720923</v>
      </c>
      <c r="AS224" s="153">
        <f>[1]节奏总纲!BE224</f>
        <v>54.266565843873799</v>
      </c>
    </row>
    <row r="225" spans="17:45" x14ac:dyDescent="0.15">
      <c r="Q225" s="153">
        <f>[1]节奏总纲!AC225</f>
        <v>222</v>
      </c>
      <c r="R225" s="153">
        <f>[1]节奏总纲!AD225</f>
        <v>78.008693431404168</v>
      </c>
      <c r="S225" s="153">
        <f>[1]节奏总纲!AE225</f>
        <v>80.05990507131493</v>
      </c>
      <c r="T225" s="153">
        <f>[1]节奏总纲!AF225</f>
        <v>83.028328094754301</v>
      </c>
      <c r="U225" s="153">
        <f>[1]节奏总纲!AG225</f>
        <v>87.701513632632683</v>
      </c>
      <c r="V225" s="153">
        <f>[1]节奏总纲!AH225</f>
        <v>96.920664284682516</v>
      </c>
      <c r="AN225" s="153">
        <f>[1]节奏总纲!AZ225</f>
        <v>222</v>
      </c>
      <c r="AO225" s="153">
        <f>[1]节奏总纲!BA225</f>
        <v>43.389665710081658</v>
      </c>
      <c r="AP225" s="153">
        <f>[1]节奏总纲!BB225</f>
        <v>44.908213165621142</v>
      </c>
      <c r="AQ225" s="153">
        <f>[1]节奏总纲!BC225</f>
        <v>46.850331714610157</v>
      </c>
      <c r="AR225" s="153">
        <f>[1]节奏总纲!BD225</f>
        <v>49.588147305704041</v>
      </c>
      <c r="AS225" s="153">
        <f>[1]节奏总纲!BE225</f>
        <v>54.296331840469833</v>
      </c>
    </row>
    <row r="226" spans="17:45" x14ac:dyDescent="0.15">
      <c r="Q226" s="153">
        <f>[1]节奏总纲!AC226</f>
        <v>223</v>
      </c>
      <c r="R226" s="153">
        <f>[1]节奏总纲!AD226</f>
        <v>78.071211008105138</v>
      </c>
      <c r="S226" s="153">
        <f>[1]节奏总纲!AE226</f>
        <v>80.125375094609936</v>
      </c>
      <c r="T226" s="153">
        <f>[1]节奏总纲!AF226</f>
        <v>83.091955037632331</v>
      </c>
      <c r="U226" s="153">
        <f>[1]节奏总纲!AG226</f>
        <v>87.775992528705018</v>
      </c>
      <c r="V226" s="153">
        <f>[1]节奏总纲!AH226</f>
        <v>96.981474394607886</v>
      </c>
      <c r="AN226" s="153">
        <f>[1]节奏总纲!AZ226</f>
        <v>223</v>
      </c>
      <c r="AO226" s="153">
        <f>[1]节奏总纲!BA226</f>
        <v>43.419623076829374</v>
      </c>
      <c r="AP226" s="153">
        <f>[1]节奏总纲!BB226</f>
        <v>44.940532473501023</v>
      </c>
      <c r="AQ226" s="153">
        <f>[1]节奏总纲!BC226</f>
        <v>46.882438452641367</v>
      </c>
      <c r="AR226" s="153">
        <f>[1]节奏总纲!BD226</f>
        <v>49.619136974198845</v>
      </c>
      <c r="AS226" s="153">
        <f>[1]节奏总纲!BE226</f>
        <v>54.326097837065859</v>
      </c>
    </row>
    <row r="227" spans="17:45" x14ac:dyDescent="0.15">
      <c r="Q227" s="153">
        <f>[1]节奏总纲!AC227</f>
        <v>224</v>
      </c>
      <c r="R227" s="153">
        <f>[1]节奏总纲!AD227</f>
        <v>78.133728584806107</v>
      </c>
      <c r="S227" s="153">
        <f>[1]节奏总纲!AE227</f>
        <v>80.190845117904942</v>
      </c>
      <c r="T227" s="153">
        <f>[1]节奏总纲!AF227</f>
        <v>83.155581980510348</v>
      </c>
      <c r="U227" s="153">
        <f>[1]节奏总纲!AG227</f>
        <v>87.850471424777368</v>
      </c>
      <c r="V227" s="153">
        <f>[1]节奏总纲!AH227</f>
        <v>97.03979962522213</v>
      </c>
      <c r="AN227" s="153">
        <f>[1]节奏总纲!AZ227</f>
        <v>224</v>
      </c>
      <c r="AO227" s="153">
        <f>[1]节奏总纲!BA227</f>
        <v>43.449580443577091</v>
      </c>
      <c r="AP227" s="153">
        <f>[1]节奏总纲!BB227</f>
        <v>44.972851781380903</v>
      </c>
      <c r="AQ227" s="153">
        <f>[1]节奏总纲!BC227</f>
        <v>46.914545190672577</v>
      </c>
      <c r="AR227" s="153">
        <f>[1]节奏总纲!BD227</f>
        <v>49.65012664269365</v>
      </c>
      <c r="AS227" s="153">
        <f>[1]节奏总纲!BE227</f>
        <v>54.355863833661893</v>
      </c>
    </row>
    <row r="228" spans="17:45" x14ac:dyDescent="0.15">
      <c r="Q228" s="153">
        <f>[1]节奏总纲!AC228</f>
        <v>225</v>
      </c>
      <c r="R228" s="153">
        <f>[1]节奏总纲!AD228</f>
        <v>78.196246161507091</v>
      </c>
      <c r="S228" s="153">
        <f>[1]节奏总纲!AE228</f>
        <v>80.256315141199948</v>
      </c>
      <c r="T228" s="153">
        <f>[1]节奏总纲!AF228</f>
        <v>83.219208923388379</v>
      </c>
      <c r="U228" s="153">
        <f>[1]节奏总纲!AG228</f>
        <v>87.924950320849703</v>
      </c>
      <c r="V228" s="153">
        <f>[1]节奏总纲!AH228</f>
        <v>97.097036185315744</v>
      </c>
      <c r="AN228" s="153">
        <f>[1]节奏总纲!AZ228</f>
        <v>225</v>
      </c>
      <c r="AO228" s="153">
        <f>[1]节奏总纲!BA228</f>
        <v>43.479537810324814</v>
      </c>
      <c r="AP228" s="153">
        <f>[1]节奏总纲!BB228</f>
        <v>45.004463376644416</v>
      </c>
      <c r="AQ228" s="153">
        <f>[1]节奏总纲!BC228</f>
        <v>46.946651928703794</v>
      </c>
      <c r="AR228" s="153">
        <f>[1]节奏总纲!BD228</f>
        <v>49.681116311188454</v>
      </c>
      <c r="AS228" s="153">
        <f>[1]节奏总纲!BE228</f>
        <v>54.385629830257926</v>
      </c>
    </row>
    <row r="229" spans="17:45" x14ac:dyDescent="0.15">
      <c r="Q229" s="153">
        <f>[1]节奏总纲!AC229</f>
        <v>226</v>
      </c>
      <c r="R229" s="153">
        <f>[1]节奏总纲!AD229</f>
        <v>78.25876373820806</v>
      </c>
      <c r="S229" s="153">
        <f>[1]节奏总纲!AE229</f>
        <v>80.321785164494941</v>
      </c>
      <c r="T229" s="153">
        <f>[1]节奏总纲!AF229</f>
        <v>83.282835866266396</v>
      </c>
      <c r="U229" s="153">
        <f>[1]节奏总纲!AG229</f>
        <v>87.999429216922039</v>
      </c>
      <c r="V229" s="153">
        <f>[1]节奏总纲!AH229</f>
        <v>97.154272745409358</v>
      </c>
      <c r="AN229" s="153">
        <f>[1]节奏总纲!AZ229</f>
        <v>226</v>
      </c>
      <c r="AO229" s="153">
        <f>[1]节奏总纲!BA229</f>
        <v>43.50949517707253</v>
      </c>
      <c r="AP229" s="153">
        <f>[1]节奏总纲!BB229</f>
        <v>45.032359480672049</v>
      </c>
      <c r="AQ229" s="153">
        <f>[1]节奏总纲!BC229</f>
        <v>46.978758666735004</v>
      </c>
      <c r="AR229" s="153">
        <f>[1]节奏总纲!BD229</f>
        <v>49.712105979683258</v>
      </c>
      <c r="AS229" s="153">
        <f>[1]节奏总纲!BE229</f>
        <v>54.415395826853953</v>
      </c>
    </row>
    <row r="230" spans="17:45" x14ac:dyDescent="0.15">
      <c r="Q230" s="153">
        <f>[1]节奏总纲!AC230</f>
        <v>227</v>
      </c>
      <c r="R230" s="153">
        <f>[1]节奏总纲!AD230</f>
        <v>78.321281314909029</v>
      </c>
      <c r="S230" s="153">
        <f>[1]节奏总纲!AE230</f>
        <v>80.387255187789947</v>
      </c>
      <c r="T230" s="153">
        <f>[1]节奏总纲!AF230</f>
        <v>83.346462809144427</v>
      </c>
      <c r="U230" s="153">
        <f>[1]节奏总纲!AG230</f>
        <v>88.069378113045531</v>
      </c>
      <c r="V230" s="153">
        <f>[1]节奏总纲!AH230</f>
        <v>97.211509305502972</v>
      </c>
      <c r="AN230" s="153">
        <f>[1]节奏总纲!AZ230</f>
        <v>227</v>
      </c>
      <c r="AO230" s="153">
        <f>[1]节奏总纲!BA230</f>
        <v>43.539452543820246</v>
      </c>
      <c r="AP230" s="153">
        <f>[1]节奏总纲!BB230</f>
        <v>45.060255584699682</v>
      </c>
      <c r="AQ230" s="153">
        <f>[1]节奏总纲!BC230</f>
        <v>47.009379755645142</v>
      </c>
      <c r="AR230" s="153">
        <f>[1]节奏总纲!BD230</f>
        <v>49.743095648178063</v>
      </c>
      <c r="AS230" s="153">
        <f>[1]节奏总纲!BE230</f>
        <v>54.445161823449986</v>
      </c>
    </row>
    <row r="231" spans="17:45" x14ac:dyDescent="0.15">
      <c r="Q231" s="153">
        <f>[1]节奏总纲!AC231</f>
        <v>228</v>
      </c>
      <c r="R231" s="153">
        <f>[1]节奏总纲!AD231</f>
        <v>78.383798891610013</v>
      </c>
      <c r="S231" s="153">
        <f>[1]节奏总纲!AE231</f>
        <v>80.452725211084953</v>
      </c>
      <c r="T231" s="153">
        <f>[1]节奏总纲!AF231</f>
        <v>83.410089752022458</v>
      </c>
      <c r="U231" s="153">
        <f>[1]节奏总纲!AG231</f>
        <v>88.139292024548126</v>
      </c>
      <c r="V231" s="153">
        <f>[1]节奏总纲!AH231</f>
        <v>97.268745865596571</v>
      </c>
      <c r="AN231" s="153">
        <f>[1]节奏总纲!AZ231</f>
        <v>228</v>
      </c>
      <c r="AO231" s="153">
        <f>[1]节奏总纲!BA231</f>
        <v>43.569409910567963</v>
      </c>
      <c r="AP231" s="153">
        <f>[1]节奏总纲!BB231</f>
        <v>45.088151688727308</v>
      </c>
      <c r="AQ231" s="153">
        <f>[1]节奏总纲!BC231</f>
        <v>47.037096473409001</v>
      </c>
      <c r="AR231" s="153">
        <f>[1]节奏总纲!BD231</f>
        <v>49.774085316672867</v>
      </c>
      <c r="AS231" s="153">
        <f>[1]节奏总纲!BE231</f>
        <v>54.47492782004602</v>
      </c>
    </row>
    <row r="232" spans="17:45" x14ac:dyDescent="0.15">
      <c r="Q232" s="153">
        <f>[1]节奏总纲!AC232</f>
        <v>229</v>
      </c>
      <c r="R232" s="153">
        <f>[1]节奏总纲!AD232</f>
        <v>78.446316468310982</v>
      </c>
      <c r="S232" s="153">
        <f>[1]节奏总纲!AE232</f>
        <v>80.518195234379959</v>
      </c>
      <c r="T232" s="153">
        <f>[1]节奏总纲!AF232</f>
        <v>83.473716694900475</v>
      </c>
      <c r="U232" s="153">
        <f>[1]节奏总纲!AG232</f>
        <v>88.209205936050708</v>
      </c>
      <c r="V232" s="153">
        <f>[1]节奏总纲!AH232</f>
        <v>97.325982425690185</v>
      </c>
      <c r="AN232" s="153">
        <f>[1]节奏总纲!AZ232</f>
        <v>229</v>
      </c>
      <c r="AO232" s="153">
        <f>[1]节奏总纲!BA232</f>
        <v>43.599367277315686</v>
      </c>
      <c r="AP232" s="153">
        <f>[1]节奏总纲!BB232</f>
        <v>45.116047792754941</v>
      </c>
      <c r="AQ232" s="153">
        <f>[1]节奏总纲!BC232</f>
        <v>47.06481319117286</v>
      </c>
      <c r="AR232" s="153">
        <f>[1]节奏总纲!BD232</f>
        <v>49.805074985167678</v>
      </c>
      <c r="AS232" s="153">
        <f>[1]节奏总纲!BE232</f>
        <v>54.504693816642046</v>
      </c>
    </row>
    <row r="233" spans="17:45" x14ac:dyDescent="0.15">
      <c r="Q233" s="153">
        <f>[1]节奏总纲!AC233</f>
        <v>230</v>
      </c>
      <c r="R233" s="153">
        <f>[1]节奏总纲!AD233</f>
        <v>78.508834045011952</v>
      </c>
      <c r="S233" s="153">
        <f>[1]节奏总纲!AE233</f>
        <v>80.583665257674966</v>
      </c>
      <c r="T233" s="153">
        <f>[1]节奏总纲!AF233</f>
        <v>83.537343637778505</v>
      </c>
      <c r="U233" s="153">
        <f>[1]节奏总纲!AG233</f>
        <v>88.279119847553304</v>
      </c>
      <c r="V233" s="153">
        <f>[1]节奏总纲!AH233</f>
        <v>97.383218985783799</v>
      </c>
      <c r="AN233" s="153">
        <f>[1]节奏总纲!AZ233</f>
        <v>230</v>
      </c>
      <c r="AO233" s="153">
        <f>[1]节奏总纲!BA233</f>
        <v>43.629324644063402</v>
      </c>
      <c r="AP233" s="153">
        <f>[1]节奏总纲!BB233</f>
        <v>45.143943896782567</v>
      </c>
      <c r="AQ233" s="153">
        <f>[1]节奏总纲!BC233</f>
        <v>47.092529908936719</v>
      </c>
      <c r="AR233" s="153">
        <f>[1]节奏总纲!BD233</f>
        <v>49.836064653662483</v>
      </c>
      <c r="AS233" s="153">
        <f>[1]节奏总纲!BE233</f>
        <v>54.53445981323808</v>
      </c>
    </row>
    <row r="234" spans="17:45" x14ac:dyDescent="0.15">
      <c r="Q234" s="153">
        <f>[1]节奏总纲!AC234</f>
        <v>231</v>
      </c>
      <c r="R234" s="153">
        <f>[1]节奏总纲!AD234</f>
        <v>78.571351621712921</v>
      </c>
      <c r="S234" s="153">
        <f>[1]节奏总纲!AE234</f>
        <v>80.649135280969972</v>
      </c>
      <c r="T234" s="153">
        <f>[1]节奏总纲!AF234</f>
        <v>83.600970580656536</v>
      </c>
      <c r="U234" s="153">
        <f>[1]节奏总纲!AG234</f>
        <v>88.349033759055899</v>
      </c>
      <c r="V234" s="153">
        <f>[1]节奏总纲!AH234</f>
        <v>97.440455545877413</v>
      </c>
      <c r="AN234" s="153">
        <f>[1]节奏总纲!AZ234</f>
        <v>231</v>
      </c>
      <c r="AO234" s="153">
        <f>[1]节奏总纲!BA234</f>
        <v>43.659282010811118</v>
      </c>
      <c r="AP234" s="153">
        <f>[1]节奏总纲!BB234</f>
        <v>45.171840000810199</v>
      </c>
      <c r="AQ234" s="153">
        <f>[1]节奏总纲!BC234</f>
        <v>47.120246626700578</v>
      </c>
      <c r="AR234" s="153">
        <f>[1]节奏总纲!BD234</f>
        <v>49.867054322157287</v>
      </c>
      <c r="AS234" s="153">
        <f>[1]节奏总纲!BE234</f>
        <v>54.564225809834106</v>
      </c>
    </row>
    <row r="235" spans="17:45" x14ac:dyDescent="0.15">
      <c r="Q235" s="153">
        <f>[1]节奏总纲!AC235</f>
        <v>232</v>
      </c>
      <c r="R235" s="153">
        <f>[1]节奏总纲!AD235</f>
        <v>78.633869198413905</v>
      </c>
      <c r="S235" s="153">
        <f>[1]节奏总纲!AE235</f>
        <v>80.714605304264978</v>
      </c>
      <c r="T235" s="153">
        <f>[1]节奏总纲!AF235</f>
        <v>83.664597523534553</v>
      </c>
      <c r="U235" s="153">
        <f>[1]节奏总纲!AG235</f>
        <v>88.418947670558495</v>
      </c>
      <c r="V235" s="153">
        <f>[1]节奏总纲!AH235</f>
        <v>97.497692105971026</v>
      </c>
      <c r="AN235" s="153">
        <f>[1]节奏总纲!AZ235</f>
        <v>232</v>
      </c>
      <c r="AO235" s="153">
        <f>[1]节奏总纲!BA235</f>
        <v>43.689239377558835</v>
      </c>
      <c r="AP235" s="153">
        <f>[1]节奏总纲!BB235</f>
        <v>45.199736104837825</v>
      </c>
      <c r="AQ235" s="153">
        <f>[1]节奏总纲!BC235</f>
        <v>47.147963344464429</v>
      </c>
      <c r="AR235" s="153">
        <f>[1]节奏总纲!BD235</f>
        <v>49.898043990652091</v>
      </c>
      <c r="AS235" s="153">
        <f>[1]节奏总纲!BE235</f>
        <v>54.593991806430139</v>
      </c>
    </row>
    <row r="236" spans="17:45" x14ac:dyDescent="0.15">
      <c r="Q236" s="153">
        <f>[1]节奏总纲!AC236</f>
        <v>233</v>
      </c>
      <c r="R236" s="153">
        <f>[1]节奏总纲!AD236</f>
        <v>78.696386775114874</v>
      </c>
      <c r="S236" s="153">
        <f>[1]节奏总纲!AE236</f>
        <v>80.78007532755997</v>
      </c>
      <c r="T236" s="153">
        <f>[1]节奏总纲!AF236</f>
        <v>83.728224466412584</v>
      </c>
      <c r="U236" s="153">
        <f>[1]节奏总纲!AG236</f>
        <v>88.488861582061077</v>
      </c>
      <c r="V236" s="153">
        <f>[1]节奏总纲!AH236</f>
        <v>97.554928666064626</v>
      </c>
      <c r="AN236" s="153">
        <f>[1]节奏总纲!AZ236</f>
        <v>233</v>
      </c>
      <c r="AO236" s="153">
        <f>[1]节奏总纲!BA236</f>
        <v>43.719196744306558</v>
      </c>
      <c r="AP236" s="153">
        <f>[1]节奏总纲!BB236</f>
        <v>45.227632208865458</v>
      </c>
      <c r="AQ236" s="153">
        <f>[1]节奏总纲!BC236</f>
        <v>47.175680062228288</v>
      </c>
      <c r="AR236" s="153">
        <f>[1]节奏总纲!BD236</f>
        <v>49.929033659146896</v>
      </c>
      <c r="AS236" s="153">
        <f>[1]节奏总纲!BE236</f>
        <v>54.623757803026173</v>
      </c>
    </row>
    <row r="237" spans="17:45" x14ac:dyDescent="0.15">
      <c r="Q237" s="153">
        <f>[1]节奏总纲!AC237</f>
        <v>234</v>
      </c>
      <c r="R237" s="153">
        <f>[1]节奏总纲!AD237</f>
        <v>78.758904351815843</v>
      </c>
      <c r="S237" s="153">
        <f>[1]节奏总纲!AE237</f>
        <v>80.845545350854977</v>
      </c>
      <c r="T237" s="153">
        <f>[1]节奏总纲!AF237</f>
        <v>83.791851409290615</v>
      </c>
      <c r="U237" s="153">
        <f>[1]节奏总纲!AG237</f>
        <v>88.558775493563672</v>
      </c>
      <c r="V237" s="153">
        <f>[1]节奏总纲!AH237</f>
        <v>97.61216522615824</v>
      </c>
      <c r="AN237" s="153">
        <f>[1]节奏总纲!AZ237</f>
        <v>234</v>
      </c>
      <c r="AO237" s="153">
        <f>[1]节奏总纲!BA237</f>
        <v>43.749154111054274</v>
      </c>
      <c r="AP237" s="153">
        <f>[1]节奏总纲!BB237</f>
        <v>45.255528312893091</v>
      </c>
      <c r="AQ237" s="153">
        <f>[1]节奏总纲!BC237</f>
        <v>47.203396779992147</v>
      </c>
      <c r="AR237" s="153">
        <f>[1]节奏总纲!BD237</f>
        <v>49.9600233276417</v>
      </c>
      <c r="AS237" s="153">
        <f>[1]节奏总纲!BE237</f>
        <v>54.653523799622199</v>
      </c>
    </row>
    <row r="238" spans="17:45" x14ac:dyDescent="0.15">
      <c r="Q238" s="153">
        <f>[1]节奏总纲!AC238</f>
        <v>235</v>
      </c>
      <c r="R238" s="153">
        <f>[1]节奏总纲!AD238</f>
        <v>78.821421928516827</v>
      </c>
      <c r="S238" s="153">
        <f>[1]节奏总纲!AE238</f>
        <v>80.911015374149983</v>
      </c>
      <c r="T238" s="153">
        <f>[1]节奏总纲!AF238</f>
        <v>83.855478352168632</v>
      </c>
      <c r="U238" s="153">
        <f>[1]节奏总纲!AG238</f>
        <v>88.628689405066268</v>
      </c>
      <c r="V238" s="153">
        <f>[1]节奏总纲!AH238</f>
        <v>97.669401786251854</v>
      </c>
      <c r="AN238" s="153">
        <f>[1]节奏总纲!AZ238</f>
        <v>235</v>
      </c>
      <c r="AO238" s="153">
        <f>[1]节奏总纲!BA238</f>
        <v>43.77911147780199</v>
      </c>
      <c r="AP238" s="153">
        <f>[1]节奏总纲!BB238</f>
        <v>45.283424416920717</v>
      </c>
      <c r="AQ238" s="153">
        <f>[1]节奏总纲!BC238</f>
        <v>47.231113497756006</v>
      </c>
      <c r="AR238" s="153">
        <f>[1]节奏总纲!BD238</f>
        <v>49.991012996136504</v>
      </c>
      <c r="AS238" s="153">
        <f>[1]节奏总纲!BE238</f>
        <v>54.683289796218233</v>
      </c>
    </row>
    <row r="239" spans="17:45" x14ac:dyDescent="0.15">
      <c r="Q239" s="153">
        <f>[1]节奏总纲!AC239</f>
        <v>236</v>
      </c>
      <c r="R239" s="153">
        <f>[1]节奏总纲!AD239</f>
        <v>78.883939505217796</v>
      </c>
      <c r="S239" s="153">
        <f>[1]节奏总纲!AE239</f>
        <v>80.976485397444989</v>
      </c>
      <c r="T239" s="153">
        <f>[1]节奏总纲!AF239</f>
        <v>83.919105295046663</v>
      </c>
      <c r="U239" s="153">
        <f>[1]节奏总纲!AG239</f>
        <v>88.698603316568864</v>
      </c>
      <c r="V239" s="153">
        <f>[1]节奏总纲!AH239</f>
        <v>97.726638346345467</v>
      </c>
      <c r="AN239" s="153">
        <f>[1]节奏总纲!AZ239</f>
        <v>236</v>
      </c>
      <c r="AO239" s="153">
        <f>[1]节奏总纲!BA239</f>
        <v>43.809068844549707</v>
      </c>
      <c r="AP239" s="153">
        <f>[1]节奏总纲!BB239</f>
        <v>45.31132052094835</v>
      </c>
      <c r="AQ239" s="153">
        <f>[1]节奏总纲!BC239</f>
        <v>47.258830215519865</v>
      </c>
      <c r="AR239" s="153">
        <f>[1]节奏总纲!BD239</f>
        <v>50.018998195299922</v>
      </c>
      <c r="AS239" s="153">
        <f>[1]节奏总纲!BE239</f>
        <v>54.713055792814259</v>
      </c>
    </row>
    <row r="240" spans="17:45" x14ac:dyDescent="0.15">
      <c r="Q240" s="153">
        <f>[1]节奏总纲!AC240</f>
        <v>237</v>
      </c>
      <c r="R240" s="153">
        <f>[1]节奏总纲!AD240</f>
        <v>78.946457081918766</v>
      </c>
      <c r="S240" s="153">
        <f>[1]节奏总纲!AE240</f>
        <v>81.038163244467697</v>
      </c>
      <c r="T240" s="153">
        <f>[1]节奏总纲!AF240</f>
        <v>83.982732237924694</v>
      </c>
      <c r="U240" s="153">
        <f>[1]节奏总纲!AG240</f>
        <v>88.768517228071445</v>
      </c>
      <c r="V240" s="153">
        <f>[1]节奏总纲!AH240</f>
        <v>97.783874906439081</v>
      </c>
      <c r="AN240" s="153">
        <f>[1]节奏总纲!AZ240</f>
        <v>237</v>
      </c>
      <c r="AO240" s="153">
        <f>[1]节奏总纲!BA240</f>
        <v>43.83902621129743</v>
      </c>
      <c r="AP240" s="153">
        <f>[1]节奏总纲!BB240</f>
        <v>45.339216624975975</v>
      </c>
      <c r="AQ240" s="153">
        <f>[1]节奏总纲!BC240</f>
        <v>47.286546933283724</v>
      </c>
      <c r="AR240" s="153">
        <f>[1]节奏总纲!BD240</f>
        <v>50.045756216849099</v>
      </c>
      <c r="AS240" s="153">
        <f>[1]节奏总纲!BE240</f>
        <v>54.742821789410293</v>
      </c>
    </row>
    <row r="241" spans="17:45" x14ac:dyDescent="0.15">
      <c r="Q241" s="153">
        <f>[1]节奏总纲!AC241</f>
        <v>238</v>
      </c>
      <c r="R241" s="153">
        <f>[1]节奏总纲!AD241</f>
        <v>79.008373652580005</v>
      </c>
      <c r="S241" s="153">
        <f>[1]节奏总纲!AE241</f>
        <v>81.097715704203424</v>
      </c>
      <c r="T241" s="153">
        <f>[1]节奏总纲!AF241</f>
        <v>84.043767921022209</v>
      </c>
      <c r="U241" s="153">
        <f>[1]节奏总纲!AG241</f>
        <v>88.838431139574041</v>
      </c>
      <c r="V241" s="153">
        <f>[1]节奏总纲!AH241</f>
        <v>97.841111466532681</v>
      </c>
      <c r="AN241" s="153">
        <f>[1]节奏总纲!AZ241</f>
        <v>238</v>
      </c>
      <c r="AO241" s="153">
        <f>[1]节奏总纲!BA241</f>
        <v>43.868983578045146</v>
      </c>
      <c r="AP241" s="153">
        <f>[1]节奏总纲!BB241</f>
        <v>45.367112729003608</v>
      </c>
      <c r="AQ241" s="153">
        <f>[1]节奏总纲!BC241</f>
        <v>47.314263651047582</v>
      </c>
      <c r="AR241" s="153">
        <f>[1]节奏总纲!BD241</f>
        <v>50.072514238398277</v>
      </c>
      <c r="AS241" s="153">
        <f>[1]节奏总纲!BE241</f>
        <v>54.772587786006326</v>
      </c>
    </row>
    <row r="242" spans="17:45" x14ac:dyDescent="0.15">
      <c r="Q242" s="153">
        <f>[1]节奏总纲!AC242</f>
        <v>239</v>
      </c>
      <c r="R242" s="153">
        <f>[1]节奏总纲!AD242</f>
        <v>79.066704614192943</v>
      </c>
      <c r="S242" s="153">
        <f>[1]节奏总纲!AE242</f>
        <v>81.157268163939136</v>
      </c>
      <c r="T242" s="153">
        <f>[1]节奏总纲!AF242</f>
        <v>84.103838417578672</v>
      </c>
      <c r="U242" s="153">
        <f>[1]节奏总纲!AG242</f>
        <v>88.908345051076637</v>
      </c>
      <c r="V242" s="153">
        <f>[1]节奏总纲!AH242</f>
        <v>97.898348026626294</v>
      </c>
      <c r="AN242" s="153">
        <f>[1]节奏总纲!AZ242</f>
        <v>239</v>
      </c>
      <c r="AO242" s="153">
        <f>[1]节奏总纲!BA242</f>
        <v>43.898940944792862</v>
      </c>
      <c r="AP242" s="153">
        <f>[1]节奏总纲!BB242</f>
        <v>45.395008833031234</v>
      </c>
      <c r="AQ242" s="153">
        <f>[1]节奏总纲!BC242</f>
        <v>47.341980368811441</v>
      </c>
      <c r="AR242" s="153">
        <f>[1]节奏总纲!BD242</f>
        <v>50.099272259947462</v>
      </c>
      <c r="AS242" s="153">
        <f>[1]节奏总纲!BE242</f>
        <v>54.802353782602353</v>
      </c>
    </row>
    <row r="243" spans="17:45" x14ac:dyDescent="0.15">
      <c r="Q243" s="153">
        <f>[1]节奏总纲!AC243</f>
        <v>240</v>
      </c>
      <c r="R243" s="153">
        <f>[1]节奏总纲!AD243</f>
        <v>79.125035575805882</v>
      </c>
      <c r="S243" s="153">
        <f>[1]节奏总纲!AE243</f>
        <v>81.216820623674849</v>
      </c>
      <c r="T243" s="153">
        <f>[1]节奏总纲!AF243</f>
        <v>84.163908914135135</v>
      </c>
      <c r="U243" s="153">
        <f>[1]节奏总纲!AG243</f>
        <v>88.978258962579233</v>
      </c>
      <c r="V243" s="153">
        <f>[1]节奏总纲!AH243</f>
        <v>97.955584586719908</v>
      </c>
      <c r="AN243" s="153">
        <f>[1]节奏总纲!AZ243</f>
        <v>240</v>
      </c>
      <c r="AO243" s="153">
        <f>[1]节奏总纲!BA243</f>
        <v>43.928898311540586</v>
      </c>
      <c r="AP243" s="153">
        <f>[1]节奏总纲!BB243</f>
        <v>45.422904937058867</v>
      </c>
      <c r="AQ243" s="153">
        <f>[1]节奏总纲!BC243</f>
        <v>47.3696970865753</v>
      </c>
      <c r="AR243" s="153">
        <f>[1]节奏总纲!BD243</f>
        <v>50.126030281496639</v>
      </c>
      <c r="AS243" s="153">
        <f>[1]节奏总纲!BE243</f>
        <v>54.832119779198386</v>
      </c>
    </row>
    <row r="244" spans="17:45" x14ac:dyDescent="0.15">
      <c r="Q244" s="153">
        <f>[1]节奏总纲!AC244</f>
        <v>241</v>
      </c>
      <c r="R244" s="153">
        <f>[1]节奏总纲!AD244</f>
        <v>79.18336653741882</v>
      </c>
      <c r="S244" s="153">
        <f>[1]节奏总纲!AE244</f>
        <v>81.276373083410562</v>
      </c>
      <c r="T244" s="153">
        <f>[1]节奏总纲!AF244</f>
        <v>84.223979410691598</v>
      </c>
      <c r="U244" s="153">
        <f>[1]节奏总纲!AG244</f>
        <v>89.047272179270863</v>
      </c>
      <c r="V244" s="153">
        <f>[1]节奏总纲!AH244</f>
        <v>98.013314854852808</v>
      </c>
      <c r="AN244" s="153">
        <f>[1]节奏总纲!AZ244</f>
        <v>241</v>
      </c>
      <c r="AO244" s="153">
        <f>[1]节奏总纲!BA244</f>
        <v>43.958855678288302</v>
      </c>
      <c r="AP244" s="153">
        <f>[1]节奏总纲!BB244</f>
        <v>45.450801041086493</v>
      </c>
      <c r="AQ244" s="153">
        <f>[1]节奏总纲!BC244</f>
        <v>47.397413804339159</v>
      </c>
      <c r="AR244" s="153">
        <f>[1]节奏总纲!BD244</f>
        <v>50.152788303045817</v>
      </c>
      <c r="AS244" s="153">
        <f>[1]节奏总纲!BE244</f>
        <v>54.86188577579442</v>
      </c>
    </row>
    <row r="245" spans="17:45" x14ac:dyDescent="0.15">
      <c r="Q245" s="153">
        <f>[1]节奏总纲!AC245</f>
        <v>242</v>
      </c>
      <c r="R245" s="153">
        <f>[1]节奏总纲!AD245</f>
        <v>79.241697499031773</v>
      </c>
      <c r="S245" s="153">
        <f>[1]节奏总纲!AE245</f>
        <v>81.335925543146274</v>
      </c>
      <c r="T245" s="153">
        <f>[1]节奏总纲!AF245</f>
        <v>84.284049907248061</v>
      </c>
      <c r="U245" s="153">
        <f>[1]节奏总纲!AG245</f>
        <v>89.11587890081428</v>
      </c>
      <c r="V245" s="153">
        <f>[1]节奏总纲!AH245</f>
        <v>98.072755441643167</v>
      </c>
      <c r="AN245" s="153">
        <f>[1]节奏总纲!AZ245</f>
        <v>242</v>
      </c>
      <c r="AO245" s="153">
        <f>[1]节奏总纲!BA245</f>
        <v>43.988813045036018</v>
      </c>
      <c r="AP245" s="153">
        <f>[1]节奏总纲!BB245</f>
        <v>45.478697145114126</v>
      </c>
      <c r="AQ245" s="153">
        <f>[1]节奏总纲!BC245</f>
        <v>47.425130522103018</v>
      </c>
      <c r="AR245" s="153">
        <f>[1]节奏总纲!BD245</f>
        <v>50.179546324595002</v>
      </c>
      <c r="AS245" s="153">
        <f>[1]节奏总纲!BE245</f>
        <v>54.891651772390446</v>
      </c>
    </row>
    <row r="246" spans="17:45" x14ac:dyDescent="0.15">
      <c r="Q246" s="153">
        <f>[1]节奏总纲!AC246</f>
        <v>243</v>
      </c>
      <c r="R246" s="153">
        <f>[1]节奏总纲!AD246</f>
        <v>79.300028460644711</v>
      </c>
      <c r="S246" s="153">
        <f>[1]节奏总纲!AE246</f>
        <v>81.395478002882001</v>
      </c>
      <c r="T246" s="153">
        <f>[1]节奏总纲!AF246</f>
        <v>84.344120403804524</v>
      </c>
      <c r="U246" s="153">
        <f>[1]节奏总纲!AG246</f>
        <v>89.184485622357698</v>
      </c>
      <c r="V246" s="153">
        <f>[1]节奏总纲!AH246</f>
        <v>98.132196028433526</v>
      </c>
      <c r="AN246" s="153">
        <f>[1]节奏总纲!AZ246</f>
        <v>243</v>
      </c>
      <c r="AO246" s="153">
        <f>[1]节奏总纲!BA246</f>
        <v>44.016200268136501</v>
      </c>
      <c r="AP246" s="153">
        <f>[1]节奏总纲!BB246</f>
        <v>45.506593249141758</v>
      </c>
      <c r="AQ246" s="153">
        <f>[1]节奏总纲!BC246</f>
        <v>47.452847239866877</v>
      </c>
      <c r="AR246" s="153">
        <f>[1]节奏总纲!BD246</f>
        <v>50.206304346144179</v>
      </c>
      <c r="AS246" s="153">
        <f>[1]节奏总纲!BE246</f>
        <v>54.92141776898648</v>
      </c>
    </row>
    <row r="247" spans="17:45" x14ac:dyDescent="0.15">
      <c r="Q247" s="153">
        <f>[1]节奏总纲!AC247</f>
        <v>244</v>
      </c>
      <c r="R247" s="153">
        <f>[1]节奏总纲!AD247</f>
        <v>79.358359422257649</v>
      </c>
      <c r="S247" s="153">
        <f>[1]节奏总纲!AE247</f>
        <v>81.455030462617714</v>
      </c>
      <c r="T247" s="153">
        <f>[1]节奏总纲!AF247</f>
        <v>84.404190900360987</v>
      </c>
      <c r="U247" s="153">
        <f>[1]节奏总纲!AG247</f>
        <v>89.253092343901116</v>
      </c>
      <c r="V247" s="153">
        <f>[1]节奏总纲!AH247</f>
        <v>98.191636615223871</v>
      </c>
      <c r="AN247" s="153">
        <f>[1]节奏总纲!AZ247</f>
        <v>244</v>
      </c>
      <c r="AO247" s="153">
        <f>[1]节奏总纲!BA247</f>
        <v>44.042055714440401</v>
      </c>
      <c r="AP247" s="153">
        <f>[1]节奏总纲!BB247</f>
        <v>45.534489353169384</v>
      </c>
      <c r="AQ247" s="153">
        <f>[1]节奏总纲!BC247</f>
        <v>47.480563957630736</v>
      </c>
      <c r="AR247" s="153">
        <f>[1]节奏总纲!BD247</f>
        <v>50.233062367693357</v>
      </c>
      <c r="AS247" s="153">
        <f>[1]节奏总纲!BE247</f>
        <v>54.951183765582506</v>
      </c>
    </row>
    <row r="248" spans="17:45" x14ac:dyDescent="0.15">
      <c r="Q248" s="153">
        <f>[1]节奏总纲!AC248</f>
        <v>245</v>
      </c>
      <c r="R248" s="153">
        <f>[1]节奏总纲!AD248</f>
        <v>79.416690383870588</v>
      </c>
      <c r="S248" s="153">
        <f>[1]节奏总纲!AE248</f>
        <v>81.514582922353426</v>
      </c>
      <c r="T248" s="153">
        <f>[1]节奏总纲!AF248</f>
        <v>84.46426139691745</v>
      </c>
      <c r="U248" s="153">
        <f>[1]节奏总纲!AG248</f>
        <v>89.321699065444534</v>
      </c>
      <c r="V248" s="153">
        <f>[1]节奏总纲!AH248</f>
        <v>98.25107720201423</v>
      </c>
      <c r="AN248" s="153">
        <f>[1]节奏总纲!AZ248</f>
        <v>245</v>
      </c>
      <c r="AO248" s="153">
        <f>[1]节奏总纲!BA248</f>
        <v>44.067911160744309</v>
      </c>
      <c r="AP248" s="153">
        <f>[1]节奏总纲!BB248</f>
        <v>45.562385457197017</v>
      </c>
      <c r="AQ248" s="153">
        <f>[1]节奏总纲!BC248</f>
        <v>47.508280675394595</v>
      </c>
      <c r="AR248" s="153">
        <f>[1]节奏总纲!BD248</f>
        <v>50.259820389242542</v>
      </c>
      <c r="AS248" s="153">
        <f>[1]节奏总纲!BE248</f>
        <v>54.98094976217854</v>
      </c>
    </row>
    <row r="249" spans="17:45" x14ac:dyDescent="0.15">
      <c r="Q249" s="153">
        <f>[1]节奏总纲!AC249</f>
        <v>246</v>
      </c>
      <c r="R249" s="153">
        <f>[1]节奏总纲!AD249</f>
        <v>79.475021345483526</v>
      </c>
      <c r="S249" s="153">
        <f>[1]节奏总纲!AE249</f>
        <v>81.574135382089139</v>
      </c>
      <c r="T249" s="153">
        <f>[1]节奏总纲!AF249</f>
        <v>84.524331893473914</v>
      </c>
      <c r="U249" s="153">
        <f>[1]节奏总纲!AG249</f>
        <v>89.390305786987952</v>
      </c>
      <c r="V249" s="153">
        <f>[1]节奏总纲!AH249</f>
        <v>98.310517788804589</v>
      </c>
      <c r="AN249" s="153">
        <f>[1]节奏总纲!AZ249</f>
        <v>246</v>
      </c>
      <c r="AO249" s="153">
        <f>[1]节奏总纲!BA249</f>
        <v>44.093766607048209</v>
      </c>
      <c r="AP249" s="153">
        <f>[1]节奏总纲!BB249</f>
        <v>45.590281561224643</v>
      </c>
      <c r="AQ249" s="153">
        <f>[1]节奏总纲!BC249</f>
        <v>47.535997393158453</v>
      </c>
      <c r="AR249" s="153">
        <f>[1]节奏总纲!BD249</f>
        <v>50.286578410791719</v>
      </c>
      <c r="AS249" s="153">
        <f>[1]节奏总纲!BE249</f>
        <v>55.009255535630842</v>
      </c>
    </row>
    <row r="250" spans="17:45" x14ac:dyDescent="0.15">
      <c r="Q250" s="153">
        <f>[1]节奏总纲!AC250</f>
        <v>247</v>
      </c>
      <c r="R250" s="153">
        <f>[1]节奏总纲!AD250</f>
        <v>79.533352307096465</v>
      </c>
      <c r="S250" s="153">
        <f>[1]节奏总纲!AE250</f>
        <v>81.633687841824852</v>
      </c>
      <c r="T250" s="153">
        <f>[1]节奏总纲!AF250</f>
        <v>84.584402390030377</v>
      </c>
      <c r="U250" s="153">
        <f>[1]节奏总纲!AG250</f>
        <v>89.45891250853137</v>
      </c>
      <c r="V250" s="153">
        <f>[1]节奏总纲!AH250</f>
        <v>98.369958375594933</v>
      </c>
      <c r="AN250" s="153">
        <f>[1]节奏总纲!AZ250</f>
        <v>247</v>
      </c>
      <c r="AO250" s="153">
        <f>[1]节奏总纲!BA250</f>
        <v>44.11962205335211</v>
      </c>
      <c r="AP250" s="153">
        <f>[1]节奏总纲!BB250</f>
        <v>45.618177665252276</v>
      </c>
      <c r="AQ250" s="153">
        <f>[1]节奏总纲!BC250</f>
        <v>47.563714110922312</v>
      </c>
      <c r="AR250" s="153">
        <f>[1]节奏总纲!BD250</f>
        <v>50.313336432340897</v>
      </c>
      <c r="AS250" s="153">
        <f>[1]节奏总纲!BE250</f>
        <v>55.034965356827627</v>
      </c>
    </row>
    <row r="251" spans="17:45" x14ac:dyDescent="0.15">
      <c r="Q251" s="153">
        <f>[1]节奏总纲!AC251</f>
        <v>248</v>
      </c>
      <c r="R251" s="153">
        <f>[1]节奏总纲!AD251</f>
        <v>79.591683268709417</v>
      </c>
      <c r="S251" s="153">
        <f>[1]节奏总纲!AE251</f>
        <v>81.693240301560579</v>
      </c>
      <c r="T251" s="153">
        <f>[1]节奏总纲!AF251</f>
        <v>84.64447288658684</v>
      </c>
      <c r="U251" s="153">
        <f>[1]节奏总纲!AG251</f>
        <v>89.527519230074788</v>
      </c>
      <c r="V251" s="153">
        <f>[1]节奏总纲!AH251</f>
        <v>98.429398962385292</v>
      </c>
      <c r="AN251" s="153">
        <f>[1]节奏总纲!AZ251</f>
        <v>248</v>
      </c>
      <c r="AO251" s="153">
        <f>[1]节奏总纲!BA251</f>
        <v>44.145477499656018</v>
      </c>
      <c r="AP251" s="153">
        <f>[1]节奏总纲!BB251</f>
        <v>45.646073769279901</v>
      </c>
      <c r="AQ251" s="153">
        <f>[1]节奏总纲!BC251</f>
        <v>47.591430828686171</v>
      </c>
      <c r="AR251" s="153">
        <f>[1]节奏总纲!BD251</f>
        <v>50.340094453890082</v>
      </c>
      <c r="AS251" s="153">
        <f>[1]节奏总纲!BE251</f>
        <v>55.060675178024418</v>
      </c>
    </row>
    <row r="252" spans="17:45" x14ac:dyDescent="0.15">
      <c r="Q252" s="153">
        <f>[1]节奏总纲!AC252</f>
        <v>249</v>
      </c>
      <c r="R252" s="153">
        <f>[1]节奏总纲!AD252</f>
        <v>79.650014230322356</v>
      </c>
      <c r="S252" s="153">
        <f>[1]节奏总纲!AE252</f>
        <v>81.752792761296291</v>
      </c>
      <c r="T252" s="153">
        <f>[1]节奏总纲!AF252</f>
        <v>84.704543383143317</v>
      </c>
      <c r="U252" s="153">
        <f>[1]节奏总纲!AG252</f>
        <v>89.596125951618205</v>
      </c>
      <c r="V252" s="153">
        <f>[1]节奏总纲!AH252</f>
        <v>98.488839549175651</v>
      </c>
      <c r="AN252" s="153">
        <f>[1]节奏总纲!AZ252</f>
        <v>249</v>
      </c>
      <c r="AO252" s="153">
        <f>[1]节奏总纲!BA252</f>
        <v>44.171332945959918</v>
      </c>
      <c r="AP252" s="153">
        <f>[1]节奏总纲!BB252</f>
        <v>45.673969873307534</v>
      </c>
      <c r="AQ252" s="153">
        <f>[1]节奏总纲!BC252</f>
        <v>47.61914754645003</v>
      </c>
      <c r="AR252" s="153">
        <f>[1]节奏总纲!BD252</f>
        <v>50.366852475439259</v>
      </c>
      <c r="AS252" s="153">
        <f>[1]节奏总纲!BE252</f>
        <v>55.086384999221202</v>
      </c>
    </row>
    <row r="253" spans="17:45" x14ac:dyDescent="0.15">
      <c r="Q253" s="153">
        <f>[1]节奏总纲!AC253</f>
        <v>250</v>
      </c>
      <c r="R253" s="153">
        <f>[1]节奏总纲!AD253</f>
        <v>79.708345191935294</v>
      </c>
      <c r="S253" s="153">
        <f>[1]节奏总纲!AE253</f>
        <v>81.812345221032004</v>
      </c>
      <c r="T253" s="153">
        <f>[1]节奏总纲!AF253</f>
        <v>84.76461387969978</v>
      </c>
      <c r="U253" s="153">
        <f>[1]节奏总纲!AG253</f>
        <v>89.664732673161623</v>
      </c>
      <c r="V253" s="153">
        <f>[1]节奏总纲!AH253</f>
        <v>98.548280135965996</v>
      </c>
      <c r="AN253" s="153">
        <f>[1]节奏总纲!AZ253</f>
        <v>250</v>
      </c>
      <c r="AO253" s="153">
        <f>[1]节奏总纲!BA253</f>
        <v>44.197188392263818</v>
      </c>
      <c r="AP253" s="153">
        <f>[1]节奏总纲!BB253</f>
        <v>45.701865977335167</v>
      </c>
      <c r="AQ253" s="153">
        <f>[1]节奏总纲!BC253</f>
        <v>47.646864264213889</v>
      </c>
      <c r="AR253" s="153">
        <f>[1]节奏总纲!BD253</f>
        <v>50.393610496988437</v>
      </c>
      <c r="AS253" s="153">
        <f>[1]节奏总纲!BE253</f>
        <v>55.112094820417994</v>
      </c>
    </row>
    <row r="254" spans="17:45" x14ac:dyDescent="0.15">
      <c r="Q254" s="153">
        <f>[1]节奏总纲!AC254</f>
        <v>251</v>
      </c>
      <c r="R254" s="153">
        <f>[1]节奏总纲!AD254</f>
        <v>79.766676153548232</v>
      </c>
      <c r="S254" s="153">
        <f>[1]节奏总纲!AE254</f>
        <v>81.871897680767717</v>
      </c>
      <c r="T254" s="153">
        <f>[1]节奏总纲!AF254</f>
        <v>84.824684376256243</v>
      </c>
      <c r="U254" s="153">
        <f>[1]节奏总纲!AG254</f>
        <v>89.733339394705041</v>
      </c>
      <c r="V254" s="153">
        <f>[1]节奏总纲!AH254</f>
        <v>98.607720722756355</v>
      </c>
      <c r="AN254" s="153">
        <f>[1]节奏总纲!AZ254</f>
        <v>251</v>
      </c>
      <c r="AO254" s="153">
        <f>[1]节奏总纲!BA254</f>
        <v>44.223043838567726</v>
      </c>
      <c r="AP254" s="153">
        <f>[1]节奏总纲!BB254</f>
        <v>45.729762081362793</v>
      </c>
      <c r="AQ254" s="153">
        <f>[1]节奏总纲!BC254</f>
        <v>47.674580981977748</v>
      </c>
      <c r="AR254" s="153">
        <f>[1]节奏总纲!BD254</f>
        <v>50.420368518537622</v>
      </c>
      <c r="AS254" s="153">
        <f>[1]节奏总纲!BE254</f>
        <v>55.137804641614778</v>
      </c>
    </row>
    <row r="255" spans="17:45" x14ac:dyDescent="0.15">
      <c r="Q255" s="153">
        <f>[1]节奏总纲!AC255</f>
        <v>252</v>
      </c>
      <c r="R255" s="153">
        <f>[1]节奏总纲!AD255</f>
        <v>79.825007115161171</v>
      </c>
      <c r="S255" s="153">
        <f>[1]节奏总纲!AE255</f>
        <v>81.931450140503429</v>
      </c>
      <c r="T255" s="153">
        <f>[1]节奏总纲!AF255</f>
        <v>84.884754872812707</v>
      </c>
      <c r="U255" s="153">
        <f>[1]节奏总纲!AG255</f>
        <v>89.801946116248459</v>
      </c>
      <c r="V255" s="153">
        <f>[1]节奏总纲!AH255</f>
        <v>98.667161309546714</v>
      </c>
      <c r="AN255" s="153">
        <f>[1]节奏总纲!AZ255</f>
        <v>252</v>
      </c>
      <c r="AO255" s="153">
        <f>[1]节奏总纲!BA255</f>
        <v>44.248899284871626</v>
      </c>
      <c r="AP255" s="153">
        <f>[1]节奏总纲!BB255</f>
        <v>45.757658185390426</v>
      </c>
      <c r="AQ255" s="153">
        <f>[1]节奏总纲!BC255</f>
        <v>47.7022976997416</v>
      </c>
      <c r="AR255" s="153">
        <f>[1]节奏总纲!BD255</f>
        <v>50.447126540086799</v>
      </c>
      <c r="AS255" s="153">
        <f>[1]节奏总纲!BE255</f>
        <v>55.163514462811563</v>
      </c>
    </row>
    <row r="256" spans="17:45" x14ac:dyDescent="0.15">
      <c r="Q256" s="153">
        <f>[1]节奏总纲!AC256</f>
        <v>253</v>
      </c>
      <c r="R256" s="153">
        <f>[1]节奏总纲!AD256</f>
        <v>79.883338076774123</v>
      </c>
      <c r="S256" s="153">
        <f>[1]节奏总纲!AE256</f>
        <v>81.991002600239142</v>
      </c>
      <c r="T256" s="153">
        <f>[1]节奏总纲!AF256</f>
        <v>84.94482536936917</v>
      </c>
      <c r="U256" s="153">
        <f>[1]节奏总纲!AG256</f>
        <v>89.870552837791877</v>
      </c>
      <c r="V256" s="153">
        <f>[1]节奏总纲!AH256</f>
        <v>98.726601896337058</v>
      </c>
      <c r="AN256" s="153">
        <f>[1]节奏总纲!AZ256</f>
        <v>253</v>
      </c>
      <c r="AO256" s="153">
        <f>[1]节奏总纲!BA256</f>
        <v>44.274754731175527</v>
      </c>
      <c r="AP256" s="153">
        <f>[1]节奏总纲!BB256</f>
        <v>45.785554289418052</v>
      </c>
      <c r="AQ256" s="153">
        <f>[1]节奏总纲!BC256</f>
        <v>47.730014417505458</v>
      </c>
      <c r="AR256" s="153">
        <f>[1]节奏总纲!BD256</f>
        <v>50.473884561635977</v>
      </c>
      <c r="AS256" s="153">
        <f>[1]节奏总纲!BE256</f>
        <v>55.189224284008354</v>
      </c>
    </row>
    <row r="257" spans="17:45" x14ac:dyDescent="0.15">
      <c r="Q257" s="153">
        <f>[1]节奏总纲!AC257</f>
        <v>254</v>
      </c>
      <c r="R257" s="153">
        <f>[1]节奏总纲!AD257</f>
        <v>79.941669038387062</v>
      </c>
      <c r="S257" s="153">
        <f>[1]节奏总纲!AE257</f>
        <v>82.046165327855846</v>
      </c>
      <c r="T257" s="153">
        <f>[1]节奏总纲!AF257</f>
        <v>85.004450307848032</v>
      </c>
      <c r="U257" s="153">
        <f>[1]节奏总纲!AG257</f>
        <v>89.939159559335295</v>
      </c>
      <c r="V257" s="153">
        <f>[1]节奏总纲!AH257</f>
        <v>98.786042483127417</v>
      </c>
      <c r="AN257" s="153">
        <f>[1]节奏总纲!AZ257</f>
        <v>254</v>
      </c>
      <c r="AO257" s="153">
        <f>[1]节奏总纲!BA257</f>
        <v>44.300610177479435</v>
      </c>
      <c r="AP257" s="153">
        <f>[1]节奏总纲!BB257</f>
        <v>45.813450393445684</v>
      </c>
      <c r="AQ257" s="153">
        <f>[1]节奏总纲!BC257</f>
        <v>47.757731135269317</v>
      </c>
      <c r="AR257" s="153">
        <f>[1]节奏总纲!BD257</f>
        <v>50.500642583185162</v>
      </c>
      <c r="AS257" s="153">
        <f>[1]节奏总纲!BE257</f>
        <v>55.214934105205138</v>
      </c>
    </row>
    <row r="258" spans="17:45" x14ac:dyDescent="0.15">
      <c r="Q258" s="153">
        <f>[1]节奏总纲!AC258</f>
        <v>255</v>
      </c>
      <c r="R258" s="153">
        <f>[1]节奏总纲!AD258</f>
        <v>80</v>
      </c>
      <c r="S258" s="153">
        <f>[1]节奏总纲!AE258</f>
        <v>82.100546804797787</v>
      </c>
      <c r="T258" s="153">
        <f>[1]节奏总纲!AF258</f>
        <v>85.059053968634842</v>
      </c>
      <c r="U258" s="153">
        <f>[1]节奏总纲!AG258</f>
        <v>90.006385600230558</v>
      </c>
      <c r="V258" s="153">
        <f>[1]节奏总纲!AH258</f>
        <v>98.845483069917776</v>
      </c>
      <c r="AN258" s="153">
        <f>[1]节奏总纲!AZ258</f>
        <v>255</v>
      </c>
      <c r="AO258" s="153">
        <f>[1]节奏总纲!BA258</f>
        <v>44.326465623783335</v>
      </c>
      <c r="AP258" s="153">
        <f>[1]节奏总纲!BB258</f>
        <v>45.84134649747331</v>
      </c>
      <c r="AQ258" s="153">
        <f>[1]节奏总纲!BC258</f>
        <v>47.785447853033176</v>
      </c>
      <c r="AR258" s="153">
        <f>[1]节奏总纲!BD258</f>
        <v>50.527400604734339</v>
      </c>
      <c r="AS258" s="153">
        <f>[1]节奏总纲!BE258</f>
        <v>55.24064392640193</v>
      </c>
    </row>
    <row r="259" spans="17:45" x14ac:dyDescent="0.15">
      <c r="Q259" s="153">
        <f>[1]节奏总纲!AC259</f>
        <v>256</v>
      </c>
      <c r="R259" s="153">
        <f>[1]节奏总纲!AD259</f>
        <v>80.054424711612938</v>
      </c>
      <c r="S259" s="153">
        <f>[1]节奏总纲!AE259</f>
        <v>82.154928281739714</v>
      </c>
      <c r="T259" s="153">
        <f>[1]节奏总纲!AF259</f>
        <v>85.113657629421638</v>
      </c>
      <c r="U259" s="153">
        <f>[1]节奏总纲!AG259</f>
        <v>90.062795496260307</v>
      </c>
      <c r="V259" s="153">
        <f>[1]节奏总纲!AH259</f>
        <v>98.904923656708121</v>
      </c>
      <c r="AN259" s="153">
        <f>[1]节奏总纲!AZ259</f>
        <v>256</v>
      </c>
      <c r="AO259" s="153">
        <f>[1]节奏总纲!BA259</f>
        <v>44.352321070087235</v>
      </c>
      <c r="AP259" s="153">
        <f>[1]节奏总纲!BB259</f>
        <v>45.869242601500943</v>
      </c>
      <c r="AQ259" s="153">
        <f>[1]节奏总纲!BC259</f>
        <v>47.813164570797035</v>
      </c>
      <c r="AR259" s="153">
        <f>[1]节奏总纲!BD259</f>
        <v>50.554158626283517</v>
      </c>
      <c r="AS259" s="153">
        <f>[1]节奏总纲!BE259</f>
        <v>55.266353747598714</v>
      </c>
    </row>
    <row r="260" spans="17:45" x14ac:dyDescent="0.15">
      <c r="Q260" s="153">
        <f>[1]节奏总纲!AC260</f>
        <v>257</v>
      </c>
      <c r="R260" s="153">
        <f>[1]节奏总纲!AD260</f>
        <v>80.108849423225877</v>
      </c>
      <c r="S260" s="153">
        <f>[1]节奏总纲!AE260</f>
        <v>82.209309758681655</v>
      </c>
      <c r="T260" s="153">
        <f>[1]节奏总纲!AF260</f>
        <v>85.168261290208434</v>
      </c>
      <c r="U260" s="153">
        <f>[1]节奏总纲!AG260</f>
        <v>90.119205392290041</v>
      </c>
      <c r="V260" s="153">
        <f>[1]节奏总纲!AH260</f>
        <v>98.96436424349848</v>
      </c>
      <c r="AN260" s="153">
        <f>[1]节奏总纲!AZ260</f>
        <v>257</v>
      </c>
      <c r="AO260" s="153">
        <f>[1]节奏总纲!BA260</f>
        <v>44.378176516391136</v>
      </c>
      <c r="AP260" s="153">
        <f>[1]节奏总纲!BB260</f>
        <v>45.897138705528576</v>
      </c>
      <c r="AQ260" s="153">
        <f>[1]节奏总纲!BC260</f>
        <v>47.840881288560894</v>
      </c>
      <c r="AR260" s="153">
        <f>[1]节奏总纲!BD260</f>
        <v>50.580916647832701</v>
      </c>
      <c r="AS260" s="153">
        <f>[1]节奏总纲!BE260</f>
        <v>55.292063568795498</v>
      </c>
    </row>
    <row r="261" spans="17:45" x14ac:dyDescent="0.15">
      <c r="Q261" s="153">
        <f>[1]节奏总纲!AC261</f>
        <v>258</v>
      </c>
      <c r="R261" s="153">
        <f>[1]节奏总纲!AD261</f>
        <v>80.163274134838829</v>
      </c>
      <c r="S261" s="153">
        <f>[1]节奏总纲!AE261</f>
        <v>82.263691235623583</v>
      </c>
      <c r="T261" s="153">
        <f>[1]节奏总纲!AF261</f>
        <v>85.222864950995231</v>
      </c>
      <c r="U261" s="153">
        <f>[1]节奏总纲!AG261</f>
        <v>90.175615288319776</v>
      </c>
      <c r="V261" s="153">
        <f>[1]节奏总纲!AH261</f>
        <v>99.023313221876677</v>
      </c>
      <c r="AN261" s="153">
        <f>[1]节奏总纲!AZ261</f>
        <v>258</v>
      </c>
      <c r="AO261" s="153">
        <f>[1]节奏总纲!BA261</f>
        <v>44.404031962695043</v>
      </c>
      <c r="AP261" s="153">
        <f>[1]节奏总纲!BB261</f>
        <v>45.925034809556202</v>
      </c>
      <c r="AQ261" s="153">
        <f>[1]节奏总纲!BC261</f>
        <v>47.868598006324753</v>
      </c>
      <c r="AR261" s="153">
        <f>[1]节奏总纲!BD261</f>
        <v>50.607674669381879</v>
      </c>
      <c r="AS261" s="153">
        <f>[1]节奏总纲!BE261</f>
        <v>55.31777338999229</v>
      </c>
    </row>
    <row r="262" spans="17:45" x14ac:dyDescent="0.15">
      <c r="Q262" s="153">
        <f>[1]节奏总纲!AC262</f>
        <v>259</v>
      </c>
      <c r="R262" s="153">
        <f>[1]节奏总纲!AD262</f>
        <v>80.217698846451768</v>
      </c>
      <c r="S262" s="153">
        <f>[1]节奏总纲!AE262</f>
        <v>82.318072712565524</v>
      </c>
      <c r="T262" s="153">
        <f>[1]节奏总纲!AF262</f>
        <v>85.277468611782027</v>
      </c>
      <c r="U262" s="153">
        <f>[1]节奏总纲!AG262</f>
        <v>90.23202518434951</v>
      </c>
      <c r="V262" s="153">
        <f>[1]节奏总纲!AH262</f>
        <v>99.081526263999208</v>
      </c>
      <c r="AN262" s="153">
        <f>[1]节奏总纲!AZ262</f>
        <v>259</v>
      </c>
      <c r="AO262" s="153">
        <f>[1]节奏总纲!BA262</f>
        <v>44.429887408998944</v>
      </c>
      <c r="AP262" s="153">
        <f>[1]节奏总纲!BB262</f>
        <v>45.952930913583835</v>
      </c>
      <c r="AQ262" s="153">
        <f>[1]节奏总纲!BC262</f>
        <v>47.896314724088612</v>
      </c>
      <c r="AR262" s="153">
        <f>[1]节奏总纲!BD262</f>
        <v>50.634432690931064</v>
      </c>
      <c r="AS262" s="153">
        <f>[1]节奏总纲!BE262</f>
        <v>55.343483211189074</v>
      </c>
    </row>
    <row r="263" spans="17:45" x14ac:dyDescent="0.15">
      <c r="Q263" s="153">
        <f>[1]节奏总纲!AC263</f>
        <v>260</v>
      </c>
      <c r="R263" s="153">
        <f>[1]节奏总纲!AD263</f>
        <v>80.272123558064706</v>
      </c>
      <c r="S263" s="153">
        <f>[1]节奏总纲!AE263</f>
        <v>82.372454189507465</v>
      </c>
      <c r="T263" s="153">
        <f>[1]节奏总纲!AF263</f>
        <v>85.332072272568837</v>
      </c>
      <c r="U263" s="153">
        <f>[1]节奏总纲!AG263</f>
        <v>90.288435080379244</v>
      </c>
      <c r="V263" s="153">
        <f>[1]节奏总纲!AH263</f>
        <v>99.139739306121726</v>
      </c>
      <c r="AN263" s="153">
        <f>[1]节奏总纲!AZ263</f>
        <v>260</v>
      </c>
      <c r="AO263" s="153">
        <f>[1]节奏总纲!BA263</f>
        <v>44.455742855302844</v>
      </c>
      <c r="AP263" s="153">
        <f>[1]节奏总纲!BB263</f>
        <v>45.98082701761146</v>
      </c>
      <c r="AQ263" s="153">
        <f>[1]节奏总纲!BC263</f>
        <v>47.92403144185247</v>
      </c>
      <c r="AR263" s="153">
        <f>[1]节奏总纲!BD263</f>
        <v>50.661190712480241</v>
      </c>
      <c r="AS263" s="153">
        <f>[1]节奏总纲!BE263</f>
        <v>55.369193032385866</v>
      </c>
    </row>
    <row r="264" spans="17:45" x14ac:dyDescent="0.15">
      <c r="Q264" s="153">
        <f>[1]节奏总纲!AC264</f>
        <v>261</v>
      </c>
      <c r="R264" s="153">
        <f>[1]节奏总纲!AD264</f>
        <v>80.326548269677644</v>
      </c>
      <c r="S264" s="153">
        <f>[1]节奏总纲!AE264</f>
        <v>82.426835666449392</v>
      </c>
      <c r="T264" s="153">
        <f>[1]节奏总纲!AF264</f>
        <v>85.386675933355633</v>
      </c>
      <c r="U264" s="153">
        <f>[1]节奏总纲!AG264</f>
        <v>90.344844976408993</v>
      </c>
      <c r="V264" s="153">
        <f>[1]节奏总纲!AH264</f>
        <v>99.197952348244257</v>
      </c>
      <c r="AN264" s="153">
        <f>[1]节奏总纲!AZ264</f>
        <v>261</v>
      </c>
      <c r="AO264" s="153">
        <f>[1]节奏总纲!BA264</f>
        <v>44.481598301606752</v>
      </c>
      <c r="AP264" s="153">
        <f>[1]节奏总纲!BB264</f>
        <v>46.007529841290832</v>
      </c>
      <c r="AQ264" s="153">
        <f>[1]节奏总纲!BC264</f>
        <v>47.951748159616329</v>
      </c>
      <c r="AR264" s="153">
        <f>[1]节奏总纲!BD264</f>
        <v>50.687948734029419</v>
      </c>
      <c r="AS264" s="153">
        <f>[1]节奏总纲!BE264</f>
        <v>55.39490285358265</v>
      </c>
    </row>
    <row r="265" spans="17:45" x14ac:dyDescent="0.15">
      <c r="Q265" s="153">
        <f>[1]节奏总纲!AC265</f>
        <v>262</v>
      </c>
      <c r="R265" s="153">
        <f>[1]节奏总纲!AD265</f>
        <v>80.380972981290597</v>
      </c>
      <c r="S265" s="153">
        <f>[1]节奏总纲!AE265</f>
        <v>82.481217143391333</v>
      </c>
      <c r="T265" s="153">
        <f>[1]节奏总纲!AF265</f>
        <v>85.441279594142429</v>
      </c>
      <c r="U265" s="153">
        <f>[1]节奏总纲!AG265</f>
        <v>90.401254872438727</v>
      </c>
      <c r="V265" s="153">
        <f>[1]节奏总纲!AH265</f>
        <v>99.256165390366789</v>
      </c>
      <c r="AN265" s="153">
        <f>[1]节奏总纲!AZ265</f>
        <v>262</v>
      </c>
      <c r="AO265" s="153">
        <f>[1]节奏总纲!BA265</f>
        <v>44.507453747910652</v>
      </c>
      <c r="AP265" s="153">
        <f>[1]节奏总纲!BB265</f>
        <v>46.031609894814238</v>
      </c>
      <c r="AQ265" s="153">
        <f>[1]节奏总纲!BC265</f>
        <v>47.979464877380188</v>
      </c>
      <c r="AR265" s="153">
        <f>[1]节奏总纲!BD265</f>
        <v>50.714706755578604</v>
      </c>
      <c r="AS265" s="153">
        <f>[1]节奏总纲!BE265</f>
        <v>55.420612674779434</v>
      </c>
    </row>
    <row r="266" spans="17:45" x14ac:dyDescent="0.15">
      <c r="Q266" s="153">
        <f>[1]节奏总纲!AC266</f>
        <v>263</v>
      </c>
      <c r="R266" s="153">
        <f>[1]节奏总纲!AD266</f>
        <v>80.435397692903535</v>
      </c>
      <c r="S266" s="153">
        <f>[1]节奏总纲!AE266</f>
        <v>82.535598620333275</v>
      </c>
      <c r="T266" s="153">
        <f>[1]节奏总纲!AF266</f>
        <v>85.495883254929225</v>
      </c>
      <c r="U266" s="153">
        <f>[1]节奏总纲!AG266</f>
        <v>90.457664768468462</v>
      </c>
      <c r="V266" s="153">
        <f>[1]节奏总纲!AH266</f>
        <v>99.314378432489306</v>
      </c>
      <c r="AN266" s="153">
        <f>[1]节奏总纲!AZ266</f>
        <v>263</v>
      </c>
      <c r="AO266" s="153">
        <f>[1]节奏总纲!BA266</f>
        <v>44.533309194214553</v>
      </c>
      <c r="AP266" s="153">
        <f>[1]节奏总纲!BB266</f>
        <v>46.055689948337651</v>
      </c>
      <c r="AQ266" s="153">
        <f>[1]节奏总纲!BC266</f>
        <v>48.006200084618079</v>
      </c>
      <c r="AR266" s="153">
        <f>[1]节奏总纲!BD266</f>
        <v>50.741464777127781</v>
      </c>
      <c r="AS266" s="153">
        <f>[1]节奏总纲!BE266</f>
        <v>55.446322495976226</v>
      </c>
    </row>
    <row r="267" spans="17:45" x14ac:dyDescent="0.15">
      <c r="Q267" s="153">
        <f>[1]节奏总纲!AC267</f>
        <v>264</v>
      </c>
      <c r="R267" s="153">
        <f>[1]节奏总纲!AD267</f>
        <v>80.489822404516474</v>
      </c>
      <c r="S267" s="153">
        <f>[1]节奏总纲!AE267</f>
        <v>82.589980097275202</v>
      </c>
      <c r="T267" s="153">
        <f>[1]节奏总纲!AF267</f>
        <v>85.550486915716021</v>
      </c>
      <c r="U267" s="153">
        <f>[1]节奏总纲!AG267</f>
        <v>90.514074664498196</v>
      </c>
      <c r="V267" s="153">
        <f>[1]节奏总纲!AH267</f>
        <v>99.372591474611838</v>
      </c>
      <c r="AN267" s="153">
        <f>[1]节奏总纲!AZ267</f>
        <v>264</v>
      </c>
      <c r="AO267" s="153">
        <f>[1]节奏总纲!BA267</f>
        <v>44.55916464051846</v>
      </c>
      <c r="AP267" s="153">
        <f>[1]节奏总纲!BB267</f>
        <v>46.079770001861057</v>
      </c>
      <c r="AQ267" s="153">
        <f>[1]节奏总纲!BC267</f>
        <v>48.030128751164241</v>
      </c>
      <c r="AR267" s="153">
        <f>[1]节奏总纲!BD267</f>
        <v>50.768222798676959</v>
      </c>
      <c r="AS267" s="153">
        <f>[1]节奏总纲!BE267</f>
        <v>55.47203231717301</v>
      </c>
    </row>
    <row r="268" spans="17:45" x14ac:dyDescent="0.15">
      <c r="Q268" s="153">
        <f>[1]节奏总纲!AC268</f>
        <v>265</v>
      </c>
      <c r="R268" s="153">
        <f>[1]节奏总纲!AD268</f>
        <v>80.544247116129412</v>
      </c>
      <c r="S268" s="153">
        <f>[1]节奏总纲!AE268</f>
        <v>82.644361574217143</v>
      </c>
      <c r="T268" s="153">
        <f>[1]节奏总纲!AF268</f>
        <v>85.605090576502832</v>
      </c>
      <c r="U268" s="153">
        <f>[1]节奏总纲!AG268</f>
        <v>90.57048456052793</v>
      </c>
      <c r="V268" s="153">
        <f>[1]节奏总纲!AH268</f>
        <v>99.430804516734369</v>
      </c>
      <c r="AN268" s="153">
        <f>[1]节奏总纲!AZ268</f>
        <v>265</v>
      </c>
      <c r="AO268" s="153">
        <f>[1]节奏总纲!BA268</f>
        <v>44.585020086822361</v>
      </c>
      <c r="AP268" s="153">
        <f>[1]节奏总纲!BB268</f>
        <v>46.10385005538447</v>
      </c>
      <c r="AQ268" s="153">
        <f>[1]节奏总纲!BC268</f>
        <v>48.054057417710396</v>
      </c>
      <c r="AR268" s="153">
        <f>[1]节奏总纲!BD268</f>
        <v>50.794980820226144</v>
      </c>
      <c r="AS268" s="153">
        <f>[1]节奏总纲!BE268</f>
        <v>55.497742138369794</v>
      </c>
    </row>
    <row r="269" spans="17:45" x14ac:dyDescent="0.15">
      <c r="Q269" s="153">
        <f>[1]节奏总纲!AC269</f>
        <v>266</v>
      </c>
      <c r="R269" s="153">
        <f>[1]节奏总纲!AD269</f>
        <v>80.598671827742351</v>
      </c>
      <c r="S269" s="153">
        <f>[1]节奏总纲!AE269</f>
        <v>82.698743051159084</v>
      </c>
      <c r="T269" s="153">
        <f>[1]节奏总纲!AF269</f>
        <v>85.659694237289628</v>
      </c>
      <c r="U269" s="153">
        <f>[1]节奏总纲!AG269</f>
        <v>90.626894456557665</v>
      </c>
      <c r="V269" s="153">
        <f>[1]节奏总纲!AH269</f>
        <v>99.489017558856887</v>
      </c>
      <c r="AN269" s="153">
        <f>[1]节奏总纲!AZ269</f>
        <v>266</v>
      </c>
      <c r="AO269" s="153">
        <f>[1]节奏总纲!BA269</f>
        <v>44.610875533126261</v>
      </c>
      <c r="AP269" s="153">
        <f>[1]节奏总纲!BB269</f>
        <v>46.127930108907876</v>
      </c>
      <c r="AQ269" s="153">
        <f>[1]节奏总纲!BC269</f>
        <v>48.077986084256551</v>
      </c>
      <c r="AR269" s="153">
        <f>[1]节奏总纲!BD269</f>
        <v>50.821738841775321</v>
      </c>
      <c r="AS269" s="153">
        <f>[1]节奏总纲!BE269</f>
        <v>55.523451959566586</v>
      </c>
    </row>
    <row r="270" spans="17:45" x14ac:dyDescent="0.15">
      <c r="Q270" s="153">
        <f>[1]节奏总纲!AC270</f>
        <v>267</v>
      </c>
      <c r="R270" s="153">
        <f>[1]节奏总纲!AD270</f>
        <v>80.653096539355303</v>
      </c>
      <c r="S270" s="153">
        <f>[1]节奏总纲!AE270</f>
        <v>82.753124528101011</v>
      </c>
      <c r="T270" s="153">
        <f>[1]节奏总纲!AF270</f>
        <v>85.714297898076424</v>
      </c>
      <c r="U270" s="153">
        <f>[1]节奏总纲!AG270</f>
        <v>90.683304352587413</v>
      </c>
      <c r="V270" s="153">
        <f>[1]节奏总纲!AH270</f>
        <v>99.547230600979418</v>
      </c>
      <c r="AN270" s="153">
        <f>[1]节奏总纲!AZ270</f>
        <v>267</v>
      </c>
      <c r="AO270" s="153">
        <f>[1]节奏总纲!BA270</f>
        <v>44.636730979430169</v>
      </c>
      <c r="AP270" s="153">
        <f>[1]节奏总纲!BB270</f>
        <v>46.152010162431289</v>
      </c>
      <c r="AQ270" s="153">
        <f>[1]节奏总纲!BC270</f>
        <v>48.101914750802706</v>
      </c>
      <c r="AR270" s="153">
        <f>[1]节奏总纲!BD270</f>
        <v>50.848496863324499</v>
      </c>
      <c r="AS270" s="153">
        <f>[1]节奏总纲!BE270</f>
        <v>55.54916178076337</v>
      </c>
    </row>
    <row r="271" spans="17:45" x14ac:dyDescent="0.15">
      <c r="Q271" s="153">
        <f>[1]节奏总纲!AC271</f>
        <v>268</v>
      </c>
      <c r="R271" s="153">
        <f>[1]节奏总纲!AD271</f>
        <v>80.707521250968242</v>
      </c>
      <c r="S271" s="153">
        <f>[1]节奏总纲!AE271</f>
        <v>82.807506005042953</v>
      </c>
      <c r="T271" s="153">
        <f>[1]节奏总纲!AF271</f>
        <v>85.76890155886322</v>
      </c>
      <c r="U271" s="153">
        <f>[1]节奏总纲!AG271</f>
        <v>90.739714248617148</v>
      </c>
      <c r="V271" s="153">
        <f>[1]节奏总纲!AH271</f>
        <v>99.605443643101935</v>
      </c>
      <c r="AN271" s="153">
        <f>[1]节奏总纲!AZ271</f>
        <v>268</v>
      </c>
      <c r="AO271" s="153">
        <f>[1]节奏总纲!BA271</f>
        <v>44.662586425734069</v>
      </c>
      <c r="AP271" s="153">
        <f>[1]节奏总纲!BB271</f>
        <v>46.176090215954694</v>
      </c>
      <c r="AQ271" s="153">
        <f>[1]节奏总纲!BC271</f>
        <v>48.125843417348868</v>
      </c>
      <c r="AR271" s="153">
        <f>[1]节奏总纲!BD271</f>
        <v>50.875254884873684</v>
      </c>
      <c r="AS271" s="153">
        <f>[1]节奏总纲!BE271</f>
        <v>55.574871601960162</v>
      </c>
    </row>
    <row r="272" spans="17:45" x14ac:dyDescent="0.15">
      <c r="Q272" s="153">
        <f>[1]节奏总纲!AC272</f>
        <v>269</v>
      </c>
      <c r="R272" s="153">
        <f>[1]节奏总纲!AD272</f>
        <v>80.76194596258118</v>
      </c>
      <c r="S272" s="153">
        <f>[1]节奏总纲!AE272</f>
        <v>82.861887481984894</v>
      </c>
      <c r="T272" s="153">
        <f>[1]节奏总纲!AF272</f>
        <v>85.823505219650016</v>
      </c>
      <c r="U272" s="153">
        <f>[1]节奏总纲!AG272</f>
        <v>90.796124144646882</v>
      </c>
      <c r="V272" s="153">
        <f>[1]节奏总纲!AH272</f>
        <v>99.663656685224467</v>
      </c>
      <c r="AN272" s="153">
        <f>[1]节奏总纲!AZ272</f>
        <v>269</v>
      </c>
      <c r="AO272" s="153">
        <f>[1]节奏总纲!BA272</f>
        <v>44.68844187203797</v>
      </c>
      <c r="AP272" s="153">
        <f>[1]节奏总纲!BB272</f>
        <v>46.200170269478107</v>
      </c>
      <c r="AQ272" s="153">
        <f>[1]节奏总纲!BC272</f>
        <v>48.149772083895023</v>
      </c>
      <c r="AR272" s="153">
        <f>[1]节奏总纲!BD272</f>
        <v>50.902012906422861</v>
      </c>
      <c r="AS272" s="153">
        <f>[1]节奏总纲!BE272</f>
        <v>55.600581423156946</v>
      </c>
    </row>
    <row r="273" spans="17:45" x14ac:dyDescent="0.15">
      <c r="Q273" s="153">
        <f>[1]节奏总纲!AC273</f>
        <v>270</v>
      </c>
      <c r="R273" s="153">
        <f>[1]节奏总纲!AD273</f>
        <v>80.816370674194118</v>
      </c>
      <c r="S273" s="153">
        <f>[1]节奏总纲!AE273</f>
        <v>82.916268958926821</v>
      </c>
      <c r="T273" s="153">
        <f>[1]节奏总纲!AF273</f>
        <v>85.878108880436827</v>
      </c>
      <c r="U273" s="153">
        <f>[1]节奏总纲!AG273</f>
        <v>90.852534040676616</v>
      </c>
      <c r="V273" s="153">
        <f>[1]节奏总纲!AH273</f>
        <v>99.721869727346999</v>
      </c>
      <c r="AN273" s="153">
        <f>[1]节奏总纲!AZ273</f>
        <v>270</v>
      </c>
      <c r="AO273" s="153">
        <f>[1]节奏总纲!BA273</f>
        <v>44.714297318341877</v>
      </c>
      <c r="AP273" s="153">
        <f>[1]节奏总纲!BB273</f>
        <v>46.224250323001513</v>
      </c>
      <c r="AQ273" s="153">
        <f>[1]节奏总纲!BC273</f>
        <v>48.173700750441178</v>
      </c>
      <c r="AR273" s="153">
        <f>[1]节奏总纲!BD273</f>
        <v>50.928770927972039</v>
      </c>
      <c r="AS273" s="153">
        <f>[1]节奏总纲!BE273</f>
        <v>55.62629124435373</v>
      </c>
    </row>
    <row r="274" spans="17:45" x14ac:dyDescent="0.15">
      <c r="Q274" s="153">
        <f>[1]节奏总纲!AC274</f>
        <v>271</v>
      </c>
      <c r="R274" s="153">
        <f>[1]节奏总纲!AD274</f>
        <v>80.870795385807057</v>
      </c>
      <c r="S274" s="153">
        <f>[1]节奏总纲!AE274</f>
        <v>82.970650435868762</v>
      </c>
      <c r="T274" s="153">
        <f>[1]节奏总纲!AF274</f>
        <v>85.932712541223623</v>
      </c>
      <c r="U274" s="153">
        <f>[1]节奏总纲!AG274</f>
        <v>90.908943936706351</v>
      </c>
      <c r="V274" s="153">
        <f>[1]节奏总纲!AH274</f>
        <v>99.780082769469516</v>
      </c>
      <c r="AN274" s="153">
        <f>[1]节奏总纲!AZ274</f>
        <v>271</v>
      </c>
      <c r="AO274" s="153">
        <f>[1]节奏总纲!BA274</f>
        <v>44.740152764645778</v>
      </c>
      <c r="AP274" s="153">
        <f>[1]节奏总纲!BB274</f>
        <v>46.248330376524919</v>
      </c>
      <c r="AQ274" s="153">
        <f>[1]节奏总纲!BC274</f>
        <v>48.19762941698734</v>
      </c>
      <c r="AR274" s="153">
        <f>[1]节奏总纲!BD274</f>
        <v>50.955528949521224</v>
      </c>
      <c r="AS274" s="153">
        <f>[1]节奏总纲!BE274</f>
        <v>55.652001065550522</v>
      </c>
    </row>
    <row r="275" spans="17:45" x14ac:dyDescent="0.15">
      <c r="Q275" s="153">
        <f>[1]节奏总纲!AC275</f>
        <v>272</v>
      </c>
      <c r="R275" s="153">
        <f>[1]节奏总纲!AD275</f>
        <v>80.925220097420009</v>
      </c>
      <c r="S275" s="153">
        <f>[1]节奏总纲!AE275</f>
        <v>83.023342162088809</v>
      </c>
      <c r="T275" s="153">
        <f>[1]节奏总纲!AF275</f>
        <v>85.987316202010419</v>
      </c>
      <c r="U275" s="153">
        <f>[1]节奏总纲!AG275</f>
        <v>90.965353832736099</v>
      </c>
      <c r="V275" s="153">
        <f>[1]节奏总纲!AH275</f>
        <v>99.838295811592047</v>
      </c>
      <c r="AN275" s="153">
        <f>[1]节奏总纲!AZ275</f>
        <v>272</v>
      </c>
      <c r="AO275" s="153">
        <f>[1]节奏总纲!BA275</f>
        <v>44.766008210949678</v>
      </c>
      <c r="AP275" s="153">
        <f>[1]节奏总纲!BB275</f>
        <v>46.272410430048332</v>
      </c>
      <c r="AQ275" s="153">
        <f>[1]节奏总纲!BC275</f>
        <v>48.221558083533495</v>
      </c>
      <c r="AR275" s="153">
        <f>[1]节奏总纲!BD275</f>
        <v>50.982286971070401</v>
      </c>
      <c r="AS275" s="153">
        <f>[1]节奏总纲!BE275</f>
        <v>55.677710886747306</v>
      </c>
    </row>
    <row r="276" spans="17:45" x14ac:dyDescent="0.15">
      <c r="Q276" s="153">
        <f>[1]节奏总纲!AC276</f>
        <v>273</v>
      </c>
      <c r="R276" s="153">
        <f>[1]节奏总纲!AD276</f>
        <v>80.979644809032948</v>
      </c>
      <c r="S276" s="153">
        <f>[1]节奏总纲!AE276</f>
        <v>83.07405267945947</v>
      </c>
      <c r="T276" s="153">
        <f>[1]节奏总纲!AF276</f>
        <v>86.038061368689995</v>
      </c>
      <c r="U276" s="153">
        <f>[1]节奏总纲!AG276</f>
        <v>91.020352770869948</v>
      </c>
      <c r="V276" s="153">
        <f>[1]节奏总纲!AH276</f>
        <v>99.896508853714579</v>
      </c>
      <c r="AN276" s="153">
        <f>[1]节奏总纲!AZ276</f>
        <v>273</v>
      </c>
      <c r="AO276" s="153">
        <f>[1]节奏总纲!BA276</f>
        <v>44.791863657253586</v>
      </c>
      <c r="AP276" s="153">
        <f>[1]节奏总纲!BB276</f>
        <v>46.296490483571738</v>
      </c>
      <c r="AQ276" s="153">
        <f>[1]节奏总纲!BC276</f>
        <v>48.24548675007965</v>
      </c>
      <c r="AR276" s="153">
        <f>[1]节奏总纲!BD276</f>
        <v>51.007810424246486</v>
      </c>
      <c r="AS276" s="153">
        <f>[1]节奏总纲!BE276</f>
        <v>55.703420707944098</v>
      </c>
    </row>
    <row r="277" spans="17:45" x14ac:dyDescent="0.15">
      <c r="Q277" s="153">
        <f>[1]节奏总纲!AC277</f>
        <v>274</v>
      </c>
      <c r="R277" s="153">
        <f>[1]节奏总纲!AD277</f>
        <v>81.031787986768464</v>
      </c>
      <c r="S277" s="153">
        <f>[1]节奏总纲!AE277</f>
        <v>83.124763196830131</v>
      </c>
      <c r="T277" s="153">
        <f>[1]节奏总纲!AF277</f>
        <v>86.087639061133402</v>
      </c>
      <c r="U277" s="153">
        <f>[1]节奏总纲!AG277</f>
        <v>91.073105573528181</v>
      </c>
      <c r="V277" s="153">
        <f>[1]节奏总纲!AH277</f>
        <v>99.954721895837096</v>
      </c>
      <c r="AN277" s="153">
        <f>[1]节奏总纲!AZ277</f>
        <v>274</v>
      </c>
      <c r="AO277" s="153">
        <f>[1]节奏总纲!BA277</f>
        <v>44.817719103557486</v>
      </c>
      <c r="AP277" s="153">
        <f>[1]节奏总纲!BB277</f>
        <v>46.320570537095151</v>
      </c>
      <c r="AQ277" s="153">
        <f>[1]节奏总纲!BC277</f>
        <v>48.269415416625804</v>
      </c>
      <c r="AR277" s="153">
        <f>[1]节奏总纲!BD277</f>
        <v>51.030916192165336</v>
      </c>
      <c r="AS277" s="153">
        <f>[1]节奏总纲!BE277</f>
        <v>55.729130529140882</v>
      </c>
    </row>
    <row r="278" spans="17:45" x14ac:dyDescent="0.15">
      <c r="Q278" s="153">
        <f>[1]节奏总纲!AC278</f>
        <v>275</v>
      </c>
      <c r="R278" s="153">
        <f>[1]节奏总纲!AD278</f>
        <v>81.082568038258216</v>
      </c>
      <c r="S278" s="153">
        <f>[1]节奏总纲!AE278</f>
        <v>83.175473714200777</v>
      </c>
      <c r="T278" s="153">
        <f>[1]节奏总纲!AF278</f>
        <v>86.137216753576809</v>
      </c>
      <c r="U278" s="153">
        <f>[1]节奏总纲!AG278</f>
        <v>91.125858376186414</v>
      </c>
      <c r="V278" s="153">
        <f>[1]节奏总纲!AH278</f>
        <v>100.01191770041967</v>
      </c>
      <c r="AN278" s="153">
        <f>[1]节奏总纲!AZ278</f>
        <v>275</v>
      </c>
      <c r="AO278" s="153">
        <f>[1]节奏总纲!BA278</f>
        <v>44.843574549861387</v>
      </c>
      <c r="AP278" s="153">
        <f>[1]节奏总纲!BB278</f>
        <v>46.344650590618556</v>
      </c>
      <c r="AQ278" s="153">
        <f>[1]节奏总纲!BC278</f>
        <v>48.293344083171966</v>
      </c>
      <c r="AR278" s="153">
        <f>[1]节奏总纲!BD278</f>
        <v>51.054021960084178</v>
      </c>
      <c r="AS278" s="153">
        <f>[1]节奏总纲!BE278</f>
        <v>55.754840350337666</v>
      </c>
    </row>
    <row r="279" spans="17:45" x14ac:dyDescent="0.15">
      <c r="Q279" s="153">
        <f>[1]节奏总纲!AC279</f>
        <v>276</v>
      </c>
      <c r="R279" s="153">
        <f>[1]节奏总纲!AD279</f>
        <v>81.133348089747955</v>
      </c>
      <c r="S279" s="153">
        <f>[1]节奏总纲!AE279</f>
        <v>83.226184231571438</v>
      </c>
      <c r="T279" s="153">
        <f>[1]节奏总纲!AF279</f>
        <v>86.186794446020215</v>
      </c>
      <c r="U279" s="153">
        <f>[1]节奏总纲!AG279</f>
        <v>91.178611178844633</v>
      </c>
      <c r="V279" s="153">
        <f>[1]节奏总纲!AH279</f>
        <v>100.06555271580974</v>
      </c>
      <c r="AN279" s="153">
        <f>[1]节奏总纲!AZ279</f>
        <v>276</v>
      </c>
      <c r="AO279" s="153">
        <f>[1]节奏总纲!BA279</f>
        <v>44.869429996165294</v>
      </c>
      <c r="AP279" s="153">
        <f>[1]节奏总纲!BB279</f>
        <v>46.368730644141969</v>
      </c>
      <c r="AQ279" s="153">
        <f>[1]节奏总纲!BC279</f>
        <v>48.317272749718121</v>
      </c>
      <c r="AR279" s="153">
        <f>[1]节奏总纲!BD279</f>
        <v>51.077127728003028</v>
      </c>
      <c r="AS279" s="153">
        <f>[1]节奏总纲!BE279</f>
        <v>55.780550171534458</v>
      </c>
    </row>
    <row r="280" spans="17:45" x14ac:dyDescent="0.15">
      <c r="Q280" s="153">
        <f>[1]节奏总纲!AC280</f>
        <v>277</v>
      </c>
      <c r="R280" s="153">
        <f>[1]节奏总纲!AD280</f>
        <v>81.184128141237707</v>
      </c>
      <c r="S280" s="153">
        <f>[1]节奏总纲!AE280</f>
        <v>83.276894748942098</v>
      </c>
      <c r="T280" s="153">
        <f>[1]节奏总纲!AF280</f>
        <v>86.236372138463622</v>
      </c>
      <c r="U280" s="153">
        <f>[1]节奏总纲!AG280</f>
        <v>91.231363981502867</v>
      </c>
      <c r="V280" s="153">
        <f>[1]节奏总纲!AH280</f>
        <v>100.11918773119983</v>
      </c>
      <c r="AN280" s="153">
        <f>[1]节奏总纲!AZ280</f>
        <v>277</v>
      </c>
      <c r="AO280" s="153">
        <f>[1]节奏总纲!BA280</f>
        <v>44.895285442469195</v>
      </c>
      <c r="AP280" s="153">
        <f>[1]节奏总纲!BB280</f>
        <v>46.392810697665375</v>
      </c>
      <c r="AQ280" s="153">
        <f>[1]节奏总纲!BC280</f>
        <v>48.341201416264276</v>
      </c>
      <c r="AR280" s="153">
        <f>[1]节奏总纲!BD280</f>
        <v>51.10023349592187</v>
      </c>
      <c r="AS280" s="153">
        <f>[1]节奏总纲!BE280</f>
        <v>55.806259992731242</v>
      </c>
    </row>
    <row r="281" spans="17:45" x14ac:dyDescent="0.15">
      <c r="Q281" s="153">
        <f>[1]节奏总纲!AC281</f>
        <v>278</v>
      </c>
      <c r="R281" s="153">
        <f>[1]节奏总纲!AD281</f>
        <v>81.23490819272746</v>
      </c>
      <c r="S281" s="153">
        <f>[1]节奏总纲!AE281</f>
        <v>83.327605266312744</v>
      </c>
      <c r="T281" s="153">
        <f>[1]节奏总纲!AF281</f>
        <v>86.285949830907029</v>
      </c>
      <c r="U281" s="153">
        <f>[1]节奏总纲!AG281</f>
        <v>91.2841167841611</v>
      </c>
      <c r="V281" s="153">
        <f>[1]节奏总纲!AH281</f>
        <v>100.1728227465899</v>
      </c>
      <c r="AN281" s="153">
        <f>[1]节奏总纲!AZ281</f>
        <v>278</v>
      </c>
      <c r="AO281" s="153">
        <f>[1]节奏总纲!BA281</f>
        <v>44.921140888773095</v>
      </c>
      <c r="AP281" s="153">
        <f>[1]节奏总纲!BB281</f>
        <v>46.416890751188788</v>
      </c>
      <c r="AQ281" s="153">
        <f>[1]节奏总纲!BC281</f>
        <v>48.365130082810438</v>
      </c>
      <c r="AR281" s="153">
        <f>[1]节奏总纲!BD281</f>
        <v>51.12333926384072</v>
      </c>
      <c r="AS281" s="153">
        <f>[1]节奏总纲!BE281</f>
        <v>55.831969813928033</v>
      </c>
    </row>
    <row r="282" spans="17:45" x14ac:dyDescent="0.15">
      <c r="Q282" s="153">
        <f>[1]节奏总纲!AC282</f>
        <v>279</v>
      </c>
      <c r="R282" s="153">
        <f>[1]节奏总纲!AD282</f>
        <v>81.285688244217212</v>
      </c>
      <c r="S282" s="153">
        <f>[1]节奏总纲!AE282</f>
        <v>83.378315783683405</v>
      </c>
      <c r="T282" s="153">
        <f>[1]节奏总纲!AF282</f>
        <v>86.335527523350422</v>
      </c>
      <c r="U282" s="153">
        <f>[1]节奏总纲!AG282</f>
        <v>91.336869586819319</v>
      </c>
      <c r="V282" s="153">
        <f>[1]节奏总纲!AH282</f>
        <v>100.22645776197997</v>
      </c>
      <c r="AN282" s="153">
        <f>[1]节奏总纲!AZ282</f>
        <v>279</v>
      </c>
      <c r="AO282" s="153">
        <f>[1]节奏总纲!BA282</f>
        <v>44.946996335076996</v>
      </c>
      <c r="AP282" s="153">
        <f>[1]节奏总纲!BB282</f>
        <v>46.440970804712194</v>
      </c>
      <c r="AQ282" s="153">
        <f>[1]节奏总纲!BC282</f>
        <v>48.389058749356593</v>
      </c>
      <c r="AR282" s="153">
        <f>[1]节奏总纲!BD282</f>
        <v>51.146445031759569</v>
      </c>
      <c r="AS282" s="153">
        <f>[1]节奏总纲!BE282</f>
        <v>55.857679635124818</v>
      </c>
    </row>
    <row r="283" spans="17:45" x14ac:dyDescent="0.15">
      <c r="Q283" s="153">
        <f>[1]节奏总纲!AC283</f>
        <v>280</v>
      </c>
      <c r="R283" s="153">
        <f>[1]节奏总纲!AD283</f>
        <v>81.336468295706965</v>
      </c>
      <c r="S283" s="153">
        <f>[1]节奏总纲!AE283</f>
        <v>83.429026301054066</v>
      </c>
      <c r="T283" s="153">
        <f>[1]节奏总纲!AF283</f>
        <v>86.385105215793828</v>
      </c>
      <c r="U283" s="153">
        <f>[1]节奏总纲!AG283</f>
        <v>91.389622389477552</v>
      </c>
      <c r="V283" s="153">
        <f>[1]节奏总纲!AH283</f>
        <v>100.28009277737006</v>
      </c>
      <c r="AN283" s="153">
        <f>[1]节奏总纲!AZ283</f>
        <v>280</v>
      </c>
      <c r="AO283" s="153">
        <f>[1]节奏总纲!BA283</f>
        <v>44.972851781380903</v>
      </c>
      <c r="AP283" s="153">
        <f>[1]节奏总纲!BB283</f>
        <v>46.465050858235607</v>
      </c>
      <c r="AQ283" s="153">
        <f>[1]节奏总纲!BC283</f>
        <v>48.412987415902748</v>
      </c>
      <c r="AR283" s="153">
        <f>[1]节奏总纲!BD283</f>
        <v>51.169550799678412</v>
      </c>
      <c r="AS283" s="153">
        <f>[1]节奏总纲!BE283</f>
        <v>55.883389456321602</v>
      </c>
    </row>
    <row r="284" spans="17:45" x14ac:dyDescent="0.15">
      <c r="Q284" s="153">
        <f>[1]节奏总纲!AC284</f>
        <v>281</v>
      </c>
      <c r="R284" s="153">
        <f>[1]节奏总纲!AD284</f>
        <v>81.387248347196717</v>
      </c>
      <c r="S284" s="153">
        <f>[1]节奏总纲!AE284</f>
        <v>83.479736818424712</v>
      </c>
      <c r="T284" s="153">
        <f>[1]节奏总纲!AF284</f>
        <v>86.434682908237235</v>
      </c>
      <c r="U284" s="153">
        <f>[1]节奏总纲!AG284</f>
        <v>91.442375192135771</v>
      </c>
      <c r="V284" s="153">
        <f>[1]节奏总纲!AH284</f>
        <v>100.33372779276013</v>
      </c>
      <c r="AN284" s="153">
        <f>[1]节奏总纲!AZ284</f>
        <v>281</v>
      </c>
      <c r="AO284" s="153">
        <f>[1]节奏总纲!BA284</f>
        <v>44.998707227684804</v>
      </c>
      <c r="AP284" s="153">
        <f>[1]节奏总纲!BB284</f>
        <v>46.489130911759013</v>
      </c>
      <c r="AQ284" s="153">
        <f>[1]节奏总纲!BC284</f>
        <v>48.43691608244891</v>
      </c>
      <c r="AR284" s="153">
        <f>[1]节奏总纲!BD284</f>
        <v>51.192656567597261</v>
      </c>
      <c r="AS284" s="153">
        <f>[1]节奏总纲!BE284</f>
        <v>55.909099277518393</v>
      </c>
    </row>
    <row r="285" spans="17:45" x14ac:dyDescent="0.15">
      <c r="Q285" s="153">
        <f>[1]节奏总纲!AC285</f>
        <v>282</v>
      </c>
      <c r="R285" s="153">
        <f>[1]节奏总纲!AD285</f>
        <v>81.43802839868647</v>
      </c>
      <c r="S285" s="153">
        <f>[1]节奏总纲!AE285</f>
        <v>83.530447335795373</v>
      </c>
      <c r="T285" s="153">
        <f>[1]节奏总纲!AF285</f>
        <v>86.484260600680642</v>
      </c>
      <c r="U285" s="153">
        <f>[1]节奏总纲!AG285</f>
        <v>91.495127994794004</v>
      </c>
      <c r="V285" s="153">
        <f>[1]节奏总纲!AH285</f>
        <v>100.3873628081502</v>
      </c>
      <c r="AN285" s="153">
        <f>[1]节奏总纲!AZ285</f>
        <v>282</v>
      </c>
      <c r="AO285" s="153">
        <f>[1]节奏总纲!BA285</f>
        <v>45.021201039060998</v>
      </c>
      <c r="AP285" s="153">
        <f>[1]节奏总纲!BB285</f>
        <v>46.513210965282425</v>
      </c>
      <c r="AQ285" s="153">
        <f>[1]节奏总纲!BC285</f>
        <v>48.460844748995065</v>
      </c>
      <c r="AR285" s="153">
        <f>[1]节奏总纲!BD285</f>
        <v>51.215762335516104</v>
      </c>
      <c r="AS285" s="153">
        <f>[1]节奏总纲!BE285</f>
        <v>55.934809098715178</v>
      </c>
    </row>
    <row r="286" spans="17:45" x14ac:dyDescent="0.15">
      <c r="Q286" s="153">
        <f>[1]节奏总纲!AC286</f>
        <v>283</v>
      </c>
      <c r="R286" s="153">
        <f>[1]节奏总纲!AD286</f>
        <v>81.488808450176222</v>
      </c>
      <c r="S286" s="153">
        <f>[1]节奏总纲!AE286</f>
        <v>83.581157853166033</v>
      </c>
      <c r="T286" s="153">
        <f>[1]节奏总纲!AF286</f>
        <v>86.533838293124049</v>
      </c>
      <c r="U286" s="153">
        <f>[1]节奏总纲!AG286</f>
        <v>91.547880797452237</v>
      </c>
      <c r="V286" s="153">
        <f>[1]节奏总纲!AH286</f>
        <v>100.44099782354027</v>
      </c>
      <c r="AN286" s="153">
        <f>[1]节奏总纲!AZ286</f>
        <v>283</v>
      </c>
      <c r="AO286" s="153">
        <f>[1]节奏总纲!BA286</f>
        <v>45.043517922283101</v>
      </c>
      <c r="AP286" s="153">
        <f>[1]节奏总纲!BB286</f>
        <v>46.537291018805831</v>
      </c>
      <c r="AQ286" s="153">
        <f>[1]节奏总纲!BC286</f>
        <v>48.48477341554122</v>
      </c>
      <c r="AR286" s="153">
        <f>[1]节奏总纲!BD286</f>
        <v>51.238868103434953</v>
      </c>
      <c r="AS286" s="153">
        <f>[1]节奏总纲!BE286</f>
        <v>55.960518919911962</v>
      </c>
    </row>
    <row r="287" spans="17:45" x14ac:dyDescent="0.15">
      <c r="Q287" s="153">
        <f>[1]节奏总纲!AC287</f>
        <v>284</v>
      </c>
      <c r="R287" s="153">
        <f>[1]节奏总纲!AD287</f>
        <v>81.539588501665975</v>
      </c>
      <c r="S287" s="153">
        <f>[1]节奏总纲!AE287</f>
        <v>83.631868370536679</v>
      </c>
      <c r="T287" s="153">
        <f>[1]节奏总纲!AF287</f>
        <v>86.583415985567456</v>
      </c>
      <c r="U287" s="153">
        <f>[1]节奏总纲!AG287</f>
        <v>91.600633600110456</v>
      </c>
      <c r="V287" s="153">
        <f>[1]节奏总纲!AH287</f>
        <v>100.49463283893036</v>
      </c>
      <c r="AN287" s="153">
        <f>[1]节奏总纲!AZ287</f>
        <v>284</v>
      </c>
      <c r="AO287" s="153">
        <f>[1]节奏总纲!BA287</f>
        <v>45.065834805505204</v>
      </c>
      <c r="AP287" s="153">
        <f>[1]节奏总纲!BB287</f>
        <v>46.561371072329244</v>
      </c>
      <c r="AQ287" s="153">
        <f>[1]节奏总纲!BC287</f>
        <v>48.508702082087382</v>
      </c>
      <c r="AR287" s="153">
        <f>[1]节奏总纲!BD287</f>
        <v>51.261973871353796</v>
      </c>
      <c r="AS287" s="153">
        <f>[1]节奏总纲!BE287</f>
        <v>55.986228741108754</v>
      </c>
    </row>
    <row r="288" spans="17:45" x14ac:dyDescent="0.15">
      <c r="Q288" s="153">
        <f>[1]节奏总纲!AC288</f>
        <v>285</v>
      </c>
      <c r="R288" s="153">
        <f>[1]节奏总纲!AD288</f>
        <v>81.590368553155727</v>
      </c>
      <c r="S288" s="153">
        <f>[1]节奏总纲!AE288</f>
        <v>83.68257888790734</v>
      </c>
      <c r="T288" s="153">
        <f>[1]节奏总纲!AF288</f>
        <v>86.632993678010848</v>
      </c>
      <c r="U288" s="153">
        <f>[1]节奏总纲!AG288</f>
        <v>91.653386402768689</v>
      </c>
      <c r="V288" s="153">
        <f>[1]节奏总纲!AH288</f>
        <v>100.54826785432043</v>
      </c>
      <c r="AN288" s="153">
        <f>[1]节奏总纲!AZ288</f>
        <v>285</v>
      </c>
      <c r="AO288" s="153">
        <f>[1]节奏总纲!BA288</f>
        <v>45.088151688727308</v>
      </c>
      <c r="AP288" s="153">
        <f>[1]节奏总纲!BB288</f>
        <v>46.58545112585265</v>
      </c>
      <c r="AQ288" s="153">
        <f>[1]节奏总纲!BC288</f>
        <v>48.532630748633537</v>
      </c>
      <c r="AR288" s="153">
        <f>[1]节奏总纲!BD288</f>
        <v>51.285079639272645</v>
      </c>
      <c r="AS288" s="153">
        <f>[1]节奏总纲!BE288</f>
        <v>56.010312347085055</v>
      </c>
    </row>
    <row r="289" spans="17:45" x14ac:dyDescent="0.15">
      <c r="Q289" s="153">
        <f>[1]节奏总纲!AC289</f>
        <v>286</v>
      </c>
      <c r="R289" s="153">
        <f>[1]节奏总纲!AD289</f>
        <v>81.64114860464548</v>
      </c>
      <c r="S289" s="153">
        <f>[1]节奏总纲!AE289</f>
        <v>83.733289405278001</v>
      </c>
      <c r="T289" s="153">
        <f>[1]节奏总纲!AF289</f>
        <v>86.682571370454255</v>
      </c>
      <c r="U289" s="153">
        <f>[1]节奏总纲!AG289</f>
        <v>91.706139205426922</v>
      </c>
      <c r="V289" s="153">
        <f>[1]节奏总纲!AH289</f>
        <v>100.6019028697105</v>
      </c>
      <c r="AN289" s="153">
        <f>[1]节奏总纲!AZ289</f>
        <v>286</v>
      </c>
      <c r="AO289" s="153">
        <f>[1]节奏总纲!BA289</f>
        <v>45.110468571949411</v>
      </c>
      <c r="AP289" s="153">
        <f>[1]节奏总纲!BB289</f>
        <v>46.609531179376063</v>
      </c>
      <c r="AQ289" s="153">
        <f>[1]节奏总纲!BC289</f>
        <v>48.556559415179692</v>
      </c>
      <c r="AR289" s="153">
        <f>[1]节奏总纲!BD289</f>
        <v>51.308185407191495</v>
      </c>
      <c r="AS289" s="153">
        <f>[1]节奏总纲!BE289</f>
        <v>56.032520096468168</v>
      </c>
    </row>
    <row r="290" spans="17:45" x14ac:dyDescent="0.15">
      <c r="Q290" s="153">
        <f>[1]节奏总纲!AC290</f>
        <v>287</v>
      </c>
      <c r="R290" s="153">
        <f>[1]节奏总纲!AD290</f>
        <v>81.691928656135218</v>
      </c>
      <c r="S290" s="153">
        <f>[1]节奏总纲!AE290</f>
        <v>83.783999922648647</v>
      </c>
      <c r="T290" s="153">
        <f>[1]节奏总纲!AF290</f>
        <v>86.732149062897662</v>
      </c>
      <c r="U290" s="153">
        <f>[1]节奏总纲!AG290</f>
        <v>91.758892008085141</v>
      </c>
      <c r="V290" s="153">
        <f>[1]节奏总纲!AH290</f>
        <v>100.65553788510059</v>
      </c>
      <c r="AN290" s="153">
        <f>[1]节奏总纲!AZ290</f>
        <v>287</v>
      </c>
      <c r="AO290" s="153">
        <f>[1]节奏总纲!BA290</f>
        <v>45.132785455171515</v>
      </c>
      <c r="AP290" s="153">
        <f>[1]节奏总纲!BB290</f>
        <v>46.633611232899469</v>
      </c>
      <c r="AQ290" s="153">
        <f>[1]节奏总纲!BC290</f>
        <v>48.580488081725846</v>
      </c>
      <c r="AR290" s="153">
        <f>[1]节奏总纲!BD290</f>
        <v>51.331291175110337</v>
      </c>
      <c r="AS290" s="153">
        <f>[1]节奏总纲!BE290</f>
        <v>56.054727845851275</v>
      </c>
    </row>
    <row r="291" spans="17:45" x14ac:dyDescent="0.15">
      <c r="Q291" s="153">
        <f>[1]节奏总纲!AC291</f>
        <v>288</v>
      </c>
      <c r="R291" s="153">
        <f>[1]节奏总纲!AD291</f>
        <v>81.742708707624971</v>
      </c>
      <c r="S291" s="153">
        <f>[1]节奏总纲!AE291</f>
        <v>83.834710440019307</v>
      </c>
      <c r="T291" s="153">
        <f>[1]节奏总纲!AF291</f>
        <v>86.781726755341069</v>
      </c>
      <c r="U291" s="153">
        <f>[1]节奏总纲!AG291</f>
        <v>91.811644810743374</v>
      </c>
      <c r="V291" s="153">
        <f>[1]节奏总纲!AH291</f>
        <v>100.70917290049066</v>
      </c>
      <c r="AN291" s="153">
        <f>[1]节奏总纲!AZ291</f>
        <v>288</v>
      </c>
      <c r="AO291" s="153">
        <f>[1]节奏总纲!BA291</f>
        <v>45.155102338393618</v>
      </c>
      <c r="AP291" s="153">
        <f>[1]节奏总纲!BB291</f>
        <v>46.657691286422882</v>
      </c>
      <c r="AQ291" s="153">
        <f>[1]节奏总纲!BC291</f>
        <v>48.604416748272008</v>
      </c>
      <c r="AR291" s="153">
        <f>[1]节奏总纲!BD291</f>
        <v>51.354396943029187</v>
      </c>
      <c r="AS291" s="153">
        <f>[1]节奏总纲!BE291</f>
        <v>56.076935595234382</v>
      </c>
    </row>
    <row r="292" spans="17:45" x14ac:dyDescent="0.15">
      <c r="Q292" s="153">
        <f>[1]节奏总纲!AC292</f>
        <v>289</v>
      </c>
      <c r="R292" s="153">
        <f>[1]节奏总纲!AD292</f>
        <v>81.793488759114723</v>
      </c>
      <c r="S292" s="153">
        <f>[1]节奏总纲!AE292</f>
        <v>83.885420957389968</v>
      </c>
      <c r="T292" s="153">
        <f>[1]节奏总纲!AF292</f>
        <v>86.831304447784476</v>
      </c>
      <c r="U292" s="153">
        <f>[1]节奏总纲!AG292</f>
        <v>91.864397613401607</v>
      </c>
      <c r="V292" s="153">
        <f>[1]节奏总纲!AH292</f>
        <v>100.76280791588073</v>
      </c>
      <c r="AN292" s="153">
        <f>[1]节奏总纲!AZ292</f>
        <v>289</v>
      </c>
      <c r="AO292" s="153">
        <f>[1]节奏总纲!BA292</f>
        <v>45.177419221615722</v>
      </c>
      <c r="AP292" s="153">
        <f>[1]节奏总纲!BB292</f>
        <v>46.681771339946287</v>
      </c>
      <c r="AQ292" s="153">
        <f>[1]节奏总纲!BC292</f>
        <v>48.628345414818163</v>
      </c>
      <c r="AR292" s="153">
        <f>[1]节奏总纲!BD292</f>
        <v>51.377502710948029</v>
      </c>
      <c r="AS292" s="153">
        <f>[1]节奏总纲!BE292</f>
        <v>56.099143344617488</v>
      </c>
    </row>
    <row r="293" spans="17:45" x14ac:dyDescent="0.15">
      <c r="Q293" s="153">
        <f>[1]节奏总纲!AC293</f>
        <v>290</v>
      </c>
      <c r="R293" s="153">
        <f>[1]节奏总纲!AD293</f>
        <v>81.844268810604476</v>
      </c>
      <c r="S293" s="153">
        <f>[1]节奏总纲!AE293</f>
        <v>83.936131474760614</v>
      </c>
      <c r="T293" s="153">
        <f>[1]节奏总纲!AF293</f>
        <v>86.880882140227882</v>
      </c>
      <c r="U293" s="153">
        <f>[1]节奏总纲!AG293</f>
        <v>91.917150416059826</v>
      </c>
      <c r="V293" s="153">
        <f>[1]节奏总纲!AH293</f>
        <v>100.8164429312708</v>
      </c>
      <c r="AN293" s="153">
        <f>[1]节奏总纲!AZ293</f>
        <v>290</v>
      </c>
      <c r="AO293" s="153">
        <f>[1]节奏总纲!BA293</f>
        <v>45.199736104837825</v>
      </c>
      <c r="AP293" s="153">
        <f>[1]节奏总纲!BB293</f>
        <v>46.7058513934697</v>
      </c>
      <c r="AQ293" s="153">
        <f>[1]节奏总纲!BC293</f>
        <v>48.652274081364318</v>
      </c>
      <c r="AR293" s="153">
        <f>[1]节奏总纲!BD293</f>
        <v>51.400608478866879</v>
      </c>
      <c r="AS293" s="153">
        <f>[1]节奏总纲!BE293</f>
        <v>56.121351094000602</v>
      </c>
    </row>
    <row r="294" spans="17:45" x14ac:dyDescent="0.15">
      <c r="Q294" s="153">
        <f>[1]节奏总纲!AC294</f>
        <v>291</v>
      </c>
      <c r="R294" s="153">
        <f>[1]节奏总纲!AD294</f>
        <v>81.895048862094228</v>
      </c>
      <c r="S294" s="153">
        <f>[1]节奏总纲!AE294</f>
        <v>83.986841992131275</v>
      </c>
      <c r="T294" s="153">
        <f>[1]节奏总纲!AF294</f>
        <v>86.930459832671289</v>
      </c>
      <c r="U294" s="153">
        <f>[1]节奏总纲!AG294</f>
        <v>91.969903218718059</v>
      </c>
      <c r="V294" s="153">
        <f>[1]节奏总纲!AH294</f>
        <v>100.87007794666089</v>
      </c>
      <c r="AN294" s="153">
        <f>[1]节奏总纲!AZ294</f>
        <v>291</v>
      </c>
      <c r="AO294" s="153">
        <f>[1]节奏总纲!BA294</f>
        <v>45.222052988059936</v>
      </c>
      <c r="AP294" s="153">
        <f>[1]节奏总纲!BB294</f>
        <v>46.729931446993106</v>
      </c>
      <c r="AQ294" s="153">
        <f>[1]节奏总纲!BC294</f>
        <v>48.67620274791048</v>
      </c>
      <c r="AR294" s="153">
        <f>[1]节奏总纲!BD294</f>
        <v>51.423714246785721</v>
      </c>
      <c r="AS294" s="153">
        <f>[1]节奏总纲!BE294</f>
        <v>56.143558843383708</v>
      </c>
    </row>
    <row r="295" spans="17:45" x14ac:dyDescent="0.15">
      <c r="Q295" s="153">
        <f>[1]节奏总纲!AC295</f>
        <v>292</v>
      </c>
      <c r="R295" s="153">
        <f>[1]节奏总纲!AD295</f>
        <v>81.945828913583981</v>
      </c>
      <c r="S295" s="153">
        <f>[1]节奏总纲!AE295</f>
        <v>84.036191564035917</v>
      </c>
      <c r="T295" s="153">
        <f>[1]节奏总纲!AF295</f>
        <v>86.980037525114682</v>
      </c>
      <c r="U295" s="153">
        <f>[1]节奏总纲!AG295</f>
        <v>92.021521414287719</v>
      </c>
      <c r="V295" s="153">
        <f>[1]节奏总纲!AH295</f>
        <v>100.92371296205096</v>
      </c>
      <c r="AN295" s="153">
        <f>[1]节奏总纲!AZ295</f>
        <v>292</v>
      </c>
      <c r="AO295" s="153">
        <f>[1]节奏总纲!BA295</f>
        <v>45.244369871282039</v>
      </c>
      <c r="AP295" s="153">
        <f>[1]节奏总纲!BB295</f>
        <v>46.754011500516519</v>
      </c>
      <c r="AQ295" s="153">
        <f>[1]节奏总纲!BC295</f>
        <v>48.700131414456635</v>
      </c>
      <c r="AR295" s="153">
        <f>[1]节奏总纲!BD295</f>
        <v>51.446820014704571</v>
      </c>
      <c r="AS295" s="153">
        <f>[1]节奏总纲!BE295</f>
        <v>56.165766592766815</v>
      </c>
    </row>
    <row r="296" spans="17:45" x14ac:dyDescent="0.15">
      <c r="Q296" s="153">
        <f>[1]节奏总纲!AC296</f>
        <v>293</v>
      </c>
      <c r="R296" s="153">
        <f>[1]节奏总纲!AD296</f>
        <v>81.996608965073733</v>
      </c>
      <c r="S296" s="153">
        <f>[1]节奏总纲!AE296</f>
        <v>84.085064274836242</v>
      </c>
      <c r="T296" s="153">
        <f>[1]节奏总纲!AF296</f>
        <v>87.029133791498197</v>
      </c>
      <c r="U296" s="153">
        <f>[1]节奏总纲!AG296</f>
        <v>92.071632371634976</v>
      </c>
      <c r="V296" s="153">
        <f>[1]节奏总纲!AH296</f>
        <v>100.97734797744103</v>
      </c>
      <c r="AN296" s="153">
        <f>[1]节奏总纲!AZ296</f>
        <v>293</v>
      </c>
      <c r="AO296" s="153">
        <f>[1]节奏总纲!BA296</f>
        <v>45.266686754504143</v>
      </c>
      <c r="AP296" s="153">
        <f>[1]节奏总纲!BB296</f>
        <v>46.778091554039925</v>
      </c>
      <c r="AQ296" s="153">
        <f>[1]节奏总纲!BC296</f>
        <v>48.72406008100279</v>
      </c>
      <c r="AR296" s="153">
        <f>[1]节奏总纲!BD296</f>
        <v>51.46992578262342</v>
      </c>
      <c r="AS296" s="153">
        <f>[1]节奏总纲!BE296</f>
        <v>56.187974342149921</v>
      </c>
    </row>
    <row r="297" spans="17:45" x14ac:dyDescent="0.15">
      <c r="Q297" s="153">
        <f>[1]节奏总纲!AC297</f>
        <v>294</v>
      </c>
      <c r="R297" s="153">
        <f>[1]节奏总纲!AD297</f>
        <v>82.044215515890215</v>
      </c>
      <c r="S297" s="153">
        <f>[1]节奏总纲!AE297</f>
        <v>84.133936985636566</v>
      </c>
      <c r="T297" s="153">
        <f>[1]节奏总纲!AF297</f>
        <v>87.077905547159801</v>
      </c>
      <c r="U297" s="153">
        <f>[1]节奏总纲!AG297</f>
        <v>92.121743328982234</v>
      </c>
      <c r="V297" s="153">
        <f>[1]节奏总纲!AH297</f>
        <v>101.02868392415382</v>
      </c>
      <c r="AN297" s="153">
        <f>[1]节奏总纲!AZ297</f>
        <v>294</v>
      </c>
      <c r="AO297" s="153">
        <f>[1]节奏总纲!BA297</f>
        <v>45.289003637726246</v>
      </c>
      <c r="AP297" s="153">
        <f>[1]节奏总纲!BB297</f>
        <v>46.802171607563338</v>
      </c>
      <c r="AQ297" s="153">
        <f>[1]节奏总纲!BC297</f>
        <v>48.747988747548945</v>
      </c>
      <c r="AR297" s="153">
        <f>[1]节奏总纲!BD297</f>
        <v>51.493031550542263</v>
      </c>
      <c r="AS297" s="153">
        <f>[1]节奏总纲!BE297</f>
        <v>56.210182091533035</v>
      </c>
    </row>
    <row r="298" spans="17:45" x14ac:dyDescent="0.15">
      <c r="Q298" s="153">
        <f>[1]节奏总纲!AC298</f>
        <v>295</v>
      </c>
      <c r="R298" s="153">
        <f>[1]节奏总纲!AD298</f>
        <v>82.091594979242089</v>
      </c>
      <c r="S298" s="153">
        <f>[1]节奏总纲!AE298</f>
        <v>84.182809696436891</v>
      </c>
      <c r="T298" s="153">
        <f>[1]节奏总纲!AF298</f>
        <v>87.126677302821392</v>
      </c>
      <c r="U298" s="153">
        <f>[1]节奏总纲!AG298</f>
        <v>92.171854286329506</v>
      </c>
      <c r="V298" s="153">
        <f>[1]节奏总纲!AH298</f>
        <v>101.07833899530283</v>
      </c>
      <c r="AN298" s="153">
        <f>[1]节奏总纲!AZ298</f>
        <v>295</v>
      </c>
      <c r="AO298" s="153">
        <f>[1]节奏总纲!BA298</f>
        <v>45.31132052094835</v>
      </c>
      <c r="AP298" s="153">
        <f>[1]节奏总纲!BB298</f>
        <v>46.826251661086744</v>
      </c>
      <c r="AQ298" s="153">
        <f>[1]节奏总纲!BC298</f>
        <v>48.771917414095107</v>
      </c>
      <c r="AR298" s="153">
        <f>[1]节奏总纲!BD298</f>
        <v>51.516137318461112</v>
      </c>
      <c r="AS298" s="153">
        <f>[1]节奏总纲!BE298</f>
        <v>56.232389840916142</v>
      </c>
    </row>
    <row r="299" spans="17:45" x14ac:dyDescent="0.15">
      <c r="Q299" s="153">
        <f>[1]节奏总纲!AC299</f>
        <v>296</v>
      </c>
      <c r="R299" s="153">
        <f>[1]节奏总纲!AD299</f>
        <v>82.138974442593963</v>
      </c>
      <c r="S299" s="153">
        <f>[1]节奏总纲!AE299</f>
        <v>84.23168240723723</v>
      </c>
      <c r="T299" s="153">
        <f>[1]节奏总纲!AF299</f>
        <v>87.175449058482982</v>
      </c>
      <c r="U299" s="153">
        <f>[1]节奏总纲!AG299</f>
        <v>92.221965243676763</v>
      </c>
      <c r="V299" s="153">
        <f>[1]节奏总纲!AH299</f>
        <v>101.12799406645185</v>
      </c>
      <c r="AN299" s="153">
        <f>[1]节奏总纲!AZ299</f>
        <v>296</v>
      </c>
      <c r="AO299" s="153">
        <f>[1]节奏总纲!BA299</f>
        <v>45.333637404170453</v>
      </c>
      <c r="AP299" s="153">
        <f>[1]节奏总纲!BB299</f>
        <v>46.850331714610157</v>
      </c>
      <c r="AQ299" s="153">
        <f>[1]节奏总纲!BC299</f>
        <v>48.795846080641262</v>
      </c>
      <c r="AR299" s="153">
        <f>[1]节奏总纲!BD299</f>
        <v>51.539243086379955</v>
      </c>
      <c r="AS299" s="153">
        <f>[1]节奏总纲!BE299</f>
        <v>56.254597590299248</v>
      </c>
    </row>
    <row r="300" spans="17:45" x14ac:dyDescent="0.15">
      <c r="Q300" s="153">
        <f>[1]节奏总纲!AC300</f>
        <v>297</v>
      </c>
      <c r="R300" s="153">
        <f>[1]节奏总纲!AD300</f>
        <v>82.186353905945836</v>
      </c>
      <c r="S300" s="153">
        <f>[1]节奏总纲!AE300</f>
        <v>84.280555118037555</v>
      </c>
      <c r="T300" s="153">
        <f>[1]节奏总纲!AF300</f>
        <v>87.224220814144587</v>
      </c>
      <c r="U300" s="153">
        <f>[1]节奏总纲!AG300</f>
        <v>92.272076201024021</v>
      </c>
      <c r="V300" s="153">
        <f>[1]节奏总纲!AH300</f>
        <v>101.17764913760085</v>
      </c>
      <c r="AN300" s="153">
        <f>[1]节奏总纲!AZ300</f>
        <v>297</v>
      </c>
      <c r="AO300" s="153">
        <f>[1]节奏总纲!BA300</f>
        <v>45.355954287392557</v>
      </c>
      <c r="AP300" s="153">
        <f>[1]节奏总纲!BB300</f>
        <v>46.874411768133562</v>
      </c>
      <c r="AQ300" s="153">
        <f>[1]节奏总纲!BC300</f>
        <v>48.819774747187417</v>
      </c>
      <c r="AR300" s="153">
        <f>[1]节奏总纲!BD300</f>
        <v>51.562348854298804</v>
      </c>
      <c r="AS300" s="153">
        <f>[1]节奏总纲!BE300</f>
        <v>56.276805339682355</v>
      </c>
    </row>
    <row r="301" spans="17:45" x14ac:dyDescent="0.15">
      <c r="Q301" s="153">
        <f>[1]节奏总纲!AC301</f>
        <v>298</v>
      </c>
      <c r="R301" s="153">
        <f>[1]节奏总纲!AD301</f>
        <v>82.23373336929771</v>
      </c>
      <c r="S301" s="153">
        <f>[1]节奏总纲!AE301</f>
        <v>84.329427828837879</v>
      </c>
      <c r="T301" s="153">
        <f>[1]节奏总纲!AF301</f>
        <v>87.272992569806178</v>
      </c>
      <c r="U301" s="153">
        <f>[1]节奏总纲!AG301</f>
        <v>92.322187158371293</v>
      </c>
      <c r="V301" s="153">
        <f>[1]节奏总纲!AH301</f>
        <v>101.22730420874987</v>
      </c>
      <c r="AN301" s="153">
        <f>[1]节奏总纲!AZ301</f>
        <v>298</v>
      </c>
      <c r="AO301" s="153">
        <f>[1]节奏总纲!BA301</f>
        <v>45.37827117061466</v>
      </c>
      <c r="AP301" s="153">
        <f>[1]节奏总纲!BB301</f>
        <v>46.898491821656968</v>
      </c>
      <c r="AQ301" s="153">
        <f>[1]节奏总纲!BC301</f>
        <v>48.843703413733579</v>
      </c>
      <c r="AR301" s="153">
        <f>[1]节奏总纲!BD301</f>
        <v>51.585454622217647</v>
      </c>
      <c r="AS301" s="153">
        <f>[1]节奏总纲!BE301</f>
        <v>56.299013089065468</v>
      </c>
    </row>
    <row r="302" spans="17:45" x14ac:dyDescent="0.15">
      <c r="Q302" s="153">
        <f>[1]节奏总纲!AC302</f>
        <v>299</v>
      </c>
      <c r="R302" s="153">
        <f>[1]节奏总纲!AD302</f>
        <v>82.281112832649583</v>
      </c>
      <c r="S302" s="153">
        <f>[1]节奏总纲!AE302</f>
        <v>84.378300539638204</v>
      </c>
      <c r="T302" s="153">
        <f>[1]节奏总纲!AF302</f>
        <v>87.321764325467768</v>
      </c>
      <c r="U302" s="153">
        <f>[1]节奏总纲!AG302</f>
        <v>92.37229811571855</v>
      </c>
      <c r="V302" s="153">
        <f>[1]节奏总纲!AH302</f>
        <v>101.27695927989888</v>
      </c>
      <c r="AN302" s="153">
        <f>[1]节奏总纲!AZ302</f>
        <v>299</v>
      </c>
      <c r="AO302" s="153">
        <f>[1]节奏总纲!BA302</f>
        <v>45.400588053836763</v>
      </c>
      <c r="AP302" s="153">
        <f>[1]节奏总纲!BB302</f>
        <v>46.922571875180381</v>
      </c>
      <c r="AQ302" s="153">
        <f>[1]节奏总纲!BC302</f>
        <v>48.867632080279733</v>
      </c>
      <c r="AR302" s="153">
        <f>[1]节奏总纲!BD302</f>
        <v>51.608560390136496</v>
      </c>
      <c r="AS302" s="153">
        <f>[1]节奏总纲!BE302</f>
        <v>56.321220838448575</v>
      </c>
    </row>
    <row r="303" spans="17:45" x14ac:dyDescent="0.15">
      <c r="Q303" s="153">
        <f>[1]节奏总纲!AC303</f>
        <v>300</v>
      </c>
      <c r="R303" s="153">
        <f>[1]节奏总纲!AD303</f>
        <v>82.328492296001457</v>
      </c>
      <c r="S303" s="153">
        <f>[1]节奏总纲!AE303</f>
        <v>84.427173250438543</v>
      </c>
      <c r="T303" s="153">
        <f>[1]节奏总纲!AF303</f>
        <v>87.370536081129359</v>
      </c>
      <c r="U303" s="153">
        <f>[1]节奏总纲!AG303</f>
        <v>92.422409073065808</v>
      </c>
      <c r="V303" s="153">
        <f>[1]节奏总纲!AH303</f>
        <v>101.32661435104789</v>
      </c>
      <c r="AN303" s="153">
        <f>[1]节奏总纲!AZ303</f>
        <v>300</v>
      </c>
      <c r="AO303" s="153">
        <f>[1]节奏总纲!BA303</f>
        <v>45.422904937058867</v>
      </c>
      <c r="AP303" s="153">
        <f>[1]节奏总纲!BB303</f>
        <v>46.946651928703787</v>
      </c>
      <c r="AQ303" s="153">
        <f>[1]节奏总纲!BC303</f>
        <v>48.891560746825888</v>
      </c>
      <c r="AR303" s="153">
        <f>[1]节奏总纲!BD303</f>
        <v>51.631666158055346</v>
      </c>
      <c r="AS303" s="153">
        <f>[1]节奏总纲!BE303</f>
        <v>56.343428587831681</v>
      </c>
    </row>
    <row r="304" spans="17:45" x14ac:dyDescent="0.15">
      <c r="Q304" s="153">
        <f>[1]节奏总纲!AC304</f>
        <v>301</v>
      </c>
      <c r="R304" s="153">
        <f>[1]节奏总纲!AD304</f>
        <v>82.375871759353331</v>
      </c>
      <c r="S304" s="153">
        <f>[1]节奏总纲!AE304</f>
        <v>84.476045961238867</v>
      </c>
      <c r="T304" s="153">
        <f>[1]节奏总纲!AF304</f>
        <v>87.419307836790964</v>
      </c>
      <c r="U304" s="153">
        <f>[1]节奏总纲!AG304</f>
        <v>92.472520030413079</v>
      </c>
      <c r="V304" s="153">
        <f>[1]节奏总纲!AH304</f>
        <v>101.3762694221969</v>
      </c>
      <c r="AN304" s="153">
        <f>[1]节奏总纲!AZ304</f>
        <v>301</v>
      </c>
      <c r="AO304" s="153">
        <f>[1]节奏总纲!BA304</f>
        <v>45.44522182028097</v>
      </c>
      <c r="AP304" s="153">
        <f>[1]节奏总纲!BB304</f>
        <v>46.9707319822272</v>
      </c>
      <c r="AQ304" s="153">
        <f>[1]节奏总纲!BC304</f>
        <v>48.91548941337205</v>
      </c>
      <c r="AR304" s="153">
        <f>[1]节奏总纲!BD304</f>
        <v>51.654771925974188</v>
      </c>
      <c r="AS304" s="153">
        <f>[1]节奏总纲!BE304</f>
        <v>56.365636337214795</v>
      </c>
    </row>
    <row r="305" spans="17:45" x14ac:dyDescent="0.15">
      <c r="Q305" s="153">
        <f>[1]节奏总纲!AC305</f>
        <v>302</v>
      </c>
      <c r="R305" s="153">
        <f>[1]节奏总纲!AD305</f>
        <v>82.423251222705204</v>
      </c>
      <c r="S305" s="153">
        <f>[1]节奏总纲!AE305</f>
        <v>84.524918672039192</v>
      </c>
      <c r="T305" s="153">
        <f>[1]节奏总纲!AF305</f>
        <v>87.468079592452554</v>
      </c>
      <c r="U305" s="153">
        <f>[1]节奏总纲!AG305</f>
        <v>92.522630987760337</v>
      </c>
      <c r="V305" s="153">
        <f>[1]节奏总纲!AH305</f>
        <v>101.42592449334592</v>
      </c>
      <c r="AN305" s="153">
        <f>[1]节奏总纲!AZ305</f>
        <v>302</v>
      </c>
      <c r="AO305" s="153">
        <f>[1]节奏总纲!BA305</f>
        <v>45.467538703503074</v>
      </c>
      <c r="AP305" s="153">
        <f>[1]节奏总纲!BB305</f>
        <v>46.994812035750606</v>
      </c>
      <c r="AQ305" s="153">
        <f>[1]节奏总纲!BC305</f>
        <v>48.939418079918205</v>
      </c>
      <c r="AR305" s="153">
        <f>[1]节奏总纲!BD305</f>
        <v>51.677877693893038</v>
      </c>
      <c r="AS305" s="153">
        <f>[1]节奏总纲!BE305</f>
        <v>56.387844086597902</v>
      </c>
    </row>
    <row r="306" spans="17:45" x14ac:dyDescent="0.15">
      <c r="Q306" s="153">
        <f>[1]节奏总纲!AC306</f>
        <v>303</v>
      </c>
      <c r="R306" s="153">
        <f>[1]节奏总纲!AD306</f>
        <v>82.470630686057078</v>
      </c>
      <c r="S306" s="153">
        <f>[1]节奏总纲!AE306</f>
        <v>84.573791382839516</v>
      </c>
      <c r="T306" s="153">
        <f>[1]节奏总纲!AF306</f>
        <v>87.516851348114145</v>
      </c>
      <c r="U306" s="153">
        <f>[1]节奏总纲!AG306</f>
        <v>92.572741945107595</v>
      </c>
      <c r="V306" s="153">
        <f>[1]节奏总纲!AH306</f>
        <v>101.47557956449492</v>
      </c>
      <c r="AN306" s="153">
        <f>[1]节奏总纲!AZ306</f>
        <v>303</v>
      </c>
      <c r="AO306" s="153">
        <f>[1]节奏总纲!BA306</f>
        <v>45.489855586725177</v>
      </c>
      <c r="AP306" s="153">
        <f>[1]节奏总纲!BB306</f>
        <v>47.016308935086101</v>
      </c>
      <c r="AQ306" s="153">
        <f>[1]节奏总纲!BC306</f>
        <v>48.96334674646436</v>
      </c>
      <c r="AR306" s="153">
        <f>[1]节奏总纲!BD306</f>
        <v>51.70098346181188</v>
      </c>
      <c r="AS306" s="153">
        <f>[1]节奏总纲!BE306</f>
        <v>56.410051835981008</v>
      </c>
    </row>
    <row r="307" spans="17:45" x14ac:dyDescent="0.15">
      <c r="Q307" s="153">
        <f>[1]节奏总纲!AC307</f>
        <v>304</v>
      </c>
      <c r="R307" s="153">
        <f>[1]节奏总纲!AD307</f>
        <v>82.518010149408951</v>
      </c>
      <c r="S307" s="153">
        <f>[1]节奏总纲!AE307</f>
        <v>84.622664093639855</v>
      </c>
      <c r="T307" s="153">
        <f>[1]节奏总纲!AF307</f>
        <v>87.565623103775735</v>
      </c>
      <c r="U307" s="153">
        <f>[1]节奏总纲!AG307</f>
        <v>92.622852902454852</v>
      </c>
      <c r="V307" s="153">
        <f>[1]节奏总纲!AH307</f>
        <v>101.52523463564394</v>
      </c>
      <c r="AN307" s="153">
        <f>[1]节奏总纲!AZ307</f>
        <v>304</v>
      </c>
      <c r="AO307" s="153">
        <f>[1]节奏总纲!BA307</f>
        <v>45.512172469947281</v>
      </c>
      <c r="AP307" s="153">
        <f>[1]节奏总纲!BB307</f>
        <v>47.037096473408994</v>
      </c>
      <c r="AQ307" s="153">
        <f>[1]节奏总纲!BC307</f>
        <v>48.987275413010522</v>
      </c>
      <c r="AR307" s="153">
        <f>[1]节奏总纲!BD307</f>
        <v>51.72408922973073</v>
      </c>
      <c r="AS307" s="153">
        <f>[1]节奏总纲!BE307</f>
        <v>56.432259585364115</v>
      </c>
    </row>
    <row r="308" spans="17:45" x14ac:dyDescent="0.15">
      <c r="Q308" s="153">
        <f>[1]节奏总纲!AC308</f>
        <v>305</v>
      </c>
      <c r="R308" s="153">
        <f>[1]节奏总纲!AD308</f>
        <v>82.565389612760825</v>
      </c>
      <c r="S308" s="153">
        <f>[1]节奏总纲!AE308</f>
        <v>84.67153680444018</v>
      </c>
      <c r="T308" s="153">
        <f>[1]节奏总纲!AF308</f>
        <v>87.61439485943734</v>
      </c>
      <c r="U308" s="153">
        <f>[1]节奏总纲!AG308</f>
        <v>92.672963859802124</v>
      </c>
      <c r="V308" s="153">
        <f>[1]节奏总纲!AH308</f>
        <v>101.57488970679294</v>
      </c>
      <c r="AN308" s="153">
        <f>[1]节奏总纲!AZ308</f>
        <v>305</v>
      </c>
      <c r="AO308" s="153">
        <f>[1]节奏总纲!BA308</f>
        <v>45.534489353169384</v>
      </c>
      <c r="AP308" s="153">
        <f>[1]节奏总纲!BB308</f>
        <v>47.057884011731893</v>
      </c>
      <c r="AQ308" s="153">
        <f>[1]节奏总纲!BC308</f>
        <v>49.009673493801003</v>
      </c>
      <c r="AR308" s="153">
        <f>[1]节奏总纲!BD308</f>
        <v>51.747194997649579</v>
      </c>
      <c r="AS308" s="153">
        <f>[1]节奏总纲!BE308</f>
        <v>56.454467334747228</v>
      </c>
    </row>
    <row r="309" spans="17:45" x14ac:dyDescent="0.15">
      <c r="Q309" s="153">
        <f>[1]节奏总纲!AC309</f>
        <v>306</v>
      </c>
      <c r="R309" s="153">
        <f>[1]节奏总纲!AD309</f>
        <v>82.612769076112698</v>
      </c>
      <c r="S309" s="153">
        <f>[1]节奏总纲!AE309</f>
        <v>84.720409515240505</v>
      </c>
      <c r="T309" s="153">
        <f>[1]节奏总纲!AF309</f>
        <v>87.66316661509893</v>
      </c>
      <c r="U309" s="153">
        <f>[1]节奏总纲!AG309</f>
        <v>92.723074817149381</v>
      </c>
      <c r="V309" s="153">
        <f>[1]节奏总纲!AH309</f>
        <v>101.62454477794196</v>
      </c>
      <c r="AN309" s="153">
        <f>[1]节奏总纲!AZ309</f>
        <v>306</v>
      </c>
      <c r="AO309" s="153">
        <f>[1]节奏总纲!BA309</f>
        <v>45.556806236391488</v>
      </c>
      <c r="AP309" s="153">
        <f>[1]节奏总纲!BB309</f>
        <v>47.078671550054786</v>
      </c>
      <c r="AQ309" s="153">
        <f>[1]节奏总纲!BC309</f>
        <v>49.030333272797542</v>
      </c>
      <c r="AR309" s="153">
        <f>[1]节奏总纲!BD309</f>
        <v>51.770300765568422</v>
      </c>
      <c r="AS309" s="153">
        <f>[1]节奏总纲!BE309</f>
        <v>56.476675084130335</v>
      </c>
    </row>
    <row r="310" spans="17:45" x14ac:dyDescent="0.15">
      <c r="Q310" s="153">
        <f>[1]节奏总纲!AC310</f>
        <v>307</v>
      </c>
      <c r="R310" s="153">
        <f>[1]节奏总纲!AD310</f>
        <v>82.660148539464572</v>
      </c>
      <c r="S310" s="153">
        <f>[1]节奏总纲!AE310</f>
        <v>84.769282226040829</v>
      </c>
      <c r="T310" s="153">
        <f>[1]节奏总纲!AF310</f>
        <v>87.711938370760521</v>
      </c>
      <c r="U310" s="153">
        <f>[1]节奏总纲!AG310</f>
        <v>92.773185774496639</v>
      </c>
      <c r="V310" s="153">
        <f>[1]节奏总纲!AH310</f>
        <v>101.67419984909097</v>
      </c>
      <c r="AN310" s="153">
        <f>[1]节奏总纲!AZ310</f>
        <v>307</v>
      </c>
      <c r="AO310" s="153">
        <f>[1]节奏总纲!BA310</f>
        <v>45.579123119613591</v>
      </c>
      <c r="AP310" s="153">
        <f>[1]节奏总纲!BB310</f>
        <v>47.099459088377678</v>
      </c>
      <c r="AQ310" s="153">
        <f>[1]节奏总纲!BC310</f>
        <v>49.05099305179408</v>
      </c>
      <c r="AR310" s="153">
        <f>[1]节奏总纲!BD310</f>
        <v>51.793406533487271</v>
      </c>
      <c r="AS310" s="153">
        <f>[1]节奏总纲!BE310</f>
        <v>56.498882833513441</v>
      </c>
    </row>
    <row r="311" spans="17:45" x14ac:dyDescent="0.15">
      <c r="Q311" s="153">
        <f>[1]节奏总纲!AC311</f>
        <v>308</v>
      </c>
      <c r="R311" s="153">
        <f>[1]节奏总纲!AD311</f>
        <v>82.707528002816446</v>
      </c>
      <c r="S311" s="153">
        <f>[1]节奏总纲!AE311</f>
        <v>84.818154936841154</v>
      </c>
      <c r="T311" s="153">
        <f>[1]节奏总纲!AF311</f>
        <v>87.760710126422126</v>
      </c>
      <c r="U311" s="153">
        <f>[1]节奏总纲!AG311</f>
        <v>92.823296731843911</v>
      </c>
      <c r="V311" s="153">
        <f>[1]节奏总纲!AH311</f>
        <v>101.72385492023999</v>
      </c>
      <c r="AN311" s="153">
        <f>[1]节奏总纲!AZ311</f>
        <v>308</v>
      </c>
      <c r="AO311" s="153">
        <f>[1]节奏总纲!BA311</f>
        <v>45.601440002835695</v>
      </c>
      <c r="AP311" s="153">
        <f>[1]节奏总纲!BB311</f>
        <v>47.12024662670057</v>
      </c>
      <c r="AQ311" s="153">
        <f>[1]节奏总纲!BC311</f>
        <v>49.071652830790612</v>
      </c>
      <c r="AR311" s="153">
        <f>[1]节奏总纲!BD311</f>
        <v>51.816512301406114</v>
      </c>
      <c r="AS311" s="153">
        <f>[1]节奏总纲!BE311</f>
        <v>56.521090582896548</v>
      </c>
    </row>
    <row r="312" spans="17:45" x14ac:dyDescent="0.15">
      <c r="Q312" s="153">
        <f>[1]节奏总纲!AC312</f>
        <v>309</v>
      </c>
      <c r="R312" s="153">
        <f>[1]节奏总纲!AD312</f>
        <v>82.754907466168319</v>
      </c>
      <c r="S312" s="153">
        <f>[1]节奏总纲!AE312</f>
        <v>84.867027647641493</v>
      </c>
      <c r="T312" s="153">
        <f>[1]节奏总纲!AF312</f>
        <v>87.809481882083716</v>
      </c>
      <c r="U312" s="153">
        <f>[1]节奏总纲!AG312</f>
        <v>92.873407689191168</v>
      </c>
      <c r="V312" s="153">
        <f>[1]节奏总纲!AH312</f>
        <v>101.77350999138899</v>
      </c>
      <c r="AN312" s="153">
        <f>[1]节奏总纲!AZ312</f>
        <v>309</v>
      </c>
      <c r="AO312" s="153">
        <f>[1]节奏总纲!BA312</f>
        <v>45.623756886057798</v>
      </c>
      <c r="AP312" s="153">
        <f>[1]节奏总纲!BB312</f>
        <v>47.14103416502347</v>
      </c>
      <c r="AQ312" s="153">
        <f>[1]节奏总纲!BC312</f>
        <v>49.09231260978715</v>
      </c>
      <c r="AR312" s="153">
        <f>[1]节奏总纲!BD312</f>
        <v>51.839618069324963</v>
      </c>
      <c r="AS312" s="153">
        <f>[1]节奏总纲!BE312</f>
        <v>56.543298332279662</v>
      </c>
    </row>
    <row r="313" spans="17:45" x14ac:dyDescent="0.15">
      <c r="Q313" s="153">
        <f>[1]节奏总纲!AC313</f>
        <v>310</v>
      </c>
      <c r="R313" s="153">
        <f>[1]节奏总纲!AD313</f>
        <v>82.802286929520193</v>
      </c>
      <c r="S313" s="153">
        <f>[1]节奏总纲!AE313</f>
        <v>84.915900358441817</v>
      </c>
      <c r="T313" s="153">
        <f>[1]节奏总纲!AF313</f>
        <v>87.858253637745307</v>
      </c>
      <c r="U313" s="153">
        <f>[1]节奏总纲!AG313</f>
        <v>92.923518646538426</v>
      </c>
      <c r="V313" s="153">
        <f>[1]节奏总纲!AH313</f>
        <v>101.82316506253801</v>
      </c>
      <c r="AN313" s="153">
        <f>[1]节奏总纲!AZ313</f>
        <v>310</v>
      </c>
      <c r="AO313" s="153">
        <f>[1]节奏总纲!BA313</f>
        <v>45.646073769279901</v>
      </c>
      <c r="AP313" s="153">
        <f>[1]节奏总纲!BB313</f>
        <v>47.161821703346362</v>
      </c>
      <c r="AQ313" s="153">
        <f>[1]节奏总纲!BC313</f>
        <v>49.112972388783689</v>
      </c>
      <c r="AR313" s="153">
        <f>[1]节奏总纲!BD313</f>
        <v>51.862723837243806</v>
      </c>
      <c r="AS313" s="153">
        <f>[1]节奏总纲!BE313</f>
        <v>56.565506081662768</v>
      </c>
    </row>
    <row r="314" spans="17:45" x14ac:dyDescent="0.15">
      <c r="Q314" s="153">
        <f>[1]节奏总纲!AC314</f>
        <v>311</v>
      </c>
      <c r="R314" s="153">
        <f>[1]节奏总纲!AD314</f>
        <v>82.849666392872066</v>
      </c>
      <c r="S314" s="153">
        <f>[1]节奏总纲!AE314</f>
        <v>84.964773069242142</v>
      </c>
      <c r="T314" s="153">
        <f>[1]节奏总纲!AF314</f>
        <v>87.907025393406897</v>
      </c>
      <c r="U314" s="153">
        <f>[1]节奏总纲!AG314</f>
        <v>92.973629603885698</v>
      </c>
      <c r="V314" s="153">
        <f>[1]节奏总纲!AH314</f>
        <v>101.87282013368701</v>
      </c>
      <c r="AN314" s="153">
        <f>[1]节奏总纲!AZ314</f>
        <v>311</v>
      </c>
      <c r="AO314" s="153">
        <f>[1]节奏总纲!BA314</f>
        <v>45.668390652502012</v>
      </c>
      <c r="AP314" s="153">
        <f>[1]节奏总纲!BB314</f>
        <v>47.182609241669255</v>
      </c>
      <c r="AQ314" s="153">
        <f>[1]节奏总纲!BC314</f>
        <v>49.133632167780227</v>
      </c>
      <c r="AR314" s="153">
        <f>[1]节奏总纲!BD314</f>
        <v>51.885829605162655</v>
      </c>
      <c r="AS314" s="153">
        <f>[1]节奏总纲!BE314</f>
        <v>56.587713831045875</v>
      </c>
    </row>
    <row r="315" spans="17:45" x14ac:dyDescent="0.15">
      <c r="Q315" s="153">
        <f>[1]节奏总纲!AC315</f>
        <v>312</v>
      </c>
      <c r="R315" s="153">
        <f>[1]节奏总纲!AD315</f>
        <v>82.89704585622394</v>
      </c>
      <c r="S315" s="153">
        <f>[1]节奏总纲!AE315</f>
        <v>85.012531647506819</v>
      </c>
      <c r="T315" s="153">
        <f>[1]节奏总纲!AF315</f>
        <v>87.955797149068502</v>
      </c>
      <c r="U315" s="153">
        <f>[1]节奏总纲!AG315</f>
        <v>93.022367647203353</v>
      </c>
      <c r="V315" s="153">
        <f>[1]节奏总纲!AH315</f>
        <v>101.92247520483603</v>
      </c>
      <c r="AN315" s="153">
        <f>[1]节奏总纲!AZ315</f>
        <v>312</v>
      </c>
      <c r="AO315" s="153">
        <f>[1]节奏总纲!BA315</f>
        <v>45.690707535724115</v>
      </c>
      <c r="AP315" s="153">
        <f>[1]节奏总纲!BB315</f>
        <v>47.203396779992147</v>
      </c>
      <c r="AQ315" s="153">
        <f>[1]节奏总纲!BC315</f>
        <v>49.154291946776759</v>
      </c>
      <c r="AR315" s="153">
        <f>[1]节奏总纲!BD315</f>
        <v>51.908935373081505</v>
      </c>
      <c r="AS315" s="153">
        <f>[1]节奏总纲!BE315</f>
        <v>56.609921580428981</v>
      </c>
    </row>
    <row r="316" spans="17:45" x14ac:dyDescent="0.15">
      <c r="Q316" s="153">
        <f>[1]节奏总纲!AC316</f>
        <v>313</v>
      </c>
      <c r="R316" s="153">
        <f>[1]节奏总纲!AD316</f>
        <v>82.944425319575814</v>
      </c>
      <c r="S316" s="153">
        <f>[1]节奏总纲!AE316</f>
        <v>85.057414064088832</v>
      </c>
      <c r="T316" s="153">
        <f>[1]节奏总纲!AF316</f>
        <v>88.004756197276762</v>
      </c>
      <c r="U316" s="153">
        <f>[1]节奏总纲!AG316</f>
        <v>93.069580693431178</v>
      </c>
      <c r="V316" s="153">
        <f>[1]节奏总纲!AH316</f>
        <v>101.97213027598504</v>
      </c>
      <c r="AN316" s="153">
        <f>[1]节奏总纲!AZ316</f>
        <v>313</v>
      </c>
      <c r="AO316" s="153">
        <f>[1]节奏总纲!BA316</f>
        <v>45.713024418946219</v>
      </c>
      <c r="AP316" s="153">
        <f>[1]节奏总纲!BB316</f>
        <v>47.224184318315039</v>
      </c>
      <c r="AQ316" s="153">
        <f>[1]节奏总纲!BC316</f>
        <v>49.174951725773298</v>
      </c>
      <c r="AR316" s="153">
        <f>[1]节奏总纲!BD316</f>
        <v>51.932041141000347</v>
      </c>
      <c r="AS316" s="153">
        <f>[1]节奏总纲!BE316</f>
        <v>56.632129329812095</v>
      </c>
    </row>
    <row r="317" spans="17:45" x14ac:dyDescent="0.15">
      <c r="Q317" s="153">
        <f>[1]节奏总纲!AC317</f>
        <v>314</v>
      </c>
      <c r="R317" s="153">
        <f>[1]节奏总纲!AD317</f>
        <v>82.991804782927687</v>
      </c>
      <c r="S317" s="153">
        <f>[1]节奏总纲!AE317</f>
        <v>85.10229648067083</v>
      </c>
      <c r="T317" s="153">
        <f>[1]节奏总纲!AF317</f>
        <v>88.05552724748766</v>
      </c>
      <c r="U317" s="153">
        <f>[1]节奏总纲!AG317</f>
        <v>93.116793739659002</v>
      </c>
      <c r="V317" s="153">
        <f>[1]节奏总纲!AH317</f>
        <v>102.01969836502204</v>
      </c>
      <c r="AN317" s="153">
        <f>[1]节奏总纲!AZ317</f>
        <v>314</v>
      </c>
      <c r="AO317" s="153">
        <f>[1]节奏总纲!BA317</f>
        <v>45.735341302168322</v>
      </c>
      <c r="AP317" s="153">
        <f>[1]节奏总纲!BB317</f>
        <v>47.244971856637939</v>
      </c>
      <c r="AQ317" s="153">
        <f>[1]节奏总纲!BC317</f>
        <v>49.195611504769836</v>
      </c>
      <c r="AR317" s="153">
        <f>[1]节奏总纲!BD317</f>
        <v>51.955146908919197</v>
      </c>
      <c r="AS317" s="153">
        <f>[1]节奏总纲!BE317</f>
        <v>56.654337079195201</v>
      </c>
    </row>
    <row r="318" spans="17:45" x14ac:dyDescent="0.15">
      <c r="Q318" s="153">
        <f>[1]节奏总纲!AC318</f>
        <v>315</v>
      </c>
      <c r="R318" s="153">
        <f>[1]节奏总纲!AD318</f>
        <v>83.03656019452734</v>
      </c>
      <c r="S318" s="153">
        <f>[1]节奏总纲!AE318</f>
        <v>85.147178897252829</v>
      </c>
      <c r="T318" s="153">
        <f>[1]节奏总纲!AF318</f>
        <v>88.106298297698572</v>
      </c>
      <c r="U318" s="153">
        <f>[1]节奏总纲!AG318</f>
        <v>93.164006785886826</v>
      </c>
      <c r="V318" s="153">
        <f>[1]节奏总纲!AH318</f>
        <v>102.06459660376342</v>
      </c>
      <c r="AN318" s="153">
        <f>[1]节奏总纲!AZ318</f>
        <v>315</v>
      </c>
      <c r="AO318" s="153">
        <f>[1]节奏总纲!BA318</f>
        <v>45.757658185390426</v>
      </c>
      <c r="AP318" s="153">
        <f>[1]节奏总纲!BB318</f>
        <v>47.265759394960831</v>
      </c>
      <c r="AQ318" s="153">
        <f>[1]节奏总纲!BC318</f>
        <v>49.216271283766375</v>
      </c>
      <c r="AR318" s="153">
        <f>[1]节奏总纲!BD318</f>
        <v>51.978252676838039</v>
      </c>
      <c r="AS318" s="153">
        <f>[1]节奏总纲!BE318</f>
        <v>56.676544828578308</v>
      </c>
    </row>
    <row r="319" spans="17:45" x14ac:dyDescent="0.15">
      <c r="Q319" s="153">
        <f>[1]节奏总纲!AC319</f>
        <v>316</v>
      </c>
      <c r="R319" s="153">
        <f>[1]节奏总纲!AD319</f>
        <v>83.080766796955942</v>
      </c>
      <c r="S319" s="153">
        <f>[1]节奏总纲!AE319</f>
        <v>85.192061313834827</v>
      </c>
      <c r="T319" s="153">
        <f>[1]节奏总纲!AF319</f>
        <v>88.15706934790947</v>
      </c>
      <c r="U319" s="153">
        <f>[1]节奏总纲!AG319</f>
        <v>93.211219832114651</v>
      </c>
      <c r="V319" s="153">
        <f>[1]节奏总纲!AH319</f>
        <v>102.1094948425048</v>
      </c>
      <c r="AN319" s="153">
        <f>[1]节奏总纲!AZ319</f>
        <v>316</v>
      </c>
      <c r="AO319" s="153">
        <f>[1]节奏总纲!BA319</f>
        <v>45.779975068612529</v>
      </c>
      <c r="AP319" s="153">
        <f>[1]节奏总纲!BB319</f>
        <v>47.286546933283724</v>
      </c>
      <c r="AQ319" s="153">
        <f>[1]节奏总纲!BC319</f>
        <v>49.236931062762913</v>
      </c>
      <c r="AR319" s="153">
        <f>[1]节奏总纲!BD319</f>
        <v>52.001173105835825</v>
      </c>
      <c r="AS319" s="153">
        <f>[1]节奏总纲!BE319</f>
        <v>56.698752577961415</v>
      </c>
    </row>
    <row r="320" spans="17:45" x14ac:dyDescent="0.15">
      <c r="Q320" s="153">
        <f>[1]节奏总纲!AC320</f>
        <v>317</v>
      </c>
      <c r="R320" s="153">
        <f>[1]节奏总纲!AD320</f>
        <v>83.124973399384558</v>
      </c>
      <c r="S320" s="153">
        <f>[1]节奏总纲!AE320</f>
        <v>85.236943730416826</v>
      </c>
      <c r="T320" s="153">
        <f>[1]节奏总纲!AF320</f>
        <v>88.207840398120382</v>
      </c>
      <c r="U320" s="153">
        <f>[1]节奏总纲!AG320</f>
        <v>93.258432878342475</v>
      </c>
      <c r="V320" s="153">
        <f>[1]节奏总纲!AH320</f>
        <v>102.15439308124618</v>
      </c>
      <c r="AN320" s="153">
        <f>[1]节奏总纲!AZ320</f>
        <v>317</v>
      </c>
      <c r="AO320" s="153">
        <f>[1]节奏总纲!BA320</f>
        <v>45.802291951834633</v>
      </c>
      <c r="AP320" s="153">
        <f>[1]节奏总纲!BB320</f>
        <v>47.307334471606616</v>
      </c>
      <c r="AQ320" s="153">
        <f>[1]节奏总纲!BC320</f>
        <v>49.257590841759445</v>
      </c>
      <c r="AR320" s="153">
        <f>[1]节奏总纲!BD320</f>
        <v>52.021126446631868</v>
      </c>
      <c r="AS320" s="153">
        <f>[1]节奏总纲!BE320</f>
        <v>56.720960327344528</v>
      </c>
    </row>
    <row r="321" spans="17:45" x14ac:dyDescent="0.15">
      <c r="Q321" s="153">
        <f>[1]节奏总纲!AC321</f>
        <v>318</v>
      </c>
      <c r="R321" s="153">
        <f>[1]节奏总纲!AD321</f>
        <v>83.16918000181316</v>
      </c>
      <c r="S321" s="153">
        <f>[1]节奏总纲!AE321</f>
        <v>85.281826146998839</v>
      </c>
      <c r="T321" s="153">
        <f>[1]节奏总纲!AF321</f>
        <v>88.258611448331294</v>
      </c>
      <c r="U321" s="153">
        <f>[1]节奏总纲!AG321</f>
        <v>93.3056459245703</v>
      </c>
      <c r="V321" s="153">
        <f>[1]节奏总纲!AH321</f>
        <v>102.19929131998755</v>
      </c>
      <c r="AN321" s="153">
        <f>[1]节奏总纲!AZ321</f>
        <v>318</v>
      </c>
      <c r="AO321" s="153">
        <f>[1]节奏总纲!BA321</f>
        <v>45.824608835056736</v>
      </c>
      <c r="AP321" s="153">
        <f>[1]节奏总纲!BB321</f>
        <v>47.328122009929508</v>
      </c>
      <c r="AQ321" s="153">
        <f>[1]节奏总纲!BC321</f>
        <v>49.278250620755983</v>
      </c>
      <c r="AR321" s="153">
        <f>[1]节奏总纲!BD321</f>
        <v>52.041079787427918</v>
      </c>
      <c r="AS321" s="153">
        <f>[1]节奏总纲!BE321</f>
        <v>56.743168076727635</v>
      </c>
    </row>
    <row r="322" spans="17:45" x14ac:dyDescent="0.15">
      <c r="Q322" s="153">
        <f>[1]节奏总纲!AC322</f>
        <v>319</v>
      </c>
      <c r="R322" s="153">
        <f>[1]节奏总纲!AD322</f>
        <v>83.213386604241776</v>
      </c>
      <c r="S322" s="153">
        <f>[1]节奏总纲!AE322</f>
        <v>85.326708563580837</v>
      </c>
      <c r="T322" s="153">
        <f>[1]节奏总纲!AF322</f>
        <v>88.309382498542192</v>
      </c>
      <c r="U322" s="153">
        <f>[1]节奏总纲!AG322</f>
        <v>93.352858970798124</v>
      </c>
      <c r="V322" s="153">
        <f>[1]节奏总纲!AH322</f>
        <v>102.24418955872893</v>
      </c>
      <c r="AN322" s="153">
        <f>[1]节奏总纲!AZ322</f>
        <v>319</v>
      </c>
      <c r="AO322" s="153">
        <f>[1]节奏总纲!BA322</f>
        <v>45.84692571827884</v>
      </c>
      <c r="AP322" s="153">
        <f>[1]节奏总纲!BB322</f>
        <v>47.348909548252408</v>
      </c>
      <c r="AQ322" s="153">
        <f>[1]节奏总纲!BC322</f>
        <v>49.298910399752522</v>
      </c>
      <c r="AR322" s="153">
        <f>[1]节奏总纲!BD322</f>
        <v>52.061033128223968</v>
      </c>
      <c r="AS322" s="153">
        <f>[1]节奏总纲!BE322</f>
        <v>56.765375826110741</v>
      </c>
    </row>
    <row r="323" spans="17:45" x14ac:dyDescent="0.15">
      <c r="Q323" s="153">
        <f>[1]节奏总纲!AC323</f>
        <v>320</v>
      </c>
      <c r="R323" s="153">
        <f>[1]节奏总纲!AD323</f>
        <v>83.257593206670379</v>
      </c>
      <c r="S323" s="153">
        <f>[1]节奏总纲!AE323</f>
        <v>85.371590980162836</v>
      </c>
      <c r="T323" s="153">
        <f>[1]节奏总纲!AF323</f>
        <v>88.360153548753104</v>
      </c>
      <c r="U323" s="153">
        <f>[1]节奏总纲!AG323</f>
        <v>93.400072017025948</v>
      </c>
      <c r="V323" s="153">
        <f>[1]节奏总纲!AH323</f>
        <v>102.28908779747032</v>
      </c>
      <c r="AN323" s="153">
        <f>[1]节奏总纲!AZ323</f>
        <v>320</v>
      </c>
      <c r="AO323" s="153">
        <f>[1]节奏总纲!BA323</f>
        <v>45.869242601500943</v>
      </c>
      <c r="AP323" s="153">
        <f>[1]节奏总纲!BB323</f>
        <v>47.3696970865753</v>
      </c>
      <c r="AQ323" s="153">
        <f>[1]节奏总纲!BC323</f>
        <v>49.319570178749061</v>
      </c>
      <c r="AR323" s="153">
        <f>[1]节奏总纲!BD323</f>
        <v>52.080986469020011</v>
      </c>
      <c r="AS323" s="153">
        <f>[1]节奏总纲!BE323</f>
        <v>56.787583575493848</v>
      </c>
    </row>
    <row r="324" spans="17:45" x14ac:dyDescent="0.15">
      <c r="Q324" s="153">
        <f>[1]节奏总纲!AC324</f>
        <v>321</v>
      </c>
      <c r="R324" s="153">
        <f>[1]节奏总纲!AD324</f>
        <v>83.301799809098995</v>
      </c>
      <c r="S324" s="153">
        <f>[1]节奏总纲!AE324</f>
        <v>85.416473396744834</v>
      </c>
      <c r="T324" s="153">
        <f>[1]节奏总纲!AF324</f>
        <v>88.410924598964016</v>
      </c>
      <c r="U324" s="153">
        <f>[1]节奏总纲!AG324</f>
        <v>93.447285063253773</v>
      </c>
      <c r="V324" s="153">
        <f>[1]节奏总纲!AH324</f>
        <v>102.3339860362117</v>
      </c>
      <c r="AN324" s="153">
        <f>[1]节奏总纲!AZ324</f>
        <v>321</v>
      </c>
      <c r="AO324" s="153">
        <f>[1]节奏总纲!BA324</f>
        <v>45.891559484723047</v>
      </c>
      <c r="AP324" s="153">
        <f>[1]节奏总纲!BB324</f>
        <v>47.390484624898193</v>
      </c>
      <c r="AQ324" s="153">
        <f>[1]节奏总纲!BC324</f>
        <v>49.340229957745592</v>
      </c>
      <c r="AR324" s="153">
        <f>[1]节奏总纲!BD324</f>
        <v>52.100939809816062</v>
      </c>
      <c r="AS324" s="153">
        <f>[1]节奏总纲!BE324</f>
        <v>56.809791324876961</v>
      </c>
    </row>
    <row r="325" spans="17:45" x14ac:dyDescent="0.15">
      <c r="Q325" s="153">
        <f>[1]节奏总纲!AC325</f>
        <v>322</v>
      </c>
      <c r="R325" s="153">
        <f>[1]节奏总纲!AD325</f>
        <v>83.346006411527597</v>
      </c>
      <c r="S325" s="153">
        <f>[1]节奏总纲!AE325</f>
        <v>85.461355813326847</v>
      </c>
      <c r="T325" s="153">
        <f>[1]节奏总纲!AF325</f>
        <v>88.461695649174914</v>
      </c>
      <c r="U325" s="153">
        <f>[1]节奏总纲!AG325</f>
        <v>93.494498109481597</v>
      </c>
      <c r="V325" s="153">
        <f>[1]节奏总纲!AH325</f>
        <v>102.37888427495307</v>
      </c>
      <c r="AN325" s="153">
        <f>[1]节奏总纲!AZ325</f>
        <v>322</v>
      </c>
      <c r="AO325" s="153">
        <f>[1]节奏总纲!BA325</f>
        <v>45.91387636794515</v>
      </c>
      <c r="AP325" s="153">
        <f>[1]节奏总纲!BB325</f>
        <v>47.411272163221085</v>
      </c>
      <c r="AQ325" s="153">
        <f>[1]节奏总纲!BC325</f>
        <v>49.360889736742131</v>
      </c>
      <c r="AR325" s="153">
        <f>[1]节奏总纲!BD325</f>
        <v>52.120893150612112</v>
      </c>
      <c r="AS325" s="153">
        <f>[1]节奏总纲!BE325</f>
        <v>56.831999074260068</v>
      </c>
    </row>
    <row r="326" spans="17:45" x14ac:dyDescent="0.15">
      <c r="Q326" s="153">
        <f>[1]节奏总纲!AC326</f>
        <v>323</v>
      </c>
      <c r="R326" s="153">
        <f>[1]节奏总纲!AD326</f>
        <v>83.390213013956213</v>
      </c>
      <c r="S326" s="153">
        <f>[1]节奏总纲!AE326</f>
        <v>85.506238229908845</v>
      </c>
      <c r="T326" s="153">
        <f>[1]节奏总纲!AF326</f>
        <v>88.512466699385826</v>
      </c>
      <c r="U326" s="153">
        <f>[1]节奏总纲!AG326</f>
        <v>93.541711155709422</v>
      </c>
      <c r="V326" s="153">
        <f>[1]节奏总纲!AH326</f>
        <v>102.42378251369445</v>
      </c>
      <c r="AN326" s="153">
        <f>[1]节奏总纲!AZ326</f>
        <v>323</v>
      </c>
      <c r="AO326" s="153">
        <f>[1]节奏总纲!BA326</f>
        <v>45.936193251167253</v>
      </c>
      <c r="AP326" s="153">
        <f>[1]节奏总纲!BB326</f>
        <v>47.432059701543984</v>
      </c>
      <c r="AQ326" s="153">
        <f>[1]节奏总纲!BC326</f>
        <v>49.381549515738669</v>
      </c>
      <c r="AR326" s="153">
        <f>[1]节奏总纲!BD326</f>
        <v>52.140846491408155</v>
      </c>
      <c r="AS326" s="153">
        <f>[1]节奏总纲!BE326</f>
        <v>56.854206823643175</v>
      </c>
    </row>
    <row r="327" spans="17:45" x14ac:dyDescent="0.15">
      <c r="Q327" s="153">
        <f>[1]节奏总纲!AC327</f>
        <v>324</v>
      </c>
      <c r="R327" s="153">
        <f>[1]节奏总纲!AD327</f>
        <v>83.434419616384815</v>
      </c>
      <c r="S327" s="153">
        <f>[1]节奏总纲!AE327</f>
        <v>85.551120646490844</v>
      </c>
      <c r="T327" s="153">
        <f>[1]节奏总纲!AF327</f>
        <v>88.563237749596723</v>
      </c>
      <c r="U327" s="153">
        <f>[1]节奏总纲!AG327</f>
        <v>93.588924201937246</v>
      </c>
      <c r="V327" s="153">
        <f>[1]节奏总纲!AH327</f>
        <v>102.46868075243583</v>
      </c>
      <c r="AN327" s="153">
        <f>[1]节奏总纲!AZ327</f>
        <v>324</v>
      </c>
      <c r="AO327" s="153">
        <f>[1]节奏总纲!BA327</f>
        <v>45.958510134389357</v>
      </c>
      <c r="AP327" s="153">
        <f>[1]节奏总纲!BB327</f>
        <v>47.452847239866877</v>
      </c>
      <c r="AQ327" s="153">
        <f>[1]节奏总纲!BC327</f>
        <v>49.402209294735208</v>
      </c>
      <c r="AR327" s="153">
        <f>[1]节奏总纲!BD327</f>
        <v>52.160799832204205</v>
      </c>
      <c r="AS327" s="153">
        <f>[1]节奏总纲!BE327</f>
        <v>56.876414573026281</v>
      </c>
    </row>
    <row r="328" spans="17:45" x14ac:dyDescent="0.15">
      <c r="Q328" s="153">
        <f>[1]节奏总纲!AC328</f>
        <v>325</v>
      </c>
      <c r="R328" s="153">
        <f>[1]节奏总纲!AD328</f>
        <v>83.478626218813432</v>
      </c>
      <c r="S328" s="153">
        <f>[1]节奏总纲!AE328</f>
        <v>85.596003063072843</v>
      </c>
      <c r="T328" s="153">
        <f>[1]节奏总纲!AF328</f>
        <v>88.614008799807635</v>
      </c>
      <c r="U328" s="153">
        <f>[1]节奏总纲!AG328</f>
        <v>93.63613724816507</v>
      </c>
      <c r="V328" s="153">
        <f>[1]节奏总纲!AH328</f>
        <v>102.51357899117721</v>
      </c>
      <c r="AN328" s="153">
        <f>[1]节奏总纲!AZ328</f>
        <v>325</v>
      </c>
      <c r="AO328" s="153">
        <f>[1]节奏总纲!BA328</f>
        <v>45.98082701761146</v>
      </c>
      <c r="AP328" s="153">
        <f>[1]节奏总纲!BB328</f>
        <v>47.473634778189769</v>
      </c>
      <c r="AQ328" s="153">
        <f>[1]节奏总纲!BC328</f>
        <v>49.422869073731739</v>
      </c>
      <c r="AR328" s="153">
        <f>[1]节奏总纲!BD328</f>
        <v>52.180753173000248</v>
      </c>
      <c r="AS328" s="153">
        <f>[1]节奏总纲!BE328</f>
        <v>56.898622322409395</v>
      </c>
    </row>
    <row r="329" spans="17:45" x14ac:dyDescent="0.15">
      <c r="Q329" s="153">
        <f>[1]节奏总纲!AC329</f>
        <v>326</v>
      </c>
      <c r="R329" s="153">
        <f>[1]节奏总纲!AD329</f>
        <v>83.522832821242034</v>
      </c>
      <c r="S329" s="153">
        <f>[1]节奏总纲!AE329</f>
        <v>85.640885479654855</v>
      </c>
      <c r="T329" s="153">
        <f>[1]节奏总纲!AF329</f>
        <v>88.664779850018547</v>
      </c>
      <c r="U329" s="153">
        <f>[1]节奏总纲!AG329</f>
        <v>93.683350294392895</v>
      </c>
      <c r="V329" s="153">
        <f>[1]节奏总纲!AH329</f>
        <v>102.55847722991859</v>
      </c>
      <c r="AN329" s="153">
        <f>[1]节奏总纲!AZ329</f>
        <v>326</v>
      </c>
      <c r="AO329" s="153">
        <f>[1]节奏总纲!BA329</f>
        <v>46.002713830586146</v>
      </c>
      <c r="AP329" s="153">
        <f>[1]节奏总纲!BB329</f>
        <v>47.494422316512662</v>
      </c>
      <c r="AQ329" s="153">
        <f>[1]节奏总纲!BC329</f>
        <v>49.443528852728278</v>
      </c>
      <c r="AR329" s="153">
        <f>[1]节奏总纲!BD329</f>
        <v>52.200706513796298</v>
      </c>
      <c r="AS329" s="153">
        <f>[1]节奏总纲!BE329</f>
        <v>56.920830071792501</v>
      </c>
    </row>
    <row r="330" spans="17:45" x14ac:dyDescent="0.15">
      <c r="Q330" s="153">
        <f>[1]节奏总纲!AC330</f>
        <v>327</v>
      </c>
      <c r="R330" s="153">
        <f>[1]节奏总纲!AD330</f>
        <v>83.56703942367065</v>
      </c>
      <c r="S330" s="153">
        <f>[1]节奏总纲!AE330</f>
        <v>85.685767896236854</v>
      </c>
      <c r="T330" s="153">
        <f>[1]节奏总纲!AF330</f>
        <v>88.715550900229445</v>
      </c>
      <c r="U330" s="153">
        <f>[1]节奏总纲!AG330</f>
        <v>93.730563340620719</v>
      </c>
      <c r="V330" s="153">
        <f>[1]节奏总纲!AH330</f>
        <v>102.60337546865996</v>
      </c>
      <c r="AN330" s="153">
        <f>[1]节奏总纲!AZ330</f>
        <v>327</v>
      </c>
      <c r="AO330" s="153">
        <f>[1]节奏总纲!BA330</f>
        <v>46.021977873404879</v>
      </c>
      <c r="AP330" s="153">
        <f>[1]节奏总纲!BB330</f>
        <v>47.515209854835554</v>
      </c>
      <c r="AQ330" s="153">
        <f>[1]节奏总纲!BC330</f>
        <v>49.464188631724817</v>
      </c>
      <c r="AR330" s="153">
        <f>[1]节奏总纲!BD330</f>
        <v>52.220659854592348</v>
      </c>
      <c r="AS330" s="153">
        <f>[1]节奏总纲!BE330</f>
        <v>56.943037821175608</v>
      </c>
    </row>
    <row r="331" spans="17:45" x14ac:dyDescent="0.15">
      <c r="Q331" s="153">
        <f>[1]节奏总纲!AC331</f>
        <v>328</v>
      </c>
      <c r="R331" s="153">
        <f>[1]节奏总纲!AD331</f>
        <v>83.611246026099252</v>
      </c>
      <c r="S331" s="153">
        <f>[1]节奏总纲!AE331</f>
        <v>85.730650312818852</v>
      </c>
      <c r="T331" s="153">
        <f>[1]节奏总纲!AF331</f>
        <v>88.766321950440357</v>
      </c>
      <c r="U331" s="153">
        <f>[1]节奏总纲!AG331</f>
        <v>93.777776386848544</v>
      </c>
      <c r="V331" s="153">
        <f>[1]节奏总纲!AH331</f>
        <v>102.64827370740134</v>
      </c>
      <c r="AN331" s="153">
        <f>[1]节奏总纲!AZ331</f>
        <v>328</v>
      </c>
      <c r="AO331" s="153">
        <f>[1]节奏总纲!BA331</f>
        <v>46.041241916223605</v>
      </c>
      <c r="AP331" s="153">
        <f>[1]节奏总纲!BB331</f>
        <v>47.535997393158453</v>
      </c>
      <c r="AQ331" s="153">
        <f>[1]节奏总纲!BC331</f>
        <v>49.484848410721355</v>
      </c>
      <c r="AR331" s="153">
        <f>[1]节奏总纲!BD331</f>
        <v>52.240613195388391</v>
      </c>
      <c r="AS331" s="153">
        <f>[1]节奏总纲!BE331</f>
        <v>56.965245570558714</v>
      </c>
    </row>
    <row r="332" spans="17:45" x14ac:dyDescent="0.15">
      <c r="Q332" s="153">
        <f>[1]节奏总纲!AC332</f>
        <v>329</v>
      </c>
      <c r="R332" s="153">
        <f>[1]节奏总纲!AD332</f>
        <v>83.655452628527868</v>
      </c>
      <c r="S332" s="153">
        <f>[1]节奏总纲!AE332</f>
        <v>85.775532729400851</v>
      </c>
      <c r="T332" s="153">
        <f>[1]节奏总纲!AF332</f>
        <v>88.817093000651269</v>
      </c>
      <c r="U332" s="153">
        <f>[1]节奏总纲!AG332</f>
        <v>93.824989433076368</v>
      </c>
      <c r="V332" s="153">
        <f>[1]节奏总纲!AH332</f>
        <v>102.69317194614273</v>
      </c>
      <c r="AN332" s="153">
        <f>[1]节奏总纲!AZ332</f>
        <v>329</v>
      </c>
      <c r="AO332" s="153">
        <f>[1]节奏总纲!BA332</f>
        <v>46.060505959042331</v>
      </c>
      <c r="AP332" s="153">
        <f>[1]节奏总纲!BB332</f>
        <v>47.556784931481346</v>
      </c>
      <c r="AQ332" s="153">
        <f>[1]节奏总纲!BC332</f>
        <v>49.505508189717887</v>
      </c>
      <c r="AR332" s="153">
        <f>[1]节奏总纲!BD332</f>
        <v>52.260566536184442</v>
      </c>
      <c r="AS332" s="153">
        <f>[1]节奏总纲!BE332</f>
        <v>56.987453319941828</v>
      </c>
    </row>
    <row r="333" spans="17:45" x14ac:dyDescent="0.15">
      <c r="Q333" s="153">
        <f>[1]节奏总纲!AC333</f>
        <v>330</v>
      </c>
      <c r="R333" s="153">
        <f>[1]节奏总纲!AD333</f>
        <v>83.69965923095647</v>
      </c>
      <c r="S333" s="153">
        <f>[1]节奏总纲!AE333</f>
        <v>85.820415145982849</v>
      </c>
      <c r="T333" s="153">
        <f>[1]节奏总纲!AF333</f>
        <v>88.867864050862167</v>
      </c>
      <c r="U333" s="153">
        <f>[1]节奏总纲!AG333</f>
        <v>93.872202479304192</v>
      </c>
      <c r="V333" s="153">
        <f>[1]节奏总纲!AH333</f>
        <v>102.73807018488411</v>
      </c>
      <c r="AN333" s="153">
        <f>[1]节奏总纲!AZ333</f>
        <v>330</v>
      </c>
      <c r="AO333" s="153">
        <f>[1]节奏总纲!BA333</f>
        <v>46.079770001861057</v>
      </c>
      <c r="AP333" s="153">
        <f>[1]节奏总纲!BB333</f>
        <v>47.577572469804238</v>
      </c>
      <c r="AQ333" s="153">
        <f>[1]节奏总纲!BC333</f>
        <v>49.526167968714425</v>
      </c>
      <c r="AR333" s="153">
        <f>[1]节奏总纲!BD333</f>
        <v>52.280519876980485</v>
      </c>
      <c r="AS333" s="153">
        <f>[1]节奏总纲!BE333</f>
        <v>57.008345591208631</v>
      </c>
    </row>
    <row r="334" spans="17:45" x14ac:dyDescent="0.15">
      <c r="Q334" s="153">
        <f>[1]节奏总纲!AC334</f>
        <v>331</v>
      </c>
      <c r="R334" s="153">
        <f>[1]节奏总纲!AD334</f>
        <v>83.743865833385087</v>
      </c>
      <c r="S334" s="153">
        <f>[1]节奏总纲!AE334</f>
        <v>85.865297562564862</v>
      </c>
      <c r="T334" s="153">
        <f>[1]节奏总纲!AF334</f>
        <v>88.918635101073079</v>
      </c>
      <c r="U334" s="153">
        <f>[1]节奏总纲!AG334</f>
        <v>93.919415525532017</v>
      </c>
      <c r="V334" s="153">
        <f>[1]节奏总纲!AH334</f>
        <v>102.78296842362549</v>
      </c>
      <c r="AN334" s="153">
        <f>[1]节奏总纲!AZ334</f>
        <v>331</v>
      </c>
      <c r="AO334" s="153">
        <f>[1]节奏总纲!BA334</f>
        <v>46.099034044679783</v>
      </c>
      <c r="AP334" s="153">
        <f>[1]节奏总纲!BB334</f>
        <v>47.598360008127131</v>
      </c>
      <c r="AQ334" s="153">
        <f>[1]节奏总纲!BC334</f>
        <v>49.546827747710964</v>
      </c>
      <c r="AR334" s="153">
        <f>[1]节奏总纲!BD334</f>
        <v>52.300473217776535</v>
      </c>
      <c r="AS334" s="153">
        <f>[1]节奏总纲!BE334</f>
        <v>57.027529471561998</v>
      </c>
    </row>
    <row r="335" spans="17:45" x14ac:dyDescent="0.15">
      <c r="Q335" s="153">
        <f>[1]节奏总纲!AC335</f>
        <v>332</v>
      </c>
      <c r="R335" s="153">
        <f>[1]节奏总纲!AD335</f>
        <v>83.788072435813689</v>
      </c>
      <c r="S335" s="153">
        <f>[1]节奏总纲!AE335</f>
        <v>85.910179979146861</v>
      </c>
      <c r="T335" s="153">
        <f>[1]节奏总纲!AF335</f>
        <v>88.969406151283977</v>
      </c>
      <c r="U335" s="153">
        <f>[1]节奏总纲!AG335</f>
        <v>93.966628571759841</v>
      </c>
      <c r="V335" s="153">
        <f>[1]节奏总纲!AH335</f>
        <v>102.82786666236686</v>
      </c>
      <c r="AN335" s="153">
        <f>[1]节奏总纲!AZ335</f>
        <v>332</v>
      </c>
      <c r="AO335" s="153">
        <f>[1]节奏总纲!BA335</f>
        <v>46.118298087498509</v>
      </c>
      <c r="AP335" s="153">
        <f>[1]节奏总纲!BB335</f>
        <v>47.619147546450023</v>
      </c>
      <c r="AQ335" s="153">
        <f>[1]节奏总纲!BC335</f>
        <v>49.567487526707502</v>
      </c>
      <c r="AR335" s="153">
        <f>[1]节奏总纲!BD335</f>
        <v>52.320426558572585</v>
      </c>
      <c r="AS335" s="153">
        <f>[1]节奏总纲!BE335</f>
        <v>57.046713351915365</v>
      </c>
    </row>
    <row r="336" spans="17:45" x14ac:dyDescent="0.15">
      <c r="Q336" s="153">
        <f>[1]节奏总纲!AC336</f>
        <v>333</v>
      </c>
      <c r="R336" s="153">
        <f>[1]节奏总纲!AD336</f>
        <v>83.832279038242305</v>
      </c>
      <c r="S336" s="153">
        <f>[1]节奏总纲!AE336</f>
        <v>85.955062395728859</v>
      </c>
      <c r="T336" s="153">
        <f>[1]节奏总纲!AF336</f>
        <v>89.018466905731287</v>
      </c>
      <c r="U336" s="153">
        <f>[1]节奏总纲!AG336</f>
        <v>94.012923283729691</v>
      </c>
      <c r="V336" s="153">
        <f>[1]节奏总纲!AH336</f>
        <v>102.87276490110824</v>
      </c>
      <c r="AN336" s="153">
        <f>[1]节奏总纲!AZ336</f>
        <v>333</v>
      </c>
      <c r="AO336" s="153">
        <f>[1]节奏总纲!BA336</f>
        <v>46.137562130317242</v>
      </c>
      <c r="AP336" s="153">
        <f>[1]节奏总纲!BB336</f>
        <v>47.639935084772922</v>
      </c>
      <c r="AQ336" s="153">
        <f>[1]节奏总纲!BC336</f>
        <v>49.588147305704041</v>
      </c>
      <c r="AR336" s="153">
        <f>[1]节奏总纲!BD336</f>
        <v>52.340379899368628</v>
      </c>
      <c r="AS336" s="153">
        <f>[1]节奏总纲!BE336</f>
        <v>57.065897232268732</v>
      </c>
    </row>
    <row r="337" spans="17:45" x14ac:dyDescent="0.15">
      <c r="Q337" s="153">
        <f>[1]节奏总纲!AC337</f>
        <v>334</v>
      </c>
      <c r="R337" s="153">
        <f>[1]节奏总纲!AD337</f>
        <v>83.876485640670907</v>
      </c>
      <c r="S337" s="153">
        <f>[1]节奏总纲!AE337</f>
        <v>85.999944812310858</v>
      </c>
      <c r="T337" s="153">
        <f>[1]节奏总纲!AF337</f>
        <v>89.064934410075779</v>
      </c>
      <c r="U337" s="153">
        <f>[1]节奏总纲!AG337</f>
        <v>94.057003939090123</v>
      </c>
      <c r="V337" s="153">
        <f>[1]节奏总纲!AH337</f>
        <v>102.91766313984962</v>
      </c>
      <c r="AN337" s="153">
        <f>[1]节奏总纲!AZ337</f>
        <v>334</v>
      </c>
      <c r="AO337" s="153">
        <f>[1]节奏总纲!BA337</f>
        <v>46.156826173135968</v>
      </c>
      <c r="AP337" s="153">
        <f>[1]节奏总纲!BB337</f>
        <v>47.660722623095815</v>
      </c>
      <c r="AQ337" s="153">
        <f>[1]节奏总纲!BC337</f>
        <v>49.608807084700572</v>
      </c>
      <c r="AR337" s="153">
        <f>[1]节奏总纲!BD337</f>
        <v>52.360333240164678</v>
      </c>
      <c r="AS337" s="153">
        <f>[1]节奏总纲!BE337</f>
        <v>57.085081112622099</v>
      </c>
    </row>
    <row r="338" spans="17:45" x14ac:dyDescent="0.15">
      <c r="Q338" s="153">
        <f>[1]节奏总纲!AC338</f>
        <v>335</v>
      </c>
      <c r="R338" s="153">
        <f>[1]节奏总纲!AD338</f>
        <v>83.920692243099523</v>
      </c>
      <c r="S338" s="153">
        <f>[1]节奏总纲!AE338</f>
        <v>86.041129946887025</v>
      </c>
      <c r="T338" s="153">
        <f>[1]节奏总纲!AF338</f>
        <v>89.11140191442027</v>
      </c>
      <c r="U338" s="153">
        <f>[1]节奏总纲!AG338</f>
        <v>94.101084594450555</v>
      </c>
      <c r="V338" s="153">
        <f>[1]节奏总纲!AH338</f>
        <v>102.962561378591</v>
      </c>
      <c r="AN338" s="153">
        <f>[1]节奏总纲!AZ338</f>
        <v>335</v>
      </c>
      <c r="AO338" s="153">
        <f>[1]节奏总纲!BA338</f>
        <v>46.176090215954694</v>
      </c>
      <c r="AP338" s="153">
        <f>[1]节奏总纲!BB338</f>
        <v>47.681510161418707</v>
      </c>
      <c r="AQ338" s="153">
        <f>[1]节奏总纲!BC338</f>
        <v>49.629466863697111</v>
      </c>
      <c r="AR338" s="153">
        <f>[1]节奏总纲!BD338</f>
        <v>52.380286580960728</v>
      </c>
      <c r="AS338" s="153">
        <f>[1]节奏总纲!BE338</f>
        <v>57.104264992975466</v>
      </c>
    </row>
    <row r="339" spans="17:45" x14ac:dyDescent="0.15">
      <c r="Q339" s="153">
        <f>[1]节奏总纲!AC339</f>
        <v>336</v>
      </c>
      <c r="R339" s="153">
        <f>[1]节奏总纲!AD339</f>
        <v>83.964898845528126</v>
      </c>
      <c r="S339" s="153">
        <f>[1]节奏总纲!AE339</f>
        <v>86.082310529666103</v>
      </c>
      <c r="T339" s="153">
        <f>[1]节奏总纲!AF339</f>
        <v>89.157869418764761</v>
      </c>
      <c r="U339" s="153">
        <f>[1]节奏总纲!AG339</f>
        <v>94.145165249810972</v>
      </c>
      <c r="V339" s="153">
        <f>[1]节奏总纲!AH339</f>
        <v>103.00673656424885</v>
      </c>
      <c r="AN339" s="153">
        <f>[1]节奏总纲!AZ339</f>
        <v>336</v>
      </c>
      <c r="AO339" s="153">
        <f>[1]节奏总纲!BA339</f>
        <v>46.19535425877342</v>
      </c>
      <c r="AP339" s="153">
        <f>[1]节奏总纲!BB339</f>
        <v>47.7022976997416</v>
      </c>
      <c r="AQ339" s="153">
        <f>[1]节奏总纲!BC339</f>
        <v>49.65012664269365</v>
      </c>
      <c r="AR339" s="153">
        <f>[1]节奏总纲!BD339</f>
        <v>52.400239921756771</v>
      </c>
      <c r="AS339" s="153">
        <f>[1]节奏总纲!BE339</f>
        <v>57.123448873328833</v>
      </c>
    </row>
    <row r="340" spans="17:45" x14ac:dyDescent="0.15">
      <c r="Q340" s="153">
        <f>[1]节奏总纲!AC340</f>
        <v>337</v>
      </c>
      <c r="R340" s="153">
        <f>[1]节奏总纲!AD340</f>
        <v>84.008495683346354</v>
      </c>
      <c r="S340" s="153">
        <f>[1]节奏总纲!AE340</f>
        <v>86.12349111244518</v>
      </c>
      <c r="T340" s="153">
        <f>[1]节奏总纲!AF340</f>
        <v>89.204336923109267</v>
      </c>
      <c r="U340" s="153">
        <f>[1]节奏总纲!AG340</f>
        <v>94.189245905171404</v>
      </c>
      <c r="V340" s="153">
        <f>[1]节奏总纲!AH340</f>
        <v>103.04728286259964</v>
      </c>
      <c r="AN340" s="153">
        <f>[1]节奏总纲!AZ340</f>
        <v>337</v>
      </c>
      <c r="AO340" s="153">
        <f>[1]节奏总纲!BA340</f>
        <v>46.214618301592147</v>
      </c>
      <c r="AP340" s="153">
        <f>[1]节奏总纲!BB340</f>
        <v>47.723085238064499</v>
      </c>
      <c r="AQ340" s="153">
        <f>[1]节奏总纲!BC340</f>
        <v>49.670786421690188</v>
      </c>
      <c r="AR340" s="153">
        <f>[1]节奏总纲!BD340</f>
        <v>52.420193262552822</v>
      </c>
      <c r="AS340" s="153">
        <f>[1]节奏总纲!BE340</f>
        <v>57.1426327536822</v>
      </c>
    </row>
    <row r="341" spans="17:45" x14ac:dyDescent="0.15">
      <c r="Q341" s="153">
        <f>[1]节奏总纲!AC341</f>
        <v>338</v>
      </c>
      <c r="R341" s="153">
        <f>[1]节奏总纲!AD341</f>
        <v>84.049741901856009</v>
      </c>
      <c r="S341" s="153">
        <f>[1]节奏总纲!AE341</f>
        <v>86.164671695224243</v>
      </c>
      <c r="T341" s="153">
        <f>[1]节奏总纲!AF341</f>
        <v>89.250804427453758</v>
      </c>
      <c r="U341" s="153">
        <f>[1]节奏总纲!AG341</f>
        <v>94.233326560531836</v>
      </c>
      <c r="V341" s="153">
        <f>[1]节奏总纲!AH341</f>
        <v>103.08782916095045</v>
      </c>
      <c r="AN341" s="153">
        <f>[1]节奏总纲!AZ341</f>
        <v>338</v>
      </c>
      <c r="AO341" s="153">
        <f>[1]节奏总纲!BA341</f>
        <v>46.23388234441088</v>
      </c>
      <c r="AP341" s="153">
        <f>[1]节奏总纲!BB341</f>
        <v>47.743872776387391</v>
      </c>
      <c r="AQ341" s="153">
        <f>[1]节奏总纲!BC341</f>
        <v>49.69144620068672</v>
      </c>
      <c r="AR341" s="153">
        <f>[1]节奏总纲!BD341</f>
        <v>52.440146603348865</v>
      </c>
      <c r="AS341" s="153">
        <f>[1]节奏总纲!BE341</f>
        <v>57.161816634035567</v>
      </c>
    </row>
    <row r="342" spans="17:45" x14ac:dyDescent="0.15">
      <c r="Q342" s="153">
        <f>[1]节奏总纲!AC342</f>
        <v>339</v>
      </c>
      <c r="R342" s="153">
        <f>[1]节奏总纲!AD342</f>
        <v>84.090988120365651</v>
      </c>
      <c r="S342" s="153">
        <f>[1]节奏总纲!AE342</f>
        <v>86.20585227800332</v>
      </c>
      <c r="T342" s="153">
        <f>[1]节奏总纲!AF342</f>
        <v>89.29727193179825</v>
      </c>
      <c r="U342" s="153">
        <f>[1]节奏总纲!AG342</f>
        <v>94.277407215892268</v>
      </c>
      <c r="V342" s="153">
        <f>[1]节奏总纲!AH342</f>
        <v>103.12837545930124</v>
      </c>
      <c r="AN342" s="153">
        <f>[1]节奏总纲!AZ342</f>
        <v>339</v>
      </c>
      <c r="AO342" s="153">
        <f>[1]节奏总纲!BA342</f>
        <v>46.253146387229606</v>
      </c>
      <c r="AP342" s="153">
        <f>[1]节奏总纲!BB342</f>
        <v>47.764660314710284</v>
      </c>
      <c r="AQ342" s="153">
        <f>[1]节奏总纲!BC342</f>
        <v>49.712105979683258</v>
      </c>
      <c r="AR342" s="153">
        <f>[1]节奏总纲!BD342</f>
        <v>52.460099944144915</v>
      </c>
      <c r="AS342" s="153">
        <f>[1]节奏总纲!BE342</f>
        <v>57.181000514388934</v>
      </c>
    </row>
    <row r="343" spans="17:45" x14ac:dyDescent="0.15">
      <c r="Q343" s="153">
        <f>[1]节奏总纲!AC343</f>
        <v>340</v>
      </c>
      <c r="R343" s="153">
        <f>[1]节奏总纲!AD343</f>
        <v>84.132234338875293</v>
      </c>
      <c r="S343" s="153">
        <f>[1]节奏总纲!AE343</f>
        <v>86.247032860782397</v>
      </c>
      <c r="T343" s="153">
        <f>[1]节奏总纲!AF343</f>
        <v>89.343739436142741</v>
      </c>
      <c r="U343" s="153">
        <f>[1]节奏总纲!AG343</f>
        <v>94.3214878712527</v>
      </c>
      <c r="V343" s="153">
        <f>[1]节奏总纲!AH343</f>
        <v>103.16892175765203</v>
      </c>
      <c r="AN343" s="153">
        <f>[1]节奏总纲!AZ343</f>
        <v>340</v>
      </c>
      <c r="AO343" s="153">
        <f>[1]节奏总纲!BA343</f>
        <v>46.272410430048332</v>
      </c>
      <c r="AP343" s="153">
        <f>[1]节奏总纲!BB343</f>
        <v>47.785447853033176</v>
      </c>
      <c r="AQ343" s="153">
        <f>[1]节奏总纲!BC343</f>
        <v>49.732765758679797</v>
      </c>
      <c r="AR343" s="153">
        <f>[1]节奏总纲!BD343</f>
        <v>52.480053284940965</v>
      </c>
      <c r="AS343" s="153">
        <f>[1]节奏总纲!BE343</f>
        <v>57.200184394742301</v>
      </c>
    </row>
    <row r="344" spans="17:45" x14ac:dyDescent="0.15">
      <c r="Q344" s="153">
        <f>[1]节奏总纲!AC344</f>
        <v>341</v>
      </c>
      <c r="R344" s="153">
        <f>[1]节奏总纲!AD344</f>
        <v>84.173480557384934</v>
      </c>
      <c r="S344" s="153">
        <f>[1]节奏总纲!AE344</f>
        <v>86.288213443561474</v>
      </c>
      <c r="T344" s="153">
        <f>[1]节奏总纲!AF344</f>
        <v>89.390206940487232</v>
      </c>
      <c r="U344" s="153">
        <f>[1]节奏总纲!AG344</f>
        <v>94.365568526613131</v>
      </c>
      <c r="V344" s="153">
        <f>[1]节奏总纲!AH344</f>
        <v>103.20946805600283</v>
      </c>
      <c r="AN344" s="153">
        <f>[1]节奏总纲!AZ344</f>
        <v>341</v>
      </c>
      <c r="AO344" s="153">
        <f>[1]节奏总纲!BA344</f>
        <v>46.291674472867058</v>
      </c>
      <c r="AP344" s="153">
        <f>[1]节奏总纲!BB344</f>
        <v>47.806235391356068</v>
      </c>
      <c r="AQ344" s="153">
        <f>[1]节奏总纲!BC344</f>
        <v>49.753425537676335</v>
      </c>
      <c r="AR344" s="153">
        <f>[1]节奏总纲!BD344</f>
        <v>52.500006625737008</v>
      </c>
      <c r="AS344" s="153">
        <f>[1]节奏总纲!BE344</f>
        <v>57.219368275095675</v>
      </c>
    </row>
    <row r="345" spans="17:45" x14ac:dyDescent="0.15">
      <c r="Q345" s="153">
        <f>[1]节奏总纲!AC345</f>
        <v>342</v>
      </c>
      <c r="R345" s="153">
        <f>[1]节奏总纲!AD345</f>
        <v>84.214726775894576</v>
      </c>
      <c r="S345" s="153">
        <f>[1]节奏总纲!AE345</f>
        <v>86.329394026340537</v>
      </c>
      <c r="T345" s="153">
        <f>[1]节奏总纲!AF345</f>
        <v>89.436674444831723</v>
      </c>
      <c r="U345" s="153">
        <f>[1]节奏总纲!AG345</f>
        <v>94.409649181973549</v>
      </c>
      <c r="V345" s="153">
        <f>[1]节奏总纲!AH345</f>
        <v>103.25001435435362</v>
      </c>
      <c r="AN345" s="153">
        <f>[1]节奏总纲!AZ345</f>
        <v>342</v>
      </c>
      <c r="AO345" s="153">
        <f>[1]节奏总纲!BA345</f>
        <v>46.310938515685784</v>
      </c>
      <c r="AP345" s="153">
        <f>[1]节奏总纲!BB345</f>
        <v>47.827022929678968</v>
      </c>
      <c r="AQ345" s="153">
        <f>[1]节奏总纲!BC345</f>
        <v>49.774085316672867</v>
      </c>
      <c r="AR345" s="153">
        <f>[1]节奏总纲!BD345</f>
        <v>52.519959966533058</v>
      </c>
      <c r="AS345" s="153">
        <f>[1]节奏总纲!BE345</f>
        <v>57.238552155449042</v>
      </c>
    </row>
    <row r="346" spans="17:45" x14ac:dyDescent="0.15">
      <c r="Q346" s="153">
        <f>[1]节奏总纲!AC346</f>
        <v>343</v>
      </c>
      <c r="R346" s="153">
        <f>[1]节奏总纲!AD346</f>
        <v>84.255972994404218</v>
      </c>
      <c r="S346" s="153">
        <f>[1]节奏总纲!AE346</f>
        <v>86.370574609119615</v>
      </c>
      <c r="T346" s="153">
        <f>[1]节奏总纲!AF346</f>
        <v>89.483141949176215</v>
      </c>
      <c r="U346" s="153">
        <f>[1]节奏总纲!AG346</f>
        <v>94.453729837333981</v>
      </c>
      <c r="V346" s="153">
        <f>[1]节奏总纲!AH346</f>
        <v>103.29056065270443</v>
      </c>
      <c r="AN346" s="153">
        <f>[1]节奏总纲!AZ346</f>
        <v>343</v>
      </c>
      <c r="AO346" s="153">
        <f>[1]节奏总纲!BA346</f>
        <v>46.330202558504517</v>
      </c>
      <c r="AP346" s="153">
        <f>[1]节奏总纲!BB346</f>
        <v>47.84781046800186</v>
      </c>
      <c r="AQ346" s="153">
        <f>[1]节奏总纲!BC346</f>
        <v>49.794745095669406</v>
      </c>
      <c r="AR346" s="153">
        <f>[1]节奏总纲!BD346</f>
        <v>52.539913307329101</v>
      </c>
      <c r="AS346" s="153">
        <f>[1]节奏总纲!BE346</f>
        <v>57.257736035802409</v>
      </c>
    </row>
    <row r="347" spans="17:45" x14ac:dyDescent="0.15">
      <c r="Q347" s="153">
        <f>[1]节奏总纲!AC347</f>
        <v>344</v>
      </c>
      <c r="R347" s="153">
        <f>[1]节奏总纲!AD347</f>
        <v>84.297219212913859</v>
      </c>
      <c r="S347" s="153">
        <f>[1]节奏总纲!AE347</f>
        <v>86.411755191898692</v>
      </c>
      <c r="T347" s="153">
        <f>[1]节奏总纲!AF347</f>
        <v>89.529609453520706</v>
      </c>
      <c r="U347" s="153">
        <f>[1]节奏总纲!AG347</f>
        <v>94.497810492694413</v>
      </c>
      <c r="V347" s="153">
        <f>[1]节奏总纲!AH347</f>
        <v>103.33110695105522</v>
      </c>
      <c r="AN347" s="153">
        <f>[1]节奏总纲!AZ347</f>
        <v>344</v>
      </c>
      <c r="AO347" s="153">
        <f>[1]节奏总纲!BA347</f>
        <v>46.349466601323243</v>
      </c>
      <c r="AP347" s="153">
        <f>[1]节奏总纲!BB347</f>
        <v>47.868598006324753</v>
      </c>
      <c r="AQ347" s="153">
        <f>[1]节奏总纲!BC347</f>
        <v>49.815404874665944</v>
      </c>
      <c r="AR347" s="153">
        <f>[1]节奏总纲!BD347</f>
        <v>52.559866648125151</v>
      </c>
      <c r="AS347" s="153">
        <f>[1]节奏总纲!BE347</f>
        <v>57.276919916155776</v>
      </c>
    </row>
    <row r="348" spans="17:45" x14ac:dyDescent="0.15">
      <c r="Q348" s="153">
        <f>[1]节奏总纲!AC348</f>
        <v>345</v>
      </c>
      <c r="R348" s="153">
        <f>[1]节奏总纲!AD348</f>
        <v>84.338465431423501</v>
      </c>
      <c r="S348" s="153">
        <f>[1]节奏总纲!AE348</f>
        <v>86.452935774677769</v>
      </c>
      <c r="T348" s="153">
        <f>[1]节奏总纲!AF348</f>
        <v>89.576076957865197</v>
      </c>
      <c r="U348" s="153">
        <f>[1]节奏总纲!AG348</f>
        <v>94.541891148054845</v>
      </c>
      <c r="V348" s="153">
        <f>[1]节奏总纲!AH348</f>
        <v>103.37165324940601</v>
      </c>
      <c r="AN348" s="153">
        <f>[1]节奏总纲!AZ348</f>
        <v>345</v>
      </c>
      <c r="AO348" s="153">
        <f>[1]节奏总纲!BA348</f>
        <v>46.368730644141969</v>
      </c>
      <c r="AP348" s="153">
        <f>[1]节奏总纲!BB348</f>
        <v>47.889385544647645</v>
      </c>
      <c r="AQ348" s="153">
        <f>[1]节奏总纲!BC348</f>
        <v>49.836064653662483</v>
      </c>
      <c r="AR348" s="153">
        <f>[1]节奏总纲!BD348</f>
        <v>52.579819988921201</v>
      </c>
      <c r="AS348" s="153">
        <f>[1]节奏总纲!BE348</f>
        <v>57.296103796509144</v>
      </c>
    </row>
    <row r="349" spans="17:45" x14ac:dyDescent="0.15">
      <c r="Q349" s="153">
        <f>[1]节奏总纲!AC349</f>
        <v>346</v>
      </c>
      <c r="R349" s="153">
        <f>[1]节奏总纲!AD349</f>
        <v>84.379711649933142</v>
      </c>
      <c r="S349" s="153">
        <f>[1]节奏总纲!AE349</f>
        <v>86.494116357456846</v>
      </c>
      <c r="T349" s="153">
        <f>[1]节奏总纲!AF349</f>
        <v>89.622544462209689</v>
      </c>
      <c r="U349" s="153">
        <f>[1]节奏总纲!AG349</f>
        <v>94.585971803415276</v>
      </c>
      <c r="V349" s="153">
        <f>[1]节奏总纲!AH349</f>
        <v>103.41219954775681</v>
      </c>
      <c r="AN349" s="153">
        <f>[1]节奏总纲!AZ349</f>
        <v>346</v>
      </c>
      <c r="AO349" s="153">
        <f>[1]节奏总纲!BA349</f>
        <v>46.387994686960695</v>
      </c>
      <c r="AP349" s="153">
        <f>[1]节奏总纲!BB349</f>
        <v>47.910173082970537</v>
      </c>
      <c r="AQ349" s="153">
        <f>[1]节奏总纲!BC349</f>
        <v>49.856724432659014</v>
      </c>
      <c r="AR349" s="153">
        <f>[1]节奏总纲!BD349</f>
        <v>52.599773329717245</v>
      </c>
      <c r="AS349" s="153">
        <f>[1]节奏总纲!BE349</f>
        <v>57.315287676862511</v>
      </c>
    </row>
    <row r="350" spans="17:45" x14ac:dyDescent="0.15">
      <c r="Q350" s="153">
        <f>[1]节奏总纲!AC350</f>
        <v>347</v>
      </c>
      <c r="R350" s="153">
        <f>[1]节奏总纲!AD350</f>
        <v>84.420957868442784</v>
      </c>
      <c r="S350" s="153">
        <f>[1]节奏总纲!AE350</f>
        <v>86.535296940235909</v>
      </c>
      <c r="T350" s="153">
        <f>[1]节奏总纲!AF350</f>
        <v>89.66901196655418</v>
      </c>
      <c r="U350" s="153">
        <f>[1]节奏总纲!AG350</f>
        <v>94.630052458775694</v>
      </c>
      <c r="V350" s="153">
        <f>[1]节奏总纲!AH350</f>
        <v>103.4527458461076</v>
      </c>
      <c r="AN350" s="153">
        <f>[1]节奏总纲!AZ350</f>
        <v>347</v>
      </c>
      <c r="AO350" s="153">
        <f>[1]节奏总纲!BA350</f>
        <v>46.407258729779421</v>
      </c>
      <c r="AP350" s="153">
        <f>[1]节奏总纲!BB350</f>
        <v>47.930960621293437</v>
      </c>
      <c r="AQ350" s="153">
        <f>[1]节奏总纲!BC350</f>
        <v>49.877384211655553</v>
      </c>
      <c r="AR350" s="153">
        <f>[1]节奏总纲!BD350</f>
        <v>52.619726670513295</v>
      </c>
      <c r="AS350" s="153">
        <f>[1]节奏总纲!BE350</f>
        <v>57.334471557215878</v>
      </c>
    </row>
    <row r="351" spans="17:45" x14ac:dyDescent="0.15">
      <c r="Q351" s="153">
        <f>[1]节奏总纲!AC351</f>
        <v>348</v>
      </c>
      <c r="R351" s="153">
        <f>[1]节奏总纲!AD351</f>
        <v>84.462204086952426</v>
      </c>
      <c r="S351" s="153">
        <f>[1]节奏总纲!AE351</f>
        <v>86.576477523014987</v>
      </c>
      <c r="T351" s="153">
        <f>[1]节奏总纲!AF351</f>
        <v>89.715479470898671</v>
      </c>
      <c r="U351" s="153">
        <f>[1]节奏总纲!AG351</f>
        <v>94.674133114136126</v>
      </c>
      <c r="V351" s="153">
        <f>[1]节奏总纲!AH351</f>
        <v>103.49329214445841</v>
      </c>
      <c r="AN351" s="153">
        <f>[1]节奏总纲!AZ351</f>
        <v>348</v>
      </c>
      <c r="AO351" s="153">
        <f>[1]节奏总纲!BA351</f>
        <v>46.426522772598148</v>
      </c>
      <c r="AP351" s="153">
        <f>[1]节奏总纲!BB351</f>
        <v>47.951748159616329</v>
      </c>
      <c r="AQ351" s="153">
        <f>[1]节奏总纲!BC351</f>
        <v>49.898043990652091</v>
      </c>
      <c r="AR351" s="153">
        <f>[1]节奏总纲!BD351</f>
        <v>52.639680011309345</v>
      </c>
      <c r="AS351" s="153">
        <f>[1]节奏总纲!BE351</f>
        <v>57.353655437569245</v>
      </c>
    </row>
    <row r="352" spans="17:45" x14ac:dyDescent="0.15">
      <c r="Q352" s="153">
        <f>[1]节奏总纲!AC352</f>
        <v>349</v>
      </c>
      <c r="R352" s="153">
        <f>[1]节奏总纲!AD352</f>
        <v>84.503450305462081</v>
      </c>
      <c r="S352" s="153">
        <f>[1]节奏总纲!AE352</f>
        <v>86.617658105794064</v>
      </c>
      <c r="T352" s="153">
        <f>[1]节奏总纲!AF352</f>
        <v>89.761946975243163</v>
      </c>
      <c r="U352" s="153">
        <f>[1]节奏总纲!AG352</f>
        <v>94.718213769496558</v>
      </c>
      <c r="V352" s="153">
        <f>[1]节奏总纲!AH352</f>
        <v>103.5338384428092</v>
      </c>
      <c r="AN352" s="153">
        <f>[1]节奏总纲!AZ352</f>
        <v>349</v>
      </c>
      <c r="AO352" s="153">
        <f>[1]节奏总纲!BA352</f>
        <v>46.445786815416881</v>
      </c>
      <c r="AP352" s="153">
        <f>[1]节奏总纲!BB352</f>
        <v>47.972535697939222</v>
      </c>
      <c r="AQ352" s="153">
        <f>[1]节奏总纲!BC352</f>
        <v>49.91870376964863</v>
      </c>
      <c r="AR352" s="153">
        <f>[1]节奏总纲!BD352</f>
        <v>52.659633352105388</v>
      </c>
      <c r="AS352" s="153">
        <f>[1]节奏总纲!BE352</f>
        <v>57.372839317922612</v>
      </c>
    </row>
    <row r="353" spans="17:45" x14ac:dyDescent="0.15">
      <c r="Q353" s="153">
        <f>[1]节奏总纲!AC353</f>
        <v>350</v>
      </c>
      <c r="R353" s="153">
        <f>[1]节奏总纲!AD353</f>
        <v>84.544696523971723</v>
      </c>
      <c r="S353" s="153">
        <f>[1]节奏总纲!AE353</f>
        <v>86.658838688573141</v>
      </c>
      <c r="T353" s="153">
        <f>[1]节奏总纲!AF353</f>
        <v>89.808414479587654</v>
      </c>
      <c r="U353" s="153">
        <f>[1]节奏总纲!AG353</f>
        <v>94.762294424856989</v>
      </c>
      <c r="V353" s="153">
        <f>[1]节奏总纲!AH353</f>
        <v>103.57438474115999</v>
      </c>
      <c r="AN353" s="153">
        <f>[1]节奏总纲!AZ353</f>
        <v>350</v>
      </c>
      <c r="AO353" s="153">
        <f>[1]节奏总纲!BA353</f>
        <v>46.465050858235607</v>
      </c>
      <c r="AP353" s="153">
        <f>[1]节奏总纲!BB353</f>
        <v>47.993323236262114</v>
      </c>
      <c r="AQ353" s="153">
        <f>[1]节奏总纲!BC353</f>
        <v>49.939363548645169</v>
      </c>
      <c r="AR353" s="153">
        <f>[1]节奏总纲!BD353</f>
        <v>52.679586692901438</v>
      </c>
      <c r="AS353" s="153">
        <f>[1]节奏总纲!BE353</f>
        <v>57.392023198275979</v>
      </c>
    </row>
    <row r="354" spans="17:45" x14ac:dyDescent="0.15">
      <c r="Q354" s="153">
        <f>[1]节奏总纲!AC354</f>
        <v>351</v>
      </c>
      <c r="R354" s="153">
        <f>[1]节奏总纲!AD354</f>
        <v>84.585942742481365</v>
      </c>
      <c r="S354" s="153">
        <f>[1]节奏总纲!AE354</f>
        <v>86.700019271352204</v>
      </c>
      <c r="T354" s="153">
        <f>[1]节奏总纲!AF354</f>
        <v>89.854881983932145</v>
      </c>
      <c r="U354" s="153">
        <f>[1]节奏总纲!AG354</f>
        <v>94.806375080217421</v>
      </c>
      <c r="V354" s="153">
        <f>[1]节奏总纲!AH354</f>
        <v>103.61493103951079</v>
      </c>
      <c r="AN354" s="153">
        <f>[1]节奏总纲!AZ354</f>
        <v>351</v>
      </c>
      <c r="AO354" s="153">
        <f>[1]节奏总纲!BA354</f>
        <v>46.484314901054333</v>
      </c>
      <c r="AP354" s="153">
        <f>[1]节奏总纲!BB354</f>
        <v>48.012182251254622</v>
      </c>
      <c r="AQ354" s="153">
        <f>[1]节奏总纲!BC354</f>
        <v>49.9600233276417</v>
      </c>
      <c r="AR354" s="153">
        <f>[1]节奏总纲!BD354</f>
        <v>52.699540033697481</v>
      </c>
      <c r="AS354" s="153">
        <f>[1]节奏总纲!BE354</f>
        <v>57.411207078629346</v>
      </c>
    </row>
    <row r="355" spans="17:45" x14ac:dyDescent="0.15">
      <c r="Q355" s="153">
        <f>[1]节奏总纲!AC355</f>
        <v>352</v>
      </c>
      <c r="R355" s="153">
        <f>[1]节奏总纲!AD355</f>
        <v>84.627188960991006</v>
      </c>
      <c r="S355" s="153">
        <f>[1]节奏总纲!AE355</f>
        <v>86.741199854131281</v>
      </c>
      <c r="T355" s="153">
        <f>[1]节奏总纲!AF355</f>
        <v>89.901349488276637</v>
      </c>
      <c r="U355" s="153">
        <f>[1]节奏总纲!AG355</f>
        <v>94.850455735577853</v>
      </c>
      <c r="V355" s="153">
        <f>[1]节奏总纲!AH355</f>
        <v>103.65547733786158</v>
      </c>
      <c r="AN355" s="153">
        <f>[1]节奏总纲!AZ355</f>
        <v>352</v>
      </c>
      <c r="AO355" s="153">
        <f>[1]节奏总纲!BA355</f>
        <v>46.503578943873059</v>
      </c>
      <c r="AP355" s="153">
        <f>[1]节奏总纲!BB355</f>
        <v>48.030128751164234</v>
      </c>
      <c r="AQ355" s="153">
        <f>[1]节奏总纲!BC355</f>
        <v>49.980683106638239</v>
      </c>
      <c r="AR355" s="153">
        <f>[1]节奏总纲!BD355</f>
        <v>52.719493374493531</v>
      </c>
      <c r="AS355" s="153">
        <f>[1]节奏总纲!BE355</f>
        <v>57.430390958982713</v>
      </c>
    </row>
    <row r="356" spans="17:45" x14ac:dyDescent="0.15">
      <c r="Q356" s="153">
        <f>[1]节奏总纲!AC356</f>
        <v>353</v>
      </c>
      <c r="R356" s="153">
        <f>[1]节奏总纲!AD356</f>
        <v>84.668435179500648</v>
      </c>
      <c r="S356" s="153">
        <f>[1]节奏总纲!AE356</f>
        <v>86.782380436910358</v>
      </c>
      <c r="T356" s="153">
        <f>[1]节奏总纲!AF356</f>
        <v>89.947816992621142</v>
      </c>
      <c r="U356" s="153">
        <f>[1]节奏总纲!AG356</f>
        <v>94.894536390938271</v>
      </c>
      <c r="V356" s="153">
        <f>[1]节奏总纲!AH356</f>
        <v>103.69602363621237</v>
      </c>
      <c r="AN356" s="153">
        <f>[1]节奏总纲!AZ356</f>
        <v>353</v>
      </c>
      <c r="AO356" s="153">
        <f>[1]节奏总纲!BA356</f>
        <v>46.522842986691785</v>
      </c>
      <c r="AP356" s="153">
        <f>[1]节奏总纲!BB356</f>
        <v>48.048075251073854</v>
      </c>
      <c r="AQ356" s="153">
        <f>[1]节奏总纲!BC356</f>
        <v>50.00115951426713</v>
      </c>
      <c r="AR356" s="153">
        <f>[1]节奏总纲!BD356</f>
        <v>52.739446715289581</v>
      </c>
      <c r="AS356" s="153">
        <f>[1]节奏总纲!BE356</f>
        <v>57.44957483933608</v>
      </c>
    </row>
    <row r="357" spans="17:45" x14ac:dyDescent="0.15">
      <c r="Q357" s="153">
        <f>[1]节奏总纲!AC357</f>
        <v>354</v>
      </c>
      <c r="R357" s="153">
        <f>[1]节奏总纲!AD357</f>
        <v>84.709681398010289</v>
      </c>
      <c r="S357" s="153">
        <f>[1]节奏总纲!AE357</f>
        <v>86.823561019689436</v>
      </c>
      <c r="T357" s="153">
        <f>[1]节奏总纲!AF357</f>
        <v>89.994284496965633</v>
      </c>
      <c r="U357" s="153">
        <f>[1]节奏总纲!AG357</f>
        <v>94.938617046298702</v>
      </c>
      <c r="V357" s="153">
        <f>[1]节奏总纲!AH357</f>
        <v>103.73656993456318</v>
      </c>
      <c r="AN357" s="153">
        <f>[1]节奏总纲!AZ357</f>
        <v>354</v>
      </c>
      <c r="AO357" s="153">
        <f>[1]节奏总纲!BA357</f>
        <v>46.542107029510518</v>
      </c>
      <c r="AP357" s="153">
        <f>[1]节奏总纲!BB357</f>
        <v>48.066021750983474</v>
      </c>
      <c r="AQ357" s="153">
        <f>[1]节奏总纲!BC357</f>
        <v>50.018998195299922</v>
      </c>
      <c r="AR357" s="153">
        <f>[1]节奏总纲!BD357</f>
        <v>52.759400056085624</v>
      </c>
      <c r="AS357" s="153">
        <f>[1]节奏总纲!BE357</f>
        <v>57.468758719689447</v>
      </c>
    </row>
    <row r="358" spans="17:45" x14ac:dyDescent="0.15">
      <c r="Q358" s="153">
        <f>[1]节奏总纲!AC358</f>
        <v>355</v>
      </c>
      <c r="R358" s="153">
        <f>[1]节奏总纲!AD358</f>
        <v>84.750927616519931</v>
      </c>
      <c r="S358" s="153">
        <f>[1]节奏总纲!AE358</f>
        <v>86.864741602468499</v>
      </c>
      <c r="T358" s="153">
        <f>[1]节奏总纲!AF358</f>
        <v>90.036066635925749</v>
      </c>
      <c r="U358" s="153">
        <f>[1]节奏总纲!AG358</f>
        <v>94.982697701659134</v>
      </c>
      <c r="V358" s="153">
        <f>[1]节奏总纲!AH358</f>
        <v>103.77711623291397</v>
      </c>
      <c r="AN358" s="153">
        <f>[1]节奏总纲!AZ358</f>
        <v>355</v>
      </c>
      <c r="AO358" s="153">
        <f>[1]节奏总纲!BA358</f>
        <v>46.561371072329244</v>
      </c>
      <c r="AP358" s="153">
        <f>[1]节奏总纲!BB358</f>
        <v>48.083968250893093</v>
      </c>
      <c r="AQ358" s="153">
        <f>[1]节奏总纲!BC358</f>
        <v>50.036836876332707</v>
      </c>
      <c r="AR358" s="153">
        <f>[1]节奏总纲!BD358</f>
        <v>52.779353396881675</v>
      </c>
      <c r="AS358" s="153">
        <f>[1]节奏总纲!BE358</f>
        <v>57.487942600042821</v>
      </c>
    </row>
    <row r="359" spans="17:45" x14ac:dyDescent="0.15">
      <c r="Q359" s="153">
        <f>[1]节奏总纲!AC359</f>
        <v>356</v>
      </c>
      <c r="R359" s="153">
        <f>[1]节奏总纲!AD359</f>
        <v>84.792173835029573</v>
      </c>
      <c r="S359" s="153">
        <f>[1]节奏总纲!AE359</f>
        <v>86.905922185247576</v>
      </c>
      <c r="T359" s="153">
        <f>[1]节奏总纲!AF359</f>
        <v>90.077191648383845</v>
      </c>
      <c r="U359" s="153">
        <f>[1]节奏总纲!AG359</f>
        <v>95.024001308619916</v>
      </c>
      <c r="V359" s="153">
        <f>[1]节奏总纲!AH359</f>
        <v>103.81766253126477</v>
      </c>
      <c r="AN359" s="153">
        <f>[1]节奏总纲!AZ359</f>
        <v>356</v>
      </c>
      <c r="AO359" s="153">
        <f>[1]节奏总纲!BA359</f>
        <v>46.58063511514797</v>
      </c>
      <c r="AP359" s="153">
        <f>[1]节奏总纲!BB359</f>
        <v>48.101914750802706</v>
      </c>
      <c r="AQ359" s="153">
        <f>[1]节奏总纲!BC359</f>
        <v>50.054675557365492</v>
      </c>
      <c r="AR359" s="153">
        <f>[1]节奏总纲!BD359</f>
        <v>52.799306737677718</v>
      </c>
      <c r="AS359" s="153">
        <f>[1]节奏总纲!BE359</f>
        <v>57.507126480396188</v>
      </c>
    </row>
    <row r="360" spans="17:45" x14ac:dyDescent="0.15">
      <c r="Q360" s="153">
        <f>[1]节奏总纲!AC360</f>
        <v>357</v>
      </c>
      <c r="R360" s="153">
        <f>[1]节奏总纲!AD360</f>
        <v>84.833420053539214</v>
      </c>
      <c r="S360" s="153">
        <f>[1]节奏总纲!AE360</f>
        <v>86.947102768026653</v>
      </c>
      <c r="T360" s="153">
        <f>[1]节奏总纲!AF360</f>
        <v>90.118316660841927</v>
      </c>
      <c r="U360" s="153">
        <f>[1]节奏总纲!AG360</f>
        <v>95.063510581451752</v>
      </c>
      <c r="V360" s="153">
        <f>[1]节奏总纲!AH360</f>
        <v>103.85820882961556</v>
      </c>
      <c r="AN360" s="153">
        <f>[1]节奏总纲!AZ360</f>
        <v>357</v>
      </c>
      <c r="AO360" s="153">
        <f>[1]节奏总纲!BA360</f>
        <v>46.599899157966696</v>
      </c>
      <c r="AP360" s="153">
        <f>[1]节奏总纲!BB360</f>
        <v>48.119861250712326</v>
      </c>
      <c r="AQ360" s="153">
        <f>[1]节奏总纲!BC360</f>
        <v>50.072514238398277</v>
      </c>
      <c r="AR360" s="153">
        <f>[1]节奏总纲!BD360</f>
        <v>52.819260078473768</v>
      </c>
      <c r="AS360" s="153">
        <f>[1]节奏总纲!BE360</f>
        <v>57.526310360749555</v>
      </c>
    </row>
    <row r="361" spans="17:45" x14ac:dyDescent="0.15">
      <c r="Q361" s="153">
        <f>[1]节奏总纲!AC361</f>
        <v>358</v>
      </c>
      <c r="R361" s="153">
        <f>[1]节奏总纲!AD361</f>
        <v>84.874666272048856</v>
      </c>
      <c r="S361" s="153">
        <f>[1]节奏总纲!AE361</f>
        <v>86.98828335080573</v>
      </c>
      <c r="T361" s="153">
        <f>[1]节奏总纲!AF361</f>
        <v>90.159441673300023</v>
      </c>
      <c r="U361" s="153">
        <f>[1]节奏总纲!AG361</f>
        <v>95.103019854283588</v>
      </c>
      <c r="V361" s="153">
        <f>[1]节奏总纲!AH361</f>
        <v>103.89875512796635</v>
      </c>
      <c r="AN361" s="153">
        <f>[1]节奏总纲!AZ361</f>
        <v>358</v>
      </c>
      <c r="AO361" s="153">
        <f>[1]节奏总纲!BA361</f>
        <v>46.619163200785422</v>
      </c>
      <c r="AP361" s="153">
        <f>[1]节奏总纲!BB361</f>
        <v>48.137807750621946</v>
      </c>
      <c r="AQ361" s="153">
        <f>[1]节奏总纲!BC361</f>
        <v>50.090352919431069</v>
      </c>
      <c r="AR361" s="153">
        <f>[1]节奏总纲!BD361</f>
        <v>52.839213419269818</v>
      </c>
      <c r="AS361" s="153">
        <f>[1]节奏总纲!BE361</f>
        <v>57.545494241102922</v>
      </c>
    </row>
    <row r="362" spans="17:45" x14ac:dyDescent="0.15">
      <c r="Q362" s="153">
        <f>[1]节奏总纲!AC362</f>
        <v>359</v>
      </c>
      <c r="R362" s="153">
        <f>[1]节奏总纲!AD362</f>
        <v>84.915912490558497</v>
      </c>
      <c r="S362" s="153">
        <f>[1]节奏总纲!AE362</f>
        <v>87.027010646912942</v>
      </c>
      <c r="T362" s="153">
        <f>[1]节奏总纲!AF362</f>
        <v>90.200566685758119</v>
      </c>
      <c r="U362" s="153">
        <f>[1]节奏总纲!AG362</f>
        <v>95.142529127115409</v>
      </c>
      <c r="V362" s="153">
        <f>[1]节奏总纲!AH362</f>
        <v>103.93930142631716</v>
      </c>
      <c r="AN362" s="153">
        <f>[1]节奏总纲!AZ362</f>
        <v>359</v>
      </c>
      <c r="AO362" s="153">
        <f>[1]节奏总纲!BA362</f>
        <v>46.638427243604156</v>
      </c>
      <c r="AP362" s="153">
        <f>[1]节奏总纲!BB362</f>
        <v>48.155754250531558</v>
      </c>
      <c r="AQ362" s="153">
        <f>[1]节奏总纲!BC362</f>
        <v>50.108191600463854</v>
      </c>
      <c r="AR362" s="153">
        <f>[1]节奏总纲!BD362</f>
        <v>52.859166760065861</v>
      </c>
      <c r="AS362" s="153">
        <f>[1]节奏总纲!BE362</f>
        <v>57.564678121456289</v>
      </c>
    </row>
    <row r="363" spans="17:45" x14ac:dyDescent="0.15">
      <c r="Q363" s="153">
        <f>[1]节奏总纲!AC363</f>
        <v>360</v>
      </c>
      <c r="R363" s="153">
        <f>[1]节奏总纲!AD363</f>
        <v>84.957158709068153</v>
      </c>
      <c r="S363" s="153">
        <f>[1]节奏总纲!AE363</f>
        <v>87.064762367263285</v>
      </c>
      <c r="T363" s="153">
        <f>[1]节奏总纲!AF363</f>
        <v>90.241691698216215</v>
      </c>
      <c r="U363" s="153">
        <f>[1]节奏总纲!AG363</f>
        <v>95.182038399947245</v>
      </c>
      <c r="V363" s="153">
        <f>[1]节奏总纲!AH363</f>
        <v>103.97984772466795</v>
      </c>
      <c r="AN363" s="153">
        <f>[1]节奏总纲!AZ363</f>
        <v>360</v>
      </c>
      <c r="AO363" s="153">
        <f>[1]节奏总纲!BA363</f>
        <v>46.657691286422882</v>
      </c>
      <c r="AP363" s="153">
        <f>[1]节奏总纲!BB363</f>
        <v>48.173700750441178</v>
      </c>
      <c r="AQ363" s="153">
        <f>[1]节奏总纲!BC363</f>
        <v>50.126030281496639</v>
      </c>
      <c r="AR363" s="153">
        <f>[1]节奏总纲!BD363</f>
        <v>52.879120100861911</v>
      </c>
      <c r="AS363" s="153">
        <f>[1]节奏总纲!BE363</f>
        <v>57.583862001809656</v>
      </c>
    </row>
    <row r="364" spans="17:45" x14ac:dyDescent="0.15">
      <c r="Q364" s="153">
        <f>[1]节奏总纲!AC364</f>
        <v>361</v>
      </c>
      <c r="R364" s="153">
        <f>[1]节奏总纲!AD364</f>
        <v>84.998404927577795</v>
      </c>
      <c r="S364" s="153">
        <f>[1]节奏总纲!AE364</f>
        <v>87.102514087613613</v>
      </c>
      <c r="T364" s="153">
        <f>[1]节奏总纲!AF364</f>
        <v>90.282816710674311</v>
      </c>
      <c r="U364" s="153">
        <f>[1]节奏总纲!AG364</f>
        <v>95.221547672779081</v>
      </c>
      <c r="V364" s="153">
        <f>[1]节奏总纲!AH364</f>
        <v>104.01942515885031</v>
      </c>
      <c r="AN364" s="153">
        <f>[1]节奏总纲!AZ364</f>
        <v>361</v>
      </c>
      <c r="AO364" s="153">
        <f>[1]节奏总纲!BA364</f>
        <v>46.676955329241608</v>
      </c>
      <c r="AP364" s="153">
        <f>[1]节奏总纲!BB364</f>
        <v>48.191647250350798</v>
      </c>
      <c r="AQ364" s="153">
        <f>[1]节奏总纲!BC364</f>
        <v>50.143868962529424</v>
      </c>
      <c r="AR364" s="153">
        <f>[1]节奏总纲!BD364</f>
        <v>52.899073441657961</v>
      </c>
      <c r="AS364" s="153">
        <f>[1]节奏总纲!BE364</f>
        <v>57.603045882163023</v>
      </c>
    </row>
    <row r="365" spans="17:45" x14ac:dyDescent="0.15">
      <c r="Q365" s="153">
        <f>[1]节奏总纲!AC365</f>
        <v>362</v>
      </c>
      <c r="R365" s="153">
        <f>[1]节奏总纲!AD365</f>
        <v>85.036995827451818</v>
      </c>
      <c r="S365" s="153">
        <f>[1]节奏总纲!AE365</f>
        <v>87.140265807963956</v>
      </c>
      <c r="T365" s="153">
        <f>[1]节奏总纲!AF365</f>
        <v>90.323941723132393</v>
      </c>
      <c r="U365" s="153">
        <f>[1]节奏总纲!AG365</f>
        <v>95.261056945610903</v>
      </c>
      <c r="V365" s="153">
        <f>[1]节奏总纲!AH365</f>
        <v>104.05804521363463</v>
      </c>
      <c r="AN365" s="153">
        <f>[1]节奏总纲!AZ365</f>
        <v>362</v>
      </c>
      <c r="AO365" s="153">
        <f>[1]节奏总纲!BA365</f>
        <v>46.696219372060334</v>
      </c>
      <c r="AP365" s="153">
        <f>[1]节奏总纲!BB365</f>
        <v>48.209593750260417</v>
      </c>
      <c r="AQ365" s="153">
        <f>[1]节奏总纲!BC365</f>
        <v>50.16170764356221</v>
      </c>
      <c r="AR365" s="153">
        <f>[1]节奏总纲!BD365</f>
        <v>52.919026782454004</v>
      </c>
      <c r="AS365" s="153">
        <f>[1]节奏总纲!BE365</f>
        <v>57.62222976251639</v>
      </c>
    </row>
    <row r="366" spans="17:45" x14ac:dyDescent="0.15">
      <c r="Q366" s="153">
        <f>[1]节奏总纲!AC366</f>
        <v>363</v>
      </c>
      <c r="R366" s="153">
        <f>[1]节奏总纲!AD366</f>
        <v>85.075479910097457</v>
      </c>
      <c r="S366" s="153">
        <f>[1]节奏总纲!AE366</f>
        <v>87.1780175283143</v>
      </c>
      <c r="T366" s="153">
        <f>[1]节奏总纲!AF366</f>
        <v>90.365066735590489</v>
      </c>
      <c r="U366" s="153">
        <f>[1]节奏总纲!AG366</f>
        <v>95.300566218442739</v>
      </c>
      <c r="V366" s="153">
        <f>[1]节奏总纲!AH366</f>
        <v>104.09666526841893</v>
      </c>
      <c r="AN366" s="153">
        <f>[1]节奏总纲!AZ366</f>
        <v>363</v>
      </c>
      <c r="AO366" s="153">
        <f>[1]节奏总纲!BA366</f>
        <v>46.71548341487906</v>
      </c>
      <c r="AP366" s="153">
        <f>[1]节奏总纲!BB366</f>
        <v>48.22754025017003</v>
      </c>
      <c r="AQ366" s="153">
        <f>[1]节奏总纲!BC366</f>
        <v>50.179546324595002</v>
      </c>
      <c r="AR366" s="153">
        <f>[1]节奏总纲!BD366</f>
        <v>52.938980123250055</v>
      </c>
      <c r="AS366" s="153">
        <f>[1]节奏总纲!BE366</f>
        <v>57.641413642869757</v>
      </c>
    </row>
    <row r="367" spans="17:45" x14ac:dyDescent="0.15">
      <c r="Q367" s="153">
        <f>[1]节奏总纲!AC367</f>
        <v>364</v>
      </c>
      <c r="R367" s="153">
        <f>[1]节奏总纲!AD367</f>
        <v>85.113963992743081</v>
      </c>
      <c r="S367" s="153">
        <f>[1]节奏总纲!AE367</f>
        <v>87.215769248664643</v>
      </c>
      <c r="T367" s="153">
        <f>[1]节奏总纲!AF367</f>
        <v>90.406191748048585</v>
      </c>
      <c r="U367" s="153">
        <f>[1]节奏总纲!AG367</f>
        <v>95.340075491274575</v>
      </c>
      <c r="V367" s="153">
        <f>[1]节奏总纲!AH367</f>
        <v>104.13528532320325</v>
      </c>
      <c r="AN367" s="153">
        <f>[1]节奏总纲!AZ367</f>
        <v>364</v>
      </c>
      <c r="AO367" s="153">
        <f>[1]节奏总纲!BA367</f>
        <v>46.734747457697793</v>
      </c>
      <c r="AP367" s="153">
        <f>[1]节奏总纲!BB367</f>
        <v>48.24548675007965</v>
      </c>
      <c r="AQ367" s="153">
        <f>[1]节奏总纲!BC367</f>
        <v>50.197385005627787</v>
      </c>
      <c r="AR367" s="153">
        <f>[1]节奏总纲!BD367</f>
        <v>52.958933464046098</v>
      </c>
      <c r="AS367" s="153">
        <f>[1]节奏总纲!BE367</f>
        <v>57.660597523223124</v>
      </c>
    </row>
    <row r="368" spans="17:45" x14ac:dyDescent="0.15">
      <c r="Q368" s="153">
        <f>[1]节奏总纲!AC368</f>
        <v>365</v>
      </c>
      <c r="R368" s="153">
        <f>[1]节奏总纲!AD368</f>
        <v>85.152448075388719</v>
      </c>
      <c r="S368" s="153">
        <f>[1]节奏总纲!AE368</f>
        <v>87.253520969014986</v>
      </c>
      <c r="T368" s="153">
        <f>[1]节奏总纲!AF368</f>
        <v>90.447316760506681</v>
      </c>
      <c r="U368" s="153">
        <f>[1]节奏总纲!AG368</f>
        <v>95.379584764106397</v>
      </c>
      <c r="V368" s="153">
        <f>[1]节奏总纲!AH368</f>
        <v>104.17390537798755</v>
      </c>
      <c r="AN368" s="153">
        <f>[1]节奏总纲!AZ368</f>
        <v>365</v>
      </c>
      <c r="AO368" s="153">
        <f>[1]节奏总纲!BA368</f>
        <v>46.754011500516519</v>
      </c>
      <c r="AP368" s="153">
        <f>[1]节奏总纲!BB368</f>
        <v>48.263433249989269</v>
      </c>
      <c r="AQ368" s="153">
        <f>[1]节奏总纲!BC368</f>
        <v>50.215223686660572</v>
      </c>
      <c r="AR368" s="153">
        <f>[1]节奏总纲!BD368</f>
        <v>52.978886804842148</v>
      </c>
      <c r="AS368" s="153">
        <f>[1]节奏总纲!BE368</f>
        <v>57.679781403576492</v>
      </c>
    </row>
    <row r="369" spans="17:45" x14ac:dyDescent="0.15">
      <c r="Q369" s="153">
        <f>[1]节奏总纲!AC369</f>
        <v>366</v>
      </c>
      <c r="R369" s="153">
        <f>[1]节奏总纲!AD369</f>
        <v>85.190932158034357</v>
      </c>
      <c r="S369" s="153">
        <f>[1]节奏总纲!AE369</f>
        <v>87.291272689365329</v>
      </c>
      <c r="T369" s="153">
        <f>[1]节奏总纲!AF369</f>
        <v>90.488441772964777</v>
      </c>
      <c r="U369" s="153">
        <f>[1]节奏总纲!AG369</f>
        <v>95.419094036938233</v>
      </c>
      <c r="V369" s="153">
        <f>[1]节奏总纲!AH369</f>
        <v>104.21252543277187</v>
      </c>
      <c r="AN369" s="153">
        <f>[1]节奏总纲!AZ369</f>
        <v>366</v>
      </c>
      <c r="AO369" s="153">
        <f>[1]节奏总纲!BA369</f>
        <v>46.773275543335245</v>
      </c>
      <c r="AP369" s="153">
        <f>[1]节奏总纲!BB369</f>
        <v>48.281379749898889</v>
      </c>
      <c r="AQ369" s="153">
        <f>[1]节奏总纲!BC369</f>
        <v>50.233062367693357</v>
      </c>
      <c r="AR369" s="153">
        <f>[1]节奏总纲!BD369</f>
        <v>52.998840145638198</v>
      </c>
      <c r="AS369" s="153">
        <f>[1]节奏总纲!BE369</f>
        <v>57.698965283929859</v>
      </c>
    </row>
    <row r="370" spans="17:45" x14ac:dyDescent="0.15">
      <c r="Q370" s="153">
        <f>[1]节奏总纲!AC370</f>
        <v>367</v>
      </c>
      <c r="R370" s="153">
        <f>[1]节奏总纲!AD370</f>
        <v>85.229416240679981</v>
      </c>
      <c r="S370" s="153">
        <f>[1]节奏总纲!AE370</f>
        <v>87.329024409715672</v>
      </c>
      <c r="T370" s="153">
        <f>[1]节奏总纲!AF370</f>
        <v>90.529566785422858</v>
      </c>
      <c r="U370" s="153">
        <f>[1]节奏总纲!AG370</f>
        <v>95.458603309770069</v>
      </c>
      <c r="V370" s="153">
        <f>[1]节奏总纲!AH370</f>
        <v>104.25114548755617</v>
      </c>
      <c r="AN370" s="153">
        <f>[1]节奏总纲!AZ370</f>
        <v>367</v>
      </c>
      <c r="AO370" s="153">
        <f>[1]节奏总纲!BA370</f>
        <v>46.792539586153971</v>
      </c>
      <c r="AP370" s="153">
        <f>[1]节奏总纲!BB370</f>
        <v>48.299326249808502</v>
      </c>
      <c r="AQ370" s="153">
        <f>[1]节奏总纲!BC370</f>
        <v>50.250901048726149</v>
      </c>
      <c r="AR370" s="153">
        <f>[1]节奏总纲!BD370</f>
        <v>53.01623046121302</v>
      </c>
      <c r="AS370" s="153">
        <f>[1]节奏总纲!BE370</f>
        <v>57.718149164283226</v>
      </c>
    </row>
    <row r="371" spans="17:45" x14ac:dyDescent="0.15">
      <c r="Q371" s="153">
        <f>[1]节奏总纲!AC371</f>
        <v>368</v>
      </c>
      <c r="R371" s="153">
        <f>[1]节奏总纲!AD371</f>
        <v>85.26790032332562</v>
      </c>
      <c r="S371" s="153">
        <f>[1]节奏总纲!AE371</f>
        <v>87.366776130066015</v>
      </c>
      <c r="T371" s="153">
        <f>[1]节奏总纲!AF371</f>
        <v>90.570691797880954</v>
      </c>
      <c r="U371" s="153">
        <f>[1]节奏总纲!AG371</f>
        <v>95.498112582601891</v>
      </c>
      <c r="V371" s="153">
        <f>[1]节奏总纲!AH371</f>
        <v>104.28976554234049</v>
      </c>
      <c r="AN371" s="153">
        <f>[1]节奏总纲!AZ371</f>
        <v>368</v>
      </c>
      <c r="AO371" s="153">
        <f>[1]节奏总纲!BA371</f>
        <v>46.811803628972697</v>
      </c>
      <c r="AP371" s="153">
        <f>[1]节奏总纲!BB371</f>
        <v>48.317272749718121</v>
      </c>
      <c r="AQ371" s="153">
        <f>[1]节奏总纲!BC371</f>
        <v>50.268739729758934</v>
      </c>
      <c r="AR371" s="153">
        <f>[1]节奏总纲!BD371</f>
        <v>53.033462597729766</v>
      </c>
      <c r="AS371" s="153">
        <f>[1]节奏总纲!BE371</f>
        <v>57.737333044636593</v>
      </c>
    </row>
    <row r="372" spans="17:45" x14ac:dyDescent="0.15">
      <c r="Q372" s="153">
        <f>[1]节奏总纲!AC372</f>
        <v>369</v>
      </c>
      <c r="R372" s="153">
        <f>[1]节奏总纲!AD372</f>
        <v>85.306384405971258</v>
      </c>
      <c r="S372" s="153">
        <f>[1]节奏总纲!AE372</f>
        <v>87.404527850416358</v>
      </c>
      <c r="T372" s="153">
        <f>[1]节奏总纲!AF372</f>
        <v>90.61181681033905</v>
      </c>
      <c r="U372" s="153">
        <f>[1]节奏总纲!AG372</f>
        <v>95.537621855433727</v>
      </c>
      <c r="V372" s="153">
        <f>[1]节奏总纲!AH372</f>
        <v>104.32838559712479</v>
      </c>
      <c r="AN372" s="153">
        <f>[1]节奏总纲!AZ372</f>
        <v>369</v>
      </c>
      <c r="AO372" s="153">
        <f>[1]节奏总纲!BA372</f>
        <v>46.831067671791423</v>
      </c>
      <c r="AP372" s="153">
        <f>[1]节奏总纲!BB372</f>
        <v>48.335219249627741</v>
      </c>
      <c r="AQ372" s="153">
        <f>[1]节奏总纲!BC372</f>
        <v>50.286578410791719</v>
      </c>
      <c r="AR372" s="153">
        <f>[1]节奏总纲!BD372</f>
        <v>53.050694734246512</v>
      </c>
      <c r="AS372" s="153">
        <f>[1]节奏总纲!BE372</f>
        <v>57.756516924989967</v>
      </c>
    </row>
    <row r="373" spans="17:45" x14ac:dyDescent="0.15">
      <c r="Q373" s="153">
        <f>[1]节奏总纲!AC373</f>
        <v>370</v>
      </c>
      <c r="R373" s="153">
        <f>[1]节奏总纲!AD373</f>
        <v>85.344868488616882</v>
      </c>
      <c r="S373" s="153">
        <f>[1]节奏总纲!AE373</f>
        <v>87.442279570766701</v>
      </c>
      <c r="T373" s="153">
        <f>[1]节奏总纲!AF373</f>
        <v>90.652941822797146</v>
      </c>
      <c r="U373" s="153">
        <f>[1]节奏总纲!AG373</f>
        <v>95.577131128265563</v>
      </c>
      <c r="V373" s="153">
        <f>[1]节奏总纲!AH373</f>
        <v>104.36700565190911</v>
      </c>
      <c r="AN373" s="153">
        <f>[1]节奏总纲!AZ373</f>
        <v>370</v>
      </c>
      <c r="AO373" s="153">
        <f>[1]节奏总纲!BA373</f>
        <v>46.850331714610157</v>
      </c>
      <c r="AP373" s="153">
        <f>[1]节奏总纲!BB373</f>
        <v>48.353165749537354</v>
      </c>
      <c r="AQ373" s="153">
        <f>[1]节奏总纲!BC373</f>
        <v>50.304417091824504</v>
      </c>
      <c r="AR373" s="153">
        <f>[1]节奏总纲!BD373</f>
        <v>53.067926870763252</v>
      </c>
      <c r="AS373" s="153">
        <f>[1]节奏总纲!BE373</f>
        <v>57.775700805343334</v>
      </c>
    </row>
    <row r="374" spans="17:45" x14ac:dyDescent="0.15">
      <c r="Q374" s="153">
        <f>[1]节奏总纲!AC374</f>
        <v>371</v>
      </c>
      <c r="R374" s="153">
        <f>[1]节奏总纲!AD374</f>
        <v>85.38335257126252</v>
      </c>
      <c r="S374" s="153">
        <f>[1]节奏总纲!AE374</f>
        <v>87.480031291117044</v>
      </c>
      <c r="T374" s="153">
        <f>[1]节奏总纲!AF374</f>
        <v>90.694066835255242</v>
      </c>
      <c r="U374" s="153">
        <f>[1]节奏总纲!AG374</f>
        <v>95.616640401097385</v>
      </c>
      <c r="V374" s="153">
        <f>[1]节奏总纲!AH374</f>
        <v>104.40562570669341</v>
      </c>
      <c r="AN374" s="153">
        <f>[1]节奏总纲!AZ374</f>
        <v>371</v>
      </c>
      <c r="AO374" s="153">
        <f>[1]节奏总纲!BA374</f>
        <v>46.869595757428883</v>
      </c>
      <c r="AP374" s="153">
        <f>[1]节奏总纲!BB374</f>
        <v>48.371112249446973</v>
      </c>
      <c r="AQ374" s="153">
        <f>[1]节奏总纲!BC374</f>
        <v>50.322255772857297</v>
      </c>
      <c r="AR374" s="153">
        <f>[1]节奏总纲!BD374</f>
        <v>53.085159007279998</v>
      </c>
      <c r="AS374" s="153">
        <f>[1]节奏总纲!BE374</f>
        <v>57.794884685696701</v>
      </c>
    </row>
    <row r="375" spans="17:45" x14ac:dyDescent="0.15">
      <c r="Q375" s="153">
        <f>[1]节奏总纲!AC375</f>
        <v>372</v>
      </c>
      <c r="R375" s="153">
        <f>[1]节奏总纲!AD375</f>
        <v>85.421836653908144</v>
      </c>
      <c r="S375" s="153">
        <f>[1]节奏总纲!AE375</f>
        <v>87.517783011467387</v>
      </c>
      <c r="T375" s="153">
        <f>[1]节奏总纲!AF375</f>
        <v>90.735191847713324</v>
      </c>
      <c r="U375" s="153">
        <f>[1]节奏总纲!AG375</f>
        <v>95.656149673929221</v>
      </c>
      <c r="V375" s="153">
        <f>[1]节奏总纲!AH375</f>
        <v>104.44424576147773</v>
      </c>
      <c r="AN375" s="153">
        <f>[1]节奏总纲!AZ375</f>
        <v>372</v>
      </c>
      <c r="AO375" s="153">
        <f>[1]节奏总纲!BA375</f>
        <v>46.888859800247609</v>
      </c>
      <c r="AP375" s="153">
        <f>[1]节奏总纲!BB375</f>
        <v>48.389058749356593</v>
      </c>
      <c r="AQ375" s="153">
        <f>[1]节奏总纲!BC375</f>
        <v>50.340094453890082</v>
      </c>
      <c r="AR375" s="153">
        <f>[1]节奏总纲!BD375</f>
        <v>53.102391143796744</v>
      </c>
      <c r="AS375" s="153">
        <f>[1]节奏总纲!BE375</f>
        <v>57.814068566050068</v>
      </c>
    </row>
    <row r="376" spans="17:45" x14ac:dyDescent="0.15">
      <c r="Q376" s="153">
        <f>[1]节奏总纲!AC376</f>
        <v>373</v>
      </c>
      <c r="R376" s="153">
        <f>[1]节奏总纲!AD376</f>
        <v>85.460320736553783</v>
      </c>
      <c r="S376" s="153">
        <f>[1]节奏总纲!AE376</f>
        <v>87.55553473181773</v>
      </c>
      <c r="T376" s="153">
        <f>[1]节奏总纲!AF376</f>
        <v>90.77631686017142</v>
      </c>
      <c r="U376" s="153">
        <f>[1]节奏总纲!AG376</f>
        <v>95.695658946761043</v>
      </c>
      <c r="V376" s="153">
        <f>[1]节奏总纲!AH376</f>
        <v>104.48286581626203</v>
      </c>
      <c r="AN376" s="153">
        <f>[1]节奏总纲!AZ376</f>
        <v>373</v>
      </c>
      <c r="AO376" s="153">
        <f>[1]节奏总纲!BA376</f>
        <v>46.908123843066335</v>
      </c>
      <c r="AP376" s="153">
        <f>[1]节奏总纲!BB376</f>
        <v>48.407005249266213</v>
      </c>
      <c r="AQ376" s="153">
        <f>[1]节奏总纲!BC376</f>
        <v>50.357933134922867</v>
      </c>
      <c r="AR376" s="153">
        <f>[1]节奏总纲!BD376</f>
        <v>53.119623280313483</v>
      </c>
      <c r="AS376" s="153">
        <f>[1]节奏总纲!BE376</f>
        <v>57.833252446403435</v>
      </c>
    </row>
    <row r="377" spans="17:45" x14ac:dyDescent="0.15">
      <c r="Q377" s="153">
        <f>[1]节奏总纲!AC377</f>
        <v>374</v>
      </c>
      <c r="R377" s="153">
        <f>[1]节奏总纲!AD377</f>
        <v>85.498804819199421</v>
      </c>
      <c r="S377" s="153">
        <f>[1]节奏总纲!AE377</f>
        <v>87.593286452168073</v>
      </c>
      <c r="T377" s="153">
        <f>[1]节奏总纲!AF377</f>
        <v>90.817441872629516</v>
      </c>
      <c r="U377" s="153">
        <f>[1]节奏总纲!AG377</f>
        <v>95.735168219592879</v>
      </c>
      <c r="V377" s="153">
        <f>[1]节奏总纲!AH377</f>
        <v>104.52148587104634</v>
      </c>
      <c r="AN377" s="153">
        <f>[1]节奏总纲!AZ377</f>
        <v>374</v>
      </c>
      <c r="AO377" s="153">
        <f>[1]节奏总纲!BA377</f>
        <v>46.927387885885061</v>
      </c>
      <c r="AP377" s="153">
        <f>[1]节奏总纲!BB377</f>
        <v>48.424951749175825</v>
      </c>
      <c r="AQ377" s="153">
        <f>[1]节奏总纲!BC377</f>
        <v>50.375771815955652</v>
      </c>
      <c r="AR377" s="153">
        <f>[1]节奏总纲!BD377</f>
        <v>53.13685541683023</v>
      </c>
      <c r="AS377" s="153">
        <f>[1]节奏总纲!BE377</f>
        <v>57.852436326756802</v>
      </c>
    </row>
    <row r="378" spans="17:45" x14ac:dyDescent="0.15">
      <c r="Q378" s="153">
        <f>[1]节奏总纲!AC378</f>
        <v>375</v>
      </c>
      <c r="R378" s="153">
        <f>[1]节奏总纲!AD378</f>
        <v>85.537288901845045</v>
      </c>
      <c r="S378" s="153">
        <f>[1]节奏总纲!AE378</f>
        <v>87.631038172518416</v>
      </c>
      <c r="T378" s="153">
        <f>[1]节奏总纲!AF378</f>
        <v>90.858566885087612</v>
      </c>
      <c r="U378" s="153">
        <f>[1]节奏总纲!AG378</f>
        <v>95.774677492424715</v>
      </c>
      <c r="V378" s="153">
        <f>[1]节奏总纲!AH378</f>
        <v>104.56010592583065</v>
      </c>
      <c r="AN378" s="153">
        <f>[1]节奏总纲!AZ378</f>
        <v>375</v>
      </c>
      <c r="AO378" s="153">
        <f>[1]节奏总纲!BA378</f>
        <v>46.946651928703794</v>
      </c>
      <c r="AP378" s="153">
        <f>[1]节奏总纲!BB378</f>
        <v>48.442898249085445</v>
      </c>
      <c r="AQ378" s="153">
        <f>[1]节奏总纲!BC378</f>
        <v>50.393610496988437</v>
      </c>
      <c r="AR378" s="153">
        <f>[1]节奏总纲!BD378</f>
        <v>53.154087553346976</v>
      </c>
      <c r="AS378" s="153">
        <f>[1]节奏总纲!BE378</f>
        <v>57.871620207110169</v>
      </c>
    </row>
    <row r="379" spans="17:45" x14ac:dyDescent="0.15">
      <c r="Q379" s="153">
        <f>[1]节奏总纲!AC379</f>
        <v>376</v>
      </c>
      <c r="R379" s="153">
        <f>[1]节奏总纲!AD379</f>
        <v>85.575772984490683</v>
      </c>
      <c r="S379" s="153">
        <f>[1]节奏总纲!AE379</f>
        <v>87.668789892868759</v>
      </c>
      <c r="T379" s="153">
        <f>[1]节奏总纲!AF379</f>
        <v>90.899691897545708</v>
      </c>
      <c r="U379" s="153">
        <f>[1]节奏总纲!AG379</f>
        <v>95.814186765256537</v>
      </c>
      <c r="V379" s="153">
        <f>[1]节奏总纲!AH379</f>
        <v>104.59872598061496</v>
      </c>
      <c r="AN379" s="153">
        <f>[1]节奏总纲!AZ379</f>
        <v>376</v>
      </c>
      <c r="AO379" s="153">
        <f>[1]节奏总纲!BA379</f>
        <v>46.96591597152252</v>
      </c>
      <c r="AP379" s="153">
        <f>[1]节奏总纲!BB379</f>
        <v>48.460844748995065</v>
      </c>
      <c r="AQ379" s="153">
        <f>[1]节奏总纲!BC379</f>
        <v>50.411449178021229</v>
      </c>
      <c r="AR379" s="153">
        <f>[1]节奏总纲!BD379</f>
        <v>53.171319689863722</v>
      </c>
      <c r="AS379" s="153">
        <f>[1]节奏总纲!BE379</f>
        <v>57.890804087463536</v>
      </c>
    </row>
    <row r="380" spans="17:45" x14ac:dyDescent="0.15">
      <c r="Q380" s="153">
        <f>[1]节奏总纲!AC380</f>
        <v>377</v>
      </c>
      <c r="R380" s="153">
        <f>[1]节奏总纲!AD380</f>
        <v>85.614257067136322</v>
      </c>
      <c r="S380" s="153">
        <f>[1]节奏总纲!AE380</f>
        <v>87.706541613219102</v>
      </c>
      <c r="T380" s="153">
        <f>[1]节奏总纲!AF380</f>
        <v>90.94081691000379</v>
      </c>
      <c r="U380" s="153">
        <f>[1]节奏总纲!AG380</f>
        <v>95.853696038088373</v>
      </c>
      <c r="V380" s="153">
        <f>[1]节奏总纲!AH380</f>
        <v>104.63734603539928</v>
      </c>
      <c r="AN380" s="153">
        <f>[1]节奏总纲!AZ380</f>
        <v>377</v>
      </c>
      <c r="AO380" s="153">
        <f>[1]节奏总纲!BA380</f>
        <v>46.985180014341246</v>
      </c>
      <c r="AP380" s="153">
        <f>[1]节奏总纲!BB380</f>
        <v>48.478791248904685</v>
      </c>
      <c r="AQ380" s="153">
        <f>[1]节奏总纲!BC380</f>
        <v>50.429287859054014</v>
      </c>
      <c r="AR380" s="153">
        <f>[1]节奏总纲!BD380</f>
        <v>53.188551826380461</v>
      </c>
      <c r="AS380" s="153">
        <f>[1]节奏总纲!BE380</f>
        <v>57.909987967816903</v>
      </c>
    </row>
    <row r="381" spans="17:45" x14ac:dyDescent="0.15">
      <c r="Q381" s="153">
        <f>[1]节奏总纲!AC381</f>
        <v>378</v>
      </c>
      <c r="R381" s="153">
        <f>[1]节奏总纲!AD381</f>
        <v>85.652741149781946</v>
      </c>
      <c r="S381" s="153">
        <f>[1]节奏总纲!AE381</f>
        <v>87.744293333569445</v>
      </c>
      <c r="T381" s="153">
        <f>[1]节奏总纲!AF381</f>
        <v>90.981941922461885</v>
      </c>
      <c r="U381" s="153">
        <f>[1]节奏总纲!AG381</f>
        <v>95.893205310920209</v>
      </c>
      <c r="V381" s="153">
        <f>[1]节奏总纲!AH381</f>
        <v>104.67596609018358</v>
      </c>
      <c r="AN381" s="153">
        <f>[1]节奏总纲!AZ381</f>
        <v>378</v>
      </c>
      <c r="AO381" s="153">
        <f>[1]节奏总纲!BA381</f>
        <v>47.003836412092369</v>
      </c>
      <c r="AP381" s="153">
        <f>[1]节奏总纲!BB381</f>
        <v>48.496737748814297</v>
      </c>
      <c r="AQ381" s="153">
        <f>[1]节奏总纲!BC381</f>
        <v>50.447126540086799</v>
      </c>
      <c r="AR381" s="153">
        <f>[1]节奏总纲!BD381</f>
        <v>53.205783962897208</v>
      </c>
      <c r="AS381" s="153">
        <f>[1]节奏总纲!BE381</f>
        <v>57.92917184817027</v>
      </c>
    </row>
    <row r="382" spans="17:45" x14ac:dyDescent="0.15">
      <c r="Q382" s="153">
        <f>[1]节奏总纲!AC382</f>
        <v>379</v>
      </c>
      <c r="R382" s="153">
        <f>[1]节奏总纲!AD382</f>
        <v>85.691225232427584</v>
      </c>
      <c r="S382" s="153">
        <f>[1]节奏总纲!AE382</f>
        <v>87.782045053919788</v>
      </c>
      <c r="T382" s="153">
        <f>[1]节奏总纲!AF382</f>
        <v>91.021020756054753</v>
      </c>
      <c r="U382" s="153">
        <f>[1]节奏总纲!AG382</f>
        <v>95.932714583752031</v>
      </c>
      <c r="V382" s="153">
        <f>[1]节奏总纲!AH382</f>
        <v>104.7145861449679</v>
      </c>
      <c r="AN382" s="153">
        <f>[1]节奏总纲!AZ382</f>
        <v>379</v>
      </c>
      <c r="AO382" s="153">
        <f>[1]节奏总纲!BA382</f>
        <v>47.020466442750681</v>
      </c>
      <c r="AP382" s="153">
        <f>[1]节奏总纲!BB382</f>
        <v>48.514684248723917</v>
      </c>
      <c r="AQ382" s="153">
        <f>[1]节奏总纲!BC382</f>
        <v>50.464965221119584</v>
      </c>
      <c r="AR382" s="153">
        <f>[1]节奏总纲!BD382</f>
        <v>53.223016099413954</v>
      </c>
      <c r="AS382" s="153">
        <f>[1]节奏总纲!BE382</f>
        <v>57.948355728523637</v>
      </c>
    </row>
    <row r="383" spans="17:45" x14ac:dyDescent="0.15">
      <c r="Q383" s="153">
        <f>[1]节奏总纲!AC383</f>
        <v>380</v>
      </c>
      <c r="R383" s="153">
        <f>[1]节奏总纲!AD383</f>
        <v>85.729709315073208</v>
      </c>
      <c r="S383" s="153">
        <f>[1]节奏总纲!AE383</f>
        <v>87.819796774270131</v>
      </c>
      <c r="T383" s="153">
        <f>[1]节奏总纲!AF383</f>
        <v>91.05849772720974</v>
      </c>
      <c r="U383" s="153">
        <f>[1]节奏总纲!AG383</f>
        <v>95.972223856583867</v>
      </c>
      <c r="V383" s="153">
        <f>[1]节奏总纲!AH383</f>
        <v>104.7532061997522</v>
      </c>
      <c r="AN383" s="153">
        <f>[1]节奏总纲!AZ383</f>
        <v>380</v>
      </c>
      <c r="AO383" s="153">
        <f>[1]节奏总纲!BA383</f>
        <v>47.037096473409001</v>
      </c>
      <c r="AP383" s="153">
        <f>[1]节奏总纲!BB383</f>
        <v>48.532630748633537</v>
      </c>
      <c r="AQ383" s="153">
        <f>[1]节奏总纲!BC383</f>
        <v>50.482803902152376</v>
      </c>
      <c r="AR383" s="153">
        <f>[1]节奏总纲!BD383</f>
        <v>53.240248235930693</v>
      </c>
      <c r="AS383" s="153">
        <f>[1]节奏总纲!BE383</f>
        <v>57.967539608877004</v>
      </c>
    </row>
    <row r="384" spans="17:45" x14ac:dyDescent="0.15">
      <c r="Q384" s="153">
        <f>[1]节奏总纲!AC384</f>
        <v>381</v>
      </c>
      <c r="R384" s="153">
        <f>[1]节奏总纲!AD384</f>
        <v>85.768193397718846</v>
      </c>
      <c r="S384" s="153">
        <f>[1]节奏总纲!AE384</f>
        <v>87.857548494620474</v>
      </c>
      <c r="T384" s="153">
        <f>[1]节奏总纲!AF384</f>
        <v>91.095974698364728</v>
      </c>
      <c r="U384" s="153">
        <f>[1]节奏总纲!AG384</f>
        <v>96.010203735669876</v>
      </c>
      <c r="V384" s="153">
        <f>[1]节奏总纲!AH384</f>
        <v>104.79182625453652</v>
      </c>
      <c r="AN384" s="153">
        <f>[1]节奏总纲!AZ384</f>
        <v>381</v>
      </c>
      <c r="AO384" s="153">
        <f>[1]节奏总纲!BA384</f>
        <v>47.053726504067313</v>
      </c>
      <c r="AP384" s="153">
        <f>[1]节奏总纲!BB384</f>
        <v>48.550577248543149</v>
      </c>
      <c r="AQ384" s="153">
        <f>[1]节奏总纲!BC384</f>
        <v>50.500642583185162</v>
      </c>
      <c r="AR384" s="153">
        <f>[1]节奏总纲!BD384</f>
        <v>53.257480372447439</v>
      </c>
      <c r="AS384" s="153">
        <f>[1]节奏总纲!BE384</f>
        <v>57.986723489230371</v>
      </c>
    </row>
    <row r="385" spans="17:45" x14ac:dyDescent="0.15">
      <c r="Q385" s="153">
        <f>[1]节奏总纲!AC385</f>
        <v>382</v>
      </c>
      <c r="R385" s="153">
        <f>[1]节奏总纲!AD385</f>
        <v>85.806677480364485</v>
      </c>
      <c r="S385" s="153">
        <f>[1]节奏总纲!AE385</f>
        <v>87.895300214970817</v>
      </c>
      <c r="T385" s="153">
        <f>[1]节奏总纲!AF385</f>
        <v>91.133451669519715</v>
      </c>
      <c r="U385" s="153">
        <f>[1]节奏总纲!AG385</f>
        <v>96.044563041035204</v>
      </c>
      <c r="V385" s="153">
        <f>[1]节奏总纲!AH385</f>
        <v>104.83044630932082</v>
      </c>
      <c r="AN385" s="153">
        <f>[1]节奏总纲!AZ385</f>
        <v>382</v>
      </c>
      <c r="AO385" s="153">
        <f>[1]节奏总纲!BA385</f>
        <v>47.070356534725626</v>
      </c>
      <c r="AP385" s="153">
        <f>[1]节奏总纲!BB385</f>
        <v>48.568523748452769</v>
      </c>
      <c r="AQ385" s="153">
        <f>[1]节奏总纲!BC385</f>
        <v>50.518481264217947</v>
      </c>
      <c r="AR385" s="153">
        <f>[1]节奏总纲!BD385</f>
        <v>53.274712508964186</v>
      </c>
      <c r="AS385" s="153">
        <f>[1]节奏总纲!BE385</f>
        <v>58.005103311041175</v>
      </c>
    </row>
    <row r="386" spans="17:45" x14ac:dyDescent="0.15">
      <c r="Q386" s="153">
        <f>[1]节奏总纲!AC386</f>
        <v>383</v>
      </c>
      <c r="R386" s="153">
        <f>[1]节奏总纲!AD386</f>
        <v>85.845161563010109</v>
      </c>
      <c r="S386" s="153">
        <f>[1]节奏总纲!AE386</f>
        <v>87.93305193532116</v>
      </c>
      <c r="T386" s="153">
        <f>[1]节奏总纲!AF386</f>
        <v>91.170928640674703</v>
      </c>
      <c r="U386" s="153">
        <f>[1]节奏总纲!AG386</f>
        <v>96.078922346400546</v>
      </c>
      <c r="V386" s="153">
        <f>[1]节奏总纲!AH386</f>
        <v>104.86906636410514</v>
      </c>
      <c r="AN386" s="153">
        <f>[1]节奏总纲!AZ386</f>
        <v>383</v>
      </c>
      <c r="AO386" s="153">
        <f>[1]节奏总纲!BA386</f>
        <v>47.086986565383945</v>
      </c>
      <c r="AP386" s="153">
        <f>[1]节奏总纲!BB386</f>
        <v>48.586470248362389</v>
      </c>
      <c r="AQ386" s="153">
        <f>[1]节奏总纲!BC386</f>
        <v>50.536319945250732</v>
      </c>
      <c r="AR386" s="153">
        <f>[1]节奏总纲!BD386</f>
        <v>53.291944645480932</v>
      </c>
      <c r="AS386" s="153">
        <f>[1]节奏总纲!BE386</f>
        <v>58.021676052433456</v>
      </c>
    </row>
    <row r="387" spans="17:45" x14ac:dyDescent="0.15">
      <c r="Q387" s="153">
        <f>[1]节奏总纲!AC387</f>
        <v>384</v>
      </c>
      <c r="R387" s="153">
        <f>[1]节奏总纲!AD387</f>
        <v>85.883645645655747</v>
      </c>
      <c r="S387" s="153">
        <f>[1]节奏总纲!AE387</f>
        <v>87.970803655671503</v>
      </c>
      <c r="T387" s="153">
        <f>[1]节奏总纲!AF387</f>
        <v>91.208405611829704</v>
      </c>
      <c r="U387" s="153">
        <f>[1]节奏总纲!AG387</f>
        <v>96.113281651765874</v>
      </c>
      <c r="V387" s="153">
        <f>[1]节奏总纲!AH387</f>
        <v>104.90768641888944</v>
      </c>
      <c r="AN387" s="153">
        <f>[1]节奏总纲!AZ387</f>
        <v>384</v>
      </c>
      <c r="AO387" s="153">
        <f>[1]节奏总纲!BA387</f>
        <v>47.103616596042258</v>
      </c>
      <c r="AP387" s="153">
        <f>[1]节奏总纲!BB387</f>
        <v>48.604416748272008</v>
      </c>
      <c r="AQ387" s="153">
        <f>[1]节奏总纲!BC387</f>
        <v>50.554158626283524</v>
      </c>
      <c r="AR387" s="153">
        <f>[1]节奏总纲!BD387</f>
        <v>53.309176781997671</v>
      </c>
      <c r="AS387" s="153">
        <f>[1]节奏总纲!BE387</f>
        <v>58.038248793825737</v>
      </c>
    </row>
    <row r="388" spans="17:45" x14ac:dyDescent="0.15">
      <c r="Q388" s="153">
        <f>[1]节奏总纲!AC388</f>
        <v>385</v>
      </c>
      <c r="R388" s="153">
        <f>[1]节奏总纲!AD388</f>
        <v>85.922129728301385</v>
      </c>
      <c r="S388" s="153">
        <f>[1]节奏总纲!AE388</f>
        <v>88.008389927102499</v>
      </c>
      <c r="T388" s="153">
        <f>[1]节奏总纲!AF388</f>
        <v>91.245882582984692</v>
      </c>
      <c r="U388" s="153">
        <f>[1]节奏总纲!AG388</f>
        <v>96.147640957131216</v>
      </c>
      <c r="V388" s="153">
        <f>[1]节奏总纲!AH388</f>
        <v>104.94630647367376</v>
      </c>
      <c r="AN388" s="153">
        <f>[1]节奏总纲!AZ388</f>
        <v>385</v>
      </c>
      <c r="AO388" s="153">
        <f>[1]节奏总纲!BA388</f>
        <v>47.12024662670057</v>
      </c>
      <c r="AP388" s="153">
        <f>[1]节奏总纲!BB388</f>
        <v>48.622363248181621</v>
      </c>
      <c r="AQ388" s="153">
        <f>[1]节奏总纲!BC388</f>
        <v>50.571997307316309</v>
      </c>
      <c r="AR388" s="153">
        <f>[1]节奏总纲!BD388</f>
        <v>53.326408918514417</v>
      </c>
      <c r="AS388" s="153">
        <f>[1]节奏总纲!BE388</f>
        <v>58.054821535218018</v>
      </c>
    </row>
    <row r="389" spans="17:45" x14ac:dyDescent="0.15">
      <c r="Q389" s="153">
        <f>[1]节奏总纲!AC389</f>
        <v>386</v>
      </c>
      <c r="R389" s="153">
        <f>[1]节奏总纲!AD389</f>
        <v>85.960613810947009</v>
      </c>
      <c r="S389" s="153">
        <f>[1]节奏总纲!AE389</f>
        <v>88.04541158236637</v>
      </c>
      <c r="T389" s="153">
        <f>[1]节奏总纲!AF389</f>
        <v>91.283359554139679</v>
      </c>
      <c r="U389" s="153">
        <f>[1]节奏总纲!AG389</f>
        <v>96.182000262496558</v>
      </c>
      <c r="V389" s="153">
        <f>[1]节奏总纲!AH389</f>
        <v>104.98492652845806</v>
      </c>
      <c r="AN389" s="153">
        <f>[1]节奏总纲!AZ389</f>
        <v>386</v>
      </c>
      <c r="AO389" s="153">
        <f>[1]节奏总纲!BA389</f>
        <v>47.13687665735889</v>
      </c>
      <c r="AP389" s="153">
        <f>[1]节奏总纲!BB389</f>
        <v>48.640309748091241</v>
      </c>
      <c r="AQ389" s="153">
        <f>[1]节奏总纲!BC389</f>
        <v>50.589835988349094</v>
      </c>
      <c r="AR389" s="153">
        <f>[1]节奏总纲!BD389</f>
        <v>53.343641055031163</v>
      </c>
      <c r="AS389" s="153">
        <f>[1]节奏总纲!BE389</f>
        <v>58.071394276610299</v>
      </c>
    </row>
    <row r="390" spans="17:45" x14ac:dyDescent="0.15">
      <c r="Q390" s="153">
        <f>[1]节奏总纲!AC390</f>
        <v>387</v>
      </c>
      <c r="R390" s="153">
        <f>[1]节奏总纲!AD390</f>
        <v>85.999097893592648</v>
      </c>
      <c r="S390" s="153">
        <f>[1]节奏总纲!AE390</f>
        <v>88.082433237630241</v>
      </c>
      <c r="T390" s="153">
        <f>[1]节奏总纲!AF390</f>
        <v>91.320836525294666</v>
      </c>
      <c r="U390" s="153">
        <f>[1]节奏总纲!AG390</f>
        <v>96.216359567861886</v>
      </c>
      <c r="V390" s="153">
        <f>[1]节奏总纲!AH390</f>
        <v>105.02327036088481</v>
      </c>
      <c r="AN390" s="153">
        <f>[1]节奏总纲!AZ390</f>
        <v>387</v>
      </c>
      <c r="AO390" s="153">
        <f>[1]节奏总纲!BA390</f>
        <v>47.153506688017202</v>
      </c>
      <c r="AP390" s="153">
        <f>[1]节奏总纲!BB390</f>
        <v>48.65825624800086</v>
      </c>
      <c r="AQ390" s="153">
        <f>[1]节奏总纲!BC390</f>
        <v>50.607674669381879</v>
      </c>
      <c r="AR390" s="153">
        <f>[1]节奏总纲!BD390</f>
        <v>53.360873191547903</v>
      </c>
      <c r="AS390" s="153">
        <f>[1]节奏总纲!BE390</f>
        <v>58.087967018002573</v>
      </c>
    </row>
    <row r="391" spans="17:45" x14ac:dyDescent="0.15">
      <c r="Q391" s="153">
        <f>[1]节奏总纲!AC391</f>
        <v>388</v>
      </c>
      <c r="R391" s="153">
        <f>[1]节奏总纲!AD391</f>
        <v>86.035065223717467</v>
      </c>
      <c r="S391" s="153">
        <f>[1]节奏总纲!AE391</f>
        <v>88.119454892894112</v>
      </c>
      <c r="T391" s="153">
        <f>[1]节奏总纲!AF391</f>
        <v>91.358313496449654</v>
      </c>
      <c r="U391" s="153">
        <f>[1]节奏总纲!AG391</f>
        <v>96.250718873227228</v>
      </c>
      <c r="V391" s="153">
        <f>[1]节奏总纲!AH391</f>
        <v>105.06143736808798</v>
      </c>
      <c r="AN391" s="153">
        <f>[1]节奏总纲!AZ391</f>
        <v>388</v>
      </c>
      <c r="AO391" s="153">
        <f>[1]节奏总纲!BA391</f>
        <v>47.170136718675522</v>
      </c>
      <c r="AP391" s="153">
        <f>[1]节奏总纲!BB391</f>
        <v>48.67620274791048</v>
      </c>
      <c r="AQ391" s="153">
        <f>[1]节奏总纲!BC391</f>
        <v>50.625513350414664</v>
      </c>
      <c r="AR391" s="153">
        <f>[1]节奏总纲!BD391</f>
        <v>53.378105328064649</v>
      </c>
      <c r="AS391" s="153">
        <f>[1]节奏总纲!BE391</f>
        <v>58.104539759394854</v>
      </c>
    </row>
    <row r="392" spans="17:45" x14ac:dyDescent="0.15">
      <c r="Q392" s="153">
        <f>[1]节奏总纲!AC392</f>
        <v>389</v>
      </c>
      <c r="R392" s="153">
        <f>[1]节奏总纲!AD392</f>
        <v>86.070972142474872</v>
      </c>
      <c r="S392" s="153">
        <f>[1]节奏总纲!AE392</f>
        <v>88.156476548157968</v>
      </c>
      <c r="T392" s="153">
        <f>[1]节奏总纲!AF392</f>
        <v>91.395790467604641</v>
      </c>
      <c r="U392" s="153">
        <f>[1]节奏总纲!AG392</f>
        <v>96.285078178592556</v>
      </c>
      <c r="V392" s="153">
        <f>[1]节奏总纲!AH392</f>
        <v>105.09960437529116</v>
      </c>
      <c r="AN392" s="153">
        <f>[1]节奏总纲!AZ392</f>
        <v>389</v>
      </c>
      <c r="AO392" s="153">
        <f>[1]节奏总纲!BA392</f>
        <v>47.186766749333835</v>
      </c>
      <c r="AP392" s="153">
        <f>[1]节奏总纲!BB392</f>
        <v>48.694149247820093</v>
      </c>
      <c r="AQ392" s="153">
        <f>[1]节奏总纲!BC392</f>
        <v>50.643352031447456</v>
      </c>
      <c r="AR392" s="153">
        <f>[1]节奏总纲!BD392</f>
        <v>53.395337464581395</v>
      </c>
      <c r="AS392" s="153">
        <f>[1]节奏总纲!BE392</f>
        <v>58.121112500787135</v>
      </c>
    </row>
    <row r="393" spans="17:45" x14ac:dyDescent="0.15">
      <c r="Q393" s="153">
        <f>[1]节奏总纲!AC393</f>
        <v>390</v>
      </c>
      <c r="R393" s="153">
        <f>[1]节奏总纲!AD393</f>
        <v>86.106879061232277</v>
      </c>
      <c r="S393" s="153">
        <f>[1]节奏总纲!AE393</f>
        <v>88.193498203421839</v>
      </c>
      <c r="T393" s="153">
        <f>[1]节奏总纲!AF393</f>
        <v>91.433267438759643</v>
      </c>
      <c r="U393" s="153">
        <f>[1]节奏总纲!AG393</f>
        <v>96.319437483957898</v>
      </c>
      <c r="V393" s="153">
        <f>[1]节奏总纲!AH393</f>
        <v>105.13777138249434</v>
      </c>
      <c r="AN393" s="153">
        <f>[1]节奏总纲!AZ393</f>
        <v>390</v>
      </c>
      <c r="AO393" s="153">
        <f>[1]节奏总纲!BA393</f>
        <v>47.203396779992147</v>
      </c>
      <c r="AP393" s="153">
        <f>[1]节奏总纲!BB393</f>
        <v>48.712095747729713</v>
      </c>
      <c r="AQ393" s="153">
        <f>[1]节奏总纲!BC393</f>
        <v>50.661190712480241</v>
      </c>
      <c r="AR393" s="153">
        <f>[1]节奏总纲!BD393</f>
        <v>53.412569601098134</v>
      </c>
      <c r="AS393" s="153">
        <f>[1]节奏总纲!BE393</f>
        <v>58.137685242179415</v>
      </c>
    </row>
    <row r="394" spans="17:45" x14ac:dyDescent="0.15">
      <c r="Q394" s="153">
        <f>[1]节奏总纲!AC394</f>
        <v>391</v>
      </c>
      <c r="R394" s="153">
        <f>[1]节奏总纲!AD394</f>
        <v>86.142785979989682</v>
      </c>
      <c r="S394" s="153">
        <f>[1]节奏总纲!AE394</f>
        <v>88.23051985868571</v>
      </c>
      <c r="T394" s="153">
        <f>[1]节奏总纲!AF394</f>
        <v>91.47074440991463</v>
      </c>
      <c r="U394" s="153">
        <f>[1]节奏总纲!AG394</f>
        <v>96.353796789323226</v>
      </c>
      <c r="V394" s="153">
        <f>[1]节奏总纲!AH394</f>
        <v>105.17593838969751</v>
      </c>
      <c r="AN394" s="153">
        <f>[1]节奏总纲!AZ394</f>
        <v>391</v>
      </c>
      <c r="AO394" s="153">
        <f>[1]节奏总纲!BA394</f>
        <v>47.220026810650467</v>
      </c>
      <c r="AP394" s="153">
        <f>[1]节奏总纲!BB394</f>
        <v>48.730042247639332</v>
      </c>
      <c r="AQ394" s="153">
        <f>[1]节奏总纲!BC394</f>
        <v>50.679029393513026</v>
      </c>
      <c r="AR394" s="153">
        <f>[1]节奏总纲!BD394</f>
        <v>53.429801737614881</v>
      </c>
      <c r="AS394" s="153">
        <f>[1]节奏总纲!BE394</f>
        <v>58.154257983571696</v>
      </c>
    </row>
    <row r="395" spans="17:45" x14ac:dyDescent="0.15">
      <c r="Q395" s="153">
        <f>[1]节奏总纲!AC395</f>
        <v>392</v>
      </c>
      <c r="R395" s="153">
        <f>[1]节奏总纲!AD395</f>
        <v>86.178692898747087</v>
      </c>
      <c r="S395" s="153">
        <f>[1]节奏总纲!AE395</f>
        <v>88.267541513949581</v>
      </c>
      <c r="T395" s="153">
        <f>[1]节奏总纲!AF395</f>
        <v>91.508221381069617</v>
      </c>
      <c r="U395" s="153">
        <f>[1]节奏总纲!AG395</f>
        <v>96.388156094688568</v>
      </c>
      <c r="V395" s="153">
        <f>[1]节奏总纲!AH395</f>
        <v>105.21410539690069</v>
      </c>
      <c r="AN395" s="153">
        <f>[1]节奏总纲!AZ395</f>
        <v>392</v>
      </c>
      <c r="AO395" s="153">
        <f>[1]节奏总纲!BA395</f>
        <v>47.236656841308779</v>
      </c>
      <c r="AP395" s="153">
        <f>[1]节奏总纲!BB395</f>
        <v>48.747988747548945</v>
      </c>
      <c r="AQ395" s="153">
        <f>[1]节奏总纲!BC395</f>
        <v>50.696868074545812</v>
      </c>
      <c r="AR395" s="153">
        <f>[1]节奏总纲!BD395</f>
        <v>53.447033874131627</v>
      </c>
      <c r="AS395" s="153">
        <f>[1]节奏总纲!BE395</f>
        <v>58.170830724963977</v>
      </c>
    </row>
    <row r="396" spans="17:45" x14ac:dyDescent="0.15">
      <c r="Q396" s="153">
        <f>[1]节奏总纲!AC396</f>
        <v>393</v>
      </c>
      <c r="R396" s="153">
        <f>[1]节奏总纲!AD396</f>
        <v>86.214599817504492</v>
      </c>
      <c r="S396" s="153">
        <f>[1]节奏总纲!AE396</f>
        <v>88.304563169213452</v>
      </c>
      <c r="T396" s="153">
        <f>[1]节奏总纲!AF396</f>
        <v>91.545698352224605</v>
      </c>
      <c r="U396" s="153">
        <f>[1]节奏总纲!AG396</f>
        <v>96.422515400053896</v>
      </c>
      <c r="V396" s="153">
        <f>[1]节奏总纲!AH396</f>
        <v>105.25227240410386</v>
      </c>
      <c r="AN396" s="153">
        <f>[1]节奏总纲!AZ396</f>
        <v>393</v>
      </c>
      <c r="AO396" s="153">
        <f>[1]节奏总纲!BA396</f>
        <v>47.253286871967092</v>
      </c>
      <c r="AP396" s="153">
        <f>[1]节奏总纲!BB396</f>
        <v>48.765935247458565</v>
      </c>
      <c r="AQ396" s="153">
        <f>[1]节奏总纲!BC396</f>
        <v>50.714706755578604</v>
      </c>
      <c r="AR396" s="153">
        <f>[1]节奏总纲!BD396</f>
        <v>53.464266010648373</v>
      </c>
      <c r="AS396" s="153">
        <f>[1]节奏总纲!BE396</f>
        <v>58.187403466356251</v>
      </c>
    </row>
    <row r="397" spans="17:45" x14ac:dyDescent="0.15">
      <c r="Q397" s="153">
        <f>[1]节奏总纲!AC397</f>
        <v>394</v>
      </c>
      <c r="R397" s="153">
        <f>[1]节奏总纲!AD397</f>
        <v>86.250506736261897</v>
      </c>
      <c r="S397" s="153">
        <f>[1]节奏总纲!AE397</f>
        <v>88.341584824477309</v>
      </c>
      <c r="T397" s="153">
        <f>[1]节奏总纲!AF397</f>
        <v>91.583175323379592</v>
      </c>
      <c r="U397" s="153">
        <f>[1]节奏总纲!AG397</f>
        <v>96.456874705419239</v>
      </c>
      <c r="V397" s="153">
        <f>[1]节奏总纲!AH397</f>
        <v>105.29043941130703</v>
      </c>
      <c r="AN397" s="153">
        <f>[1]节奏总纲!AZ397</f>
        <v>394</v>
      </c>
      <c r="AO397" s="153">
        <f>[1]节奏总纲!BA397</f>
        <v>47.269916902625411</v>
      </c>
      <c r="AP397" s="153">
        <f>[1]节奏总纲!BB397</f>
        <v>48.783881747368184</v>
      </c>
      <c r="AQ397" s="153">
        <f>[1]节奏总纲!BC397</f>
        <v>50.732545436611389</v>
      </c>
      <c r="AR397" s="153">
        <f>[1]节奏总纲!BD397</f>
        <v>53.481498147165112</v>
      </c>
      <c r="AS397" s="153">
        <f>[1]节奏总纲!BE397</f>
        <v>58.203976207748532</v>
      </c>
    </row>
    <row r="398" spans="17:45" x14ac:dyDescent="0.15">
      <c r="Q398" s="153">
        <f>[1]节奏总纲!AC398</f>
        <v>395</v>
      </c>
      <c r="R398" s="153">
        <f>[1]节奏总纲!AD398</f>
        <v>86.286413655019302</v>
      </c>
      <c r="S398" s="153">
        <f>[1]节奏总纲!AE398</f>
        <v>88.37860647974118</v>
      </c>
      <c r="T398" s="153">
        <f>[1]节奏总纲!AF398</f>
        <v>91.62065229453458</v>
      </c>
      <c r="U398" s="153">
        <f>[1]节奏总纲!AG398</f>
        <v>96.491234010784567</v>
      </c>
      <c r="V398" s="153">
        <f>[1]节奏总纲!AH398</f>
        <v>105.32860641851022</v>
      </c>
      <c r="AN398" s="153">
        <f>[1]节奏总纲!AZ398</f>
        <v>395</v>
      </c>
      <c r="AO398" s="153">
        <f>[1]节奏总纲!BA398</f>
        <v>47.286546933283724</v>
      </c>
      <c r="AP398" s="153">
        <f>[1]节奏总纲!BB398</f>
        <v>48.801828247277804</v>
      </c>
      <c r="AQ398" s="153">
        <f>[1]节奏总纲!BC398</f>
        <v>50.750384117644174</v>
      </c>
      <c r="AR398" s="153">
        <f>[1]节奏总纲!BD398</f>
        <v>53.498730283681859</v>
      </c>
      <c r="AS398" s="153">
        <f>[1]节奏总纲!BE398</f>
        <v>58.220548949140813</v>
      </c>
    </row>
    <row r="399" spans="17:45" x14ac:dyDescent="0.15">
      <c r="Q399" s="153">
        <f>[1]节奏总纲!AC399</f>
        <v>396</v>
      </c>
      <c r="R399" s="153">
        <f>[1]节奏总纲!AD399</f>
        <v>86.322320573776707</v>
      </c>
      <c r="S399" s="153">
        <f>[1]节奏总纲!AE399</f>
        <v>88.415628135005051</v>
      </c>
      <c r="T399" s="153">
        <f>[1]节奏总纲!AF399</f>
        <v>91.658129265689567</v>
      </c>
      <c r="U399" s="153">
        <f>[1]节奏总纲!AG399</f>
        <v>96.525593316149909</v>
      </c>
      <c r="V399" s="153">
        <f>[1]节奏总纲!AH399</f>
        <v>105.36677342571339</v>
      </c>
      <c r="AN399" s="153">
        <f>[1]节奏总纲!AZ399</f>
        <v>396</v>
      </c>
      <c r="AO399" s="153">
        <f>[1]节奏总纲!BA399</f>
        <v>47.303176963942043</v>
      </c>
      <c r="AP399" s="153">
        <f>[1]节奏总纲!BB399</f>
        <v>48.819774747187417</v>
      </c>
      <c r="AQ399" s="153">
        <f>[1]节奏总纲!BC399</f>
        <v>50.768222798676959</v>
      </c>
      <c r="AR399" s="153">
        <f>[1]节奏总纲!BD399</f>
        <v>53.515962420198605</v>
      </c>
      <c r="AS399" s="153">
        <f>[1]节奏总纲!BE399</f>
        <v>58.237121690533094</v>
      </c>
    </row>
    <row r="400" spans="17:45" x14ac:dyDescent="0.15">
      <c r="Q400" s="153">
        <f>[1]节奏总纲!AC400</f>
        <v>397</v>
      </c>
      <c r="R400" s="153">
        <f>[1]节奏总纲!AD400</f>
        <v>86.358227492534112</v>
      </c>
      <c r="S400" s="153">
        <f>[1]节奏总纲!AE400</f>
        <v>88.452649790268921</v>
      </c>
      <c r="T400" s="153">
        <f>[1]节奏总纲!AF400</f>
        <v>91.695606236844569</v>
      </c>
      <c r="U400" s="153">
        <f>[1]节奏总纲!AG400</f>
        <v>96.559952621515251</v>
      </c>
      <c r="V400" s="153">
        <f>[1]节奏总纲!AH400</f>
        <v>105.40494043291658</v>
      </c>
      <c r="AN400" s="153">
        <f>[1]节奏总纲!AZ400</f>
        <v>397</v>
      </c>
      <c r="AO400" s="153">
        <f>[1]节奏总纲!BA400</f>
        <v>47.319806994600356</v>
      </c>
      <c r="AP400" s="153">
        <f>[1]节奏总纲!BB400</f>
        <v>48.837721247097036</v>
      </c>
      <c r="AQ400" s="153">
        <f>[1]节奏总纲!BC400</f>
        <v>50.786061479709751</v>
      </c>
      <c r="AR400" s="153">
        <f>[1]节奏总纲!BD400</f>
        <v>53.533194556715344</v>
      </c>
      <c r="AS400" s="153">
        <f>[1]节奏总纲!BE400</f>
        <v>58.253694431925375</v>
      </c>
    </row>
    <row r="401" spans="17:45" x14ac:dyDescent="0.15">
      <c r="Q401" s="153">
        <f>[1]节奏总纲!AC401</f>
        <v>398</v>
      </c>
      <c r="R401" s="153">
        <f>[1]节奏总纲!AD401</f>
        <v>86.394134411291517</v>
      </c>
      <c r="S401" s="153">
        <f>[1]节奏总纲!AE401</f>
        <v>88.489671445532792</v>
      </c>
      <c r="T401" s="153">
        <f>[1]节奏总纲!AF401</f>
        <v>91.733083207999556</v>
      </c>
      <c r="U401" s="153">
        <f>[1]节奏总纲!AG401</f>
        <v>96.594311926880579</v>
      </c>
      <c r="V401" s="153">
        <f>[1]节奏总纲!AH401</f>
        <v>105.44310744011975</v>
      </c>
      <c r="AN401" s="153">
        <f>[1]节奏总纲!AZ401</f>
        <v>398</v>
      </c>
      <c r="AO401" s="153">
        <f>[1]节奏总纲!BA401</f>
        <v>47.336437025258668</v>
      </c>
      <c r="AP401" s="153">
        <f>[1]节奏总纲!BB401</f>
        <v>48.855667747006656</v>
      </c>
      <c r="AQ401" s="153">
        <f>[1]节奏总纲!BC401</f>
        <v>50.803900160742536</v>
      </c>
      <c r="AR401" s="153">
        <f>[1]节奏总纲!BD401</f>
        <v>53.55042669323209</v>
      </c>
      <c r="AS401" s="153">
        <f>[1]节奏总纲!BE401</f>
        <v>58.270267173317656</v>
      </c>
    </row>
    <row r="402" spans="17:45" x14ac:dyDescent="0.15">
      <c r="Q402" s="153">
        <f>[1]节奏总纲!AC402</f>
        <v>399</v>
      </c>
      <c r="R402" s="153">
        <f>[1]节奏总纲!AD402</f>
        <v>86.430041330048923</v>
      </c>
      <c r="S402" s="153">
        <f>[1]节奏总纲!AE402</f>
        <v>88.526693100796649</v>
      </c>
      <c r="T402" s="153">
        <f>[1]节奏总纲!AF402</f>
        <v>91.770560179154543</v>
      </c>
      <c r="U402" s="153">
        <f>[1]节奏总纲!AG402</f>
        <v>96.628671232245921</v>
      </c>
      <c r="V402" s="153">
        <f>[1]节奏总纲!AH402</f>
        <v>105.48127444732292</v>
      </c>
      <c r="AN402" s="153">
        <f>[1]节奏总纲!AZ402</f>
        <v>399</v>
      </c>
      <c r="AO402" s="153">
        <f>[1]节奏总纲!BA402</f>
        <v>47.353067055916988</v>
      </c>
      <c r="AP402" s="153">
        <f>[1]节奏总纲!BB402</f>
        <v>48.873614246916276</v>
      </c>
      <c r="AQ402" s="153">
        <f>[1]节奏总纲!BC402</f>
        <v>50.821738841775321</v>
      </c>
      <c r="AR402" s="153">
        <f>[1]节奏总纲!BD402</f>
        <v>53.567658829748837</v>
      </c>
      <c r="AS402" s="153">
        <f>[1]节奏总纲!BE402</f>
        <v>58.28683991470993</v>
      </c>
    </row>
    <row r="403" spans="17:45" x14ac:dyDescent="0.15">
      <c r="Q403" s="153">
        <f>[1]节奏总纲!AC403</f>
        <v>400</v>
      </c>
      <c r="R403" s="153">
        <f>[1]节奏总纲!AD403</f>
        <v>86.465948248806328</v>
      </c>
      <c r="S403" s="153">
        <f>[1]节奏总纲!AE403</f>
        <v>88.56371475606052</v>
      </c>
      <c r="T403" s="153">
        <f>[1]节奏总纲!AF403</f>
        <v>91.808037150309531</v>
      </c>
      <c r="U403" s="153">
        <f>[1]节奏总纲!AG403</f>
        <v>96.663030537611249</v>
      </c>
      <c r="V403" s="153">
        <f>[1]节奏总纲!AH403</f>
        <v>105.5194414545261</v>
      </c>
      <c r="AN403" s="153">
        <f>[1]节奏总纲!AZ403</f>
        <v>400</v>
      </c>
      <c r="AO403" s="153">
        <f>[1]节奏总纲!BA403</f>
        <v>47.3696970865753</v>
      </c>
      <c r="AP403" s="153">
        <f>[1]节奏总纲!BB403</f>
        <v>48.891560746825888</v>
      </c>
      <c r="AQ403" s="153">
        <f>[1]节奏总纲!BC403</f>
        <v>50.839577522808106</v>
      </c>
      <c r="AR403" s="153">
        <f>[1]节奏总纲!BD403</f>
        <v>53.584890966265583</v>
      </c>
      <c r="AS403" s="153">
        <f>[1]节奏总纲!BE403</f>
        <v>58.303412656102211</v>
      </c>
    </row>
    <row r="404" spans="17:45" x14ac:dyDescent="0.15">
      <c r="Q404" s="153">
        <f>[1]节奏总纲!AC404</f>
        <v>401</v>
      </c>
      <c r="R404" s="153">
        <f>[1]节奏总纲!AD404</f>
        <v>86.501855167563733</v>
      </c>
      <c r="S404" s="153">
        <f>[1]节奏总纲!AE404</f>
        <v>88.600736411324391</v>
      </c>
      <c r="T404" s="153">
        <f>[1]节奏总纲!AF404</f>
        <v>91.845514121464518</v>
      </c>
      <c r="U404" s="153">
        <f>[1]节奏总纲!AG404</f>
        <v>96.697389842976591</v>
      </c>
      <c r="V404" s="153">
        <f>[1]节奏总纲!AH404</f>
        <v>105.55760846172927</v>
      </c>
      <c r="AN404" s="153">
        <f>[1]节奏总纲!AZ404</f>
        <v>401</v>
      </c>
      <c r="AO404" s="153">
        <f>[1]节奏总纲!BA404</f>
        <v>47.386327117233613</v>
      </c>
      <c r="AP404" s="153">
        <f>[1]节奏总纲!BB404</f>
        <v>48.909507246735508</v>
      </c>
      <c r="AQ404" s="153">
        <f>[1]节奏总纲!BC404</f>
        <v>50.857416203840899</v>
      </c>
      <c r="AR404" s="153">
        <f>[1]节奏总纲!BD404</f>
        <v>53.602123102782322</v>
      </c>
      <c r="AS404" s="153">
        <f>[1]节奏总纲!BE404</f>
        <v>58.319985397494492</v>
      </c>
    </row>
    <row r="405" spans="17:45" x14ac:dyDescent="0.15">
      <c r="Q405" s="153">
        <f>[1]节奏总纲!AC405</f>
        <v>402</v>
      </c>
      <c r="R405" s="153">
        <f>[1]节奏总纲!AD405</f>
        <v>86.537762086321138</v>
      </c>
      <c r="S405" s="153">
        <f>[1]节奏总纲!AE405</f>
        <v>88.637758066588262</v>
      </c>
      <c r="T405" s="153">
        <f>[1]节奏总纲!AF405</f>
        <v>91.882991092619505</v>
      </c>
      <c r="U405" s="153">
        <f>[1]节奏总纲!AG405</f>
        <v>96.731749148341919</v>
      </c>
      <c r="V405" s="153">
        <f>[1]节奏总纲!AH405</f>
        <v>105.59577546893246</v>
      </c>
      <c r="AN405" s="153">
        <f>[1]节奏总纲!AZ405</f>
        <v>402</v>
      </c>
      <c r="AO405" s="153">
        <f>[1]节奏总纲!BA405</f>
        <v>47.402957147891932</v>
      </c>
      <c r="AP405" s="153">
        <f>[1]节奏总纲!BB405</f>
        <v>48.927453746645128</v>
      </c>
      <c r="AQ405" s="153">
        <f>[1]节奏总纲!BC405</f>
        <v>50.875254884873684</v>
      </c>
      <c r="AR405" s="153">
        <f>[1]节奏总纲!BD405</f>
        <v>53.619355239299068</v>
      </c>
      <c r="AS405" s="153">
        <f>[1]节奏总纲!BE405</f>
        <v>58.336558138886772</v>
      </c>
    </row>
    <row r="406" spans="17:45" x14ac:dyDescent="0.15">
      <c r="Q406" s="153">
        <f>[1]节奏总纲!AC406</f>
        <v>403</v>
      </c>
      <c r="R406" s="153">
        <f>[1]节奏总纲!AD406</f>
        <v>86.573669005078543</v>
      </c>
      <c r="S406" s="153">
        <f>[1]节奏总纲!AE406</f>
        <v>88.674779721852133</v>
      </c>
      <c r="T406" s="153">
        <f>[1]节奏总纲!AF406</f>
        <v>91.920468063774507</v>
      </c>
      <c r="U406" s="153">
        <f>[1]节奏总纲!AG406</f>
        <v>96.766108453707261</v>
      </c>
      <c r="V406" s="153">
        <f>[1]节奏总纲!AH406</f>
        <v>105.63394247613563</v>
      </c>
      <c r="AN406" s="153">
        <f>[1]节奏总纲!AZ406</f>
        <v>403</v>
      </c>
      <c r="AO406" s="153">
        <f>[1]节奏总纲!BA406</f>
        <v>47.419587178550245</v>
      </c>
      <c r="AP406" s="153">
        <f>[1]节奏总纲!BB406</f>
        <v>48.94540024655474</v>
      </c>
      <c r="AQ406" s="153">
        <f>[1]节奏总纲!BC406</f>
        <v>50.893093565906469</v>
      </c>
      <c r="AR406" s="153">
        <f>[1]节奏总纲!BD406</f>
        <v>53.636587375815814</v>
      </c>
      <c r="AS406" s="153">
        <f>[1]节奏总纲!BE406</f>
        <v>58.353130880279053</v>
      </c>
    </row>
    <row r="407" spans="17:45" x14ac:dyDescent="0.15">
      <c r="Q407" s="153">
        <f>[1]节奏总纲!AC407</f>
        <v>404</v>
      </c>
      <c r="R407" s="153">
        <f>[1]节奏总纲!AD407</f>
        <v>86.609575923835948</v>
      </c>
      <c r="S407" s="153">
        <f>[1]节奏总纲!AE407</f>
        <v>88.711801377115989</v>
      </c>
      <c r="T407" s="153">
        <f>[1]节奏总纲!AF407</f>
        <v>91.957945034929494</v>
      </c>
      <c r="U407" s="153">
        <f>[1]节奏总纲!AG407</f>
        <v>96.800467759072589</v>
      </c>
      <c r="V407" s="153">
        <f>[1]节奏总纲!AH407</f>
        <v>105.6721094833388</v>
      </c>
      <c r="AN407" s="153">
        <f>[1]节奏总纲!AZ407</f>
        <v>404</v>
      </c>
      <c r="AO407" s="153">
        <f>[1]节奏总纲!BA407</f>
        <v>47.436217209208557</v>
      </c>
      <c r="AP407" s="153">
        <f>[1]节奏总纲!BB407</f>
        <v>48.96334674646436</v>
      </c>
      <c r="AQ407" s="153">
        <f>[1]节奏总纲!BC407</f>
        <v>50.910932246939254</v>
      </c>
      <c r="AR407" s="153">
        <f>[1]节奏总纲!BD407</f>
        <v>53.653819512332554</v>
      </c>
      <c r="AS407" s="153">
        <f>[1]节奏总纲!BE407</f>
        <v>58.369703621671334</v>
      </c>
    </row>
    <row r="408" spans="17:45" x14ac:dyDescent="0.15">
      <c r="Q408" s="153">
        <f>[1]节奏总纲!AC408</f>
        <v>405</v>
      </c>
      <c r="R408" s="153">
        <f>[1]节奏总纲!AD408</f>
        <v>86.645482842593353</v>
      </c>
      <c r="S408" s="153">
        <f>[1]节奏总纲!AE408</f>
        <v>88.74882303237986</v>
      </c>
      <c r="T408" s="153">
        <f>[1]节奏总纲!AF408</f>
        <v>91.995422006084482</v>
      </c>
      <c r="U408" s="153">
        <f>[1]节奏总纲!AG408</f>
        <v>96.834827064437931</v>
      </c>
      <c r="V408" s="153">
        <f>[1]节奏总纲!AH408</f>
        <v>105.71027649054199</v>
      </c>
      <c r="AN408" s="153">
        <f>[1]节奏总纲!AZ408</f>
        <v>405</v>
      </c>
      <c r="AO408" s="153">
        <f>[1]节奏总纲!BA408</f>
        <v>47.452847239866877</v>
      </c>
      <c r="AP408" s="153">
        <f>[1]节奏总纲!BB408</f>
        <v>48.98129324637398</v>
      </c>
      <c r="AQ408" s="153">
        <f>[1]节奏总纲!BC408</f>
        <v>50.928770927972039</v>
      </c>
      <c r="AR408" s="153">
        <f>[1]节奏总纲!BD408</f>
        <v>53.6710516488493</v>
      </c>
      <c r="AS408" s="153">
        <f>[1]节奏总纲!BE408</f>
        <v>58.386276363063608</v>
      </c>
    </row>
    <row r="409" spans="17:45" x14ac:dyDescent="0.15">
      <c r="Q409" s="153">
        <f>[1]节奏总纲!AC409</f>
        <v>406</v>
      </c>
      <c r="R409" s="153">
        <f>[1]节奏总纲!AD409</f>
        <v>86.681389761350758</v>
      </c>
      <c r="S409" s="153">
        <f>[1]节奏总纲!AE409</f>
        <v>88.785844687643731</v>
      </c>
      <c r="T409" s="153">
        <f>[1]节奏总纲!AF409</f>
        <v>92.030736732663385</v>
      </c>
      <c r="U409" s="153">
        <f>[1]节奏总纲!AG409</f>
        <v>96.869186369803259</v>
      </c>
      <c r="V409" s="153">
        <f>[1]节奏总纲!AH409</f>
        <v>105.74844349774516</v>
      </c>
      <c r="AN409" s="153">
        <f>[1]节奏总纲!AZ409</f>
        <v>406</v>
      </c>
      <c r="AO409" s="153">
        <f>[1]节奏总纲!BA409</f>
        <v>47.469477270525189</v>
      </c>
      <c r="AP409" s="153">
        <f>[1]节奏总纲!BB409</f>
        <v>48.9992397462836</v>
      </c>
      <c r="AQ409" s="153">
        <f>[1]节奏总纲!BC409</f>
        <v>50.946609609004831</v>
      </c>
      <c r="AR409" s="153">
        <f>[1]节奏总纲!BD409</f>
        <v>53.688283785366046</v>
      </c>
      <c r="AS409" s="153">
        <f>[1]节奏总纲!BE409</f>
        <v>58.402849104455889</v>
      </c>
    </row>
    <row r="410" spans="17:45" x14ac:dyDescent="0.15">
      <c r="Q410" s="153">
        <f>[1]节奏总纲!AC410</f>
        <v>407</v>
      </c>
      <c r="R410" s="153">
        <f>[1]节奏总纲!AD410</f>
        <v>86.717296680108163</v>
      </c>
      <c r="S410" s="153">
        <f>[1]节奏总纲!AE410</f>
        <v>88.822866342907602</v>
      </c>
      <c r="T410" s="153">
        <f>[1]节奏总纲!AF410</f>
        <v>92.06575057625615</v>
      </c>
      <c r="U410" s="153">
        <f>[1]节奏总纲!AG410</f>
        <v>96.903545675168601</v>
      </c>
      <c r="V410" s="153">
        <f>[1]节奏总纲!AH410</f>
        <v>105.78661050494834</v>
      </c>
      <c r="AN410" s="153">
        <f>[1]节奏总纲!AZ410</f>
        <v>407</v>
      </c>
      <c r="AO410" s="153">
        <f>[1]节奏总纲!BA410</f>
        <v>47.486107301183509</v>
      </c>
      <c r="AP410" s="153">
        <f>[1]节奏总纲!BB410</f>
        <v>49.014838438550136</v>
      </c>
      <c r="AQ410" s="153">
        <f>[1]节奏总纲!BC410</f>
        <v>50.964448290037616</v>
      </c>
      <c r="AR410" s="153">
        <f>[1]节奏总纲!BD410</f>
        <v>53.705515921882785</v>
      </c>
      <c r="AS410" s="153">
        <f>[1]节奏总纲!BE410</f>
        <v>58.41942184584817</v>
      </c>
    </row>
    <row r="411" spans="17:45" x14ac:dyDescent="0.15">
      <c r="Q411" s="153">
        <f>[1]节奏总纲!AC411</f>
        <v>408</v>
      </c>
      <c r="R411" s="153">
        <f>[1]节奏总纲!AD411</f>
        <v>86.753203598865568</v>
      </c>
      <c r="S411" s="153">
        <f>[1]节奏总纲!AE411</f>
        <v>88.859887998171473</v>
      </c>
      <c r="T411" s="153">
        <f>[1]节奏总纲!AF411</f>
        <v>92.1007644198489</v>
      </c>
      <c r="U411" s="153">
        <f>[1]节奏总纲!AG411</f>
        <v>96.937904980533943</v>
      </c>
      <c r="V411" s="153">
        <f>[1]节奏总纲!AH411</f>
        <v>105.82477751215151</v>
      </c>
      <c r="AN411" s="153">
        <f>[1]节奏总纲!AZ411</f>
        <v>408</v>
      </c>
      <c r="AO411" s="153">
        <f>[1]节奏总纲!BA411</f>
        <v>47.502737331841821</v>
      </c>
      <c r="AP411" s="153">
        <f>[1]节奏总纲!BB411</f>
        <v>49.030333272797542</v>
      </c>
      <c r="AQ411" s="153">
        <f>[1]节奏总纲!BC411</f>
        <v>50.982286971070401</v>
      </c>
      <c r="AR411" s="153">
        <f>[1]节奏总纲!BD411</f>
        <v>53.722748058399532</v>
      </c>
      <c r="AS411" s="153">
        <f>[1]节奏总纲!BE411</f>
        <v>58.435994587240451</v>
      </c>
    </row>
    <row r="412" spans="17:45" x14ac:dyDescent="0.15">
      <c r="Q412" s="153">
        <f>[1]节奏总纲!AC412</f>
        <v>409</v>
      </c>
      <c r="R412" s="153">
        <f>[1]节奏总纲!AD412</f>
        <v>86.789110517622973</v>
      </c>
      <c r="S412" s="153">
        <f>[1]节奏总纲!AE412</f>
        <v>88.89690965343533</v>
      </c>
      <c r="T412" s="153">
        <f>[1]节奏总纲!AF412</f>
        <v>92.135778263441665</v>
      </c>
      <c r="U412" s="153">
        <f>[1]节奏总纲!AG412</f>
        <v>96.972264285899271</v>
      </c>
      <c r="V412" s="153">
        <f>[1]节奏总纲!AH412</f>
        <v>105.86294451935468</v>
      </c>
      <c r="AN412" s="153">
        <f>[1]节奏总纲!AZ412</f>
        <v>409</v>
      </c>
      <c r="AO412" s="153">
        <f>[1]节奏总纲!BA412</f>
        <v>47.519367362500134</v>
      </c>
      <c r="AP412" s="153">
        <f>[1]节奏总纲!BB412</f>
        <v>49.04582810704494</v>
      </c>
      <c r="AQ412" s="153">
        <f>[1]节奏总纲!BC412</f>
        <v>51.000108501606874</v>
      </c>
      <c r="AR412" s="153">
        <f>[1]节奏总纲!BD412</f>
        <v>53.739980194916278</v>
      </c>
      <c r="AS412" s="153">
        <f>[1]节奏总纲!BE412</f>
        <v>58.452567328632732</v>
      </c>
    </row>
    <row r="413" spans="17:45" x14ac:dyDescent="0.15">
      <c r="Q413" s="153">
        <f>[1]节奏总纲!AC413</f>
        <v>410</v>
      </c>
      <c r="R413" s="153">
        <f>[1]节奏总纲!AD413</f>
        <v>86.825017436380378</v>
      </c>
      <c r="S413" s="153">
        <f>[1]节奏总纲!AE413</f>
        <v>88.933931308699201</v>
      </c>
      <c r="T413" s="153">
        <f>[1]节奏总纲!AF413</f>
        <v>92.170792107034416</v>
      </c>
      <c r="U413" s="153">
        <f>[1]节奏总纲!AG413</f>
        <v>97.006001686863456</v>
      </c>
      <c r="V413" s="153">
        <f>[1]节奏总纲!AH413</f>
        <v>105.90111152655787</v>
      </c>
      <c r="AN413" s="153">
        <f>[1]节奏总纲!AZ413</f>
        <v>410</v>
      </c>
      <c r="AO413" s="153">
        <f>[1]节奏总纲!BA413</f>
        <v>47.535997393158453</v>
      </c>
      <c r="AP413" s="153">
        <f>[1]节奏总纲!BB413</f>
        <v>49.061322941292346</v>
      </c>
      <c r="AQ413" s="153">
        <f>[1]节奏总纲!BC413</f>
        <v>51.015512346886105</v>
      </c>
      <c r="AR413" s="153">
        <f>[1]节奏总纲!BD413</f>
        <v>53.757212331433024</v>
      </c>
      <c r="AS413" s="153">
        <f>[1]节奏总纲!BE413</f>
        <v>58.469140070025013</v>
      </c>
    </row>
    <row r="414" spans="17:45" x14ac:dyDescent="0.15">
      <c r="Q414" s="153">
        <f>[1]节奏总纲!AC414</f>
        <v>411</v>
      </c>
      <c r="R414" s="153">
        <f>[1]节奏总纲!AD414</f>
        <v>86.860924355137783</v>
      </c>
      <c r="S414" s="153">
        <f>[1]节奏总纲!AE414</f>
        <v>88.970952963963072</v>
      </c>
      <c r="T414" s="153">
        <f>[1]节奏总纲!AF414</f>
        <v>92.20580595062718</v>
      </c>
      <c r="U414" s="153">
        <f>[1]节奏总纲!AG414</f>
        <v>97.037134917072009</v>
      </c>
      <c r="V414" s="153">
        <f>[1]节奏总纲!AH414</f>
        <v>105.93927853376104</v>
      </c>
      <c r="AN414" s="153">
        <f>[1]节奏总纲!AZ414</f>
        <v>411</v>
      </c>
      <c r="AO414" s="153">
        <f>[1]节奏总纲!BA414</f>
        <v>47.552627423816766</v>
      </c>
      <c r="AP414" s="153">
        <f>[1]节奏总纲!BB414</f>
        <v>49.076817775539752</v>
      </c>
      <c r="AQ414" s="153">
        <f>[1]节奏总纲!BC414</f>
        <v>51.030916192165336</v>
      </c>
      <c r="AR414" s="153">
        <f>[1]节奏总纲!BD414</f>
        <v>53.774444467949763</v>
      </c>
      <c r="AS414" s="153">
        <f>[1]节奏总纲!BE414</f>
        <v>58.485712811417287</v>
      </c>
    </row>
    <row r="415" spans="17:45" x14ac:dyDescent="0.15">
      <c r="Q415" s="153">
        <f>[1]节奏总纲!AC415</f>
        <v>412</v>
      </c>
      <c r="R415" s="153">
        <f>[1]节奏总纲!AD415</f>
        <v>86.896831273895188</v>
      </c>
      <c r="S415" s="153">
        <f>[1]节奏总纲!AE415</f>
        <v>89.008175723200509</v>
      </c>
      <c r="T415" s="153">
        <f>[1]节奏总纲!AF415</f>
        <v>92.240819794219931</v>
      </c>
      <c r="U415" s="153">
        <f>[1]节奏总纲!AG415</f>
        <v>97.068268147280577</v>
      </c>
      <c r="V415" s="153">
        <f>[1]节奏总纲!AH415</f>
        <v>105.97744554096421</v>
      </c>
      <c r="AN415" s="153">
        <f>[1]节奏总纲!AZ415</f>
        <v>412</v>
      </c>
      <c r="AO415" s="153">
        <f>[1]节奏总纲!BA415</f>
        <v>47.569257454475078</v>
      </c>
      <c r="AP415" s="153">
        <f>[1]节奏总纲!BB415</f>
        <v>49.09231260978715</v>
      </c>
      <c r="AQ415" s="153">
        <f>[1]节奏总纲!BC415</f>
        <v>51.046320037444566</v>
      </c>
      <c r="AR415" s="153">
        <f>[1]节奏总纲!BD415</f>
        <v>53.79167660446651</v>
      </c>
      <c r="AS415" s="153">
        <f>[1]节奏总纲!BE415</f>
        <v>58.502285552809568</v>
      </c>
    </row>
    <row r="416" spans="17:45" x14ac:dyDescent="0.15">
      <c r="Q416" s="153">
        <f>[1]节奏总纲!AC416</f>
        <v>413</v>
      </c>
      <c r="R416" s="153">
        <f>[1]节奏总纲!AD416</f>
        <v>86.932738192652593</v>
      </c>
      <c r="S416" s="153">
        <f>[1]节奏总纲!AE416</f>
        <v>89.046130990687118</v>
      </c>
      <c r="T416" s="153">
        <f>[1]节奏总纲!AF416</f>
        <v>92.275833637812681</v>
      </c>
      <c r="U416" s="153">
        <f>[1]节奏总纲!AG416</f>
        <v>97.099401377489144</v>
      </c>
      <c r="V416" s="153">
        <f>[1]节奏总纲!AH416</f>
        <v>106.01480103024355</v>
      </c>
      <c r="AN416" s="153">
        <f>[1]节奏总纲!AZ416</f>
        <v>413</v>
      </c>
      <c r="AO416" s="153">
        <f>[1]节奏总纲!BA416</f>
        <v>47.585887485133398</v>
      </c>
      <c r="AP416" s="153">
        <f>[1]节奏总纲!BB416</f>
        <v>49.107807444034556</v>
      </c>
      <c r="AQ416" s="153">
        <f>[1]节奏总纲!BC416</f>
        <v>51.061723882723797</v>
      </c>
      <c r="AR416" s="153">
        <f>[1]节奏总纲!BD416</f>
        <v>53.808908740983256</v>
      </c>
      <c r="AS416" s="153">
        <f>[1]节奏总纲!BE416</f>
        <v>58.518858294201848</v>
      </c>
    </row>
    <row r="417" spans="17:45" x14ac:dyDescent="0.15">
      <c r="Q417" s="153">
        <f>[1]节奏总纲!AC417</f>
        <v>414</v>
      </c>
      <c r="R417" s="153">
        <f>[1]节奏总纲!AD417</f>
        <v>86.968645111409998</v>
      </c>
      <c r="S417" s="153">
        <f>[1]节奏总纲!AE417</f>
        <v>89.084086258173727</v>
      </c>
      <c r="T417" s="153">
        <f>[1]节奏总纲!AF417</f>
        <v>92.310847481405446</v>
      </c>
      <c r="U417" s="153">
        <f>[1]节奏总纲!AG417</f>
        <v>97.130534607697712</v>
      </c>
      <c r="V417" s="153">
        <f>[1]节奏总纲!AH417</f>
        <v>106.05098417100079</v>
      </c>
      <c r="AN417" s="153">
        <f>[1]节奏总纲!AZ417</f>
        <v>414</v>
      </c>
      <c r="AO417" s="153">
        <f>[1]节奏总纲!BA417</f>
        <v>47.60251751579171</v>
      </c>
      <c r="AP417" s="153">
        <f>[1]节奏总纲!BB417</f>
        <v>49.123302278281955</v>
      </c>
      <c r="AQ417" s="153">
        <f>[1]节奏总纲!BC417</f>
        <v>51.077127728003028</v>
      </c>
      <c r="AR417" s="153">
        <f>[1]节奏总纲!BD417</f>
        <v>53.826140877499995</v>
      </c>
      <c r="AS417" s="153">
        <f>[1]节奏总纲!BE417</f>
        <v>58.535431035594129</v>
      </c>
    </row>
    <row r="418" spans="17:45" x14ac:dyDescent="0.15">
      <c r="Q418" s="153">
        <f>[1]节奏总纲!AC418</f>
        <v>415</v>
      </c>
      <c r="R418" s="153">
        <f>[1]节奏总纲!AD418</f>
        <v>87.004247194324662</v>
      </c>
      <c r="S418" s="153">
        <f>[1]节奏总纲!AE418</f>
        <v>89.122041525660336</v>
      </c>
      <c r="T418" s="153">
        <f>[1]节奏总纲!AF418</f>
        <v>92.345861324998197</v>
      </c>
      <c r="U418" s="153">
        <f>[1]节奏总纲!AG418</f>
        <v>97.161667837906265</v>
      </c>
      <c r="V418" s="153">
        <f>[1]节奏总纲!AH418</f>
        <v>106.08716731175804</v>
      </c>
      <c r="AN418" s="153">
        <f>[1]节奏总纲!AZ418</f>
        <v>415</v>
      </c>
      <c r="AO418" s="153">
        <f>[1]节奏总纲!BA418</f>
        <v>47.61914754645003</v>
      </c>
      <c r="AP418" s="153">
        <f>[1]节奏总纲!BB418</f>
        <v>49.13879711252936</v>
      </c>
      <c r="AQ418" s="153">
        <f>[1]节奏总纲!BC418</f>
        <v>51.092531573282258</v>
      </c>
      <c r="AR418" s="153">
        <f>[1]节奏总纲!BD418</f>
        <v>53.843373014016741</v>
      </c>
      <c r="AS418" s="153">
        <f>[1]节奏总纲!BE418</f>
        <v>58.55200377698641</v>
      </c>
    </row>
    <row r="419" spans="17:45" x14ac:dyDescent="0.15">
      <c r="Q419" s="153">
        <f>[1]节奏总纲!AC419</f>
        <v>416</v>
      </c>
      <c r="R419" s="153">
        <f>[1]节奏总纲!AD419</f>
        <v>87.037749534149754</v>
      </c>
      <c r="S419" s="153">
        <f>[1]节奏总纲!AE419</f>
        <v>89.159996793146931</v>
      </c>
      <c r="T419" s="153">
        <f>[1]节奏总纲!AF419</f>
        <v>92.380875168590961</v>
      </c>
      <c r="U419" s="153">
        <f>[1]节奏总纲!AG419</f>
        <v>97.192801068114832</v>
      </c>
      <c r="V419" s="153">
        <f>[1]节奏总纲!AH419</f>
        <v>106.12335045251528</v>
      </c>
      <c r="AN419" s="153">
        <f>[1]节奏总纲!AZ419</f>
        <v>416</v>
      </c>
      <c r="AO419" s="153">
        <f>[1]节奏总纲!BA419</f>
        <v>47.635777577108342</v>
      </c>
      <c r="AP419" s="153">
        <f>[1]节奏总纲!BB419</f>
        <v>49.154291946776759</v>
      </c>
      <c r="AQ419" s="153">
        <f>[1]节奏总纲!BC419</f>
        <v>51.107935418561489</v>
      </c>
      <c r="AR419" s="153">
        <f>[1]节奏总纲!BD419</f>
        <v>53.860605150533488</v>
      </c>
      <c r="AS419" s="153">
        <f>[1]节奏总纲!BE419</f>
        <v>58.568576518378691</v>
      </c>
    </row>
    <row r="420" spans="17:45" x14ac:dyDescent="0.15">
      <c r="Q420" s="153">
        <f>[1]节奏总纲!AC420</f>
        <v>417</v>
      </c>
      <c r="R420" s="153">
        <f>[1]节奏总纲!AD420</f>
        <v>87.071251873974845</v>
      </c>
      <c r="S420" s="153">
        <f>[1]节奏总纲!AE420</f>
        <v>89.19795206063354</v>
      </c>
      <c r="T420" s="153">
        <f>[1]节奏总纲!AF420</f>
        <v>92.415889012183712</v>
      </c>
      <c r="U420" s="153">
        <f>[1]节奏总纲!AG420</f>
        <v>97.2239342983234</v>
      </c>
      <c r="V420" s="153">
        <f>[1]节奏总纲!AH420</f>
        <v>106.15953359327253</v>
      </c>
      <c r="AN420" s="153">
        <f>[1]节奏总纲!AZ420</f>
        <v>417</v>
      </c>
      <c r="AO420" s="153">
        <f>[1]节奏总纲!BA420</f>
        <v>47.652407607766655</v>
      </c>
      <c r="AP420" s="153">
        <f>[1]节奏总纲!BB420</f>
        <v>49.169786781024165</v>
      </c>
      <c r="AQ420" s="153">
        <f>[1]节奏总纲!BC420</f>
        <v>51.12333926384072</v>
      </c>
      <c r="AR420" s="153">
        <f>[1]节奏总纲!BD420</f>
        <v>53.877837287050234</v>
      </c>
      <c r="AS420" s="153">
        <f>[1]节奏总纲!BE420</f>
        <v>58.585149259770965</v>
      </c>
    </row>
    <row r="421" spans="17:45" x14ac:dyDescent="0.15">
      <c r="Q421" s="153">
        <f>[1]节奏总纲!AC421</f>
        <v>418</v>
      </c>
      <c r="R421" s="153">
        <f>[1]节奏总纲!AD421</f>
        <v>87.104754213799936</v>
      </c>
      <c r="S421" s="153">
        <f>[1]节奏总纲!AE421</f>
        <v>89.235907328120149</v>
      </c>
      <c r="T421" s="153">
        <f>[1]节奏总纲!AF421</f>
        <v>92.450902855776476</v>
      </c>
      <c r="U421" s="153">
        <f>[1]节奏总纲!AG421</f>
        <v>97.255067528531953</v>
      </c>
      <c r="V421" s="153">
        <f>[1]节奏总纲!AH421</f>
        <v>106.19571673402977</v>
      </c>
      <c r="AN421" s="153">
        <f>[1]节奏总纲!AZ421</f>
        <v>418</v>
      </c>
      <c r="AO421" s="153">
        <f>[1]节奏总纲!BA421</f>
        <v>47.669037638424975</v>
      </c>
      <c r="AP421" s="153">
        <f>[1]节奏总纲!BB421</f>
        <v>49.18528161527157</v>
      </c>
      <c r="AQ421" s="153">
        <f>[1]节奏总纲!BC421</f>
        <v>51.13874310911995</v>
      </c>
      <c r="AR421" s="153">
        <f>[1]节奏总纲!BD421</f>
        <v>53.895069423566973</v>
      </c>
      <c r="AS421" s="153">
        <f>[1]节奏总纲!BE421</f>
        <v>58.601722001163246</v>
      </c>
    </row>
    <row r="422" spans="17:45" x14ac:dyDescent="0.15">
      <c r="Q422" s="153">
        <f>[1]节奏总纲!AC422</f>
        <v>419</v>
      </c>
      <c r="R422" s="153">
        <f>[1]节奏总纲!AD422</f>
        <v>87.138256553625027</v>
      </c>
      <c r="S422" s="153">
        <f>[1]节奏总纲!AE422</f>
        <v>89.273862595606758</v>
      </c>
      <c r="T422" s="153">
        <f>[1]节奏总纲!AF422</f>
        <v>92.485916699369227</v>
      </c>
      <c r="U422" s="153">
        <f>[1]节奏总纲!AG422</f>
        <v>97.28620075874052</v>
      </c>
      <c r="V422" s="153">
        <f>[1]节奏总纲!AH422</f>
        <v>106.23189987478702</v>
      </c>
      <c r="AN422" s="153">
        <f>[1]节奏总纲!AZ422</f>
        <v>419</v>
      </c>
      <c r="AO422" s="153">
        <f>[1]节奏总纲!BA422</f>
        <v>47.685667669083287</v>
      </c>
      <c r="AP422" s="153">
        <f>[1]节奏总纲!BB422</f>
        <v>49.200776449518969</v>
      </c>
      <c r="AQ422" s="153">
        <f>[1]节奏总纲!BC422</f>
        <v>51.154146954399181</v>
      </c>
      <c r="AR422" s="153">
        <f>[1]节奏总纲!BD422</f>
        <v>53.912301560083719</v>
      </c>
      <c r="AS422" s="153">
        <f>[1]节奏总纲!BE422</f>
        <v>58.618294742555527</v>
      </c>
    </row>
    <row r="423" spans="17:45" x14ac:dyDescent="0.15">
      <c r="Q423" s="153">
        <f>[1]节奏总纲!AC423</f>
        <v>420</v>
      </c>
      <c r="R423" s="153">
        <f>[1]节奏总纲!AD423</f>
        <v>87.171758893450118</v>
      </c>
      <c r="S423" s="153">
        <f>[1]节奏总纲!AE423</f>
        <v>89.311817863093353</v>
      </c>
      <c r="T423" s="153">
        <f>[1]节奏总纲!AF423</f>
        <v>92.520930542961992</v>
      </c>
      <c r="U423" s="153">
        <f>[1]节奏总纲!AG423</f>
        <v>97.317333988949088</v>
      </c>
      <c r="V423" s="153">
        <f>[1]节奏总纲!AH423</f>
        <v>106.26808301554426</v>
      </c>
      <c r="AN423" s="153">
        <f>[1]节奏总纲!AZ423</f>
        <v>420</v>
      </c>
      <c r="AO423" s="153">
        <f>[1]节奏总纲!BA423</f>
        <v>47.7022976997416</v>
      </c>
      <c r="AP423" s="153">
        <f>[1]节奏总纲!BB423</f>
        <v>49.216271283766375</v>
      </c>
      <c r="AQ423" s="153">
        <f>[1]节奏总纲!BC423</f>
        <v>51.169550799678412</v>
      </c>
      <c r="AR423" s="153">
        <f>[1]节奏总纲!BD423</f>
        <v>53.929533696600465</v>
      </c>
      <c r="AS423" s="153">
        <f>[1]节奏总纲!BE423</f>
        <v>58.634867483947808</v>
      </c>
    </row>
    <row r="424" spans="17:45" x14ac:dyDescent="0.15">
      <c r="Q424" s="153">
        <f>[1]节奏总纲!AC424</f>
        <v>421</v>
      </c>
      <c r="R424" s="153">
        <f>[1]节奏总纲!AD424</f>
        <v>87.205261233275209</v>
      </c>
      <c r="S424" s="153">
        <f>[1]节奏总纲!AE424</f>
        <v>89.349773130579962</v>
      </c>
      <c r="T424" s="153">
        <f>[1]节奏总纲!AF424</f>
        <v>92.555944386554742</v>
      </c>
      <c r="U424" s="153">
        <f>[1]节奏总纲!AG424</f>
        <v>97.348467219157655</v>
      </c>
      <c r="V424" s="153">
        <f>[1]节奏总纲!AH424</f>
        <v>106.30426615630151</v>
      </c>
      <c r="AN424" s="153">
        <f>[1]节奏总纲!AZ424</f>
        <v>421</v>
      </c>
      <c r="AO424" s="153">
        <f>[1]节奏总纲!BA424</f>
        <v>47.718927730399919</v>
      </c>
      <c r="AP424" s="153">
        <f>[1]节奏总纲!BB424</f>
        <v>49.231766118013773</v>
      </c>
      <c r="AQ424" s="153">
        <f>[1]节奏总纲!BC424</f>
        <v>51.184954644957642</v>
      </c>
      <c r="AR424" s="153">
        <f>[1]节奏总纲!BD424</f>
        <v>53.946765833117205</v>
      </c>
      <c r="AS424" s="153">
        <f>[1]节奏总纲!BE424</f>
        <v>58.651440225340089</v>
      </c>
    </row>
    <row r="425" spans="17:45" x14ac:dyDescent="0.15">
      <c r="Q425" s="153">
        <f>[1]节奏总纲!AC425</f>
        <v>422</v>
      </c>
      <c r="R425" s="153">
        <f>[1]节奏总纲!AD425</f>
        <v>87.238763573100286</v>
      </c>
      <c r="S425" s="153">
        <f>[1]节奏总纲!AE425</f>
        <v>89.387728398066571</v>
      </c>
      <c r="T425" s="153">
        <f>[1]节奏总纲!AF425</f>
        <v>92.590958230147493</v>
      </c>
      <c r="U425" s="153">
        <f>[1]节奏总纲!AG425</f>
        <v>97.379600449366208</v>
      </c>
      <c r="V425" s="153">
        <f>[1]节奏总纲!AH425</f>
        <v>106.34044929705875</v>
      </c>
      <c r="AN425" s="153">
        <f>[1]节奏总纲!AZ425</f>
        <v>422</v>
      </c>
      <c r="AO425" s="153">
        <f>[1]节奏总纲!BA425</f>
        <v>47.735557761058232</v>
      </c>
      <c r="AP425" s="153">
        <f>[1]节奏总纲!BB425</f>
        <v>49.247260952261179</v>
      </c>
      <c r="AQ425" s="153">
        <f>[1]节奏总纲!BC425</f>
        <v>51.200358490236873</v>
      </c>
      <c r="AR425" s="153">
        <f>[1]节奏总纲!BD425</f>
        <v>53.963997969633951</v>
      </c>
      <c r="AS425" s="153">
        <f>[1]节奏总纲!BE425</f>
        <v>58.66801296673237</v>
      </c>
    </row>
    <row r="426" spans="17:45" x14ac:dyDescent="0.15">
      <c r="Q426" s="153">
        <f>[1]节奏总纲!AC426</f>
        <v>423</v>
      </c>
      <c r="R426" s="153">
        <f>[1]节奏总纲!AD426</f>
        <v>87.272265912925377</v>
      </c>
      <c r="S426" s="153">
        <f>[1]节奏总纲!AE426</f>
        <v>89.42568366555318</v>
      </c>
      <c r="T426" s="153">
        <f>[1]节奏总纲!AF426</f>
        <v>92.625972073740257</v>
      </c>
      <c r="U426" s="153">
        <f>[1]节奏总纲!AG426</f>
        <v>97.410733679574776</v>
      </c>
      <c r="V426" s="153">
        <f>[1]节奏总纲!AH426</f>
        <v>106.376632437816</v>
      </c>
      <c r="AN426" s="153">
        <f>[1]节奏总纲!AZ426</f>
        <v>423</v>
      </c>
      <c r="AO426" s="153">
        <f>[1]节奏总纲!BA426</f>
        <v>47.752187791716551</v>
      </c>
      <c r="AP426" s="153">
        <f>[1]节奏总纲!BB426</f>
        <v>49.262755786508578</v>
      </c>
      <c r="AQ426" s="153">
        <f>[1]节奏总纲!BC426</f>
        <v>51.215762335516104</v>
      </c>
      <c r="AR426" s="153">
        <f>[1]节奏总纲!BD426</f>
        <v>53.981230106150697</v>
      </c>
      <c r="AS426" s="153">
        <f>[1]节奏总纲!BE426</f>
        <v>58.684585708124644</v>
      </c>
    </row>
    <row r="427" spans="17:45" x14ac:dyDescent="0.15">
      <c r="Q427" s="153">
        <f>[1]节奏总纲!AC427</f>
        <v>424</v>
      </c>
      <c r="R427" s="153">
        <f>[1]节奏总纲!AD427</f>
        <v>87.305768252750468</v>
      </c>
      <c r="S427" s="153">
        <f>[1]节奏总纲!AE427</f>
        <v>89.463638933039775</v>
      </c>
      <c r="T427" s="153">
        <f>[1]节奏总纲!AF427</f>
        <v>92.660985917333008</v>
      </c>
      <c r="U427" s="153">
        <f>[1]节奏总纲!AG427</f>
        <v>97.441866909783343</v>
      </c>
      <c r="V427" s="153">
        <f>[1]节奏总纲!AH427</f>
        <v>106.41281557857324</v>
      </c>
      <c r="AN427" s="153">
        <f>[1]节奏总纲!AZ427</f>
        <v>424</v>
      </c>
      <c r="AO427" s="153">
        <f>[1]节奏总纲!BA427</f>
        <v>47.768817822374864</v>
      </c>
      <c r="AP427" s="153">
        <f>[1]节奏总纲!BB427</f>
        <v>49.278250620755983</v>
      </c>
      <c r="AQ427" s="153">
        <f>[1]节奏总纲!BC427</f>
        <v>51.231166180795334</v>
      </c>
      <c r="AR427" s="153">
        <f>[1]节奏总纲!BD427</f>
        <v>53.998462242667436</v>
      </c>
      <c r="AS427" s="153">
        <f>[1]节奏总纲!BE427</f>
        <v>58.701158449516925</v>
      </c>
    </row>
    <row r="428" spans="17:45" x14ac:dyDescent="0.15">
      <c r="Q428" s="153">
        <f>[1]节奏总纲!AC428</f>
        <v>425</v>
      </c>
      <c r="R428" s="153">
        <f>[1]节奏总纲!AD428</f>
        <v>87.339270592575559</v>
      </c>
      <c r="S428" s="153">
        <f>[1]节奏总纲!AE428</f>
        <v>89.501594200526384</v>
      </c>
      <c r="T428" s="153">
        <f>[1]节奏总纲!AF428</f>
        <v>92.695999760925773</v>
      </c>
      <c r="U428" s="153">
        <f>[1]节奏总纲!AG428</f>
        <v>97.473000139991896</v>
      </c>
      <c r="V428" s="153">
        <f>[1]节奏总纲!AH428</f>
        <v>106.44899871933049</v>
      </c>
      <c r="AN428" s="153">
        <f>[1]节奏总纲!AZ428</f>
        <v>425</v>
      </c>
      <c r="AO428" s="153">
        <f>[1]节奏总纲!BA428</f>
        <v>47.785447853033176</v>
      </c>
      <c r="AP428" s="153">
        <f>[1]节奏总纲!BB428</f>
        <v>49.293745455003389</v>
      </c>
      <c r="AQ428" s="153">
        <f>[1]节奏总纲!BC428</f>
        <v>51.246570026074565</v>
      </c>
      <c r="AR428" s="153">
        <f>[1]节奏总纲!BD428</f>
        <v>54.013554872807539</v>
      </c>
      <c r="AS428" s="153">
        <f>[1]节奏总纲!BE428</f>
        <v>58.717731190909205</v>
      </c>
    </row>
    <row r="429" spans="17:45" x14ac:dyDescent="0.15">
      <c r="Q429" s="153">
        <f>[1]节奏总纲!AC429</f>
        <v>426</v>
      </c>
      <c r="R429" s="153">
        <f>[1]节奏总纲!AD429</f>
        <v>87.37277293240065</v>
      </c>
      <c r="S429" s="153">
        <f>[1]节奏总纲!AE429</f>
        <v>89.539549468012993</v>
      </c>
      <c r="T429" s="153">
        <f>[1]节奏总纲!AF429</f>
        <v>92.731013604518523</v>
      </c>
      <c r="U429" s="153">
        <f>[1]节奏总纲!AG429</f>
        <v>97.504133370200464</v>
      </c>
      <c r="V429" s="153">
        <f>[1]节奏总纲!AH429</f>
        <v>106.48518186008774</v>
      </c>
      <c r="AN429" s="153">
        <f>[1]节奏总纲!AZ429</f>
        <v>426</v>
      </c>
      <c r="AO429" s="153">
        <f>[1]节奏总纲!BA429</f>
        <v>47.802077883691496</v>
      </c>
      <c r="AP429" s="153">
        <f>[1]节奏总纲!BB429</f>
        <v>49.309240289250788</v>
      </c>
      <c r="AQ429" s="153">
        <f>[1]节奏总纲!BC429</f>
        <v>51.261973871353803</v>
      </c>
      <c r="AR429" s="153">
        <f>[1]节奏总纲!BD429</f>
        <v>54.028437871105552</v>
      </c>
      <c r="AS429" s="153">
        <f>[1]节奏总纲!BE429</f>
        <v>58.734303932301486</v>
      </c>
    </row>
    <row r="430" spans="17:45" x14ac:dyDescent="0.15">
      <c r="Q430" s="153">
        <f>[1]节奏总纲!AC430</f>
        <v>427</v>
      </c>
      <c r="R430" s="153">
        <f>[1]节奏总纲!AD430</f>
        <v>87.406275272225741</v>
      </c>
      <c r="S430" s="153">
        <f>[1]节奏总纲!AE430</f>
        <v>89.577504735499602</v>
      </c>
      <c r="T430" s="153">
        <f>[1]节奏总纲!AF430</f>
        <v>92.766027448111288</v>
      </c>
      <c r="U430" s="153">
        <f>[1]节奏总纲!AG430</f>
        <v>97.535266600409031</v>
      </c>
      <c r="V430" s="153">
        <f>[1]节奏总纲!AH430</f>
        <v>106.52136500084498</v>
      </c>
      <c r="AN430" s="153">
        <f>[1]节奏总纲!AZ430</f>
        <v>427</v>
      </c>
      <c r="AO430" s="153">
        <f>[1]节奏总纲!BA430</f>
        <v>47.818707914349808</v>
      </c>
      <c r="AP430" s="153">
        <f>[1]节奏总纲!BB430</f>
        <v>49.324735123498193</v>
      </c>
      <c r="AQ430" s="153">
        <f>[1]节奏总纲!BC430</f>
        <v>51.277377716633033</v>
      </c>
      <c r="AR430" s="153">
        <f>[1]节奏总纲!BD430</f>
        <v>54.043320869403573</v>
      </c>
      <c r="AS430" s="153">
        <f>[1]节奏总纲!BE430</f>
        <v>58.750876673693767</v>
      </c>
    </row>
    <row r="431" spans="17:45" x14ac:dyDescent="0.15">
      <c r="Q431" s="153">
        <f>[1]节奏总纲!AC431</f>
        <v>428</v>
      </c>
      <c r="R431" s="153">
        <f>[1]节奏总纲!AD431</f>
        <v>87.439777612050833</v>
      </c>
      <c r="S431" s="153">
        <f>[1]节奏总纲!AE431</f>
        <v>89.615460002986197</v>
      </c>
      <c r="T431" s="153">
        <f>[1]节奏总纲!AF431</f>
        <v>92.801041291704038</v>
      </c>
      <c r="U431" s="153">
        <f>[1]节奏总纲!AG431</f>
        <v>97.566399830617584</v>
      </c>
      <c r="V431" s="153">
        <f>[1]节奏总纲!AH431</f>
        <v>106.55754814160223</v>
      </c>
      <c r="AN431" s="153">
        <f>[1]节奏总纲!AZ431</f>
        <v>428</v>
      </c>
      <c r="AO431" s="153">
        <f>[1]节奏总纲!BA431</f>
        <v>47.835337945008121</v>
      </c>
      <c r="AP431" s="153">
        <f>[1]节奏总纲!BB431</f>
        <v>49.340229957745592</v>
      </c>
      <c r="AQ431" s="153">
        <f>[1]节奏总纲!BC431</f>
        <v>51.292781561912264</v>
      </c>
      <c r="AR431" s="153">
        <f>[1]节奏总纲!BD431</f>
        <v>54.058203867701586</v>
      </c>
      <c r="AS431" s="153">
        <f>[1]节奏总纲!BE431</f>
        <v>58.767449415086048</v>
      </c>
    </row>
    <row r="432" spans="17:45" x14ac:dyDescent="0.15">
      <c r="Q432" s="153">
        <f>[1]节奏总纲!AC432</f>
        <v>429</v>
      </c>
      <c r="R432" s="153">
        <f>[1]节奏总纲!AD432</f>
        <v>87.473279951875924</v>
      </c>
      <c r="S432" s="153">
        <f>[1]节奏总纲!AE432</f>
        <v>89.653415270472806</v>
      </c>
      <c r="T432" s="153">
        <f>[1]节奏总纲!AF432</f>
        <v>92.836055135296803</v>
      </c>
      <c r="U432" s="153">
        <f>[1]节奏总纲!AG432</f>
        <v>97.597533060826152</v>
      </c>
      <c r="V432" s="153">
        <f>[1]节奏总纲!AH432</f>
        <v>106.59373128235947</v>
      </c>
      <c r="AN432" s="153">
        <f>[1]节奏总纲!AZ432</f>
        <v>429</v>
      </c>
      <c r="AO432" s="153">
        <f>[1]节奏总纲!BA432</f>
        <v>47.85196797566644</v>
      </c>
      <c r="AP432" s="153">
        <f>[1]节奏总纲!BB432</f>
        <v>49.355724791992998</v>
      </c>
      <c r="AQ432" s="153">
        <f>[1]节奏总纲!BC432</f>
        <v>51.308185407191495</v>
      </c>
      <c r="AR432" s="153">
        <f>[1]节奏总纲!BD432</f>
        <v>54.073086865999599</v>
      </c>
      <c r="AS432" s="153">
        <f>[1]节奏总纲!BE432</f>
        <v>58.784022156478322</v>
      </c>
    </row>
    <row r="433" spans="17:45" x14ac:dyDescent="0.15">
      <c r="Q433" s="153">
        <f>[1]节奏总纲!AC433</f>
        <v>430</v>
      </c>
      <c r="R433" s="153">
        <f>[1]节奏总纲!AD433</f>
        <v>87.506782291701015</v>
      </c>
      <c r="S433" s="153">
        <f>[1]节奏总纲!AE433</f>
        <v>89.691370537959415</v>
      </c>
      <c r="T433" s="153">
        <f>[1]节奏总纲!AF433</f>
        <v>92.871068978889554</v>
      </c>
      <c r="U433" s="153">
        <f>[1]节奏总纲!AG433</f>
        <v>97.628666291034719</v>
      </c>
      <c r="V433" s="153">
        <f>[1]节奏总纲!AH433</f>
        <v>106.62991442311672</v>
      </c>
      <c r="AN433" s="153">
        <f>[1]节奏总纲!AZ433</f>
        <v>430</v>
      </c>
      <c r="AO433" s="153">
        <f>[1]节奏总纲!BA433</f>
        <v>47.868598006324753</v>
      </c>
      <c r="AP433" s="153">
        <f>[1]节奏总纲!BB433</f>
        <v>49.371219626240396</v>
      </c>
      <c r="AQ433" s="153">
        <f>[1]节奏总纲!BC433</f>
        <v>51.323589252470725</v>
      </c>
      <c r="AR433" s="153">
        <f>[1]节奏总纲!BD433</f>
        <v>54.087969864297619</v>
      </c>
      <c r="AS433" s="153">
        <f>[1]节奏总纲!BE433</f>
        <v>58.800594897870603</v>
      </c>
    </row>
    <row r="434" spans="17:45" x14ac:dyDescent="0.15">
      <c r="Q434" s="153">
        <f>[1]节奏总纲!AC434</f>
        <v>431</v>
      </c>
      <c r="R434" s="153">
        <f>[1]节奏总纲!AD434</f>
        <v>87.540284631526106</v>
      </c>
      <c r="S434" s="153">
        <f>[1]节奏总纲!AE434</f>
        <v>89.729325805446024</v>
      </c>
      <c r="T434" s="153">
        <f>[1]节奏总纲!AF434</f>
        <v>92.906082822482304</v>
      </c>
      <c r="U434" s="153">
        <f>[1]节奏总纲!AG434</f>
        <v>97.659799521243286</v>
      </c>
      <c r="V434" s="153">
        <f>[1]节奏总纲!AH434</f>
        <v>106.66609756387396</v>
      </c>
      <c r="AN434" s="153">
        <f>[1]节奏总纲!AZ434</f>
        <v>431</v>
      </c>
      <c r="AO434" s="153">
        <f>[1]节奏总纲!BA434</f>
        <v>47.885228036983065</v>
      </c>
      <c r="AP434" s="153">
        <f>[1]节奏总纲!BB434</f>
        <v>49.386714460487802</v>
      </c>
      <c r="AQ434" s="153">
        <f>[1]节奏总纲!BC434</f>
        <v>51.338993097749956</v>
      </c>
      <c r="AR434" s="153">
        <f>[1]节奏总纲!BD434</f>
        <v>54.102852862595633</v>
      </c>
      <c r="AS434" s="153">
        <f>[1]节奏总纲!BE434</f>
        <v>58.817167639262884</v>
      </c>
    </row>
    <row r="435" spans="17:45" x14ac:dyDescent="0.15">
      <c r="Q435" s="153">
        <f>[1]节奏总纲!AC435</f>
        <v>432</v>
      </c>
      <c r="R435" s="153">
        <f>[1]节奏总纲!AD435</f>
        <v>87.573786971351197</v>
      </c>
      <c r="S435" s="153">
        <f>[1]节奏总纲!AE435</f>
        <v>89.767281072932619</v>
      </c>
      <c r="T435" s="153">
        <f>[1]节奏总纲!AF435</f>
        <v>92.941096666075069</v>
      </c>
      <c r="U435" s="153">
        <f>[1]节奏总纲!AG435</f>
        <v>97.69093275145184</v>
      </c>
      <c r="V435" s="153">
        <f>[1]节奏总纲!AH435</f>
        <v>106.70228070463121</v>
      </c>
      <c r="AN435" s="153">
        <f>[1]节奏总纲!AZ435</f>
        <v>432</v>
      </c>
      <c r="AO435" s="153">
        <f>[1]节奏总纲!BA435</f>
        <v>47.901858067641385</v>
      </c>
      <c r="AP435" s="153">
        <f>[1]节奏总纲!BB435</f>
        <v>49.402209294735208</v>
      </c>
      <c r="AQ435" s="153">
        <f>[1]节奏总纲!BC435</f>
        <v>51.354396943029187</v>
      </c>
      <c r="AR435" s="153">
        <f>[1]节奏总纲!BD435</f>
        <v>54.117735860893646</v>
      </c>
      <c r="AS435" s="153">
        <f>[1]节奏总纲!BE435</f>
        <v>58.833740380655165</v>
      </c>
    </row>
    <row r="436" spans="17:45" x14ac:dyDescent="0.15">
      <c r="Q436" s="153">
        <f>[1]节奏总纲!AC436</f>
        <v>433</v>
      </c>
      <c r="R436" s="153">
        <f>[1]节奏总纲!AD436</f>
        <v>87.607289311176288</v>
      </c>
      <c r="S436" s="153">
        <f>[1]节奏总纲!AE436</f>
        <v>89.805236340419228</v>
      </c>
      <c r="T436" s="153">
        <f>[1]节奏总纲!AF436</f>
        <v>92.976110509667819</v>
      </c>
      <c r="U436" s="153">
        <f>[1]节奏总纲!AG436</f>
        <v>97.722065981660407</v>
      </c>
      <c r="V436" s="153">
        <f>[1]节奏总纲!AH436</f>
        <v>106.73846384538845</v>
      </c>
      <c r="AN436" s="153">
        <f>[1]节奏总纲!AZ436</f>
        <v>433</v>
      </c>
      <c r="AO436" s="153">
        <f>[1]节奏总纲!BA436</f>
        <v>47.918488098299697</v>
      </c>
      <c r="AP436" s="153">
        <f>[1]节奏总纲!BB436</f>
        <v>49.417704128982606</v>
      </c>
      <c r="AQ436" s="153">
        <f>[1]节奏总纲!BC436</f>
        <v>51.369800788308417</v>
      </c>
      <c r="AR436" s="153">
        <f>[1]节奏总纲!BD436</f>
        <v>54.132618859191659</v>
      </c>
      <c r="AS436" s="153">
        <f>[1]节奏总纲!BE436</f>
        <v>58.850313122047446</v>
      </c>
    </row>
    <row r="437" spans="17:45" x14ac:dyDescent="0.15">
      <c r="Q437" s="153">
        <f>[1]节奏总纲!AC437</f>
        <v>434</v>
      </c>
      <c r="R437" s="153">
        <f>[1]节奏总纲!AD437</f>
        <v>87.640791651001379</v>
      </c>
      <c r="S437" s="153">
        <f>[1]节奏总纲!AE437</f>
        <v>89.843191607905837</v>
      </c>
      <c r="T437" s="153">
        <f>[1]节奏总纲!AF437</f>
        <v>93.010462500358571</v>
      </c>
      <c r="U437" s="153">
        <f>[1]节奏总纲!AG437</f>
        <v>97.753199211868974</v>
      </c>
      <c r="V437" s="153">
        <f>[1]节奏总纲!AH437</f>
        <v>106.7746469861457</v>
      </c>
      <c r="AN437" s="153">
        <f>[1]节奏总纲!AZ437</f>
        <v>434</v>
      </c>
      <c r="AO437" s="153">
        <f>[1]节奏总纲!BA437</f>
        <v>47.935118128958017</v>
      </c>
      <c r="AP437" s="153">
        <f>[1]节奏总纲!BB437</f>
        <v>49.433198963230012</v>
      </c>
      <c r="AQ437" s="153">
        <f>[1]节奏总纲!BC437</f>
        <v>51.385204633587648</v>
      </c>
      <c r="AR437" s="153">
        <f>[1]节奏总纲!BD437</f>
        <v>54.147501857489679</v>
      </c>
      <c r="AS437" s="153">
        <f>[1]节奏总纲!BE437</f>
        <v>58.866885863439727</v>
      </c>
    </row>
    <row r="438" spans="17:45" x14ac:dyDescent="0.15">
      <c r="Q438" s="153">
        <f>[1]节奏总纲!AC438</f>
        <v>435</v>
      </c>
      <c r="R438" s="153">
        <f>[1]节奏总纲!AD438</f>
        <v>87.674293990826456</v>
      </c>
      <c r="S438" s="153">
        <f>[1]节奏总纲!AE438</f>
        <v>89.881146875392446</v>
      </c>
      <c r="T438" s="153">
        <f>[1]节奏总纲!AF438</f>
        <v>93.043393165410535</v>
      </c>
      <c r="U438" s="153">
        <f>[1]节奏总纲!AG438</f>
        <v>97.784332442077528</v>
      </c>
      <c r="V438" s="153">
        <f>[1]节奏总纲!AH438</f>
        <v>106.81083012690294</v>
      </c>
      <c r="AN438" s="153">
        <f>[1]节奏总纲!AZ438</f>
        <v>435</v>
      </c>
      <c r="AO438" s="153">
        <f>[1]节奏总纲!BA438</f>
        <v>47.951748159616329</v>
      </c>
      <c r="AP438" s="153">
        <f>[1]节奏总纲!BB438</f>
        <v>49.448693797477411</v>
      </c>
      <c r="AQ438" s="153">
        <f>[1]节奏总纲!BC438</f>
        <v>51.400608478866879</v>
      </c>
      <c r="AR438" s="153">
        <f>[1]节奏总纲!BD438</f>
        <v>54.162384855787693</v>
      </c>
      <c r="AS438" s="153">
        <f>[1]节奏总纲!BE438</f>
        <v>58.883458604832001</v>
      </c>
    </row>
    <row r="439" spans="17:45" x14ac:dyDescent="0.15">
      <c r="Q439" s="153">
        <f>[1]节奏总纲!AC439</f>
        <v>436</v>
      </c>
      <c r="R439" s="153">
        <f>[1]节奏总纲!AD439</f>
        <v>87.707796330651547</v>
      </c>
      <c r="S439" s="153">
        <f>[1]节奏总纲!AE439</f>
        <v>89.919102142879041</v>
      </c>
      <c r="T439" s="153">
        <f>[1]节奏总纲!AF439</f>
        <v>93.076323830462499</v>
      </c>
      <c r="U439" s="153">
        <f>[1]节奏总纲!AG439</f>
        <v>97.815465672286095</v>
      </c>
      <c r="V439" s="153">
        <f>[1]节奏总纲!AH439</f>
        <v>106.84701326766019</v>
      </c>
      <c r="AN439" s="153">
        <f>[1]节奏总纲!AZ439</f>
        <v>436</v>
      </c>
      <c r="AO439" s="153">
        <f>[1]节奏总纲!BA439</f>
        <v>47.968378190274642</v>
      </c>
      <c r="AP439" s="153">
        <f>[1]节奏总纲!BB439</f>
        <v>49.464188631724817</v>
      </c>
      <c r="AQ439" s="153">
        <f>[1]节奏总纲!BC439</f>
        <v>51.416012324146109</v>
      </c>
      <c r="AR439" s="153">
        <f>[1]节奏总纲!BD439</f>
        <v>54.177267854085706</v>
      </c>
      <c r="AS439" s="153">
        <f>[1]节奏总纲!BE439</f>
        <v>58.900031346224281</v>
      </c>
    </row>
    <row r="440" spans="17:45" x14ac:dyDescent="0.15">
      <c r="Q440" s="153">
        <f>[1]节奏总纲!AC440</f>
        <v>437</v>
      </c>
      <c r="R440" s="153">
        <f>[1]节奏总纲!AD440</f>
        <v>87.741298670476638</v>
      </c>
      <c r="S440" s="153">
        <f>[1]节奏总纲!AE440</f>
        <v>89.95705741036565</v>
      </c>
      <c r="T440" s="153">
        <f>[1]节奏总纲!AF440</f>
        <v>93.109254495514463</v>
      </c>
      <c r="U440" s="153">
        <f>[1]节奏总纲!AG440</f>
        <v>97.846598902494662</v>
      </c>
      <c r="V440" s="153">
        <f>[1]节奏总纲!AH440</f>
        <v>106.88319640841743</v>
      </c>
      <c r="AN440" s="153">
        <f>[1]节奏总纲!AZ440</f>
        <v>437</v>
      </c>
      <c r="AO440" s="153">
        <f>[1]节奏总纲!BA440</f>
        <v>47.985008220932961</v>
      </c>
      <c r="AP440" s="153">
        <f>[1]节奏总纲!BB440</f>
        <v>49.479683465972215</v>
      </c>
      <c r="AQ440" s="153">
        <f>[1]节奏总纲!BC440</f>
        <v>51.43141616942534</v>
      </c>
      <c r="AR440" s="153">
        <f>[1]节奏总纲!BD440</f>
        <v>54.192150852383726</v>
      </c>
      <c r="AS440" s="153">
        <f>[1]节奏总纲!BE440</f>
        <v>58.916604087616562</v>
      </c>
    </row>
    <row r="441" spans="17:45" x14ac:dyDescent="0.15">
      <c r="Q441" s="153">
        <f>[1]节奏总纲!AC441</f>
        <v>438</v>
      </c>
      <c r="R441" s="153">
        <f>[1]节奏总纲!AD441</f>
        <v>87.774801010301729</v>
      </c>
      <c r="S441" s="153">
        <f>[1]节奏总纲!AE441</f>
        <v>89.995012677852259</v>
      </c>
      <c r="T441" s="153">
        <f>[1]节奏总纲!AF441</f>
        <v>93.142185160566427</v>
      </c>
      <c r="U441" s="153">
        <f>[1]节奏总纲!AG441</f>
        <v>97.87773213270323</v>
      </c>
      <c r="V441" s="153">
        <f>[1]节奏总纲!AH441</f>
        <v>106.91937954917468</v>
      </c>
      <c r="AN441" s="153">
        <f>[1]节奏总纲!AZ441</f>
        <v>438</v>
      </c>
      <c r="AO441" s="153">
        <f>[1]节奏总纲!BA441</f>
        <v>48.001414351308853</v>
      </c>
      <c r="AP441" s="153">
        <f>[1]节奏总纲!BB441</f>
        <v>49.495178300219621</v>
      </c>
      <c r="AQ441" s="153">
        <f>[1]节奏总纲!BC441</f>
        <v>51.446820014704571</v>
      </c>
      <c r="AR441" s="153">
        <f>[1]节奏总纲!BD441</f>
        <v>54.207033850681739</v>
      </c>
      <c r="AS441" s="153">
        <f>[1]节奏总纲!BE441</f>
        <v>58.933176829008843</v>
      </c>
    </row>
    <row r="442" spans="17:45" x14ac:dyDescent="0.15">
      <c r="Q442" s="153">
        <f>[1]节奏总纲!AC442</f>
        <v>439</v>
      </c>
      <c r="R442" s="153">
        <f>[1]节奏总纲!AD442</f>
        <v>87.80830335012682</v>
      </c>
      <c r="S442" s="153">
        <f>[1]节奏总纲!AE442</f>
        <v>90.027567823948559</v>
      </c>
      <c r="T442" s="153">
        <f>[1]节奏总纲!AF442</f>
        <v>93.175115825618391</v>
      </c>
      <c r="U442" s="153">
        <f>[1]节奏总纲!AG442</f>
        <v>97.908865362911783</v>
      </c>
      <c r="V442" s="153">
        <f>[1]节奏总纲!AH442</f>
        <v>106.95556268993192</v>
      </c>
      <c r="AN442" s="153">
        <f>[1]节奏总纲!AZ442</f>
        <v>439</v>
      </c>
      <c r="AO442" s="153">
        <f>[1]节奏总纲!BA442</f>
        <v>48.01577155123654</v>
      </c>
      <c r="AP442" s="153">
        <f>[1]节奏总纲!BB442</f>
        <v>49.510673134467027</v>
      </c>
      <c r="AQ442" s="153">
        <f>[1]节奏总纲!BC442</f>
        <v>51.462223859983801</v>
      </c>
      <c r="AR442" s="153">
        <f>[1]节奏总纲!BD442</f>
        <v>54.221916848979753</v>
      </c>
      <c r="AS442" s="153">
        <f>[1]节奏总纲!BE442</f>
        <v>58.949749570401124</v>
      </c>
    </row>
    <row r="443" spans="17:45" x14ac:dyDescent="0.15">
      <c r="Q443" s="153">
        <f>[1]节奏总纲!AC443</f>
        <v>440</v>
      </c>
      <c r="R443" s="153">
        <f>[1]节奏总纲!AD443</f>
        <v>87.841805689951912</v>
      </c>
      <c r="S443" s="153">
        <f>[1]节奏总纲!AE443</f>
        <v>90.05930605092135</v>
      </c>
      <c r="T443" s="153">
        <f>[1]节奏总纲!AF443</f>
        <v>93.208046490670355</v>
      </c>
      <c r="U443" s="153">
        <f>[1]节奏总纲!AG443</f>
        <v>97.93999859312035</v>
      </c>
      <c r="V443" s="153">
        <f>[1]节奏总纲!AH443</f>
        <v>106.99174583068917</v>
      </c>
      <c r="AN443" s="153">
        <f>[1]节奏总纲!AZ443</f>
        <v>440</v>
      </c>
      <c r="AO443" s="153">
        <f>[1]节奏总纲!BA443</f>
        <v>48.030128751164234</v>
      </c>
      <c r="AP443" s="153">
        <f>[1]节奏总纲!BB443</f>
        <v>49.526167968714425</v>
      </c>
      <c r="AQ443" s="153">
        <f>[1]节奏总纲!BC443</f>
        <v>51.477627705263032</v>
      </c>
      <c r="AR443" s="153">
        <f>[1]节奏总纲!BD443</f>
        <v>54.236799847277773</v>
      </c>
      <c r="AS443" s="153">
        <f>[1]节奏总纲!BE443</f>
        <v>58.966322311793405</v>
      </c>
    </row>
    <row r="444" spans="17:45" x14ac:dyDescent="0.15">
      <c r="Q444" s="153">
        <f>[1]节奏总纲!AC444</f>
        <v>441</v>
      </c>
      <c r="R444" s="153">
        <f>[1]节奏总纲!AD444</f>
        <v>87.875308029777003</v>
      </c>
      <c r="S444" s="153">
        <f>[1]节奏总纲!AE444</f>
        <v>90.091044277894142</v>
      </c>
      <c r="T444" s="153">
        <f>[1]节奏总纲!AF444</f>
        <v>93.240977155722319</v>
      </c>
      <c r="U444" s="153">
        <f>[1]节奏总纲!AG444</f>
        <v>97.971131823328918</v>
      </c>
      <c r="V444" s="153">
        <f>[1]节奏总纲!AH444</f>
        <v>107.02497748922852</v>
      </c>
      <c r="AN444" s="153">
        <f>[1]节奏总纲!AZ444</f>
        <v>441</v>
      </c>
      <c r="AO444" s="153">
        <f>[1]节奏总纲!BA444</f>
        <v>48.044485951091929</v>
      </c>
      <c r="AP444" s="153">
        <f>[1]节奏总纲!BB444</f>
        <v>49.541662802961831</v>
      </c>
      <c r="AQ444" s="153">
        <f>[1]节奏总纲!BC444</f>
        <v>51.493031550542263</v>
      </c>
      <c r="AR444" s="153">
        <f>[1]节奏总纲!BD444</f>
        <v>54.251682845575786</v>
      </c>
      <c r="AS444" s="153">
        <f>[1]节奏总纲!BE444</f>
        <v>58.982895053185679</v>
      </c>
    </row>
    <row r="445" spans="17:45" x14ac:dyDescent="0.15">
      <c r="Q445" s="153">
        <f>[1]节奏总纲!AC445</f>
        <v>442</v>
      </c>
      <c r="R445" s="153">
        <f>[1]节奏总纲!AD445</f>
        <v>87.908810369602094</v>
      </c>
      <c r="S445" s="153">
        <f>[1]节奏总纲!AE445</f>
        <v>90.122782504866933</v>
      </c>
      <c r="T445" s="153">
        <f>[1]节奏总纲!AF445</f>
        <v>93.273907820774284</v>
      </c>
      <c r="U445" s="153">
        <f>[1]节奏总纲!AG445</f>
        <v>98.00217354962686</v>
      </c>
      <c r="V445" s="153">
        <f>[1]节奏总纲!AH445</f>
        <v>107.0573368623709</v>
      </c>
      <c r="AN445" s="153">
        <f>[1]节奏总纲!AZ445</f>
        <v>442</v>
      </c>
      <c r="AO445" s="153">
        <f>[1]节奏总纲!BA445</f>
        <v>48.058843151019623</v>
      </c>
      <c r="AP445" s="153">
        <f>[1]节奏总纲!BB445</f>
        <v>49.55715763720923</v>
      </c>
      <c r="AQ445" s="153">
        <f>[1]节奏总纲!BC445</f>
        <v>51.508435395821493</v>
      </c>
      <c r="AR445" s="153">
        <f>[1]节奏总纲!BD445</f>
        <v>54.266565843873799</v>
      </c>
      <c r="AS445" s="153">
        <f>[1]节奏总纲!BE445</f>
        <v>58.99946779457796</v>
      </c>
    </row>
    <row r="446" spans="17:45" x14ac:dyDescent="0.15">
      <c r="Q446" s="153">
        <f>[1]节奏总纲!AC446</f>
        <v>443</v>
      </c>
      <c r="R446" s="153">
        <f>[1]节奏总纲!AD446</f>
        <v>87.942312709427185</v>
      </c>
      <c r="S446" s="153">
        <f>[1]节奏总纲!AE446</f>
        <v>90.154520731839725</v>
      </c>
      <c r="T446" s="153">
        <f>[1]节奏总纲!AF446</f>
        <v>93.306838485826248</v>
      </c>
      <c r="U446" s="153">
        <f>[1]节奏总纲!AG446</f>
        <v>98.032049055782977</v>
      </c>
      <c r="V446" s="153">
        <f>[1]节奏总纲!AH446</f>
        <v>107.0896962355133</v>
      </c>
      <c r="AN446" s="153">
        <f>[1]节奏总纲!AZ446</f>
        <v>443</v>
      </c>
      <c r="AO446" s="153">
        <f>[1]节奏总纲!BA446</f>
        <v>48.073200350947317</v>
      </c>
      <c r="AP446" s="153">
        <f>[1]节奏总纲!BB446</f>
        <v>49.572652471456635</v>
      </c>
      <c r="AQ446" s="153">
        <f>[1]节奏总纲!BC446</f>
        <v>51.523839241100724</v>
      </c>
      <c r="AR446" s="153">
        <f>[1]节奏总纲!BD446</f>
        <v>54.28144884217182</v>
      </c>
      <c r="AS446" s="153">
        <f>[1]节奏总纲!BE446</f>
        <v>59.013858056924356</v>
      </c>
    </row>
    <row r="447" spans="17:45" x14ac:dyDescent="0.15">
      <c r="Q447" s="153">
        <f>[1]节奏总纲!AC447</f>
        <v>444</v>
      </c>
      <c r="R447" s="153">
        <f>[1]节奏总纲!AD447</f>
        <v>87.975815049252276</v>
      </c>
      <c r="S447" s="153">
        <f>[1]节奏总纲!AE447</f>
        <v>90.186258958812516</v>
      </c>
      <c r="T447" s="153">
        <f>[1]节奏总纲!AF447</f>
        <v>93.339769150878212</v>
      </c>
      <c r="U447" s="153">
        <f>[1]节奏总纲!AG447</f>
        <v>98.061924561939108</v>
      </c>
      <c r="V447" s="153">
        <f>[1]节奏总纲!AH447</f>
        <v>107.1220556086557</v>
      </c>
      <c r="AN447" s="153">
        <f>[1]节奏总纲!AZ447</f>
        <v>444</v>
      </c>
      <c r="AO447" s="153">
        <f>[1]节奏总纲!BA447</f>
        <v>48.087557550875012</v>
      </c>
      <c r="AP447" s="153">
        <f>[1]节奏总纲!BB447</f>
        <v>49.588147305704041</v>
      </c>
      <c r="AQ447" s="153">
        <f>[1]节奏总纲!BC447</f>
        <v>51.539243086379955</v>
      </c>
      <c r="AR447" s="153">
        <f>[1]节奏总纲!BD447</f>
        <v>54.296331840469833</v>
      </c>
      <c r="AS447" s="153">
        <f>[1]节奏总纲!BE447</f>
        <v>59.028175907277536</v>
      </c>
    </row>
    <row r="448" spans="17:45" x14ac:dyDescent="0.15">
      <c r="Q448" s="153">
        <f>[1]节奏总纲!AC448</f>
        <v>445</v>
      </c>
      <c r="R448" s="153">
        <f>[1]节奏总纲!AD448</f>
        <v>88.008693431404168</v>
      </c>
      <c r="S448" s="153">
        <f>[1]节奏总纲!AE448</f>
        <v>90.217997185785308</v>
      </c>
      <c r="T448" s="153">
        <f>[1]节奏总纲!AF448</f>
        <v>93.372699815930176</v>
      </c>
      <c r="U448" s="153">
        <f>[1]节奏总纲!AG448</f>
        <v>98.091800068095225</v>
      </c>
      <c r="V448" s="153">
        <f>[1]节奏总纲!AH448</f>
        <v>107.15441498179808</v>
      </c>
      <c r="AN448" s="153">
        <f>[1]节奏总纲!AZ448</f>
        <v>445</v>
      </c>
      <c r="AO448" s="153">
        <f>[1]节奏总纲!BA448</f>
        <v>48.101914750802706</v>
      </c>
      <c r="AP448" s="153">
        <f>[1]节奏总纲!BB448</f>
        <v>49.60364213995144</v>
      </c>
      <c r="AQ448" s="153">
        <f>[1]节奏总纲!BC448</f>
        <v>51.554646931659185</v>
      </c>
      <c r="AR448" s="153">
        <f>[1]节奏总纲!BD448</f>
        <v>54.311214838767846</v>
      </c>
      <c r="AS448" s="153">
        <f>[1]节奏总纲!BE448</f>
        <v>59.042493757630723</v>
      </c>
    </row>
    <row r="449" spans="17:45" x14ac:dyDescent="0.15">
      <c r="Q449" s="153">
        <f>[1]节奏总纲!AC449</f>
        <v>446</v>
      </c>
      <c r="R449" s="153">
        <f>[1]节奏总纲!AD449</f>
        <v>88.039952219754653</v>
      </c>
      <c r="S449" s="153">
        <f>[1]节奏总纲!AE449</f>
        <v>90.249735412758099</v>
      </c>
      <c r="T449" s="153">
        <f>[1]节奏总纲!AF449</f>
        <v>93.40563048098214</v>
      </c>
      <c r="U449" s="153">
        <f>[1]节奏总纲!AG449</f>
        <v>98.121675574251341</v>
      </c>
      <c r="V449" s="153">
        <f>[1]节奏总纲!AH449</f>
        <v>107.18677435494048</v>
      </c>
      <c r="AN449" s="153">
        <f>[1]节奏总纲!AZ449</f>
        <v>446</v>
      </c>
      <c r="AO449" s="153">
        <f>[1]节奏总纲!BA449</f>
        <v>48.1162719507304</v>
      </c>
      <c r="AP449" s="153">
        <f>[1]节奏总纲!BB449</f>
        <v>49.619136974198845</v>
      </c>
      <c r="AQ449" s="153">
        <f>[1]节奏总纲!BC449</f>
        <v>51.570050776938416</v>
      </c>
      <c r="AR449" s="153">
        <f>[1]节奏总纲!BD449</f>
        <v>54.326097837065859</v>
      </c>
      <c r="AS449" s="153">
        <f>[1]节奏总纲!BE449</f>
        <v>59.05681160798391</v>
      </c>
    </row>
    <row r="450" spans="17:45" x14ac:dyDescent="0.15">
      <c r="Q450" s="153">
        <f>[1]节奏总纲!AC450</f>
        <v>447</v>
      </c>
      <c r="R450" s="153">
        <f>[1]节奏总纲!AD450</f>
        <v>88.071211008105138</v>
      </c>
      <c r="S450" s="153">
        <f>[1]节奏总纲!AE450</f>
        <v>90.281473639730891</v>
      </c>
      <c r="T450" s="153">
        <f>[1]节奏总纲!AF450</f>
        <v>93.438561146034118</v>
      </c>
      <c r="U450" s="153">
        <f>[1]节奏总纲!AG450</f>
        <v>98.151551080407472</v>
      </c>
      <c r="V450" s="153">
        <f>[1]节奏总纲!AH450</f>
        <v>107.21913372808288</v>
      </c>
      <c r="AN450" s="153">
        <f>[1]节奏总纲!AZ450</f>
        <v>447</v>
      </c>
      <c r="AO450" s="153">
        <f>[1]节奏总纲!BA450</f>
        <v>48.130629150658095</v>
      </c>
      <c r="AP450" s="153">
        <f>[1]节奏总纲!BB450</f>
        <v>49.634631808446244</v>
      </c>
      <c r="AQ450" s="153">
        <f>[1]节奏总纲!BC450</f>
        <v>51.585454622217654</v>
      </c>
      <c r="AR450" s="153">
        <f>[1]节奏总纲!BD450</f>
        <v>54.340980835363879</v>
      </c>
      <c r="AS450" s="153">
        <f>[1]节奏总纲!BE450</f>
        <v>59.071129458337097</v>
      </c>
    </row>
    <row r="451" spans="17:45" x14ac:dyDescent="0.15">
      <c r="Q451" s="153">
        <f>[1]节奏总纲!AC451</f>
        <v>448</v>
      </c>
      <c r="R451" s="153">
        <f>[1]节奏总纲!AD451</f>
        <v>88.102469796455622</v>
      </c>
      <c r="S451" s="153">
        <f>[1]节奏总纲!AE451</f>
        <v>90.313211866703682</v>
      </c>
      <c r="T451" s="153">
        <f>[1]节奏总纲!AF451</f>
        <v>93.471491811086082</v>
      </c>
      <c r="U451" s="153">
        <f>[1]节奏总纲!AG451</f>
        <v>98.181426586563589</v>
      </c>
      <c r="V451" s="153">
        <f>[1]节奏总纲!AH451</f>
        <v>107.25149310122528</v>
      </c>
      <c r="AN451" s="153">
        <f>[1]节奏总纲!AZ451</f>
        <v>448</v>
      </c>
      <c r="AO451" s="153">
        <f>[1]节奏总纲!BA451</f>
        <v>48.144986350585789</v>
      </c>
      <c r="AP451" s="153">
        <f>[1]节奏总纲!BB451</f>
        <v>49.65012664269365</v>
      </c>
      <c r="AQ451" s="153">
        <f>[1]节奏总纲!BC451</f>
        <v>51.600858467496884</v>
      </c>
      <c r="AR451" s="153">
        <f>[1]节奏总纲!BD451</f>
        <v>54.355863833661893</v>
      </c>
      <c r="AS451" s="153">
        <f>[1]节奏总纲!BE451</f>
        <v>59.085447308690277</v>
      </c>
    </row>
    <row r="452" spans="17:45" x14ac:dyDescent="0.15">
      <c r="Q452" s="153">
        <f>[1]节奏总纲!AC452</f>
        <v>449</v>
      </c>
      <c r="R452" s="153">
        <f>[1]节奏总纲!AD452</f>
        <v>88.133728584806107</v>
      </c>
      <c r="S452" s="153">
        <f>[1]节奏总纲!AE452</f>
        <v>90.344950093676474</v>
      </c>
      <c r="T452" s="153">
        <f>[1]节奏总纲!AF452</f>
        <v>93.504422476138046</v>
      </c>
      <c r="U452" s="153">
        <f>[1]节奏总纲!AG452</f>
        <v>98.211302092719706</v>
      </c>
      <c r="V452" s="153">
        <f>[1]节奏总纲!AH452</f>
        <v>107.28385247436766</v>
      </c>
      <c r="AN452" s="153">
        <f>[1]节奏总纲!AZ452</f>
        <v>449</v>
      </c>
      <c r="AO452" s="153">
        <f>[1]节奏总纲!BA452</f>
        <v>48.159343550513483</v>
      </c>
      <c r="AP452" s="153">
        <f>[1]节奏总纲!BB452</f>
        <v>49.665621476941048</v>
      </c>
      <c r="AQ452" s="153">
        <f>[1]节奏总纲!BC452</f>
        <v>51.616262312776115</v>
      </c>
      <c r="AR452" s="153">
        <f>[1]节奏总纲!BD452</f>
        <v>54.370746831959906</v>
      </c>
      <c r="AS452" s="153">
        <f>[1]节奏总纲!BE452</f>
        <v>59.099765159043464</v>
      </c>
    </row>
    <row r="453" spans="17:45" x14ac:dyDescent="0.15">
      <c r="Q453" s="153">
        <f>[1]节奏总纲!AC453</f>
        <v>450</v>
      </c>
      <c r="R453" s="153">
        <f>[1]节奏总纲!AD453</f>
        <v>88.164987373156592</v>
      </c>
      <c r="S453" s="153">
        <f>[1]节奏总纲!AE453</f>
        <v>90.376688320649265</v>
      </c>
      <c r="T453" s="153">
        <f>[1]节奏总纲!AF453</f>
        <v>93.53735314119001</v>
      </c>
      <c r="U453" s="153">
        <f>[1]节奏总纲!AG453</f>
        <v>98.241177598875836</v>
      </c>
      <c r="V453" s="153">
        <f>[1]节奏总纲!AH453</f>
        <v>107.31621184751006</v>
      </c>
      <c r="AN453" s="153">
        <f>[1]节奏总纲!AZ453</f>
        <v>450</v>
      </c>
      <c r="AO453" s="153">
        <f>[1]节奏总纲!BA453</f>
        <v>48.173700750441178</v>
      </c>
      <c r="AP453" s="153">
        <f>[1]节奏总纲!BB453</f>
        <v>49.681116311188454</v>
      </c>
      <c r="AQ453" s="153">
        <f>[1]节奏总纲!BC453</f>
        <v>51.631666158055346</v>
      </c>
      <c r="AR453" s="153">
        <f>[1]节奏总纲!BD453</f>
        <v>54.385629830257926</v>
      </c>
      <c r="AS453" s="153">
        <f>[1]节奏总纲!BE453</f>
        <v>59.114083009396651</v>
      </c>
    </row>
    <row r="454" spans="17:45" x14ac:dyDescent="0.15">
      <c r="Q454" s="153">
        <f>[1]节奏总纲!AC454</f>
        <v>451</v>
      </c>
      <c r="R454" s="153">
        <f>[1]节奏总纲!AD454</f>
        <v>88.196246161507091</v>
      </c>
      <c r="S454" s="153">
        <f>[1]节奏总纲!AE454</f>
        <v>90.408426547622057</v>
      </c>
      <c r="T454" s="153">
        <f>[1]节奏总纲!AF454</f>
        <v>93.570283806241974</v>
      </c>
      <c r="U454" s="153">
        <f>[1]节奏总纲!AG454</f>
        <v>98.271053105031953</v>
      </c>
      <c r="V454" s="153">
        <f>[1]节奏总纲!AH454</f>
        <v>107.34857122065246</v>
      </c>
      <c r="AN454" s="153">
        <f>[1]节奏总纲!AZ454</f>
        <v>451</v>
      </c>
      <c r="AO454" s="153">
        <f>[1]节奏总纲!BA454</f>
        <v>48.188057950368872</v>
      </c>
      <c r="AP454" s="153">
        <f>[1]节奏总纲!BB454</f>
        <v>49.69661114543586</v>
      </c>
      <c r="AQ454" s="153">
        <f>[1]节奏总纲!BC454</f>
        <v>51.647070003334576</v>
      </c>
      <c r="AR454" s="153">
        <f>[1]节奏总纲!BD454</f>
        <v>54.400512828555939</v>
      </c>
      <c r="AS454" s="153">
        <f>[1]节奏总纲!BE454</f>
        <v>59.128400859749839</v>
      </c>
    </row>
    <row r="455" spans="17:45" x14ac:dyDescent="0.15">
      <c r="Q455" s="153">
        <f>[1]节奏总纲!AC455</f>
        <v>452</v>
      </c>
      <c r="R455" s="153">
        <f>[1]节奏总纲!AD455</f>
        <v>88.227504949857575</v>
      </c>
      <c r="S455" s="153">
        <f>[1]节奏总纲!AE455</f>
        <v>90.440164774594848</v>
      </c>
      <c r="T455" s="153">
        <f>[1]节奏总纲!AF455</f>
        <v>93.603214471293938</v>
      </c>
      <c r="U455" s="153">
        <f>[1]节奏总纲!AG455</f>
        <v>98.30092861118807</v>
      </c>
      <c r="V455" s="153">
        <f>[1]节奏总纲!AH455</f>
        <v>107.38093059379484</v>
      </c>
      <c r="AN455" s="153">
        <f>[1]节奏总纲!AZ455</f>
        <v>452</v>
      </c>
      <c r="AO455" s="153">
        <f>[1]节奏总纲!BA455</f>
        <v>48.202415150296567</v>
      </c>
      <c r="AP455" s="153">
        <f>[1]节奏总纲!BB455</f>
        <v>49.712105979683258</v>
      </c>
      <c r="AQ455" s="153">
        <f>[1]节奏总纲!BC455</f>
        <v>51.662473848613807</v>
      </c>
      <c r="AR455" s="153">
        <f>[1]节奏总纲!BD455</f>
        <v>54.415395826853953</v>
      </c>
      <c r="AS455" s="153">
        <f>[1]节奏总纲!BE455</f>
        <v>59.142718710103026</v>
      </c>
    </row>
    <row r="456" spans="17:45" x14ac:dyDescent="0.15">
      <c r="Q456" s="153">
        <f>[1]节奏总纲!AC456</f>
        <v>453</v>
      </c>
      <c r="R456" s="153">
        <f>[1]节奏总纲!AD456</f>
        <v>88.25876373820806</v>
      </c>
      <c r="S456" s="153">
        <f>[1]节奏总纲!AE456</f>
        <v>90.47190300156764</v>
      </c>
      <c r="T456" s="153">
        <f>[1]节奏总纲!AF456</f>
        <v>93.636145136345903</v>
      </c>
      <c r="U456" s="153">
        <f>[1]节奏总纲!AG456</f>
        <v>98.330804117344201</v>
      </c>
      <c r="V456" s="153">
        <f>[1]节奏总纲!AH456</f>
        <v>107.41328996693724</v>
      </c>
      <c r="AN456" s="153">
        <f>[1]节奏总纲!AZ456</f>
        <v>453</v>
      </c>
      <c r="AO456" s="153">
        <f>[1]节奏总纲!BA456</f>
        <v>48.216772350224261</v>
      </c>
      <c r="AP456" s="153">
        <f>[1]节奏总纲!BB456</f>
        <v>49.727600813930664</v>
      </c>
      <c r="AQ456" s="153">
        <f>[1]节奏总纲!BC456</f>
        <v>51.677877693893038</v>
      </c>
      <c r="AR456" s="153">
        <f>[1]节奏总纲!BD456</f>
        <v>54.430278825151973</v>
      </c>
      <c r="AS456" s="153">
        <f>[1]节奏总纲!BE456</f>
        <v>59.157036560456206</v>
      </c>
    </row>
    <row r="457" spans="17:45" x14ac:dyDescent="0.15">
      <c r="Q457" s="153">
        <f>[1]节奏总纲!AC457</f>
        <v>454</v>
      </c>
      <c r="R457" s="153">
        <f>[1]节奏总纲!AD457</f>
        <v>88.290022526558545</v>
      </c>
      <c r="S457" s="153">
        <f>[1]节奏总纲!AE457</f>
        <v>90.503641228540417</v>
      </c>
      <c r="T457" s="153">
        <f>[1]节奏总纲!AF457</f>
        <v>93.669075801397867</v>
      </c>
      <c r="U457" s="153">
        <f>[1]节奏总纲!AG457</f>
        <v>98.360679623500317</v>
      </c>
      <c r="V457" s="153">
        <f>[1]节奏总纲!AH457</f>
        <v>107.44564934007964</v>
      </c>
      <c r="AN457" s="153">
        <f>[1]节奏总纲!AZ457</f>
        <v>454</v>
      </c>
      <c r="AO457" s="153">
        <f>[1]节奏总纲!BA457</f>
        <v>48.231129550151955</v>
      </c>
      <c r="AP457" s="153">
        <f>[1]节奏总纲!BB457</f>
        <v>49.743095648178063</v>
      </c>
      <c r="AQ457" s="153">
        <f>[1]节奏总纲!BC457</f>
        <v>51.693281539172268</v>
      </c>
      <c r="AR457" s="153">
        <f>[1]节奏总纲!BD457</f>
        <v>54.445161823449986</v>
      </c>
      <c r="AS457" s="153">
        <f>[1]节奏总纲!BE457</f>
        <v>59.171354410809393</v>
      </c>
    </row>
    <row r="458" spans="17:45" x14ac:dyDescent="0.15">
      <c r="Q458" s="153">
        <f>[1]节奏总纲!AC458</f>
        <v>455</v>
      </c>
      <c r="R458" s="153">
        <f>[1]节奏总纲!AD458</f>
        <v>88.321281314909029</v>
      </c>
      <c r="S458" s="153">
        <f>[1]节奏总纲!AE458</f>
        <v>90.535379455513208</v>
      </c>
      <c r="T458" s="153">
        <f>[1]节奏总纲!AF458</f>
        <v>93.702006466449831</v>
      </c>
      <c r="U458" s="153">
        <f>[1]节奏总纲!AG458</f>
        <v>98.390555129656434</v>
      </c>
      <c r="V458" s="153">
        <f>[1]节奏总纲!AH458</f>
        <v>107.47800871322202</v>
      </c>
      <c r="AN458" s="153">
        <f>[1]节奏总纲!AZ458</f>
        <v>455</v>
      </c>
      <c r="AO458" s="153">
        <f>[1]节奏总纲!BA458</f>
        <v>48.24548675007965</v>
      </c>
      <c r="AP458" s="153">
        <f>[1]节奏总纲!BB458</f>
        <v>49.758590482425468</v>
      </c>
      <c r="AQ458" s="153">
        <f>[1]节奏总纲!BC458</f>
        <v>51.708685384451499</v>
      </c>
      <c r="AR458" s="153">
        <f>[1]节奏总纲!BD458</f>
        <v>54.460044821747999</v>
      </c>
      <c r="AS458" s="153">
        <f>[1]节奏总纲!BE458</f>
        <v>59.18567226116258</v>
      </c>
    </row>
    <row r="459" spans="17:45" x14ac:dyDescent="0.15">
      <c r="Q459" s="153">
        <f>[1]节奏总纲!AC459</f>
        <v>456</v>
      </c>
      <c r="R459" s="153">
        <f>[1]节奏总纲!AD459</f>
        <v>88.352540103259514</v>
      </c>
      <c r="S459" s="153">
        <f>[1]节奏总纲!AE459</f>
        <v>90.567117682486</v>
      </c>
      <c r="T459" s="153">
        <f>[1]节奏总纲!AF459</f>
        <v>93.734937131501795</v>
      </c>
      <c r="U459" s="153">
        <f>[1]节奏总纲!AG459</f>
        <v>98.420430635812565</v>
      </c>
      <c r="V459" s="153">
        <f>[1]节奏总纲!AH459</f>
        <v>107.51036808636442</v>
      </c>
      <c r="AN459" s="153">
        <f>[1]节奏总纲!AZ459</f>
        <v>456</v>
      </c>
      <c r="AO459" s="153">
        <f>[1]节奏总纲!BA459</f>
        <v>48.259843950007344</v>
      </c>
      <c r="AP459" s="153">
        <f>[1]节奏总纲!BB459</f>
        <v>49.774085316672867</v>
      </c>
      <c r="AQ459" s="153">
        <f>[1]节奏总纲!BC459</f>
        <v>51.72408922973073</v>
      </c>
      <c r="AR459" s="153">
        <f>[1]节奏总纲!BD459</f>
        <v>54.47492782004602</v>
      </c>
      <c r="AS459" s="153">
        <f>[1]节奏总纲!BE459</f>
        <v>59.199990111515767</v>
      </c>
    </row>
    <row r="460" spans="17:45" x14ac:dyDescent="0.15">
      <c r="Q460" s="153">
        <f>[1]节奏总纲!AC460</f>
        <v>457</v>
      </c>
      <c r="R460" s="153">
        <f>[1]节奏总纲!AD460</f>
        <v>88.383798891610013</v>
      </c>
      <c r="S460" s="153">
        <f>[1]节奏总纲!AE460</f>
        <v>90.598855909458791</v>
      </c>
      <c r="T460" s="153">
        <f>[1]节奏总纲!AF460</f>
        <v>93.767867796553759</v>
      </c>
      <c r="U460" s="153">
        <f>[1]节奏总纲!AG460</f>
        <v>98.450306141968682</v>
      </c>
      <c r="V460" s="153">
        <f>[1]节奏总纲!AH460</f>
        <v>107.54272745950682</v>
      </c>
      <c r="AN460" s="153">
        <f>[1]节奏总纲!AZ460</f>
        <v>457</v>
      </c>
      <c r="AO460" s="153">
        <f>[1]节奏总纲!BA460</f>
        <v>48.274201149935038</v>
      </c>
      <c r="AP460" s="153">
        <f>[1]节奏总纲!BB460</f>
        <v>49.789580150920273</v>
      </c>
      <c r="AQ460" s="153">
        <f>[1]节奏总纲!BC460</f>
        <v>51.73949307500996</v>
      </c>
      <c r="AR460" s="153">
        <f>[1]节奏总纲!BD460</f>
        <v>54.489810818344033</v>
      </c>
      <c r="AS460" s="153">
        <f>[1]节奏总纲!BE460</f>
        <v>59.214307961868947</v>
      </c>
    </row>
    <row r="461" spans="17:45" x14ac:dyDescent="0.15">
      <c r="Q461" s="153">
        <f>[1]节奏总纲!AC461</f>
        <v>458</v>
      </c>
      <c r="R461" s="153">
        <f>[1]节奏总纲!AD461</f>
        <v>88.415057679960498</v>
      </c>
      <c r="S461" s="153">
        <f>[1]节奏总纲!AE461</f>
        <v>90.630594136431583</v>
      </c>
      <c r="T461" s="153">
        <f>[1]节奏总纲!AF461</f>
        <v>93.800798461605723</v>
      </c>
      <c r="U461" s="153">
        <f>[1]节奏总纲!AG461</f>
        <v>98.480181648124798</v>
      </c>
      <c r="V461" s="153">
        <f>[1]节奏总纲!AH461</f>
        <v>107.57508683264921</v>
      </c>
      <c r="AN461" s="153">
        <f>[1]节奏总纲!AZ461</f>
        <v>458</v>
      </c>
      <c r="AO461" s="153">
        <f>[1]节奏总纲!BA461</f>
        <v>48.288558349862733</v>
      </c>
      <c r="AP461" s="153">
        <f>[1]节奏总纲!BB461</f>
        <v>49.805074985167678</v>
      </c>
      <c r="AQ461" s="153">
        <f>[1]节奏总纲!BC461</f>
        <v>51.754896920289191</v>
      </c>
      <c r="AR461" s="153">
        <f>[1]节奏总纲!BD461</f>
        <v>54.504693816642046</v>
      </c>
      <c r="AS461" s="153">
        <f>[1]节奏总纲!BE461</f>
        <v>59.228625812222134</v>
      </c>
    </row>
    <row r="462" spans="17:45" x14ac:dyDescent="0.15">
      <c r="Q462" s="153">
        <f>[1]节奏总纲!AC462</f>
        <v>459</v>
      </c>
      <c r="R462" s="153">
        <f>[1]节奏总纲!AD462</f>
        <v>88.446316468310982</v>
      </c>
      <c r="S462" s="153">
        <f>[1]节奏总纲!AE462</f>
        <v>90.662332363404374</v>
      </c>
      <c r="T462" s="153">
        <f>[1]节奏总纲!AF462</f>
        <v>93.833729126657687</v>
      </c>
      <c r="U462" s="153">
        <f>[1]节奏总纲!AG462</f>
        <v>98.510057154280929</v>
      </c>
      <c r="V462" s="153">
        <f>[1]节奏总纲!AH462</f>
        <v>107.6074462057916</v>
      </c>
      <c r="AN462" s="153">
        <f>[1]节奏总纲!AZ462</f>
        <v>459</v>
      </c>
      <c r="AO462" s="153">
        <f>[1]节奏总纲!BA462</f>
        <v>48.302915549790427</v>
      </c>
      <c r="AP462" s="153">
        <f>[1]节奏总纲!BB462</f>
        <v>49.820569819415077</v>
      </c>
      <c r="AQ462" s="153">
        <f>[1]节奏总纲!BC462</f>
        <v>51.770300765568422</v>
      </c>
      <c r="AR462" s="153">
        <f>[1]节奏总纲!BD462</f>
        <v>54.519576814940059</v>
      </c>
      <c r="AS462" s="153">
        <f>[1]节奏总纲!BE462</f>
        <v>59.242943662575321</v>
      </c>
    </row>
    <row r="463" spans="17:45" x14ac:dyDescent="0.15">
      <c r="Q463" s="153">
        <f>[1]节奏总纲!AC463</f>
        <v>460</v>
      </c>
      <c r="R463" s="153">
        <f>[1]节奏总纲!AD463</f>
        <v>88.477575256661467</v>
      </c>
      <c r="S463" s="153">
        <f>[1]节奏总纲!AE463</f>
        <v>90.694070590377166</v>
      </c>
      <c r="T463" s="153">
        <f>[1]节奏总纲!AF463</f>
        <v>93.866659791709665</v>
      </c>
      <c r="U463" s="153">
        <f>[1]节奏总纲!AG463</f>
        <v>98.539932660437046</v>
      </c>
      <c r="V463" s="153">
        <f>[1]节奏总纲!AH463</f>
        <v>107.639805578934</v>
      </c>
      <c r="AN463" s="153">
        <f>[1]节奏总纲!AZ463</f>
        <v>460</v>
      </c>
      <c r="AO463" s="153">
        <f>[1]节奏总纲!BA463</f>
        <v>48.317272749718121</v>
      </c>
      <c r="AP463" s="153">
        <f>[1]节奏总纲!BB463</f>
        <v>49.836064653662483</v>
      </c>
      <c r="AQ463" s="153">
        <f>[1]节奏总纲!BC463</f>
        <v>51.785704610847652</v>
      </c>
      <c r="AR463" s="153">
        <f>[1]节奏总纲!BD463</f>
        <v>54.53445981323808</v>
      </c>
      <c r="AS463" s="153">
        <f>[1]节奏总纲!BE463</f>
        <v>59.257261512928508</v>
      </c>
    </row>
    <row r="464" spans="17:45" x14ac:dyDescent="0.15">
      <c r="Q464" s="153">
        <f>[1]节奏总纲!AC464</f>
        <v>461</v>
      </c>
      <c r="R464" s="153">
        <f>[1]节奏总纲!AD464</f>
        <v>88.508834045011952</v>
      </c>
      <c r="S464" s="153">
        <f>[1]节奏总纲!AE464</f>
        <v>90.725808817349957</v>
      </c>
      <c r="T464" s="153">
        <f>[1]节奏总纲!AF464</f>
        <v>93.899590456761629</v>
      </c>
      <c r="U464" s="153">
        <f>[1]节奏总纲!AG464</f>
        <v>98.569808166593162</v>
      </c>
      <c r="V464" s="153">
        <f>[1]节奏总纲!AH464</f>
        <v>107.67216495207639</v>
      </c>
      <c r="AN464" s="153">
        <f>[1]节奏总纲!AZ464</f>
        <v>461</v>
      </c>
      <c r="AO464" s="153">
        <f>[1]节奏总纲!BA464</f>
        <v>48.331629949645816</v>
      </c>
      <c r="AP464" s="153">
        <f>[1]节奏总纲!BB464</f>
        <v>49.851559487909881</v>
      </c>
      <c r="AQ464" s="153">
        <f>[1]节奏总纲!BC464</f>
        <v>51.801108456126883</v>
      </c>
      <c r="AR464" s="153">
        <f>[1]节奏总纲!BD464</f>
        <v>54.549342811536093</v>
      </c>
      <c r="AS464" s="153">
        <f>[1]节奏总纲!BE464</f>
        <v>59.271579363281688</v>
      </c>
    </row>
    <row r="465" spans="17:45" x14ac:dyDescent="0.15">
      <c r="Q465" s="153">
        <f>[1]节奏总纲!AC465</f>
        <v>462</v>
      </c>
      <c r="R465" s="153">
        <f>[1]节奏总纲!AD465</f>
        <v>88.540092833362436</v>
      </c>
      <c r="S465" s="153">
        <f>[1]节奏总纲!AE465</f>
        <v>90.757547044322749</v>
      </c>
      <c r="T465" s="153">
        <f>[1]节奏总纲!AF465</f>
        <v>93.932521121813593</v>
      </c>
      <c r="U465" s="153">
        <f>[1]节奏总纲!AG465</f>
        <v>98.599683672749293</v>
      </c>
      <c r="V465" s="153">
        <f>[1]节奏总纲!AH465</f>
        <v>107.70452432521878</v>
      </c>
      <c r="AN465" s="153">
        <f>[1]节奏总纲!AZ465</f>
        <v>462</v>
      </c>
      <c r="AO465" s="153">
        <f>[1]节奏总纲!BA465</f>
        <v>48.34598714957351</v>
      </c>
      <c r="AP465" s="153">
        <f>[1]节奏总纲!BB465</f>
        <v>49.867054322157287</v>
      </c>
      <c r="AQ465" s="153">
        <f>[1]节奏总纲!BC465</f>
        <v>51.816512301406114</v>
      </c>
      <c r="AR465" s="153">
        <f>[1]节奏总纲!BD465</f>
        <v>54.564225809834106</v>
      </c>
      <c r="AS465" s="153">
        <f>[1]节奏总纲!BE465</f>
        <v>59.285897213634875</v>
      </c>
    </row>
    <row r="466" spans="17:45" x14ac:dyDescent="0.15">
      <c r="Q466" s="153">
        <f>[1]节奏总纲!AC466</f>
        <v>463</v>
      </c>
      <c r="R466" s="153">
        <f>[1]节奏总纲!AD466</f>
        <v>88.571351621712921</v>
      </c>
      <c r="S466" s="153">
        <f>[1]节奏总纲!AE466</f>
        <v>90.78928527129554</v>
      </c>
      <c r="T466" s="153">
        <f>[1]节奏总纲!AF466</f>
        <v>93.965451786865557</v>
      </c>
      <c r="U466" s="153">
        <f>[1]节奏总纲!AG466</f>
        <v>98.62955917890541</v>
      </c>
      <c r="V466" s="153">
        <f>[1]节奏总纲!AH466</f>
        <v>107.73688369836118</v>
      </c>
      <c r="AN466" s="153">
        <f>[1]节奏总纲!AZ466</f>
        <v>463</v>
      </c>
      <c r="AO466" s="153">
        <f>[1]节奏总纲!BA466</f>
        <v>48.360344349501204</v>
      </c>
      <c r="AP466" s="153">
        <f>[1]节奏总纲!BB466</f>
        <v>49.882549156404686</v>
      </c>
      <c r="AQ466" s="153">
        <f>[1]节奏总纲!BC466</f>
        <v>51.831916146685344</v>
      </c>
      <c r="AR466" s="153">
        <f>[1]节奏总纲!BD466</f>
        <v>54.579108808132126</v>
      </c>
      <c r="AS466" s="153">
        <f>[1]节奏总纲!BE466</f>
        <v>59.300215063988063</v>
      </c>
    </row>
    <row r="467" spans="17:45" x14ac:dyDescent="0.15">
      <c r="Q467" s="153">
        <f>[1]节奏总纲!AC467</f>
        <v>464</v>
      </c>
      <c r="R467" s="153">
        <f>[1]节奏总纲!AD467</f>
        <v>88.60261041006342</v>
      </c>
      <c r="S467" s="153">
        <f>[1]节奏总纲!AE467</f>
        <v>90.821023498268332</v>
      </c>
      <c r="T467" s="153">
        <f>[1]节奏总纲!AF467</f>
        <v>93.998382451917522</v>
      </c>
      <c r="U467" s="153">
        <f>[1]节奏总纲!AG467</f>
        <v>98.659434685061527</v>
      </c>
      <c r="V467" s="153">
        <f>[1]节奏总纲!AH467</f>
        <v>107.76924307150358</v>
      </c>
      <c r="AN467" s="153">
        <f>[1]节奏总纲!AZ467</f>
        <v>464</v>
      </c>
      <c r="AO467" s="153">
        <f>[1]节奏总纲!BA467</f>
        <v>48.374701549428899</v>
      </c>
      <c r="AP467" s="153">
        <f>[1]节奏总纲!BB467</f>
        <v>49.898043990652091</v>
      </c>
      <c r="AQ467" s="153">
        <f>[1]节奏总纲!BC467</f>
        <v>51.847319991964575</v>
      </c>
      <c r="AR467" s="153">
        <f>[1]节奏总纲!BD467</f>
        <v>54.593991806430139</v>
      </c>
      <c r="AS467" s="153">
        <f>[1]节奏总纲!BE467</f>
        <v>59.31453291434125</v>
      </c>
    </row>
    <row r="468" spans="17:45" x14ac:dyDescent="0.15">
      <c r="Q468" s="153">
        <f>[1]节奏总纲!AC468</f>
        <v>465</v>
      </c>
      <c r="R468" s="153">
        <f>[1]节奏总纲!AD468</f>
        <v>88.633869198413905</v>
      </c>
      <c r="S468" s="153">
        <f>[1]节奏总纲!AE468</f>
        <v>90.852761725241123</v>
      </c>
      <c r="T468" s="153">
        <f>[1]节奏总纲!AF468</f>
        <v>94.02979916019423</v>
      </c>
      <c r="U468" s="153">
        <f>[1]节奏总纲!AG468</f>
        <v>98.689310191217658</v>
      </c>
      <c r="V468" s="153">
        <f>[1]节奏总纲!AH468</f>
        <v>107.80160244464597</v>
      </c>
      <c r="AN468" s="153">
        <f>[1]节奏总纲!AZ468</f>
        <v>465</v>
      </c>
      <c r="AO468" s="153">
        <f>[1]节奏总纲!BA468</f>
        <v>48.389058749356593</v>
      </c>
      <c r="AP468" s="153">
        <f>[1]节奏总纲!BB468</f>
        <v>49.913538824899497</v>
      </c>
      <c r="AQ468" s="153">
        <f>[1]节奏总纲!BC468</f>
        <v>51.862723837243806</v>
      </c>
      <c r="AR468" s="153">
        <f>[1]节奏总纲!BD468</f>
        <v>54.608874804728153</v>
      </c>
      <c r="AS468" s="153">
        <f>[1]节奏总纲!BE468</f>
        <v>59.32885076469443</v>
      </c>
    </row>
    <row r="469" spans="17:45" x14ac:dyDescent="0.15">
      <c r="Q469" s="153">
        <f>[1]节奏总纲!AC469</f>
        <v>466</v>
      </c>
      <c r="R469" s="153">
        <f>[1]节奏总纲!AD469</f>
        <v>88.665127986764389</v>
      </c>
      <c r="S469" s="153">
        <f>[1]节奏总纲!AE469</f>
        <v>90.884499952213915</v>
      </c>
      <c r="T469" s="153">
        <f>[1]节奏总纲!AF469</f>
        <v>94.061137661696392</v>
      </c>
      <c r="U469" s="153">
        <f>[1]节奏总纲!AG469</f>
        <v>98.719185697373774</v>
      </c>
      <c r="V469" s="153">
        <f>[1]节奏总纲!AH469</f>
        <v>107.83396181778836</v>
      </c>
      <c r="AN469" s="153">
        <f>[1]节奏总纲!AZ469</f>
        <v>466</v>
      </c>
      <c r="AO469" s="153">
        <f>[1]节奏总纲!BA469</f>
        <v>48.403415949284287</v>
      </c>
      <c r="AP469" s="153">
        <f>[1]节奏总纲!BB469</f>
        <v>49.929033659146896</v>
      </c>
      <c r="AQ469" s="153">
        <f>[1]节奏总纲!BC469</f>
        <v>51.878127682523036</v>
      </c>
      <c r="AR469" s="153">
        <f>[1]节奏总纲!BD469</f>
        <v>54.623757803026173</v>
      </c>
      <c r="AS469" s="153">
        <f>[1]节奏总纲!BE469</f>
        <v>59.343168615047617</v>
      </c>
    </row>
    <row r="470" spans="17:45" x14ac:dyDescent="0.15">
      <c r="Q470" s="153">
        <f>[1]节奏总纲!AC470</f>
        <v>467</v>
      </c>
      <c r="R470" s="153">
        <f>[1]节奏总纲!AD470</f>
        <v>88.696386775114874</v>
      </c>
      <c r="S470" s="153">
        <f>[1]节奏总纲!AE470</f>
        <v>90.916238179186706</v>
      </c>
      <c r="T470" s="153">
        <f>[1]节奏总纲!AF470</f>
        <v>94.092476163198569</v>
      </c>
      <c r="U470" s="153">
        <f>[1]节奏总纲!AG470</f>
        <v>98.749061203529891</v>
      </c>
      <c r="V470" s="153">
        <f>[1]节奏总纲!AH470</f>
        <v>107.86632119093076</v>
      </c>
      <c r="AN470" s="153">
        <f>[1]节奏总纲!AZ470</f>
        <v>467</v>
      </c>
      <c r="AO470" s="153">
        <f>[1]节奏总纲!BA470</f>
        <v>48.417773149211982</v>
      </c>
      <c r="AP470" s="153">
        <f>[1]节奏总纲!BB470</f>
        <v>49.944528493394301</v>
      </c>
      <c r="AQ470" s="153">
        <f>[1]节奏总纲!BC470</f>
        <v>51.893531527802274</v>
      </c>
      <c r="AR470" s="153">
        <f>[1]节奏总纲!BD470</f>
        <v>54.638640801324186</v>
      </c>
      <c r="AS470" s="153">
        <f>[1]节奏总纲!BE470</f>
        <v>59.357486465400804</v>
      </c>
    </row>
    <row r="471" spans="17:45" x14ac:dyDescent="0.15">
      <c r="Q471" s="153">
        <f>[1]节奏总纲!AC471</f>
        <v>468</v>
      </c>
      <c r="R471" s="153">
        <f>[1]节奏总纲!AD471</f>
        <v>88.727645563465359</v>
      </c>
      <c r="S471" s="153">
        <f>[1]节奏总纲!AE471</f>
        <v>90.947976406159498</v>
      </c>
      <c r="T471" s="153">
        <f>[1]节奏总纲!AF471</f>
        <v>94.123814664700731</v>
      </c>
      <c r="U471" s="153">
        <f>[1]节奏总纲!AG471</f>
        <v>98.778936709686022</v>
      </c>
      <c r="V471" s="153">
        <f>[1]节奏总纲!AH471</f>
        <v>107.89868056407315</v>
      </c>
      <c r="AN471" s="153">
        <f>[1]节奏总纲!AZ471</f>
        <v>468</v>
      </c>
      <c r="AO471" s="153">
        <f>[1]节奏总纲!BA471</f>
        <v>48.432130349139676</v>
      </c>
      <c r="AP471" s="153">
        <f>[1]节奏总纲!BB471</f>
        <v>49.9600233276417</v>
      </c>
      <c r="AQ471" s="153">
        <f>[1]节奏总纲!BC471</f>
        <v>51.908935373081505</v>
      </c>
      <c r="AR471" s="153">
        <f>[1]节奏总纲!BD471</f>
        <v>54.653523799622199</v>
      </c>
      <c r="AS471" s="153">
        <f>[1]节奏总纲!BE471</f>
        <v>59.371804315753991</v>
      </c>
    </row>
    <row r="472" spans="17:45" x14ac:dyDescent="0.15">
      <c r="Q472" s="153">
        <f>[1]节奏总纲!AC472</f>
        <v>469</v>
      </c>
      <c r="R472" s="153">
        <f>[1]节奏总纲!AD472</f>
        <v>88.758904351815843</v>
      </c>
      <c r="S472" s="153">
        <f>[1]节奏总纲!AE472</f>
        <v>90.979714633132289</v>
      </c>
      <c r="T472" s="153">
        <f>[1]节奏总纲!AF472</f>
        <v>94.155153166202908</v>
      </c>
      <c r="U472" s="153">
        <f>[1]节奏总纲!AG472</f>
        <v>98.808812215842138</v>
      </c>
      <c r="V472" s="153">
        <f>[1]节奏总纲!AH472</f>
        <v>107.93103993721554</v>
      </c>
      <c r="AN472" s="153">
        <f>[1]节奏总纲!AZ472</f>
        <v>469</v>
      </c>
      <c r="AO472" s="153">
        <f>[1]节奏总纲!BA472</f>
        <v>48.446487549067371</v>
      </c>
      <c r="AP472" s="153">
        <f>[1]节奏总纲!BB472</f>
        <v>49.975518161889106</v>
      </c>
      <c r="AQ472" s="153">
        <f>[1]节奏总纲!BC472</f>
        <v>51.924339218360736</v>
      </c>
      <c r="AR472" s="153">
        <f>[1]节奏总纲!BD472</f>
        <v>54.66840679792022</v>
      </c>
      <c r="AS472" s="153">
        <f>[1]节奏总纲!BE472</f>
        <v>59.386122166107178</v>
      </c>
    </row>
    <row r="473" spans="17:45" x14ac:dyDescent="0.15">
      <c r="Q473" s="153">
        <f>[1]节奏总纲!AC473</f>
        <v>470</v>
      </c>
      <c r="R473" s="153">
        <f>[1]节奏总纲!AD473</f>
        <v>88.790163140166328</v>
      </c>
      <c r="S473" s="153">
        <f>[1]节奏总纲!AE473</f>
        <v>91.01105096134954</v>
      </c>
      <c r="T473" s="153">
        <f>[1]节奏总纲!AF473</f>
        <v>94.186491667705084</v>
      </c>
      <c r="U473" s="153">
        <f>[1]节奏总纲!AG473</f>
        <v>98.838687721998255</v>
      </c>
      <c r="V473" s="153">
        <f>[1]节奏总纲!AH473</f>
        <v>107.96339931035794</v>
      </c>
      <c r="AN473" s="153">
        <f>[1]节奏总纲!AZ473</f>
        <v>470</v>
      </c>
      <c r="AO473" s="153">
        <f>[1]节奏总纲!BA473</f>
        <v>48.460844748995065</v>
      </c>
      <c r="AP473" s="153">
        <f>[1]节奏总纲!BB473</f>
        <v>49.991012996136504</v>
      </c>
      <c r="AQ473" s="153">
        <f>[1]节奏总纲!BC473</f>
        <v>51.939743063639966</v>
      </c>
      <c r="AR473" s="153">
        <f>[1]节奏总纲!BD473</f>
        <v>54.683289796218233</v>
      </c>
      <c r="AS473" s="153">
        <f>[1]节奏总纲!BE473</f>
        <v>59.400440016460358</v>
      </c>
    </row>
    <row r="474" spans="17:45" x14ac:dyDescent="0.15">
      <c r="Q474" s="153">
        <f>[1]节奏总纲!AC474</f>
        <v>471</v>
      </c>
      <c r="R474" s="153">
        <f>[1]节奏总纲!AD474</f>
        <v>88.821421928516827</v>
      </c>
      <c r="S474" s="153">
        <f>[1]节奏总纲!AE474</f>
        <v>91.041675444348641</v>
      </c>
      <c r="T474" s="153">
        <f>[1]节奏总纲!AF474</f>
        <v>94.217830169207247</v>
      </c>
      <c r="U474" s="153">
        <f>[1]节奏总纲!AG474</f>
        <v>98.868563228154386</v>
      </c>
      <c r="V474" s="153">
        <f>[1]节奏总纲!AH474</f>
        <v>107.99575868350033</v>
      </c>
      <c r="AN474" s="153">
        <f>[1]节奏总纲!AZ474</f>
        <v>471</v>
      </c>
      <c r="AO474" s="153">
        <f>[1]节奏总纲!BA474</f>
        <v>48.475201948922759</v>
      </c>
      <c r="AP474" s="153">
        <f>[1]节奏总纲!BB474</f>
        <v>50.00561918452533</v>
      </c>
      <c r="AQ474" s="153">
        <f>[1]节奏总纲!BC474</f>
        <v>51.955146908919197</v>
      </c>
      <c r="AR474" s="153">
        <f>[1]节奏总纲!BD474</f>
        <v>54.698172794516246</v>
      </c>
      <c r="AS474" s="153">
        <f>[1]节奏总纲!BE474</f>
        <v>59.414757866813545</v>
      </c>
    </row>
    <row r="475" spans="17:45" x14ac:dyDescent="0.15">
      <c r="Q475" s="153">
        <f>[1]节奏总纲!AC475</f>
        <v>472</v>
      </c>
      <c r="R475" s="153">
        <f>[1]节奏总纲!AD475</f>
        <v>88.852680716867312</v>
      </c>
      <c r="S475" s="153">
        <f>[1]节奏总纲!AE475</f>
        <v>91.072299927347757</v>
      </c>
      <c r="T475" s="153">
        <f>[1]节奏总纲!AF475</f>
        <v>94.249168670709423</v>
      </c>
      <c r="U475" s="153">
        <f>[1]节奏总纲!AG475</f>
        <v>98.898438734310503</v>
      </c>
      <c r="V475" s="153">
        <f>[1]节奏总纲!AH475</f>
        <v>108.02597567350507</v>
      </c>
      <c r="AN475" s="153">
        <f>[1]节奏总纲!AZ475</f>
        <v>472</v>
      </c>
      <c r="AO475" s="153">
        <f>[1]节奏总纲!BA475</f>
        <v>48.489559148850454</v>
      </c>
      <c r="AP475" s="153">
        <f>[1]节奏总纲!BB475</f>
        <v>50.018998195299922</v>
      </c>
      <c r="AQ475" s="153">
        <f>[1]节奏总纲!BC475</f>
        <v>51.970550754198428</v>
      </c>
      <c r="AR475" s="153">
        <f>[1]节奏总纲!BD475</f>
        <v>54.713055792814259</v>
      </c>
      <c r="AS475" s="153">
        <f>[1]节奏总纲!BE475</f>
        <v>59.429075717166732</v>
      </c>
    </row>
    <row r="476" spans="17:45" x14ac:dyDescent="0.15">
      <c r="Q476" s="153">
        <f>[1]节奏总纲!AC476</f>
        <v>473</v>
      </c>
      <c r="R476" s="153">
        <f>[1]节奏总纲!AD476</f>
        <v>88.883939505217796</v>
      </c>
      <c r="S476" s="153">
        <f>[1]节奏总纲!AE476</f>
        <v>91.102924410346859</v>
      </c>
      <c r="T476" s="153">
        <f>[1]节奏总纲!AF476</f>
        <v>94.280507172211585</v>
      </c>
      <c r="U476" s="153">
        <f>[1]节奏总纲!AG476</f>
        <v>98.928314240466619</v>
      </c>
      <c r="V476" s="153">
        <f>[1]节奏总纲!AH476</f>
        <v>108.05586950728798</v>
      </c>
      <c r="AN476" s="153">
        <f>[1]节奏总纲!AZ476</f>
        <v>473</v>
      </c>
      <c r="AO476" s="153">
        <f>[1]节奏总纲!BA476</f>
        <v>48.503916348778148</v>
      </c>
      <c r="AP476" s="153">
        <f>[1]节奏总纲!BB476</f>
        <v>50.032377206074507</v>
      </c>
      <c r="AQ476" s="153">
        <f>[1]节奏总纲!BC476</f>
        <v>51.985954599477658</v>
      </c>
      <c r="AR476" s="153">
        <f>[1]节奏总纲!BD476</f>
        <v>54.72793879111228</v>
      </c>
      <c r="AS476" s="153">
        <f>[1]节奏总纲!BE476</f>
        <v>59.443393567519919</v>
      </c>
    </row>
    <row r="477" spans="17:45" x14ac:dyDescent="0.15">
      <c r="Q477" s="153">
        <f>[1]节奏总纲!AC477</f>
        <v>474</v>
      </c>
      <c r="R477" s="153">
        <f>[1]节奏总纲!AD477</f>
        <v>88.915198293568281</v>
      </c>
      <c r="S477" s="153">
        <f>[1]节奏总纲!AE477</f>
        <v>91.133548893345974</v>
      </c>
      <c r="T477" s="153">
        <f>[1]节奏总纲!AF477</f>
        <v>94.311845673713762</v>
      </c>
      <c r="U477" s="153">
        <f>[1]节奏总纲!AG477</f>
        <v>98.95818974662275</v>
      </c>
      <c r="V477" s="153">
        <f>[1]节奏总纲!AH477</f>
        <v>108.08576334107087</v>
      </c>
      <c r="AN477" s="153">
        <f>[1]节奏总纲!AZ477</f>
        <v>474</v>
      </c>
      <c r="AO477" s="153">
        <f>[1]节奏总纲!BA477</f>
        <v>48.518273548705842</v>
      </c>
      <c r="AP477" s="153">
        <f>[1]节奏总纲!BB477</f>
        <v>50.045756216849099</v>
      </c>
      <c r="AQ477" s="153">
        <f>[1]节奏总纲!BC477</f>
        <v>52.001173105835825</v>
      </c>
      <c r="AR477" s="153">
        <f>[1]节奏总纲!BD477</f>
        <v>54.742821789410293</v>
      </c>
      <c r="AS477" s="153">
        <f>[1]节奏总纲!BE477</f>
        <v>59.457711417873099</v>
      </c>
    </row>
    <row r="478" spans="17:45" x14ac:dyDescent="0.15">
      <c r="Q478" s="153">
        <f>[1]节奏总纲!AC478</f>
        <v>475</v>
      </c>
      <c r="R478" s="153">
        <f>[1]节奏总纲!AD478</f>
        <v>88.946457081918766</v>
      </c>
      <c r="S478" s="153">
        <f>[1]节奏总纲!AE478</f>
        <v>91.16417337634509</v>
      </c>
      <c r="T478" s="153">
        <f>[1]节奏总纲!AF478</f>
        <v>94.343184175215939</v>
      </c>
      <c r="U478" s="153">
        <f>[1]节奏总纲!AG478</f>
        <v>98.988065252778867</v>
      </c>
      <c r="V478" s="153">
        <f>[1]节奏总纲!AH478</f>
        <v>108.11565717485377</v>
      </c>
      <c r="AN478" s="153">
        <f>[1]节奏总纲!AZ478</f>
        <v>475</v>
      </c>
      <c r="AO478" s="153">
        <f>[1]节奏总纲!BA478</f>
        <v>48.532630748633537</v>
      </c>
      <c r="AP478" s="153">
        <f>[1]节奏总纲!BB478</f>
        <v>50.059135227623692</v>
      </c>
      <c r="AQ478" s="153">
        <f>[1]节奏总纲!BC478</f>
        <v>52.014475333033189</v>
      </c>
      <c r="AR478" s="153">
        <f>[1]节奏总纲!BD478</f>
        <v>54.757704787708306</v>
      </c>
      <c r="AS478" s="153">
        <f>[1]节奏总纲!BE478</f>
        <v>59.472029268226287</v>
      </c>
    </row>
    <row r="479" spans="17:45" x14ac:dyDescent="0.15">
      <c r="Q479" s="153">
        <f>[1]节奏总纲!AC479</f>
        <v>476</v>
      </c>
      <c r="R479" s="153">
        <f>[1]节奏总纲!AD479</f>
        <v>88.97771587026925</v>
      </c>
      <c r="S479" s="153">
        <f>[1]节奏总纲!AE479</f>
        <v>91.194797859344192</v>
      </c>
      <c r="T479" s="153">
        <f>[1]节奏总纲!AF479</f>
        <v>94.374522676718101</v>
      </c>
      <c r="U479" s="153">
        <f>[1]节奏总纲!AG479</f>
        <v>99.018293442409089</v>
      </c>
      <c r="V479" s="153">
        <f>[1]节奏总纲!AH479</f>
        <v>108.14555100863667</v>
      </c>
      <c r="AN479" s="153">
        <f>[1]节奏总纲!AZ479</f>
        <v>476</v>
      </c>
      <c r="AO479" s="153">
        <f>[1]节奏总纲!BA479</f>
        <v>48.546987948561231</v>
      </c>
      <c r="AP479" s="153">
        <f>[1]节奏总纲!BB479</f>
        <v>50.072514238398277</v>
      </c>
      <c r="AQ479" s="153">
        <f>[1]节奏总纲!BC479</f>
        <v>52.027777560230554</v>
      </c>
      <c r="AR479" s="153">
        <f>[1]节奏总纲!BD479</f>
        <v>54.772587786006326</v>
      </c>
      <c r="AS479" s="153">
        <f>[1]节奏总纲!BE479</f>
        <v>59.486347118579474</v>
      </c>
    </row>
    <row r="480" spans="17:45" x14ac:dyDescent="0.15">
      <c r="Q480" s="153">
        <f>[1]节奏总纲!AC480</f>
        <v>477</v>
      </c>
      <c r="R480" s="153">
        <f>[1]节奏总纲!AD480</f>
        <v>89.008373652580005</v>
      </c>
      <c r="S480" s="153">
        <f>[1]节奏总纲!AE480</f>
        <v>91.225422342343307</v>
      </c>
      <c r="T480" s="153">
        <f>[1]节奏总纲!AF480</f>
        <v>94.405861178220277</v>
      </c>
      <c r="U480" s="153">
        <f>[1]节奏总纲!AG480</f>
        <v>99.048756247984358</v>
      </c>
      <c r="V480" s="153">
        <f>[1]节奏总纲!AH480</f>
        <v>108.17544484241957</v>
      </c>
      <c r="AN480" s="153">
        <f>[1]节奏总纲!AZ480</f>
        <v>477</v>
      </c>
      <c r="AO480" s="153">
        <f>[1]节奏总纲!BA480</f>
        <v>48.561345148488925</v>
      </c>
      <c r="AP480" s="153">
        <f>[1]节奏总纲!BB480</f>
        <v>50.085893249172869</v>
      </c>
      <c r="AQ480" s="153">
        <f>[1]节奏总纲!BC480</f>
        <v>52.041079787427918</v>
      </c>
      <c r="AR480" s="153">
        <f>[1]节奏总纲!BD480</f>
        <v>54.78747078430434</v>
      </c>
      <c r="AS480" s="153">
        <f>[1]节奏总纲!BE480</f>
        <v>59.500664968932661</v>
      </c>
    </row>
    <row r="481" spans="17:45" x14ac:dyDescent="0.15">
      <c r="Q481" s="153">
        <f>[1]节奏总纲!AC481</f>
        <v>478</v>
      </c>
      <c r="R481" s="153">
        <f>[1]节奏总纲!AD481</f>
        <v>89.037539133386474</v>
      </c>
      <c r="S481" s="153">
        <f>[1]节奏总纲!AE481</f>
        <v>91.256046825342423</v>
      </c>
      <c r="T481" s="153">
        <f>[1]节奏总纲!AF481</f>
        <v>94.437199679722454</v>
      </c>
      <c r="U481" s="153">
        <f>[1]节奏总纲!AG481</f>
        <v>99.079219053559626</v>
      </c>
      <c r="V481" s="153">
        <f>[1]节奏总纲!AH481</f>
        <v>108.20533867620246</v>
      </c>
      <c r="AN481" s="153">
        <f>[1]节奏总纲!AZ481</f>
        <v>478</v>
      </c>
      <c r="AO481" s="153">
        <f>[1]节奏总纲!BA481</f>
        <v>48.57570234841662</v>
      </c>
      <c r="AP481" s="153">
        <f>[1]节奏总纲!BB481</f>
        <v>50.099272259947462</v>
      </c>
      <c r="AQ481" s="153">
        <f>[1]节奏总纲!BC481</f>
        <v>52.054382014625283</v>
      </c>
      <c r="AR481" s="153">
        <f>[1]节奏总纲!BD481</f>
        <v>54.802353782602353</v>
      </c>
      <c r="AS481" s="153">
        <f>[1]节奏总纲!BE481</f>
        <v>59.514982819285841</v>
      </c>
    </row>
    <row r="482" spans="17:45" x14ac:dyDescent="0.15">
      <c r="Q482" s="153">
        <f>[1]节奏总纲!AC482</f>
        <v>479</v>
      </c>
      <c r="R482" s="153">
        <f>[1]节奏总纲!AD482</f>
        <v>89.066704614192943</v>
      </c>
      <c r="S482" s="153">
        <f>[1]节奏总纲!AE482</f>
        <v>91.286671308341525</v>
      </c>
      <c r="T482" s="153">
        <f>[1]节奏总纲!AF482</f>
        <v>94.468538181224616</v>
      </c>
      <c r="U482" s="153">
        <f>[1]节奏总纲!AG482</f>
        <v>99.109681859134909</v>
      </c>
      <c r="V482" s="153">
        <f>[1]节奏总纲!AH482</f>
        <v>108.23523250998537</v>
      </c>
      <c r="AN482" s="153">
        <f>[1]节奏总纲!AZ482</f>
        <v>479</v>
      </c>
      <c r="AO482" s="153">
        <f>[1]节奏总纲!BA482</f>
        <v>48.590059548344314</v>
      </c>
      <c r="AP482" s="153">
        <f>[1]节奏总纲!BB482</f>
        <v>50.112651270722047</v>
      </c>
      <c r="AQ482" s="153">
        <f>[1]节奏总纲!BC482</f>
        <v>52.067684241822647</v>
      </c>
      <c r="AR482" s="153">
        <f>[1]节奏总纲!BD482</f>
        <v>54.817236780900373</v>
      </c>
      <c r="AS482" s="153">
        <f>[1]节奏总纲!BE482</f>
        <v>59.529300669639028</v>
      </c>
    </row>
    <row r="483" spans="17:45" x14ac:dyDescent="0.15">
      <c r="Q483" s="153">
        <f>[1]节奏总纲!AC483</f>
        <v>480</v>
      </c>
      <c r="R483" s="153">
        <f>[1]节奏总纲!AD483</f>
        <v>89.095870094999412</v>
      </c>
      <c r="S483" s="153">
        <f>[1]节奏总纲!AE483</f>
        <v>91.317295791340641</v>
      </c>
      <c r="T483" s="153">
        <f>[1]节奏总纲!AF483</f>
        <v>94.499876682726793</v>
      </c>
      <c r="U483" s="153">
        <f>[1]节奏总纲!AG483</f>
        <v>99.140144664710178</v>
      </c>
      <c r="V483" s="153">
        <f>[1]节奏总纲!AH483</f>
        <v>108.26512634376826</v>
      </c>
      <c r="AN483" s="153">
        <f>[1]节奏总纲!AZ483</f>
        <v>480</v>
      </c>
      <c r="AO483" s="153">
        <f>[1]节奏总纲!BA483</f>
        <v>48.604416748272008</v>
      </c>
      <c r="AP483" s="153">
        <f>[1]节奏总纲!BB483</f>
        <v>50.126030281496639</v>
      </c>
      <c r="AQ483" s="153">
        <f>[1]节奏总纲!BC483</f>
        <v>52.080986469020011</v>
      </c>
      <c r="AR483" s="153">
        <f>[1]节奏总纲!BD483</f>
        <v>54.832119779198386</v>
      </c>
      <c r="AS483" s="153">
        <f>[1]节奏总纲!BE483</f>
        <v>59.543618519992215</v>
      </c>
    </row>
    <row r="484" spans="17:45" x14ac:dyDescent="0.15">
      <c r="Q484" s="153">
        <f>[1]节奏总纲!AC484</f>
        <v>481</v>
      </c>
      <c r="R484" s="153">
        <f>[1]节奏总纲!AD484</f>
        <v>89.125035575805882</v>
      </c>
      <c r="S484" s="153">
        <f>[1]节奏总纲!AE484</f>
        <v>91.347920274339756</v>
      </c>
      <c r="T484" s="153">
        <f>[1]节奏总纲!AF484</f>
        <v>94.531215184228955</v>
      </c>
      <c r="U484" s="153">
        <f>[1]节奏总纲!AG484</f>
        <v>99.170607470285447</v>
      </c>
      <c r="V484" s="153">
        <f>[1]节奏总纲!AH484</f>
        <v>108.29502017755117</v>
      </c>
      <c r="AN484" s="153">
        <f>[1]节奏总纲!AZ484</f>
        <v>481</v>
      </c>
      <c r="AO484" s="153">
        <f>[1]节奏总纲!BA484</f>
        <v>48.618773948199703</v>
      </c>
      <c r="AP484" s="153">
        <f>[1]节奏总纲!BB484</f>
        <v>50.139409292271232</v>
      </c>
      <c r="AQ484" s="153">
        <f>[1]节奏总纲!BC484</f>
        <v>52.094288696217376</v>
      </c>
      <c r="AR484" s="153">
        <f>[1]节奏总纲!BD484</f>
        <v>54.8470027774964</v>
      </c>
      <c r="AS484" s="153">
        <f>[1]节奏总纲!BE484</f>
        <v>59.557936370345402</v>
      </c>
    </row>
    <row r="485" spans="17:45" x14ac:dyDescent="0.15">
      <c r="Q485" s="153">
        <f>[1]节奏总纲!AC485</f>
        <v>482</v>
      </c>
      <c r="R485" s="153">
        <f>[1]节奏总纲!AD485</f>
        <v>89.154201056612351</v>
      </c>
      <c r="S485" s="153">
        <f>[1]节奏总纲!AE485</f>
        <v>91.378544757338858</v>
      </c>
      <c r="T485" s="153">
        <f>[1]节奏总纲!AF485</f>
        <v>94.562553685731132</v>
      </c>
      <c r="U485" s="153">
        <f>[1]节奏总纲!AG485</f>
        <v>99.201070275860715</v>
      </c>
      <c r="V485" s="153">
        <f>[1]节奏总纲!AH485</f>
        <v>108.32491401133406</v>
      </c>
      <c r="AN485" s="153">
        <f>[1]节奏总纲!AZ485</f>
        <v>482</v>
      </c>
      <c r="AO485" s="153">
        <f>[1]节奏总纲!BA485</f>
        <v>48.633131148127397</v>
      </c>
      <c r="AP485" s="153">
        <f>[1]节奏总纲!BB485</f>
        <v>50.152788303045817</v>
      </c>
      <c r="AQ485" s="153">
        <f>[1]节奏总纲!BC485</f>
        <v>52.10759092341474</v>
      </c>
      <c r="AR485" s="153">
        <f>[1]节奏总纲!BD485</f>
        <v>54.86188577579442</v>
      </c>
      <c r="AS485" s="153">
        <f>[1]节奏总纲!BE485</f>
        <v>59.572254220698582</v>
      </c>
    </row>
    <row r="486" spans="17:45" x14ac:dyDescent="0.15">
      <c r="Q486" s="153">
        <f>[1]节奏总纲!AC486</f>
        <v>483</v>
      </c>
      <c r="R486" s="153">
        <f>[1]节奏总纲!AD486</f>
        <v>89.18336653741882</v>
      </c>
      <c r="S486" s="153">
        <f>[1]节奏总纲!AE486</f>
        <v>91.409169240337974</v>
      </c>
      <c r="T486" s="153">
        <f>[1]节奏总纲!AF486</f>
        <v>94.593892187233308</v>
      </c>
      <c r="U486" s="153">
        <f>[1]节奏总纲!AG486</f>
        <v>99.231533081435984</v>
      </c>
      <c r="V486" s="153">
        <f>[1]节奏总纲!AH486</f>
        <v>108.35480784511695</v>
      </c>
      <c r="AN486" s="153">
        <f>[1]节奏总纲!AZ486</f>
        <v>483</v>
      </c>
      <c r="AO486" s="153">
        <f>[1]节奏总纲!BA486</f>
        <v>48.647488348055091</v>
      </c>
      <c r="AP486" s="153">
        <f>[1]节奏总纲!BB486</f>
        <v>50.166167313820409</v>
      </c>
      <c r="AQ486" s="153">
        <f>[1]节奏总纲!BC486</f>
        <v>52.120893150612112</v>
      </c>
      <c r="AR486" s="153">
        <f>[1]节奏总纲!BD486</f>
        <v>54.876768774092433</v>
      </c>
      <c r="AS486" s="153">
        <f>[1]节奏总纲!BE486</f>
        <v>59.586572071051769</v>
      </c>
    </row>
    <row r="487" spans="17:45" x14ac:dyDescent="0.15">
      <c r="Q487" s="153">
        <f>[1]节奏总纲!AC487</f>
        <v>484</v>
      </c>
      <c r="R487" s="153">
        <f>[1]节奏总纲!AD487</f>
        <v>89.212532018225289</v>
      </c>
      <c r="S487" s="153">
        <f>[1]节奏总纲!AE487</f>
        <v>91.43979372333709</v>
      </c>
      <c r="T487" s="153">
        <f>[1]节奏总纲!AF487</f>
        <v>94.625230688735471</v>
      </c>
      <c r="U487" s="153">
        <f>[1]节奏总纲!AG487</f>
        <v>99.261995887011253</v>
      </c>
      <c r="V487" s="153">
        <f>[1]节奏总纲!AH487</f>
        <v>108.38470167889986</v>
      </c>
      <c r="AN487" s="153">
        <f>[1]节奏总纲!AZ487</f>
        <v>484</v>
      </c>
      <c r="AO487" s="153">
        <f>[1]节奏总纲!BA487</f>
        <v>48.661845547982786</v>
      </c>
      <c r="AP487" s="153">
        <f>[1]节奏总纲!BB487</f>
        <v>50.179546324595002</v>
      </c>
      <c r="AQ487" s="153">
        <f>[1]节奏总纲!BC487</f>
        <v>52.134195377809476</v>
      </c>
      <c r="AR487" s="153">
        <f>[1]节奏总纲!BD487</f>
        <v>54.891651772390446</v>
      </c>
      <c r="AS487" s="153">
        <f>[1]节奏总纲!BE487</f>
        <v>59.600889921404956</v>
      </c>
    </row>
    <row r="488" spans="17:45" x14ac:dyDescent="0.15">
      <c r="Q488" s="153">
        <f>[1]节奏总纲!AC488</f>
        <v>485</v>
      </c>
      <c r="R488" s="153">
        <f>[1]节奏总纲!AD488</f>
        <v>89.241697499031758</v>
      </c>
      <c r="S488" s="153">
        <f>[1]节奏总纲!AE488</f>
        <v>91.470418206336191</v>
      </c>
      <c r="T488" s="153">
        <f>[1]节奏总纲!AF488</f>
        <v>94.656569190237647</v>
      </c>
      <c r="U488" s="153">
        <f>[1]节奏总纲!AG488</f>
        <v>99.292458692586521</v>
      </c>
      <c r="V488" s="153">
        <f>[1]节奏总纲!AH488</f>
        <v>108.41459551268275</v>
      </c>
      <c r="AN488" s="153">
        <f>[1]节奏总纲!AZ488</f>
        <v>485</v>
      </c>
      <c r="AO488" s="153">
        <f>[1]节奏总纲!BA488</f>
        <v>48.67620274791048</v>
      </c>
      <c r="AP488" s="153">
        <f>[1]节奏总纲!BB488</f>
        <v>50.192925335369587</v>
      </c>
      <c r="AQ488" s="153">
        <f>[1]节奏总纲!BC488</f>
        <v>52.147497605006841</v>
      </c>
      <c r="AR488" s="153">
        <f>[1]节奏总纲!BD488</f>
        <v>54.906534770688459</v>
      </c>
      <c r="AS488" s="153">
        <f>[1]节奏总纲!BE488</f>
        <v>59.615207771758143</v>
      </c>
    </row>
    <row r="489" spans="17:45" x14ac:dyDescent="0.15">
      <c r="Q489" s="153">
        <f>[1]节奏总纲!AC489</f>
        <v>486</v>
      </c>
      <c r="R489" s="153">
        <f>[1]节奏总纲!AD489</f>
        <v>89.270862979838242</v>
      </c>
      <c r="S489" s="153">
        <f>[1]节奏总纲!AE489</f>
        <v>91.501042689335307</v>
      </c>
      <c r="T489" s="153">
        <f>[1]节奏总纲!AF489</f>
        <v>94.687907691739809</v>
      </c>
      <c r="U489" s="153">
        <f>[1]节奏总纲!AG489</f>
        <v>99.322921498161804</v>
      </c>
      <c r="V489" s="153">
        <f>[1]节奏总纲!AH489</f>
        <v>108.44448934646564</v>
      </c>
      <c r="AN489" s="153">
        <f>[1]节奏总纲!AZ489</f>
        <v>486</v>
      </c>
      <c r="AO489" s="153">
        <f>[1]节奏总纲!BA489</f>
        <v>48.690559947838175</v>
      </c>
      <c r="AP489" s="153">
        <f>[1]节奏总纲!BB489</f>
        <v>50.206304346144179</v>
      </c>
      <c r="AQ489" s="153">
        <f>[1]节奏总纲!BC489</f>
        <v>52.160799832204205</v>
      </c>
      <c r="AR489" s="153">
        <f>[1]节奏总纲!BD489</f>
        <v>54.92141776898648</v>
      </c>
      <c r="AS489" s="153">
        <f>[1]节奏总纲!BE489</f>
        <v>59.629525622111331</v>
      </c>
    </row>
    <row r="490" spans="17:45" x14ac:dyDescent="0.15">
      <c r="Q490" s="153">
        <f>[1]节奏总纲!AC490</f>
        <v>487</v>
      </c>
      <c r="R490" s="153">
        <f>[1]节奏总纲!AD490</f>
        <v>89.300028460644711</v>
      </c>
      <c r="S490" s="153">
        <f>[1]节奏总纲!AE490</f>
        <v>91.531667172334409</v>
      </c>
      <c r="T490" s="153">
        <f>[1]节奏总纲!AF490</f>
        <v>94.719246193241986</v>
      </c>
      <c r="U490" s="153">
        <f>[1]节奏总纲!AG490</f>
        <v>99.353384303737073</v>
      </c>
      <c r="V490" s="153">
        <f>[1]节奏总纲!AH490</f>
        <v>108.47438318024855</v>
      </c>
      <c r="AN490" s="153">
        <f>[1]节奏总纲!AZ490</f>
        <v>487</v>
      </c>
      <c r="AO490" s="153">
        <f>[1]节奏总纲!BA490</f>
        <v>48.704917147765869</v>
      </c>
      <c r="AP490" s="153">
        <f>[1]节奏总纲!BB490</f>
        <v>50.219683356918772</v>
      </c>
      <c r="AQ490" s="153">
        <f>[1]节奏总纲!BC490</f>
        <v>52.174102059401569</v>
      </c>
      <c r="AR490" s="153">
        <f>[1]节奏总纲!BD490</f>
        <v>54.936300767284493</v>
      </c>
      <c r="AS490" s="153">
        <f>[1]节奏总纲!BE490</f>
        <v>59.643843472464511</v>
      </c>
    </row>
    <row r="491" spans="17:45" x14ac:dyDescent="0.15">
      <c r="Q491" s="153">
        <f>[1]节奏总纲!AC491</f>
        <v>488</v>
      </c>
      <c r="R491" s="153">
        <f>[1]节奏总纲!AD491</f>
        <v>89.32919394145118</v>
      </c>
      <c r="S491" s="153">
        <f>[1]节奏总纲!AE491</f>
        <v>91.562291655333524</v>
      </c>
      <c r="T491" s="153">
        <f>[1]节奏总纲!AF491</f>
        <v>94.750584694744163</v>
      </c>
      <c r="U491" s="153">
        <f>[1]节奏总纲!AG491</f>
        <v>99.383847109312342</v>
      </c>
      <c r="V491" s="153">
        <f>[1]节奏总纲!AH491</f>
        <v>108.50427701403144</v>
      </c>
      <c r="AN491" s="153">
        <f>[1]节奏总纲!AZ491</f>
        <v>488</v>
      </c>
      <c r="AO491" s="153">
        <f>[1]节奏总纲!BA491</f>
        <v>48.719274347693563</v>
      </c>
      <c r="AP491" s="153">
        <f>[1]节奏总纲!BB491</f>
        <v>50.233062367693357</v>
      </c>
      <c r="AQ491" s="153">
        <f>[1]节奏总纲!BC491</f>
        <v>52.187404286598934</v>
      </c>
      <c r="AR491" s="153">
        <f>[1]节奏总纲!BD491</f>
        <v>54.951183765582506</v>
      </c>
      <c r="AS491" s="153">
        <f>[1]节奏总纲!BE491</f>
        <v>59.658161322817698</v>
      </c>
    </row>
    <row r="492" spans="17:45" x14ac:dyDescent="0.15">
      <c r="Q492" s="153">
        <f>[1]节奏总纲!AC492</f>
        <v>489</v>
      </c>
      <c r="R492" s="153">
        <f>[1]节奏总纲!AD492</f>
        <v>89.358359422257649</v>
      </c>
      <c r="S492" s="153">
        <f>[1]节奏总纲!AE492</f>
        <v>91.59291613833264</v>
      </c>
      <c r="T492" s="153">
        <f>[1]节奏总纲!AF492</f>
        <v>94.781923196246325</v>
      </c>
      <c r="U492" s="153">
        <f>[1]节奏总纲!AG492</f>
        <v>99.41430991488761</v>
      </c>
      <c r="V492" s="153">
        <f>[1]节奏总纲!AH492</f>
        <v>108.53417084781435</v>
      </c>
      <c r="AN492" s="153">
        <f>[1]节奏总纲!AZ492</f>
        <v>489</v>
      </c>
      <c r="AO492" s="153">
        <f>[1]节奏总纲!BA492</f>
        <v>48.733631547621258</v>
      </c>
      <c r="AP492" s="153">
        <f>[1]节奏总纲!BB492</f>
        <v>50.246441378467949</v>
      </c>
      <c r="AQ492" s="153">
        <f>[1]节奏总纲!BC492</f>
        <v>52.200706513796298</v>
      </c>
      <c r="AR492" s="153">
        <f>[1]节奏总纲!BD492</f>
        <v>54.966066763880526</v>
      </c>
      <c r="AS492" s="153">
        <f>[1]节奏总纲!BE492</f>
        <v>59.672479173170885</v>
      </c>
    </row>
    <row r="493" spans="17:45" x14ac:dyDescent="0.15">
      <c r="Q493" s="153">
        <f>[1]节奏总纲!AC493</f>
        <v>490</v>
      </c>
      <c r="R493" s="153">
        <f>[1]节奏总纲!AD493</f>
        <v>89.387524903064119</v>
      </c>
      <c r="S493" s="153">
        <f>[1]节奏总纲!AE493</f>
        <v>91.623540621331742</v>
      </c>
      <c r="T493" s="153">
        <f>[1]节奏总纲!AF493</f>
        <v>94.813261697748501</v>
      </c>
      <c r="U493" s="153">
        <f>[1]节奏总纲!AG493</f>
        <v>99.444772720462879</v>
      </c>
      <c r="V493" s="153">
        <f>[1]节奏总纲!AH493</f>
        <v>108.56406468159724</v>
      </c>
      <c r="AN493" s="153">
        <f>[1]节奏总纲!AZ493</f>
        <v>490</v>
      </c>
      <c r="AO493" s="153">
        <f>[1]节奏总纲!BA493</f>
        <v>48.747988747548945</v>
      </c>
      <c r="AP493" s="153">
        <f>[1]节奏总纲!BB493</f>
        <v>50.259820389242542</v>
      </c>
      <c r="AQ493" s="153">
        <f>[1]节奏总纲!BC493</f>
        <v>52.214008740993663</v>
      </c>
      <c r="AR493" s="153">
        <f>[1]节奏总纲!BD493</f>
        <v>54.98094976217854</v>
      </c>
      <c r="AS493" s="153">
        <f>[1]节奏总纲!BE493</f>
        <v>59.686797023524072</v>
      </c>
    </row>
    <row r="494" spans="17:45" x14ac:dyDescent="0.15">
      <c r="Q494" s="153">
        <f>[1]节奏总纲!AC494</f>
        <v>491</v>
      </c>
      <c r="R494" s="153">
        <f>[1]节奏总纲!AD494</f>
        <v>89.416690383870588</v>
      </c>
      <c r="S494" s="153">
        <f>[1]节奏总纲!AE494</f>
        <v>91.654165104330858</v>
      </c>
      <c r="T494" s="153">
        <f>[1]节奏总纲!AF494</f>
        <v>94.844600199250664</v>
      </c>
      <c r="U494" s="153">
        <f>[1]节奏总纲!AG494</f>
        <v>99.475235526038148</v>
      </c>
      <c r="V494" s="153">
        <f>[1]节奏总纲!AH494</f>
        <v>108.59395851538014</v>
      </c>
      <c r="AN494" s="153">
        <f>[1]节奏总纲!AZ494</f>
        <v>491</v>
      </c>
      <c r="AO494" s="153">
        <f>[1]节奏总纲!BA494</f>
        <v>48.762345947476639</v>
      </c>
      <c r="AP494" s="153">
        <f>[1]节奏总纲!BB494</f>
        <v>50.273199400017127</v>
      </c>
      <c r="AQ494" s="153">
        <f>[1]节奏总纲!BC494</f>
        <v>52.227310968191027</v>
      </c>
      <c r="AR494" s="153">
        <f>[1]节奏总纲!BD494</f>
        <v>54.995832760476553</v>
      </c>
      <c r="AS494" s="153">
        <f>[1]节奏总纲!BE494</f>
        <v>59.701114873877252</v>
      </c>
    </row>
    <row r="495" spans="17:45" x14ac:dyDescent="0.15">
      <c r="Q495" s="153">
        <f>[1]节奏总纲!AC495</f>
        <v>492</v>
      </c>
      <c r="R495" s="153">
        <f>[1]节奏总纲!AD495</f>
        <v>89.445855864677057</v>
      </c>
      <c r="S495" s="153">
        <f>[1]节奏总纲!AE495</f>
        <v>91.684789587329973</v>
      </c>
      <c r="T495" s="153">
        <f>[1]节奏总纲!AF495</f>
        <v>94.87593870075284</v>
      </c>
      <c r="U495" s="153">
        <f>[1]节奏总纲!AG495</f>
        <v>99.505698331613431</v>
      </c>
      <c r="V495" s="153">
        <f>[1]节奏总纲!AH495</f>
        <v>108.62385234916304</v>
      </c>
      <c r="AN495" s="153">
        <f>[1]节奏总纲!AZ495</f>
        <v>492</v>
      </c>
      <c r="AO495" s="153">
        <f>[1]节奏总纲!BA495</f>
        <v>48.776703147404334</v>
      </c>
      <c r="AP495" s="153">
        <f>[1]节奏总纲!BB495</f>
        <v>50.286578410791719</v>
      </c>
      <c r="AQ495" s="153">
        <f>[1]节奏总纲!BC495</f>
        <v>52.240613195388391</v>
      </c>
      <c r="AR495" s="153">
        <f>[1]节奏总纲!BD495</f>
        <v>55.009255535630842</v>
      </c>
      <c r="AS495" s="153">
        <f>[1]节奏总纲!BE495</f>
        <v>59.715432724230439</v>
      </c>
    </row>
    <row r="496" spans="17:45" x14ac:dyDescent="0.15">
      <c r="Q496" s="153">
        <f>[1]节奏总纲!AC496</f>
        <v>493</v>
      </c>
      <c r="R496" s="153">
        <f>[1]节奏总纲!AD496</f>
        <v>89.475021345483526</v>
      </c>
      <c r="S496" s="153">
        <f>[1]节奏总纲!AE496</f>
        <v>91.715414070329075</v>
      </c>
      <c r="T496" s="153">
        <f>[1]节奏总纲!AF496</f>
        <v>94.907277202255017</v>
      </c>
      <c r="U496" s="153">
        <f>[1]节奏总纲!AG496</f>
        <v>99.536161137188699</v>
      </c>
      <c r="V496" s="153">
        <f>[1]节奏总纲!AH496</f>
        <v>108.65374618294594</v>
      </c>
      <c r="AN496" s="153">
        <f>[1]节奏总纲!AZ496</f>
        <v>493</v>
      </c>
      <c r="AO496" s="153">
        <f>[1]节奏总纲!BA496</f>
        <v>48.791060347332028</v>
      </c>
      <c r="AP496" s="153">
        <f>[1]节奏总纲!BB496</f>
        <v>50.299957421566312</v>
      </c>
      <c r="AQ496" s="153">
        <f>[1]节奏总纲!BC496</f>
        <v>52.253915422585756</v>
      </c>
      <c r="AR496" s="153">
        <f>[1]节奏总纲!BD496</f>
        <v>55.022110446229235</v>
      </c>
      <c r="AS496" s="153">
        <f>[1]节奏总纲!BE496</f>
        <v>59.729750574583626</v>
      </c>
    </row>
    <row r="497" spans="17:45" x14ac:dyDescent="0.15">
      <c r="Q497" s="153">
        <f>[1]节奏总纲!AC497</f>
        <v>494</v>
      </c>
      <c r="R497" s="153">
        <f>[1]节奏总纲!AD497</f>
        <v>89.504186826289995</v>
      </c>
      <c r="S497" s="153">
        <f>[1]节奏总纲!AE497</f>
        <v>91.746038553328191</v>
      </c>
      <c r="T497" s="153">
        <f>[1]节奏总纲!AF497</f>
        <v>94.938615703757179</v>
      </c>
      <c r="U497" s="153">
        <f>[1]节奏总纲!AG497</f>
        <v>99.566623942763968</v>
      </c>
      <c r="V497" s="153">
        <f>[1]节奏总纲!AH497</f>
        <v>108.68364001672883</v>
      </c>
      <c r="AN497" s="153">
        <f>[1]节奏总纲!AZ497</f>
        <v>494</v>
      </c>
      <c r="AO497" s="153">
        <f>[1]节奏总纲!BA497</f>
        <v>48.805417547259722</v>
      </c>
      <c r="AP497" s="153">
        <f>[1]节奏总纲!BB497</f>
        <v>50.313336432340897</v>
      </c>
      <c r="AQ497" s="153">
        <f>[1]节奏总纲!BC497</f>
        <v>52.26721764978312</v>
      </c>
      <c r="AR497" s="153">
        <f>[1]节奏总纲!BD497</f>
        <v>55.034965356827627</v>
      </c>
      <c r="AS497" s="153">
        <f>[1]节奏总纲!BE497</f>
        <v>59.744068424936813</v>
      </c>
    </row>
    <row r="498" spans="17:45" x14ac:dyDescent="0.15">
      <c r="Q498" s="153">
        <f>[1]节奏总纲!AC498</f>
        <v>495</v>
      </c>
      <c r="R498" s="153">
        <f>[1]节奏总纲!AD498</f>
        <v>89.533352307096465</v>
      </c>
      <c r="S498" s="153">
        <f>[1]节奏总纲!AE498</f>
        <v>91.776663036327307</v>
      </c>
      <c r="T498" s="153">
        <f>[1]节奏总纲!AF498</f>
        <v>94.969954205259356</v>
      </c>
      <c r="U498" s="153">
        <f>[1]节奏总纲!AG498</f>
        <v>99.597086748339237</v>
      </c>
      <c r="V498" s="153">
        <f>[1]节奏总纲!AH498</f>
        <v>108.71353385051174</v>
      </c>
      <c r="AN498" s="153">
        <f>[1]节奏总纲!AZ498</f>
        <v>495</v>
      </c>
      <c r="AO498" s="153">
        <f>[1]节奏总纲!BA498</f>
        <v>48.819774747187417</v>
      </c>
      <c r="AP498" s="153">
        <f>[1]节奏总纲!BB498</f>
        <v>50.326715443115489</v>
      </c>
      <c r="AQ498" s="153">
        <f>[1]节奏总纲!BC498</f>
        <v>52.280519876980485</v>
      </c>
      <c r="AR498" s="153">
        <f>[1]节奏总纲!BD498</f>
        <v>55.047820267426026</v>
      </c>
      <c r="AS498" s="153">
        <f>[1]节奏总纲!BE498</f>
        <v>59.758386275289993</v>
      </c>
    </row>
    <row r="499" spans="17:45" x14ac:dyDescent="0.15">
      <c r="Q499" s="153">
        <f>[1]节奏总纲!AC499</f>
        <v>496</v>
      </c>
      <c r="R499" s="153">
        <f>[1]节奏总纲!AD499</f>
        <v>89.562517787902948</v>
      </c>
      <c r="S499" s="153">
        <f>[1]节奏总纲!AE499</f>
        <v>91.807287519326408</v>
      </c>
      <c r="T499" s="153">
        <f>[1]节奏总纲!AF499</f>
        <v>95.001212576336201</v>
      </c>
      <c r="U499" s="153">
        <f>[1]节奏总纲!AG499</f>
        <v>99.627549553914506</v>
      </c>
      <c r="V499" s="153">
        <f>[1]节奏总纲!AH499</f>
        <v>108.74342768429463</v>
      </c>
      <c r="AN499" s="153">
        <f>[1]节奏总纲!AZ499</f>
        <v>496</v>
      </c>
      <c r="AO499" s="153">
        <f>[1]节奏总纲!BA499</f>
        <v>48.834131947115111</v>
      </c>
      <c r="AP499" s="153">
        <f>[1]节奏总纲!BB499</f>
        <v>50.340094453890082</v>
      </c>
      <c r="AQ499" s="153">
        <f>[1]节奏总纲!BC499</f>
        <v>52.293822104177856</v>
      </c>
      <c r="AR499" s="153">
        <f>[1]节奏总纲!BD499</f>
        <v>55.060675178024418</v>
      </c>
      <c r="AS499" s="153">
        <f>[1]节奏总纲!BE499</f>
        <v>59.77270412564318</v>
      </c>
    </row>
    <row r="500" spans="17:45" x14ac:dyDescent="0.15">
      <c r="Q500" s="153">
        <f>[1]节奏总纲!AC500</f>
        <v>497</v>
      </c>
      <c r="R500" s="153">
        <f>[1]节奏总纲!AD500</f>
        <v>89.591683268709417</v>
      </c>
      <c r="S500" s="153">
        <f>[1]节奏总纲!AE500</f>
        <v>91.837912002325524</v>
      </c>
      <c r="T500" s="153">
        <f>[1]节奏总纲!AF500</f>
        <v>95.03060851241726</v>
      </c>
      <c r="U500" s="153">
        <f>[1]节奏总纲!AG500</f>
        <v>99.658012359489774</v>
      </c>
      <c r="V500" s="153">
        <f>[1]节奏总纲!AH500</f>
        <v>108.77332151807754</v>
      </c>
      <c r="AN500" s="153">
        <f>[1]节奏总纲!AZ500</f>
        <v>497</v>
      </c>
      <c r="AO500" s="153">
        <f>[1]节奏总纲!BA500</f>
        <v>48.848489147042805</v>
      </c>
      <c r="AP500" s="153">
        <f>[1]节奏总纲!BB500</f>
        <v>50.353473464664667</v>
      </c>
      <c r="AQ500" s="153">
        <f>[1]节奏总纲!BC500</f>
        <v>52.307124331375221</v>
      </c>
      <c r="AR500" s="153">
        <f>[1]节奏总纲!BD500</f>
        <v>55.07353008862281</v>
      </c>
      <c r="AS500" s="153">
        <f>[1]节奏总纲!BE500</f>
        <v>59.787021975996367</v>
      </c>
    </row>
    <row r="501" spans="17:45" x14ac:dyDescent="0.15">
      <c r="Q501" s="153">
        <f>[1]节奏总纲!AC501</f>
        <v>498</v>
      </c>
      <c r="R501" s="153">
        <f>[1]节奏总纲!AD501</f>
        <v>89.620848749515886</v>
      </c>
      <c r="S501" s="153">
        <f>[1]节奏总纲!AE501</f>
        <v>91.86853648532464</v>
      </c>
      <c r="T501" s="153">
        <f>[1]节奏总纲!AF501</f>
        <v>95.060004448498319</v>
      </c>
      <c r="U501" s="153">
        <f>[1]节奏总纲!AG501</f>
        <v>99.688475165065043</v>
      </c>
      <c r="V501" s="153">
        <f>[1]节奏总纲!AH501</f>
        <v>108.80321535186043</v>
      </c>
      <c r="AN501" s="153">
        <f>[1]节奏总纲!AZ501</f>
        <v>498</v>
      </c>
      <c r="AO501" s="153">
        <f>[1]节奏总纲!BA501</f>
        <v>48.8628463469705</v>
      </c>
      <c r="AP501" s="153">
        <f>[1]节奏总纲!BB501</f>
        <v>50.366852475439259</v>
      </c>
      <c r="AQ501" s="153">
        <f>[1]节奏总纲!BC501</f>
        <v>52.320426558572585</v>
      </c>
      <c r="AR501" s="153">
        <f>[1]节奏总纲!BD501</f>
        <v>55.086384999221202</v>
      </c>
      <c r="AS501" s="153">
        <f>[1]节奏总纲!BE501</f>
        <v>59.801339826349555</v>
      </c>
    </row>
    <row r="502" spans="17:45" x14ac:dyDescent="0.15">
      <c r="Q502" s="153">
        <f>[1]节奏总纲!AC502</f>
        <v>499</v>
      </c>
      <c r="R502" s="153">
        <f>[1]节奏总纲!AD502</f>
        <v>89.650014230322356</v>
      </c>
      <c r="S502" s="153">
        <f>[1]节奏总纲!AE502</f>
        <v>91.899160968323741</v>
      </c>
      <c r="T502" s="153">
        <f>[1]节奏总纲!AF502</f>
        <v>95.089400384579378</v>
      </c>
      <c r="U502" s="153">
        <f>[1]节奏总纲!AG502</f>
        <v>99.718937970640326</v>
      </c>
      <c r="V502" s="153">
        <f>[1]节奏总纲!AH502</f>
        <v>108.83310918564332</v>
      </c>
      <c r="AN502" s="153">
        <f>[1]节奏总纲!AZ502</f>
        <v>499</v>
      </c>
      <c r="AO502" s="153">
        <f>[1]节奏总纲!BA502</f>
        <v>48.877203546898194</v>
      </c>
      <c r="AP502" s="153">
        <f>[1]节奏总纲!BB502</f>
        <v>50.380231486213852</v>
      </c>
      <c r="AQ502" s="153">
        <f>[1]节奏总纲!BC502</f>
        <v>52.333728785769949</v>
      </c>
      <c r="AR502" s="153">
        <f>[1]节奏总纲!BD502</f>
        <v>55.099239909819595</v>
      </c>
      <c r="AS502" s="153">
        <f>[1]节奏总纲!BE502</f>
        <v>59.815657676702735</v>
      </c>
    </row>
    <row r="503" spans="17:45" x14ac:dyDescent="0.15">
      <c r="Q503" s="153">
        <f>[1]节奏总纲!AC503</f>
        <v>500</v>
      </c>
      <c r="R503" s="153">
        <f>[1]节奏总纲!AD503</f>
        <v>89.679179711128825</v>
      </c>
      <c r="S503" s="153">
        <f>[1]节奏总纲!AE503</f>
        <v>91.929785451322857</v>
      </c>
      <c r="T503" s="153">
        <f>[1]节奏总纲!AF503</f>
        <v>95.118796320660451</v>
      </c>
      <c r="U503" s="153">
        <f>[1]节奏总纲!AG503</f>
        <v>99.749400776215595</v>
      </c>
      <c r="V503" s="153">
        <f>[1]节奏总纲!AH503</f>
        <v>108.86300301942623</v>
      </c>
      <c r="AN503" s="153">
        <f>[1]节奏总纲!AZ503</f>
        <v>500</v>
      </c>
      <c r="AO503" s="153">
        <f>[1]节奏总纲!BA503</f>
        <v>48.891560746825888</v>
      </c>
      <c r="AP503" s="153">
        <f>[1]节奏总纲!BB503</f>
        <v>50.393610496988437</v>
      </c>
      <c r="AQ503" s="153">
        <f>[1]节奏总纲!BC503</f>
        <v>52.347031012967314</v>
      </c>
      <c r="AR503" s="153">
        <f>[1]节奏总纲!BD503</f>
        <v>55.112094820417994</v>
      </c>
      <c r="AS503" s="153">
        <f>[1]节奏总纲!BE503</f>
        <v>59.829975527055922</v>
      </c>
    </row>
    <row r="504" spans="17:45" x14ac:dyDescent="0.15">
      <c r="Q504" s="153">
        <f>[1]节奏总纲!AC504</f>
        <v>501</v>
      </c>
      <c r="R504" s="153">
        <f>[1]节奏总纲!AD504</f>
        <v>89.708345191935294</v>
      </c>
      <c r="S504" s="153">
        <f>[1]节奏总纲!AE504</f>
        <v>91.960409934321959</v>
      </c>
      <c r="T504" s="153">
        <f>[1]节奏总纲!AF504</f>
        <v>95.14819225674151</v>
      </c>
      <c r="U504" s="153">
        <f>[1]节奏总纲!AG504</f>
        <v>99.779863581790863</v>
      </c>
      <c r="V504" s="153">
        <f>[1]节奏总纲!AH504</f>
        <v>108.89289685320912</v>
      </c>
      <c r="AN504" s="153">
        <f>[1]节奏总纲!AZ504</f>
        <v>501</v>
      </c>
      <c r="AO504" s="153">
        <f>[1]节奏总纲!BA504</f>
        <v>48.905917946753583</v>
      </c>
      <c r="AP504" s="153">
        <f>[1]节奏总纲!BB504</f>
        <v>50.406989507763029</v>
      </c>
      <c r="AQ504" s="153">
        <f>[1]节奏总纲!BC504</f>
        <v>52.360333240164678</v>
      </c>
      <c r="AR504" s="153">
        <f>[1]节奏总纲!BD504</f>
        <v>55.124949731016386</v>
      </c>
      <c r="AS504" s="153">
        <f>[1]节奏总纲!BE504</f>
        <v>59.844293377409109</v>
      </c>
    </row>
    <row r="505" spans="17:45" x14ac:dyDescent="0.15">
      <c r="Q505" s="153">
        <f>[1]节奏总纲!AC505</f>
        <v>502</v>
      </c>
      <c r="R505" s="153">
        <f>[1]节奏总纲!AD505</f>
        <v>89.737510672741763</v>
      </c>
      <c r="S505" s="153">
        <f>[1]节奏总纲!AE505</f>
        <v>91.991034417321075</v>
      </c>
      <c r="T505" s="153">
        <f>[1]节奏总纲!AF505</f>
        <v>95.177588192822569</v>
      </c>
      <c r="U505" s="153">
        <f>[1]节奏总纲!AG505</f>
        <v>99.810326387366132</v>
      </c>
      <c r="V505" s="153">
        <f>[1]节奏总纲!AH505</f>
        <v>108.92279068699202</v>
      </c>
      <c r="AN505" s="153">
        <f>[1]节奏总纲!AZ505</f>
        <v>502</v>
      </c>
      <c r="AO505" s="153">
        <f>[1]节奏总纲!BA505</f>
        <v>48.920275146681277</v>
      </c>
      <c r="AP505" s="153">
        <f>[1]节奏总纲!BB505</f>
        <v>50.420368518537622</v>
      </c>
      <c r="AQ505" s="153">
        <f>[1]节奏总纲!BC505</f>
        <v>52.373635467362043</v>
      </c>
      <c r="AR505" s="153">
        <f>[1]节奏总纲!BD505</f>
        <v>55.137804641614778</v>
      </c>
      <c r="AS505" s="153">
        <f>[1]节奏总纲!BE505</f>
        <v>59.858611227762296</v>
      </c>
    </row>
    <row r="506" spans="17:45" x14ac:dyDescent="0.15">
      <c r="Q506" s="153">
        <f>[1]节奏总纲!AC506</f>
        <v>503</v>
      </c>
      <c r="R506" s="153">
        <f>[1]节奏总纲!AD506</f>
        <v>89.766676153548232</v>
      </c>
      <c r="S506" s="153">
        <f>[1]节奏总纲!AE506</f>
        <v>92.019618476653022</v>
      </c>
      <c r="T506" s="153">
        <f>[1]节奏总纲!AF506</f>
        <v>95.206984128903628</v>
      </c>
      <c r="U506" s="153">
        <f>[1]节奏总纲!AG506</f>
        <v>99.840789192941401</v>
      </c>
      <c r="V506" s="153">
        <f>[1]节奏总纲!AH506</f>
        <v>108.95268452077492</v>
      </c>
      <c r="AN506" s="153">
        <f>[1]节奏总纲!AZ506</f>
        <v>503</v>
      </c>
      <c r="AO506" s="153">
        <f>[1]节奏总纲!BA506</f>
        <v>48.934632346608971</v>
      </c>
      <c r="AP506" s="153">
        <f>[1]节奏总纲!BB506</f>
        <v>50.433747529312207</v>
      </c>
      <c r="AQ506" s="153">
        <f>[1]节奏总纲!BC506</f>
        <v>52.386937694559407</v>
      </c>
      <c r="AR506" s="153">
        <f>[1]节奏总纲!BD506</f>
        <v>55.15065955221317</v>
      </c>
      <c r="AS506" s="153">
        <f>[1]节奏总纲!BE506</f>
        <v>59.872929078115476</v>
      </c>
    </row>
    <row r="507" spans="17:45" x14ac:dyDescent="0.15">
      <c r="Q507" s="153">
        <f>[1]节奏总纲!AC507</f>
        <v>504</v>
      </c>
      <c r="R507" s="153">
        <f>[1]节奏总纲!AD507</f>
        <v>89.795841634354701</v>
      </c>
      <c r="S507" s="153">
        <f>[1]节奏总纲!AE507</f>
        <v>92.047357913828833</v>
      </c>
      <c r="T507" s="153">
        <f>[1]节奏总纲!AF507</f>
        <v>95.236380064984701</v>
      </c>
      <c r="U507" s="153">
        <f>[1]节奏总纲!AG507</f>
        <v>99.871251998516669</v>
      </c>
      <c r="V507" s="153">
        <f>[1]节奏总纲!AH507</f>
        <v>108.98257835455782</v>
      </c>
      <c r="AN507" s="153">
        <f>[1]节奏总纲!AZ507</f>
        <v>504</v>
      </c>
      <c r="AO507" s="153">
        <f>[1]节奏总纲!BA507</f>
        <v>48.948989546536666</v>
      </c>
      <c r="AP507" s="153">
        <f>[1]节奏总纲!BB507</f>
        <v>50.447126540086799</v>
      </c>
      <c r="AQ507" s="153">
        <f>[1]节奏总纲!BC507</f>
        <v>52.400239921756771</v>
      </c>
      <c r="AR507" s="153">
        <f>[1]节奏总纲!BD507</f>
        <v>55.163514462811563</v>
      </c>
      <c r="AS507" s="153">
        <f>[1]节奏总纲!BE507</f>
        <v>59.887246928468663</v>
      </c>
    </row>
    <row r="508" spans="17:45" x14ac:dyDescent="0.15">
      <c r="Q508" s="153">
        <f>[1]节奏总纲!AC508</f>
        <v>505</v>
      </c>
      <c r="R508" s="153">
        <f>[1]节奏总纲!AD508</f>
        <v>89.825007115161171</v>
      </c>
      <c r="S508" s="153">
        <f>[1]节奏总纲!AE508</f>
        <v>92.075097351004658</v>
      </c>
      <c r="T508" s="153">
        <f>[1]节奏总纲!AF508</f>
        <v>95.26577600106576</v>
      </c>
      <c r="U508" s="153">
        <f>[1]节奏总纲!AG508</f>
        <v>99.901714804091952</v>
      </c>
      <c r="V508" s="153">
        <f>[1]节奏总纲!AH508</f>
        <v>109.01113680523949</v>
      </c>
      <c r="AN508" s="153">
        <f>[1]节奏总纲!AZ508</f>
        <v>505</v>
      </c>
      <c r="AO508" s="153">
        <f>[1]节奏总纲!BA508</f>
        <v>48.96334674646436</v>
      </c>
      <c r="AP508" s="153">
        <f>[1]节奏总纲!BB508</f>
        <v>50.460505550861392</v>
      </c>
      <c r="AQ508" s="153">
        <f>[1]节奏总纲!BC508</f>
        <v>52.413542148954136</v>
      </c>
      <c r="AR508" s="153">
        <f>[1]节奏总纲!BD508</f>
        <v>55.176369373409962</v>
      </c>
      <c r="AS508" s="153">
        <f>[1]节奏总纲!BE508</f>
        <v>59.90156477882185</v>
      </c>
    </row>
    <row r="509" spans="17:45" x14ac:dyDescent="0.15">
      <c r="Q509" s="153">
        <f>[1]节奏总纲!AC509</f>
        <v>506</v>
      </c>
      <c r="R509" s="153">
        <f>[1]节奏总纲!AD509</f>
        <v>89.854172595967654</v>
      </c>
      <c r="S509" s="153">
        <f>[1]节奏总纲!AE509</f>
        <v>92.102836788180468</v>
      </c>
      <c r="T509" s="153">
        <f>[1]节奏总纲!AF509</f>
        <v>95.295171937146819</v>
      </c>
      <c r="U509" s="153">
        <f>[1]节奏总纲!AG509</f>
        <v>99.932177609667221</v>
      </c>
      <c r="V509" s="153">
        <f>[1]节奏总纲!AH509</f>
        <v>109.03782994004526</v>
      </c>
      <c r="AN509" s="153">
        <f>[1]节奏总纲!AZ509</f>
        <v>506</v>
      </c>
      <c r="AO509" s="153">
        <f>[1]节奏总纲!BA509</f>
        <v>48.977703946392054</v>
      </c>
      <c r="AP509" s="153">
        <f>[1]节奏总纲!BB509</f>
        <v>50.473884561635977</v>
      </c>
      <c r="AQ509" s="153">
        <f>[1]节奏总纲!BC509</f>
        <v>52.4268443761515</v>
      </c>
      <c r="AR509" s="153">
        <f>[1]节奏总纲!BD509</f>
        <v>55.189224284008354</v>
      </c>
      <c r="AS509" s="153">
        <f>[1]节奏总纲!BE509</f>
        <v>59.915882629175037</v>
      </c>
    </row>
    <row r="510" spans="17:45" x14ac:dyDescent="0.15">
      <c r="Q510" s="153">
        <f>[1]节奏总纲!AC510</f>
        <v>507</v>
      </c>
      <c r="R510" s="153">
        <f>[1]节奏总纲!AD510</f>
        <v>89.883338076774123</v>
      </c>
      <c r="S510" s="153">
        <f>[1]节奏总纲!AE510</f>
        <v>92.130576225356279</v>
      </c>
      <c r="T510" s="153">
        <f>[1]节奏总纲!AF510</f>
        <v>95.324567873227878</v>
      </c>
      <c r="U510" s="153">
        <f>[1]节奏总纲!AG510</f>
        <v>99.96264041524249</v>
      </c>
      <c r="V510" s="153">
        <f>[1]节奏总纲!AH510</f>
        <v>109.06452307485102</v>
      </c>
      <c r="AN510" s="153">
        <f>[1]节奏总纲!AZ510</f>
        <v>507</v>
      </c>
      <c r="AO510" s="153">
        <f>[1]节奏总纲!BA510</f>
        <v>48.992061146319749</v>
      </c>
      <c r="AP510" s="153">
        <f>[1]节奏总纲!BB510</f>
        <v>50.487263572410569</v>
      </c>
      <c r="AQ510" s="153">
        <f>[1]节奏总纲!BC510</f>
        <v>52.440146603348865</v>
      </c>
      <c r="AR510" s="153">
        <f>[1]节奏总纲!BD510</f>
        <v>55.202079194606746</v>
      </c>
      <c r="AS510" s="153">
        <f>[1]节奏总纲!BE510</f>
        <v>59.930200479528224</v>
      </c>
    </row>
    <row r="511" spans="17:45" x14ac:dyDescent="0.15">
      <c r="Q511" s="153">
        <f>[1]节奏总纲!AC511</f>
        <v>508</v>
      </c>
      <c r="R511" s="153">
        <f>[1]节奏总纲!AD511</f>
        <v>89.912503557580592</v>
      </c>
      <c r="S511" s="153">
        <f>[1]节奏总纲!AE511</f>
        <v>92.15831566253209</v>
      </c>
      <c r="T511" s="153">
        <f>[1]节奏总纲!AF511</f>
        <v>95.353963809308951</v>
      </c>
      <c r="U511" s="153">
        <f>[1]节奏总纲!AG511</f>
        <v>99.993103220817758</v>
      </c>
      <c r="V511" s="153">
        <f>[1]节奏总纲!AH511</f>
        <v>109.09121620965679</v>
      </c>
      <c r="AN511" s="153">
        <f>[1]节奏总纲!AZ511</f>
        <v>508</v>
      </c>
      <c r="AO511" s="153">
        <f>[1]节奏总纲!BA511</f>
        <v>49.005541538001694</v>
      </c>
      <c r="AP511" s="153">
        <f>[1]节奏总纲!BB511</f>
        <v>50.500642583185162</v>
      </c>
      <c r="AQ511" s="153">
        <f>[1]节奏总纲!BC511</f>
        <v>52.453448830546229</v>
      </c>
      <c r="AR511" s="153">
        <f>[1]节奏总纲!BD511</f>
        <v>55.214934105205138</v>
      </c>
      <c r="AS511" s="153">
        <f>[1]节奏总纲!BE511</f>
        <v>59.944518329881404</v>
      </c>
    </row>
    <row r="512" spans="17:45" x14ac:dyDescent="0.15">
      <c r="Q512" s="153">
        <f>[1]节奏总纲!AC512</f>
        <v>509</v>
      </c>
      <c r="R512" s="153">
        <f>[1]节奏总纲!AD512</f>
        <v>89.941669038387062</v>
      </c>
      <c r="S512" s="153">
        <f>[1]节奏总纲!AE512</f>
        <v>92.186055099707914</v>
      </c>
      <c r="T512" s="153">
        <f>[1]节奏总纲!AF512</f>
        <v>95.38335974539001</v>
      </c>
      <c r="U512" s="153">
        <f>[1]节奏总纲!AG512</f>
        <v>100.02290683096982</v>
      </c>
      <c r="V512" s="153">
        <f>[1]节奏总纲!AH512</f>
        <v>109.11790934446255</v>
      </c>
      <c r="AN512" s="153">
        <f>[1]节奏总纲!AZ512</f>
        <v>509</v>
      </c>
      <c r="AO512" s="153">
        <f>[1]节奏总纲!BA512</f>
        <v>49.017937405399621</v>
      </c>
      <c r="AP512" s="153">
        <f>[1]节奏总纲!BB512</f>
        <v>50.514021593959747</v>
      </c>
      <c r="AQ512" s="153">
        <f>[1]节奏总纲!BC512</f>
        <v>52.4667510577436</v>
      </c>
      <c r="AR512" s="153">
        <f>[1]节奏总纲!BD512</f>
        <v>55.227789015803531</v>
      </c>
      <c r="AS512" s="153">
        <f>[1]节奏总纲!BE512</f>
        <v>59.958836180234591</v>
      </c>
    </row>
    <row r="513" spans="17:45" x14ac:dyDescent="0.15">
      <c r="Q513" s="153">
        <f>[1]节奏总纲!AC513</f>
        <v>510</v>
      </c>
      <c r="R513" s="153">
        <f>[1]节奏总纲!AD513</f>
        <v>89.970834519193531</v>
      </c>
      <c r="S513" s="153">
        <f>[1]节奏总纲!AE513</f>
        <v>92.213794536883725</v>
      </c>
      <c r="T513" s="153">
        <f>[1]节奏总纲!AF513</f>
        <v>95.412755681471069</v>
      </c>
      <c r="U513" s="153">
        <f>[1]节奏总纲!AG513</f>
        <v>100.05251752250267</v>
      </c>
      <c r="V513" s="153">
        <f>[1]节奏总纲!AH513</f>
        <v>109.14460247926831</v>
      </c>
      <c r="AN513" s="153">
        <f>[1]节奏总纲!AZ513</f>
        <v>510</v>
      </c>
      <c r="AO513" s="153">
        <f>[1]节奏总纲!BA513</f>
        <v>49.030333272797542</v>
      </c>
      <c r="AP513" s="153">
        <f>[1]节奏总纲!BB513</f>
        <v>50.527400604734339</v>
      </c>
      <c r="AQ513" s="153">
        <f>[1]节奏总纲!BC513</f>
        <v>52.480053284940965</v>
      </c>
      <c r="AR513" s="153">
        <f>[1]节奏总纲!BD513</f>
        <v>55.24064392640193</v>
      </c>
      <c r="AS513" s="153">
        <f>[1]节奏总纲!BE513</f>
        <v>59.973154030587779</v>
      </c>
    </row>
    <row r="514" spans="17:45" x14ac:dyDescent="0.15">
      <c r="Q514" s="153">
        <f>[1]节奏总纲!AC514</f>
        <v>511</v>
      </c>
      <c r="R514" s="153">
        <f>[1]节奏总纲!AD514</f>
        <v>90</v>
      </c>
      <c r="S514" s="153">
        <f>[1]节奏总纲!AE514</f>
        <v>92.241533974059536</v>
      </c>
      <c r="T514" s="153">
        <f>[1]节奏总纲!AF514</f>
        <v>95.442151617552128</v>
      </c>
      <c r="U514" s="153">
        <f>[1]节奏总纲!AG514</f>
        <v>100.08212821403551</v>
      </c>
      <c r="V514" s="153">
        <f>[1]节奏总纲!AH514</f>
        <v>109.17129561407408</v>
      </c>
      <c r="AN514" s="153">
        <f>[1]节奏总纲!AZ514</f>
        <v>511</v>
      </c>
      <c r="AO514" s="153">
        <f>[1]节奏总纲!BA514</f>
        <v>49.042729140195462</v>
      </c>
      <c r="AP514" s="153">
        <f>[1]节奏总纲!BB514</f>
        <v>50.540779615508931</v>
      </c>
      <c r="AQ514" s="153">
        <f>[1]节奏总纲!BC514</f>
        <v>52.493355512138329</v>
      </c>
      <c r="AR514" s="153">
        <f>[1]节奏总纲!BD514</f>
        <v>55.253498837000322</v>
      </c>
      <c r="AS514" s="153">
        <f>[1]节奏总纲!BE514</f>
        <v>59.987471880940966</v>
      </c>
    </row>
    <row r="515" spans="17:45" x14ac:dyDescent="0.15">
      <c r="Q515" s="153">
        <f>[1]节奏总纲!AC515</f>
        <v>512</v>
      </c>
      <c r="R515" s="153">
        <f>[1]节奏总纲!AD515</f>
        <v>90.027212355806469</v>
      </c>
      <c r="S515" s="153">
        <f>[1]节奏总纲!AE515</f>
        <v>92.269273411235346</v>
      </c>
      <c r="T515" s="153">
        <f>[1]节奏总纲!AF515</f>
        <v>95.471547553633187</v>
      </c>
      <c r="U515" s="153">
        <f>[1]节奏总纲!AG515</f>
        <v>100.11173890556836</v>
      </c>
      <c r="V515" s="153">
        <f>[1]节奏总纲!AH515</f>
        <v>109.19798874887985</v>
      </c>
      <c r="AN515" s="153">
        <f>[1]节奏总纲!AZ515</f>
        <v>512</v>
      </c>
      <c r="AO515" s="153">
        <f>[1]节奏总纲!BA515</f>
        <v>49.055125007593382</v>
      </c>
      <c r="AP515" s="153">
        <f>[1]节奏总纲!BB515</f>
        <v>50.554158626283517</v>
      </c>
      <c r="AQ515" s="153">
        <f>[1]节奏总纲!BC515</f>
        <v>52.506657739335694</v>
      </c>
      <c r="AR515" s="153">
        <f>[1]节奏总纲!BD515</f>
        <v>55.266353747598714</v>
      </c>
      <c r="AS515" s="153">
        <f>[1]节奏总纲!BE515</f>
        <v>60.001546309631344</v>
      </c>
    </row>
    <row r="516" spans="17:45" x14ac:dyDescent="0.15">
      <c r="Q516" s="153">
        <f>[1]节奏总纲!AC516</f>
        <v>513</v>
      </c>
      <c r="R516" s="153">
        <f>[1]节奏总纲!AD516</f>
        <v>90.054424711612938</v>
      </c>
      <c r="S516" s="153">
        <f>[1]节奏总纲!AE516</f>
        <v>92.297012848411157</v>
      </c>
      <c r="T516" s="153">
        <f>[1]节奏总纲!AF516</f>
        <v>95.50094348971426</v>
      </c>
      <c r="U516" s="153">
        <f>[1]节奏总纲!AG516</f>
        <v>100.14134959710121</v>
      </c>
      <c r="V516" s="153">
        <f>[1]节奏总纲!AH516</f>
        <v>109.22468188368562</v>
      </c>
      <c r="AN516" s="153">
        <f>[1]节奏总纲!AZ516</f>
        <v>513</v>
      </c>
      <c r="AO516" s="153">
        <f>[1]节奏总纲!BA516</f>
        <v>49.06752087499131</v>
      </c>
      <c r="AP516" s="153">
        <f>[1]节奏总纲!BB516</f>
        <v>50.567537637058109</v>
      </c>
      <c r="AQ516" s="153">
        <f>[1]节奏总纲!BC516</f>
        <v>52.519959966533058</v>
      </c>
      <c r="AR516" s="153">
        <f>[1]节奏总纲!BD516</f>
        <v>55.279208658197106</v>
      </c>
      <c r="AS516" s="153">
        <f>[1]节奏总纲!BE516</f>
        <v>60.013916786682117</v>
      </c>
    </row>
    <row r="517" spans="17:45" x14ac:dyDescent="0.15">
      <c r="Q517" s="153">
        <f>[1]节奏总纲!AC517</f>
        <v>514</v>
      </c>
      <c r="R517" s="153">
        <f>[1]节奏总纲!AD517</f>
        <v>90.081637067419408</v>
      </c>
      <c r="S517" s="153">
        <f>[1]节奏总纲!AE517</f>
        <v>92.324752285586982</v>
      </c>
      <c r="T517" s="153">
        <f>[1]节奏总纲!AF517</f>
        <v>95.530339425795319</v>
      </c>
      <c r="U517" s="153">
        <f>[1]节奏总纲!AG517</f>
        <v>100.17096028863406</v>
      </c>
      <c r="V517" s="153">
        <f>[1]节奏总纲!AH517</f>
        <v>109.25137501849139</v>
      </c>
      <c r="AN517" s="153">
        <f>[1]节奏总纲!AZ517</f>
        <v>514</v>
      </c>
      <c r="AO517" s="153">
        <f>[1]节奏总纲!BA517</f>
        <v>49.07991674238923</v>
      </c>
      <c r="AP517" s="153">
        <f>[1]节奏总纲!BB517</f>
        <v>50.580916647832701</v>
      </c>
      <c r="AQ517" s="153">
        <f>[1]节奏总纲!BC517</f>
        <v>52.533262193730422</v>
      </c>
      <c r="AR517" s="153">
        <f>[1]节奏总纲!BD517</f>
        <v>55.292063568795498</v>
      </c>
      <c r="AS517" s="153">
        <f>[1]节奏总纲!BE517</f>
        <v>60.026287263732883</v>
      </c>
    </row>
    <row r="518" spans="17:45" x14ac:dyDescent="0.15">
      <c r="Q518" s="153">
        <f>[1]节奏总纲!AC518</f>
        <v>515</v>
      </c>
      <c r="R518" s="153">
        <f>[1]节奏总纲!AD518</f>
        <v>90.108849423225877</v>
      </c>
      <c r="S518" s="153">
        <f>[1]节奏总纲!AE518</f>
        <v>92.352491722762792</v>
      </c>
      <c r="T518" s="153">
        <f>[1]节奏总纲!AF518</f>
        <v>95.559735361876378</v>
      </c>
      <c r="U518" s="153">
        <f>[1]节奏总纲!AG518</f>
        <v>100.20057098016692</v>
      </c>
      <c r="V518" s="153">
        <f>[1]节奏总纲!AH518</f>
        <v>109.27806815329716</v>
      </c>
      <c r="AN518" s="153">
        <f>[1]节奏总纲!AZ518</f>
        <v>515</v>
      </c>
      <c r="AO518" s="153">
        <f>[1]节奏总纲!BA518</f>
        <v>49.09231260978715</v>
      </c>
      <c r="AP518" s="153">
        <f>[1]节奏总纲!BB518</f>
        <v>50.594295658607294</v>
      </c>
      <c r="AQ518" s="153">
        <f>[1]节奏总纲!BC518</f>
        <v>52.546564420927787</v>
      </c>
      <c r="AR518" s="153">
        <f>[1]节奏总纲!BD518</f>
        <v>55.304918479393898</v>
      </c>
      <c r="AS518" s="153">
        <f>[1]节奏总纲!BE518</f>
        <v>60.038657740783655</v>
      </c>
    </row>
    <row r="519" spans="17:45" x14ac:dyDescent="0.15">
      <c r="Q519" s="153">
        <f>[1]节奏总纲!AC519</f>
        <v>516</v>
      </c>
      <c r="R519" s="153">
        <f>[1]节奏总纲!AD519</f>
        <v>90.13606177903236</v>
      </c>
      <c r="S519" s="153">
        <f>[1]节奏总纲!AE519</f>
        <v>92.380231159938603</v>
      </c>
      <c r="T519" s="153">
        <f>[1]节奏总纲!AF519</f>
        <v>95.589131297957437</v>
      </c>
      <c r="U519" s="153">
        <f>[1]节奏总纲!AG519</f>
        <v>100.23018167169977</v>
      </c>
      <c r="V519" s="153">
        <f>[1]节奏总纲!AH519</f>
        <v>109.30476128810292</v>
      </c>
      <c r="AN519" s="153">
        <f>[1]节奏总纲!AZ519</f>
        <v>516</v>
      </c>
      <c r="AO519" s="153">
        <f>[1]节奏总纲!BA519</f>
        <v>49.104708477185071</v>
      </c>
      <c r="AP519" s="153">
        <f>[1]节奏总纲!BB519</f>
        <v>50.607674669381879</v>
      </c>
      <c r="AQ519" s="153">
        <f>[1]节奏总纲!BC519</f>
        <v>52.559866648125151</v>
      </c>
      <c r="AR519" s="153">
        <f>[1]节奏总纲!BD519</f>
        <v>55.31777338999229</v>
      </c>
      <c r="AS519" s="153">
        <f>[1]节奏总纲!BE519</f>
        <v>60.051028217834421</v>
      </c>
    </row>
    <row r="520" spans="17:45" x14ac:dyDescent="0.15">
      <c r="Q520" s="153">
        <f>[1]节奏总纲!AC520</f>
        <v>517</v>
      </c>
      <c r="R520" s="153">
        <f>[1]节奏总纲!AD520</f>
        <v>90.163274134838829</v>
      </c>
      <c r="S520" s="153">
        <f>[1]节奏总纲!AE520</f>
        <v>92.407970597114414</v>
      </c>
      <c r="T520" s="153">
        <f>[1]节奏总纲!AF520</f>
        <v>95.61852723403851</v>
      </c>
      <c r="U520" s="153">
        <f>[1]节奏总纲!AG520</f>
        <v>100.25979236323262</v>
      </c>
      <c r="V520" s="153">
        <f>[1]节奏总纲!AH520</f>
        <v>109.33145442290869</v>
      </c>
      <c r="AN520" s="153">
        <f>[1]节奏总纲!AZ520</f>
        <v>517</v>
      </c>
      <c r="AO520" s="153">
        <f>[1]节奏总纲!BA520</f>
        <v>49.117104344582998</v>
      </c>
      <c r="AP520" s="153">
        <f>[1]节奏总纲!BB520</f>
        <v>50.621053680156471</v>
      </c>
      <c r="AQ520" s="153">
        <f>[1]节奏总纲!BC520</f>
        <v>52.573168875322516</v>
      </c>
      <c r="AR520" s="153">
        <f>[1]节奏总纲!BD520</f>
        <v>55.330628300590682</v>
      </c>
      <c r="AS520" s="153">
        <f>[1]节奏总纲!BE520</f>
        <v>60.063398694885194</v>
      </c>
    </row>
    <row r="521" spans="17:45" x14ac:dyDescent="0.15">
      <c r="Q521" s="153">
        <f>[1]节奏总纲!AC521</f>
        <v>518</v>
      </c>
      <c r="R521" s="153">
        <f>[1]节奏总纲!AD521</f>
        <v>90.190486490645299</v>
      </c>
      <c r="S521" s="153">
        <f>[1]节奏总纲!AE521</f>
        <v>92.435710034290224</v>
      </c>
      <c r="T521" s="153">
        <f>[1]节奏总纲!AF521</f>
        <v>95.647923170119569</v>
      </c>
      <c r="U521" s="153">
        <f>[1]节奏总纲!AG521</f>
        <v>100.28940305476547</v>
      </c>
      <c r="V521" s="153">
        <f>[1]节奏总纲!AH521</f>
        <v>109.35814755771446</v>
      </c>
      <c r="AN521" s="153">
        <f>[1]节奏总纲!AZ521</f>
        <v>518</v>
      </c>
      <c r="AO521" s="153">
        <f>[1]节奏总纲!BA521</f>
        <v>49.129500211980918</v>
      </c>
      <c r="AP521" s="153">
        <f>[1]节奏总纲!BB521</f>
        <v>50.634432690931064</v>
      </c>
      <c r="AQ521" s="153">
        <f>[1]节奏总纲!BC521</f>
        <v>52.58647110251988</v>
      </c>
      <c r="AR521" s="153">
        <f>[1]节奏总纲!BD521</f>
        <v>55.343483211189074</v>
      </c>
      <c r="AS521" s="153">
        <f>[1]节奏总纲!BE521</f>
        <v>60.075769171935967</v>
      </c>
    </row>
    <row r="522" spans="17:45" x14ac:dyDescent="0.15">
      <c r="Q522" s="153">
        <f>[1]节奏总纲!AC522</f>
        <v>519</v>
      </c>
      <c r="R522" s="153">
        <f>[1]节奏总纲!AD522</f>
        <v>90.217698846451768</v>
      </c>
      <c r="S522" s="153">
        <f>[1]节奏总纲!AE522</f>
        <v>92.463449471466049</v>
      </c>
      <c r="T522" s="153">
        <f>[1]节奏总纲!AF522</f>
        <v>95.677319106200628</v>
      </c>
      <c r="U522" s="153">
        <f>[1]节奏总纲!AG522</f>
        <v>100.31901374629831</v>
      </c>
      <c r="V522" s="153">
        <f>[1]节奏总纲!AH522</f>
        <v>109.38484069252023</v>
      </c>
      <c r="AN522" s="153">
        <f>[1]节奏总纲!AZ522</f>
        <v>519</v>
      </c>
      <c r="AO522" s="153">
        <f>[1]节奏总纲!BA522</f>
        <v>49.141896079378839</v>
      </c>
      <c r="AP522" s="153">
        <f>[1]节奏总纲!BB522</f>
        <v>50.647811701705649</v>
      </c>
      <c r="AQ522" s="153">
        <f>[1]节奏总纲!BC522</f>
        <v>52.599773329717245</v>
      </c>
      <c r="AR522" s="153">
        <f>[1]节奏总纲!BD522</f>
        <v>55.356338121787466</v>
      </c>
      <c r="AS522" s="153">
        <f>[1]节奏总纲!BE522</f>
        <v>60.088139648986733</v>
      </c>
    </row>
    <row r="523" spans="17:45" x14ac:dyDescent="0.15">
      <c r="Q523" s="153">
        <f>[1]节奏总纲!AC523</f>
        <v>520</v>
      </c>
      <c r="R523" s="153">
        <f>[1]节奏总纲!AD523</f>
        <v>90.244911202258237</v>
      </c>
      <c r="S523" s="153">
        <f>[1]节奏总纲!AE523</f>
        <v>92.49118890864186</v>
      </c>
      <c r="T523" s="153">
        <f>[1]节奏总纲!AF523</f>
        <v>95.706715042281687</v>
      </c>
      <c r="U523" s="153">
        <f>[1]节奏总纲!AG523</f>
        <v>100.34862443783116</v>
      </c>
      <c r="V523" s="153">
        <f>[1]节奏总纲!AH523</f>
        <v>109.41153382732598</v>
      </c>
      <c r="AN523" s="153">
        <f>[1]节奏总纲!AZ523</f>
        <v>520</v>
      </c>
      <c r="AO523" s="153">
        <f>[1]节奏总纲!BA523</f>
        <v>49.154291946776759</v>
      </c>
      <c r="AP523" s="153">
        <f>[1]节奏总纲!BB523</f>
        <v>50.661190712480241</v>
      </c>
      <c r="AQ523" s="153">
        <f>[1]节奏总纲!BC523</f>
        <v>52.613075556914609</v>
      </c>
      <c r="AR523" s="153">
        <f>[1]节奏总纲!BD523</f>
        <v>55.369193032385866</v>
      </c>
      <c r="AS523" s="153">
        <f>[1]节奏总纲!BE523</f>
        <v>60.100510126037506</v>
      </c>
    </row>
    <row r="524" spans="17:45" x14ac:dyDescent="0.15">
      <c r="Q524" s="153">
        <f>[1]节奏总纲!AC524</f>
        <v>521</v>
      </c>
      <c r="R524" s="153">
        <f>[1]节奏总纲!AD524</f>
        <v>90.272123558064706</v>
      </c>
      <c r="S524" s="153">
        <f>[1]节奏总纲!AE524</f>
        <v>92.51892834581767</v>
      </c>
      <c r="T524" s="153">
        <f>[1]节奏总纲!AF524</f>
        <v>95.73611097836276</v>
      </c>
      <c r="U524" s="153">
        <f>[1]节奏总纲!AG524</f>
        <v>100.37823512936401</v>
      </c>
      <c r="V524" s="153">
        <f>[1]节奏总纲!AH524</f>
        <v>109.43822696213175</v>
      </c>
      <c r="AN524" s="153">
        <f>[1]节奏总纲!AZ524</f>
        <v>521</v>
      </c>
      <c r="AO524" s="153">
        <f>[1]节奏总纲!BA524</f>
        <v>49.166687814174686</v>
      </c>
      <c r="AP524" s="153">
        <f>[1]节奏总纲!BB524</f>
        <v>50.674569723254834</v>
      </c>
      <c r="AQ524" s="153">
        <f>[1]节奏总纲!BC524</f>
        <v>52.626377784111973</v>
      </c>
      <c r="AR524" s="153">
        <f>[1]节奏总纲!BD524</f>
        <v>55.382047942984258</v>
      </c>
      <c r="AS524" s="153">
        <f>[1]节奏总纲!BE524</f>
        <v>60.112880603088271</v>
      </c>
    </row>
    <row r="525" spans="17:45" x14ac:dyDescent="0.15">
      <c r="Q525" s="153">
        <f>[1]节奏总纲!AC525</f>
        <v>522</v>
      </c>
      <c r="R525" s="153">
        <f>[1]节奏总纲!AD525</f>
        <v>90.299335913871175</v>
      </c>
      <c r="S525" s="153">
        <f>[1]节奏总纲!AE525</f>
        <v>92.546667782993481</v>
      </c>
      <c r="T525" s="153">
        <f>[1]节奏总纲!AF525</f>
        <v>95.765506914443819</v>
      </c>
      <c r="U525" s="153">
        <f>[1]节奏总纲!AG525</f>
        <v>100.40784582089687</v>
      </c>
      <c r="V525" s="153">
        <f>[1]节奏总纲!AH525</f>
        <v>109.46492009693752</v>
      </c>
      <c r="AN525" s="153">
        <f>[1]节奏总纲!AZ525</f>
        <v>522</v>
      </c>
      <c r="AO525" s="153">
        <f>[1]节奏总纲!BA525</f>
        <v>49.179083681572607</v>
      </c>
      <c r="AP525" s="153">
        <f>[1]节奏总纲!BB525</f>
        <v>50.687948734029419</v>
      </c>
      <c r="AQ525" s="153">
        <f>[1]节奏总纲!BC525</f>
        <v>52.639680011309345</v>
      </c>
      <c r="AR525" s="153">
        <f>[1]节奏总纲!BD525</f>
        <v>55.39490285358265</v>
      </c>
      <c r="AS525" s="153">
        <f>[1]节奏总纲!BE525</f>
        <v>60.125251080139044</v>
      </c>
    </row>
    <row r="526" spans="17:45" x14ac:dyDescent="0.15">
      <c r="Q526" s="153">
        <f>[1]节奏总纲!AC526</f>
        <v>523</v>
      </c>
      <c r="R526" s="153">
        <f>[1]节奏总纲!AD526</f>
        <v>90.326548269677644</v>
      </c>
      <c r="S526" s="153">
        <f>[1]节奏总纲!AE526</f>
        <v>92.574407220169306</v>
      </c>
      <c r="T526" s="153">
        <f>[1]节奏总纲!AF526</f>
        <v>95.794902850524878</v>
      </c>
      <c r="U526" s="153">
        <f>[1]节奏总纲!AG526</f>
        <v>100.43745651242972</v>
      </c>
      <c r="V526" s="153">
        <f>[1]节奏总纲!AH526</f>
        <v>109.49161323174329</v>
      </c>
      <c r="AN526" s="153">
        <f>[1]节奏总纲!AZ526</f>
        <v>523</v>
      </c>
      <c r="AO526" s="153">
        <f>[1]节奏总纲!BA526</f>
        <v>49.191479548970527</v>
      </c>
      <c r="AP526" s="153">
        <f>[1]节奏总纲!BB526</f>
        <v>50.701327744804011</v>
      </c>
      <c r="AQ526" s="153">
        <f>[1]节奏总纲!BC526</f>
        <v>52.652982238506709</v>
      </c>
      <c r="AR526" s="153">
        <f>[1]节奏总纲!BD526</f>
        <v>55.407757764181042</v>
      </c>
      <c r="AS526" s="153">
        <f>[1]节奏总纲!BE526</f>
        <v>60.13762155718981</v>
      </c>
    </row>
    <row r="527" spans="17:45" x14ac:dyDescent="0.15">
      <c r="Q527" s="153">
        <f>[1]节奏总纲!AC527</f>
        <v>524</v>
      </c>
      <c r="R527" s="153">
        <f>[1]节奏总纲!AD527</f>
        <v>90.353760625484114</v>
      </c>
      <c r="S527" s="153">
        <f>[1]节奏总纲!AE527</f>
        <v>92.602146657345116</v>
      </c>
      <c r="T527" s="153">
        <f>[1]节奏总纲!AF527</f>
        <v>95.824298786605937</v>
      </c>
      <c r="U527" s="153">
        <f>[1]节奏总纲!AG527</f>
        <v>100.46706720396257</v>
      </c>
      <c r="V527" s="153">
        <f>[1]节奏总纲!AH527</f>
        <v>109.51830636654906</v>
      </c>
      <c r="AN527" s="153">
        <f>[1]节奏总纲!AZ527</f>
        <v>524</v>
      </c>
      <c r="AO527" s="153">
        <f>[1]节奏总纲!BA527</f>
        <v>49.203875416368447</v>
      </c>
      <c r="AP527" s="153">
        <f>[1]节奏总纲!BB527</f>
        <v>50.714706755578604</v>
      </c>
      <c r="AQ527" s="153">
        <f>[1]节奏总纲!BC527</f>
        <v>52.666284465704074</v>
      </c>
      <c r="AR527" s="153">
        <f>[1]节奏总纲!BD527</f>
        <v>55.420612674779434</v>
      </c>
      <c r="AS527" s="153">
        <f>[1]节奏总纲!BE527</f>
        <v>60.149992034240583</v>
      </c>
    </row>
    <row r="528" spans="17:45" x14ac:dyDescent="0.15">
      <c r="Q528" s="153">
        <f>[1]节奏总纲!AC528</f>
        <v>525</v>
      </c>
      <c r="R528" s="153">
        <f>[1]节奏总纲!AD528</f>
        <v>90.380972981290583</v>
      </c>
      <c r="S528" s="153">
        <f>[1]节奏总纲!AE528</f>
        <v>92.629886094520927</v>
      </c>
      <c r="T528" s="153">
        <f>[1]节奏总纲!AF528</f>
        <v>95.85369472268701</v>
      </c>
      <c r="U528" s="153">
        <f>[1]节奏总纲!AG528</f>
        <v>100.49667789549542</v>
      </c>
      <c r="V528" s="153">
        <f>[1]节奏总纲!AH528</f>
        <v>109.54499950135482</v>
      </c>
      <c r="AN528" s="153">
        <f>[1]节奏总纲!AZ528</f>
        <v>525</v>
      </c>
      <c r="AO528" s="153">
        <f>[1]节奏总纲!BA528</f>
        <v>49.216271283766375</v>
      </c>
      <c r="AP528" s="153">
        <f>[1]节奏总纲!BB528</f>
        <v>50.728085766353189</v>
      </c>
      <c r="AQ528" s="153">
        <f>[1]节奏总纲!BC528</f>
        <v>52.679586692901438</v>
      </c>
      <c r="AR528" s="153">
        <f>[1]节奏总纲!BD528</f>
        <v>55.433467585377834</v>
      </c>
      <c r="AS528" s="153">
        <f>[1]节奏总纲!BE528</f>
        <v>60.162362511291349</v>
      </c>
    </row>
    <row r="529" spans="17:45" x14ac:dyDescent="0.15">
      <c r="Q529" s="153">
        <f>[1]节奏总纲!AC529</f>
        <v>526</v>
      </c>
      <c r="R529" s="153">
        <f>[1]节奏总纲!AD529</f>
        <v>90.408185337097066</v>
      </c>
      <c r="S529" s="153">
        <f>[1]节奏总纲!AE529</f>
        <v>92.657625531696738</v>
      </c>
      <c r="T529" s="153">
        <f>[1]节奏总纲!AF529</f>
        <v>95.883090658768069</v>
      </c>
      <c r="U529" s="153">
        <f>[1]节奏总纲!AG529</f>
        <v>100.52628858702826</v>
      </c>
      <c r="V529" s="153">
        <f>[1]节奏总纲!AH529</f>
        <v>109.57169263616059</v>
      </c>
      <c r="AN529" s="153">
        <f>[1]节奏总纲!AZ529</f>
        <v>526</v>
      </c>
      <c r="AO529" s="153">
        <f>[1]节奏总纲!BA529</f>
        <v>49.228667151164295</v>
      </c>
      <c r="AP529" s="153">
        <f>[1]节奏总纲!BB529</f>
        <v>50.741464777127781</v>
      </c>
      <c r="AQ529" s="153">
        <f>[1]节奏总纲!BC529</f>
        <v>52.692888920098802</v>
      </c>
      <c r="AR529" s="153">
        <f>[1]节奏总纲!BD529</f>
        <v>55.446322495976226</v>
      </c>
      <c r="AS529" s="153">
        <f>[1]节奏总纲!BE529</f>
        <v>60.174732988342122</v>
      </c>
    </row>
    <row r="530" spans="17:45" x14ac:dyDescent="0.15">
      <c r="Q530" s="153">
        <f>[1]节奏总纲!AC530</f>
        <v>527</v>
      </c>
      <c r="R530" s="153">
        <f>[1]节奏总纲!AD530</f>
        <v>90.435397692903535</v>
      </c>
      <c r="S530" s="153">
        <f>[1]节奏总纲!AE530</f>
        <v>92.685364968872548</v>
      </c>
      <c r="T530" s="153">
        <f>[1]节奏总纲!AF530</f>
        <v>95.912486594849128</v>
      </c>
      <c r="U530" s="153">
        <f>[1]节奏总纲!AG530</f>
        <v>100.55589927856111</v>
      </c>
      <c r="V530" s="153">
        <f>[1]节奏总纲!AH530</f>
        <v>109.59838577096636</v>
      </c>
      <c r="AN530" s="153">
        <f>[1]节奏总纲!AZ530</f>
        <v>527</v>
      </c>
      <c r="AO530" s="153">
        <f>[1]节奏总纲!BA530</f>
        <v>49.241063018562215</v>
      </c>
      <c r="AP530" s="153">
        <f>[1]节奏总纲!BB530</f>
        <v>50.754843787902374</v>
      </c>
      <c r="AQ530" s="153">
        <f>[1]节奏总纲!BC530</f>
        <v>52.706191147296167</v>
      </c>
      <c r="AR530" s="153">
        <f>[1]节奏总纲!BD530</f>
        <v>55.459177406574618</v>
      </c>
      <c r="AS530" s="153">
        <f>[1]节奏总纲!BE530</f>
        <v>60.187103465392887</v>
      </c>
    </row>
    <row r="531" spans="17:45" x14ac:dyDescent="0.15">
      <c r="Q531" s="153">
        <f>[1]节奏总纲!AC531</f>
        <v>528</v>
      </c>
      <c r="R531" s="153">
        <f>[1]节奏总纲!AD531</f>
        <v>90.462610048710005</v>
      </c>
      <c r="S531" s="153">
        <f>[1]节奏总纲!AE531</f>
        <v>92.713104406048373</v>
      </c>
      <c r="T531" s="153">
        <f>[1]节奏总纲!AF531</f>
        <v>95.941882530930187</v>
      </c>
      <c r="U531" s="153">
        <f>[1]节奏总纲!AG531</f>
        <v>100.58550997009397</v>
      </c>
      <c r="V531" s="153">
        <f>[1]节奏总纲!AH531</f>
        <v>109.62507890577213</v>
      </c>
      <c r="AN531" s="153">
        <f>[1]节奏总纲!AZ531</f>
        <v>528</v>
      </c>
      <c r="AO531" s="153">
        <f>[1]节奏总纲!BA531</f>
        <v>49.253458885960143</v>
      </c>
      <c r="AP531" s="153">
        <f>[1]节奏总纲!BB531</f>
        <v>50.768222798676959</v>
      </c>
      <c r="AQ531" s="153">
        <f>[1]节奏总纲!BC531</f>
        <v>52.719493374493531</v>
      </c>
      <c r="AR531" s="153">
        <f>[1]节奏总纲!BD531</f>
        <v>55.47203231717301</v>
      </c>
      <c r="AS531" s="153">
        <f>[1]节奏总纲!BE531</f>
        <v>60.19947394244366</v>
      </c>
    </row>
    <row r="532" spans="17:45" x14ac:dyDescent="0.15">
      <c r="Q532" s="153">
        <f>[1]节奏总纲!AC532</f>
        <v>529</v>
      </c>
      <c r="R532" s="153">
        <f>[1]节奏总纲!AD532</f>
        <v>90.489822404516474</v>
      </c>
      <c r="S532" s="153">
        <f>[1]节奏总纲!AE532</f>
        <v>92.740843843224184</v>
      </c>
      <c r="T532" s="153">
        <f>[1]节奏总纲!AF532</f>
        <v>95.971278467011246</v>
      </c>
      <c r="U532" s="153">
        <f>[1]节奏总纲!AG532</f>
        <v>100.61512066162682</v>
      </c>
      <c r="V532" s="153">
        <f>[1]节奏总纲!AH532</f>
        <v>109.6517720405779</v>
      </c>
      <c r="AN532" s="153">
        <f>[1]节奏总纲!AZ532</f>
        <v>529</v>
      </c>
      <c r="AO532" s="153">
        <f>[1]节奏总纲!BA532</f>
        <v>49.265854753358063</v>
      </c>
      <c r="AP532" s="153">
        <f>[1]节奏总纲!BB532</f>
        <v>50.781601809451551</v>
      </c>
      <c r="AQ532" s="153">
        <f>[1]节奏总纲!BC532</f>
        <v>52.732795601690896</v>
      </c>
      <c r="AR532" s="153">
        <f>[1]节奏总纲!BD532</f>
        <v>55.484887227771402</v>
      </c>
      <c r="AS532" s="153">
        <f>[1]节奏总纲!BE532</f>
        <v>60.211844419494433</v>
      </c>
    </row>
    <row r="533" spans="17:45" x14ac:dyDescent="0.15">
      <c r="Q533" s="153">
        <f>[1]节奏总纲!AC533</f>
        <v>530</v>
      </c>
      <c r="R533" s="153">
        <f>[1]节奏总纲!AD533</f>
        <v>90.517034760322943</v>
      </c>
      <c r="S533" s="153">
        <f>[1]节奏总纲!AE533</f>
        <v>92.768583280399994</v>
      </c>
      <c r="T533" s="153">
        <f>[1]节奏总纲!AF533</f>
        <v>96.000583270229825</v>
      </c>
      <c r="U533" s="153">
        <f>[1]节奏总纲!AG533</f>
        <v>100.64473135315967</v>
      </c>
      <c r="V533" s="153">
        <f>[1]节奏总纲!AH533</f>
        <v>109.67846517538365</v>
      </c>
      <c r="AN533" s="153">
        <f>[1]节奏总纲!AZ533</f>
        <v>530</v>
      </c>
      <c r="AO533" s="153">
        <f>[1]节奏总纲!BA533</f>
        <v>49.278250620755983</v>
      </c>
      <c r="AP533" s="153">
        <f>[1]节奏总纲!BB533</f>
        <v>50.794980820226144</v>
      </c>
      <c r="AQ533" s="153">
        <f>[1]节奏总纲!BC533</f>
        <v>52.74609782888826</v>
      </c>
      <c r="AR533" s="153">
        <f>[1]节奏总纲!BD533</f>
        <v>55.497742138369794</v>
      </c>
      <c r="AS533" s="153">
        <f>[1]节奏总纲!BE533</f>
        <v>60.224214896545199</v>
      </c>
    </row>
    <row r="534" spans="17:45" x14ac:dyDescent="0.15">
      <c r="Q534" s="153">
        <f>[1]节奏总纲!AC534</f>
        <v>531</v>
      </c>
      <c r="R534" s="153">
        <f>[1]节奏总纲!AD534</f>
        <v>90.544247116129412</v>
      </c>
      <c r="S534" s="153">
        <f>[1]节奏总纲!AE534</f>
        <v>92.796322717575805</v>
      </c>
      <c r="T534" s="153">
        <f>[1]节奏总纲!AF534</f>
        <v>96.026006899791128</v>
      </c>
      <c r="U534" s="153">
        <f>[1]节奏总纲!AG534</f>
        <v>100.67434204469252</v>
      </c>
      <c r="V534" s="153">
        <f>[1]节奏总纲!AH534</f>
        <v>109.70515831018942</v>
      </c>
      <c r="AN534" s="153">
        <f>[1]节奏总纲!AZ534</f>
        <v>531</v>
      </c>
      <c r="AO534" s="153">
        <f>[1]节奏总纲!BA534</f>
        <v>49.290646488153904</v>
      </c>
      <c r="AP534" s="153">
        <f>[1]节奏总纲!BB534</f>
        <v>50.808359831000729</v>
      </c>
      <c r="AQ534" s="153">
        <f>[1]节奏总纲!BC534</f>
        <v>52.759400056085624</v>
      </c>
      <c r="AR534" s="153">
        <f>[1]节奏总纲!BD534</f>
        <v>55.510597048968194</v>
      </c>
      <c r="AS534" s="153">
        <f>[1]节奏总纲!BE534</f>
        <v>60.236585373595972</v>
      </c>
    </row>
    <row r="535" spans="17:45" x14ac:dyDescent="0.15">
      <c r="Q535" s="153">
        <f>[1]节奏总纲!AC535</f>
        <v>532</v>
      </c>
      <c r="R535" s="153">
        <f>[1]节奏总纲!AD535</f>
        <v>90.571459471935881</v>
      </c>
      <c r="S535" s="153">
        <f>[1]节奏总纲!AE535</f>
        <v>92.82406215475163</v>
      </c>
      <c r="T535" s="153">
        <f>[1]节奏总纲!AF535</f>
        <v>96.051430529352416</v>
      </c>
      <c r="U535" s="153">
        <f>[1]节奏总纲!AG535</f>
        <v>100.70395273622538</v>
      </c>
      <c r="V535" s="153">
        <f>[1]节奏总纲!AH535</f>
        <v>109.73185144499519</v>
      </c>
      <c r="AN535" s="153">
        <f>[1]节奏总纲!AZ535</f>
        <v>532</v>
      </c>
      <c r="AO535" s="153">
        <f>[1]节奏总纲!BA535</f>
        <v>49.303042355551831</v>
      </c>
      <c r="AP535" s="153">
        <f>[1]节奏总纲!BB535</f>
        <v>50.821738841775321</v>
      </c>
      <c r="AQ535" s="153">
        <f>[1]节奏总纲!BC535</f>
        <v>52.772702283282989</v>
      </c>
      <c r="AR535" s="153">
        <f>[1]节奏总纲!BD535</f>
        <v>55.523451959566586</v>
      </c>
      <c r="AS535" s="153">
        <f>[1]节奏总纲!BE535</f>
        <v>60.248955850646738</v>
      </c>
    </row>
    <row r="536" spans="17:45" x14ac:dyDescent="0.15">
      <c r="Q536" s="153">
        <f>[1]节奏总纲!AC536</f>
        <v>533</v>
      </c>
      <c r="R536" s="153">
        <f>[1]节奏总纲!AD536</f>
        <v>90.598671827742351</v>
      </c>
      <c r="S536" s="153">
        <f>[1]节奏总纲!AE536</f>
        <v>92.85180159192744</v>
      </c>
      <c r="T536" s="153">
        <f>[1]节奏总纲!AF536</f>
        <v>96.076854158913704</v>
      </c>
      <c r="U536" s="153">
        <f>[1]节奏总纲!AG536</f>
        <v>100.73356342775821</v>
      </c>
      <c r="V536" s="153">
        <f>[1]节奏总纲!AH536</f>
        <v>109.75854457980095</v>
      </c>
      <c r="AN536" s="153">
        <f>[1]节奏总纲!AZ536</f>
        <v>533</v>
      </c>
      <c r="AO536" s="153">
        <f>[1]节奏总纲!BA536</f>
        <v>49.315438222949751</v>
      </c>
      <c r="AP536" s="153">
        <f>[1]节奏总纲!BB536</f>
        <v>50.835117852549914</v>
      </c>
      <c r="AQ536" s="153">
        <f>[1]节奏总纲!BC536</f>
        <v>52.786004510480353</v>
      </c>
      <c r="AR536" s="153">
        <f>[1]节奏总纲!BD536</f>
        <v>55.536306870164978</v>
      </c>
      <c r="AS536" s="153">
        <f>[1]节奏总纲!BE536</f>
        <v>60.26132632769751</v>
      </c>
    </row>
    <row r="537" spans="17:45" x14ac:dyDescent="0.15">
      <c r="Q537" s="153">
        <f>[1]节奏总纲!AC537</f>
        <v>534</v>
      </c>
      <c r="R537" s="153">
        <f>[1]节奏总纲!AD537</f>
        <v>90.62588418354882</v>
      </c>
      <c r="S537" s="153">
        <f>[1]节奏总纲!AE537</f>
        <v>92.879541029103251</v>
      </c>
      <c r="T537" s="153">
        <f>[1]节奏总纲!AF537</f>
        <v>96.102277788475007</v>
      </c>
      <c r="U537" s="153">
        <f>[1]节奏总纲!AG537</f>
        <v>100.76317411929107</v>
      </c>
      <c r="V537" s="153">
        <f>[1]节奏总纲!AH537</f>
        <v>109.78523771460672</v>
      </c>
      <c r="AN537" s="153">
        <f>[1]节奏总纲!AZ537</f>
        <v>534</v>
      </c>
      <c r="AO537" s="153">
        <f>[1]节奏总纲!BA537</f>
        <v>49.327834090347672</v>
      </c>
      <c r="AP537" s="153">
        <f>[1]节奏总纲!BB537</f>
        <v>50.848496863324499</v>
      </c>
      <c r="AQ537" s="153">
        <f>[1]节奏总纲!BC537</f>
        <v>52.799306737677718</v>
      </c>
      <c r="AR537" s="153">
        <f>[1]节奏总纲!BD537</f>
        <v>55.54916178076337</v>
      </c>
      <c r="AS537" s="153">
        <f>[1]节奏总纲!BE537</f>
        <v>60.273696804748276</v>
      </c>
    </row>
    <row r="538" spans="17:45" x14ac:dyDescent="0.15">
      <c r="Q538" s="153">
        <f>[1]节奏总纲!AC538</f>
        <v>535</v>
      </c>
      <c r="R538" s="153">
        <f>[1]节奏总纲!AD538</f>
        <v>90.653096539355289</v>
      </c>
      <c r="S538" s="153">
        <f>[1]节奏总纲!AE538</f>
        <v>92.907280466279062</v>
      </c>
      <c r="T538" s="153">
        <f>[1]节奏总纲!AF538</f>
        <v>96.127701418036295</v>
      </c>
      <c r="U538" s="153">
        <f>[1]节奏总纲!AG538</f>
        <v>100.79278481082392</v>
      </c>
      <c r="V538" s="153">
        <f>[1]节奏总纲!AH538</f>
        <v>109.81193084941249</v>
      </c>
      <c r="AN538" s="153">
        <f>[1]节奏总纲!AZ538</f>
        <v>535</v>
      </c>
      <c r="AO538" s="153">
        <f>[1]节奏总纲!BA538</f>
        <v>49.340229957745592</v>
      </c>
      <c r="AP538" s="153">
        <f>[1]节奏总纲!BB538</f>
        <v>50.861875874099091</v>
      </c>
      <c r="AQ538" s="153">
        <f>[1]节奏总纲!BC538</f>
        <v>52.812608964875089</v>
      </c>
      <c r="AR538" s="153">
        <f>[1]节奏总纲!BD538</f>
        <v>55.562016691361762</v>
      </c>
      <c r="AS538" s="153">
        <f>[1]节奏总纲!BE538</f>
        <v>60.286067281799049</v>
      </c>
    </row>
    <row r="539" spans="17:45" x14ac:dyDescent="0.15">
      <c r="Q539" s="153">
        <f>[1]节奏总纲!AC539</f>
        <v>536</v>
      </c>
      <c r="R539" s="153">
        <f>[1]节奏总纲!AD539</f>
        <v>90.680308895161772</v>
      </c>
      <c r="S539" s="153">
        <f>[1]节奏总纲!AE539</f>
        <v>92.935019903454872</v>
      </c>
      <c r="T539" s="153">
        <f>[1]节奏总纲!AF539</f>
        <v>96.153125047597598</v>
      </c>
      <c r="U539" s="153">
        <f>[1]节奏总纲!AG539</f>
        <v>100.82239550235677</v>
      </c>
      <c r="V539" s="153">
        <f>[1]节奏总纲!AH539</f>
        <v>109.83862398421826</v>
      </c>
      <c r="AN539" s="153">
        <f>[1]节奏总纲!AZ539</f>
        <v>536</v>
      </c>
      <c r="AO539" s="153">
        <f>[1]节奏总纲!BA539</f>
        <v>49.352625825143519</v>
      </c>
      <c r="AP539" s="153">
        <f>[1]节奏总纲!BB539</f>
        <v>50.875254884873684</v>
      </c>
      <c r="AQ539" s="153">
        <f>[1]节奏总纲!BC539</f>
        <v>52.825911192072454</v>
      </c>
      <c r="AR539" s="153">
        <f>[1]节奏总纲!BD539</f>
        <v>55.574871601960162</v>
      </c>
      <c r="AS539" s="153">
        <f>[1]节奏总纲!BE539</f>
        <v>60.298437758849815</v>
      </c>
    </row>
    <row r="540" spans="17:45" x14ac:dyDescent="0.15">
      <c r="Q540" s="153">
        <f>[1]节奏总纲!AC540</f>
        <v>537</v>
      </c>
      <c r="R540" s="153">
        <f>[1]节奏总纲!AD540</f>
        <v>90.707521250968242</v>
      </c>
      <c r="S540" s="153">
        <f>[1]节奏总纲!AE540</f>
        <v>92.962759340630697</v>
      </c>
      <c r="T540" s="153">
        <f>[1]节奏总纲!AF540</f>
        <v>96.178548677158886</v>
      </c>
      <c r="U540" s="153">
        <f>[1]节奏总纲!AG540</f>
        <v>100.85200619388962</v>
      </c>
      <c r="V540" s="153">
        <f>[1]节奏总纲!AH540</f>
        <v>109.86531711902403</v>
      </c>
      <c r="AN540" s="153">
        <f>[1]节奏总纲!AZ540</f>
        <v>537</v>
      </c>
      <c r="AO540" s="153">
        <f>[1]节奏总纲!BA540</f>
        <v>49.36502169254144</v>
      </c>
      <c r="AP540" s="153">
        <f>[1]节奏总纲!BB540</f>
        <v>50.888633895648269</v>
      </c>
      <c r="AQ540" s="153">
        <f>[1]节奏总纲!BC540</f>
        <v>52.839213419269818</v>
      </c>
      <c r="AR540" s="153">
        <f>[1]节奏总纲!BD540</f>
        <v>55.587726512558554</v>
      </c>
      <c r="AS540" s="153">
        <f>[1]节奏总纲!BE540</f>
        <v>60.310808235900588</v>
      </c>
    </row>
    <row r="541" spans="17:45" x14ac:dyDescent="0.15">
      <c r="Q541" s="153">
        <f>[1]节奏总纲!AC541</f>
        <v>538</v>
      </c>
      <c r="R541" s="153">
        <f>[1]节奏总纲!AD541</f>
        <v>90.734733606774711</v>
      </c>
      <c r="S541" s="153">
        <f>[1]节奏总纲!AE541</f>
        <v>92.990498777806508</v>
      </c>
      <c r="T541" s="153">
        <f>[1]节奏总纲!AF541</f>
        <v>96.203972306720175</v>
      </c>
      <c r="U541" s="153">
        <f>[1]节奏总纲!AG541</f>
        <v>100.88161688542247</v>
      </c>
      <c r="V541" s="153">
        <f>[1]节奏总纲!AH541</f>
        <v>109.8920102538298</v>
      </c>
      <c r="AN541" s="153">
        <f>[1]节奏总纲!AZ541</f>
        <v>538</v>
      </c>
      <c r="AO541" s="153">
        <f>[1]节奏总纲!BA541</f>
        <v>49.37741755993936</v>
      </c>
      <c r="AP541" s="153">
        <f>[1]节奏总纲!BB541</f>
        <v>50.902012906422861</v>
      </c>
      <c r="AQ541" s="153">
        <f>[1]节奏总纲!BC541</f>
        <v>52.852515646467182</v>
      </c>
      <c r="AR541" s="153">
        <f>[1]节奏总纲!BD541</f>
        <v>55.600581423156946</v>
      </c>
      <c r="AS541" s="153">
        <f>[1]节奏总纲!BE541</f>
        <v>60.323178712951353</v>
      </c>
    </row>
    <row r="542" spans="17:45" x14ac:dyDescent="0.15">
      <c r="Q542" s="153">
        <f>[1]节奏总纲!AC542</f>
        <v>539</v>
      </c>
      <c r="R542" s="153">
        <f>[1]节奏总纲!AD542</f>
        <v>90.76194596258118</v>
      </c>
      <c r="S542" s="153">
        <f>[1]节奏总纲!AE542</f>
        <v>93.017321310188493</v>
      </c>
      <c r="T542" s="153">
        <f>[1]节奏总纲!AF542</f>
        <v>96.229395936281477</v>
      </c>
      <c r="U542" s="153">
        <f>[1]节奏总纲!AG542</f>
        <v>100.91122757695533</v>
      </c>
      <c r="V542" s="153">
        <f>[1]节奏总纲!AH542</f>
        <v>109.91870338863556</v>
      </c>
      <c r="AN542" s="153">
        <f>[1]节奏总纲!AZ542</f>
        <v>539</v>
      </c>
      <c r="AO542" s="153">
        <f>[1]节奏总纲!BA542</f>
        <v>49.38981342733728</v>
      </c>
      <c r="AP542" s="153">
        <f>[1]节奏总纲!BB542</f>
        <v>50.915391917197454</v>
      </c>
      <c r="AQ542" s="153">
        <f>[1]节奏总纲!BC542</f>
        <v>52.865817873664547</v>
      </c>
      <c r="AR542" s="153">
        <f>[1]节奏总纲!BD542</f>
        <v>55.613436333755338</v>
      </c>
      <c r="AS542" s="153">
        <f>[1]节奏总纲!BE542</f>
        <v>60.335549190002126</v>
      </c>
    </row>
    <row r="543" spans="17:45" x14ac:dyDescent="0.15">
      <c r="Q543" s="153">
        <f>[1]节奏总纲!AC543</f>
        <v>540</v>
      </c>
      <c r="R543" s="153">
        <f>[1]节奏总纲!AD543</f>
        <v>90.789158318387649</v>
      </c>
      <c r="S543" s="153">
        <f>[1]节奏总纲!AE543</f>
        <v>93.043666179806593</v>
      </c>
      <c r="T543" s="153">
        <f>[1]节奏总纲!AF543</f>
        <v>96.254819565842766</v>
      </c>
      <c r="U543" s="153">
        <f>[1]节奏总纲!AG543</f>
        <v>100.94083826848818</v>
      </c>
      <c r="V543" s="153">
        <f>[1]节奏总纲!AH543</f>
        <v>109.94539652344133</v>
      </c>
      <c r="AN543" s="153">
        <f>[1]节奏总纲!AZ543</f>
        <v>540</v>
      </c>
      <c r="AO543" s="153">
        <f>[1]节奏总纲!BA543</f>
        <v>49.402209294735208</v>
      </c>
      <c r="AP543" s="153">
        <f>[1]节奏总纲!BB543</f>
        <v>50.928770927972039</v>
      </c>
      <c r="AQ543" s="153">
        <f>[1]节奏总纲!BC543</f>
        <v>52.879120100861911</v>
      </c>
      <c r="AR543" s="153">
        <f>[1]节奏总纲!BD543</f>
        <v>55.62629124435373</v>
      </c>
      <c r="AS543" s="153">
        <f>[1]节奏总纲!BE543</f>
        <v>60.347919667052899</v>
      </c>
    </row>
    <row r="544" spans="17:45" x14ac:dyDescent="0.15">
      <c r="Q544" s="153">
        <f>[1]节奏总纲!AC544</f>
        <v>541</v>
      </c>
      <c r="R544" s="153">
        <f>[1]节奏总纲!AD544</f>
        <v>90.816370674194118</v>
      </c>
      <c r="S544" s="153">
        <f>[1]节奏总纲!AE544</f>
        <v>93.070011049424707</v>
      </c>
      <c r="T544" s="153">
        <f>[1]节奏总纲!AF544</f>
        <v>96.280243195404069</v>
      </c>
      <c r="U544" s="153">
        <f>[1]节奏总纲!AG544</f>
        <v>100.97044896002102</v>
      </c>
      <c r="V544" s="153">
        <f>[1]节奏总纲!AH544</f>
        <v>109.97208965824709</v>
      </c>
      <c r="AN544" s="153">
        <f>[1]节奏总纲!AZ544</f>
        <v>541</v>
      </c>
      <c r="AO544" s="153">
        <f>[1]节奏总纲!BA544</f>
        <v>49.414605162133128</v>
      </c>
      <c r="AP544" s="153">
        <f>[1]节奏总纲!BB544</f>
        <v>50.942149938746631</v>
      </c>
      <c r="AQ544" s="153">
        <f>[1]节奏总纲!BC544</f>
        <v>52.892422328059276</v>
      </c>
      <c r="AR544" s="153">
        <f>[1]节奏总纲!BD544</f>
        <v>55.63914615495213</v>
      </c>
      <c r="AS544" s="153">
        <f>[1]节奏总纲!BE544</f>
        <v>60.360290144103665</v>
      </c>
    </row>
    <row r="545" spans="17:45" x14ac:dyDescent="0.15">
      <c r="Q545" s="153">
        <f>[1]节奏总纲!AC545</f>
        <v>542</v>
      </c>
      <c r="R545" s="153">
        <f>[1]节奏总纲!AD545</f>
        <v>90.843583030000588</v>
      </c>
      <c r="S545" s="153">
        <f>[1]节奏总纲!AE545</f>
        <v>93.096355919042821</v>
      </c>
      <c r="T545" s="153">
        <f>[1]节奏总纲!AF545</f>
        <v>96.305666824965357</v>
      </c>
      <c r="U545" s="153">
        <f>[1]节奏总纲!AG545</f>
        <v>101.00005596161387</v>
      </c>
      <c r="V545" s="153">
        <f>[1]节奏总纲!AH545</f>
        <v>109.99878279305285</v>
      </c>
      <c r="AN545" s="153">
        <f>[1]节奏总纲!AZ545</f>
        <v>542</v>
      </c>
      <c r="AO545" s="153">
        <f>[1]节奏总纲!BA545</f>
        <v>49.427001029531048</v>
      </c>
      <c r="AP545" s="153">
        <f>[1]节奏总纲!BB545</f>
        <v>50.955528949521224</v>
      </c>
      <c r="AQ545" s="153">
        <f>[1]节奏总纲!BC545</f>
        <v>52.90572455525664</v>
      </c>
      <c r="AR545" s="153">
        <f>[1]节奏总纲!BD545</f>
        <v>55.652001065550522</v>
      </c>
      <c r="AS545" s="153">
        <f>[1]节奏总纲!BE545</f>
        <v>60.372660621154438</v>
      </c>
    </row>
    <row r="546" spans="17:45" x14ac:dyDescent="0.15">
      <c r="Q546" s="153">
        <f>[1]节奏总纲!AC546</f>
        <v>543</v>
      </c>
      <c r="R546" s="153">
        <f>[1]节奏总纲!AD546</f>
        <v>90.870795385807057</v>
      </c>
      <c r="S546" s="153">
        <f>[1]节奏总纲!AE546</f>
        <v>93.122700788660936</v>
      </c>
      <c r="T546" s="153">
        <f>[1]节奏总纲!AF546</f>
        <v>96.331090454526645</v>
      </c>
      <c r="U546" s="153">
        <f>[1]节奏总纲!AG546</f>
        <v>101.02783498795179</v>
      </c>
      <c r="V546" s="153">
        <f>[1]节奏总纲!AH546</f>
        <v>110.02321153514784</v>
      </c>
      <c r="AN546" s="153">
        <f>[1]节奏总纲!AZ546</f>
        <v>543</v>
      </c>
      <c r="AO546" s="153">
        <f>[1]节奏总纲!BA546</f>
        <v>49.439396896928969</v>
      </c>
      <c r="AP546" s="153">
        <f>[1]节奏总纲!BB546</f>
        <v>50.968907960295809</v>
      </c>
      <c r="AQ546" s="153">
        <f>[1]节奏总纲!BC546</f>
        <v>52.919026782454004</v>
      </c>
      <c r="AR546" s="153">
        <f>[1]节奏总纲!BD546</f>
        <v>55.664855976148914</v>
      </c>
      <c r="AS546" s="153">
        <f>[1]节奏总纲!BE546</f>
        <v>60.385031098205204</v>
      </c>
    </row>
    <row r="547" spans="17:45" x14ac:dyDescent="0.15">
      <c r="Q547" s="153">
        <f>[1]节奏总纲!AC547</f>
        <v>544</v>
      </c>
      <c r="R547" s="153">
        <f>[1]节奏总纲!AD547</f>
        <v>90.898007741613526</v>
      </c>
      <c r="S547" s="153">
        <f>[1]节奏总纲!AE547</f>
        <v>93.149045658279036</v>
      </c>
      <c r="T547" s="153">
        <f>[1]节奏总纲!AF547</f>
        <v>96.356514084087948</v>
      </c>
      <c r="U547" s="153">
        <f>[1]节奏总纲!AG547</f>
        <v>101.0556140142897</v>
      </c>
      <c r="V547" s="153">
        <f>[1]节奏总纲!AH547</f>
        <v>110.04753208748211</v>
      </c>
      <c r="AN547" s="153">
        <f>[1]节奏总纲!AZ547</f>
        <v>544</v>
      </c>
      <c r="AO547" s="153">
        <f>[1]节奏总纲!BA547</f>
        <v>49.451792764326896</v>
      </c>
      <c r="AP547" s="153">
        <f>[1]节奏总纲!BB547</f>
        <v>50.982286971070401</v>
      </c>
      <c r="AQ547" s="153">
        <f>[1]节奏总纲!BC547</f>
        <v>52.932329009651369</v>
      </c>
      <c r="AR547" s="153">
        <f>[1]节奏总纲!BD547</f>
        <v>55.677710886747306</v>
      </c>
      <c r="AS547" s="153">
        <f>[1]节奏总纲!BE547</f>
        <v>60.397401575255977</v>
      </c>
    </row>
    <row r="548" spans="17:45" x14ac:dyDescent="0.15">
      <c r="Q548" s="153">
        <f>[1]节奏总纲!AC548</f>
        <v>545</v>
      </c>
      <c r="R548" s="153">
        <f>[1]节奏总纲!AD548</f>
        <v>90.925220097419995</v>
      </c>
      <c r="S548" s="153">
        <f>[1]节奏总纲!AE548</f>
        <v>93.17539052789715</v>
      </c>
      <c r="T548" s="153">
        <f>[1]节奏总纲!AF548</f>
        <v>96.381937713649236</v>
      </c>
      <c r="U548" s="153">
        <f>[1]节奏总纲!AG548</f>
        <v>101.08339304062761</v>
      </c>
      <c r="V548" s="153">
        <f>[1]节奏总纲!AH548</f>
        <v>110.0718526398164</v>
      </c>
      <c r="AN548" s="153">
        <f>[1]节奏总纲!AZ548</f>
        <v>545</v>
      </c>
      <c r="AO548" s="153">
        <f>[1]节奏总纲!BA548</f>
        <v>49.464188631724817</v>
      </c>
      <c r="AP548" s="153">
        <f>[1]节奏总纲!BB548</f>
        <v>50.995665981844994</v>
      </c>
      <c r="AQ548" s="153">
        <f>[1]节奏总纲!BC548</f>
        <v>52.945631236848733</v>
      </c>
      <c r="AR548" s="153">
        <f>[1]节奏总纲!BD548</f>
        <v>55.690565797345698</v>
      </c>
      <c r="AS548" s="153">
        <f>[1]节奏总纲!BE548</f>
        <v>60.409772052306742</v>
      </c>
    </row>
    <row r="549" spans="17:45" x14ac:dyDescent="0.15">
      <c r="Q549" s="153">
        <f>[1]节奏总纲!AC549</f>
        <v>546</v>
      </c>
      <c r="R549" s="153">
        <f>[1]节奏总纲!AD549</f>
        <v>90.952432453226479</v>
      </c>
      <c r="S549" s="153">
        <f>[1]节奏总纲!AE549</f>
        <v>93.201735397515264</v>
      </c>
      <c r="T549" s="153">
        <f>[1]节奏总纲!AF549</f>
        <v>96.407361343210539</v>
      </c>
      <c r="U549" s="153">
        <f>[1]节奏总纲!AG549</f>
        <v>101.11117206696554</v>
      </c>
      <c r="V549" s="153">
        <f>[1]节奏总纲!AH549</f>
        <v>110.09617319215067</v>
      </c>
      <c r="AN549" s="153">
        <f>[1]节奏总纲!AZ549</f>
        <v>546</v>
      </c>
      <c r="AO549" s="153">
        <f>[1]节奏总纲!BA549</f>
        <v>49.476584499122737</v>
      </c>
      <c r="AP549" s="153">
        <f>[1]节奏总纲!BB549</f>
        <v>51.007810424246486</v>
      </c>
      <c r="AQ549" s="153">
        <f>[1]节奏总纲!BC549</f>
        <v>52.958933464046098</v>
      </c>
      <c r="AR549" s="153">
        <f>[1]节奏总纲!BD549</f>
        <v>55.703420707944098</v>
      </c>
      <c r="AS549" s="153">
        <f>[1]节奏总纲!BE549</f>
        <v>60.422142529357515</v>
      </c>
    </row>
    <row r="550" spans="17:45" x14ac:dyDescent="0.15">
      <c r="Q550" s="153">
        <f>[1]节奏总纲!AC550</f>
        <v>547</v>
      </c>
      <c r="R550" s="153">
        <f>[1]节奏总纲!AD550</f>
        <v>90.979644809032948</v>
      </c>
      <c r="S550" s="153">
        <f>[1]节奏总纲!AE550</f>
        <v>93.228080267133379</v>
      </c>
      <c r="T550" s="153">
        <f>[1]节奏总纲!AF550</f>
        <v>96.432784972771827</v>
      </c>
      <c r="U550" s="153">
        <f>[1]节奏总纲!AG550</f>
        <v>101.13895109330345</v>
      </c>
      <c r="V550" s="153">
        <f>[1]节奏总纲!AH550</f>
        <v>110.12049374448495</v>
      </c>
      <c r="AN550" s="153">
        <f>[1]节奏总纲!AZ550</f>
        <v>547</v>
      </c>
      <c r="AO550" s="153">
        <f>[1]节奏总纲!BA550</f>
        <v>49.488980366520657</v>
      </c>
      <c r="AP550" s="153">
        <f>[1]节奏总纲!BB550</f>
        <v>51.019363308205911</v>
      </c>
      <c r="AQ550" s="153">
        <f>[1]节奏总纲!BC550</f>
        <v>52.972235691243462</v>
      </c>
      <c r="AR550" s="153">
        <f>[1]节奏总纲!BD550</f>
        <v>55.71627561854249</v>
      </c>
      <c r="AS550" s="153">
        <f>[1]节奏总纲!BE550</f>
        <v>60.434513006408281</v>
      </c>
    </row>
    <row r="551" spans="17:45" x14ac:dyDescent="0.15">
      <c r="Q551" s="153">
        <f>[1]节奏总纲!AC551</f>
        <v>548</v>
      </c>
      <c r="R551" s="153">
        <f>[1]节奏总纲!AD551</f>
        <v>91.00639796102358</v>
      </c>
      <c r="S551" s="153">
        <f>[1]节奏总纲!AE551</f>
        <v>93.254425136751479</v>
      </c>
      <c r="T551" s="153">
        <f>[1]节奏总纲!AF551</f>
        <v>96.458208602333116</v>
      </c>
      <c r="U551" s="153">
        <f>[1]节奏总纲!AG551</f>
        <v>101.16673011964136</v>
      </c>
      <c r="V551" s="153">
        <f>[1]节奏总纲!AH551</f>
        <v>110.14481429681923</v>
      </c>
      <c r="AN551" s="153">
        <f>[1]节奏总纲!AZ551</f>
        <v>548</v>
      </c>
      <c r="AO551" s="153">
        <f>[1]节奏总纲!BA551</f>
        <v>49.501376233918585</v>
      </c>
      <c r="AP551" s="153">
        <f>[1]节奏总纲!BB551</f>
        <v>51.030916192165336</v>
      </c>
      <c r="AQ551" s="153">
        <f>[1]节奏总纲!BC551</f>
        <v>52.985537918440833</v>
      </c>
      <c r="AR551" s="153">
        <f>[1]节奏总纲!BD551</f>
        <v>55.729130529140882</v>
      </c>
      <c r="AS551" s="153">
        <f>[1]节奏总纲!BE551</f>
        <v>60.446883483459054</v>
      </c>
    </row>
    <row r="552" spans="17:45" x14ac:dyDescent="0.15">
      <c r="Q552" s="153">
        <f>[1]节奏总纲!AC552</f>
        <v>549</v>
      </c>
      <c r="R552" s="153">
        <f>[1]节奏总纲!AD552</f>
        <v>91.03178798676845</v>
      </c>
      <c r="S552" s="153">
        <f>[1]节奏总纲!AE552</f>
        <v>93.280770006369593</v>
      </c>
      <c r="T552" s="153">
        <f>[1]节奏总纲!AF552</f>
        <v>96.483632231894418</v>
      </c>
      <c r="U552" s="153">
        <f>[1]节奏总纲!AG552</f>
        <v>101.19450914597927</v>
      </c>
      <c r="V552" s="153">
        <f>[1]节奏总纲!AH552</f>
        <v>110.16913484915351</v>
      </c>
      <c r="AN552" s="153">
        <f>[1]节奏总纲!AZ552</f>
        <v>549</v>
      </c>
      <c r="AO552" s="153">
        <f>[1]节奏总纲!BA552</f>
        <v>49.513772101316505</v>
      </c>
      <c r="AP552" s="153">
        <f>[1]节奏总纲!BB552</f>
        <v>51.042469076124753</v>
      </c>
      <c r="AQ552" s="153">
        <f>[1]节奏总纲!BC552</f>
        <v>52.998840145638198</v>
      </c>
      <c r="AR552" s="153">
        <f>[1]节奏总纲!BD552</f>
        <v>55.741985439739274</v>
      </c>
      <c r="AS552" s="153">
        <f>[1]节奏总纲!BE552</f>
        <v>60.45925396050982</v>
      </c>
    </row>
    <row r="553" spans="17:45" x14ac:dyDescent="0.15">
      <c r="Q553" s="153">
        <f>[1]节奏总纲!AC553</f>
        <v>550</v>
      </c>
      <c r="R553" s="153">
        <f>[1]节奏总纲!AD553</f>
        <v>91.057178012513333</v>
      </c>
      <c r="S553" s="153">
        <f>[1]节奏总纲!AE553</f>
        <v>93.307114875987708</v>
      </c>
      <c r="T553" s="153">
        <f>[1]节奏总纲!AF553</f>
        <v>96.509055861455707</v>
      </c>
      <c r="U553" s="153">
        <f>[1]节奏总纲!AG553</f>
        <v>101.22228817231719</v>
      </c>
      <c r="V553" s="153">
        <f>[1]节奏总纲!AH553</f>
        <v>110.19345540148778</v>
      </c>
      <c r="AN553" s="153">
        <f>[1]节奏总纲!AZ553</f>
        <v>550</v>
      </c>
      <c r="AO553" s="153">
        <f>[1]节奏总纲!BA553</f>
        <v>49.526167968714425</v>
      </c>
      <c r="AP553" s="153">
        <f>[1]节奏总纲!BB553</f>
        <v>51.054021960084178</v>
      </c>
      <c r="AQ553" s="153">
        <f>[1]节奏总纲!BC553</f>
        <v>53.01048641570744</v>
      </c>
      <c r="AR553" s="153">
        <f>[1]节奏总纲!BD553</f>
        <v>55.754840350337666</v>
      </c>
      <c r="AS553" s="153">
        <f>[1]节奏总纲!BE553</f>
        <v>60.471624437560592</v>
      </c>
    </row>
    <row r="554" spans="17:45" x14ac:dyDescent="0.15">
      <c r="Q554" s="153">
        <f>[1]节奏总纲!AC554</f>
        <v>551</v>
      </c>
      <c r="R554" s="153">
        <f>[1]节奏总纲!AD554</f>
        <v>91.082568038258202</v>
      </c>
      <c r="S554" s="153">
        <f>[1]节奏总纲!AE554</f>
        <v>93.333459745605822</v>
      </c>
      <c r="T554" s="153">
        <f>[1]节奏总纲!AF554</f>
        <v>96.534479491016995</v>
      </c>
      <c r="U554" s="153">
        <f>[1]节奏总纲!AG554</f>
        <v>101.2500671986551</v>
      </c>
      <c r="V554" s="153">
        <f>[1]节奏总纲!AH554</f>
        <v>110.21777595382206</v>
      </c>
      <c r="AN554" s="153">
        <f>[1]节奏总纲!AZ554</f>
        <v>551</v>
      </c>
      <c r="AO554" s="153">
        <f>[1]节奏总纲!BA554</f>
        <v>49.538563836112345</v>
      </c>
      <c r="AP554" s="153">
        <f>[1]节奏总纲!BB554</f>
        <v>51.065574844043603</v>
      </c>
      <c r="AQ554" s="153">
        <f>[1]节奏总纲!BC554</f>
        <v>53.0219745067186</v>
      </c>
      <c r="AR554" s="153">
        <f>[1]节奏总纲!BD554</f>
        <v>55.767695260936065</v>
      </c>
      <c r="AS554" s="153">
        <f>[1]节奏总纲!BE554</f>
        <v>60.483994914611365</v>
      </c>
    </row>
    <row r="555" spans="17:45" x14ac:dyDescent="0.15">
      <c r="Q555" s="153">
        <f>[1]节奏总纲!AC555</f>
        <v>552</v>
      </c>
      <c r="R555" s="153">
        <f>[1]节奏总纲!AD555</f>
        <v>91.107958064003085</v>
      </c>
      <c r="S555" s="153">
        <f>[1]节奏总纲!AE555</f>
        <v>93.359804615223922</v>
      </c>
      <c r="T555" s="153">
        <f>[1]节奏总纲!AF555</f>
        <v>96.559903120578298</v>
      </c>
      <c r="U555" s="153">
        <f>[1]节奏总纲!AG555</f>
        <v>101.27784622499301</v>
      </c>
      <c r="V555" s="153">
        <f>[1]节奏总纲!AH555</f>
        <v>110.24209650615634</v>
      </c>
      <c r="AN555" s="153">
        <f>[1]节奏总纲!AZ555</f>
        <v>552</v>
      </c>
      <c r="AO555" s="153">
        <f>[1]节奏总纲!BA555</f>
        <v>49.550959703510273</v>
      </c>
      <c r="AP555" s="153">
        <f>[1]节奏总纲!BB555</f>
        <v>51.077127728003028</v>
      </c>
      <c r="AQ555" s="153">
        <f>[1]节奏总纲!BC555</f>
        <v>53.033462597729766</v>
      </c>
      <c r="AR555" s="153">
        <f>[1]节奏总纲!BD555</f>
        <v>55.780550171534458</v>
      </c>
      <c r="AS555" s="153">
        <f>[1]节奏总纲!BE555</f>
        <v>60.496365391662131</v>
      </c>
    </row>
    <row r="556" spans="17:45" x14ac:dyDescent="0.15">
      <c r="Q556" s="153">
        <f>[1]节奏总纲!AC556</f>
        <v>553</v>
      </c>
      <c r="R556" s="153">
        <f>[1]节奏总纲!AD556</f>
        <v>91.133348089747955</v>
      </c>
      <c r="S556" s="153">
        <f>[1]节奏总纲!AE556</f>
        <v>93.386149484842036</v>
      </c>
      <c r="T556" s="153">
        <f>[1]节奏总纲!AF556</f>
        <v>96.585326750139586</v>
      </c>
      <c r="U556" s="153">
        <f>[1]节奏总纲!AG556</f>
        <v>101.30562525133092</v>
      </c>
      <c r="V556" s="153">
        <f>[1]节奏总纲!AH556</f>
        <v>110.26641705849062</v>
      </c>
      <c r="AN556" s="153">
        <f>[1]节奏总纲!AZ556</f>
        <v>553</v>
      </c>
      <c r="AO556" s="153">
        <f>[1]节奏总纲!BA556</f>
        <v>49.563355570908193</v>
      </c>
      <c r="AP556" s="153">
        <f>[1]节奏总纲!BB556</f>
        <v>51.088680611962452</v>
      </c>
      <c r="AQ556" s="153">
        <f>[1]节奏总纲!BC556</f>
        <v>53.044950688740926</v>
      </c>
      <c r="AR556" s="153">
        <f>[1]节奏总纲!BD556</f>
        <v>55.79340508213285</v>
      </c>
      <c r="AS556" s="153">
        <f>[1]节奏总纲!BE556</f>
        <v>60.508735868712904</v>
      </c>
    </row>
    <row r="557" spans="17:45" x14ac:dyDescent="0.15">
      <c r="Q557" s="153">
        <f>[1]节奏总纲!AC557</f>
        <v>554</v>
      </c>
      <c r="R557" s="153">
        <f>[1]节奏总纲!AD557</f>
        <v>91.158738115492838</v>
      </c>
      <c r="S557" s="153">
        <f>[1]节奏总纲!AE557</f>
        <v>93.412494354460151</v>
      </c>
      <c r="T557" s="153">
        <f>[1]节奏总纲!AF557</f>
        <v>96.610750379700889</v>
      </c>
      <c r="U557" s="153">
        <f>[1]节奏总纲!AG557</f>
        <v>101.33340427766885</v>
      </c>
      <c r="V557" s="153">
        <f>[1]节奏总纲!AH557</f>
        <v>110.29073761082489</v>
      </c>
      <c r="AN557" s="153">
        <f>[1]节奏总纲!AZ557</f>
        <v>554</v>
      </c>
      <c r="AO557" s="153">
        <f>[1]节奏总纲!BA557</f>
        <v>49.575751438306114</v>
      </c>
      <c r="AP557" s="153">
        <f>[1]节奏总纲!BB557</f>
        <v>51.10023349592187</v>
      </c>
      <c r="AQ557" s="153">
        <f>[1]节奏总纲!BC557</f>
        <v>53.056438779752092</v>
      </c>
      <c r="AR557" s="153">
        <f>[1]节奏总纲!BD557</f>
        <v>55.806259992731242</v>
      </c>
      <c r="AS557" s="153">
        <f>[1]节奏总纲!BE557</f>
        <v>60.52110634576367</v>
      </c>
    </row>
    <row r="558" spans="17:45" x14ac:dyDescent="0.15">
      <c r="Q558" s="153">
        <f>[1]节奏总纲!AC558</f>
        <v>555</v>
      </c>
      <c r="R558" s="153">
        <f>[1]节奏总纲!AD558</f>
        <v>91.184128141237707</v>
      </c>
      <c r="S558" s="153">
        <f>[1]节奏总纲!AE558</f>
        <v>93.438839224078265</v>
      </c>
      <c r="T558" s="153">
        <f>[1]节奏总纲!AF558</f>
        <v>96.636174009262177</v>
      </c>
      <c r="U558" s="153">
        <f>[1]节奏总纲!AG558</f>
        <v>101.36118330400676</v>
      </c>
      <c r="V558" s="153">
        <f>[1]节奏总纲!AH558</f>
        <v>110.31505816315918</v>
      </c>
      <c r="AN558" s="153">
        <f>[1]节奏总纲!AZ558</f>
        <v>555</v>
      </c>
      <c r="AO558" s="153">
        <f>[1]节奏总纲!BA558</f>
        <v>49.588147305704041</v>
      </c>
      <c r="AP558" s="153">
        <f>[1]节奏总纲!BB558</f>
        <v>51.111786379881295</v>
      </c>
      <c r="AQ558" s="153">
        <f>[1]节奏总纲!BC558</f>
        <v>53.067926870763252</v>
      </c>
      <c r="AR558" s="153">
        <f>[1]节奏总纲!BD558</f>
        <v>55.819114903329634</v>
      </c>
      <c r="AS558" s="153">
        <f>[1]节奏总纲!BE558</f>
        <v>60.533476822814443</v>
      </c>
    </row>
    <row r="559" spans="17:45" x14ac:dyDescent="0.15">
      <c r="Q559" s="153">
        <f>[1]节奏总纲!AC559</f>
        <v>556</v>
      </c>
      <c r="R559" s="153">
        <f>[1]节奏总纲!AD559</f>
        <v>91.209518166982591</v>
      </c>
      <c r="S559" s="153">
        <f>[1]节奏总纲!AE559</f>
        <v>93.465184093696365</v>
      </c>
      <c r="T559" s="153">
        <f>[1]节奏总纲!AF559</f>
        <v>96.661597638823466</v>
      </c>
      <c r="U559" s="153">
        <f>[1]节奏总纲!AG559</f>
        <v>101.38896233034467</v>
      </c>
      <c r="V559" s="153">
        <f>[1]节奏总纲!AH559</f>
        <v>110.33937871549345</v>
      </c>
      <c r="AN559" s="153">
        <f>[1]节奏总纲!AZ559</f>
        <v>556</v>
      </c>
      <c r="AO559" s="153">
        <f>[1]节奏总纲!BA559</f>
        <v>49.600543173101961</v>
      </c>
      <c r="AP559" s="153">
        <f>[1]节奏总纲!BB559</f>
        <v>51.12333926384072</v>
      </c>
      <c r="AQ559" s="153">
        <f>[1]节奏总纲!BC559</f>
        <v>53.079414961774418</v>
      </c>
      <c r="AR559" s="153">
        <f>[1]节奏总纲!BD559</f>
        <v>55.831969813928033</v>
      </c>
      <c r="AS559" s="153">
        <f>[1]节奏总纲!BE559</f>
        <v>60.545847299865208</v>
      </c>
    </row>
    <row r="560" spans="17:45" x14ac:dyDescent="0.15">
      <c r="Q560" s="153">
        <f>[1]节奏总纲!AC560</f>
        <v>557</v>
      </c>
      <c r="R560" s="153">
        <f>[1]节奏总纲!AD560</f>
        <v>91.23490819272746</v>
      </c>
      <c r="S560" s="153">
        <f>[1]节奏总纲!AE560</f>
        <v>93.491528963314479</v>
      </c>
      <c r="T560" s="153">
        <f>[1]节奏总纲!AF560</f>
        <v>96.687021268384768</v>
      </c>
      <c r="U560" s="153">
        <f>[1]节奏总纲!AG560</f>
        <v>101.41674135668258</v>
      </c>
      <c r="V560" s="153">
        <f>[1]节奏总纲!AH560</f>
        <v>110.36369926782773</v>
      </c>
      <c r="AN560" s="153">
        <f>[1]节奏总纲!AZ560</f>
        <v>557</v>
      </c>
      <c r="AO560" s="153">
        <f>[1]节奏总纲!BA560</f>
        <v>49.612939040499882</v>
      </c>
      <c r="AP560" s="153">
        <f>[1]节奏总纲!BB560</f>
        <v>51.134892147800144</v>
      </c>
      <c r="AQ560" s="153">
        <f>[1]节奏总纲!BC560</f>
        <v>53.090903052785578</v>
      </c>
      <c r="AR560" s="153">
        <f>[1]节奏总纲!BD560</f>
        <v>55.844824724526426</v>
      </c>
      <c r="AS560" s="153">
        <f>[1]节奏总纲!BE560</f>
        <v>60.558217776915981</v>
      </c>
    </row>
    <row r="561" spans="17:45" x14ac:dyDescent="0.15">
      <c r="Q561" s="153">
        <f>[1]节奏总纲!AC561</f>
        <v>558</v>
      </c>
      <c r="R561" s="153">
        <f>[1]节奏总纲!AD561</f>
        <v>91.260298218472343</v>
      </c>
      <c r="S561" s="153">
        <f>[1]节奏总纲!AE561</f>
        <v>93.517873832932594</v>
      </c>
      <c r="T561" s="153">
        <f>[1]节奏总纲!AF561</f>
        <v>96.712444897946057</v>
      </c>
      <c r="U561" s="153">
        <f>[1]节奏总纲!AG561</f>
        <v>101.4445203830205</v>
      </c>
      <c r="V561" s="153">
        <f>[1]节奏总纲!AH561</f>
        <v>110.38801982016201</v>
      </c>
      <c r="AN561" s="153">
        <f>[1]节奏总纲!AZ561</f>
        <v>558</v>
      </c>
      <c r="AO561" s="153">
        <f>[1]节奏总纲!BA561</f>
        <v>49.625334907897802</v>
      </c>
      <c r="AP561" s="153">
        <f>[1]节奏总纲!BB561</f>
        <v>51.146445031759569</v>
      </c>
      <c r="AQ561" s="153">
        <f>[1]节奏总纲!BC561</f>
        <v>53.102391143796744</v>
      </c>
      <c r="AR561" s="153">
        <f>[1]节奏总纲!BD561</f>
        <v>55.857679635124818</v>
      </c>
      <c r="AS561" s="153">
        <f>[1]节奏总纲!BE561</f>
        <v>60.570588253966747</v>
      </c>
    </row>
    <row r="562" spans="17:45" x14ac:dyDescent="0.15">
      <c r="Q562" s="153">
        <f>[1]节奏总纲!AC562</f>
        <v>559</v>
      </c>
      <c r="R562" s="153">
        <f>[1]节奏总纲!AD562</f>
        <v>91.285688244217212</v>
      </c>
      <c r="S562" s="153">
        <f>[1]节奏总纲!AE562</f>
        <v>93.544218702550708</v>
      </c>
      <c r="T562" s="153">
        <f>[1]节奏总纲!AF562</f>
        <v>96.737868527507359</v>
      </c>
      <c r="U562" s="153">
        <f>[1]节奏总纲!AG562</f>
        <v>101.47229940935841</v>
      </c>
      <c r="V562" s="153">
        <f>[1]节奏总纲!AH562</f>
        <v>110.41234037249629</v>
      </c>
      <c r="AN562" s="153">
        <f>[1]节奏总纲!AZ562</f>
        <v>559</v>
      </c>
      <c r="AO562" s="153">
        <f>[1]节奏总纲!BA562</f>
        <v>49.637730775295729</v>
      </c>
      <c r="AP562" s="153">
        <f>[1]节奏总纲!BB562</f>
        <v>51.157997915718987</v>
      </c>
      <c r="AQ562" s="153">
        <f>[1]节奏总纲!BC562</f>
        <v>53.113879234807904</v>
      </c>
      <c r="AR562" s="153">
        <f>[1]节奏总纲!BD562</f>
        <v>55.87053454572321</v>
      </c>
      <c r="AS562" s="153">
        <f>[1]节奏总纲!BE562</f>
        <v>60.58295873101752</v>
      </c>
    </row>
    <row r="563" spans="17:45" x14ac:dyDescent="0.15">
      <c r="Q563" s="153">
        <f>[1]节奏总纲!AC563</f>
        <v>560</v>
      </c>
      <c r="R563" s="153">
        <f>[1]节奏总纲!AD563</f>
        <v>91.311078269962081</v>
      </c>
      <c r="S563" s="153">
        <f>[1]节奏总纲!AE563</f>
        <v>93.570563572168808</v>
      </c>
      <c r="T563" s="153">
        <f>[1]节奏总纲!AF563</f>
        <v>96.763292157068648</v>
      </c>
      <c r="U563" s="153">
        <f>[1]节奏总纲!AG563</f>
        <v>101.50007843569632</v>
      </c>
      <c r="V563" s="153">
        <f>[1]节奏总纲!AH563</f>
        <v>110.43666092483056</v>
      </c>
      <c r="AN563" s="153">
        <f>[1]节奏总纲!AZ563</f>
        <v>560</v>
      </c>
      <c r="AO563" s="153">
        <f>[1]节奏总纲!BA563</f>
        <v>49.65012664269365</v>
      </c>
      <c r="AP563" s="153">
        <f>[1]节奏总纲!BB563</f>
        <v>51.169550799678412</v>
      </c>
      <c r="AQ563" s="153">
        <f>[1]节奏总纲!BC563</f>
        <v>53.12536732581907</v>
      </c>
      <c r="AR563" s="153">
        <f>[1]节奏总纲!BD563</f>
        <v>55.883389456321602</v>
      </c>
      <c r="AS563" s="153">
        <f>[1]节奏总纲!BE563</f>
        <v>60.595329208068286</v>
      </c>
    </row>
    <row r="564" spans="17:45" x14ac:dyDescent="0.15">
      <c r="Q564" s="153">
        <f>[1]节奏总纲!AC564</f>
        <v>561</v>
      </c>
      <c r="R564" s="153">
        <f>[1]节奏总纲!AD564</f>
        <v>91.336468295706965</v>
      </c>
      <c r="S564" s="153">
        <f>[1]节奏总纲!AE564</f>
        <v>93.596908441786923</v>
      </c>
      <c r="T564" s="153">
        <f>[1]节奏总纲!AF564</f>
        <v>96.788715786629936</v>
      </c>
      <c r="U564" s="153">
        <f>[1]节奏总纲!AG564</f>
        <v>101.52785746203423</v>
      </c>
      <c r="V564" s="153">
        <f>[1]节奏总纲!AH564</f>
        <v>110.46098147716484</v>
      </c>
      <c r="AN564" s="153">
        <f>[1]节奏总纲!AZ564</f>
        <v>561</v>
      </c>
      <c r="AO564" s="153">
        <f>[1]节奏总纲!BA564</f>
        <v>49.66252251009157</v>
      </c>
      <c r="AP564" s="153">
        <f>[1]节奏总纲!BB564</f>
        <v>51.181103683637836</v>
      </c>
      <c r="AQ564" s="153">
        <f>[1]节奏总纲!BC564</f>
        <v>53.13685541683023</v>
      </c>
      <c r="AR564" s="153">
        <f>[1]节奏总纲!BD564</f>
        <v>55.896244366920001</v>
      </c>
      <c r="AS564" s="153">
        <f>[1]节奏总纲!BE564</f>
        <v>60.607699685119059</v>
      </c>
    </row>
    <row r="565" spans="17:45" x14ac:dyDescent="0.15">
      <c r="Q565" s="153">
        <f>[1]节奏总纲!AC565</f>
        <v>562</v>
      </c>
      <c r="R565" s="153">
        <f>[1]节奏总纲!AD565</f>
        <v>91.361858321451834</v>
      </c>
      <c r="S565" s="153">
        <f>[1]节奏总纲!AE565</f>
        <v>93.623253311405037</v>
      </c>
      <c r="T565" s="153">
        <f>[1]节奏总纲!AF565</f>
        <v>96.814139416191239</v>
      </c>
      <c r="U565" s="153">
        <f>[1]节奏总纲!AG565</f>
        <v>101.55563648837216</v>
      </c>
      <c r="V565" s="153">
        <f>[1]节奏总纲!AH565</f>
        <v>110.48530202949912</v>
      </c>
      <c r="AN565" s="153">
        <f>[1]节奏总纲!AZ565</f>
        <v>562</v>
      </c>
      <c r="AO565" s="153">
        <f>[1]节奏总纲!BA565</f>
        <v>49.67491837748949</v>
      </c>
      <c r="AP565" s="153">
        <f>[1]节奏总纲!BB565</f>
        <v>51.192656567597261</v>
      </c>
      <c r="AQ565" s="153">
        <f>[1]节奏总纲!BC565</f>
        <v>53.148343507841396</v>
      </c>
      <c r="AR565" s="153">
        <f>[1]节奏总纲!BD565</f>
        <v>55.909099277518393</v>
      </c>
      <c r="AS565" s="153">
        <f>[1]节奏总纲!BE565</f>
        <v>60.620070162169824</v>
      </c>
    </row>
    <row r="566" spans="17:45" x14ac:dyDescent="0.15">
      <c r="Q566" s="153">
        <f>[1]节奏总纲!AC566</f>
        <v>563</v>
      </c>
      <c r="R566" s="153">
        <f>[1]节奏总纲!AD566</f>
        <v>91.387248347196717</v>
      </c>
      <c r="S566" s="153">
        <f>[1]节奏总纲!AE566</f>
        <v>93.649598181023151</v>
      </c>
      <c r="T566" s="153">
        <f>[1]节奏总纲!AF566</f>
        <v>96.839563045752527</v>
      </c>
      <c r="U566" s="153">
        <f>[1]节奏总纲!AG566</f>
        <v>101.58341551471007</v>
      </c>
      <c r="V566" s="153">
        <f>[1]节奏总纲!AH566</f>
        <v>110.5096225818334</v>
      </c>
      <c r="AN566" s="153">
        <f>[1]节奏总纲!AZ566</f>
        <v>563</v>
      </c>
      <c r="AO566" s="153">
        <f>[1]节奏总纲!BA566</f>
        <v>49.687314244887418</v>
      </c>
      <c r="AP566" s="153">
        <f>[1]节奏总纲!BB566</f>
        <v>51.204209451556679</v>
      </c>
      <c r="AQ566" s="153">
        <f>[1]节奏总纲!BC566</f>
        <v>53.159831598852556</v>
      </c>
      <c r="AR566" s="153">
        <f>[1]节奏总纲!BD566</f>
        <v>55.921954188116786</v>
      </c>
      <c r="AS566" s="153">
        <f>[1]节奏总纲!BE566</f>
        <v>60.632440639220597</v>
      </c>
    </row>
    <row r="567" spans="17:45" x14ac:dyDescent="0.15">
      <c r="Q567" s="153">
        <f>[1]节奏总纲!AC567</f>
        <v>564</v>
      </c>
      <c r="R567" s="153">
        <f>[1]节奏总纲!AD567</f>
        <v>91.412638372941586</v>
      </c>
      <c r="S567" s="153">
        <f>[1]节奏总纲!AE567</f>
        <v>93.675943050641251</v>
      </c>
      <c r="T567" s="153">
        <f>[1]节奏总纲!AF567</f>
        <v>96.86498667531383</v>
      </c>
      <c r="U567" s="153">
        <f>[1]节奏总纲!AG567</f>
        <v>101.61119454104798</v>
      </c>
      <c r="V567" s="153">
        <f>[1]节奏总纲!AH567</f>
        <v>110.53394313416767</v>
      </c>
      <c r="AN567" s="153">
        <f>[1]节奏总纲!AZ567</f>
        <v>564</v>
      </c>
      <c r="AO567" s="153">
        <f>[1]节奏总纲!BA567</f>
        <v>49.699710112285338</v>
      </c>
      <c r="AP567" s="153">
        <f>[1]节奏总纲!BB567</f>
        <v>51.215762335516104</v>
      </c>
      <c r="AQ567" s="153">
        <f>[1]节奏总纲!BC567</f>
        <v>53.171319689863722</v>
      </c>
      <c r="AR567" s="153">
        <f>[1]节奏总纲!BD567</f>
        <v>55.934809098715178</v>
      </c>
      <c r="AS567" s="153">
        <f>[1]节奏总纲!BE567</f>
        <v>60.64481111627137</v>
      </c>
    </row>
    <row r="568" spans="17:45" x14ac:dyDescent="0.15">
      <c r="Q568" s="153">
        <f>[1]节奏总纲!AC568</f>
        <v>565</v>
      </c>
      <c r="R568" s="153">
        <f>[1]节奏总纲!AD568</f>
        <v>91.43802839868647</v>
      </c>
      <c r="S568" s="153">
        <f>[1]节奏总纲!AE568</f>
        <v>93.702287920259366</v>
      </c>
      <c r="T568" s="153">
        <f>[1]节奏总纲!AF568</f>
        <v>96.890410304875118</v>
      </c>
      <c r="U568" s="153">
        <f>[1]节奏总纲!AG568</f>
        <v>101.63897356738589</v>
      </c>
      <c r="V568" s="153">
        <f>[1]节奏总纲!AH568</f>
        <v>110.55826368650196</v>
      </c>
      <c r="AN568" s="153">
        <f>[1]节奏总纲!AZ568</f>
        <v>565</v>
      </c>
      <c r="AO568" s="153">
        <f>[1]节奏总纲!BA568</f>
        <v>49.712105979683258</v>
      </c>
      <c r="AP568" s="153">
        <f>[1]节奏总纲!BB568</f>
        <v>51.227315219475528</v>
      </c>
      <c r="AQ568" s="153">
        <f>[1]节奏总纲!BC568</f>
        <v>53.182807780874882</v>
      </c>
      <c r="AR568" s="153">
        <f>[1]节奏总纲!BD568</f>
        <v>55.94766400931357</v>
      </c>
      <c r="AS568" s="153">
        <f>[1]节奏总纲!BE568</f>
        <v>60.657181593322136</v>
      </c>
    </row>
    <row r="569" spans="17:45" x14ac:dyDescent="0.15">
      <c r="Q569" s="153">
        <f>[1]节奏总纲!AC569</f>
        <v>566</v>
      </c>
      <c r="R569" s="153">
        <f>[1]节奏总纲!AD569</f>
        <v>91.463418424431339</v>
      </c>
      <c r="S569" s="153">
        <f>[1]节奏总纲!AE569</f>
        <v>93.72863278987748</v>
      </c>
      <c r="T569" s="153">
        <f>[1]节奏总纲!AF569</f>
        <v>96.915833934436407</v>
      </c>
      <c r="U569" s="153">
        <f>[1]节奏总纲!AG569</f>
        <v>101.66675259372381</v>
      </c>
      <c r="V569" s="153">
        <f>[1]节奏总纲!AH569</f>
        <v>110.58258423883623</v>
      </c>
      <c r="AN569" s="153">
        <f>[1]节奏总纲!AZ569</f>
        <v>566</v>
      </c>
      <c r="AO569" s="153">
        <f>[1]节奏总纲!BA569</f>
        <v>49.724501847081179</v>
      </c>
      <c r="AP569" s="153">
        <f>[1]节奏总纲!BB569</f>
        <v>51.238868103434953</v>
      </c>
      <c r="AQ569" s="153">
        <f>[1]节奏总纲!BC569</f>
        <v>53.194295871886048</v>
      </c>
      <c r="AR569" s="153">
        <f>[1]节奏总纲!BD569</f>
        <v>55.960518919911962</v>
      </c>
      <c r="AS569" s="153">
        <f>[1]节奏总纲!BE569</f>
        <v>60.669552070372909</v>
      </c>
    </row>
    <row r="570" spans="17:45" x14ac:dyDescent="0.15">
      <c r="Q570" s="153">
        <f>[1]节奏总纲!AC570</f>
        <v>567</v>
      </c>
      <c r="R570" s="153">
        <f>[1]节奏总纲!AD570</f>
        <v>91.488808450176222</v>
      </c>
      <c r="S570" s="153">
        <f>[1]节奏总纲!AE570</f>
        <v>93.754977659495594</v>
      </c>
      <c r="T570" s="153">
        <f>[1]节奏总纲!AF570</f>
        <v>96.941257563997709</v>
      </c>
      <c r="U570" s="153">
        <f>[1]节奏总纲!AG570</f>
        <v>101.69453162006172</v>
      </c>
      <c r="V570" s="153">
        <f>[1]节奏总纲!AH570</f>
        <v>110.60690479117051</v>
      </c>
      <c r="AN570" s="153">
        <f>[1]节奏总纲!AZ570</f>
        <v>567</v>
      </c>
      <c r="AO570" s="153">
        <f>[1]节奏总纲!BA570</f>
        <v>49.736897714479106</v>
      </c>
      <c r="AP570" s="153">
        <f>[1]节奏总纲!BB570</f>
        <v>51.250420987394378</v>
      </c>
      <c r="AQ570" s="153">
        <f>[1]节奏总纲!BC570</f>
        <v>53.205783962897208</v>
      </c>
      <c r="AR570" s="153">
        <f>[1]节奏总纲!BD570</f>
        <v>55.973373830510361</v>
      </c>
      <c r="AS570" s="153">
        <f>[1]节奏总纲!BE570</f>
        <v>60.681922547423675</v>
      </c>
    </row>
    <row r="571" spans="17:45" x14ac:dyDescent="0.15">
      <c r="Q571" s="153">
        <f>[1]节奏总纲!AC571</f>
        <v>568</v>
      </c>
      <c r="R571" s="153">
        <f>[1]节奏总纲!AD571</f>
        <v>91.514198475921091</v>
      </c>
      <c r="S571" s="153">
        <f>[1]节奏总纲!AE571</f>
        <v>93.781322529113694</v>
      </c>
      <c r="T571" s="153">
        <f>[1]节奏总纲!AF571</f>
        <v>96.966681193558998</v>
      </c>
      <c r="U571" s="153">
        <f>[1]节奏总纲!AG571</f>
        <v>101.72231064639963</v>
      </c>
      <c r="V571" s="153">
        <f>[1]节奏总纲!AH571</f>
        <v>110.63122534350479</v>
      </c>
      <c r="AN571" s="153">
        <f>[1]节奏总纲!AZ571</f>
        <v>568</v>
      </c>
      <c r="AO571" s="153">
        <f>[1]节奏总纲!BA571</f>
        <v>49.749293581877026</v>
      </c>
      <c r="AP571" s="153">
        <f>[1]节奏总纲!BB571</f>
        <v>51.261973871353796</v>
      </c>
      <c r="AQ571" s="153">
        <f>[1]节奏总纲!BC571</f>
        <v>53.217272053908374</v>
      </c>
      <c r="AR571" s="153">
        <f>[1]节奏总纲!BD571</f>
        <v>55.986228741108754</v>
      </c>
      <c r="AS571" s="153">
        <f>[1]节奏总纲!BE571</f>
        <v>60.694293024474447</v>
      </c>
    </row>
    <row r="572" spans="17:45" x14ac:dyDescent="0.15">
      <c r="Q572" s="153">
        <f>[1]节奏总纲!AC572</f>
        <v>569</v>
      </c>
      <c r="R572" s="153">
        <f>[1]节奏总纲!AD572</f>
        <v>91.539588501665975</v>
      </c>
      <c r="S572" s="153">
        <f>[1]节奏总纲!AE572</f>
        <v>93.807667398731809</v>
      </c>
      <c r="T572" s="153">
        <f>[1]节奏总纲!AF572</f>
        <v>96.9921048231203</v>
      </c>
      <c r="U572" s="153">
        <f>[1]节奏总纲!AG572</f>
        <v>101.75008967273754</v>
      </c>
      <c r="V572" s="153">
        <f>[1]节奏总纲!AH572</f>
        <v>110.65554589583907</v>
      </c>
      <c r="AN572" s="153">
        <f>[1]节奏总纲!AZ572</f>
        <v>569</v>
      </c>
      <c r="AO572" s="153">
        <f>[1]节奏总纲!BA572</f>
        <v>49.761689449274947</v>
      </c>
      <c r="AP572" s="153">
        <f>[1]节奏总纲!BB572</f>
        <v>51.27352675531322</v>
      </c>
      <c r="AQ572" s="153">
        <f>[1]节奏总纲!BC572</f>
        <v>53.228760144919534</v>
      </c>
      <c r="AR572" s="153">
        <f>[1]节奏总纲!BD572</f>
        <v>55.999083651707146</v>
      </c>
      <c r="AS572" s="153">
        <f>[1]节奏总纲!BE572</f>
        <v>60.706663501525213</v>
      </c>
    </row>
    <row r="573" spans="17:45" x14ac:dyDescent="0.15">
      <c r="Q573" s="153">
        <f>[1]节奏总纲!AC573</f>
        <v>570</v>
      </c>
      <c r="R573" s="153">
        <f>[1]节奏总纲!AD573</f>
        <v>91.564978527410844</v>
      </c>
      <c r="S573" s="153">
        <f>[1]节奏总纲!AE573</f>
        <v>93.834012268349923</v>
      </c>
      <c r="T573" s="153">
        <f>[1]节奏总纲!AF573</f>
        <v>97.015787500523516</v>
      </c>
      <c r="U573" s="153">
        <f>[1]节奏总纲!AG573</f>
        <v>101.77786869907547</v>
      </c>
      <c r="V573" s="153">
        <f>[1]节奏总纲!AH573</f>
        <v>110.67986644817334</v>
      </c>
      <c r="AN573" s="153">
        <f>[1]节奏总纲!AZ573</f>
        <v>570</v>
      </c>
      <c r="AO573" s="153">
        <f>[1]节奏总纲!BA573</f>
        <v>49.774085316672867</v>
      </c>
      <c r="AP573" s="153">
        <f>[1]节奏总纲!BB573</f>
        <v>51.285079639272645</v>
      </c>
      <c r="AQ573" s="153">
        <f>[1]节奏总纲!BC573</f>
        <v>53.240248235930693</v>
      </c>
      <c r="AR573" s="153">
        <f>[1]节奏总纲!BD573</f>
        <v>56.010312347085055</v>
      </c>
      <c r="AS573" s="153">
        <f>[1]节奏总纲!BE573</f>
        <v>60.719033978575986</v>
      </c>
    </row>
    <row r="574" spans="17:45" x14ac:dyDescent="0.15">
      <c r="Q574" s="153">
        <f>[1]节奏总纲!AC574</f>
        <v>571</v>
      </c>
      <c r="R574" s="153">
        <f>[1]节奏总纲!AD574</f>
        <v>91.590368553155713</v>
      </c>
      <c r="S574" s="153">
        <f>[1]节奏总纲!AE574</f>
        <v>93.860357137968037</v>
      </c>
      <c r="T574" s="153">
        <f>[1]节奏总纲!AF574</f>
        <v>97.038686017141032</v>
      </c>
      <c r="U574" s="153">
        <f>[1]节奏总纲!AG574</f>
        <v>101.80564772541338</v>
      </c>
      <c r="V574" s="153">
        <f>[1]节奏总纲!AH574</f>
        <v>110.70418700050762</v>
      </c>
      <c r="AN574" s="153">
        <f>[1]节奏总纲!AZ574</f>
        <v>571</v>
      </c>
      <c r="AO574" s="153">
        <f>[1]节奏总纲!BA574</f>
        <v>49.786481184070794</v>
      </c>
      <c r="AP574" s="153">
        <f>[1]节奏总纲!BB574</f>
        <v>51.29663252323207</v>
      </c>
      <c r="AQ574" s="153">
        <f>[1]节奏总纲!BC574</f>
        <v>53.25173632694186</v>
      </c>
      <c r="AR574" s="153">
        <f>[1]节奏总纲!BD574</f>
        <v>56.021416221776612</v>
      </c>
      <c r="AS574" s="153">
        <f>[1]节奏总纲!BE574</f>
        <v>60.731404455626752</v>
      </c>
    </row>
    <row r="575" spans="17:45" x14ac:dyDescent="0.15">
      <c r="Q575" s="153">
        <f>[1]节奏总纲!AC575</f>
        <v>572</v>
      </c>
      <c r="R575" s="153">
        <f>[1]节奏总纲!AD575</f>
        <v>91.615758578900596</v>
      </c>
      <c r="S575" s="153">
        <f>[1]节奏总纲!AE575</f>
        <v>93.886702007586138</v>
      </c>
      <c r="T575" s="153">
        <f>[1]节奏总纲!AF575</f>
        <v>97.061584533758534</v>
      </c>
      <c r="U575" s="153">
        <f>[1]节奏总纲!AG575</f>
        <v>101.83342675175129</v>
      </c>
      <c r="V575" s="153">
        <f>[1]节奏总纲!AH575</f>
        <v>110.7285075528419</v>
      </c>
      <c r="AN575" s="153">
        <f>[1]节奏总纲!AZ575</f>
        <v>572</v>
      </c>
      <c r="AO575" s="153">
        <f>[1]节奏总纲!BA575</f>
        <v>49.798877051468715</v>
      </c>
      <c r="AP575" s="153">
        <f>[1]节奏总纲!BB575</f>
        <v>51.308185407191495</v>
      </c>
      <c r="AQ575" s="153">
        <f>[1]节奏总纲!BC575</f>
        <v>53.263224417953019</v>
      </c>
      <c r="AR575" s="153">
        <f>[1]节奏总纲!BD575</f>
        <v>56.032520096468168</v>
      </c>
      <c r="AS575" s="153">
        <f>[1]节奏总纲!BE575</f>
        <v>60.743774932677525</v>
      </c>
    </row>
    <row r="576" spans="17:45" x14ac:dyDescent="0.15">
      <c r="Q576" s="153">
        <f>[1]节奏总纲!AC576</f>
        <v>573</v>
      </c>
      <c r="R576" s="153">
        <f>[1]节奏总纲!AD576</f>
        <v>91.641148604645466</v>
      </c>
      <c r="S576" s="153">
        <f>[1]节奏总纲!AE576</f>
        <v>93.913046877204252</v>
      </c>
      <c r="T576" s="153">
        <f>[1]节奏总纲!AF576</f>
        <v>97.084483050376051</v>
      </c>
      <c r="U576" s="153">
        <f>[1]节奏总纲!AG576</f>
        <v>101.8612057780892</v>
      </c>
      <c r="V576" s="153">
        <f>[1]节奏总纲!AH576</f>
        <v>110.75282810517618</v>
      </c>
      <c r="AN576" s="153">
        <f>[1]节奏总纲!AZ576</f>
        <v>573</v>
      </c>
      <c r="AO576" s="153">
        <f>[1]节奏总纲!BA576</f>
        <v>49.811272918866635</v>
      </c>
      <c r="AP576" s="153">
        <f>[1]节奏总纲!BB576</f>
        <v>51.319738291150912</v>
      </c>
      <c r="AQ576" s="153">
        <f>[1]节奏总纲!BC576</f>
        <v>53.274712508964186</v>
      </c>
      <c r="AR576" s="153">
        <f>[1]节奏总纲!BD576</f>
        <v>56.043623971159718</v>
      </c>
      <c r="AS576" s="153">
        <f>[1]节奏总纲!BE576</f>
        <v>60.75614540972829</v>
      </c>
    </row>
    <row r="577" spans="17:45" x14ac:dyDescent="0.15">
      <c r="Q577" s="153">
        <f>[1]节奏总纲!AC577</f>
        <v>574</v>
      </c>
      <c r="R577" s="153">
        <f>[1]节奏总纲!AD577</f>
        <v>91.666538630390349</v>
      </c>
      <c r="S577" s="153">
        <f>[1]节奏总纲!AE577</f>
        <v>93.939391746822366</v>
      </c>
      <c r="T577" s="153">
        <f>[1]节奏总纲!AF577</f>
        <v>97.107381566993553</v>
      </c>
      <c r="U577" s="153">
        <f>[1]节奏总纲!AG577</f>
        <v>101.88898480442712</v>
      </c>
      <c r="V577" s="153">
        <f>[1]节奏总纲!AH577</f>
        <v>110.77714865751045</v>
      </c>
      <c r="AN577" s="153">
        <f>[1]节奏总纲!AZ577</f>
        <v>574</v>
      </c>
      <c r="AO577" s="153">
        <f>[1]节奏总纲!BA577</f>
        <v>49.823668786264555</v>
      </c>
      <c r="AP577" s="153">
        <f>[1]节奏总纲!BB577</f>
        <v>51.331291175110337</v>
      </c>
      <c r="AQ577" s="153">
        <f>[1]节奏总纲!BC577</f>
        <v>53.286200599975345</v>
      </c>
      <c r="AR577" s="153">
        <f>[1]节奏总纲!BD577</f>
        <v>56.054727845851275</v>
      </c>
      <c r="AS577" s="153">
        <f>[1]节奏总纲!BE577</f>
        <v>60.768515886779063</v>
      </c>
    </row>
    <row r="578" spans="17:45" x14ac:dyDescent="0.15">
      <c r="Q578" s="153">
        <f>[1]节奏总纲!AC578</f>
        <v>575</v>
      </c>
      <c r="R578" s="153">
        <f>[1]节奏总纲!AD578</f>
        <v>91.691928656135218</v>
      </c>
      <c r="S578" s="153">
        <f>[1]节奏总纲!AE578</f>
        <v>93.965736616440481</v>
      </c>
      <c r="T578" s="153">
        <f>[1]节奏总纲!AF578</f>
        <v>97.130280083611069</v>
      </c>
      <c r="U578" s="153">
        <f>[1]节奏总纲!AG578</f>
        <v>101.91676383076503</v>
      </c>
      <c r="V578" s="153">
        <f>[1]节奏总纲!AH578</f>
        <v>110.80146920984474</v>
      </c>
      <c r="AN578" s="153">
        <f>[1]节奏总纲!AZ578</f>
        <v>575</v>
      </c>
      <c r="AO578" s="153">
        <f>[1]节奏总纲!BA578</f>
        <v>49.836064653662483</v>
      </c>
      <c r="AP578" s="153">
        <f>[1]节奏总纲!BB578</f>
        <v>51.342844059069762</v>
      </c>
      <c r="AQ578" s="153">
        <f>[1]节奏总纲!BC578</f>
        <v>53.297688690986512</v>
      </c>
      <c r="AR578" s="153">
        <f>[1]节奏总纲!BD578</f>
        <v>56.065831720542832</v>
      </c>
      <c r="AS578" s="153">
        <f>[1]节奏总纲!BE578</f>
        <v>60.780886363829836</v>
      </c>
    </row>
    <row r="579" spans="17:45" x14ac:dyDescent="0.15">
      <c r="Q579" s="153">
        <f>[1]节奏总纲!AC579</f>
        <v>576</v>
      </c>
      <c r="R579" s="153">
        <f>[1]节奏总纲!AD579</f>
        <v>91.717318681880101</v>
      </c>
      <c r="S579" s="153">
        <f>[1]节奏总纲!AE579</f>
        <v>93.992081486058581</v>
      </c>
      <c r="T579" s="153">
        <f>[1]节奏总纲!AF579</f>
        <v>97.153178600228586</v>
      </c>
      <c r="U579" s="153">
        <f>[1]节奏总纲!AG579</f>
        <v>101.94454285710295</v>
      </c>
      <c r="V579" s="153">
        <f>[1]节奏总纲!AH579</f>
        <v>110.82578976217901</v>
      </c>
      <c r="AN579" s="153">
        <f>[1]节奏总纲!AZ579</f>
        <v>576</v>
      </c>
      <c r="AO579" s="153">
        <f>[1]节奏总纲!BA579</f>
        <v>49.848460521060403</v>
      </c>
      <c r="AP579" s="153">
        <f>[1]节奏总纲!BB579</f>
        <v>51.354396943029187</v>
      </c>
      <c r="AQ579" s="153">
        <f>[1]节奏总纲!BC579</f>
        <v>53.309176781997671</v>
      </c>
      <c r="AR579" s="153">
        <f>[1]节奏总纲!BD579</f>
        <v>56.076935595234382</v>
      </c>
      <c r="AS579" s="153">
        <f>[1]节奏总纲!BE579</f>
        <v>60.793256840880602</v>
      </c>
    </row>
    <row r="580" spans="17:45" x14ac:dyDescent="0.15">
      <c r="Q580" s="153">
        <f>[1]节奏总纲!AC580</f>
        <v>577</v>
      </c>
      <c r="R580" s="153">
        <f>[1]节奏总纲!AD580</f>
        <v>91.742708707624971</v>
      </c>
      <c r="S580" s="153">
        <f>[1]节奏总纲!AE580</f>
        <v>94.016709456706678</v>
      </c>
      <c r="T580" s="153">
        <f>[1]节奏总纲!AF580</f>
        <v>97.176077116846088</v>
      </c>
      <c r="U580" s="153">
        <f>[1]节奏总纲!AG580</f>
        <v>101.97232188344086</v>
      </c>
      <c r="V580" s="153">
        <f>[1]节奏总纲!AH580</f>
        <v>110.85011031451329</v>
      </c>
      <c r="AN580" s="153">
        <f>[1]节奏总纲!AZ580</f>
        <v>577</v>
      </c>
      <c r="AO580" s="153">
        <f>[1]节奏总纲!BA580</f>
        <v>49.860856388458323</v>
      </c>
      <c r="AP580" s="153">
        <f>[1]节奏总纲!BB580</f>
        <v>51.365949826988611</v>
      </c>
      <c r="AQ580" s="153">
        <f>[1]节奏总纲!BC580</f>
        <v>53.320664873008838</v>
      </c>
      <c r="AR580" s="153">
        <f>[1]节奏总纲!BD580</f>
        <v>56.088039469925938</v>
      </c>
      <c r="AS580" s="153">
        <f>[1]节奏总纲!BE580</f>
        <v>60.805627317931375</v>
      </c>
    </row>
    <row r="581" spans="17:45" x14ac:dyDescent="0.15">
      <c r="Q581" s="153">
        <f>[1]节奏总纲!AC581</f>
        <v>578</v>
      </c>
      <c r="R581" s="153">
        <f>[1]节奏总纲!AD581</f>
        <v>91.768098733369854</v>
      </c>
      <c r="S581" s="153">
        <f>[1]节奏总纲!AE581</f>
        <v>94.040599609814038</v>
      </c>
      <c r="T581" s="153">
        <f>[1]节奏总纲!AF581</f>
        <v>97.198975633463604</v>
      </c>
      <c r="U581" s="153">
        <f>[1]节奏总纲!AG581</f>
        <v>102.00008856468429</v>
      </c>
      <c r="V581" s="153">
        <f>[1]节奏总纲!AH581</f>
        <v>110.87443086684758</v>
      </c>
      <c r="AN581" s="153">
        <f>[1]节奏总纲!AZ581</f>
        <v>578</v>
      </c>
      <c r="AO581" s="153">
        <f>[1]节奏总纲!BA581</f>
        <v>49.873252255856244</v>
      </c>
      <c r="AP581" s="153">
        <f>[1]节奏总纲!BB581</f>
        <v>51.377502710948029</v>
      </c>
      <c r="AQ581" s="153">
        <f>[1]节奏总纲!BC581</f>
        <v>53.332152964019997</v>
      </c>
      <c r="AR581" s="153">
        <f>[1]节奏总纲!BD581</f>
        <v>56.099143344617488</v>
      </c>
      <c r="AS581" s="153">
        <f>[1]节奏总纲!BE581</f>
        <v>60.817997794982141</v>
      </c>
    </row>
    <row r="582" spans="17:45" x14ac:dyDescent="0.15">
      <c r="Q582" s="153">
        <f>[1]节奏总纲!AC582</f>
        <v>579</v>
      </c>
      <c r="R582" s="153">
        <f>[1]节奏总纲!AD582</f>
        <v>91.793488759114723</v>
      </c>
      <c r="S582" s="153">
        <f>[1]节奏总纲!AE582</f>
        <v>94.064489762921397</v>
      </c>
      <c r="T582" s="153">
        <f>[1]节奏总纲!AF582</f>
        <v>97.221874150081106</v>
      </c>
      <c r="U582" s="153">
        <f>[1]节奏总纲!AG582</f>
        <v>102.02446916215973</v>
      </c>
      <c r="V582" s="153">
        <f>[1]节奏总纲!AH582</f>
        <v>110.89875141918185</v>
      </c>
      <c r="AN582" s="153">
        <f>[1]节奏总纲!AZ582</f>
        <v>579</v>
      </c>
      <c r="AO582" s="153">
        <f>[1]节奏总纲!BA582</f>
        <v>49.885648123254171</v>
      </c>
      <c r="AP582" s="153">
        <f>[1]节奏总纲!BB582</f>
        <v>51.389055594907454</v>
      </c>
      <c r="AQ582" s="153">
        <f>[1]节奏总纲!BC582</f>
        <v>53.343641055031163</v>
      </c>
      <c r="AR582" s="153">
        <f>[1]节奏总纲!BD582</f>
        <v>56.110247219309045</v>
      </c>
      <c r="AS582" s="153">
        <f>[1]节奏总纲!BE582</f>
        <v>60.830368272032914</v>
      </c>
    </row>
    <row r="583" spans="17:45" x14ac:dyDescent="0.15">
      <c r="Q583" s="153">
        <f>[1]节奏总纲!AC583</f>
        <v>580</v>
      </c>
      <c r="R583" s="153">
        <f>[1]节奏总纲!AD583</f>
        <v>91.818878784859606</v>
      </c>
      <c r="S583" s="153">
        <f>[1]节奏总纲!AE583</f>
        <v>94.088379916028757</v>
      </c>
      <c r="T583" s="153">
        <f>[1]节奏总纲!AF583</f>
        <v>97.244772666698623</v>
      </c>
      <c r="U583" s="153">
        <f>[1]节奏总纲!AG583</f>
        <v>102.04884975963516</v>
      </c>
      <c r="V583" s="153">
        <f>[1]节奏总纲!AH583</f>
        <v>110.92307197151612</v>
      </c>
      <c r="AN583" s="153">
        <f>[1]节奏总纲!AZ583</f>
        <v>580</v>
      </c>
      <c r="AO583" s="153">
        <f>[1]节奏总纲!BA583</f>
        <v>49.898043990652091</v>
      </c>
      <c r="AP583" s="153">
        <f>[1]节奏总纲!BB583</f>
        <v>51.400608478866879</v>
      </c>
      <c r="AQ583" s="153">
        <f>[1]节奏总纲!BC583</f>
        <v>53.355129146042323</v>
      </c>
      <c r="AR583" s="153">
        <f>[1]节奏总纲!BD583</f>
        <v>56.121351094000602</v>
      </c>
      <c r="AS583" s="153">
        <f>[1]节奏总纲!BE583</f>
        <v>60.842738749083679</v>
      </c>
    </row>
    <row r="584" spans="17:45" x14ac:dyDescent="0.15">
      <c r="Q584" s="153">
        <f>[1]节奏总纲!AC584</f>
        <v>581</v>
      </c>
      <c r="R584" s="153">
        <f>[1]节奏总纲!AD584</f>
        <v>91.844268810604476</v>
      </c>
      <c r="S584" s="153">
        <f>[1]节奏总纲!AE584</f>
        <v>94.112270069136102</v>
      </c>
      <c r="T584" s="153">
        <f>[1]节奏总纲!AF584</f>
        <v>97.267671183316139</v>
      </c>
      <c r="U584" s="153">
        <f>[1]节奏总纲!AG584</f>
        <v>102.0732303571106</v>
      </c>
      <c r="V584" s="153">
        <f>[1]节奏总纲!AH584</f>
        <v>110.94739252385041</v>
      </c>
      <c r="AN584" s="153">
        <f>[1]节奏总纲!AZ584</f>
        <v>581</v>
      </c>
      <c r="AO584" s="153">
        <f>[1]节奏总纲!BA584</f>
        <v>49.910439858050012</v>
      </c>
      <c r="AP584" s="153">
        <f>[1]节奏总纲!BB584</f>
        <v>51.412161362826303</v>
      </c>
      <c r="AQ584" s="153">
        <f>[1]节奏总纲!BC584</f>
        <v>53.366617237053489</v>
      </c>
      <c r="AR584" s="153">
        <f>[1]节奏总纲!BD584</f>
        <v>56.132454968692151</v>
      </c>
      <c r="AS584" s="153">
        <f>[1]节奏总纲!BE584</f>
        <v>60.855109226134452</v>
      </c>
    </row>
    <row r="585" spans="17:45" x14ac:dyDescent="0.15">
      <c r="Q585" s="153">
        <f>[1]节奏总纲!AC585</f>
        <v>582</v>
      </c>
      <c r="R585" s="153">
        <f>[1]节奏总纲!AD585</f>
        <v>91.869658836349345</v>
      </c>
      <c r="S585" s="153">
        <f>[1]节奏总纲!AE585</f>
        <v>94.136160222243461</v>
      </c>
      <c r="T585" s="153">
        <f>[1]节奏总纲!AF585</f>
        <v>97.290569699933641</v>
      </c>
      <c r="U585" s="153">
        <f>[1]节奏总纲!AG585</f>
        <v>102.09761095458603</v>
      </c>
      <c r="V585" s="153">
        <f>[1]节奏总纲!AH585</f>
        <v>110.97171307618468</v>
      </c>
      <c r="AN585" s="153">
        <f>[1]节奏总纲!AZ585</f>
        <v>582</v>
      </c>
      <c r="AO585" s="153">
        <f>[1]节奏总纲!BA585</f>
        <v>49.922835725447939</v>
      </c>
      <c r="AP585" s="153">
        <f>[1]节奏总纲!BB585</f>
        <v>51.423714246785721</v>
      </c>
      <c r="AQ585" s="153">
        <f>[1]节奏总纲!BC585</f>
        <v>53.378105328064649</v>
      </c>
      <c r="AR585" s="153">
        <f>[1]节奏总纲!BD585</f>
        <v>56.143558843383708</v>
      </c>
      <c r="AS585" s="153">
        <f>[1]节奏总纲!BE585</f>
        <v>60.867479703185218</v>
      </c>
    </row>
    <row r="586" spans="17:45" x14ac:dyDescent="0.15">
      <c r="Q586" s="153">
        <f>[1]节奏总纲!AC586</f>
        <v>583</v>
      </c>
      <c r="R586" s="153">
        <f>[1]节奏总纲!AD586</f>
        <v>91.895048862094228</v>
      </c>
      <c r="S586" s="153">
        <f>[1]节奏总纲!AE586</f>
        <v>94.160050375350821</v>
      </c>
      <c r="T586" s="153">
        <f>[1]节奏总纲!AF586</f>
        <v>97.313468216551158</v>
      </c>
      <c r="U586" s="153">
        <f>[1]节奏总纲!AG586</f>
        <v>102.12199155206147</v>
      </c>
      <c r="V586" s="153">
        <f>[1]节奏总纲!AH586</f>
        <v>110.99603362851896</v>
      </c>
      <c r="AN586" s="153">
        <f>[1]节奏总纲!AZ586</f>
        <v>583</v>
      </c>
      <c r="AO586" s="153">
        <f>[1]节奏总纲!BA586</f>
        <v>49.935231592845859</v>
      </c>
      <c r="AP586" s="153">
        <f>[1]节奏总纲!BB586</f>
        <v>51.435267130745146</v>
      </c>
      <c r="AQ586" s="153">
        <f>[1]节奏总纲!BC586</f>
        <v>53.389593419075815</v>
      </c>
      <c r="AR586" s="153">
        <f>[1]节奏总纲!BD586</f>
        <v>56.154662718075265</v>
      </c>
      <c r="AS586" s="153">
        <f>[1]节奏总纲!BE586</f>
        <v>60.879850180235991</v>
      </c>
    </row>
    <row r="587" spans="17:45" x14ac:dyDescent="0.15">
      <c r="Q587" s="153">
        <f>[1]节奏总纲!AC587</f>
        <v>584</v>
      </c>
      <c r="R587" s="153">
        <f>[1]节奏总纲!AD587</f>
        <v>91.920438887839097</v>
      </c>
      <c r="S587" s="153">
        <f>[1]节奏总纲!AE587</f>
        <v>94.18394052845818</v>
      </c>
      <c r="T587" s="153">
        <f>[1]节奏总纲!AF587</f>
        <v>97.33636673316866</v>
      </c>
      <c r="U587" s="153">
        <f>[1]节奏总纲!AG587</f>
        <v>102.14637214953692</v>
      </c>
      <c r="V587" s="153">
        <f>[1]节奏总纲!AH587</f>
        <v>111.02092622816714</v>
      </c>
      <c r="AN587" s="153">
        <f>[1]节奏总纲!AZ587</f>
        <v>584</v>
      </c>
      <c r="AO587" s="153">
        <f>[1]节奏总纲!BA587</f>
        <v>49.94762746024378</v>
      </c>
      <c r="AP587" s="153">
        <f>[1]节奏总纲!BB587</f>
        <v>51.446820014704571</v>
      </c>
      <c r="AQ587" s="153">
        <f>[1]节奏总纲!BC587</f>
        <v>53.401081510086975</v>
      </c>
      <c r="AR587" s="153">
        <f>[1]节奏总纲!BD587</f>
        <v>56.165766592766815</v>
      </c>
      <c r="AS587" s="153">
        <f>[1]节奏总纲!BE587</f>
        <v>60.892220657286757</v>
      </c>
    </row>
    <row r="588" spans="17:45" x14ac:dyDescent="0.15">
      <c r="Q588" s="153">
        <f>[1]节奏总纲!AC588</f>
        <v>585</v>
      </c>
      <c r="R588" s="153">
        <f>[1]节奏总纲!AD588</f>
        <v>91.945828913583981</v>
      </c>
      <c r="S588" s="153">
        <f>[1]节奏总纲!AE588</f>
        <v>94.20783068156554</v>
      </c>
      <c r="T588" s="153">
        <f>[1]节奏总纲!AF588</f>
        <v>97.359265249786176</v>
      </c>
      <c r="U588" s="153">
        <f>[1]节奏总纲!AG588</f>
        <v>102.17075274701234</v>
      </c>
      <c r="V588" s="153">
        <f>[1]节奏总纲!AH588</f>
        <v>111.04593030133361</v>
      </c>
      <c r="AN588" s="153">
        <f>[1]节奏总纲!AZ588</f>
        <v>585</v>
      </c>
      <c r="AO588" s="153">
        <f>[1]节奏总纲!BA588</f>
        <v>49.9600233276417</v>
      </c>
      <c r="AP588" s="153">
        <f>[1]节奏总纲!BB588</f>
        <v>51.458372898663995</v>
      </c>
      <c r="AQ588" s="153">
        <f>[1]节奏总纲!BC588</f>
        <v>53.412569601098141</v>
      </c>
      <c r="AR588" s="153">
        <f>[1]节奏总纲!BD588</f>
        <v>56.176870467458372</v>
      </c>
      <c r="AS588" s="153">
        <f>[1]节奏总纲!BE588</f>
        <v>60.904591134337529</v>
      </c>
    </row>
    <row r="589" spans="17:45" x14ac:dyDescent="0.15">
      <c r="Q589" s="153">
        <f>[1]节奏总纲!AC589</f>
        <v>586</v>
      </c>
      <c r="R589" s="153">
        <f>[1]节奏总纲!AD589</f>
        <v>91.97121893932885</v>
      </c>
      <c r="S589" s="153">
        <f>[1]节奏总纲!AE589</f>
        <v>94.231720834672899</v>
      </c>
      <c r="T589" s="153">
        <f>[1]节奏总纲!AF589</f>
        <v>97.382163766403693</v>
      </c>
      <c r="U589" s="153">
        <f>[1]节奏总纲!AG589</f>
        <v>102.19513334448779</v>
      </c>
      <c r="V589" s="153">
        <f>[1]节奏总纲!AH589</f>
        <v>111.07093437450008</v>
      </c>
      <c r="AN589" s="153">
        <f>[1]节奏总纲!AZ589</f>
        <v>586</v>
      </c>
      <c r="AO589" s="153">
        <f>[1]节奏总纲!BA589</f>
        <v>49.972419195039627</v>
      </c>
      <c r="AP589" s="153">
        <f>[1]节奏总纲!BB589</f>
        <v>51.46992578262342</v>
      </c>
      <c r="AQ589" s="153">
        <f>[1]节奏总纲!BC589</f>
        <v>53.424057692109301</v>
      </c>
      <c r="AR589" s="153">
        <f>[1]节奏总纲!BD589</f>
        <v>56.187974342149921</v>
      </c>
      <c r="AS589" s="153">
        <f>[1]节奏总纲!BE589</f>
        <v>60.916961611388302</v>
      </c>
    </row>
    <row r="590" spans="17:45" x14ac:dyDescent="0.15">
      <c r="Q590" s="153">
        <f>[1]节奏总纲!AC590</f>
        <v>587</v>
      </c>
      <c r="R590" s="153">
        <f>[1]节奏总纲!AD590</f>
        <v>91.996608965073733</v>
      </c>
      <c r="S590" s="153">
        <f>[1]节奏总纲!AE590</f>
        <v>94.255610987780258</v>
      </c>
      <c r="T590" s="153">
        <f>[1]节奏总纲!AF590</f>
        <v>97.405062283021195</v>
      </c>
      <c r="U590" s="153">
        <f>[1]节奏总纲!AG590</f>
        <v>102.21951394196321</v>
      </c>
      <c r="V590" s="153">
        <f>[1]节奏总纲!AH590</f>
        <v>111.09593844766655</v>
      </c>
      <c r="AN590" s="153">
        <f>[1]节奏总纲!AZ590</f>
        <v>587</v>
      </c>
      <c r="AO590" s="153">
        <f>[1]节奏总纲!BA590</f>
        <v>49.984815062437548</v>
      </c>
      <c r="AP590" s="153">
        <f>[1]节奏总纲!BB590</f>
        <v>51.481478666582838</v>
      </c>
      <c r="AQ590" s="153">
        <f>[1]节奏总纲!BC590</f>
        <v>53.43554578312046</v>
      </c>
      <c r="AR590" s="153">
        <f>[1]节奏总纲!BD590</f>
        <v>56.199078216841478</v>
      </c>
      <c r="AS590" s="153">
        <f>[1]节奏总纲!BE590</f>
        <v>60.929332088439068</v>
      </c>
    </row>
    <row r="591" spans="17:45" x14ac:dyDescent="0.15">
      <c r="Q591" s="153">
        <f>[1]节奏总纲!AC591</f>
        <v>588</v>
      </c>
      <c r="R591" s="153">
        <f>[1]节奏总纲!AD591</f>
        <v>92.020525784214271</v>
      </c>
      <c r="S591" s="153">
        <f>[1]节奏总纲!AE591</f>
        <v>94.279501140887604</v>
      </c>
      <c r="T591" s="153">
        <f>[1]节奏总纲!AF591</f>
        <v>97.427960799638711</v>
      </c>
      <c r="U591" s="153">
        <f>[1]节奏总纲!AG591</f>
        <v>102.24389453943866</v>
      </c>
      <c r="V591" s="153">
        <f>[1]节奏总纲!AH591</f>
        <v>111.12094252083303</v>
      </c>
      <c r="AN591" s="153">
        <f>[1]节奏总纲!AZ591</f>
        <v>588</v>
      </c>
      <c r="AO591" s="153">
        <f>[1]节奏总纲!BA591</f>
        <v>49.997210929835468</v>
      </c>
      <c r="AP591" s="153">
        <f>[1]节奏总纲!BB591</f>
        <v>51.493031550542263</v>
      </c>
      <c r="AQ591" s="153">
        <f>[1]节奏总纲!BC591</f>
        <v>53.447033874131627</v>
      </c>
      <c r="AR591" s="153">
        <f>[1]节奏总纲!BD591</f>
        <v>56.210182091533035</v>
      </c>
      <c r="AS591" s="153">
        <f>[1]节奏总纲!BE591</f>
        <v>60.941702565489841</v>
      </c>
    </row>
    <row r="592" spans="17:45" x14ac:dyDescent="0.15">
      <c r="Q592" s="153">
        <f>[1]节奏总纲!AC592</f>
        <v>589</v>
      </c>
      <c r="R592" s="153">
        <f>[1]节奏总纲!AD592</f>
        <v>92.044215515890215</v>
      </c>
      <c r="S592" s="153">
        <f>[1]节奏总纲!AE592</f>
        <v>94.303391293994963</v>
      </c>
      <c r="T592" s="153">
        <f>[1]节奏总纲!AF592</f>
        <v>97.450859316256214</v>
      </c>
      <c r="U592" s="153">
        <f>[1]节奏总纲!AG592</f>
        <v>102.26827513691408</v>
      </c>
      <c r="V592" s="153">
        <f>[1]节奏总纲!AH592</f>
        <v>111.14594659399951</v>
      </c>
      <c r="AN592" s="153">
        <f>[1]节奏总纲!AZ592</f>
        <v>589</v>
      </c>
      <c r="AO592" s="153">
        <f>[1]节奏总纲!BA592</f>
        <v>50.008294986680248</v>
      </c>
      <c r="AP592" s="153">
        <f>[1]节奏总纲!BB592</f>
        <v>51.504584434501687</v>
      </c>
      <c r="AQ592" s="153">
        <f>[1]节奏总纲!BC592</f>
        <v>53.458521965142786</v>
      </c>
      <c r="AR592" s="153">
        <f>[1]节奏总纲!BD592</f>
        <v>56.221285966224585</v>
      </c>
      <c r="AS592" s="153">
        <f>[1]节奏总纲!BE592</f>
        <v>60.954073042540607</v>
      </c>
    </row>
    <row r="593" spans="17:45" x14ac:dyDescent="0.15">
      <c r="Q593" s="153">
        <f>[1]节奏总纲!AC593</f>
        <v>590</v>
      </c>
      <c r="R593" s="153">
        <f>[1]节奏总纲!AD593</f>
        <v>92.067905247566145</v>
      </c>
      <c r="S593" s="153">
        <f>[1]节奏总纲!AE593</f>
        <v>94.327281447102322</v>
      </c>
      <c r="T593" s="153">
        <f>[1]节奏总纲!AF593</f>
        <v>97.47375783287373</v>
      </c>
      <c r="U593" s="153">
        <f>[1]节奏总纲!AG593</f>
        <v>102.29265573438953</v>
      </c>
      <c r="V593" s="153">
        <f>[1]节奏总纲!AH593</f>
        <v>111.17095066716598</v>
      </c>
      <c r="AN593" s="153">
        <f>[1]节奏总纲!AZ593</f>
        <v>590</v>
      </c>
      <c r="AO593" s="153">
        <f>[1]节奏总纲!BA593</f>
        <v>50.018998195299922</v>
      </c>
      <c r="AP593" s="153">
        <f>[1]节奏总纲!BB593</f>
        <v>51.516137318461112</v>
      </c>
      <c r="AQ593" s="153">
        <f>[1]节奏总纲!BC593</f>
        <v>53.470010056153953</v>
      </c>
      <c r="AR593" s="153">
        <f>[1]节奏总纲!BD593</f>
        <v>56.232389840916142</v>
      </c>
      <c r="AS593" s="153">
        <f>[1]节奏总纲!BE593</f>
        <v>60.96644351959138</v>
      </c>
    </row>
    <row r="594" spans="17:45" x14ac:dyDescent="0.15">
      <c r="Q594" s="153">
        <f>[1]节奏总纲!AC594</f>
        <v>591</v>
      </c>
      <c r="R594" s="153">
        <f>[1]节奏总纲!AD594</f>
        <v>92.091594979242089</v>
      </c>
      <c r="S594" s="153">
        <f>[1]节奏总纲!AE594</f>
        <v>94.351171600209682</v>
      </c>
      <c r="T594" s="153">
        <f>[1]节奏总纲!AF594</f>
        <v>97.496656349491232</v>
      </c>
      <c r="U594" s="153">
        <f>[1]节奏总纲!AG594</f>
        <v>102.31703633186495</v>
      </c>
      <c r="V594" s="153">
        <f>[1]节奏总纲!AH594</f>
        <v>111.19595474033245</v>
      </c>
      <c r="AN594" s="153">
        <f>[1]节奏总纲!AZ594</f>
        <v>591</v>
      </c>
      <c r="AO594" s="153">
        <f>[1]节奏总纲!BA594</f>
        <v>50.029701403919589</v>
      </c>
      <c r="AP594" s="153">
        <f>[1]节奏总纲!BB594</f>
        <v>51.527690202420537</v>
      </c>
      <c r="AQ594" s="153">
        <f>[1]节奏总纲!BC594</f>
        <v>53.481498147165112</v>
      </c>
      <c r="AR594" s="153">
        <f>[1]节奏总纲!BD594</f>
        <v>56.243493715607698</v>
      </c>
      <c r="AS594" s="153">
        <f>[1]节奏总纲!BE594</f>
        <v>60.978813996642145</v>
      </c>
    </row>
    <row r="595" spans="17:45" x14ac:dyDescent="0.15">
      <c r="Q595" s="153">
        <f>[1]节奏总纲!AC595</f>
        <v>592</v>
      </c>
      <c r="R595" s="153">
        <f>[1]节奏总纲!AD595</f>
        <v>92.115284710918019</v>
      </c>
      <c r="S595" s="153">
        <f>[1]节奏总纲!AE595</f>
        <v>94.375061753317041</v>
      </c>
      <c r="T595" s="153">
        <f>[1]节奏总纲!AF595</f>
        <v>97.519554866108749</v>
      </c>
      <c r="U595" s="153">
        <f>[1]节奏总纲!AG595</f>
        <v>102.3414169293404</v>
      </c>
      <c r="V595" s="153">
        <f>[1]节奏总纲!AH595</f>
        <v>111.22095881349892</v>
      </c>
      <c r="AN595" s="153">
        <f>[1]节奏总纲!AZ595</f>
        <v>592</v>
      </c>
      <c r="AO595" s="153">
        <f>[1]节奏总纲!BA595</f>
        <v>50.040404612539263</v>
      </c>
      <c r="AP595" s="153">
        <f>[1]节奏总纲!BB595</f>
        <v>51.539243086379955</v>
      </c>
      <c r="AQ595" s="153">
        <f>[1]节奏总纲!BC595</f>
        <v>53.492986238176279</v>
      </c>
      <c r="AR595" s="153">
        <f>[1]节奏总纲!BD595</f>
        <v>56.254597590299248</v>
      </c>
      <c r="AS595" s="153">
        <f>[1]节奏总纲!BE595</f>
        <v>60.991184473692918</v>
      </c>
    </row>
    <row r="596" spans="17:45" x14ac:dyDescent="0.15">
      <c r="Q596" s="153">
        <f>[1]节奏总纲!AC596</f>
        <v>593</v>
      </c>
      <c r="R596" s="153">
        <f>[1]节奏总纲!AD596</f>
        <v>92.138974442593963</v>
      </c>
      <c r="S596" s="153">
        <f>[1]节奏总纲!AE596</f>
        <v>94.398951906424401</v>
      </c>
      <c r="T596" s="153">
        <f>[1]节奏总纲!AF596</f>
        <v>97.542453382726265</v>
      </c>
      <c r="U596" s="153">
        <f>[1]节奏总纲!AG596</f>
        <v>102.36579752681583</v>
      </c>
      <c r="V596" s="153">
        <f>[1]节奏总纲!AH596</f>
        <v>111.2459628866654</v>
      </c>
      <c r="AN596" s="153">
        <f>[1]节奏总纲!AZ596</f>
        <v>593</v>
      </c>
      <c r="AO596" s="153">
        <f>[1]节奏总纲!BA596</f>
        <v>50.051107821158936</v>
      </c>
      <c r="AP596" s="153">
        <f>[1]节奏总纲!BB596</f>
        <v>51.550795970339379</v>
      </c>
      <c r="AQ596" s="153">
        <f>[1]节奏总纲!BC596</f>
        <v>53.504474329187438</v>
      </c>
      <c r="AR596" s="153">
        <f>[1]节奏总纲!BD596</f>
        <v>56.265701464990805</v>
      </c>
      <c r="AS596" s="153">
        <f>[1]节奏总纲!BE596</f>
        <v>61.003071616459493</v>
      </c>
    </row>
    <row r="597" spans="17:45" x14ac:dyDescent="0.15">
      <c r="Q597" s="153">
        <f>[1]节奏总纲!AC597</f>
        <v>594</v>
      </c>
      <c r="R597" s="153">
        <f>[1]节奏总纲!AD597</f>
        <v>92.162664174269892</v>
      </c>
      <c r="S597" s="153">
        <f>[1]节奏总纲!AE597</f>
        <v>94.42284205953176</v>
      </c>
      <c r="T597" s="153">
        <f>[1]节奏总纲!AF597</f>
        <v>97.565351899343767</v>
      </c>
      <c r="U597" s="153">
        <f>[1]节奏总纲!AG597</f>
        <v>102.39017812429127</v>
      </c>
      <c r="V597" s="153">
        <f>[1]节奏总纲!AH597</f>
        <v>111.27096695983187</v>
      </c>
      <c r="AN597" s="153">
        <f>[1]节奏总纲!AZ597</f>
        <v>594</v>
      </c>
      <c r="AO597" s="153">
        <f>[1]节奏总纲!BA597</f>
        <v>50.06181102977861</v>
      </c>
      <c r="AP597" s="153">
        <f>[1]节奏总纲!BB597</f>
        <v>51.562348854298804</v>
      </c>
      <c r="AQ597" s="153">
        <f>[1]节奏总纲!BC597</f>
        <v>53.515962420198605</v>
      </c>
      <c r="AR597" s="153">
        <f>[1]节奏总纲!BD597</f>
        <v>56.276805339682355</v>
      </c>
      <c r="AS597" s="153">
        <f>[1]节奏总纲!BE597</f>
        <v>61.013760192380936</v>
      </c>
    </row>
    <row r="598" spans="17:45" x14ac:dyDescent="0.15">
      <c r="Q598" s="153">
        <f>[1]节奏总纲!AC598</f>
        <v>595</v>
      </c>
      <c r="R598" s="153">
        <f>[1]节奏总纲!AD598</f>
        <v>92.186353905945836</v>
      </c>
      <c r="S598" s="153">
        <f>[1]节奏总纲!AE598</f>
        <v>94.446732212639105</v>
      </c>
      <c r="T598" s="153">
        <f>[1]节奏总纲!AF598</f>
        <v>97.588250415961284</v>
      </c>
      <c r="U598" s="153">
        <f>[1]节奏总纲!AG598</f>
        <v>102.4145587217667</v>
      </c>
      <c r="V598" s="153">
        <f>[1]节奏总纲!AH598</f>
        <v>111.29597103299834</v>
      </c>
      <c r="AN598" s="153">
        <f>[1]节奏总纲!AZ598</f>
        <v>595</v>
      </c>
      <c r="AO598" s="153">
        <f>[1]节奏总纲!BA598</f>
        <v>50.072514238398277</v>
      </c>
      <c r="AP598" s="153">
        <f>[1]节奏总纲!BB598</f>
        <v>51.573901738258229</v>
      </c>
      <c r="AQ598" s="153">
        <f>[1]节奏总纲!BC598</f>
        <v>53.527450511209764</v>
      </c>
      <c r="AR598" s="153">
        <f>[1]节奏总纲!BD598</f>
        <v>56.287909214373911</v>
      </c>
      <c r="AS598" s="153">
        <f>[1]节奏总纲!BE598</f>
        <v>61.024448768302385</v>
      </c>
    </row>
    <row r="599" spans="17:45" x14ac:dyDescent="0.15">
      <c r="Q599" s="153">
        <f>[1]节奏总纲!AC599</f>
        <v>596</v>
      </c>
      <c r="R599" s="153">
        <f>[1]节奏总纲!AD599</f>
        <v>92.210043637621766</v>
      </c>
      <c r="S599" s="153">
        <f>[1]节奏总纲!AE599</f>
        <v>94.470622365746465</v>
      </c>
      <c r="T599" s="153">
        <f>[1]节奏总纲!AF599</f>
        <v>97.611148932578786</v>
      </c>
      <c r="U599" s="153">
        <f>[1]节奏总纲!AG599</f>
        <v>102.43893931924214</v>
      </c>
      <c r="V599" s="153">
        <f>[1]节奏总纲!AH599</f>
        <v>111.32097510616481</v>
      </c>
      <c r="AN599" s="153">
        <f>[1]节奏总纲!AZ599</f>
        <v>596</v>
      </c>
      <c r="AO599" s="153">
        <f>[1]节奏总纲!BA599</f>
        <v>50.083217447017951</v>
      </c>
      <c r="AP599" s="153">
        <f>[1]节奏总纲!BB599</f>
        <v>51.585454622217647</v>
      </c>
      <c r="AQ599" s="153">
        <f>[1]节奏总纲!BC599</f>
        <v>53.538938602220931</v>
      </c>
      <c r="AR599" s="153">
        <f>[1]节奏总纲!BD599</f>
        <v>56.299013089065468</v>
      </c>
      <c r="AS599" s="153">
        <f>[1]节奏总纲!BE599</f>
        <v>61.035137344223827</v>
      </c>
    </row>
    <row r="600" spans="17:45" x14ac:dyDescent="0.15">
      <c r="Q600" s="153">
        <f>[1]节奏总纲!AC600</f>
        <v>597</v>
      </c>
      <c r="R600" s="153">
        <f>[1]节奏总纲!AD600</f>
        <v>92.23373336929771</v>
      </c>
      <c r="S600" s="153">
        <f>[1]节奏总纲!AE600</f>
        <v>94.494512518853824</v>
      </c>
      <c r="T600" s="153">
        <f>[1]节奏总纲!AF600</f>
        <v>97.634047449196302</v>
      </c>
      <c r="U600" s="153">
        <f>[1]节奏总纲!AG600</f>
        <v>102.46331991671757</v>
      </c>
      <c r="V600" s="153">
        <f>[1]节奏总纲!AH600</f>
        <v>111.34597917933129</v>
      </c>
      <c r="AN600" s="153">
        <f>[1]节奏总纲!AZ600</f>
        <v>597</v>
      </c>
      <c r="AO600" s="153">
        <f>[1]节奏总纲!BA600</f>
        <v>50.093920655637625</v>
      </c>
      <c r="AP600" s="153">
        <f>[1]节奏总纲!BB600</f>
        <v>51.597007506177071</v>
      </c>
      <c r="AQ600" s="153">
        <f>[1]节奏总纲!BC600</f>
        <v>53.55042669323209</v>
      </c>
      <c r="AR600" s="153">
        <f>[1]节奏总纲!BD600</f>
        <v>56.310116963757018</v>
      </c>
      <c r="AS600" s="153">
        <f>[1]节奏总纲!BE600</f>
        <v>61.045825920145276</v>
      </c>
    </row>
    <row r="601" spans="17:45" x14ac:dyDescent="0.15">
      <c r="Q601" s="153">
        <f>[1]节奏总纲!AC601</f>
        <v>598</v>
      </c>
      <c r="R601" s="153">
        <f>[1]节奏总纲!AD601</f>
        <v>92.257423100973654</v>
      </c>
      <c r="S601" s="153">
        <f>[1]节奏总纲!AE601</f>
        <v>94.518402671961184</v>
      </c>
      <c r="T601" s="153">
        <f>[1]节奏总纲!AF601</f>
        <v>97.656945965813819</v>
      </c>
      <c r="U601" s="153">
        <f>[1]节奏总纲!AG601</f>
        <v>102.48770051419301</v>
      </c>
      <c r="V601" s="153">
        <f>[1]节奏总纲!AH601</f>
        <v>111.37098325249777</v>
      </c>
      <c r="AN601" s="153">
        <f>[1]节奏总纲!AZ601</f>
        <v>598</v>
      </c>
      <c r="AO601" s="153">
        <f>[1]节奏总纲!BA601</f>
        <v>50.104623864257292</v>
      </c>
      <c r="AP601" s="153">
        <f>[1]节奏总纲!BB601</f>
        <v>51.608560390136496</v>
      </c>
      <c r="AQ601" s="153">
        <f>[1]节奏总纲!BC601</f>
        <v>53.561914784243257</v>
      </c>
      <c r="AR601" s="153">
        <f>[1]节奏总纲!BD601</f>
        <v>56.321220838448575</v>
      </c>
      <c r="AS601" s="153">
        <f>[1]节奏总纲!BE601</f>
        <v>61.056514496066718</v>
      </c>
    </row>
    <row r="602" spans="17:45" x14ac:dyDescent="0.15">
      <c r="Q602" s="153">
        <f>[1]节奏总纲!AC602</f>
        <v>599</v>
      </c>
      <c r="R602" s="153">
        <f>[1]节奏总纲!AD602</f>
        <v>92.281112832649583</v>
      </c>
      <c r="S602" s="153">
        <f>[1]节奏总纲!AE602</f>
        <v>94.542292825068543</v>
      </c>
      <c r="T602" s="153">
        <f>[1]节奏总纲!AF602</f>
        <v>97.679844482431321</v>
      </c>
      <c r="U602" s="153">
        <f>[1]节奏总纲!AG602</f>
        <v>102.51208111166844</v>
      </c>
      <c r="V602" s="153">
        <f>[1]节奏总纲!AH602</f>
        <v>111.39598732566424</v>
      </c>
      <c r="AN602" s="153">
        <f>[1]节奏总纲!AZ602</f>
        <v>599</v>
      </c>
      <c r="AO602" s="153">
        <f>[1]节奏总纲!BA602</f>
        <v>50.115327072876966</v>
      </c>
      <c r="AP602" s="153">
        <f>[1]节奏总纲!BB602</f>
        <v>51.620113274095921</v>
      </c>
      <c r="AQ602" s="153">
        <f>[1]节奏总纲!BC602</f>
        <v>53.573402875254416</v>
      </c>
      <c r="AR602" s="153">
        <f>[1]节奏总纲!BD602</f>
        <v>56.332324713140132</v>
      </c>
      <c r="AS602" s="153">
        <f>[1]节奏总纲!BE602</f>
        <v>61.067203071988168</v>
      </c>
    </row>
    <row r="603" spans="17:45" x14ac:dyDescent="0.15">
      <c r="Q603" s="153">
        <f>[1]节奏总纲!AC603</f>
        <v>600</v>
      </c>
      <c r="R603" s="153">
        <f>[1]节奏总纲!AD603</f>
        <v>92.304802564325527</v>
      </c>
      <c r="S603" s="153">
        <f>[1]节奏总纲!AE603</f>
        <v>94.566182978175902</v>
      </c>
      <c r="T603" s="153">
        <f>[1]节奏总纲!AF603</f>
        <v>97.702742999048837</v>
      </c>
      <c r="U603" s="153">
        <f>[1]节奏总纲!AG603</f>
        <v>102.53646170914388</v>
      </c>
      <c r="V603" s="153">
        <f>[1]节奏总纲!AH603</f>
        <v>111.42099139883071</v>
      </c>
      <c r="AN603" s="153">
        <f>[1]节奏总纲!AZ603</f>
        <v>600</v>
      </c>
      <c r="AO603" s="153">
        <f>[1]节奏总纲!BA603</f>
        <v>50.126030281496639</v>
      </c>
      <c r="AP603" s="153">
        <f>[1]节奏总纲!BB603</f>
        <v>51.631666158055346</v>
      </c>
      <c r="AQ603" s="153">
        <f>[1]节奏总纲!BC603</f>
        <v>53.584890966265583</v>
      </c>
      <c r="AR603" s="153">
        <f>[1]节奏总纲!BD603</f>
        <v>56.343428587831681</v>
      </c>
      <c r="AS603" s="153">
        <f>[1]节奏总纲!BE603</f>
        <v>61.07789164790961</v>
      </c>
    </row>
    <row r="604" spans="17:45" x14ac:dyDescent="0.15">
      <c r="Q604" s="153">
        <f>[1]节奏总纲!AC604</f>
        <v>601</v>
      </c>
      <c r="R604" s="153">
        <f>[1]节奏总纲!AD604</f>
        <v>92.328492296001457</v>
      </c>
      <c r="S604" s="153">
        <f>[1]节奏总纲!AE604</f>
        <v>94.590073131283262</v>
      </c>
      <c r="T604" s="153">
        <f>[1]节奏总纲!AF604</f>
        <v>97.725641515666339</v>
      </c>
      <c r="U604" s="153">
        <f>[1]节奏总纲!AG604</f>
        <v>102.56084230661932</v>
      </c>
      <c r="V604" s="153">
        <f>[1]节奏总纲!AH604</f>
        <v>111.44599547199718</v>
      </c>
      <c r="AN604" s="153">
        <f>[1]节奏总纲!AZ604</f>
        <v>601</v>
      </c>
      <c r="AO604" s="153">
        <f>[1]节奏总纲!BA604</f>
        <v>50.136733490116313</v>
      </c>
      <c r="AP604" s="153">
        <f>[1]节奏总纲!BB604</f>
        <v>51.643219042014763</v>
      </c>
      <c r="AQ604" s="153">
        <f>[1]节奏总纲!BC604</f>
        <v>53.596379057276742</v>
      </c>
      <c r="AR604" s="153">
        <f>[1]节奏总纲!BD604</f>
        <v>56.354532462523238</v>
      </c>
      <c r="AS604" s="153">
        <f>[1]节奏总纲!BE604</f>
        <v>61.088580223831059</v>
      </c>
    </row>
    <row r="605" spans="17:45" x14ac:dyDescent="0.15">
      <c r="Q605" s="153">
        <f>[1]节奏总纲!AC605</f>
        <v>602</v>
      </c>
      <c r="R605" s="153">
        <f>[1]节奏总纲!AD605</f>
        <v>92.352182027677401</v>
      </c>
      <c r="S605" s="153">
        <f>[1]节奏总纲!AE605</f>
        <v>94.613963284390607</v>
      </c>
      <c r="T605" s="153">
        <f>[1]节奏总纲!AF605</f>
        <v>97.748540032283856</v>
      </c>
      <c r="U605" s="153">
        <f>[1]节奏总纲!AG605</f>
        <v>102.58522290409475</v>
      </c>
      <c r="V605" s="153">
        <f>[1]节奏总纲!AH605</f>
        <v>111.47099954516365</v>
      </c>
      <c r="AN605" s="153">
        <f>[1]节奏总纲!AZ605</f>
        <v>602</v>
      </c>
      <c r="AO605" s="153">
        <f>[1]节奏总纲!BA605</f>
        <v>50.14743669873598</v>
      </c>
      <c r="AP605" s="153">
        <f>[1]节奏总纲!BB605</f>
        <v>51.654771925974188</v>
      </c>
      <c r="AQ605" s="153">
        <f>[1]节奏总纲!BC605</f>
        <v>53.607867148287909</v>
      </c>
      <c r="AR605" s="153">
        <f>[1]节奏总纲!BD605</f>
        <v>56.365636337214795</v>
      </c>
      <c r="AS605" s="153">
        <f>[1]节奏总纲!BE605</f>
        <v>61.099268799752508</v>
      </c>
    </row>
    <row r="606" spans="17:45" x14ac:dyDescent="0.15">
      <c r="Q606" s="153">
        <f>[1]节奏总纲!AC606</f>
        <v>603</v>
      </c>
      <c r="R606" s="153">
        <f>[1]节奏总纲!AD606</f>
        <v>92.375871759353331</v>
      </c>
      <c r="S606" s="153">
        <f>[1]节奏总纲!AE606</f>
        <v>94.637853437497967</v>
      </c>
      <c r="T606" s="153">
        <f>[1]节奏总纲!AF606</f>
        <v>97.771438548901372</v>
      </c>
      <c r="U606" s="153">
        <f>[1]节奏总纲!AG606</f>
        <v>102.60960350157019</v>
      </c>
      <c r="V606" s="153">
        <f>[1]节奏总纲!AH606</f>
        <v>111.49600361833012</v>
      </c>
      <c r="AN606" s="153">
        <f>[1]节奏总纲!AZ606</f>
        <v>603</v>
      </c>
      <c r="AO606" s="153">
        <f>[1]节奏总纲!BA606</f>
        <v>50.158139907355654</v>
      </c>
      <c r="AP606" s="153">
        <f>[1]节奏总纲!BB606</f>
        <v>51.666324809933613</v>
      </c>
      <c r="AQ606" s="153">
        <f>[1]节奏总纲!BC606</f>
        <v>53.619355239299068</v>
      </c>
      <c r="AR606" s="153">
        <f>[1]节奏总纲!BD606</f>
        <v>56.376740211906345</v>
      </c>
      <c r="AS606" s="153">
        <f>[1]节奏总纲!BE606</f>
        <v>61.10995737567395</v>
      </c>
    </row>
    <row r="607" spans="17:45" x14ac:dyDescent="0.15">
      <c r="Q607" s="153">
        <f>[1]节奏总纲!AC607</f>
        <v>604</v>
      </c>
      <c r="R607" s="153">
        <f>[1]节奏总纲!AD607</f>
        <v>92.399561491029274</v>
      </c>
      <c r="S607" s="153">
        <f>[1]节奏总纲!AE607</f>
        <v>94.661743590605326</v>
      </c>
      <c r="T607" s="153">
        <f>[1]节奏总纲!AF607</f>
        <v>97.794337065518874</v>
      </c>
      <c r="U607" s="153">
        <f>[1]节奏总纲!AG607</f>
        <v>102.63398409904562</v>
      </c>
      <c r="V607" s="153">
        <f>[1]节奏总纲!AH607</f>
        <v>111.52100769149659</v>
      </c>
      <c r="AN607" s="153">
        <f>[1]节奏总纲!AZ607</f>
        <v>604</v>
      </c>
      <c r="AO607" s="153">
        <f>[1]节奏总纲!BA607</f>
        <v>50.168843115975328</v>
      </c>
      <c r="AP607" s="153">
        <f>[1]节奏总纲!BB607</f>
        <v>51.677877693893038</v>
      </c>
      <c r="AQ607" s="153">
        <f>[1]节奏总纲!BC607</f>
        <v>53.630843330310228</v>
      </c>
      <c r="AR607" s="153">
        <f>[1]节奏总纲!BD607</f>
        <v>56.387844086597902</v>
      </c>
      <c r="AS607" s="153">
        <f>[1]节奏总纲!BE607</f>
        <v>61.120645951595399</v>
      </c>
    </row>
    <row r="608" spans="17:45" x14ac:dyDescent="0.15">
      <c r="Q608" s="153">
        <f>[1]节奏总纲!AC608</f>
        <v>605</v>
      </c>
      <c r="R608" s="153">
        <f>[1]节奏总纲!AD608</f>
        <v>92.423251222705204</v>
      </c>
      <c r="S608" s="153">
        <f>[1]节奏总纲!AE608</f>
        <v>94.685633743712685</v>
      </c>
      <c r="T608" s="153">
        <f>[1]节奏总纲!AF608</f>
        <v>97.817235582136391</v>
      </c>
      <c r="U608" s="153">
        <f>[1]节奏总纲!AG608</f>
        <v>102.65836469652106</v>
      </c>
      <c r="V608" s="153">
        <f>[1]节奏总纲!AH608</f>
        <v>111.54601176466306</v>
      </c>
      <c r="AN608" s="153">
        <f>[1]节奏总纲!AZ608</f>
        <v>605</v>
      </c>
      <c r="AO608" s="153">
        <f>[1]节奏总纲!BA608</f>
        <v>50.179546324595002</v>
      </c>
      <c r="AP608" s="153">
        <f>[1]节奏总纲!BB608</f>
        <v>51.689430577852463</v>
      </c>
      <c r="AQ608" s="153">
        <f>[1]节奏总纲!BC608</f>
        <v>53.642331421321394</v>
      </c>
      <c r="AR608" s="153">
        <f>[1]节奏总纲!BD608</f>
        <v>56.398947961289451</v>
      </c>
      <c r="AS608" s="153">
        <f>[1]节奏总纲!BE608</f>
        <v>61.131334527516842</v>
      </c>
    </row>
    <row r="609" spans="17:45" x14ac:dyDescent="0.15">
      <c r="Q609" s="153">
        <f>[1]节奏总纲!AC609</f>
        <v>606</v>
      </c>
      <c r="R609" s="153">
        <f>[1]节奏总纲!AD609</f>
        <v>92.446940954381148</v>
      </c>
      <c r="S609" s="153">
        <f>[1]节奏总纲!AE609</f>
        <v>94.709523896820045</v>
      </c>
      <c r="T609" s="153">
        <f>[1]节奏总纲!AF609</f>
        <v>97.840134098753893</v>
      </c>
      <c r="U609" s="153">
        <f>[1]节奏总纲!AG609</f>
        <v>102.68274529399649</v>
      </c>
      <c r="V609" s="153">
        <f>[1]节奏总纲!AH609</f>
        <v>111.57101583782955</v>
      </c>
      <c r="AN609" s="153">
        <f>[1]节奏总纲!AZ609</f>
        <v>606</v>
      </c>
      <c r="AO609" s="153">
        <f>[1]节奏总纲!BA609</f>
        <v>50.190249533214669</v>
      </c>
      <c r="AP609" s="153">
        <f>[1]节奏总纲!BB609</f>
        <v>51.70098346181188</v>
      </c>
      <c r="AQ609" s="153">
        <f>[1]节奏总纲!BC609</f>
        <v>53.653819512332554</v>
      </c>
      <c r="AR609" s="153">
        <f>[1]节奏总纲!BD609</f>
        <v>56.410051835981008</v>
      </c>
      <c r="AS609" s="153">
        <f>[1]节奏总纲!BE609</f>
        <v>61.142023103438291</v>
      </c>
    </row>
    <row r="610" spans="17:45" x14ac:dyDescent="0.15">
      <c r="Q610" s="153">
        <f>[1]节奏总纲!AC610</f>
        <v>607</v>
      </c>
      <c r="R610" s="153">
        <f>[1]节奏总纲!AD610</f>
        <v>92.470630686057078</v>
      </c>
      <c r="S610" s="153">
        <f>[1]节奏总纲!AE610</f>
        <v>94.733414049927404</v>
      </c>
      <c r="T610" s="153">
        <f>[1]节奏总纲!AF610</f>
        <v>97.863032615371409</v>
      </c>
      <c r="U610" s="153">
        <f>[1]节奏总纲!AG610</f>
        <v>102.70712589147193</v>
      </c>
      <c r="V610" s="153">
        <f>[1]节奏总纲!AH610</f>
        <v>111.59601991099602</v>
      </c>
      <c r="AN610" s="153">
        <f>[1]节奏总纲!AZ610</f>
        <v>607</v>
      </c>
      <c r="AO610" s="153">
        <f>[1]节奏总纲!BA610</f>
        <v>50.200952741834342</v>
      </c>
      <c r="AP610" s="153">
        <f>[1]节奏总纲!BB610</f>
        <v>51.712536345771305</v>
      </c>
      <c r="AQ610" s="153">
        <f>[1]节奏总纲!BC610</f>
        <v>53.66530760334372</v>
      </c>
      <c r="AR610" s="153">
        <f>[1]节奏总纲!BD610</f>
        <v>56.421155710672565</v>
      </c>
      <c r="AS610" s="153">
        <f>[1]节奏总纲!BE610</f>
        <v>61.152711679359733</v>
      </c>
    </row>
    <row r="611" spans="17:45" x14ac:dyDescent="0.15">
      <c r="Q611" s="153">
        <f>[1]节奏总纲!AC611</f>
        <v>608</v>
      </c>
      <c r="R611" s="153">
        <f>[1]节奏总纲!AD611</f>
        <v>92.494320417733022</v>
      </c>
      <c r="S611" s="153">
        <f>[1]节奏总纲!AE611</f>
        <v>94.757304203034764</v>
      </c>
      <c r="T611" s="153">
        <f>[1]节奏总纲!AF611</f>
        <v>97.885931131988926</v>
      </c>
      <c r="U611" s="153">
        <f>[1]节奏总纲!AG611</f>
        <v>102.73150648894736</v>
      </c>
      <c r="V611" s="153">
        <f>[1]节奏总纲!AH611</f>
        <v>111.62102398416249</v>
      </c>
      <c r="AN611" s="153">
        <f>[1]节奏总纲!AZ611</f>
        <v>608</v>
      </c>
      <c r="AO611" s="153">
        <f>[1]节奏总纲!BA611</f>
        <v>50.211655950454016</v>
      </c>
      <c r="AP611" s="153">
        <f>[1]节奏总纲!BB611</f>
        <v>51.72408922973073</v>
      </c>
      <c r="AQ611" s="153">
        <f>[1]节奏总纲!BC611</f>
        <v>53.67679569435488</v>
      </c>
      <c r="AR611" s="153">
        <f>[1]节奏总纲!BD611</f>
        <v>56.432259585364115</v>
      </c>
      <c r="AS611" s="153">
        <f>[1]节奏总纲!BE611</f>
        <v>61.163400255281182</v>
      </c>
    </row>
    <row r="612" spans="17:45" x14ac:dyDescent="0.15">
      <c r="Q612" s="153">
        <f>[1]节奏总纲!AC612</f>
        <v>609</v>
      </c>
      <c r="R612" s="153">
        <f>[1]节奏总纲!AD612</f>
        <v>92.518010149408951</v>
      </c>
      <c r="S612" s="153">
        <f>[1]节奏总纲!AE612</f>
        <v>94.781194356142109</v>
      </c>
      <c r="T612" s="153">
        <f>[1]节奏总纲!AF612</f>
        <v>97.908829648606428</v>
      </c>
      <c r="U612" s="153">
        <f>[1]节奏总纲!AG612</f>
        <v>102.7558870864228</v>
      </c>
      <c r="V612" s="153">
        <f>[1]节奏总纲!AH612</f>
        <v>111.64602805732896</v>
      </c>
      <c r="AN612" s="153">
        <f>[1]节奏总纲!AZ612</f>
        <v>609</v>
      </c>
      <c r="AO612" s="153">
        <f>[1]节奏总纲!BA612</f>
        <v>50.22235915907369</v>
      </c>
      <c r="AP612" s="153">
        <f>[1]节奏总纲!BB612</f>
        <v>51.735642113690155</v>
      </c>
      <c r="AQ612" s="153">
        <f>[1]节奏总纲!BC612</f>
        <v>53.688283785366046</v>
      </c>
      <c r="AR612" s="153">
        <f>[1]节奏总纲!BD612</f>
        <v>56.443363460055672</v>
      </c>
      <c r="AS612" s="153">
        <f>[1]节奏总纲!BE612</f>
        <v>61.174088831202624</v>
      </c>
    </row>
    <row r="613" spans="17:45" x14ac:dyDescent="0.15">
      <c r="Q613" s="153">
        <f>[1]节奏总纲!AC613</f>
        <v>610</v>
      </c>
      <c r="R613" s="153">
        <f>[1]节奏总纲!AD613</f>
        <v>92.541699881084895</v>
      </c>
      <c r="S613" s="153">
        <f>[1]节奏总纲!AE613</f>
        <v>94.805084509249468</v>
      </c>
      <c r="T613" s="153">
        <f>[1]节奏总纲!AF613</f>
        <v>97.931728165223944</v>
      </c>
      <c r="U613" s="153">
        <f>[1]节奏总纲!AG613</f>
        <v>102.78026768389823</v>
      </c>
      <c r="V613" s="153">
        <f>[1]节奏总纲!AH613</f>
        <v>111.67103213049543</v>
      </c>
      <c r="AN613" s="153">
        <f>[1]节奏总纲!AZ613</f>
        <v>610</v>
      </c>
      <c r="AO613" s="153">
        <f>[1]节奏总纲!BA613</f>
        <v>50.233062367693357</v>
      </c>
      <c r="AP613" s="153">
        <f>[1]节奏总纲!BB613</f>
        <v>51.747194997649579</v>
      </c>
      <c r="AQ613" s="153">
        <f>[1]节奏总纲!BC613</f>
        <v>53.699771876377206</v>
      </c>
      <c r="AR613" s="153">
        <f>[1]节奏总纲!BD613</f>
        <v>56.454467334747228</v>
      </c>
      <c r="AS613" s="153">
        <f>[1]节奏总纲!BE613</f>
        <v>61.184777407124074</v>
      </c>
    </row>
    <row r="614" spans="17:45" x14ac:dyDescent="0.15">
      <c r="Q614" s="153">
        <f>[1]节奏总纲!AC614</f>
        <v>611</v>
      </c>
      <c r="R614" s="153">
        <f>[1]节奏总纲!AD614</f>
        <v>92.565389612760825</v>
      </c>
      <c r="S614" s="153">
        <f>[1]节奏总纲!AE614</f>
        <v>94.828974662356828</v>
      </c>
      <c r="T614" s="153">
        <f>[1]节奏总纲!AF614</f>
        <v>97.954626681841447</v>
      </c>
      <c r="U614" s="153">
        <f>[1]节奏总纲!AG614</f>
        <v>102.80464828137367</v>
      </c>
      <c r="V614" s="153">
        <f>[1]节奏总纲!AH614</f>
        <v>111.6960362036619</v>
      </c>
      <c r="AN614" s="153">
        <f>[1]节奏总纲!AZ614</f>
        <v>611</v>
      </c>
      <c r="AO614" s="153">
        <f>[1]节奏总纲!BA614</f>
        <v>50.243765576313031</v>
      </c>
      <c r="AP614" s="153">
        <f>[1]节奏总纲!BB614</f>
        <v>51.758747881608997</v>
      </c>
      <c r="AQ614" s="153">
        <f>[1]节奏总纲!BC614</f>
        <v>53.711259967388372</v>
      </c>
      <c r="AR614" s="153">
        <f>[1]节奏总纲!BD614</f>
        <v>56.465571209438778</v>
      </c>
      <c r="AS614" s="153">
        <f>[1]节奏总纲!BE614</f>
        <v>61.195465983045516</v>
      </c>
    </row>
    <row r="615" spans="17:45" x14ac:dyDescent="0.15">
      <c r="Q615" s="153">
        <f>[1]节奏总纲!AC615</f>
        <v>612</v>
      </c>
      <c r="R615" s="153">
        <f>[1]节奏总纲!AD615</f>
        <v>92.589079344436769</v>
      </c>
      <c r="S615" s="153">
        <f>[1]节奏总纲!AE615</f>
        <v>94.852864815464187</v>
      </c>
      <c r="T615" s="153">
        <f>[1]节奏总纲!AF615</f>
        <v>97.977525198458963</v>
      </c>
      <c r="U615" s="153">
        <f>[1]节奏总纲!AG615</f>
        <v>102.8290288788491</v>
      </c>
      <c r="V615" s="153">
        <f>[1]节奏总纲!AH615</f>
        <v>111.72104027682838</v>
      </c>
      <c r="AN615" s="153">
        <f>[1]节奏总纲!AZ615</f>
        <v>612</v>
      </c>
      <c r="AO615" s="153">
        <f>[1]节奏总纲!BA615</f>
        <v>50.254468784932705</v>
      </c>
      <c r="AP615" s="153">
        <f>[1]节奏总纲!BB615</f>
        <v>51.770300765568422</v>
      </c>
      <c r="AQ615" s="153">
        <f>[1]节奏总纲!BC615</f>
        <v>53.722748058399532</v>
      </c>
      <c r="AR615" s="153">
        <f>[1]节奏总纲!BD615</f>
        <v>56.476675084130335</v>
      </c>
      <c r="AS615" s="153">
        <f>[1]节奏总纲!BE615</f>
        <v>61.206154558966965</v>
      </c>
    </row>
    <row r="616" spans="17:45" x14ac:dyDescent="0.15">
      <c r="Q616" s="153">
        <f>[1]节奏总纲!AC616</f>
        <v>613</v>
      </c>
      <c r="R616" s="153">
        <f>[1]节奏总纲!AD616</f>
        <v>92.612769076112713</v>
      </c>
      <c r="S616" s="153">
        <f>[1]节奏总纲!AE616</f>
        <v>94.876754968571547</v>
      </c>
      <c r="T616" s="153">
        <f>[1]节奏总纲!AF616</f>
        <v>98.000405188466999</v>
      </c>
      <c r="U616" s="153">
        <f>[1]节奏总纲!AG616</f>
        <v>102.85340947632454</v>
      </c>
      <c r="V616" s="153">
        <f>[1]节奏总纲!AH616</f>
        <v>111.74604434999485</v>
      </c>
      <c r="AN616" s="153">
        <f>[1]节奏总纲!AZ616</f>
        <v>613</v>
      </c>
      <c r="AO616" s="153">
        <f>[1]节奏总纲!BA616</f>
        <v>50.265171993552379</v>
      </c>
      <c r="AP616" s="153">
        <f>[1]节奏总纲!BB616</f>
        <v>51.781853649527847</v>
      </c>
      <c r="AQ616" s="153">
        <f>[1]节奏总纲!BC616</f>
        <v>53.734236149410698</v>
      </c>
      <c r="AR616" s="153">
        <f>[1]节奏总纲!BD616</f>
        <v>56.487778958821885</v>
      </c>
      <c r="AS616" s="153">
        <f>[1]节奏总纲!BE616</f>
        <v>61.216843134888414</v>
      </c>
    </row>
    <row r="617" spans="17:45" x14ac:dyDescent="0.15">
      <c r="Q617" s="153">
        <f>[1]节奏总纲!AC617</f>
        <v>614</v>
      </c>
      <c r="R617" s="153">
        <f>[1]节奏总纲!AD617</f>
        <v>92.636458807788642</v>
      </c>
      <c r="S617" s="153">
        <f>[1]节奏总纲!AE617</f>
        <v>94.900645121678906</v>
      </c>
      <c r="T617" s="153">
        <f>[1]节奏总纲!AF617</f>
        <v>98.022302485401042</v>
      </c>
      <c r="U617" s="153">
        <f>[1]节奏总纲!AG617</f>
        <v>102.87779007379997</v>
      </c>
      <c r="V617" s="153">
        <f>[1]节奏总纲!AH617</f>
        <v>111.77104842316133</v>
      </c>
      <c r="AN617" s="153">
        <f>[1]节奏总纲!AZ617</f>
        <v>614</v>
      </c>
      <c r="AO617" s="153">
        <f>[1]节奏总纲!BA617</f>
        <v>50.275875202172045</v>
      </c>
      <c r="AP617" s="153">
        <f>[1]节奏总纲!BB617</f>
        <v>51.793406533487271</v>
      </c>
      <c r="AQ617" s="153">
        <f>[1]节奏总纲!BC617</f>
        <v>53.745724240421858</v>
      </c>
      <c r="AR617" s="153">
        <f>[1]节奏总纲!BD617</f>
        <v>56.498882833513441</v>
      </c>
      <c r="AS617" s="153">
        <f>[1]节奏总纲!BE617</f>
        <v>61.227531710809856</v>
      </c>
    </row>
    <row r="618" spans="17:45" x14ac:dyDescent="0.15">
      <c r="Q618" s="153">
        <f>[1]节奏总纲!AC618</f>
        <v>615</v>
      </c>
      <c r="R618" s="153">
        <f>[1]节奏总纲!AD618</f>
        <v>92.660148539464586</v>
      </c>
      <c r="S618" s="153">
        <f>[1]节奏总纲!AE618</f>
        <v>94.924535274786265</v>
      </c>
      <c r="T618" s="153">
        <f>[1]节奏总纲!AF618</f>
        <v>98.044199782335085</v>
      </c>
      <c r="U618" s="153">
        <f>[1]节奏总纲!AG618</f>
        <v>102.90217067127541</v>
      </c>
      <c r="V618" s="153">
        <f>[1]节奏总纲!AH618</f>
        <v>111.7960524963278</v>
      </c>
      <c r="AN618" s="153">
        <f>[1]节奏总纲!AZ618</f>
        <v>615</v>
      </c>
      <c r="AO618" s="153">
        <f>[1]节奏总纲!BA618</f>
        <v>50.286578410791719</v>
      </c>
      <c r="AP618" s="153">
        <f>[1]节奏总纲!BB618</f>
        <v>51.804959417446689</v>
      </c>
      <c r="AQ618" s="153">
        <f>[1]节奏总纲!BC618</f>
        <v>53.757212331433024</v>
      </c>
      <c r="AR618" s="153">
        <f>[1]节奏总纲!BD618</f>
        <v>56.509986708204998</v>
      </c>
      <c r="AS618" s="153">
        <f>[1]节奏总纲!BE618</f>
        <v>61.238220286731305</v>
      </c>
    </row>
    <row r="619" spans="17:45" x14ac:dyDescent="0.15">
      <c r="Q619" s="153">
        <f>[1]节奏总纲!AC619</f>
        <v>616</v>
      </c>
      <c r="R619" s="153">
        <f>[1]节奏总纲!AD619</f>
        <v>92.683838271140516</v>
      </c>
      <c r="S619" s="153">
        <f>[1]节奏总纲!AE619</f>
        <v>94.948425427893611</v>
      </c>
      <c r="T619" s="153">
        <f>[1]节奏总纲!AF619</f>
        <v>98.066097079269127</v>
      </c>
      <c r="U619" s="153">
        <f>[1]节奏总纲!AG619</f>
        <v>102.92655126875084</v>
      </c>
      <c r="V619" s="153">
        <f>[1]节奏总纲!AH619</f>
        <v>111.82105656949427</v>
      </c>
      <c r="AN619" s="153">
        <f>[1]节奏总纲!AZ619</f>
        <v>616</v>
      </c>
      <c r="AO619" s="153">
        <f>[1]节奏总纲!BA619</f>
        <v>50.297281619411393</v>
      </c>
      <c r="AP619" s="153">
        <f>[1]节奏总纲!BB619</f>
        <v>51.816512301406114</v>
      </c>
      <c r="AQ619" s="153">
        <f>[1]节奏总纲!BC619</f>
        <v>53.768700422444184</v>
      </c>
      <c r="AR619" s="153">
        <f>[1]节奏总纲!BD619</f>
        <v>56.521090582896548</v>
      </c>
      <c r="AS619" s="153">
        <f>[1]节奏总纲!BE619</f>
        <v>61.248908862652748</v>
      </c>
    </row>
    <row r="620" spans="17:45" x14ac:dyDescent="0.15">
      <c r="Q620" s="153">
        <f>[1]节奏总纲!AC620</f>
        <v>617</v>
      </c>
      <c r="R620" s="153">
        <f>[1]节奏总纲!AD620</f>
        <v>92.70752800281646</v>
      </c>
      <c r="S620" s="153">
        <f>[1]节奏总纲!AE620</f>
        <v>94.97231558100097</v>
      </c>
      <c r="T620" s="153">
        <f>[1]节奏总纲!AF620</f>
        <v>98.08799437620317</v>
      </c>
      <c r="U620" s="153">
        <f>[1]节奏总纲!AG620</f>
        <v>102.95093186622628</v>
      </c>
      <c r="V620" s="153">
        <f>[1]节奏总纲!AH620</f>
        <v>111.84606064266075</v>
      </c>
      <c r="AN620" s="153">
        <f>[1]节奏总纲!AZ620</f>
        <v>617</v>
      </c>
      <c r="AO620" s="153">
        <f>[1]节奏总纲!BA620</f>
        <v>50.307984828031067</v>
      </c>
      <c r="AP620" s="153">
        <f>[1]节奏总纲!BB620</f>
        <v>51.828065185365539</v>
      </c>
      <c r="AQ620" s="153">
        <f>[1]节奏总纲!BC620</f>
        <v>53.78018851345535</v>
      </c>
      <c r="AR620" s="153">
        <f>[1]节奏总纲!BD620</f>
        <v>56.532194457588105</v>
      </c>
      <c r="AS620" s="153">
        <f>[1]节奏总纲!BE620</f>
        <v>61.259597438574197</v>
      </c>
    </row>
    <row r="621" spans="17:45" x14ac:dyDescent="0.15">
      <c r="Q621" s="153">
        <f>[1]节奏总纲!AC621</f>
        <v>618</v>
      </c>
      <c r="R621" s="153">
        <f>[1]节奏总纲!AD621</f>
        <v>92.73121773449239</v>
      </c>
      <c r="S621" s="153">
        <f>[1]节奏总纲!AE621</f>
        <v>94.996205734108329</v>
      </c>
      <c r="T621" s="153">
        <f>[1]节奏总纲!AF621</f>
        <v>98.109891673137213</v>
      </c>
      <c r="U621" s="153">
        <f>[1]节奏总纲!AG621</f>
        <v>102.97531246370173</v>
      </c>
      <c r="V621" s="153">
        <f>[1]节奏总纲!AH621</f>
        <v>111.87106471582722</v>
      </c>
      <c r="AN621" s="153">
        <f>[1]节奏总纲!AZ621</f>
        <v>618</v>
      </c>
      <c r="AO621" s="153">
        <f>[1]节奏总纲!BA621</f>
        <v>50.318688036650734</v>
      </c>
      <c r="AP621" s="153">
        <f>[1]节奏总纲!BB621</f>
        <v>51.839618069324963</v>
      </c>
      <c r="AQ621" s="153">
        <f>[1]节奏总纲!BC621</f>
        <v>53.79167660446651</v>
      </c>
      <c r="AR621" s="153">
        <f>[1]节奏总纲!BD621</f>
        <v>56.543298332279662</v>
      </c>
      <c r="AS621" s="153">
        <f>[1]节奏总纲!BE621</f>
        <v>61.270286014495639</v>
      </c>
    </row>
    <row r="622" spans="17:45" x14ac:dyDescent="0.15">
      <c r="Q622" s="153">
        <f>[1]节奏总纲!AC622</f>
        <v>619</v>
      </c>
      <c r="R622" s="153">
        <f>[1]节奏总纲!AD622</f>
        <v>92.754907466168333</v>
      </c>
      <c r="S622" s="153">
        <f>[1]节奏总纲!AE622</f>
        <v>95.019617650928339</v>
      </c>
      <c r="T622" s="153">
        <f>[1]节奏总纲!AF622</f>
        <v>98.131788970071256</v>
      </c>
      <c r="U622" s="153">
        <f>[1]节奏总纲!AG622</f>
        <v>102.99969306117715</v>
      </c>
      <c r="V622" s="153">
        <f>[1]节奏总纲!AH622</f>
        <v>111.89606878899369</v>
      </c>
      <c r="AN622" s="153">
        <f>[1]节奏总纲!AZ622</f>
        <v>619</v>
      </c>
      <c r="AO622" s="153">
        <f>[1]节奏总纲!BA622</f>
        <v>50.329391245270408</v>
      </c>
      <c r="AP622" s="153">
        <f>[1]节奏总纲!BB622</f>
        <v>51.851170953284388</v>
      </c>
      <c r="AQ622" s="153">
        <f>[1]节奏总纲!BC622</f>
        <v>53.803164695477676</v>
      </c>
      <c r="AR622" s="153">
        <f>[1]节奏总纲!BD622</f>
        <v>56.554402206971211</v>
      </c>
      <c r="AS622" s="153">
        <f>[1]节奏总纲!BE622</f>
        <v>61.280974590417088</v>
      </c>
    </row>
    <row r="623" spans="17:45" x14ac:dyDescent="0.15">
      <c r="Q623" s="153">
        <f>[1]节奏总纲!AC623</f>
        <v>620</v>
      </c>
      <c r="R623" s="153">
        <f>[1]节奏总纲!AD623</f>
        <v>92.778597197844263</v>
      </c>
      <c r="S623" s="153">
        <f>[1]节奏总纲!AE623</f>
        <v>95.0429392728729</v>
      </c>
      <c r="T623" s="153">
        <f>[1]节奏总纲!AF623</f>
        <v>98.153686267005298</v>
      </c>
      <c r="U623" s="153">
        <f>[1]节奏总纲!AG623</f>
        <v>103.02142624664008</v>
      </c>
      <c r="V623" s="153">
        <f>[1]节奏总纲!AH623</f>
        <v>111.92107286216016</v>
      </c>
      <c r="AN623" s="153">
        <f>[1]节奏总纲!AZ623</f>
        <v>620</v>
      </c>
      <c r="AO623" s="153">
        <f>[1]节奏总纲!BA623</f>
        <v>50.340094453890082</v>
      </c>
      <c r="AP623" s="153">
        <f>[1]节奏总纲!BB623</f>
        <v>51.862723837243806</v>
      </c>
      <c r="AQ623" s="153">
        <f>[1]节奏总纲!BC623</f>
        <v>53.814652786488836</v>
      </c>
      <c r="AR623" s="153">
        <f>[1]节奏总纲!BD623</f>
        <v>56.565506081662768</v>
      </c>
      <c r="AS623" s="153">
        <f>[1]节奏总纲!BE623</f>
        <v>61.29166316633853</v>
      </c>
    </row>
    <row r="624" spans="17:45" x14ac:dyDescent="0.15">
      <c r="Q624" s="153">
        <f>[1]节奏总纲!AC624</f>
        <v>621</v>
      </c>
      <c r="R624" s="153">
        <f>[1]节奏总纲!AD624</f>
        <v>92.802286929520207</v>
      </c>
      <c r="S624" s="153">
        <f>[1]节奏总纲!AE624</f>
        <v>95.066260894817461</v>
      </c>
      <c r="T624" s="153">
        <f>[1]节奏总纲!AF624</f>
        <v>98.175583563939341</v>
      </c>
      <c r="U624" s="153">
        <f>[1]节奏总纲!AG624</f>
        <v>103.04312567763559</v>
      </c>
      <c r="V624" s="153">
        <f>[1]节奏总纲!AH624</f>
        <v>111.94607693532663</v>
      </c>
      <c r="AN624" s="153">
        <f>[1]节奏总纲!AZ624</f>
        <v>621</v>
      </c>
      <c r="AO624" s="153">
        <f>[1]节奏总纲!BA624</f>
        <v>50.350797662509748</v>
      </c>
      <c r="AP624" s="153">
        <f>[1]节奏总纲!BB624</f>
        <v>51.874276721203231</v>
      </c>
      <c r="AQ624" s="153">
        <f>[1]节奏总纲!BC624</f>
        <v>53.826140877500002</v>
      </c>
      <c r="AR624" s="153">
        <f>[1]节奏总纲!BD624</f>
        <v>56.576609956354318</v>
      </c>
      <c r="AS624" s="153">
        <f>[1]节奏总纲!BE624</f>
        <v>61.30235174225998</v>
      </c>
    </row>
    <row r="625" spans="17:45" x14ac:dyDescent="0.15">
      <c r="Q625" s="153">
        <f>[1]节奏总纲!AC625</f>
        <v>622</v>
      </c>
      <c r="R625" s="153">
        <f>[1]节奏总纲!AD625</f>
        <v>92.825976661196137</v>
      </c>
      <c r="S625" s="153">
        <f>[1]节奏总纲!AE625</f>
        <v>95.089582516762022</v>
      </c>
      <c r="T625" s="153">
        <f>[1]节奏总纲!AF625</f>
        <v>98.197480860873384</v>
      </c>
      <c r="U625" s="153">
        <f>[1]节奏总纲!AG625</f>
        <v>103.0648251086311</v>
      </c>
      <c r="V625" s="153">
        <f>[1]节奏总纲!AH625</f>
        <v>111.97108100849312</v>
      </c>
      <c r="AN625" s="153">
        <f>[1]节奏总纲!AZ625</f>
        <v>622</v>
      </c>
      <c r="AO625" s="153">
        <f>[1]节奏总纲!BA625</f>
        <v>50.361500871129422</v>
      </c>
      <c r="AP625" s="153">
        <f>[1]节奏总纲!BB625</f>
        <v>51.885829605162655</v>
      </c>
      <c r="AQ625" s="153">
        <f>[1]节奏总纲!BC625</f>
        <v>53.837628968511162</v>
      </c>
      <c r="AR625" s="153">
        <f>[1]节奏总纲!BD625</f>
        <v>56.587713831045875</v>
      </c>
      <c r="AS625" s="153">
        <f>[1]节奏总纲!BE625</f>
        <v>61.313040318181422</v>
      </c>
    </row>
    <row r="626" spans="17:45" x14ac:dyDescent="0.15">
      <c r="Q626" s="153">
        <f>[1]节奏总纲!AC626</f>
        <v>623</v>
      </c>
      <c r="R626" s="153">
        <f>[1]节奏总纲!AD626</f>
        <v>92.849666392872081</v>
      </c>
      <c r="S626" s="153">
        <f>[1]节奏总纲!AE626</f>
        <v>95.112904138706568</v>
      </c>
      <c r="T626" s="153">
        <f>[1]节奏总纲!AF626</f>
        <v>98.219378157807427</v>
      </c>
      <c r="U626" s="153">
        <f>[1]节奏总纲!AG626</f>
        <v>103.08652453962659</v>
      </c>
      <c r="V626" s="153">
        <f>[1]节奏总纲!AH626</f>
        <v>111.99608508165959</v>
      </c>
      <c r="AN626" s="153">
        <f>[1]节奏总纲!AZ626</f>
        <v>623</v>
      </c>
      <c r="AO626" s="153">
        <f>[1]节奏总纲!BA626</f>
        <v>50.372204079749096</v>
      </c>
      <c r="AP626" s="153">
        <f>[1]节奏总纲!BB626</f>
        <v>51.89738248912208</v>
      </c>
      <c r="AQ626" s="153">
        <f>[1]节奏总纲!BC626</f>
        <v>53.849117059522321</v>
      </c>
      <c r="AR626" s="153">
        <f>[1]节奏总纲!BD626</f>
        <v>56.598817705737432</v>
      </c>
      <c r="AS626" s="153">
        <f>[1]节奏总纲!BE626</f>
        <v>61.323728894102871</v>
      </c>
    </row>
    <row r="627" spans="17:45" x14ac:dyDescent="0.15">
      <c r="Q627" s="153">
        <f>[1]节奏总纲!AC627</f>
        <v>624</v>
      </c>
      <c r="R627" s="153">
        <f>[1]节奏总纲!AD627</f>
        <v>92.87335612454801</v>
      </c>
      <c r="S627" s="153">
        <f>[1]节奏总纲!AE627</f>
        <v>95.136225760651129</v>
      </c>
      <c r="T627" s="153">
        <f>[1]节奏总纲!AF627</f>
        <v>98.241275454741469</v>
      </c>
      <c r="U627" s="153">
        <f>[1]节奏总纲!AG627</f>
        <v>103.10822397062211</v>
      </c>
      <c r="V627" s="153">
        <f>[1]节奏总纲!AH627</f>
        <v>112.01985623175406</v>
      </c>
      <c r="AN627" s="153">
        <f>[1]节奏总纲!AZ627</f>
        <v>624</v>
      </c>
      <c r="AO627" s="153">
        <f>[1]节奏总纲!BA627</f>
        <v>50.38290728836877</v>
      </c>
      <c r="AP627" s="153">
        <f>[1]节奏总纲!BB627</f>
        <v>51.908935373081505</v>
      </c>
      <c r="AQ627" s="153">
        <f>[1]节奏总纲!BC627</f>
        <v>53.860605150533488</v>
      </c>
      <c r="AR627" s="153">
        <f>[1]节奏总纲!BD627</f>
        <v>56.609921580428981</v>
      </c>
      <c r="AS627" s="153">
        <f>[1]节奏总纲!BE627</f>
        <v>61.33441747002432</v>
      </c>
    </row>
    <row r="628" spans="17:45" x14ac:dyDescent="0.15">
      <c r="Q628" s="153">
        <f>[1]节奏总纲!AC628</f>
        <v>625</v>
      </c>
      <c r="R628" s="153">
        <f>[1]节奏总纲!AD628</f>
        <v>92.897045856223954</v>
      </c>
      <c r="S628" s="153">
        <f>[1]节奏总纲!AE628</f>
        <v>95.15954738259569</v>
      </c>
      <c r="T628" s="153">
        <f>[1]节奏总纲!AF628</f>
        <v>98.263172751675512</v>
      </c>
      <c r="U628" s="153">
        <f>[1]节奏总纲!AG628</f>
        <v>103.1299234016176</v>
      </c>
      <c r="V628" s="153">
        <f>[1]节奏总纲!AH628</f>
        <v>112.04339850623988</v>
      </c>
      <c r="AN628" s="153">
        <f>[1]节奏总纲!AZ628</f>
        <v>625</v>
      </c>
      <c r="AO628" s="153">
        <f>[1]节奏总纲!BA628</f>
        <v>50.393610496988437</v>
      </c>
      <c r="AP628" s="153">
        <f>[1]节奏总纲!BB628</f>
        <v>51.920488257040923</v>
      </c>
      <c r="AQ628" s="153">
        <f>[1]节奏总纲!BC628</f>
        <v>53.872093241544647</v>
      </c>
      <c r="AR628" s="153">
        <f>[1]节奏总纲!BD628</f>
        <v>56.621025455120538</v>
      </c>
      <c r="AS628" s="153">
        <f>[1]节奏总纲!BE628</f>
        <v>61.345106045945762</v>
      </c>
    </row>
    <row r="629" spans="17:45" x14ac:dyDescent="0.15">
      <c r="Q629" s="153">
        <f>[1]节奏总纲!AC629</f>
        <v>626</v>
      </c>
      <c r="R629" s="153">
        <f>[1]节奏总纲!AD629</f>
        <v>92.920735587899898</v>
      </c>
      <c r="S629" s="153">
        <f>[1]节奏总纲!AE629</f>
        <v>95.182869004540251</v>
      </c>
      <c r="T629" s="153">
        <f>[1]节奏总纲!AF629</f>
        <v>98.285070048609555</v>
      </c>
      <c r="U629" s="153">
        <f>[1]节奏总纲!AG629</f>
        <v>103.15162283261311</v>
      </c>
      <c r="V629" s="153">
        <f>[1]节奏总纲!AH629</f>
        <v>112.0669407807257</v>
      </c>
      <c r="AN629" s="153">
        <f>[1]节奏总纲!AZ629</f>
        <v>626</v>
      </c>
      <c r="AO629" s="153">
        <f>[1]节奏总纲!BA629</f>
        <v>50.404313705608111</v>
      </c>
      <c r="AP629" s="153">
        <f>[1]节奏总纲!BB629</f>
        <v>51.932041141000347</v>
      </c>
      <c r="AQ629" s="153">
        <f>[1]节奏总纲!BC629</f>
        <v>53.883581332555814</v>
      </c>
      <c r="AR629" s="153">
        <f>[1]节奏总纲!BD629</f>
        <v>56.632129329812095</v>
      </c>
      <c r="AS629" s="153">
        <f>[1]节奏总纲!BE629</f>
        <v>61.355794621867211</v>
      </c>
    </row>
    <row r="630" spans="17:45" x14ac:dyDescent="0.15">
      <c r="Q630" s="153">
        <f>[1]节奏总纲!AC630</f>
        <v>627</v>
      </c>
      <c r="R630" s="153">
        <f>[1]节奏总纲!AD630</f>
        <v>92.944425319575828</v>
      </c>
      <c r="S630" s="153">
        <f>[1]节奏总纲!AE630</f>
        <v>95.206190626484812</v>
      </c>
      <c r="T630" s="153">
        <f>[1]节奏总纲!AF630</f>
        <v>98.306967345543598</v>
      </c>
      <c r="U630" s="153">
        <f>[1]节奏总纲!AG630</f>
        <v>103.17332226360861</v>
      </c>
      <c r="V630" s="153">
        <f>[1]节奏总纲!AH630</f>
        <v>112.09048305521152</v>
      </c>
      <c r="AN630" s="153">
        <f>[1]节奏总纲!AZ630</f>
        <v>627</v>
      </c>
      <c r="AO630" s="153">
        <f>[1]节奏总纲!BA630</f>
        <v>50.415016914227785</v>
      </c>
      <c r="AP630" s="153">
        <f>[1]节奏总纲!BB630</f>
        <v>51.943594024959772</v>
      </c>
      <c r="AQ630" s="153">
        <f>[1]节奏总纲!BC630</f>
        <v>53.895069423566973</v>
      </c>
      <c r="AR630" s="153">
        <f>[1]节奏总纲!BD630</f>
        <v>56.643233204503645</v>
      </c>
      <c r="AS630" s="153">
        <f>[1]节奏总纲!BE630</f>
        <v>61.366483197788654</v>
      </c>
    </row>
    <row r="631" spans="17:45" x14ac:dyDescent="0.15">
      <c r="Q631" s="153">
        <f>[1]节奏总纲!AC631</f>
        <v>628</v>
      </c>
      <c r="R631" s="153">
        <f>[1]节奏总纲!AD631</f>
        <v>92.968115051251772</v>
      </c>
      <c r="S631" s="153">
        <f>[1]节奏总纲!AE631</f>
        <v>95.229512248429359</v>
      </c>
      <c r="T631" s="153">
        <f>[1]节奏总纲!AF631</f>
        <v>98.32886464247764</v>
      </c>
      <c r="U631" s="153">
        <f>[1]节奏总纲!AG631</f>
        <v>103.19502169460412</v>
      </c>
      <c r="V631" s="153">
        <f>[1]节奏总纲!AH631</f>
        <v>112.11402532969736</v>
      </c>
      <c r="AN631" s="153">
        <f>[1]节奏总纲!AZ631</f>
        <v>628</v>
      </c>
      <c r="AO631" s="153">
        <f>[1]节奏总纲!BA631</f>
        <v>50.425720122847459</v>
      </c>
      <c r="AP631" s="153">
        <f>[1]节奏总纲!BB631</f>
        <v>51.955146908919197</v>
      </c>
      <c r="AQ631" s="153">
        <f>[1]节奏总纲!BC631</f>
        <v>53.906557514578139</v>
      </c>
      <c r="AR631" s="153">
        <f>[1]节奏总纲!BD631</f>
        <v>56.654337079195201</v>
      </c>
      <c r="AS631" s="153">
        <f>[1]节奏总纲!BE631</f>
        <v>61.377171773710103</v>
      </c>
    </row>
    <row r="632" spans="17:45" x14ac:dyDescent="0.15">
      <c r="Q632" s="153">
        <f>[1]节奏总纲!AC632</f>
        <v>629</v>
      </c>
      <c r="R632" s="153">
        <f>[1]节奏总纲!AD632</f>
        <v>92.991804782927701</v>
      </c>
      <c r="S632" s="153">
        <f>[1]节奏总纲!AE632</f>
        <v>95.252833870373919</v>
      </c>
      <c r="T632" s="153">
        <f>[1]节奏总纲!AF632</f>
        <v>98.350761939411683</v>
      </c>
      <c r="U632" s="153">
        <f>[1]节奏总纲!AG632</f>
        <v>103.21672112559963</v>
      </c>
      <c r="V632" s="153">
        <f>[1]节奏总纲!AH632</f>
        <v>112.13756760418318</v>
      </c>
      <c r="AN632" s="153">
        <f>[1]节奏总纲!AZ632</f>
        <v>629</v>
      </c>
      <c r="AO632" s="153">
        <f>[1]节奏总纲!BA632</f>
        <v>50.436423331467125</v>
      </c>
      <c r="AP632" s="153">
        <f>[1]节奏总纲!BB632</f>
        <v>51.966699792878615</v>
      </c>
      <c r="AQ632" s="153">
        <f>[1]节奏总纲!BC632</f>
        <v>53.918045605589299</v>
      </c>
      <c r="AR632" s="153">
        <f>[1]节奏总纲!BD632</f>
        <v>56.665440953886751</v>
      </c>
      <c r="AS632" s="153">
        <f>[1]节奏总纲!BE632</f>
        <v>61.387860349631545</v>
      </c>
    </row>
    <row r="633" spans="17:45" x14ac:dyDescent="0.15">
      <c r="Q633" s="153">
        <f>[1]节奏总纲!AC633</f>
        <v>630</v>
      </c>
      <c r="R633" s="153">
        <f>[1]节奏总纲!AD633</f>
        <v>93.014456893313053</v>
      </c>
      <c r="S633" s="153">
        <f>[1]节奏总纲!AE633</f>
        <v>95.27615549231848</v>
      </c>
      <c r="T633" s="153">
        <f>[1]节奏总纲!AF633</f>
        <v>98.372659236345726</v>
      </c>
      <c r="U633" s="153">
        <f>[1]节奏总纲!AG633</f>
        <v>103.23842055659513</v>
      </c>
      <c r="V633" s="153">
        <f>[1]节奏总纲!AH633</f>
        <v>112.161109878669</v>
      </c>
      <c r="AN633" s="153">
        <f>[1]节奏总纲!AZ633</f>
        <v>630</v>
      </c>
      <c r="AO633" s="153">
        <f>[1]节奏总纲!BA633</f>
        <v>50.447126540086799</v>
      </c>
      <c r="AP633" s="153">
        <f>[1]节奏总纲!BB633</f>
        <v>51.978252676838039</v>
      </c>
      <c r="AQ633" s="153">
        <f>[1]节奏总纲!BC633</f>
        <v>53.929533696600465</v>
      </c>
      <c r="AR633" s="153">
        <f>[1]节奏总纲!BD633</f>
        <v>56.676544828578308</v>
      </c>
      <c r="AS633" s="153">
        <f>[1]节奏总纲!BE633</f>
        <v>61.398548925552994</v>
      </c>
    </row>
    <row r="634" spans="17:45" x14ac:dyDescent="0.15">
      <c r="Q634" s="153">
        <f>[1]节奏总纲!AC634</f>
        <v>631</v>
      </c>
      <c r="R634" s="153">
        <f>[1]节奏总纲!AD634</f>
        <v>93.036560194527354</v>
      </c>
      <c r="S634" s="153">
        <f>[1]节奏总纲!AE634</f>
        <v>95.299477114263041</v>
      </c>
      <c r="T634" s="153">
        <f>[1]节奏总纲!AF634</f>
        <v>98.394556533279768</v>
      </c>
      <c r="U634" s="153">
        <f>[1]节奏总纲!AG634</f>
        <v>103.26011998759064</v>
      </c>
      <c r="V634" s="153">
        <f>[1]节奏总纲!AH634</f>
        <v>112.18465215315481</v>
      </c>
      <c r="AN634" s="153">
        <f>[1]节奏总纲!AZ634</f>
        <v>631</v>
      </c>
      <c r="AO634" s="153">
        <f>[1]节奏总纲!BA634</f>
        <v>50.457829748706473</v>
      </c>
      <c r="AP634" s="153">
        <f>[1]节奏总纲!BB634</f>
        <v>51.989805560797464</v>
      </c>
      <c r="AQ634" s="153">
        <f>[1]节奏总纲!BC634</f>
        <v>53.941021787611625</v>
      </c>
      <c r="AR634" s="153">
        <f>[1]节奏总纲!BD634</f>
        <v>56.687648703269865</v>
      </c>
      <c r="AS634" s="153">
        <f>[1]节奏总纲!BE634</f>
        <v>61.409237501474436</v>
      </c>
    </row>
    <row r="635" spans="17:45" x14ac:dyDescent="0.15">
      <c r="Q635" s="153">
        <f>[1]节奏总纲!AC635</f>
        <v>632</v>
      </c>
      <c r="R635" s="153">
        <f>[1]节奏总纲!AD635</f>
        <v>93.058663495741655</v>
      </c>
      <c r="S635" s="153">
        <f>[1]节奏总纲!AE635</f>
        <v>95.322798736207602</v>
      </c>
      <c r="T635" s="153">
        <f>[1]节奏总纲!AF635</f>
        <v>98.416453830213811</v>
      </c>
      <c r="U635" s="153">
        <f>[1]节奏总纲!AG635</f>
        <v>103.28181941858614</v>
      </c>
      <c r="V635" s="153">
        <f>[1]节奏总纲!AH635</f>
        <v>112.20819442764063</v>
      </c>
      <c r="AN635" s="153">
        <f>[1]节奏总纲!AZ635</f>
        <v>632</v>
      </c>
      <c r="AO635" s="153">
        <f>[1]节奏总纲!BA635</f>
        <v>50.468532957326147</v>
      </c>
      <c r="AP635" s="153">
        <f>[1]节奏总纲!BB635</f>
        <v>52.001173105835825</v>
      </c>
      <c r="AQ635" s="153">
        <f>[1]节奏总纲!BC635</f>
        <v>53.952509878622791</v>
      </c>
      <c r="AR635" s="153">
        <f>[1]节奏总纲!BD635</f>
        <v>56.698752577961415</v>
      </c>
      <c r="AS635" s="153">
        <f>[1]节奏总纲!BE635</f>
        <v>61.419926077395885</v>
      </c>
    </row>
    <row r="636" spans="17:45" x14ac:dyDescent="0.15">
      <c r="Q636" s="153">
        <f>[1]节奏总纲!AC636</f>
        <v>633</v>
      </c>
      <c r="R636" s="153">
        <f>[1]节奏总纲!AD636</f>
        <v>93.080766796955956</v>
      </c>
      <c r="S636" s="153">
        <f>[1]节奏总纲!AE636</f>
        <v>95.346120358152149</v>
      </c>
      <c r="T636" s="153">
        <f>[1]节奏总纲!AF636</f>
        <v>98.438351127147854</v>
      </c>
      <c r="U636" s="153">
        <f>[1]节奏总纲!AG636</f>
        <v>103.30351884958165</v>
      </c>
      <c r="V636" s="153">
        <f>[1]节奏总纲!AH636</f>
        <v>112.23173670212647</v>
      </c>
      <c r="AN636" s="153">
        <f>[1]节奏总纲!AZ636</f>
        <v>633</v>
      </c>
      <c r="AO636" s="153">
        <f>[1]节奏总纲!BA636</f>
        <v>50.479236165945814</v>
      </c>
      <c r="AP636" s="153">
        <f>[1]节奏总纲!BB636</f>
        <v>52.01114977623385</v>
      </c>
      <c r="AQ636" s="153">
        <f>[1]节奏总纲!BC636</f>
        <v>53.963997969633951</v>
      </c>
      <c r="AR636" s="153">
        <f>[1]节奏总纲!BD636</f>
        <v>56.709856452652971</v>
      </c>
      <c r="AS636" s="153">
        <f>[1]节奏总纲!BE636</f>
        <v>61.430614653317335</v>
      </c>
    </row>
    <row r="637" spans="17:45" x14ac:dyDescent="0.15">
      <c r="Q637" s="153">
        <f>[1]节奏总纲!AC637</f>
        <v>634</v>
      </c>
      <c r="R637" s="153">
        <f>[1]节奏总纲!AD637</f>
        <v>93.102870098170257</v>
      </c>
      <c r="S637" s="153">
        <f>[1]节奏总纲!AE637</f>
        <v>95.36944198009671</v>
      </c>
      <c r="T637" s="153">
        <f>[1]节奏总纲!AF637</f>
        <v>98.460248424081897</v>
      </c>
      <c r="U637" s="153">
        <f>[1]节奏总纲!AG637</f>
        <v>103.32521828057715</v>
      </c>
      <c r="V637" s="153">
        <f>[1]节奏总纲!AH637</f>
        <v>112.25527897661229</v>
      </c>
      <c r="AN637" s="153">
        <f>[1]节奏总纲!AZ637</f>
        <v>634</v>
      </c>
      <c r="AO637" s="153">
        <f>[1]节奏总纲!BA637</f>
        <v>50.489939374565488</v>
      </c>
      <c r="AP637" s="153">
        <f>[1]节奏总纲!BB637</f>
        <v>52.021126446631868</v>
      </c>
      <c r="AQ637" s="153">
        <f>[1]节奏总纲!BC637</f>
        <v>53.975486060645117</v>
      </c>
      <c r="AR637" s="153">
        <f>[1]节奏总纲!BD637</f>
        <v>56.720960327344528</v>
      </c>
      <c r="AS637" s="153">
        <f>[1]节奏总纲!BE637</f>
        <v>61.441303229238777</v>
      </c>
    </row>
    <row r="638" spans="17:45" x14ac:dyDescent="0.15">
      <c r="Q638" s="153">
        <f>[1]节奏总纲!AC638</f>
        <v>635</v>
      </c>
      <c r="R638" s="153">
        <f>[1]节奏总纲!AD638</f>
        <v>93.124973399384572</v>
      </c>
      <c r="S638" s="153">
        <f>[1]节奏总纲!AE638</f>
        <v>95.392763602041271</v>
      </c>
      <c r="T638" s="153">
        <f>[1]节奏总纲!AF638</f>
        <v>98.482145721015939</v>
      </c>
      <c r="U638" s="153">
        <f>[1]节奏总纲!AG638</f>
        <v>103.34691771157266</v>
      </c>
      <c r="V638" s="153">
        <f>[1]节奏总纲!AH638</f>
        <v>112.27882125109811</v>
      </c>
      <c r="AN638" s="153">
        <f>[1]节奏总纲!AZ638</f>
        <v>635</v>
      </c>
      <c r="AO638" s="153">
        <f>[1]节奏总纲!BA638</f>
        <v>50.500642583185162</v>
      </c>
      <c r="AP638" s="153">
        <f>[1]节奏总纲!BB638</f>
        <v>52.031103117029893</v>
      </c>
      <c r="AQ638" s="153">
        <f>[1]节奏总纲!BC638</f>
        <v>53.986974151656277</v>
      </c>
      <c r="AR638" s="153">
        <f>[1]节奏总纲!BD638</f>
        <v>56.732064202036078</v>
      </c>
      <c r="AS638" s="153">
        <f>[1]节奏总纲!BE638</f>
        <v>61.451991805160226</v>
      </c>
    </row>
    <row r="639" spans="17:45" x14ac:dyDescent="0.15">
      <c r="Q639" s="153">
        <f>[1]节奏总纲!AC639</f>
        <v>636</v>
      </c>
      <c r="R639" s="153">
        <f>[1]节奏总纲!AD639</f>
        <v>93.147076700598873</v>
      </c>
      <c r="S639" s="153">
        <f>[1]节奏总纲!AE639</f>
        <v>95.416085223985831</v>
      </c>
      <c r="T639" s="153">
        <f>[1]节奏总纲!AF639</f>
        <v>98.504043017949982</v>
      </c>
      <c r="U639" s="153">
        <f>[1]节奏总纲!AG639</f>
        <v>103.36861714256817</v>
      </c>
      <c r="V639" s="153">
        <f>[1]节奏总纲!AH639</f>
        <v>112.30236352558393</v>
      </c>
      <c r="AN639" s="153">
        <f>[1]节奏总纲!AZ639</f>
        <v>636</v>
      </c>
      <c r="AO639" s="153">
        <f>[1]节奏总纲!BA639</f>
        <v>50.511345791804835</v>
      </c>
      <c r="AP639" s="153">
        <f>[1]节奏总纲!BB639</f>
        <v>52.041079787427918</v>
      </c>
      <c r="AQ639" s="153">
        <f>[1]节奏总纲!BC639</f>
        <v>53.998462242667443</v>
      </c>
      <c r="AR639" s="153">
        <f>[1]节奏总纲!BD639</f>
        <v>56.743168076727635</v>
      </c>
      <c r="AS639" s="153">
        <f>[1]节奏总纲!BE639</f>
        <v>61.462680381081668</v>
      </c>
    </row>
    <row r="640" spans="17:45" x14ac:dyDescent="0.15">
      <c r="Q640" s="153">
        <f>[1]节奏总纲!AC640</f>
        <v>637</v>
      </c>
      <c r="R640" s="153">
        <f>[1]节奏总纲!AD640</f>
        <v>93.169180001813174</v>
      </c>
      <c r="S640" s="153">
        <f>[1]节奏总纲!AE640</f>
        <v>95.439406845930392</v>
      </c>
      <c r="T640" s="153">
        <f>[1]节奏总纲!AF640</f>
        <v>98.525940314884025</v>
      </c>
      <c r="U640" s="153">
        <f>[1]节奏总纲!AG640</f>
        <v>103.39031657356367</v>
      </c>
      <c r="V640" s="153">
        <f>[1]节奏总纲!AH640</f>
        <v>112.32590580006975</v>
      </c>
      <c r="AN640" s="153">
        <f>[1]节奏总纲!AZ640</f>
        <v>637</v>
      </c>
      <c r="AO640" s="153">
        <f>[1]节奏总纲!BA640</f>
        <v>50.522049000424502</v>
      </c>
      <c r="AP640" s="153">
        <f>[1]节奏总纲!BB640</f>
        <v>52.051056457825943</v>
      </c>
      <c r="AQ640" s="153">
        <f>[1]节奏总纲!BC640</f>
        <v>54.00859387337487</v>
      </c>
      <c r="AR640" s="153">
        <f>[1]节奏总纲!BD640</f>
        <v>56.754271951419184</v>
      </c>
      <c r="AS640" s="153">
        <f>[1]节奏总纲!BE640</f>
        <v>61.473368957003117</v>
      </c>
    </row>
    <row r="641" spans="17:45" x14ac:dyDescent="0.15">
      <c r="Q641" s="153">
        <f>[1]节奏总纲!AC641</f>
        <v>638</v>
      </c>
      <c r="R641" s="153">
        <f>[1]节奏总纲!AD641</f>
        <v>93.191283303027475</v>
      </c>
      <c r="S641" s="153">
        <f>[1]节奏总纲!AE641</f>
        <v>95.462728467874939</v>
      </c>
      <c r="T641" s="153">
        <f>[1]节奏总纲!AF641</f>
        <v>98.547837611818068</v>
      </c>
      <c r="U641" s="153">
        <f>[1]节奏总纲!AG641</f>
        <v>103.41201600455918</v>
      </c>
      <c r="V641" s="153">
        <f>[1]节奏总纲!AH641</f>
        <v>112.34944807455558</v>
      </c>
      <c r="AN641" s="153">
        <f>[1]节奏总纲!AZ641</f>
        <v>638</v>
      </c>
      <c r="AO641" s="153">
        <f>[1]节奏总纲!BA641</f>
        <v>50.532752209044176</v>
      </c>
      <c r="AP641" s="153">
        <f>[1]节奏总纲!BB641</f>
        <v>52.061033128223968</v>
      </c>
      <c r="AQ641" s="153">
        <f>[1]节奏总纲!BC641</f>
        <v>54.018515872240215</v>
      </c>
      <c r="AR641" s="153">
        <f>[1]节奏总纲!BD641</f>
        <v>56.765375826110741</v>
      </c>
      <c r="AS641" s="153">
        <f>[1]节奏总纲!BE641</f>
        <v>61.48405753292456</v>
      </c>
    </row>
    <row r="642" spans="17:45" x14ac:dyDescent="0.15">
      <c r="Q642" s="153">
        <f>[1]节奏总纲!AC642</f>
        <v>639</v>
      </c>
      <c r="R642" s="153">
        <f>[1]节奏总纲!AD642</f>
        <v>93.213386604241791</v>
      </c>
      <c r="S642" s="153">
        <f>[1]节奏总纲!AE642</f>
        <v>95.4860500898195</v>
      </c>
      <c r="T642" s="153">
        <f>[1]节奏总纲!AF642</f>
        <v>98.56973490875211</v>
      </c>
      <c r="U642" s="153">
        <f>[1]节奏总纲!AG642</f>
        <v>103.43371543555467</v>
      </c>
      <c r="V642" s="153">
        <f>[1]节奏总纲!AH642</f>
        <v>112.3729903490414</v>
      </c>
      <c r="AN642" s="153">
        <f>[1]节奏总纲!AZ642</f>
        <v>639</v>
      </c>
      <c r="AO642" s="153">
        <f>[1]节奏总纲!BA642</f>
        <v>50.54345541766385</v>
      </c>
      <c r="AP642" s="153">
        <f>[1]节奏总纲!BB642</f>
        <v>52.071009798621986</v>
      </c>
      <c r="AQ642" s="153">
        <f>[1]节奏总纲!BC642</f>
        <v>54.028437871105552</v>
      </c>
      <c r="AR642" s="153">
        <f>[1]节奏总纲!BD642</f>
        <v>56.776479700802298</v>
      </c>
      <c r="AS642" s="153">
        <f>[1]节奏总纲!BE642</f>
        <v>61.494746108846009</v>
      </c>
    </row>
    <row r="643" spans="17:45" x14ac:dyDescent="0.15">
      <c r="Q643" s="153">
        <f>[1]节奏总纲!AC643</f>
        <v>640</v>
      </c>
      <c r="R643" s="153">
        <f>[1]节奏总纲!AD643</f>
        <v>93.235489905456092</v>
      </c>
      <c r="S643" s="153">
        <f>[1]节奏总纲!AE643</f>
        <v>95.509371711764061</v>
      </c>
      <c r="T643" s="153">
        <f>[1]节奏总纲!AF643</f>
        <v>98.591632205686153</v>
      </c>
      <c r="U643" s="153">
        <f>[1]节奏总纲!AG643</f>
        <v>103.45541486655019</v>
      </c>
      <c r="V643" s="153">
        <f>[1]节奏总纲!AH643</f>
        <v>112.39653262352722</v>
      </c>
      <c r="AN643" s="153">
        <f>[1]节奏总纲!AZ643</f>
        <v>640</v>
      </c>
      <c r="AO643" s="153">
        <f>[1]节奏总纲!BA643</f>
        <v>50.554158626283524</v>
      </c>
      <c r="AP643" s="153">
        <f>[1]节奏总纲!BB643</f>
        <v>52.080986469020011</v>
      </c>
      <c r="AQ643" s="153">
        <f>[1]节奏总纲!BC643</f>
        <v>54.038359869970897</v>
      </c>
      <c r="AR643" s="153">
        <f>[1]节奏总纲!BD643</f>
        <v>56.787583575493848</v>
      </c>
      <c r="AS643" s="153">
        <f>[1]节奏总纲!BE643</f>
        <v>61.505434684767451</v>
      </c>
    </row>
    <row r="644" spans="17:45" x14ac:dyDescent="0.15">
      <c r="Q644" s="153">
        <f>[1]节奏总纲!AC644</f>
        <v>641</v>
      </c>
      <c r="R644" s="153">
        <f>[1]节奏总纲!AD644</f>
        <v>93.257593206670393</v>
      </c>
      <c r="S644" s="153">
        <f>[1]节奏总纲!AE644</f>
        <v>95.532693333708622</v>
      </c>
      <c r="T644" s="153">
        <f>[1]节奏总纲!AF644</f>
        <v>98.613529502620196</v>
      </c>
      <c r="U644" s="153">
        <f>[1]节奏总纲!AG644</f>
        <v>103.47711429754568</v>
      </c>
      <c r="V644" s="153">
        <f>[1]节奏总纲!AH644</f>
        <v>112.42007489801304</v>
      </c>
      <c r="AN644" s="153">
        <f>[1]节奏总纲!AZ644</f>
        <v>641</v>
      </c>
      <c r="AO644" s="153">
        <f>[1]节奏总纲!BA644</f>
        <v>50.564861834903191</v>
      </c>
      <c r="AP644" s="153">
        <f>[1]节奏总纲!BB644</f>
        <v>52.090963139418037</v>
      </c>
      <c r="AQ644" s="153">
        <f>[1]节奏总纲!BC644</f>
        <v>54.048281868836241</v>
      </c>
      <c r="AR644" s="153">
        <f>[1]节奏总纲!BD644</f>
        <v>56.798687450185405</v>
      </c>
      <c r="AS644" s="153">
        <f>[1]节奏总纲!BE644</f>
        <v>61.5161232606889</v>
      </c>
    </row>
    <row r="645" spans="17:45" x14ac:dyDescent="0.15">
      <c r="Q645" s="153">
        <f>[1]节奏总纲!AC645</f>
        <v>642</v>
      </c>
      <c r="R645" s="153">
        <f>[1]节奏总纲!AD645</f>
        <v>93.279696507884694</v>
      </c>
      <c r="S645" s="153">
        <f>[1]节奏总纲!AE645</f>
        <v>95.556014955653183</v>
      </c>
      <c r="T645" s="153">
        <f>[1]节奏总纲!AF645</f>
        <v>98.635426799554239</v>
      </c>
      <c r="U645" s="153">
        <f>[1]节奏总纲!AG645</f>
        <v>103.49881372854119</v>
      </c>
      <c r="V645" s="153">
        <f>[1]节奏总纲!AH645</f>
        <v>112.44361717249886</v>
      </c>
      <c r="AN645" s="153">
        <f>[1]节奏总纲!AZ645</f>
        <v>642</v>
      </c>
      <c r="AO645" s="153">
        <f>[1]节奏总纲!BA645</f>
        <v>50.575565043522865</v>
      </c>
      <c r="AP645" s="153">
        <f>[1]节奏总纲!BB645</f>
        <v>52.100939809816062</v>
      </c>
      <c r="AQ645" s="153">
        <f>[1]节奏总纲!BC645</f>
        <v>54.058203867701586</v>
      </c>
      <c r="AR645" s="153">
        <f>[1]节奏总纲!BD645</f>
        <v>56.809791324876961</v>
      </c>
      <c r="AS645" s="153">
        <f>[1]节奏总纲!BE645</f>
        <v>61.526811836610342</v>
      </c>
    </row>
    <row r="646" spans="17:45" x14ac:dyDescent="0.15">
      <c r="Q646" s="153">
        <f>[1]节奏总纲!AC646</f>
        <v>643</v>
      </c>
      <c r="R646" s="153">
        <f>[1]节奏总纲!AD646</f>
        <v>93.301799809098995</v>
      </c>
      <c r="S646" s="153">
        <f>[1]节奏总纲!AE646</f>
        <v>95.579336577597729</v>
      </c>
      <c r="T646" s="153">
        <f>[1]节奏总纲!AF646</f>
        <v>98.657324096488281</v>
      </c>
      <c r="U646" s="153">
        <f>[1]节奏总纲!AG646</f>
        <v>103.52051315953669</v>
      </c>
      <c r="V646" s="153">
        <f>[1]节奏总纲!AH646</f>
        <v>112.4671594469847</v>
      </c>
      <c r="AN646" s="153">
        <f>[1]节奏总纲!AZ646</f>
        <v>643</v>
      </c>
      <c r="AO646" s="153">
        <f>[1]节奏总纲!BA646</f>
        <v>50.586268252142538</v>
      </c>
      <c r="AP646" s="153">
        <f>[1]节奏总纲!BB646</f>
        <v>52.110916480214087</v>
      </c>
      <c r="AQ646" s="153">
        <f>[1]节奏总纲!BC646</f>
        <v>54.06812586656693</v>
      </c>
      <c r="AR646" s="153">
        <f>[1]节奏总纲!BD646</f>
        <v>56.820895199568511</v>
      </c>
      <c r="AS646" s="153">
        <f>[1]节奏总纲!BE646</f>
        <v>61.537500412531791</v>
      </c>
    </row>
    <row r="647" spans="17:45" x14ac:dyDescent="0.15">
      <c r="Q647" s="153">
        <f>[1]节奏总纲!AC647</f>
        <v>644</v>
      </c>
      <c r="R647" s="153">
        <f>[1]节奏总纲!AD647</f>
        <v>93.32390311031331</v>
      </c>
      <c r="S647" s="153">
        <f>[1]节奏总纲!AE647</f>
        <v>95.60265819954229</v>
      </c>
      <c r="T647" s="153">
        <f>[1]节奏总纲!AF647</f>
        <v>98.679221393422324</v>
      </c>
      <c r="U647" s="153">
        <f>[1]节奏总纲!AG647</f>
        <v>103.5422125905322</v>
      </c>
      <c r="V647" s="153">
        <f>[1]节奏总纲!AH647</f>
        <v>112.49070172147051</v>
      </c>
      <c r="AN647" s="153">
        <f>[1]节奏总纲!AZ647</f>
        <v>644</v>
      </c>
      <c r="AO647" s="153">
        <f>[1]节奏总纲!BA647</f>
        <v>50.596971460762205</v>
      </c>
      <c r="AP647" s="153">
        <f>[1]节奏总纲!BB647</f>
        <v>52.120893150612112</v>
      </c>
      <c r="AQ647" s="153">
        <f>[1]节奏总纲!BC647</f>
        <v>54.078047865432275</v>
      </c>
      <c r="AR647" s="153">
        <f>[1]节奏总纲!BD647</f>
        <v>56.831999074260068</v>
      </c>
      <c r="AS647" s="153">
        <f>[1]节奏总纲!BE647</f>
        <v>61.548188988453241</v>
      </c>
    </row>
    <row r="648" spans="17:45" x14ac:dyDescent="0.15">
      <c r="Q648" s="153">
        <f>[1]节奏总纲!AC648</f>
        <v>645</v>
      </c>
      <c r="R648" s="153">
        <f>[1]节奏总纲!AD648</f>
        <v>93.346006411527611</v>
      </c>
      <c r="S648" s="153">
        <f>[1]节奏总纲!AE648</f>
        <v>95.625979821486851</v>
      </c>
      <c r="T648" s="153">
        <f>[1]节奏总纲!AF648</f>
        <v>98.701118690356367</v>
      </c>
      <c r="U648" s="153">
        <f>[1]节奏总纲!AG648</f>
        <v>103.56391202152771</v>
      </c>
      <c r="V648" s="153">
        <f>[1]节奏总纲!AH648</f>
        <v>112.51424399595633</v>
      </c>
      <c r="AN648" s="153">
        <f>[1]节奏总纲!AZ648</f>
        <v>645</v>
      </c>
      <c r="AO648" s="153">
        <f>[1]节奏总纲!BA648</f>
        <v>50.607674669381879</v>
      </c>
      <c r="AP648" s="153">
        <f>[1]节奏总纲!BB648</f>
        <v>52.13086982101013</v>
      </c>
      <c r="AQ648" s="153">
        <f>[1]节奏总纲!BC648</f>
        <v>54.087969864297619</v>
      </c>
      <c r="AR648" s="153">
        <f>[1]节奏总纲!BD648</f>
        <v>56.843102948951618</v>
      </c>
      <c r="AS648" s="153">
        <f>[1]节奏总纲!BE648</f>
        <v>61.558877564374683</v>
      </c>
    </row>
    <row r="649" spans="17:45" x14ac:dyDescent="0.15">
      <c r="Q649" s="153">
        <f>[1]节奏总纲!AC649</f>
        <v>646</v>
      </c>
      <c r="R649" s="153">
        <f>[1]节奏总纲!AD649</f>
        <v>93.368109712741912</v>
      </c>
      <c r="S649" s="153">
        <f>[1]节奏总纲!AE649</f>
        <v>95.649301443431412</v>
      </c>
      <c r="T649" s="153">
        <f>[1]节奏总纲!AF649</f>
        <v>98.72301598729041</v>
      </c>
      <c r="U649" s="153">
        <f>[1]节奏总纲!AG649</f>
        <v>103.58561145252321</v>
      </c>
      <c r="V649" s="153">
        <f>[1]节奏总纲!AH649</f>
        <v>112.53778627044215</v>
      </c>
      <c r="AN649" s="153">
        <f>[1]节奏总纲!AZ649</f>
        <v>646</v>
      </c>
      <c r="AO649" s="153">
        <f>[1]节奏总纲!BA649</f>
        <v>50.618377878001553</v>
      </c>
      <c r="AP649" s="153">
        <f>[1]节奏总纲!BB649</f>
        <v>52.140846491408155</v>
      </c>
      <c r="AQ649" s="153">
        <f>[1]节奏总纲!BC649</f>
        <v>54.097891863162964</v>
      </c>
      <c r="AR649" s="153">
        <f>[1]节奏总纲!BD649</f>
        <v>56.854206823643175</v>
      </c>
      <c r="AS649" s="153">
        <f>[1]节奏总纲!BE649</f>
        <v>61.569566140296132</v>
      </c>
    </row>
    <row r="650" spans="17:45" x14ac:dyDescent="0.15">
      <c r="Q650" s="153">
        <f>[1]节奏总纲!AC650</f>
        <v>647</v>
      </c>
      <c r="R650" s="153">
        <f>[1]节奏总纲!AD650</f>
        <v>93.390213013956213</v>
      </c>
      <c r="S650" s="153">
        <f>[1]节奏总纲!AE650</f>
        <v>95.672623065375973</v>
      </c>
      <c r="T650" s="153">
        <f>[1]节奏总纲!AF650</f>
        <v>98.744913284224452</v>
      </c>
      <c r="U650" s="153">
        <f>[1]节奏总纲!AG650</f>
        <v>103.60731088351872</v>
      </c>
      <c r="V650" s="153">
        <f>[1]节奏总纲!AH650</f>
        <v>112.56132854492797</v>
      </c>
      <c r="AN650" s="153">
        <f>[1]节奏总纲!AZ650</f>
        <v>647</v>
      </c>
      <c r="AO650" s="153">
        <f>[1]节奏总纲!BA650</f>
        <v>50.629081086621227</v>
      </c>
      <c r="AP650" s="153">
        <f>[1]节奏总纲!BB650</f>
        <v>52.15082316180618</v>
      </c>
      <c r="AQ650" s="153">
        <f>[1]节奏总纲!BC650</f>
        <v>54.107813862028301</v>
      </c>
      <c r="AR650" s="153">
        <f>[1]节奏总纲!BD650</f>
        <v>56.865310698334731</v>
      </c>
      <c r="AS650" s="153">
        <f>[1]节奏总纲!BE650</f>
        <v>61.580254716217574</v>
      </c>
    </row>
    <row r="651" spans="17:45" x14ac:dyDescent="0.15">
      <c r="Q651" s="153">
        <f>[1]节奏总纲!AC651</f>
        <v>648</v>
      </c>
      <c r="R651" s="153">
        <f>[1]节奏总纲!AD651</f>
        <v>93.412316315170528</v>
      </c>
      <c r="S651" s="153">
        <f>[1]节奏总纲!AE651</f>
        <v>95.695944687320534</v>
      </c>
      <c r="T651" s="153">
        <f>[1]节奏总纲!AF651</f>
        <v>98.766810581158495</v>
      </c>
      <c r="U651" s="153">
        <f>[1]节奏总纲!AG651</f>
        <v>103.62901031451422</v>
      </c>
      <c r="V651" s="153">
        <f>[1]节奏总纲!AH651</f>
        <v>112.58487081941379</v>
      </c>
      <c r="AN651" s="153">
        <f>[1]节奏总纲!AZ651</f>
        <v>648</v>
      </c>
      <c r="AO651" s="153">
        <f>[1]节奏总纲!BA651</f>
        <v>50.639784295240894</v>
      </c>
      <c r="AP651" s="153">
        <f>[1]节奏总纲!BB651</f>
        <v>52.160799832204205</v>
      </c>
      <c r="AQ651" s="153">
        <f>[1]节奏总纲!BC651</f>
        <v>54.117735860893646</v>
      </c>
      <c r="AR651" s="153">
        <f>[1]节奏总纲!BD651</f>
        <v>56.876414573026281</v>
      </c>
      <c r="AS651" s="153">
        <f>[1]节奏总纲!BE651</f>
        <v>61.590943292139023</v>
      </c>
    </row>
    <row r="652" spans="17:45" x14ac:dyDescent="0.15">
      <c r="Q652" s="153">
        <f>[1]节奏总纲!AC652</f>
        <v>649</v>
      </c>
      <c r="R652" s="153">
        <f>[1]节奏总纲!AD652</f>
        <v>93.43441961638483</v>
      </c>
      <c r="S652" s="153">
        <f>[1]节奏总纲!AE652</f>
        <v>95.71926630926508</v>
      </c>
      <c r="T652" s="153">
        <f>[1]节奏总纲!AF652</f>
        <v>98.788707878092538</v>
      </c>
      <c r="U652" s="153">
        <f>[1]节奏总纲!AG652</f>
        <v>103.65070974550973</v>
      </c>
      <c r="V652" s="153">
        <f>[1]节奏总纲!AH652</f>
        <v>112.60841309389963</v>
      </c>
      <c r="AN652" s="153">
        <f>[1]节奏总纲!AZ652</f>
        <v>649</v>
      </c>
      <c r="AO652" s="153">
        <f>[1]节奏总纲!BA652</f>
        <v>50.650487503860568</v>
      </c>
      <c r="AP652" s="153">
        <f>[1]节奏总纲!BB652</f>
        <v>52.17077650260223</v>
      </c>
      <c r="AQ652" s="153">
        <f>[1]节奏总纲!BC652</f>
        <v>54.12765785975899</v>
      </c>
      <c r="AR652" s="153">
        <f>[1]节奏总纲!BD652</f>
        <v>56.887518447717838</v>
      </c>
      <c r="AS652" s="153">
        <f>[1]节奏总纲!BE652</f>
        <v>61.601631868060466</v>
      </c>
    </row>
    <row r="653" spans="17:45" x14ac:dyDescent="0.15">
      <c r="Q653" s="153">
        <f>[1]节奏总纲!AC653</f>
        <v>650</v>
      </c>
      <c r="R653" s="153">
        <f>[1]节奏总纲!AD653</f>
        <v>93.456522917599131</v>
      </c>
      <c r="S653" s="153">
        <f>[1]节奏总纲!AE653</f>
        <v>95.742587931209641</v>
      </c>
      <c r="T653" s="153">
        <f>[1]节奏总纲!AF653</f>
        <v>98.810605175026581</v>
      </c>
      <c r="U653" s="153">
        <f>[1]节奏总纲!AG653</f>
        <v>103.67240917650523</v>
      </c>
      <c r="V653" s="153">
        <f>[1]节奏总纲!AH653</f>
        <v>112.63195536838545</v>
      </c>
      <c r="AN653" s="153">
        <f>[1]节奏总纲!AZ653</f>
        <v>650</v>
      </c>
      <c r="AO653" s="153">
        <f>[1]节奏总纲!BA653</f>
        <v>50.661190712480241</v>
      </c>
      <c r="AP653" s="153">
        <f>[1]节奏总纲!BB653</f>
        <v>52.180753173000248</v>
      </c>
      <c r="AQ653" s="153">
        <f>[1]节奏总纲!BC653</f>
        <v>54.137579858624335</v>
      </c>
      <c r="AR653" s="153">
        <f>[1]节奏总纲!BD653</f>
        <v>56.898622322409395</v>
      </c>
      <c r="AS653" s="153">
        <f>[1]节奏总纲!BE653</f>
        <v>61.612320443981915</v>
      </c>
    </row>
    <row r="654" spans="17:45" x14ac:dyDescent="0.15">
      <c r="Q654" s="153">
        <f>[1]节奏总纲!AC654</f>
        <v>651</v>
      </c>
      <c r="R654" s="153">
        <f>[1]节奏总纲!AD654</f>
        <v>93.478626218813432</v>
      </c>
      <c r="S654" s="153">
        <f>[1]节奏总纲!AE654</f>
        <v>95.765909553154202</v>
      </c>
      <c r="T654" s="153">
        <f>[1]节奏总纲!AF654</f>
        <v>98.832502471960623</v>
      </c>
      <c r="U654" s="153">
        <f>[1]节奏总纲!AG654</f>
        <v>103.69410860750074</v>
      </c>
      <c r="V654" s="153">
        <f>[1]节奏总纲!AH654</f>
        <v>112.65549764287127</v>
      </c>
      <c r="AN654" s="153">
        <f>[1]节奏总纲!AZ654</f>
        <v>651</v>
      </c>
      <c r="AO654" s="153">
        <f>[1]节奏总纲!BA654</f>
        <v>50.671893921099915</v>
      </c>
      <c r="AP654" s="153">
        <f>[1]节奏总纲!BB654</f>
        <v>52.190729843398273</v>
      </c>
      <c r="AQ654" s="153">
        <f>[1]节奏总纲!BC654</f>
        <v>54.147501857489679</v>
      </c>
      <c r="AR654" s="153">
        <f>[1]节奏总纲!BD654</f>
        <v>56.909726197100944</v>
      </c>
      <c r="AS654" s="153">
        <f>[1]节奏总纲!BE654</f>
        <v>61.623009019903357</v>
      </c>
    </row>
    <row r="655" spans="17:45" x14ac:dyDescent="0.15">
      <c r="Q655" s="153">
        <f>[1]节奏总纲!AC655</f>
        <v>652</v>
      </c>
      <c r="R655" s="153">
        <f>[1]节奏总纲!AD655</f>
        <v>93.500729520027747</v>
      </c>
      <c r="S655" s="153">
        <f>[1]节奏总纲!AE655</f>
        <v>95.789231175098763</v>
      </c>
      <c r="T655" s="153">
        <f>[1]节奏总纲!AF655</f>
        <v>98.854399768894666</v>
      </c>
      <c r="U655" s="153">
        <f>[1]节奏总纲!AG655</f>
        <v>103.71580803849625</v>
      </c>
      <c r="V655" s="153">
        <f>[1]节奏总纲!AH655</f>
        <v>112.67903991735709</v>
      </c>
      <c r="AN655" s="153">
        <f>[1]节奏总纲!AZ655</f>
        <v>652</v>
      </c>
      <c r="AO655" s="153">
        <f>[1]节奏总纲!BA655</f>
        <v>50.682597129719582</v>
      </c>
      <c r="AP655" s="153">
        <f>[1]节奏总纲!BB655</f>
        <v>52.200706513796298</v>
      </c>
      <c r="AQ655" s="153">
        <f>[1]节奏总纲!BC655</f>
        <v>54.157423856355024</v>
      </c>
      <c r="AR655" s="153">
        <f>[1]节奏总纲!BD655</f>
        <v>56.920830071792501</v>
      </c>
      <c r="AS655" s="153">
        <f>[1]节奏总纲!BE655</f>
        <v>61.633697595824806</v>
      </c>
    </row>
    <row r="656" spans="17:45" x14ac:dyDescent="0.15">
      <c r="Q656" s="153">
        <f>[1]节奏总纲!AC656</f>
        <v>653</v>
      </c>
      <c r="R656" s="153">
        <f>[1]节奏总纲!AD656</f>
        <v>93.522832821242048</v>
      </c>
      <c r="S656" s="153">
        <f>[1]节奏总纲!AE656</f>
        <v>95.812552797043324</v>
      </c>
      <c r="T656" s="153">
        <f>[1]节奏总纲!AF656</f>
        <v>98.876297065828709</v>
      </c>
      <c r="U656" s="153">
        <f>[1]节奏总纲!AG656</f>
        <v>103.73750746949175</v>
      </c>
      <c r="V656" s="153">
        <f>[1]节奏总纲!AH656</f>
        <v>112.70258219184291</v>
      </c>
      <c r="AN656" s="153">
        <f>[1]节奏总纲!AZ656</f>
        <v>653</v>
      </c>
      <c r="AO656" s="153">
        <f>[1]节奏总纲!BA656</f>
        <v>50.693300338339256</v>
      </c>
      <c r="AP656" s="153">
        <f>[1]节奏总纲!BB656</f>
        <v>52.210683184194323</v>
      </c>
      <c r="AQ656" s="153">
        <f>[1]节奏总纲!BC656</f>
        <v>54.167345855220368</v>
      </c>
      <c r="AR656" s="153">
        <f>[1]节奏总纲!BD656</f>
        <v>56.931933946484051</v>
      </c>
      <c r="AS656" s="153">
        <f>[1]节奏总纲!BE656</f>
        <v>61.644386171746248</v>
      </c>
    </row>
    <row r="657" spans="17:45" x14ac:dyDescent="0.15">
      <c r="Q657" s="153">
        <f>[1]节奏总纲!AC657</f>
        <v>654</v>
      </c>
      <c r="R657" s="153">
        <f>[1]节奏总纲!AD657</f>
        <v>93.544936122456349</v>
      </c>
      <c r="S657" s="153">
        <f>[1]节奏总纲!AE657</f>
        <v>95.835874418987871</v>
      </c>
      <c r="T657" s="153">
        <f>[1]节奏总纲!AF657</f>
        <v>98.898194362762752</v>
      </c>
      <c r="U657" s="153">
        <f>[1]节奏总纲!AG657</f>
        <v>103.75920690048726</v>
      </c>
      <c r="V657" s="153">
        <f>[1]节奏总纲!AH657</f>
        <v>112.72612446632874</v>
      </c>
      <c r="AN657" s="153">
        <f>[1]节奏总纲!AZ657</f>
        <v>654</v>
      </c>
      <c r="AO657" s="153">
        <f>[1]节奏总纲!BA657</f>
        <v>50.70400354695893</v>
      </c>
      <c r="AP657" s="153">
        <f>[1]节奏总纲!BB657</f>
        <v>52.220659854592348</v>
      </c>
      <c r="AQ657" s="153">
        <f>[1]节奏总纲!BC657</f>
        <v>54.177267854085706</v>
      </c>
      <c r="AR657" s="153">
        <f>[1]节奏总纲!BD657</f>
        <v>56.943037821175608</v>
      </c>
      <c r="AS657" s="153">
        <f>[1]节奏总纲!BE657</f>
        <v>61.655074747667697</v>
      </c>
    </row>
    <row r="658" spans="17:45" x14ac:dyDescent="0.15">
      <c r="Q658" s="153">
        <f>[1]节奏总纲!AC658</f>
        <v>655</v>
      </c>
      <c r="R658" s="153">
        <f>[1]节奏总纲!AD658</f>
        <v>93.56703942367065</v>
      </c>
      <c r="S658" s="153">
        <f>[1]节奏总纲!AE658</f>
        <v>95.859196040932432</v>
      </c>
      <c r="T658" s="153">
        <f>[1]节奏总纲!AF658</f>
        <v>98.920091659696794</v>
      </c>
      <c r="U658" s="153">
        <f>[1]节奏总纲!AG658</f>
        <v>103.78090633148275</v>
      </c>
      <c r="V658" s="153">
        <f>[1]节奏总纲!AH658</f>
        <v>112.74966674081456</v>
      </c>
      <c r="AN658" s="153">
        <f>[1]节奏总纲!AZ658</f>
        <v>655</v>
      </c>
      <c r="AO658" s="153">
        <f>[1]节奏总纲!BA658</f>
        <v>50.714706755578604</v>
      </c>
      <c r="AP658" s="153">
        <f>[1]节奏总纲!BB658</f>
        <v>52.230636524990366</v>
      </c>
      <c r="AQ658" s="153">
        <f>[1]节奏总纲!BC658</f>
        <v>54.18718985295105</v>
      </c>
      <c r="AR658" s="153">
        <f>[1]节奏总纲!BD658</f>
        <v>56.954141695867165</v>
      </c>
      <c r="AS658" s="153">
        <f>[1]节奏总纲!BE658</f>
        <v>61.665763323589147</v>
      </c>
    </row>
    <row r="659" spans="17:45" x14ac:dyDescent="0.15">
      <c r="Q659" s="153">
        <f>[1]节奏总纲!AC659</f>
        <v>656</v>
      </c>
      <c r="R659" s="153">
        <f>[1]节奏总纲!AD659</f>
        <v>93.589142724884951</v>
      </c>
      <c r="S659" s="153">
        <f>[1]节奏总纲!AE659</f>
        <v>95.882517662876992</v>
      </c>
      <c r="T659" s="153">
        <f>[1]节奏总纲!AF659</f>
        <v>98.941988956630837</v>
      </c>
      <c r="U659" s="153">
        <f>[1]节奏总纲!AG659</f>
        <v>103.80260576247827</v>
      </c>
      <c r="V659" s="153">
        <f>[1]节奏总纲!AH659</f>
        <v>112.77320901530038</v>
      </c>
      <c r="AN659" s="153">
        <f>[1]节奏总纲!AZ659</f>
        <v>656</v>
      </c>
      <c r="AO659" s="153">
        <f>[1]节奏总纲!BA659</f>
        <v>50.725409964198271</v>
      </c>
      <c r="AP659" s="153">
        <f>[1]节奏总纲!BB659</f>
        <v>52.240613195388391</v>
      </c>
      <c r="AQ659" s="153">
        <f>[1]节奏总纲!BC659</f>
        <v>54.197111851816395</v>
      </c>
      <c r="AR659" s="153">
        <f>[1]节奏总纲!BD659</f>
        <v>56.965245570558714</v>
      </c>
      <c r="AS659" s="153">
        <f>[1]节奏总纲!BE659</f>
        <v>61.676451899510589</v>
      </c>
    </row>
    <row r="660" spans="17:45" x14ac:dyDescent="0.15">
      <c r="Q660" s="153">
        <f>[1]节奏总纲!AC660</f>
        <v>657</v>
      </c>
      <c r="R660" s="153">
        <f>[1]节奏总纲!AD660</f>
        <v>93.611246026099266</v>
      </c>
      <c r="S660" s="153">
        <f>[1]节奏总纲!AE660</f>
        <v>95.905839284821553</v>
      </c>
      <c r="T660" s="153">
        <f>[1]节奏总纲!AF660</f>
        <v>98.96388625356488</v>
      </c>
      <c r="U660" s="153">
        <f>[1]节奏总纲!AG660</f>
        <v>103.82430519347376</v>
      </c>
      <c r="V660" s="153">
        <f>[1]节奏总纲!AH660</f>
        <v>112.7967512897862</v>
      </c>
      <c r="AN660" s="153">
        <f>[1]节奏总纲!AZ660</f>
        <v>657</v>
      </c>
      <c r="AO660" s="153">
        <f>[1]节奏总纲!BA660</f>
        <v>50.736113172817944</v>
      </c>
      <c r="AP660" s="153">
        <f>[1]节奏总纲!BB660</f>
        <v>52.250589865786417</v>
      </c>
      <c r="AQ660" s="153">
        <f>[1]节奏总纲!BC660</f>
        <v>54.207033850681739</v>
      </c>
      <c r="AR660" s="153">
        <f>[1]节奏总纲!BD660</f>
        <v>56.976349445250271</v>
      </c>
      <c r="AS660" s="153">
        <f>[1]节奏总纲!BE660</f>
        <v>61.687140475432038</v>
      </c>
    </row>
    <row r="661" spans="17:45" x14ac:dyDescent="0.15">
      <c r="Q661" s="153">
        <f>[1]节奏总纲!AC661</f>
        <v>658</v>
      </c>
      <c r="R661" s="153">
        <f>[1]节奏总纲!AD661</f>
        <v>93.633349327313567</v>
      </c>
      <c r="S661" s="153">
        <f>[1]节奏总纲!AE661</f>
        <v>95.929160906766114</v>
      </c>
      <c r="T661" s="153">
        <f>[1]节奏总纲!AF661</f>
        <v>98.985783550498923</v>
      </c>
      <c r="U661" s="153">
        <f>[1]节奏总纲!AG661</f>
        <v>103.84600462446927</v>
      </c>
      <c r="V661" s="153">
        <f>[1]节奏总纲!AH661</f>
        <v>112.82029356427202</v>
      </c>
      <c r="AN661" s="153">
        <f>[1]节奏总纲!AZ661</f>
        <v>658</v>
      </c>
      <c r="AO661" s="153">
        <f>[1]节奏总纲!BA661</f>
        <v>50.746816381437618</v>
      </c>
      <c r="AP661" s="153">
        <f>[1]节奏总纲!BB661</f>
        <v>52.260566536184442</v>
      </c>
      <c r="AQ661" s="153">
        <f>[1]节奏总纲!BC661</f>
        <v>54.216955849547084</v>
      </c>
      <c r="AR661" s="153">
        <f>[1]节奏总纲!BD661</f>
        <v>56.987453319941828</v>
      </c>
      <c r="AS661" s="153">
        <f>[1]节奏总纲!BE661</f>
        <v>61.69782905135348</v>
      </c>
    </row>
    <row r="662" spans="17:45" x14ac:dyDescent="0.15">
      <c r="Q662" s="153">
        <f>[1]节奏总纲!AC662</f>
        <v>659</v>
      </c>
      <c r="R662" s="153">
        <f>[1]节奏总纲!AD662</f>
        <v>93.655452628527868</v>
      </c>
      <c r="S662" s="153">
        <f>[1]节奏总纲!AE662</f>
        <v>95.952482528710661</v>
      </c>
      <c r="T662" s="153">
        <f>[1]节奏总纲!AF662</f>
        <v>99.007301686184391</v>
      </c>
      <c r="U662" s="153">
        <f>[1]节奏总纲!AG662</f>
        <v>103.86770405546478</v>
      </c>
      <c r="V662" s="153">
        <f>[1]节奏总纲!AH662</f>
        <v>112.84383583875785</v>
      </c>
      <c r="AN662" s="153">
        <f>[1]节奏总纲!AZ662</f>
        <v>659</v>
      </c>
      <c r="AO662" s="153">
        <f>[1]节奏总纲!BA662</f>
        <v>50.757519590057292</v>
      </c>
      <c r="AP662" s="153">
        <f>[1]节奏总纲!BB662</f>
        <v>52.270543206582467</v>
      </c>
      <c r="AQ662" s="153">
        <f>[1]节奏总纲!BC662</f>
        <v>54.226877848412428</v>
      </c>
      <c r="AR662" s="153">
        <f>[1]节奏总纲!BD662</f>
        <v>56.998557194633378</v>
      </c>
      <c r="AS662" s="153">
        <f>[1]节奏总纲!BE662</f>
        <v>61.708517627274929</v>
      </c>
    </row>
    <row r="663" spans="17:45" x14ac:dyDescent="0.15">
      <c r="Q663" s="153">
        <f>[1]节奏总纲!AC663</f>
        <v>660</v>
      </c>
      <c r="R663" s="153">
        <f>[1]节奏总纲!AD663</f>
        <v>93.677555929742169</v>
      </c>
      <c r="S663" s="153">
        <f>[1]节奏总纲!AE663</f>
        <v>95.975804150655222</v>
      </c>
      <c r="T663" s="153">
        <f>[1]节奏总纲!AF663</f>
        <v>99.028118033845786</v>
      </c>
      <c r="U663" s="153">
        <f>[1]节奏总纲!AG663</f>
        <v>103.88940348646028</v>
      </c>
      <c r="V663" s="153">
        <f>[1]节奏总纲!AH663</f>
        <v>112.86737811324367</v>
      </c>
      <c r="AN663" s="153">
        <f>[1]节奏总纲!AZ663</f>
        <v>660</v>
      </c>
      <c r="AO663" s="153">
        <f>[1]节奏总纲!BA663</f>
        <v>50.768222798676959</v>
      </c>
      <c r="AP663" s="153">
        <f>[1]节奏总纲!BB663</f>
        <v>52.280519876980485</v>
      </c>
      <c r="AQ663" s="153">
        <f>[1]节奏总纲!BC663</f>
        <v>54.236799847277773</v>
      </c>
      <c r="AR663" s="153">
        <f>[1]节奏总纲!BD663</f>
        <v>57.008345591208631</v>
      </c>
      <c r="AS663" s="153">
        <f>[1]节奏总纲!BE663</f>
        <v>61.719206203196372</v>
      </c>
    </row>
    <row r="664" spans="17:45" x14ac:dyDescent="0.15">
      <c r="Q664" s="153">
        <f>[1]节奏总纲!AC664</f>
        <v>661</v>
      </c>
      <c r="R664" s="153">
        <f>[1]节奏总纲!AD664</f>
        <v>93.699659230956485</v>
      </c>
      <c r="S664" s="153">
        <f>[1]节奏总纲!AE664</f>
        <v>95.999125772599783</v>
      </c>
      <c r="T664" s="153">
        <f>[1]节奏总纲!AF664</f>
        <v>99.048934381507181</v>
      </c>
      <c r="U664" s="153">
        <f>[1]节奏总纲!AG664</f>
        <v>103.91110291745579</v>
      </c>
      <c r="V664" s="153">
        <f>[1]节奏总纲!AH664</f>
        <v>112.89092038772949</v>
      </c>
      <c r="AN664" s="153">
        <f>[1]节奏总纲!AZ664</f>
        <v>661</v>
      </c>
      <c r="AO664" s="153">
        <f>[1]节奏总纲!BA664</f>
        <v>50.778926007296633</v>
      </c>
      <c r="AP664" s="153">
        <f>[1]节奏总纲!BB664</f>
        <v>52.29049654737851</v>
      </c>
      <c r="AQ664" s="153">
        <f>[1]节奏总纲!BC664</f>
        <v>54.246721846143117</v>
      </c>
      <c r="AR664" s="153">
        <f>[1]节奏总纲!BD664</f>
        <v>57.017937531385314</v>
      </c>
      <c r="AS664" s="153">
        <f>[1]节奏总纲!BE664</f>
        <v>61.729894779117821</v>
      </c>
    </row>
    <row r="665" spans="17:45" x14ac:dyDescent="0.15">
      <c r="Q665" s="153">
        <f>[1]节奏总纲!AC665</f>
        <v>662</v>
      </c>
      <c r="R665" s="153">
        <f>[1]节奏总纲!AD665</f>
        <v>93.721762532170786</v>
      </c>
      <c r="S665" s="153">
        <f>[1]节奏总纲!AE665</f>
        <v>96.020621439095706</v>
      </c>
      <c r="T665" s="153">
        <f>[1]节奏总纲!AF665</f>
        <v>99.069750729168575</v>
      </c>
      <c r="U665" s="153">
        <f>[1]节奏总纲!AG665</f>
        <v>103.93280234845129</v>
      </c>
      <c r="V665" s="153">
        <f>[1]节奏总纲!AH665</f>
        <v>112.91446266221531</v>
      </c>
      <c r="AN665" s="153">
        <f>[1]节奏总纲!AZ665</f>
        <v>662</v>
      </c>
      <c r="AO665" s="153">
        <f>[1]节奏总纲!BA665</f>
        <v>50.789629215916307</v>
      </c>
      <c r="AP665" s="153">
        <f>[1]节奏总纲!BB665</f>
        <v>52.300473217776535</v>
      </c>
      <c r="AQ665" s="153">
        <f>[1]节奏总纲!BC665</f>
        <v>54.256643845008455</v>
      </c>
      <c r="AR665" s="153">
        <f>[1]节奏总纲!BD665</f>
        <v>57.027529471561998</v>
      </c>
      <c r="AS665" s="153">
        <f>[1]节奏总纲!BE665</f>
        <v>61.740583355039263</v>
      </c>
    </row>
    <row r="666" spans="17:45" x14ac:dyDescent="0.15">
      <c r="Q666" s="153">
        <f>[1]节奏总纲!AC666</f>
        <v>663</v>
      </c>
      <c r="R666" s="153">
        <f>[1]节奏总纲!AD666</f>
        <v>93.743865833385087</v>
      </c>
      <c r="S666" s="153">
        <f>[1]节奏总纲!AE666</f>
        <v>96.042045992648795</v>
      </c>
      <c r="T666" s="153">
        <f>[1]节奏总纲!AF666</f>
        <v>99.09056707682997</v>
      </c>
      <c r="U666" s="153">
        <f>[1]节奏总纲!AG666</f>
        <v>103.9545017794468</v>
      </c>
      <c r="V666" s="153">
        <f>[1]节奏总纲!AH666</f>
        <v>112.93800493670113</v>
      </c>
      <c r="AN666" s="153">
        <f>[1]节奏总纲!AZ666</f>
        <v>663</v>
      </c>
      <c r="AO666" s="153">
        <f>[1]节奏总纲!BA666</f>
        <v>50.800332424535981</v>
      </c>
      <c r="AP666" s="153">
        <f>[1]节奏总纲!BB666</f>
        <v>52.31044988817456</v>
      </c>
      <c r="AQ666" s="153">
        <f>[1]节奏总纲!BC666</f>
        <v>54.266565843873799</v>
      </c>
      <c r="AR666" s="153">
        <f>[1]节奏总纲!BD666</f>
        <v>57.037121411738681</v>
      </c>
      <c r="AS666" s="153">
        <f>[1]节奏总纲!BE666</f>
        <v>61.751271930960712</v>
      </c>
    </row>
    <row r="667" spans="17:45" x14ac:dyDescent="0.15">
      <c r="Q667" s="153">
        <f>[1]节奏总纲!AC667</f>
        <v>664</v>
      </c>
      <c r="R667" s="153">
        <f>[1]节奏总纲!AD667</f>
        <v>93.765969134599388</v>
      </c>
      <c r="S667" s="153">
        <f>[1]节奏总纲!AE667</f>
        <v>96.063470546201899</v>
      </c>
      <c r="T667" s="153">
        <f>[1]节奏总纲!AF667</f>
        <v>99.111383424491365</v>
      </c>
      <c r="U667" s="153">
        <f>[1]节奏总纲!AG667</f>
        <v>103.9762012104423</v>
      </c>
      <c r="V667" s="153">
        <f>[1]节奏总纲!AH667</f>
        <v>112.96154721118697</v>
      </c>
      <c r="AN667" s="153">
        <f>[1]节奏总纲!AZ667</f>
        <v>664</v>
      </c>
      <c r="AO667" s="153">
        <f>[1]节奏总纲!BA667</f>
        <v>50.811035633155647</v>
      </c>
      <c r="AP667" s="153">
        <f>[1]节奏总纲!BB667</f>
        <v>52.320426558572585</v>
      </c>
      <c r="AQ667" s="153">
        <f>[1]节奏总纲!BC667</f>
        <v>54.276487842739144</v>
      </c>
      <c r="AR667" s="153">
        <f>[1]节奏总纲!BD667</f>
        <v>57.046713351915365</v>
      </c>
      <c r="AS667" s="153">
        <f>[1]节奏总纲!BE667</f>
        <v>61.761960506882161</v>
      </c>
    </row>
    <row r="668" spans="17:45" x14ac:dyDescent="0.15">
      <c r="Q668" s="153">
        <f>[1]节奏总纲!AC668</f>
        <v>665</v>
      </c>
      <c r="R668" s="153">
        <f>[1]节奏总纲!AD668</f>
        <v>93.788072435813689</v>
      </c>
      <c r="S668" s="153">
        <f>[1]节奏总纲!AE668</f>
        <v>96.084895099754988</v>
      </c>
      <c r="T668" s="153">
        <f>[1]节奏总纲!AF668</f>
        <v>99.132199772152759</v>
      </c>
      <c r="U668" s="153">
        <f>[1]节奏总纲!AG668</f>
        <v>103.99790064143781</v>
      </c>
      <c r="V668" s="153">
        <f>[1]节奏总纲!AH668</f>
        <v>112.98508948567279</v>
      </c>
      <c r="AN668" s="153">
        <f>[1]节奏总纲!AZ668</f>
        <v>665</v>
      </c>
      <c r="AO668" s="153">
        <f>[1]节奏总纲!BA668</f>
        <v>50.821738841775321</v>
      </c>
      <c r="AP668" s="153">
        <f>[1]节奏总纲!BB668</f>
        <v>52.330403228970603</v>
      </c>
      <c r="AQ668" s="153">
        <f>[1]节奏总纲!BC668</f>
        <v>54.286409841604488</v>
      </c>
      <c r="AR668" s="153">
        <f>[1]节奏总纲!BD668</f>
        <v>57.056305292092048</v>
      </c>
      <c r="AS668" s="153">
        <f>[1]节奏总纲!BE668</f>
        <v>61.772649082803603</v>
      </c>
    </row>
    <row r="669" spans="17:45" x14ac:dyDescent="0.15">
      <c r="Q669" s="153">
        <f>[1]节奏总纲!AC669</f>
        <v>666</v>
      </c>
      <c r="R669" s="153">
        <f>[1]节奏总纲!AD669</f>
        <v>93.810175737028004</v>
      </c>
      <c r="S669" s="153">
        <f>[1]节奏总纲!AE669</f>
        <v>96.106319653308091</v>
      </c>
      <c r="T669" s="153">
        <f>[1]节奏总纲!AF669</f>
        <v>99.153016119814154</v>
      </c>
      <c r="U669" s="153">
        <f>[1]节奏总纲!AG669</f>
        <v>104.01862560173025</v>
      </c>
      <c r="V669" s="153">
        <f>[1]节奏总纲!AH669</f>
        <v>113.00808264487495</v>
      </c>
      <c r="AN669" s="153">
        <f>[1]节奏总纲!AZ669</f>
        <v>666</v>
      </c>
      <c r="AO669" s="153">
        <f>[1]节奏总纲!BA669</f>
        <v>50.832442050394995</v>
      </c>
      <c r="AP669" s="153">
        <f>[1]节奏总纲!BB669</f>
        <v>52.340379899368628</v>
      </c>
      <c r="AQ669" s="153">
        <f>[1]节奏总纲!BC669</f>
        <v>54.296331840469833</v>
      </c>
      <c r="AR669" s="153">
        <f>[1]节奏总纲!BD669</f>
        <v>57.065897232268732</v>
      </c>
      <c r="AS669" s="153">
        <f>[1]节奏总纲!BE669</f>
        <v>61.783337658725053</v>
      </c>
    </row>
    <row r="670" spans="17:45" x14ac:dyDescent="0.15">
      <c r="Q670" s="153">
        <f>[1]节奏总纲!AC670</f>
        <v>667</v>
      </c>
      <c r="R670" s="153">
        <f>[1]节奏总纲!AD670</f>
        <v>93.832279038242305</v>
      </c>
      <c r="S670" s="153">
        <f>[1]节奏总纲!AE670</f>
        <v>96.12774420686118</v>
      </c>
      <c r="T670" s="153">
        <f>[1]节奏总纲!AF670</f>
        <v>99.173832467475549</v>
      </c>
      <c r="U670" s="153">
        <f>[1]节奏总纲!AG670</f>
        <v>104.03924618672403</v>
      </c>
      <c r="V670" s="153">
        <f>[1]节奏总纲!AH670</f>
        <v>113.03012726158359</v>
      </c>
      <c r="AN670" s="153">
        <f>[1]节奏总纲!AZ670</f>
        <v>667</v>
      </c>
      <c r="AO670" s="153">
        <f>[1]节奏总纲!BA670</f>
        <v>50.843145259014662</v>
      </c>
      <c r="AP670" s="153">
        <f>[1]节奏总纲!BB670</f>
        <v>52.350356569766653</v>
      </c>
      <c r="AQ670" s="153">
        <f>[1]节奏总纲!BC670</f>
        <v>54.306253839335177</v>
      </c>
      <c r="AR670" s="153">
        <f>[1]节奏总纲!BD670</f>
        <v>57.075489172445415</v>
      </c>
      <c r="AS670" s="153">
        <f>[1]节奏总纲!BE670</f>
        <v>61.794026234646495</v>
      </c>
    </row>
    <row r="671" spans="17:45" x14ac:dyDescent="0.15">
      <c r="Q671" s="153">
        <f>[1]节奏总纲!AC671</f>
        <v>668</v>
      </c>
      <c r="R671" s="153">
        <f>[1]节奏总纲!AD671</f>
        <v>93.854382339456606</v>
      </c>
      <c r="S671" s="153">
        <f>[1]节奏总纲!AE671</f>
        <v>96.149168760414284</v>
      </c>
      <c r="T671" s="153">
        <f>[1]节奏总纲!AF671</f>
        <v>99.194648815136944</v>
      </c>
      <c r="U671" s="153">
        <f>[1]节奏总纲!AG671</f>
        <v>104.05986677171782</v>
      </c>
      <c r="V671" s="153">
        <f>[1]节奏总纲!AH671</f>
        <v>113.05217187829223</v>
      </c>
      <c r="AN671" s="153">
        <f>[1]节奏总纲!AZ671</f>
        <v>668</v>
      </c>
      <c r="AO671" s="153">
        <f>[1]节奏总纲!BA671</f>
        <v>50.853848467634336</v>
      </c>
      <c r="AP671" s="153">
        <f>[1]节奏总纲!BB671</f>
        <v>52.360333240164678</v>
      </c>
      <c r="AQ671" s="153">
        <f>[1]节奏总纲!BC671</f>
        <v>54.316175838200522</v>
      </c>
      <c r="AR671" s="153">
        <f>[1]节奏总纲!BD671</f>
        <v>57.085081112622099</v>
      </c>
      <c r="AS671" s="153">
        <f>[1]节奏总纲!BE671</f>
        <v>61.804714810567944</v>
      </c>
    </row>
    <row r="672" spans="17:45" x14ac:dyDescent="0.15">
      <c r="Q672" s="153">
        <f>[1]节奏总纲!AC672</f>
        <v>669</v>
      </c>
      <c r="R672" s="153">
        <f>[1]节奏总纲!AD672</f>
        <v>93.876485640670907</v>
      </c>
      <c r="S672" s="153">
        <f>[1]节奏总纲!AE672</f>
        <v>96.170593313967373</v>
      </c>
      <c r="T672" s="153">
        <f>[1]节奏总纲!AF672</f>
        <v>99.215465162798324</v>
      </c>
      <c r="U672" s="153">
        <f>[1]节奏总纲!AG672</f>
        <v>104.0804873567116</v>
      </c>
      <c r="V672" s="153">
        <f>[1]节奏总纲!AH672</f>
        <v>113.07421649500087</v>
      </c>
      <c r="AN672" s="153">
        <f>[1]节奏总纲!AZ672</f>
        <v>669</v>
      </c>
      <c r="AO672" s="153">
        <f>[1]节奏总纲!BA672</f>
        <v>50.86455167625401</v>
      </c>
      <c r="AP672" s="153">
        <f>[1]节奏总纲!BB672</f>
        <v>52.370309910562703</v>
      </c>
      <c r="AQ672" s="153">
        <f>[1]节奏总纲!BC672</f>
        <v>54.326097837065866</v>
      </c>
      <c r="AR672" s="153">
        <f>[1]节奏总纲!BD672</f>
        <v>57.094673052798782</v>
      </c>
      <c r="AS672" s="153">
        <f>[1]节奏总纲!BE672</f>
        <v>61.815403386489386</v>
      </c>
    </row>
    <row r="673" spans="17:45" x14ac:dyDescent="0.15">
      <c r="Q673" s="153">
        <f>[1]节奏总纲!AC673</f>
        <v>670</v>
      </c>
      <c r="R673" s="153">
        <f>[1]节奏总纲!AD673</f>
        <v>93.898588941885222</v>
      </c>
      <c r="S673" s="153">
        <f>[1]节奏总纲!AE673</f>
        <v>96.192017867520477</v>
      </c>
      <c r="T673" s="153">
        <f>[1]节奏总纲!AF673</f>
        <v>99.236281510459719</v>
      </c>
      <c r="U673" s="153">
        <f>[1]节奏总纲!AG673</f>
        <v>104.10110794170538</v>
      </c>
      <c r="V673" s="153">
        <f>[1]节奏总纲!AH673</f>
        <v>113.09626111170952</v>
      </c>
      <c r="AN673" s="153">
        <f>[1]节奏总纲!AZ673</f>
        <v>670</v>
      </c>
      <c r="AO673" s="153">
        <f>[1]节奏总纲!BA673</f>
        <v>50.875254884873684</v>
      </c>
      <c r="AP673" s="153">
        <f>[1]节奏总纲!BB673</f>
        <v>52.380286580960728</v>
      </c>
      <c r="AQ673" s="153">
        <f>[1]节奏总纲!BC673</f>
        <v>54.336019835931204</v>
      </c>
      <c r="AR673" s="153">
        <f>[1]节奏总纲!BD673</f>
        <v>57.104264992975466</v>
      </c>
      <c r="AS673" s="153">
        <f>[1]节奏总纲!BE673</f>
        <v>61.826091962410835</v>
      </c>
    </row>
    <row r="674" spans="17:45" x14ac:dyDescent="0.15">
      <c r="Q674" s="153">
        <f>[1]节奏总纲!AC674</f>
        <v>671</v>
      </c>
      <c r="R674" s="153">
        <f>[1]节奏总纲!AD674</f>
        <v>93.920692243099523</v>
      </c>
      <c r="S674" s="153">
        <f>[1]节奏总纲!AE674</f>
        <v>96.213442421073566</v>
      </c>
      <c r="T674" s="153">
        <f>[1]节奏总纲!AF674</f>
        <v>99.257097858121114</v>
      </c>
      <c r="U674" s="153">
        <f>[1]节奏总纲!AG674</f>
        <v>104.12172852669916</v>
      </c>
      <c r="V674" s="153">
        <f>[1]节奏总纲!AH674</f>
        <v>113.11830572841816</v>
      </c>
      <c r="AN674" s="153">
        <f>[1]节奏总纲!AZ674</f>
        <v>671</v>
      </c>
      <c r="AO674" s="153">
        <f>[1]节奏总纲!BA674</f>
        <v>50.88595809349335</v>
      </c>
      <c r="AP674" s="153">
        <f>[1]节奏总纲!BB674</f>
        <v>52.390263251358746</v>
      </c>
      <c r="AQ674" s="153">
        <f>[1]节奏总纲!BC674</f>
        <v>54.345941834796548</v>
      </c>
      <c r="AR674" s="153">
        <f>[1]节奏总纲!BD674</f>
        <v>57.11385693315215</v>
      </c>
      <c r="AS674" s="153">
        <f>[1]节奏总纲!BE674</f>
        <v>61.836780538332278</v>
      </c>
    </row>
    <row r="675" spans="17:45" x14ac:dyDescent="0.15">
      <c r="Q675" s="153">
        <f>[1]节奏总纲!AC675</f>
        <v>672</v>
      </c>
      <c r="R675" s="153">
        <f>[1]节奏总纲!AD675</f>
        <v>93.942795544313825</v>
      </c>
      <c r="S675" s="153">
        <f>[1]节奏总纲!AE675</f>
        <v>96.234866974626669</v>
      </c>
      <c r="T675" s="153">
        <f>[1]节奏总纲!AF675</f>
        <v>99.277914205782508</v>
      </c>
      <c r="U675" s="153">
        <f>[1]节奏总纲!AG675</f>
        <v>104.14234911169294</v>
      </c>
      <c r="V675" s="153">
        <f>[1]节奏总纲!AH675</f>
        <v>113.14035034512681</v>
      </c>
      <c r="AN675" s="153">
        <f>[1]节奏总纲!AZ675</f>
        <v>672</v>
      </c>
      <c r="AO675" s="153">
        <f>[1]节奏总纲!BA675</f>
        <v>50.896661302113024</v>
      </c>
      <c r="AP675" s="153">
        <f>[1]节奏总纲!BB675</f>
        <v>52.400239921756771</v>
      </c>
      <c r="AQ675" s="153">
        <f>[1]节奏总纲!BC675</f>
        <v>54.355863833661893</v>
      </c>
      <c r="AR675" s="153">
        <f>[1]节奏总纲!BD675</f>
        <v>57.123448873328833</v>
      </c>
      <c r="AS675" s="153">
        <f>[1]节奏总纲!BE675</f>
        <v>61.847469114253727</v>
      </c>
    </row>
    <row r="676" spans="17:45" x14ac:dyDescent="0.15">
      <c r="Q676" s="153">
        <f>[1]节奏总纲!AC676</f>
        <v>673</v>
      </c>
      <c r="R676" s="153">
        <f>[1]节奏总纲!AD676</f>
        <v>93.964898845528126</v>
      </c>
      <c r="S676" s="153">
        <f>[1]节奏总纲!AE676</f>
        <v>96.256291528179759</v>
      </c>
      <c r="T676" s="153">
        <f>[1]节奏总纲!AF676</f>
        <v>99.298730553443903</v>
      </c>
      <c r="U676" s="153">
        <f>[1]节奏总纲!AG676</f>
        <v>104.16296969668672</v>
      </c>
      <c r="V676" s="153">
        <f>[1]节奏总纲!AH676</f>
        <v>113.16239496183545</v>
      </c>
      <c r="AN676" s="153">
        <f>[1]节奏总纲!AZ676</f>
        <v>673</v>
      </c>
      <c r="AO676" s="153">
        <f>[1]节奏总纲!BA676</f>
        <v>50.907364510732698</v>
      </c>
      <c r="AP676" s="153">
        <f>[1]节奏总纲!BB676</f>
        <v>52.410216592154796</v>
      </c>
      <c r="AQ676" s="153">
        <f>[1]节奏总纲!BC676</f>
        <v>54.365785832527237</v>
      </c>
      <c r="AR676" s="153">
        <f>[1]节奏总纲!BD676</f>
        <v>57.133040813505517</v>
      </c>
      <c r="AS676" s="153">
        <f>[1]节奏总纲!BE676</f>
        <v>61.858157690175169</v>
      </c>
    </row>
    <row r="677" spans="17:45" x14ac:dyDescent="0.15">
      <c r="Q677" s="153">
        <f>[1]节奏总纲!AC677</f>
        <v>674</v>
      </c>
      <c r="R677" s="153">
        <f>[1]节奏总纲!AD677</f>
        <v>93.987002146742441</v>
      </c>
      <c r="S677" s="153">
        <f>[1]节奏总纲!AE677</f>
        <v>96.277716081732862</v>
      </c>
      <c r="T677" s="153">
        <f>[1]节奏总纲!AF677</f>
        <v>99.319546901105298</v>
      </c>
      <c r="U677" s="153">
        <f>[1]节奏总纲!AG677</f>
        <v>104.18359028168049</v>
      </c>
      <c r="V677" s="153">
        <f>[1]节奏总纲!AH677</f>
        <v>113.18443957854409</v>
      </c>
      <c r="AN677" s="153">
        <f>[1]节奏总纲!AZ677</f>
        <v>674</v>
      </c>
      <c r="AO677" s="153">
        <f>[1]节奏总纲!BA677</f>
        <v>50.918067719352372</v>
      </c>
      <c r="AP677" s="153">
        <f>[1]节奏总纲!BB677</f>
        <v>52.420193262552822</v>
      </c>
      <c r="AQ677" s="153">
        <f>[1]节奏总纲!BC677</f>
        <v>54.375707831392582</v>
      </c>
      <c r="AR677" s="153">
        <f>[1]节奏总纲!BD677</f>
        <v>57.1426327536822</v>
      </c>
      <c r="AS677" s="153">
        <f>[1]节奏总纲!BE677</f>
        <v>61.868846266096618</v>
      </c>
    </row>
    <row r="678" spans="17:45" x14ac:dyDescent="0.15">
      <c r="Q678" s="153">
        <f>[1]节奏总纲!AC678</f>
        <v>675</v>
      </c>
      <c r="R678" s="153">
        <f>[1]节奏总纲!AD678</f>
        <v>94.008495683346354</v>
      </c>
      <c r="S678" s="153">
        <f>[1]节奏总纲!AE678</f>
        <v>96.299140635285951</v>
      </c>
      <c r="T678" s="153">
        <f>[1]节奏总纲!AF678</f>
        <v>99.340363248766693</v>
      </c>
      <c r="U678" s="153">
        <f>[1]节奏总纲!AG678</f>
        <v>104.20421086667427</v>
      </c>
      <c r="V678" s="153">
        <f>[1]节奏总纲!AH678</f>
        <v>113.20648419525273</v>
      </c>
      <c r="AN678" s="153">
        <f>[1]节奏总纲!AZ678</f>
        <v>675</v>
      </c>
      <c r="AO678" s="153">
        <f>[1]节奏总纲!BA678</f>
        <v>50.928770927972039</v>
      </c>
      <c r="AP678" s="153">
        <f>[1]节奏总纲!BB678</f>
        <v>52.430169932950847</v>
      </c>
      <c r="AQ678" s="153">
        <f>[1]节奏总纲!BC678</f>
        <v>54.385629830257926</v>
      </c>
      <c r="AR678" s="153">
        <f>[1]节奏总纲!BD678</f>
        <v>57.152224693858884</v>
      </c>
      <c r="AS678" s="153">
        <f>[1]节奏总纲!BE678</f>
        <v>61.879534842018067</v>
      </c>
    </row>
    <row r="679" spans="17:45" x14ac:dyDescent="0.15">
      <c r="Q679" s="153">
        <f>[1]节奏总纲!AC679</f>
        <v>676</v>
      </c>
      <c r="R679" s="153">
        <f>[1]节奏总纲!AD679</f>
        <v>94.029118792601182</v>
      </c>
      <c r="S679" s="153">
        <f>[1]节奏总纲!AE679</f>
        <v>96.320565188839055</v>
      </c>
      <c r="T679" s="153">
        <f>[1]节奏总纲!AF679</f>
        <v>99.361179596428087</v>
      </c>
      <c r="U679" s="153">
        <f>[1]节奏总纲!AG679</f>
        <v>104.22483145166807</v>
      </c>
      <c r="V679" s="153">
        <f>[1]节奏总纲!AH679</f>
        <v>113.22852881196138</v>
      </c>
      <c r="AN679" s="153">
        <f>[1]节奏总纲!AZ679</f>
        <v>676</v>
      </c>
      <c r="AO679" s="153">
        <f>[1]节奏总纲!BA679</f>
        <v>50.939474136591713</v>
      </c>
      <c r="AP679" s="153">
        <f>[1]节奏总纲!BB679</f>
        <v>52.440146603348865</v>
      </c>
      <c r="AQ679" s="153">
        <f>[1]节奏总纲!BC679</f>
        <v>54.395551829123271</v>
      </c>
      <c r="AR679" s="153">
        <f>[1]节奏总纲!BD679</f>
        <v>57.161816634035567</v>
      </c>
      <c r="AS679" s="153">
        <f>[1]节奏总纲!BE679</f>
        <v>61.890223417939509</v>
      </c>
    </row>
    <row r="680" spans="17:45" x14ac:dyDescent="0.15">
      <c r="Q680" s="153">
        <f>[1]节奏总纲!AC680</f>
        <v>677</v>
      </c>
      <c r="R680" s="153">
        <f>[1]节奏总纲!AD680</f>
        <v>94.049741901855995</v>
      </c>
      <c r="S680" s="153">
        <f>[1]节奏总纲!AE680</f>
        <v>96.341989742392144</v>
      </c>
      <c r="T680" s="153">
        <f>[1]节奏总纲!AF680</f>
        <v>99.381995944089482</v>
      </c>
      <c r="U680" s="153">
        <f>[1]节奏总纲!AG680</f>
        <v>104.24545203666185</v>
      </c>
      <c r="V680" s="153">
        <f>[1]节奏总纲!AH680</f>
        <v>113.25057342867002</v>
      </c>
      <c r="AN680" s="153">
        <f>[1]节奏总纲!AZ680</f>
        <v>677</v>
      </c>
      <c r="AO680" s="153">
        <f>[1]节奏总纲!BA680</f>
        <v>50.950177345211387</v>
      </c>
      <c r="AP680" s="153">
        <f>[1]节奏总纲!BB680</f>
        <v>52.45012327374689</v>
      </c>
      <c r="AQ680" s="153">
        <f>[1]节奏总纲!BC680</f>
        <v>54.405473827988615</v>
      </c>
      <c r="AR680" s="153">
        <f>[1]节奏总纲!BD680</f>
        <v>57.171408574212251</v>
      </c>
      <c r="AS680" s="153">
        <f>[1]节奏总纲!BE680</f>
        <v>61.900911993860959</v>
      </c>
    </row>
    <row r="681" spans="17:45" x14ac:dyDescent="0.15">
      <c r="Q681" s="153">
        <f>[1]节奏总纲!AC681</f>
        <v>678</v>
      </c>
      <c r="R681" s="153">
        <f>[1]节奏总纲!AD681</f>
        <v>94.070365011110823</v>
      </c>
      <c r="S681" s="153">
        <f>[1]节奏总纲!AE681</f>
        <v>96.363414295945248</v>
      </c>
      <c r="T681" s="153">
        <f>[1]节奏总纲!AF681</f>
        <v>99.402812291750877</v>
      </c>
      <c r="U681" s="153">
        <f>[1]节奏总纲!AG681</f>
        <v>104.26607262165562</v>
      </c>
      <c r="V681" s="153">
        <f>[1]节奏总纲!AH681</f>
        <v>113.27261804537866</v>
      </c>
      <c r="AN681" s="153">
        <f>[1]节奏总纲!AZ681</f>
        <v>678</v>
      </c>
      <c r="AO681" s="153">
        <f>[1]节奏总纲!BA681</f>
        <v>50.960880553831061</v>
      </c>
      <c r="AP681" s="153">
        <f>[1]节奏总纲!BB681</f>
        <v>52.460099944144915</v>
      </c>
      <c r="AQ681" s="153">
        <f>[1]节奏总纲!BC681</f>
        <v>54.415395826853953</v>
      </c>
      <c r="AR681" s="153">
        <f>[1]节奏总纲!BD681</f>
        <v>57.181000514388934</v>
      </c>
      <c r="AS681" s="153">
        <f>[1]节奏总纲!BE681</f>
        <v>61.911600569782401</v>
      </c>
    </row>
    <row r="682" spans="17:45" x14ac:dyDescent="0.15">
      <c r="Q682" s="153">
        <f>[1]节奏总纲!AC682</f>
        <v>679</v>
      </c>
      <c r="R682" s="153">
        <f>[1]节奏总纲!AD682</f>
        <v>94.090988120365637</v>
      </c>
      <c r="S682" s="153">
        <f>[1]节奏总纲!AE682</f>
        <v>96.384838849498337</v>
      </c>
      <c r="T682" s="153">
        <f>[1]节奏总纲!AF682</f>
        <v>99.423628639412271</v>
      </c>
      <c r="U682" s="153">
        <f>[1]节奏总纲!AG682</f>
        <v>104.2866932066494</v>
      </c>
      <c r="V682" s="153">
        <f>[1]节奏总纲!AH682</f>
        <v>113.2946626620873</v>
      </c>
      <c r="AN682" s="153">
        <f>[1]节奏总纲!AZ682</f>
        <v>679</v>
      </c>
      <c r="AO682" s="153">
        <f>[1]节奏总纲!BA682</f>
        <v>50.971583762450727</v>
      </c>
      <c r="AP682" s="153">
        <f>[1]节奏总纲!BB682</f>
        <v>52.47007661454294</v>
      </c>
      <c r="AQ682" s="153">
        <f>[1]节奏总纲!BC682</f>
        <v>54.425317825719297</v>
      </c>
      <c r="AR682" s="153">
        <f>[1]节奏总纲!BD682</f>
        <v>57.190592454565618</v>
      </c>
      <c r="AS682" s="153">
        <f>[1]节奏总纲!BE682</f>
        <v>61.92228914570385</v>
      </c>
    </row>
    <row r="683" spans="17:45" x14ac:dyDescent="0.15">
      <c r="Q683" s="153">
        <f>[1]节奏总纲!AC683</f>
        <v>680</v>
      </c>
      <c r="R683" s="153">
        <f>[1]节奏总纲!AD683</f>
        <v>94.111611229620465</v>
      </c>
      <c r="S683" s="153">
        <f>[1]节奏总纲!AE683</f>
        <v>96.40626340305144</v>
      </c>
      <c r="T683" s="153">
        <f>[1]节奏总纲!AF683</f>
        <v>99.444444987073666</v>
      </c>
      <c r="U683" s="153">
        <f>[1]节奏总纲!AG683</f>
        <v>104.30731379164318</v>
      </c>
      <c r="V683" s="153">
        <f>[1]节奏总纲!AH683</f>
        <v>113.31670727879595</v>
      </c>
      <c r="AN683" s="153">
        <f>[1]节奏总纲!AZ683</f>
        <v>680</v>
      </c>
      <c r="AO683" s="153">
        <f>[1]节奏总纲!BA683</f>
        <v>50.982286971070401</v>
      </c>
      <c r="AP683" s="153">
        <f>[1]节奏总纲!BB683</f>
        <v>52.480053284940965</v>
      </c>
      <c r="AQ683" s="153">
        <f>[1]节奏总纲!BC683</f>
        <v>54.435239824584642</v>
      </c>
      <c r="AR683" s="153">
        <f>[1]节奏总纲!BD683</f>
        <v>57.200184394742301</v>
      </c>
      <c r="AS683" s="153">
        <f>[1]节奏总纲!BE683</f>
        <v>61.932977721625292</v>
      </c>
    </row>
    <row r="684" spans="17:45" x14ac:dyDescent="0.15">
      <c r="Q684" s="153">
        <f>[1]节奏总纲!AC684</f>
        <v>681</v>
      </c>
      <c r="R684" s="153">
        <f>[1]节奏总纲!AD684</f>
        <v>94.132234338875293</v>
      </c>
      <c r="S684" s="153">
        <f>[1]节奏总纲!AE684</f>
        <v>96.42768795660453</v>
      </c>
      <c r="T684" s="153">
        <f>[1]节奏总纲!AF684</f>
        <v>99.465261334735061</v>
      </c>
      <c r="U684" s="153">
        <f>[1]节奏总纲!AG684</f>
        <v>104.32793437663696</v>
      </c>
      <c r="V684" s="153">
        <f>[1]节奏总纲!AH684</f>
        <v>113.33875189550459</v>
      </c>
      <c r="AN684" s="153">
        <f>[1]节奏总纲!AZ684</f>
        <v>681</v>
      </c>
      <c r="AO684" s="153">
        <f>[1]节奏总纲!BA684</f>
        <v>50.992990179690075</v>
      </c>
      <c r="AP684" s="153">
        <f>[1]节奏总纲!BB684</f>
        <v>52.490029955338983</v>
      </c>
      <c r="AQ684" s="153">
        <f>[1]节奏总纲!BC684</f>
        <v>54.445161823449986</v>
      </c>
      <c r="AR684" s="153">
        <f>[1]节奏总纲!BD684</f>
        <v>57.209776334918985</v>
      </c>
      <c r="AS684" s="153">
        <f>[1]节奏总纲!BE684</f>
        <v>61.943666297546741</v>
      </c>
    </row>
    <row r="685" spans="17:45" x14ac:dyDescent="0.15">
      <c r="Q685" s="153">
        <f>[1]节奏总纲!AC685</f>
        <v>682</v>
      </c>
      <c r="R685" s="153">
        <f>[1]节奏总纲!AD685</f>
        <v>94.152857448130106</v>
      </c>
      <c r="S685" s="153">
        <f>[1]节奏总纲!AE685</f>
        <v>96.449112510157633</v>
      </c>
      <c r="T685" s="153">
        <f>[1]节奏总纲!AF685</f>
        <v>99.486077682396441</v>
      </c>
      <c r="U685" s="153">
        <f>[1]节奏总纲!AG685</f>
        <v>104.34855496163074</v>
      </c>
      <c r="V685" s="153">
        <f>[1]节奏总纲!AH685</f>
        <v>113.36079651221324</v>
      </c>
      <c r="AN685" s="153">
        <f>[1]节奏总纲!AZ685</f>
        <v>682</v>
      </c>
      <c r="AO685" s="153">
        <f>[1]节奏总纲!BA685</f>
        <v>51.003189270662716</v>
      </c>
      <c r="AP685" s="153">
        <f>[1]节奏总纲!BB685</f>
        <v>52.500006625737008</v>
      </c>
      <c r="AQ685" s="153">
        <f>[1]节奏总纲!BC685</f>
        <v>54.455083822315331</v>
      </c>
      <c r="AR685" s="153">
        <f>[1]节奏总纲!BD685</f>
        <v>57.219368275095675</v>
      </c>
      <c r="AS685" s="153">
        <f>[1]节奏总纲!BE685</f>
        <v>61.954354873468183</v>
      </c>
    </row>
    <row r="686" spans="17:45" x14ac:dyDescent="0.15">
      <c r="Q686" s="153">
        <f>[1]节奏总纲!AC686</f>
        <v>683</v>
      </c>
      <c r="R686" s="153">
        <f>[1]节奏总纲!AD686</f>
        <v>94.173480557384934</v>
      </c>
      <c r="S686" s="153">
        <f>[1]节奏总纲!AE686</f>
        <v>96.470537063710722</v>
      </c>
      <c r="T686" s="153">
        <f>[1]节奏总纲!AF686</f>
        <v>99.506894030057836</v>
      </c>
      <c r="U686" s="153">
        <f>[1]节奏总纲!AG686</f>
        <v>104.36917554662452</v>
      </c>
      <c r="V686" s="153">
        <f>[1]节奏总纲!AH686</f>
        <v>113.38284112892188</v>
      </c>
      <c r="AN686" s="153">
        <f>[1]节奏总纲!AZ686</f>
        <v>683</v>
      </c>
      <c r="AO686" s="153">
        <f>[1]节奏总纲!BA686</f>
        <v>51.012431577830256</v>
      </c>
      <c r="AP686" s="153">
        <f>[1]节奏总纲!BB686</f>
        <v>52.509983296135033</v>
      </c>
      <c r="AQ686" s="153">
        <f>[1]节奏总纲!BC686</f>
        <v>54.465005821180675</v>
      </c>
      <c r="AR686" s="153">
        <f>[1]节奏总纲!BD686</f>
        <v>57.228960215272359</v>
      </c>
      <c r="AS686" s="153">
        <f>[1]节奏总纲!BE686</f>
        <v>61.965043449389633</v>
      </c>
    </row>
    <row r="687" spans="17:45" x14ac:dyDescent="0.15">
      <c r="Q687" s="153">
        <f>[1]节奏总纲!AC687</f>
        <v>684</v>
      </c>
      <c r="R687" s="153">
        <f>[1]节奏总纲!AD687</f>
        <v>94.194103666639748</v>
      </c>
      <c r="S687" s="153">
        <f>[1]节奏总纲!AE687</f>
        <v>96.491961617263826</v>
      </c>
      <c r="T687" s="153">
        <f>[1]节奏总纲!AF687</f>
        <v>99.527710377719231</v>
      </c>
      <c r="U687" s="153">
        <f>[1]节奏总纲!AG687</f>
        <v>104.38979613161831</v>
      </c>
      <c r="V687" s="153">
        <f>[1]节奏总纲!AH687</f>
        <v>113.40488574563052</v>
      </c>
      <c r="AN687" s="153">
        <f>[1]节奏总纲!AZ687</f>
        <v>684</v>
      </c>
      <c r="AO687" s="153">
        <f>[1]节奏总纲!BA687</f>
        <v>51.021673884997796</v>
      </c>
      <c r="AP687" s="153">
        <f>[1]节奏总纲!BB687</f>
        <v>52.519959966533058</v>
      </c>
      <c r="AQ687" s="153">
        <f>[1]节奏总纲!BC687</f>
        <v>54.47492782004602</v>
      </c>
      <c r="AR687" s="153">
        <f>[1]节奏总纲!BD687</f>
        <v>57.238552155449042</v>
      </c>
      <c r="AS687" s="153">
        <f>[1]节奏总纲!BE687</f>
        <v>61.975732025311075</v>
      </c>
    </row>
    <row r="688" spans="17:45" x14ac:dyDescent="0.15">
      <c r="Q688" s="153">
        <f>[1]节奏总纲!AC688</f>
        <v>685</v>
      </c>
      <c r="R688" s="153">
        <f>[1]节奏总纲!AD688</f>
        <v>94.214726775894576</v>
      </c>
      <c r="S688" s="153">
        <f>[1]节奏总纲!AE688</f>
        <v>96.513386170816915</v>
      </c>
      <c r="T688" s="153">
        <f>[1]节奏总纲!AF688</f>
        <v>99.548526725380626</v>
      </c>
      <c r="U688" s="153">
        <f>[1]节奏总纲!AG688</f>
        <v>104.41041671661209</v>
      </c>
      <c r="V688" s="153">
        <f>[1]节奏总纲!AH688</f>
        <v>113.42693036233916</v>
      </c>
      <c r="AN688" s="153">
        <f>[1]节奏总纲!AZ688</f>
        <v>685</v>
      </c>
      <c r="AO688" s="153">
        <f>[1]节奏总纲!BA688</f>
        <v>51.030916192165336</v>
      </c>
      <c r="AP688" s="153">
        <f>[1]节奏总纲!BB688</f>
        <v>52.529936636931083</v>
      </c>
      <c r="AQ688" s="153">
        <f>[1]节奏总纲!BC688</f>
        <v>54.484849818911364</v>
      </c>
      <c r="AR688" s="153">
        <f>[1]节奏总纲!BD688</f>
        <v>57.248144095625726</v>
      </c>
      <c r="AS688" s="153">
        <f>[1]节奏总纲!BE688</f>
        <v>61.986420601232524</v>
      </c>
    </row>
    <row r="689" spans="17:45" x14ac:dyDescent="0.15">
      <c r="Q689" s="153">
        <f>[1]节奏总纲!AC689</f>
        <v>686</v>
      </c>
      <c r="R689" s="153">
        <f>[1]节奏总纲!AD689</f>
        <v>94.23534988514939</v>
      </c>
      <c r="S689" s="153">
        <f>[1]节奏总纲!AE689</f>
        <v>96.534810724370018</v>
      </c>
      <c r="T689" s="153">
        <f>[1]节奏总纲!AF689</f>
        <v>99.56934307304202</v>
      </c>
      <c r="U689" s="153">
        <f>[1]节奏总纲!AG689</f>
        <v>104.43103730160587</v>
      </c>
      <c r="V689" s="153">
        <f>[1]节奏总纲!AH689</f>
        <v>113.4489749790478</v>
      </c>
      <c r="AN689" s="153">
        <f>[1]节奏总纲!AZ689</f>
        <v>686</v>
      </c>
      <c r="AO689" s="153">
        <f>[1]节奏总纲!BA689</f>
        <v>51.040158499332875</v>
      </c>
      <c r="AP689" s="153">
        <f>[1]节奏总纲!BB689</f>
        <v>52.539913307329101</v>
      </c>
      <c r="AQ689" s="153">
        <f>[1]节奏总纲!BC689</f>
        <v>54.494771817776702</v>
      </c>
      <c r="AR689" s="153">
        <f>[1]节奏总纲!BD689</f>
        <v>57.257736035802409</v>
      </c>
      <c r="AS689" s="153">
        <f>[1]节奏总纲!BE689</f>
        <v>61.997109177153973</v>
      </c>
    </row>
    <row r="690" spans="17:45" x14ac:dyDescent="0.15">
      <c r="Q690" s="153">
        <f>[1]节奏总纲!AC690</f>
        <v>687</v>
      </c>
      <c r="R690" s="153">
        <f>[1]节奏总纲!AD690</f>
        <v>94.255972994404218</v>
      </c>
      <c r="S690" s="153">
        <f>[1]节奏总纲!AE690</f>
        <v>96.556235277923108</v>
      </c>
      <c r="T690" s="153">
        <f>[1]节奏总纲!AF690</f>
        <v>99.590159420703415</v>
      </c>
      <c r="U690" s="153">
        <f>[1]节奏总纲!AG690</f>
        <v>104.45165788659965</v>
      </c>
      <c r="V690" s="153">
        <f>[1]节奏总纲!AH690</f>
        <v>113.47101959575645</v>
      </c>
      <c r="AN690" s="153">
        <f>[1]节奏总纲!AZ690</f>
        <v>687</v>
      </c>
      <c r="AO690" s="153">
        <f>[1]节奏总纲!BA690</f>
        <v>51.049400806500408</v>
      </c>
      <c r="AP690" s="153">
        <f>[1]节奏总纲!BB690</f>
        <v>52.549889977727126</v>
      </c>
      <c r="AQ690" s="153">
        <f>[1]节奏总纲!BC690</f>
        <v>54.504693816642046</v>
      </c>
      <c r="AR690" s="153">
        <f>[1]节奏总纲!BD690</f>
        <v>57.267327975979093</v>
      </c>
      <c r="AS690" s="153">
        <f>[1]节奏总纲!BE690</f>
        <v>62.006737941925955</v>
      </c>
    </row>
    <row r="691" spans="17:45" x14ac:dyDescent="0.15">
      <c r="Q691" s="153">
        <f>[1]节奏总纲!AC691</f>
        <v>688</v>
      </c>
      <c r="R691" s="153">
        <f>[1]节奏总纲!AD691</f>
        <v>94.276596103659031</v>
      </c>
      <c r="S691" s="153">
        <f>[1]节奏总纲!AE691</f>
        <v>96.577659831476211</v>
      </c>
      <c r="T691" s="153">
        <f>[1]节奏总纲!AF691</f>
        <v>99.61097576836481</v>
      </c>
      <c r="U691" s="153">
        <f>[1]节奏总纲!AG691</f>
        <v>104.47227847159343</v>
      </c>
      <c r="V691" s="153">
        <f>[1]节奏总纲!AH691</f>
        <v>113.49306421246509</v>
      </c>
      <c r="AN691" s="153">
        <f>[1]节奏总纲!AZ691</f>
        <v>688</v>
      </c>
      <c r="AO691" s="153">
        <f>[1]节奏总纲!BA691</f>
        <v>51.058643113667948</v>
      </c>
      <c r="AP691" s="153">
        <f>[1]节奏总纲!BB691</f>
        <v>52.559866648125151</v>
      </c>
      <c r="AQ691" s="153">
        <f>[1]节奏总纲!BC691</f>
        <v>54.514615815507391</v>
      </c>
      <c r="AR691" s="153">
        <f>[1]节奏总纲!BD691</f>
        <v>57.276919916155776</v>
      </c>
      <c r="AS691" s="153">
        <f>[1]节奏总纲!BE691</f>
        <v>62.015973808095772</v>
      </c>
    </row>
    <row r="692" spans="17:45" x14ac:dyDescent="0.15">
      <c r="Q692" s="153">
        <f>[1]节奏总纲!AC692</f>
        <v>689</v>
      </c>
      <c r="R692" s="153">
        <f>[1]节奏总纲!AD692</f>
        <v>94.297219212913859</v>
      </c>
      <c r="S692" s="153">
        <f>[1]节奏总纲!AE692</f>
        <v>96.5990843850293</v>
      </c>
      <c r="T692" s="153">
        <f>[1]节奏总纲!AF692</f>
        <v>99.631792116026205</v>
      </c>
      <c r="U692" s="153">
        <f>[1]节奏总纲!AG692</f>
        <v>104.49289905658721</v>
      </c>
      <c r="V692" s="153">
        <f>[1]节奏总纲!AH692</f>
        <v>113.51510882917374</v>
      </c>
      <c r="AN692" s="153">
        <f>[1]节奏总纲!AZ692</f>
        <v>689</v>
      </c>
      <c r="AO692" s="153">
        <f>[1]节奏总纲!BA692</f>
        <v>51.067885420835488</v>
      </c>
      <c r="AP692" s="153">
        <f>[1]节奏总纲!BB692</f>
        <v>52.569843318523176</v>
      </c>
      <c r="AQ692" s="153">
        <f>[1]节奏总纲!BC692</f>
        <v>54.524537814372735</v>
      </c>
      <c r="AR692" s="153">
        <f>[1]节奏总纲!BD692</f>
        <v>57.28651185633246</v>
      </c>
      <c r="AS692" s="153">
        <f>[1]节奏总纲!BE692</f>
        <v>62.025209674265589</v>
      </c>
    </row>
    <row r="693" spans="17:45" x14ac:dyDescent="0.15">
      <c r="Q693" s="153">
        <f>[1]节奏总纲!AC693</f>
        <v>690</v>
      </c>
      <c r="R693" s="153">
        <f>[1]节奏总纲!AD693</f>
        <v>94.317842322168687</v>
      </c>
      <c r="S693" s="153">
        <f>[1]节奏总纲!AE693</f>
        <v>96.620508938582404</v>
      </c>
      <c r="T693" s="153">
        <f>[1]节奏总纲!AF693</f>
        <v>99.652608463687599</v>
      </c>
      <c r="U693" s="153">
        <f>[1]节奏总纲!AG693</f>
        <v>104.51351964158098</v>
      </c>
      <c r="V693" s="153">
        <f>[1]节奏总纲!AH693</f>
        <v>113.53715344588238</v>
      </c>
      <c r="AN693" s="153">
        <f>[1]节奏总纲!AZ693</f>
        <v>690</v>
      </c>
      <c r="AO693" s="153">
        <f>[1]节奏总纲!BA693</f>
        <v>51.077127728003028</v>
      </c>
      <c r="AP693" s="153">
        <f>[1]节奏总纲!BB693</f>
        <v>52.579819988921201</v>
      </c>
      <c r="AQ693" s="153">
        <f>[1]节奏总纲!BC693</f>
        <v>54.53445981323808</v>
      </c>
      <c r="AR693" s="153">
        <f>[1]节奏总纲!BD693</f>
        <v>57.296103796509144</v>
      </c>
      <c r="AS693" s="153">
        <f>[1]节奏总纲!BE693</f>
        <v>62.034445540435414</v>
      </c>
    </row>
    <row r="694" spans="17:45" x14ac:dyDescent="0.15">
      <c r="Q694" s="153">
        <f>[1]节奏总纲!AC694</f>
        <v>691</v>
      </c>
      <c r="R694" s="153">
        <f>[1]节奏总纲!AD694</f>
        <v>94.338465431423501</v>
      </c>
      <c r="S694" s="153">
        <f>[1]节奏总纲!AE694</f>
        <v>96.641933492135493</v>
      </c>
      <c r="T694" s="153">
        <f>[1]节奏总纲!AF694</f>
        <v>99.673424811348994</v>
      </c>
      <c r="U694" s="153">
        <f>[1]节奏总纲!AG694</f>
        <v>104.53414022657476</v>
      </c>
      <c r="V694" s="153">
        <f>[1]节奏总纲!AH694</f>
        <v>113.55919806259102</v>
      </c>
      <c r="AN694" s="153">
        <f>[1]节奏总纲!AZ694</f>
        <v>691</v>
      </c>
      <c r="AO694" s="153">
        <f>[1]节奏总纲!BA694</f>
        <v>51.086370035170567</v>
      </c>
      <c r="AP694" s="153">
        <f>[1]节奏总纲!BB694</f>
        <v>52.589796659319219</v>
      </c>
      <c r="AQ694" s="153">
        <f>[1]节奏总纲!BC694</f>
        <v>54.544381812103424</v>
      </c>
      <c r="AR694" s="153">
        <f>[1]节奏总纲!BD694</f>
        <v>57.305695736685827</v>
      </c>
      <c r="AS694" s="153">
        <f>[1]节奏总纲!BE694</f>
        <v>62.043681406605231</v>
      </c>
    </row>
    <row r="695" spans="17:45" x14ac:dyDescent="0.15">
      <c r="Q695" s="153">
        <f>[1]节奏总纲!AC695</f>
        <v>692</v>
      </c>
      <c r="R695" s="153">
        <f>[1]节奏总纲!AD695</f>
        <v>94.359088540678329</v>
      </c>
      <c r="S695" s="153">
        <f>[1]节奏总纲!AE695</f>
        <v>96.663358045688597</v>
      </c>
      <c r="T695" s="153">
        <f>[1]节奏总纲!AF695</f>
        <v>99.694241159010389</v>
      </c>
      <c r="U695" s="153">
        <f>[1]节奏总纲!AG695</f>
        <v>104.55476081156856</v>
      </c>
      <c r="V695" s="153">
        <f>[1]节奏总纲!AH695</f>
        <v>113.58124267929966</v>
      </c>
      <c r="AN695" s="153">
        <f>[1]节奏总纲!AZ695</f>
        <v>692</v>
      </c>
      <c r="AO695" s="153">
        <f>[1]节奏总纲!BA695</f>
        <v>51.095612342338107</v>
      </c>
      <c r="AP695" s="153">
        <f>[1]节奏总纲!BB695</f>
        <v>52.599773329717245</v>
      </c>
      <c r="AQ695" s="153">
        <f>[1]节奏总纲!BC695</f>
        <v>54.554303810968769</v>
      </c>
      <c r="AR695" s="153">
        <f>[1]节奏总纲!BD695</f>
        <v>57.315287676862511</v>
      </c>
      <c r="AS695" s="153">
        <f>[1]节奏总纲!BE695</f>
        <v>62.052917272775048</v>
      </c>
    </row>
    <row r="696" spans="17:45" x14ac:dyDescent="0.15">
      <c r="Q696" s="153">
        <f>[1]节奏总纲!AC696</f>
        <v>693</v>
      </c>
      <c r="R696" s="153">
        <f>[1]节奏总纲!AD696</f>
        <v>94.379711649933142</v>
      </c>
      <c r="S696" s="153">
        <f>[1]节奏总纲!AE696</f>
        <v>96.684782599241686</v>
      </c>
      <c r="T696" s="153">
        <f>[1]节奏总纲!AF696</f>
        <v>99.715057506671783</v>
      </c>
      <c r="U696" s="153">
        <f>[1]节奏总纲!AG696</f>
        <v>104.57538139656234</v>
      </c>
      <c r="V696" s="153">
        <f>[1]节奏总纲!AH696</f>
        <v>113.6032872960083</v>
      </c>
      <c r="AN696" s="153">
        <f>[1]节奏总纲!AZ696</f>
        <v>693</v>
      </c>
      <c r="AO696" s="153">
        <f>[1]节奏总纲!BA696</f>
        <v>51.10485464950564</v>
      </c>
      <c r="AP696" s="153">
        <f>[1]节奏总纲!BB696</f>
        <v>52.60975000011527</v>
      </c>
      <c r="AQ696" s="153">
        <f>[1]节奏总纲!BC696</f>
        <v>54.564225809834113</v>
      </c>
      <c r="AR696" s="153">
        <f>[1]节奏总纲!BD696</f>
        <v>57.324879617039194</v>
      </c>
      <c r="AS696" s="153">
        <f>[1]节奏总纲!BE696</f>
        <v>62.062153138944872</v>
      </c>
    </row>
    <row r="697" spans="17:45" x14ac:dyDescent="0.15">
      <c r="Q697" s="153">
        <f>[1]节奏总纲!AC697</f>
        <v>694</v>
      </c>
      <c r="R697" s="153">
        <f>[1]节奏总纲!AD697</f>
        <v>94.40033475918797</v>
      </c>
      <c r="S697" s="153">
        <f>[1]节奏总纲!AE697</f>
        <v>96.706207152794789</v>
      </c>
      <c r="T697" s="153">
        <f>[1]节奏总纲!AF697</f>
        <v>99.735873854333178</v>
      </c>
      <c r="U697" s="153">
        <f>[1]节奏总纲!AG697</f>
        <v>104.59600198155611</v>
      </c>
      <c r="V697" s="153">
        <f>[1]节奏总纲!AH697</f>
        <v>113.62533191271694</v>
      </c>
      <c r="AN697" s="153">
        <f>[1]节奏总纲!AZ697</f>
        <v>694</v>
      </c>
      <c r="AO697" s="153">
        <f>[1]节奏总纲!BA697</f>
        <v>51.11409695667318</v>
      </c>
      <c r="AP697" s="153">
        <f>[1]节奏总纲!BB697</f>
        <v>52.619726670513295</v>
      </c>
      <c r="AQ697" s="153">
        <f>[1]节奏总纲!BC697</f>
        <v>54.57414780869945</v>
      </c>
      <c r="AR697" s="153">
        <f>[1]节奏总纲!BD697</f>
        <v>57.334471557215878</v>
      </c>
      <c r="AS697" s="153">
        <f>[1]节奏总纲!BE697</f>
        <v>62.071389005114689</v>
      </c>
    </row>
    <row r="698" spans="17:45" x14ac:dyDescent="0.15">
      <c r="Q698" s="153">
        <f>[1]节奏总纲!AC698</f>
        <v>695</v>
      </c>
      <c r="R698" s="153">
        <f>[1]节奏总纲!AD698</f>
        <v>94.420957868442784</v>
      </c>
      <c r="S698" s="153">
        <f>[1]节奏总纲!AE698</f>
        <v>96.727631706347879</v>
      </c>
      <c r="T698" s="153">
        <f>[1]节奏总纲!AF698</f>
        <v>99.756690201994573</v>
      </c>
      <c r="U698" s="153">
        <f>[1]节奏总纲!AG698</f>
        <v>104.61662256654989</v>
      </c>
      <c r="V698" s="153">
        <f>[1]节奏总纲!AH698</f>
        <v>113.6473765294256</v>
      </c>
      <c r="AN698" s="153">
        <f>[1]节奏总纲!AZ698</f>
        <v>695</v>
      </c>
      <c r="AO698" s="153">
        <f>[1]节奏总纲!BA698</f>
        <v>51.12333926384072</v>
      </c>
      <c r="AP698" s="153">
        <f>[1]节奏总纲!BB698</f>
        <v>52.62970334091132</v>
      </c>
      <c r="AQ698" s="153">
        <f>[1]节奏总纲!BC698</f>
        <v>54.584069807564795</v>
      </c>
      <c r="AR698" s="153">
        <f>[1]节奏总纲!BD698</f>
        <v>57.344063497392561</v>
      </c>
      <c r="AS698" s="153">
        <f>[1]节奏总纲!BE698</f>
        <v>62.080624871284506</v>
      </c>
    </row>
    <row r="699" spans="17:45" x14ac:dyDescent="0.15">
      <c r="Q699" s="153">
        <f>[1]节奏总纲!AC699</f>
        <v>696</v>
      </c>
      <c r="R699" s="153">
        <f>[1]节奏总纲!AD699</f>
        <v>94.441580977697612</v>
      </c>
      <c r="S699" s="153">
        <f>[1]节奏总纲!AE699</f>
        <v>96.749056259900982</v>
      </c>
      <c r="T699" s="153">
        <f>[1]节奏总纲!AF699</f>
        <v>99.777506549655953</v>
      </c>
      <c r="U699" s="153">
        <f>[1]节奏总纲!AG699</f>
        <v>104.63724315154367</v>
      </c>
      <c r="V699" s="153">
        <f>[1]节奏总纲!AH699</f>
        <v>113.66942114613424</v>
      </c>
      <c r="AN699" s="153">
        <f>[1]节奏总纲!AZ699</f>
        <v>696</v>
      </c>
      <c r="AO699" s="153">
        <f>[1]节奏总纲!BA699</f>
        <v>51.132581571008259</v>
      </c>
      <c r="AP699" s="153">
        <f>[1]节奏总纲!BB699</f>
        <v>52.639680011309345</v>
      </c>
      <c r="AQ699" s="153">
        <f>[1]节奏总纲!BC699</f>
        <v>54.593991806430139</v>
      </c>
      <c r="AR699" s="153">
        <f>[1]节奏总纲!BD699</f>
        <v>57.353655437569245</v>
      </c>
      <c r="AS699" s="153">
        <f>[1]节奏总纲!BE699</f>
        <v>62.08986073745433</v>
      </c>
    </row>
    <row r="700" spans="17:45" x14ac:dyDescent="0.15">
      <c r="Q700" s="153">
        <f>[1]节奏总纲!AC700</f>
        <v>697</v>
      </c>
      <c r="R700" s="153">
        <f>[1]节奏总纲!AD700</f>
        <v>94.462204086952426</v>
      </c>
      <c r="S700" s="153">
        <f>[1]节奏总纲!AE700</f>
        <v>96.770480813454071</v>
      </c>
      <c r="T700" s="153">
        <f>[1]节奏总纲!AF700</f>
        <v>99.798322897317348</v>
      </c>
      <c r="U700" s="153">
        <f>[1]节奏总纲!AG700</f>
        <v>104.65786373653745</v>
      </c>
      <c r="V700" s="153">
        <f>[1]节奏总纲!AH700</f>
        <v>113.69146576284288</v>
      </c>
      <c r="AN700" s="153">
        <f>[1]节奏总纲!AZ700</f>
        <v>697</v>
      </c>
      <c r="AO700" s="153">
        <f>[1]节奏总纲!BA700</f>
        <v>51.141823878175799</v>
      </c>
      <c r="AP700" s="153">
        <f>[1]节奏总纲!BB700</f>
        <v>52.649656681707363</v>
      </c>
      <c r="AQ700" s="153">
        <f>[1]节奏总纲!BC700</f>
        <v>54.603913805295484</v>
      </c>
      <c r="AR700" s="153">
        <f>[1]节奏总纲!BD700</f>
        <v>57.363247377745928</v>
      </c>
      <c r="AS700" s="153">
        <f>[1]节奏总纲!BE700</f>
        <v>62.099096603624147</v>
      </c>
    </row>
    <row r="701" spans="17:45" x14ac:dyDescent="0.15">
      <c r="Q701" s="153">
        <f>[1]节奏总纲!AC701</f>
        <v>698</v>
      </c>
      <c r="R701" s="153">
        <f>[1]节奏总纲!AD701</f>
        <v>94.482827196207253</v>
      </c>
      <c r="S701" s="153">
        <f>[1]节奏总纲!AE701</f>
        <v>96.791905367007175</v>
      </c>
      <c r="T701" s="153">
        <f>[1]节奏总纲!AF701</f>
        <v>99.819139244978743</v>
      </c>
      <c r="U701" s="153">
        <f>[1]节奏总纲!AG701</f>
        <v>104.67848432153123</v>
      </c>
      <c r="V701" s="153">
        <f>[1]节奏总纲!AH701</f>
        <v>113.71351037955152</v>
      </c>
      <c r="AN701" s="153">
        <f>[1]节奏总纲!AZ701</f>
        <v>698</v>
      </c>
      <c r="AO701" s="153">
        <f>[1]节奏总纲!BA701</f>
        <v>51.151066185343339</v>
      </c>
      <c r="AP701" s="153">
        <f>[1]节奏总纲!BB701</f>
        <v>52.659633352105388</v>
      </c>
      <c r="AQ701" s="153">
        <f>[1]节奏总纲!BC701</f>
        <v>54.613835804160829</v>
      </c>
      <c r="AR701" s="153">
        <f>[1]节奏总纲!BD701</f>
        <v>57.372839317922612</v>
      </c>
      <c r="AS701" s="153">
        <f>[1]节奏总纲!BE701</f>
        <v>62.108332469793964</v>
      </c>
    </row>
    <row r="702" spans="17:45" x14ac:dyDescent="0.15">
      <c r="Q702" s="153">
        <f>[1]节奏总纲!AC702</f>
        <v>699</v>
      </c>
      <c r="R702" s="153">
        <f>[1]节奏总纲!AD702</f>
        <v>94.503450305462067</v>
      </c>
      <c r="S702" s="153">
        <f>[1]节奏总纲!AE702</f>
        <v>96.813329920560278</v>
      </c>
      <c r="T702" s="153">
        <f>[1]节奏总纲!AF702</f>
        <v>99.839955592640138</v>
      </c>
      <c r="U702" s="153">
        <f>[1]节奏总纲!AG702</f>
        <v>104.69910490652501</v>
      </c>
      <c r="V702" s="153">
        <f>[1]节奏总纲!AH702</f>
        <v>113.73555499626016</v>
      </c>
      <c r="AN702" s="153">
        <f>[1]节奏总纲!AZ702</f>
        <v>699</v>
      </c>
      <c r="AO702" s="153">
        <f>[1]节奏总纲!BA702</f>
        <v>51.160308492510872</v>
      </c>
      <c r="AP702" s="153">
        <f>[1]节奏总纲!BB702</f>
        <v>52.669610022503413</v>
      </c>
      <c r="AQ702" s="153">
        <f>[1]节奏总纲!BC702</f>
        <v>54.623757803026173</v>
      </c>
      <c r="AR702" s="153">
        <f>[1]节奏总纲!BD702</f>
        <v>57.382431258099295</v>
      </c>
      <c r="AS702" s="153">
        <f>[1]节奏总纲!BE702</f>
        <v>62.117568335963782</v>
      </c>
    </row>
    <row r="703" spans="17:45" x14ac:dyDescent="0.15">
      <c r="Q703" s="153">
        <f>[1]节奏总纲!AC703</f>
        <v>700</v>
      </c>
      <c r="R703" s="153">
        <f>[1]节奏总纲!AD703</f>
        <v>94.524073414716895</v>
      </c>
      <c r="S703" s="153">
        <f>[1]节奏总纲!AE703</f>
        <v>96.834754474113367</v>
      </c>
      <c r="T703" s="153">
        <f>[1]节奏总纲!AF703</f>
        <v>99.860771940301532</v>
      </c>
      <c r="U703" s="153">
        <f>[1]节奏总纲!AG703</f>
        <v>104.7197254915188</v>
      </c>
      <c r="V703" s="153">
        <f>[1]节奏总纲!AH703</f>
        <v>113.7575996129688</v>
      </c>
      <c r="AN703" s="153">
        <f>[1]节奏总纲!AZ703</f>
        <v>700</v>
      </c>
      <c r="AO703" s="153">
        <f>[1]节奏总纲!BA703</f>
        <v>51.169550799678412</v>
      </c>
      <c r="AP703" s="153">
        <f>[1]节奏总纲!BB703</f>
        <v>52.679586692901438</v>
      </c>
      <c r="AQ703" s="153">
        <f>[1]节奏总纲!BC703</f>
        <v>54.633679801891518</v>
      </c>
      <c r="AR703" s="153">
        <f>[1]节奏总纲!BD703</f>
        <v>57.392023198275979</v>
      </c>
      <c r="AS703" s="153">
        <f>[1]节奏总纲!BE703</f>
        <v>62.126804202133606</v>
      </c>
    </row>
    <row r="704" spans="17:45" x14ac:dyDescent="0.15">
      <c r="Q704" s="153">
        <f>[1]节奏总纲!AC704</f>
        <v>701</v>
      </c>
      <c r="R704" s="153">
        <f>[1]节奏总纲!AD704</f>
        <v>94.544696523971723</v>
      </c>
      <c r="S704" s="153">
        <f>[1]节奏总纲!AE704</f>
        <v>96.856179027666471</v>
      </c>
      <c r="T704" s="153">
        <f>[1]节奏总纲!AF704</f>
        <v>99.881588287962927</v>
      </c>
      <c r="U704" s="153">
        <f>[1]节奏总纲!AG704</f>
        <v>104.74034607651258</v>
      </c>
      <c r="V704" s="153">
        <f>[1]节奏总纲!AH704</f>
        <v>113.77964422967746</v>
      </c>
      <c r="AN704" s="153">
        <f>[1]节奏总纲!AZ704</f>
        <v>701</v>
      </c>
      <c r="AO704" s="153">
        <f>[1]节奏总纲!BA704</f>
        <v>51.178793106845951</v>
      </c>
      <c r="AP704" s="153">
        <f>[1]节奏总纲!BB704</f>
        <v>52.689563363299463</v>
      </c>
      <c r="AQ704" s="153">
        <f>[1]节奏总纲!BC704</f>
        <v>54.643601800756855</v>
      </c>
      <c r="AR704" s="153">
        <f>[1]节奏总纲!BD704</f>
        <v>57.401615138452662</v>
      </c>
      <c r="AS704" s="153">
        <f>[1]节奏总纲!BE704</f>
        <v>62.136040068303423</v>
      </c>
    </row>
    <row r="705" spans="17:45" x14ac:dyDescent="0.15">
      <c r="Q705" s="153">
        <f>[1]节奏总纲!AC705</f>
        <v>702</v>
      </c>
      <c r="R705" s="153">
        <f>[1]节奏总纲!AD705</f>
        <v>94.565319633226537</v>
      </c>
      <c r="S705" s="153">
        <f>[1]节奏总纲!AE705</f>
        <v>96.87760358121956</v>
      </c>
      <c r="T705" s="153">
        <f>[1]节奏总纲!AF705</f>
        <v>99.902404635624322</v>
      </c>
      <c r="U705" s="153">
        <f>[1]节奏总纲!AG705</f>
        <v>104.76096666150636</v>
      </c>
      <c r="V705" s="153">
        <f>[1]节奏总纲!AH705</f>
        <v>113.8016888463861</v>
      </c>
      <c r="AN705" s="153">
        <f>[1]节奏总纲!AZ705</f>
        <v>702</v>
      </c>
      <c r="AO705" s="153">
        <f>[1]节奏总纲!BA705</f>
        <v>51.188035414013491</v>
      </c>
      <c r="AP705" s="153">
        <f>[1]节奏总纲!BB705</f>
        <v>52.699540033697481</v>
      </c>
      <c r="AQ705" s="153">
        <f>[1]节奏总纲!BC705</f>
        <v>54.653523799622199</v>
      </c>
      <c r="AR705" s="153">
        <f>[1]节奏总纲!BD705</f>
        <v>57.411207078629346</v>
      </c>
      <c r="AS705" s="153">
        <f>[1]节奏总纲!BE705</f>
        <v>62.14527593447324</v>
      </c>
    </row>
    <row r="706" spans="17:45" x14ac:dyDescent="0.15">
      <c r="Q706" s="153">
        <f>[1]节奏总纲!AC706</f>
        <v>703</v>
      </c>
      <c r="R706" s="153">
        <f>[1]节奏总纲!AD706</f>
        <v>94.585942742481365</v>
      </c>
      <c r="S706" s="153">
        <f>[1]节奏总纲!AE706</f>
        <v>96.899028134772664</v>
      </c>
      <c r="T706" s="153">
        <f>[1]节奏总纲!AF706</f>
        <v>99.923220983285717</v>
      </c>
      <c r="U706" s="153">
        <f>[1]节奏总纲!AG706</f>
        <v>104.78158724650014</v>
      </c>
      <c r="V706" s="153">
        <f>[1]节奏总纲!AH706</f>
        <v>113.82373346309474</v>
      </c>
      <c r="AN706" s="153">
        <f>[1]节奏总纲!AZ706</f>
        <v>703</v>
      </c>
      <c r="AO706" s="153">
        <f>[1]节奏总纲!BA706</f>
        <v>51.197277721181031</v>
      </c>
      <c r="AP706" s="153">
        <f>[1]节奏总纲!BB706</f>
        <v>52.709516704095506</v>
      </c>
      <c r="AQ706" s="153">
        <f>[1]节奏总纲!BC706</f>
        <v>54.663445798487544</v>
      </c>
      <c r="AR706" s="153">
        <f>[1]节奏总纲!BD706</f>
        <v>57.420799018806029</v>
      </c>
      <c r="AS706" s="153">
        <f>[1]节奏总纲!BE706</f>
        <v>62.154511800643064</v>
      </c>
    </row>
    <row r="707" spans="17:45" x14ac:dyDescent="0.15">
      <c r="Q707" s="153">
        <f>[1]节奏总纲!AC707</f>
        <v>704</v>
      </c>
      <c r="R707" s="153">
        <f>[1]节奏总纲!AD707</f>
        <v>94.606565851736178</v>
      </c>
      <c r="S707" s="153">
        <f>[1]节奏总纲!AE707</f>
        <v>96.920452688325753</v>
      </c>
      <c r="T707" s="153">
        <f>[1]节奏总纲!AF707</f>
        <v>99.944037330947111</v>
      </c>
      <c r="U707" s="153">
        <f>[1]节奏总纲!AG707</f>
        <v>104.80220783149392</v>
      </c>
      <c r="V707" s="153">
        <f>[1]节奏总纲!AH707</f>
        <v>113.84577807980338</v>
      </c>
      <c r="AN707" s="153">
        <f>[1]节奏总纲!AZ707</f>
        <v>704</v>
      </c>
      <c r="AO707" s="153">
        <f>[1]节奏总纲!BA707</f>
        <v>51.206520028348564</v>
      </c>
      <c r="AP707" s="153">
        <f>[1]节奏总纲!BB707</f>
        <v>52.719493374493531</v>
      </c>
      <c r="AQ707" s="153">
        <f>[1]节奏总纲!BC707</f>
        <v>54.673367797352888</v>
      </c>
      <c r="AR707" s="153">
        <f>[1]节奏总纲!BD707</f>
        <v>57.430390958982713</v>
      </c>
      <c r="AS707" s="153">
        <f>[1]节奏总纲!BE707</f>
        <v>62.163747666812881</v>
      </c>
    </row>
    <row r="708" spans="17:45" x14ac:dyDescent="0.15">
      <c r="Q708" s="153">
        <f>[1]节奏总纲!AC708</f>
        <v>705</v>
      </c>
      <c r="R708" s="153">
        <f>[1]节奏总纲!AD708</f>
        <v>94.627188960991006</v>
      </c>
      <c r="S708" s="153">
        <f>[1]节奏总纲!AE708</f>
        <v>96.941877241878856</v>
      </c>
      <c r="T708" s="153">
        <f>[1]节奏总纲!AF708</f>
        <v>99.964853678608506</v>
      </c>
      <c r="U708" s="153">
        <f>[1]节奏总纲!AG708</f>
        <v>104.8228284164877</v>
      </c>
      <c r="V708" s="153">
        <f>[1]节奏总纲!AH708</f>
        <v>113.86782269651202</v>
      </c>
      <c r="AN708" s="153">
        <f>[1]节奏总纲!AZ708</f>
        <v>705</v>
      </c>
      <c r="AO708" s="153">
        <f>[1]节奏总纲!BA708</f>
        <v>51.215762335516104</v>
      </c>
      <c r="AP708" s="153">
        <f>[1]节奏总纲!BB708</f>
        <v>52.729470044891556</v>
      </c>
      <c r="AQ708" s="153">
        <f>[1]节奏总纲!BC708</f>
        <v>54.683289796218233</v>
      </c>
      <c r="AR708" s="153">
        <f>[1]节奏总纲!BD708</f>
        <v>57.439982899159396</v>
      </c>
      <c r="AS708" s="153">
        <f>[1]节奏总纲!BE708</f>
        <v>62.172983532982698</v>
      </c>
    </row>
    <row r="709" spans="17:45" x14ac:dyDescent="0.15">
      <c r="Q709" s="153">
        <f>[1]节奏总纲!AC709</f>
        <v>706</v>
      </c>
      <c r="R709" s="153">
        <f>[1]节奏总纲!AD709</f>
        <v>94.64781207024582</v>
      </c>
      <c r="S709" s="153">
        <f>[1]节奏总纲!AE709</f>
        <v>96.963301795431946</v>
      </c>
      <c r="T709" s="153">
        <f>[1]节奏总纲!AF709</f>
        <v>99.985670026269901</v>
      </c>
      <c r="U709" s="153">
        <f>[1]节奏总纲!AG709</f>
        <v>104.84344900148147</v>
      </c>
      <c r="V709" s="153">
        <f>[1]节奏总纲!AH709</f>
        <v>113.88986731322066</v>
      </c>
      <c r="AN709" s="153">
        <f>[1]节奏总纲!AZ709</f>
        <v>706</v>
      </c>
      <c r="AO709" s="153">
        <f>[1]节奏总纲!BA709</f>
        <v>51.225004642683643</v>
      </c>
      <c r="AP709" s="153">
        <f>[1]节奏总纲!BB709</f>
        <v>52.739446715289581</v>
      </c>
      <c r="AQ709" s="153">
        <f>[1]节奏总纲!BC709</f>
        <v>54.693211795083577</v>
      </c>
      <c r="AR709" s="153">
        <f>[1]节奏总纲!BD709</f>
        <v>57.44957483933608</v>
      </c>
      <c r="AS709" s="153">
        <f>[1]节奏总纲!BE709</f>
        <v>62.182219399152522</v>
      </c>
    </row>
    <row r="710" spans="17:45" x14ac:dyDescent="0.15">
      <c r="Q710" s="153">
        <f>[1]节奏总纲!AC710</f>
        <v>707</v>
      </c>
      <c r="R710" s="153">
        <f>[1]节奏总纲!AD710</f>
        <v>94.668435179500648</v>
      </c>
      <c r="S710" s="153">
        <f>[1]节奏总纲!AE710</f>
        <v>96.984726348985049</v>
      </c>
      <c r="T710" s="153">
        <f>[1]节奏总纲!AF710</f>
        <v>100.00628670579708</v>
      </c>
      <c r="U710" s="153">
        <f>[1]节奏总纲!AG710</f>
        <v>104.86406958647527</v>
      </c>
      <c r="V710" s="153">
        <f>[1]节奏总纲!AH710</f>
        <v>113.9119119299293</v>
      </c>
      <c r="AN710" s="153">
        <f>[1]节奏总纲!AZ710</f>
        <v>707</v>
      </c>
      <c r="AO710" s="153">
        <f>[1]节奏总纲!BA710</f>
        <v>51.234246949851183</v>
      </c>
      <c r="AP710" s="153">
        <f>[1]节奏总纲!BB710</f>
        <v>52.749423385687599</v>
      </c>
      <c r="AQ710" s="153">
        <f>[1]节奏总纲!BC710</f>
        <v>54.703133793948922</v>
      </c>
      <c r="AR710" s="153">
        <f>[1]节奏总纲!BD710</f>
        <v>57.459166779512763</v>
      </c>
      <c r="AS710" s="153">
        <f>[1]节奏总纲!BE710</f>
        <v>62.19145526532234</v>
      </c>
    </row>
    <row r="711" spans="17:45" x14ac:dyDescent="0.15">
      <c r="Q711" s="153">
        <f>[1]节奏总纲!AC711</f>
        <v>708</v>
      </c>
      <c r="R711" s="153">
        <f>[1]节奏总纲!AD711</f>
        <v>94.689058288755461</v>
      </c>
      <c r="S711" s="153">
        <f>[1]节奏总纲!AE711</f>
        <v>97.005454257414542</v>
      </c>
      <c r="T711" s="153">
        <f>[1]节奏总纲!AF711</f>
        <v>100.02646226997257</v>
      </c>
      <c r="U711" s="153">
        <f>[1]节奏总纲!AG711</f>
        <v>104.88469017146905</v>
      </c>
      <c r="V711" s="153">
        <f>[1]节奏总纲!AH711</f>
        <v>113.93395654663796</v>
      </c>
      <c r="AN711" s="153">
        <f>[1]节奏总纲!AZ711</f>
        <v>708</v>
      </c>
      <c r="AO711" s="153">
        <f>[1]节奏总纲!BA711</f>
        <v>51.243489257018723</v>
      </c>
      <c r="AP711" s="153">
        <f>[1]节奏总纲!BB711</f>
        <v>52.759400056085624</v>
      </c>
      <c r="AQ711" s="153">
        <f>[1]节奏总纲!BC711</f>
        <v>54.713055792814266</v>
      </c>
      <c r="AR711" s="153">
        <f>[1]节奏总纲!BD711</f>
        <v>57.468758719689447</v>
      </c>
      <c r="AS711" s="153">
        <f>[1]节奏总纲!BE711</f>
        <v>62.200691131492157</v>
      </c>
    </row>
    <row r="712" spans="17:45" x14ac:dyDescent="0.15">
      <c r="Q712" s="153">
        <f>[1]节奏总纲!AC712</f>
        <v>709</v>
      </c>
      <c r="R712" s="153">
        <f>[1]节奏总纲!AD712</f>
        <v>94.709681398010289</v>
      </c>
      <c r="S712" s="153">
        <f>[1]节奏总纲!AE712</f>
        <v>97.024452287272069</v>
      </c>
      <c r="T712" s="153">
        <f>[1]节奏总纲!AF712</f>
        <v>100.04663783414806</v>
      </c>
      <c r="U712" s="153">
        <f>[1]节奏总纲!AG712</f>
        <v>104.90531075646282</v>
      </c>
      <c r="V712" s="153">
        <f>[1]节奏总纲!AH712</f>
        <v>113.9560011633466</v>
      </c>
      <c r="AN712" s="153">
        <f>[1]节奏总纲!AZ712</f>
        <v>709</v>
      </c>
      <c r="AO712" s="153">
        <f>[1]节奏总纲!BA712</f>
        <v>51.252731564186263</v>
      </c>
      <c r="AP712" s="153">
        <f>[1]节奏总纲!BB712</f>
        <v>52.76937672648365</v>
      </c>
      <c r="AQ712" s="153">
        <f>[1]节奏总纲!BC712</f>
        <v>54.722977791679604</v>
      </c>
      <c r="AR712" s="153">
        <f>[1]节奏总纲!BD712</f>
        <v>57.47835065986613</v>
      </c>
      <c r="AS712" s="153">
        <f>[1]节奏总纲!BE712</f>
        <v>62.209926997661981</v>
      </c>
    </row>
    <row r="713" spans="17:45" x14ac:dyDescent="0.15">
      <c r="Q713" s="153">
        <f>[1]节奏总纲!AC713</f>
        <v>710</v>
      </c>
      <c r="R713" s="153">
        <f>[1]节奏总纲!AD713</f>
        <v>94.730304507265117</v>
      </c>
      <c r="S713" s="153">
        <f>[1]节奏总纲!AE713</f>
        <v>97.043450317129583</v>
      </c>
      <c r="T713" s="153">
        <f>[1]节奏总纲!AF713</f>
        <v>100.06681339832355</v>
      </c>
      <c r="U713" s="153">
        <f>[1]节奏总纲!AG713</f>
        <v>104.9259313414566</v>
      </c>
      <c r="V713" s="153">
        <f>[1]节奏总纲!AH713</f>
        <v>113.97804578005524</v>
      </c>
      <c r="AN713" s="153">
        <f>[1]节奏总纲!AZ713</f>
        <v>710</v>
      </c>
      <c r="AO713" s="153">
        <f>[1]节奏总纲!BA713</f>
        <v>51.261973871353796</v>
      </c>
      <c r="AP713" s="153">
        <f>[1]节奏总纲!BB713</f>
        <v>52.779353396881675</v>
      </c>
      <c r="AQ713" s="153">
        <f>[1]节奏总纲!BC713</f>
        <v>54.732899790544948</v>
      </c>
      <c r="AR713" s="153">
        <f>[1]节奏总纲!BD713</f>
        <v>57.487942600042821</v>
      </c>
      <c r="AS713" s="153">
        <f>[1]节奏总纲!BE713</f>
        <v>62.219162863831798</v>
      </c>
    </row>
    <row r="714" spans="17:45" x14ac:dyDescent="0.15">
      <c r="Q714" s="153">
        <f>[1]节奏总纲!AC714</f>
        <v>711</v>
      </c>
      <c r="R714" s="153">
        <f>[1]节奏总纲!AD714</f>
        <v>94.750927616519931</v>
      </c>
      <c r="S714" s="153">
        <f>[1]节奏总纲!AE714</f>
        <v>97.062448346987111</v>
      </c>
      <c r="T714" s="153">
        <f>[1]节奏总纲!AF714</f>
        <v>100.08698896249903</v>
      </c>
      <c r="U714" s="153">
        <f>[1]节奏总纲!AG714</f>
        <v>104.94655192645038</v>
      </c>
      <c r="V714" s="153">
        <f>[1]节奏总纲!AH714</f>
        <v>114.00008567124907</v>
      </c>
      <c r="AN714" s="153">
        <f>[1]节奏总纲!AZ714</f>
        <v>711</v>
      </c>
      <c r="AO714" s="153">
        <f>[1]节奏总纲!BA714</f>
        <v>51.271216178521335</v>
      </c>
      <c r="AP714" s="153">
        <f>[1]节奏总纲!BB714</f>
        <v>52.7893300672797</v>
      </c>
      <c r="AQ714" s="153">
        <f>[1]节奏总纲!BC714</f>
        <v>54.742821789410293</v>
      </c>
      <c r="AR714" s="153">
        <f>[1]节奏总纲!BD714</f>
        <v>57.497534540219505</v>
      </c>
      <c r="AS714" s="153">
        <f>[1]节奏总纲!BE714</f>
        <v>62.228398730001615</v>
      </c>
    </row>
    <row r="715" spans="17:45" x14ac:dyDescent="0.15">
      <c r="Q715" s="153">
        <f>[1]节奏总纲!AC715</f>
        <v>712</v>
      </c>
      <c r="R715" s="153">
        <f>[1]节奏总纲!AD715</f>
        <v>94.771550725774759</v>
      </c>
      <c r="S715" s="153">
        <f>[1]节奏总纲!AE715</f>
        <v>97.081446376844625</v>
      </c>
      <c r="T715" s="153">
        <f>[1]节奏总纲!AF715</f>
        <v>100.10716452667452</v>
      </c>
      <c r="U715" s="153">
        <f>[1]节奏总纲!AG715</f>
        <v>104.96717251144416</v>
      </c>
      <c r="V715" s="153">
        <f>[1]节奏总纲!AH715</f>
        <v>114.02097789977064</v>
      </c>
      <c r="AN715" s="153">
        <f>[1]节奏总纲!AZ715</f>
        <v>712</v>
      </c>
      <c r="AO715" s="153">
        <f>[1]节奏总纲!BA715</f>
        <v>51.280458485688875</v>
      </c>
      <c r="AP715" s="153">
        <f>[1]节奏总纲!BB715</f>
        <v>52.799306737677718</v>
      </c>
      <c r="AQ715" s="153">
        <f>[1]节奏总纲!BC715</f>
        <v>54.752743788275637</v>
      </c>
      <c r="AR715" s="153">
        <f>[1]节奏总纲!BD715</f>
        <v>57.507126480396188</v>
      </c>
      <c r="AS715" s="153">
        <f>[1]节奏总纲!BE715</f>
        <v>62.237634596171439</v>
      </c>
    </row>
    <row r="716" spans="17:45" x14ac:dyDescent="0.15">
      <c r="Q716" s="153">
        <f>[1]节奏总纲!AC716</f>
        <v>713</v>
      </c>
      <c r="R716" s="153">
        <f>[1]节奏总纲!AD716</f>
        <v>94.792173835029573</v>
      </c>
      <c r="S716" s="153">
        <f>[1]节奏总纲!AE716</f>
        <v>97.100444406702152</v>
      </c>
      <c r="T716" s="153">
        <f>[1]节奏总纲!AF716</f>
        <v>100.12734009085001</v>
      </c>
      <c r="U716" s="153">
        <f>[1]节奏总纲!AG716</f>
        <v>104.98779309643794</v>
      </c>
      <c r="V716" s="153">
        <f>[1]节奏总纲!AH716</f>
        <v>114.04187012829223</v>
      </c>
      <c r="AN716" s="153">
        <f>[1]节奏总纲!AZ716</f>
        <v>713</v>
      </c>
      <c r="AO716" s="153">
        <f>[1]节奏总纲!BA716</f>
        <v>51.289700792856415</v>
      </c>
      <c r="AP716" s="153">
        <f>[1]节奏总纲!BB716</f>
        <v>52.809283408075743</v>
      </c>
      <c r="AQ716" s="153">
        <f>[1]节奏总纲!BC716</f>
        <v>54.762665787140982</v>
      </c>
      <c r="AR716" s="153">
        <f>[1]节奏总纲!BD716</f>
        <v>57.516718420572872</v>
      </c>
      <c r="AS716" s="153">
        <f>[1]节奏总纲!BE716</f>
        <v>62.246870462341256</v>
      </c>
    </row>
    <row r="717" spans="17:45" x14ac:dyDescent="0.15">
      <c r="Q717" s="153">
        <f>[1]节奏总纲!AC717</f>
        <v>714</v>
      </c>
      <c r="R717" s="153">
        <f>[1]节奏总纲!AD717</f>
        <v>94.812796944284401</v>
      </c>
      <c r="S717" s="153">
        <f>[1]节奏总纲!AE717</f>
        <v>97.11944243655968</v>
      </c>
      <c r="T717" s="153">
        <f>[1]节奏总纲!AF717</f>
        <v>100.1475156550255</v>
      </c>
      <c r="U717" s="153">
        <f>[1]节奏总纲!AG717</f>
        <v>105.00803400805998</v>
      </c>
      <c r="V717" s="153">
        <f>[1]节奏总纲!AH717</f>
        <v>114.06276235681381</v>
      </c>
      <c r="AN717" s="153">
        <f>[1]节奏总纲!AZ717</f>
        <v>714</v>
      </c>
      <c r="AO717" s="153">
        <f>[1]节奏总纲!BA717</f>
        <v>51.298943100023955</v>
      </c>
      <c r="AP717" s="153">
        <f>[1]节奏总纲!BB717</f>
        <v>52.819260078473768</v>
      </c>
      <c r="AQ717" s="153">
        <f>[1]节奏总纲!BC717</f>
        <v>54.772587786006326</v>
      </c>
      <c r="AR717" s="153">
        <f>[1]节奏总纲!BD717</f>
        <v>57.526310360749555</v>
      </c>
      <c r="AS717" s="153">
        <f>[1]节奏总纲!BE717</f>
        <v>62.256106328511073</v>
      </c>
    </row>
    <row r="718" spans="17:45" x14ac:dyDescent="0.15">
      <c r="Q718" s="153">
        <f>[1]节奏总纲!AC718</f>
        <v>715</v>
      </c>
      <c r="R718" s="153">
        <f>[1]节奏总纲!AD718</f>
        <v>94.833420053539214</v>
      </c>
      <c r="S718" s="153">
        <f>[1]节奏总纲!AE718</f>
        <v>97.138440466417194</v>
      </c>
      <c r="T718" s="153">
        <f>[1]节奏总纲!AF718</f>
        <v>100.16769121920098</v>
      </c>
      <c r="U718" s="153">
        <f>[1]节奏总纲!AG718</f>
        <v>105.02772407445786</v>
      </c>
      <c r="V718" s="153">
        <f>[1]节奏总纲!AH718</f>
        <v>114.08365458533538</v>
      </c>
      <c r="AN718" s="153">
        <f>[1]节奏总纲!AZ718</f>
        <v>715</v>
      </c>
      <c r="AO718" s="153">
        <f>[1]节奏总纲!BA718</f>
        <v>51.308185407191495</v>
      </c>
      <c r="AP718" s="153">
        <f>[1]节奏总纲!BB718</f>
        <v>52.829236748871793</v>
      </c>
      <c r="AQ718" s="153">
        <f>[1]节奏总纲!BC718</f>
        <v>54.782509784871671</v>
      </c>
      <c r="AR718" s="153">
        <f>[1]节奏总纲!BD718</f>
        <v>57.535902300926239</v>
      </c>
      <c r="AS718" s="153">
        <f>[1]节奏总纲!BE718</f>
        <v>62.265342194680898</v>
      </c>
    </row>
    <row r="719" spans="17:45" x14ac:dyDescent="0.15">
      <c r="Q719" s="153">
        <f>[1]节奏总纲!AC719</f>
        <v>716</v>
      </c>
      <c r="R719" s="153">
        <f>[1]节奏总纲!AD719</f>
        <v>94.854043162794042</v>
      </c>
      <c r="S719" s="153">
        <f>[1]节奏总纲!AE719</f>
        <v>97.157438496274722</v>
      </c>
      <c r="T719" s="153">
        <f>[1]节奏总纲!AF719</f>
        <v>100.18786678337646</v>
      </c>
      <c r="U719" s="153">
        <f>[1]节奏总纲!AG719</f>
        <v>105.04741414085576</v>
      </c>
      <c r="V719" s="153">
        <f>[1]节奏总纲!AH719</f>
        <v>114.10454681385697</v>
      </c>
      <c r="AN719" s="153">
        <f>[1]节奏总纲!AZ719</f>
        <v>716</v>
      </c>
      <c r="AO719" s="153">
        <f>[1]节奏总纲!BA719</f>
        <v>51.317427714359027</v>
      </c>
      <c r="AP719" s="153">
        <f>[1]节奏总纲!BB719</f>
        <v>52.839213419269818</v>
      </c>
      <c r="AQ719" s="153">
        <f>[1]节奏总纲!BC719</f>
        <v>54.792431783737015</v>
      </c>
      <c r="AR719" s="153">
        <f>[1]节奏总纲!BD719</f>
        <v>57.545494241102922</v>
      </c>
      <c r="AS719" s="153">
        <f>[1]节奏总纲!BE719</f>
        <v>62.274578060850715</v>
      </c>
    </row>
    <row r="720" spans="17:45" x14ac:dyDescent="0.15">
      <c r="Q720" s="153">
        <f>[1]节奏总纲!AC720</f>
        <v>717</v>
      </c>
      <c r="R720" s="153">
        <f>[1]节奏总纲!AD720</f>
        <v>94.874666272048856</v>
      </c>
      <c r="S720" s="153">
        <f>[1]节奏总纲!AE720</f>
        <v>97.176436526132235</v>
      </c>
      <c r="T720" s="153">
        <f>[1]节奏总纲!AF720</f>
        <v>100.20804234755195</v>
      </c>
      <c r="U720" s="153">
        <f>[1]节奏总纲!AG720</f>
        <v>105.06710420725365</v>
      </c>
      <c r="V720" s="153">
        <f>[1]节奏总纲!AH720</f>
        <v>114.12543904237855</v>
      </c>
      <c r="AN720" s="153">
        <f>[1]节奏总纲!AZ720</f>
        <v>717</v>
      </c>
      <c r="AO720" s="153">
        <f>[1]节奏总纲!BA720</f>
        <v>51.326670021526567</v>
      </c>
      <c r="AP720" s="153">
        <f>[1]节奏总纲!BB720</f>
        <v>52.849190089667843</v>
      </c>
      <c r="AQ720" s="153">
        <f>[1]节奏总纲!BC720</f>
        <v>54.802353782602353</v>
      </c>
      <c r="AR720" s="153">
        <f>[1]节奏总纲!BD720</f>
        <v>57.555086181279606</v>
      </c>
      <c r="AS720" s="153">
        <f>[1]节奏总纲!BE720</f>
        <v>62.283813927020532</v>
      </c>
    </row>
    <row r="721" spans="17:45" x14ac:dyDescent="0.15">
      <c r="Q721" s="153">
        <f>[1]节奏总纲!AC721</f>
        <v>718</v>
      </c>
      <c r="R721" s="153">
        <f>[1]节奏总纲!AD721</f>
        <v>94.895289381303684</v>
      </c>
      <c r="S721" s="153">
        <f>[1]节奏总纲!AE721</f>
        <v>97.195434555989763</v>
      </c>
      <c r="T721" s="153">
        <f>[1]节奏总纲!AF721</f>
        <v>100.22821791172744</v>
      </c>
      <c r="U721" s="153">
        <f>[1]节奏总纲!AG721</f>
        <v>105.08679427365155</v>
      </c>
      <c r="V721" s="153">
        <f>[1]节奏总纲!AH721</f>
        <v>114.14633127090013</v>
      </c>
      <c r="AN721" s="153">
        <f>[1]节奏总纲!AZ721</f>
        <v>718</v>
      </c>
      <c r="AO721" s="153">
        <f>[1]节奏总纲!BA721</f>
        <v>51.335912328694107</v>
      </c>
      <c r="AP721" s="153">
        <f>[1]节奏总纲!BB721</f>
        <v>52.859166760065861</v>
      </c>
      <c r="AQ721" s="153">
        <f>[1]节奏总纲!BC721</f>
        <v>54.812275781467697</v>
      </c>
      <c r="AR721" s="153">
        <f>[1]节奏总纲!BD721</f>
        <v>57.564678121456289</v>
      </c>
      <c r="AS721" s="153">
        <f>[1]节奏总纲!BE721</f>
        <v>62.293049793190356</v>
      </c>
    </row>
    <row r="722" spans="17:45" x14ac:dyDescent="0.15">
      <c r="Q722" s="153">
        <f>[1]节奏总纲!AC722</f>
        <v>719</v>
      </c>
      <c r="R722" s="153">
        <f>[1]节奏总纲!AD722</f>
        <v>94.915912490558497</v>
      </c>
      <c r="S722" s="153">
        <f>[1]节奏总纲!AE722</f>
        <v>97.214432585847291</v>
      </c>
      <c r="T722" s="153">
        <f>[1]节奏总纲!AF722</f>
        <v>100.24839347590293</v>
      </c>
      <c r="U722" s="153">
        <f>[1]节奏总纲!AG722</f>
        <v>105.10648434004945</v>
      </c>
      <c r="V722" s="153">
        <f>[1]节奏总纲!AH722</f>
        <v>114.16722349942171</v>
      </c>
      <c r="AN722" s="153">
        <f>[1]节奏总纲!AZ722</f>
        <v>719</v>
      </c>
      <c r="AO722" s="153">
        <f>[1]节奏总纲!BA722</f>
        <v>51.345154635861647</v>
      </c>
      <c r="AP722" s="153">
        <f>[1]节奏总纲!BB722</f>
        <v>52.869143430463886</v>
      </c>
      <c r="AQ722" s="153">
        <f>[1]节奏总纲!BC722</f>
        <v>54.822197780333042</v>
      </c>
      <c r="AR722" s="153">
        <f>[1]节奏总纲!BD722</f>
        <v>57.574270061632973</v>
      </c>
      <c r="AS722" s="153">
        <f>[1]节奏总纲!BE722</f>
        <v>62.302285659360173</v>
      </c>
    </row>
    <row r="723" spans="17:45" x14ac:dyDescent="0.15">
      <c r="Q723" s="153">
        <f>[1]节奏总纲!AC723</f>
        <v>720</v>
      </c>
      <c r="R723" s="153">
        <f>[1]节奏总纲!AD723</f>
        <v>94.936535599813325</v>
      </c>
      <c r="S723" s="153">
        <f>[1]节奏总纲!AE723</f>
        <v>97.233430615704805</v>
      </c>
      <c r="T723" s="153">
        <f>[1]节奏总纲!AF723</f>
        <v>100.26856904007842</v>
      </c>
      <c r="U723" s="153">
        <f>[1]节奏总纲!AG723</f>
        <v>105.12617440644733</v>
      </c>
      <c r="V723" s="153">
        <f>[1]节奏总纲!AH723</f>
        <v>114.18811572794328</v>
      </c>
      <c r="AN723" s="153">
        <f>[1]节奏总纲!AZ723</f>
        <v>720</v>
      </c>
      <c r="AO723" s="153">
        <f>[1]节奏总纲!BA723</f>
        <v>51.354396943029187</v>
      </c>
      <c r="AP723" s="153">
        <f>[1]节奏总纲!BB723</f>
        <v>52.879120100861911</v>
      </c>
      <c r="AQ723" s="153">
        <f>[1]节奏总纲!BC723</f>
        <v>54.832119779198386</v>
      </c>
      <c r="AR723" s="153">
        <f>[1]节奏总纲!BD723</f>
        <v>57.583862001809656</v>
      </c>
      <c r="AS723" s="153">
        <f>[1]节奏总纲!BE723</f>
        <v>62.31152152552999</v>
      </c>
    </row>
    <row r="724" spans="17:45" x14ac:dyDescent="0.15">
      <c r="Q724" s="153">
        <f>[1]节奏总纲!AC724</f>
        <v>721</v>
      </c>
      <c r="R724" s="153">
        <f>[1]节奏总纲!AD724</f>
        <v>94.957158709068153</v>
      </c>
      <c r="S724" s="153">
        <f>[1]节奏总纲!AE724</f>
        <v>97.252428645562333</v>
      </c>
      <c r="T724" s="153">
        <f>[1]节奏总纲!AF724</f>
        <v>100.28874460425391</v>
      </c>
      <c r="U724" s="153">
        <f>[1]节奏总纲!AG724</f>
        <v>105.14586447284523</v>
      </c>
      <c r="V724" s="153">
        <f>[1]节奏总纲!AH724</f>
        <v>114.20900795646487</v>
      </c>
      <c r="AN724" s="153">
        <f>[1]节奏总纲!AZ724</f>
        <v>721</v>
      </c>
      <c r="AO724" s="153">
        <f>[1]节奏总纲!BA724</f>
        <v>51.363639250196726</v>
      </c>
      <c r="AP724" s="153">
        <f>[1]节奏总纲!BB724</f>
        <v>52.889096771259936</v>
      </c>
      <c r="AQ724" s="153">
        <f>[1]节奏总纲!BC724</f>
        <v>54.842041778063731</v>
      </c>
      <c r="AR724" s="153">
        <f>[1]节奏总纲!BD724</f>
        <v>57.59345394198634</v>
      </c>
      <c r="AS724" s="153">
        <f>[1]节奏总纲!BE724</f>
        <v>62.320757391699807</v>
      </c>
    </row>
    <row r="725" spans="17:45" x14ac:dyDescent="0.15">
      <c r="Q725" s="153">
        <f>[1]节奏总纲!AC725</f>
        <v>722</v>
      </c>
      <c r="R725" s="153">
        <f>[1]节奏总纲!AD725</f>
        <v>94.977781818322967</v>
      </c>
      <c r="S725" s="153">
        <f>[1]节奏总纲!AE725</f>
        <v>97.271426675419846</v>
      </c>
      <c r="T725" s="153">
        <f>[1]节奏总纲!AF725</f>
        <v>100.3089201684294</v>
      </c>
      <c r="U725" s="153">
        <f>[1]节奏总纲!AG725</f>
        <v>105.16555453924312</v>
      </c>
      <c r="V725" s="153">
        <f>[1]节奏总纲!AH725</f>
        <v>114.22990018498645</v>
      </c>
      <c r="AN725" s="153">
        <f>[1]节奏总纲!AZ725</f>
        <v>722</v>
      </c>
      <c r="AO725" s="153">
        <f>[1]节奏总纲!BA725</f>
        <v>51.372881557364259</v>
      </c>
      <c r="AP725" s="153">
        <f>[1]节奏总纲!BB725</f>
        <v>52.899073441657961</v>
      </c>
      <c r="AQ725" s="153">
        <f>[1]节奏总纲!BC725</f>
        <v>54.851963776929075</v>
      </c>
      <c r="AR725" s="153">
        <f>[1]节奏总纲!BD725</f>
        <v>57.603045882163023</v>
      </c>
      <c r="AS725" s="153">
        <f>[1]节奏总纲!BE725</f>
        <v>62.329993257869631</v>
      </c>
    </row>
    <row r="726" spans="17:45" x14ac:dyDescent="0.15">
      <c r="Q726" s="153">
        <f>[1]节奏总纲!AC726</f>
        <v>723</v>
      </c>
      <c r="R726" s="153">
        <f>[1]节奏总纲!AD726</f>
        <v>94.998404927577795</v>
      </c>
      <c r="S726" s="153">
        <f>[1]节奏总纲!AE726</f>
        <v>97.290424705277374</v>
      </c>
      <c r="T726" s="153">
        <f>[1]节奏总纲!AF726</f>
        <v>100.32909573260488</v>
      </c>
      <c r="U726" s="153">
        <f>[1]节奏总纲!AG726</f>
        <v>105.18524460564102</v>
      </c>
      <c r="V726" s="153">
        <f>[1]节奏总纲!AH726</f>
        <v>114.25079241350802</v>
      </c>
      <c r="AN726" s="153">
        <f>[1]节奏总纲!AZ726</f>
        <v>723</v>
      </c>
      <c r="AO726" s="153">
        <f>[1]节奏总纲!BA726</f>
        <v>51.382123864531799</v>
      </c>
      <c r="AP726" s="153">
        <f>[1]节奏总纲!BB726</f>
        <v>52.909050112055979</v>
      </c>
      <c r="AQ726" s="153">
        <f>[1]节奏总纲!BC726</f>
        <v>54.86188577579442</v>
      </c>
      <c r="AR726" s="153">
        <f>[1]节奏总纲!BD726</f>
        <v>57.612637822339707</v>
      </c>
      <c r="AS726" s="153">
        <f>[1]节奏总纲!BE726</f>
        <v>62.339229124039448</v>
      </c>
    </row>
    <row r="727" spans="17:45" x14ac:dyDescent="0.15">
      <c r="Q727" s="153">
        <f>[1]节奏总纲!AC727</f>
        <v>724</v>
      </c>
      <c r="R727" s="153">
        <f>[1]节奏总纲!AD727</f>
        <v>95.017753786129006</v>
      </c>
      <c r="S727" s="153">
        <f>[1]节奏总纲!AE727</f>
        <v>97.309422735134888</v>
      </c>
      <c r="T727" s="153">
        <f>[1]节奏总纲!AF727</f>
        <v>100.34927129678037</v>
      </c>
      <c r="U727" s="153">
        <f>[1]节奏总纲!AG727</f>
        <v>105.20493467203892</v>
      </c>
      <c r="V727" s="153">
        <f>[1]节奏总纲!AH727</f>
        <v>114.27168464202961</v>
      </c>
      <c r="AN727" s="153">
        <f>[1]节奏总纲!AZ727</f>
        <v>724</v>
      </c>
      <c r="AO727" s="153">
        <f>[1]节奏总纲!BA727</f>
        <v>51.391366171699339</v>
      </c>
      <c r="AP727" s="153">
        <f>[1]节奏总纲!BB727</f>
        <v>52.919026782454004</v>
      </c>
      <c r="AQ727" s="153">
        <f>[1]节奏总纲!BC727</f>
        <v>54.871807774659764</v>
      </c>
      <c r="AR727" s="153">
        <f>[1]节奏总纲!BD727</f>
        <v>57.62222976251639</v>
      </c>
      <c r="AS727" s="153">
        <f>[1]节奏总纲!BE727</f>
        <v>62.348464990209266</v>
      </c>
    </row>
    <row r="728" spans="17:45" x14ac:dyDescent="0.15">
      <c r="Q728" s="153">
        <f>[1]节奏总纲!AC728</f>
        <v>725</v>
      </c>
      <c r="R728" s="153">
        <f>[1]节奏总纲!AD728</f>
        <v>95.036995827451818</v>
      </c>
      <c r="S728" s="153">
        <f>[1]节奏总纲!AE728</f>
        <v>97.328420764992416</v>
      </c>
      <c r="T728" s="153">
        <f>[1]节奏总纲!AF728</f>
        <v>100.36944686095586</v>
      </c>
      <c r="U728" s="153">
        <f>[1]节奏总纲!AG728</f>
        <v>105.2246247384368</v>
      </c>
      <c r="V728" s="153">
        <f>[1]节奏总纲!AH728</f>
        <v>114.29257687055119</v>
      </c>
      <c r="AN728" s="153">
        <f>[1]节奏总纲!AZ728</f>
        <v>725</v>
      </c>
      <c r="AO728" s="153">
        <f>[1]节奏总纲!BA728</f>
        <v>51.400608478866879</v>
      </c>
      <c r="AP728" s="153">
        <f>[1]节奏总纲!BB728</f>
        <v>52.929003452852029</v>
      </c>
      <c r="AQ728" s="153">
        <f>[1]节奏总纲!BC728</f>
        <v>54.881729773525102</v>
      </c>
      <c r="AR728" s="153">
        <f>[1]节奏总纲!BD728</f>
        <v>57.631821702693074</v>
      </c>
      <c r="AS728" s="153">
        <f>[1]节奏总纲!BE728</f>
        <v>62.35770085637909</v>
      </c>
    </row>
    <row r="729" spans="17:45" x14ac:dyDescent="0.15">
      <c r="Q729" s="153">
        <f>[1]节奏总纲!AC729</f>
        <v>726</v>
      </c>
      <c r="R729" s="153">
        <f>[1]节奏总纲!AD729</f>
        <v>95.05623786877463</v>
      </c>
      <c r="S729" s="153">
        <f>[1]节奏总纲!AE729</f>
        <v>97.347418794849943</v>
      </c>
      <c r="T729" s="153">
        <f>[1]节奏总纲!AF729</f>
        <v>100.38962242513135</v>
      </c>
      <c r="U729" s="153">
        <f>[1]节奏总纲!AG729</f>
        <v>105.2443148048347</v>
      </c>
      <c r="V729" s="153">
        <f>[1]节奏总纲!AH729</f>
        <v>114.31346909907276</v>
      </c>
      <c r="AN729" s="153">
        <f>[1]节奏总纲!AZ729</f>
        <v>726</v>
      </c>
      <c r="AO729" s="153">
        <f>[1]节奏总纲!BA729</f>
        <v>51.409850786034418</v>
      </c>
      <c r="AP729" s="153">
        <f>[1]节奏总纲!BB729</f>
        <v>52.938980123250055</v>
      </c>
      <c r="AQ729" s="153">
        <f>[1]节奏总纲!BC729</f>
        <v>54.891651772390446</v>
      </c>
      <c r="AR729" s="153">
        <f>[1]节奏总纲!BD729</f>
        <v>57.641413642869757</v>
      </c>
      <c r="AS729" s="153">
        <f>[1]节奏总纲!BE729</f>
        <v>62.366936722548907</v>
      </c>
    </row>
    <row r="730" spans="17:45" x14ac:dyDescent="0.15">
      <c r="Q730" s="153">
        <f>[1]节奏总纲!AC730</f>
        <v>727</v>
      </c>
      <c r="R730" s="153">
        <f>[1]节奏总纲!AD730</f>
        <v>95.075479910097457</v>
      </c>
      <c r="S730" s="153">
        <f>[1]节奏总纲!AE730</f>
        <v>97.366416824707457</v>
      </c>
      <c r="T730" s="153">
        <f>[1]节奏总纲!AF730</f>
        <v>100.40979798930682</v>
      </c>
      <c r="U730" s="153">
        <f>[1]节奏总纲!AG730</f>
        <v>105.2640048712326</v>
      </c>
      <c r="V730" s="153">
        <f>[1]节奏总纲!AH730</f>
        <v>114.33436132759435</v>
      </c>
      <c r="AN730" s="153">
        <f>[1]节奏总纲!AZ730</f>
        <v>727</v>
      </c>
      <c r="AO730" s="153">
        <f>[1]节奏总纲!BA730</f>
        <v>51.419093093201958</v>
      </c>
      <c r="AP730" s="153">
        <f>[1]节奏总纲!BB730</f>
        <v>52.94895679364808</v>
      </c>
      <c r="AQ730" s="153">
        <f>[1]节奏总纲!BC730</f>
        <v>54.901573771255791</v>
      </c>
      <c r="AR730" s="153">
        <f>[1]节奏总纲!BD730</f>
        <v>57.651005583046441</v>
      </c>
      <c r="AS730" s="153">
        <f>[1]节奏总纲!BE730</f>
        <v>62.376172588718724</v>
      </c>
    </row>
    <row r="731" spans="17:45" x14ac:dyDescent="0.15">
      <c r="Q731" s="153">
        <f>[1]节奏总纲!AC731</f>
        <v>728</v>
      </c>
      <c r="R731" s="153">
        <f>[1]节奏总纲!AD731</f>
        <v>95.094721951420269</v>
      </c>
      <c r="S731" s="153">
        <f>[1]节奏总纲!AE731</f>
        <v>97.385414854564985</v>
      </c>
      <c r="T731" s="153">
        <f>[1]节奏总纲!AF731</f>
        <v>100.42997355348231</v>
      </c>
      <c r="U731" s="153">
        <f>[1]节奏总纲!AG731</f>
        <v>105.28369493763049</v>
      </c>
      <c r="V731" s="153">
        <f>[1]节奏总纲!AH731</f>
        <v>114.35525355611593</v>
      </c>
      <c r="AN731" s="153">
        <f>[1]节奏总纲!AZ731</f>
        <v>728</v>
      </c>
      <c r="AO731" s="153">
        <f>[1]节奏总纲!BA731</f>
        <v>51.428335400369491</v>
      </c>
      <c r="AP731" s="153">
        <f>[1]节奏总纲!BB731</f>
        <v>52.958933464046098</v>
      </c>
      <c r="AQ731" s="153">
        <f>[1]节奏总纲!BC731</f>
        <v>54.911495770121135</v>
      </c>
      <c r="AR731" s="153">
        <f>[1]节奏总纲!BD731</f>
        <v>57.660597523223124</v>
      </c>
      <c r="AS731" s="153">
        <f>[1]节奏总纲!BE731</f>
        <v>62.385408454888548</v>
      </c>
    </row>
    <row r="732" spans="17:45" x14ac:dyDescent="0.15">
      <c r="Q732" s="153">
        <f>[1]节奏总纲!AC732</f>
        <v>729</v>
      </c>
      <c r="R732" s="153">
        <f>[1]节奏总纲!AD732</f>
        <v>95.113963992743081</v>
      </c>
      <c r="S732" s="153">
        <f>[1]节奏总纲!AE732</f>
        <v>97.404412884422499</v>
      </c>
      <c r="T732" s="153">
        <f>[1]节奏总纲!AF732</f>
        <v>100.4501491176578</v>
      </c>
      <c r="U732" s="153">
        <f>[1]节奏总纲!AG732</f>
        <v>105.30338500402839</v>
      </c>
      <c r="V732" s="153">
        <f>[1]节奏总纲!AH732</f>
        <v>114.37614578463752</v>
      </c>
      <c r="AN732" s="153">
        <f>[1]节奏总纲!AZ732</f>
        <v>729</v>
      </c>
      <c r="AO732" s="153">
        <f>[1]节奏总纲!BA732</f>
        <v>51.437577707537031</v>
      </c>
      <c r="AP732" s="153">
        <f>[1]节奏总纲!BB732</f>
        <v>52.968910134444123</v>
      </c>
      <c r="AQ732" s="153">
        <f>[1]节奏总纲!BC732</f>
        <v>54.92141776898648</v>
      </c>
      <c r="AR732" s="153">
        <f>[1]节奏总纲!BD732</f>
        <v>57.670189463399808</v>
      </c>
      <c r="AS732" s="153">
        <f>[1]节奏总纲!BE732</f>
        <v>62.394644321058365</v>
      </c>
    </row>
    <row r="733" spans="17:45" x14ac:dyDescent="0.15">
      <c r="Q733" s="153">
        <f>[1]节奏总纲!AC733</f>
        <v>730</v>
      </c>
      <c r="R733" s="153">
        <f>[1]节奏总纲!AD733</f>
        <v>95.133206034065907</v>
      </c>
      <c r="S733" s="153">
        <f>[1]节奏总纲!AE733</f>
        <v>97.423410914280026</v>
      </c>
      <c r="T733" s="153">
        <f>[1]节奏总纲!AF733</f>
        <v>100.47032468183329</v>
      </c>
      <c r="U733" s="153">
        <f>[1]节奏总纲!AG733</f>
        <v>105.32307507042627</v>
      </c>
      <c r="V733" s="153">
        <f>[1]节奏总纲!AH733</f>
        <v>114.39703801315909</v>
      </c>
      <c r="AN733" s="153">
        <f>[1]节奏总纲!AZ733</f>
        <v>730</v>
      </c>
      <c r="AO733" s="153">
        <f>[1]节奏总纲!BA733</f>
        <v>51.446820014704571</v>
      </c>
      <c r="AP733" s="153">
        <f>[1]节奏总纲!BB733</f>
        <v>52.978886804842148</v>
      </c>
      <c r="AQ733" s="153">
        <f>[1]节奏总纲!BC733</f>
        <v>54.931339767851824</v>
      </c>
      <c r="AR733" s="153">
        <f>[1]节奏总纲!BD733</f>
        <v>57.679781403576492</v>
      </c>
      <c r="AS733" s="153">
        <f>[1]节奏总纲!BE733</f>
        <v>62.403880187228182</v>
      </c>
    </row>
    <row r="734" spans="17:45" x14ac:dyDescent="0.15">
      <c r="Q734" s="153">
        <f>[1]节奏总纲!AC734</f>
        <v>731</v>
      </c>
      <c r="R734" s="153">
        <f>[1]节奏总纲!AD734</f>
        <v>95.152448075388719</v>
      </c>
      <c r="S734" s="153">
        <f>[1]节奏总纲!AE734</f>
        <v>97.442408944137554</v>
      </c>
      <c r="T734" s="153">
        <f>[1]节奏总纲!AF734</f>
        <v>100.49050024600878</v>
      </c>
      <c r="U734" s="153">
        <f>[1]节奏总纲!AG734</f>
        <v>105.34276513682417</v>
      </c>
      <c r="V734" s="153">
        <f>[1]节奏总纲!AH734</f>
        <v>114.41793024168066</v>
      </c>
      <c r="AN734" s="153">
        <f>[1]节奏总纲!AZ734</f>
        <v>731</v>
      </c>
      <c r="AO734" s="153">
        <f>[1]节奏总纲!BA734</f>
        <v>51.45606232187211</v>
      </c>
      <c r="AP734" s="153">
        <f>[1]节奏总纲!BB734</f>
        <v>52.988863475240173</v>
      </c>
      <c r="AQ734" s="153">
        <f>[1]节奏总纲!BC734</f>
        <v>54.941261766717169</v>
      </c>
      <c r="AR734" s="153">
        <f>[1]节奏总纲!BD734</f>
        <v>57.689373343753175</v>
      </c>
      <c r="AS734" s="153">
        <f>[1]节奏总纲!BE734</f>
        <v>62.413116053398006</v>
      </c>
    </row>
    <row r="735" spans="17:45" x14ac:dyDescent="0.15">
      <c r="Q735" s="153">
        <f>[1]节奏总纲!AC735</f>
        <v>732</v>
      </c>
      <c r="R735" s="153">
        <f>[1]节奏总纲!AD735</f>
        <v>95.171690116711531</v>
      </c>
      <c r="S735" s="153">
        <f>[1]节奏总纲!AE735</f>
        <v>97.461406973995068</v>
      </c>
      <c r="T735" s="153">
        <f>[1]节奏总纲!AF735</f>
        <v>100.51067581018427</v>
      </c>
      <c r="U735" s="153">
        <f>[1]节奏总纲!AG735</f>
        <v>105.36245520322207</v>
      </c>
      <c r="V735" s="153">
        <f>[1]节奏总纲!AH735</f>
        <v>114.43882247020225</v>
      </c>
      <c r="AN735" s="153">
        <f>[1]节奏总纲!AZ735</f>
        <v>732</v>
      </c>
      <c r="AO735" s="153">
        <f>[1]节奏总纲!BA735</f>
        <v>51.46530462903965</v>
      </c>
      <c r="AP735" s="153">
        <f>[1]节奏总纲!BB735</f>
        <v>52.998840145638198</v>
      </c>
      <c r="AQ735" s="153">
        <f>[1]节奏总纲!BC735</f>
        <v>54.951183765582513</v>
      </c>
      <c r="AR735" s="153">
        <f>[1]节奏总纲!BD735</f>
        <v>57.698965283929859</v>
      </c>
      <c r="AS735" s="153">
        <f>[1]节奏总纲!BE735</f>
        <v>62.422351919567824</v>
      </c>
    </row>
    <row r="736" spans="17:45" x14ac:dyDescent="0.15">
      <c r="Q736" s="153">
        <f>[1]节奏总纲!AC736</f>
        <v>733</v>
      </c>
      <c r="R736" s="153">
        <f>[1]节奏总纲!AD736</f>
        <v>95.190932158034357</v>
      </c>
      <c r="S736" s="153">
        <f>[1]节奏总纲!AE736</f>
        <v>97.480405003852596</v>
      </c>
      <c r="T736" s="153">
        <f>[1]节奏总纲!AF736</f>
        <v>100.53085137435976</v>
      </c>
      <c r="U736" s="153">
        <f>[1]节奏总纲!AG736</f>
        <v>105.38214526961995</v>
      </c>
      <c r="V736" s="153">
        <f>[1]节奏总纲!AH736</f>
        <v>114.45971469872383</v>
      </c>
      <c r="AN736" s="153">
        <f>[1]节奏总纲!AZ736</f>
        <v>733</v>
      </c>
      <c r="AO736" s="153">
        <f>[1]节奏总纲!BA736</f>
        <v>51.47454693620719</v>
      </c>
      <c r="AP736" s="153">
        <f>[1]节奏总纲!BB736</f>
        <v>53.00761439295465</v>
      </c>
      <c r="AQ736" s="153">
        <f>[1]节奏总纲!BC736</f>
        <v>54.961105764447851</v>
      </c>
      <c r="AR736" s="153">
        <f>[1]节奏总纲!BD736</f>
        <v>57.708557224106542</v>
      </c>
      <c r="AS736" s="153">
        <f>[1]节奏总纲!BE736</f>
        <v>62.431587785737641</v>
      </c>
    </row>
    <row r="737" spans="17:45" x14ac:dyDescent="0.15">
      <c r="Q737" s="153">
        <f>[1]节奏总纲!AC737</f>
        <v>734</v>
      </c>
      <c r="R737" s="153">
        <f>[1]节奏总纲!AD737</f>
        <v>95.210174199357169</v>
      </c>
      <c r="S737" s="153">
        <f>[1]节奏总纲!AE737</f>
        <v>97.499403033710109</v>
      </c>
      <c r="T737" s="153">
        <f>[1]节奏总纲!AF737</f>
        <v>100.55102693853524</v>
      </c>
      <c r="U737" s="153">
        <f>[1]节奏总纲!AG737</f>
        <v>105.40183533601785</v>
      </c>
      <c r="V737" s="153">
        <f>[1]节奏总纲!AH737</f>
        <v>114.4806069272454</v>
      </c>
      <c r="AN737" s="153">
        <f>[1]节奏总纲!AZ737</f>
        <v>734</v>
      </c>
      <c r="AO737" s="153">
        <f>[1]节奏总纲!BA737</f>
        <v>51.483789243374723</v>
      </c>
      <c r="AP737" s="153">
        <f>[1]节奏总纲!BB737</f>
        <v>53.01623046121302</v>
      </c>
      <c r="AQ737" s="153">
        <f>[1]节奏总纲!BC737</f>
        <v>54.971027763313195</v>
      </c>
      <c r="AR737" s="153">
        <f>[1]节奏总纲!BD737</f>
        <v>57.718149164283226</v>
      </c>
      <c r="AS737" s="153">
        <f>[1]节奏总纲!BE737</f>
        <v>62.440823651907465</v>
      </c>
    </row>
    <row r="738" spans="17:45" x14ac:dyDescent="0.15">
      <c r="Q738" s="153">
        <f>[1]节奏总纲!AC738</f>
        <v>735</v>
      </c>
      <c r="R738" s="153">
        <f>[1]节奏总纲!AD738</f>
        <v>95.229416240679981</v>
      </c>
      <c r="S738" s="153">
        <f>[1]节奏总纲!AE738</f>
        <v>97.518401063567637</v>
      </c>
      <c r="T738" s="153">
        <f>[1]节奏总纲!AF738</f>
        <v>100.57120250271073</v>
      </c>
      <c r="U738" s="153">
        <f>[1]节奏总纲!AG738</f>
        <v>105.42152540241575</v>
      </c>
      <c r="V738" s="153">
        <f>[1]节奏总纲!AH738</f>
        <v>114.50149915576699</v>
      </c>
      <c r="AN738" s="153">
        <f>[1]节奏总纲!AZ738</f>
        <v>735</v>
      </c>
      <c r="AO738" s="153">
        <f>[1]节奏总纲!BA738</f>
        <v>51.493031550542263</v>
      </c>
      <c r="AP738" s="153">
        <f>[1]节奏总纲!BB738</f>
        <v>53.024846529471397</v>
      </c>
      <c r="AQ738" s="153">
        <f>[1]节奏总纲!BC738</f>
        <v>54.98094976217854</v>
      </c>
      <c r="AR738" s="153">
        <f>[1]节奏总纲!BD738</f>
        <v>57.727741104459909</v>
      </c>
      <c r="AS738" s="153">
        <f>[1]节奏总纲!BE738</f>
        <v>62.450059518077282</v>
      </c>
    </row>
    <row r="739" spans="17:45" x14ac:dyDescent="0.15">
      <c r="Q739" s="153">
        <f>[1]节奏总纲!AC739</f>
        <v>736</v>
      </c>
      <c r="R739" s="153">
        <f>[1]节奏总纲!AD739</f>
        <v>95.248658282002808</v>
      </c>
      <c r="S739" s="153">
        <f>[1]节奏总纲!AE739</f>
        <v>97.537399093425151</v>
      </c>
      <c r="T739" s="153">
        <f>[1]节奏总纲!AF739</f>
        <v>100.59137806688622</v>
      </c>
      <c r="U739" s="153">
        <f>[1]节奏总纲!AG739</f>
        <v>105.44121546881364</v>
      </c>
      <c r="V739" s="153">
        <f>[1]节奏总纲!AH739</f>
        <v>114.52239138428857</v>
      </c>
      <c r="AN739" s="153">
        <f>[1]节奏总纲!AZ739</f>
        <v>736</v>
      </c>
      <c r="AO739" s="153">
        <f>[1]节奏总纲!BA739</f>
        <v>51.502273857709802</v>
      </c>
      <c r="AP739" s="153">
        <f>[1]节奏总纲!BB739</f>
        <v>53.033462597729766</v>
      </c>
      <c r="AQ739" s="153">
        <f>[1]节奏总纲!BC739</f>
        <v>54.990871761043884</v>
      </c>
      <c r="AR739" s="153">
        <f>[1]节奏总纲!BD739</f>
        <v>57.737333044636593</v>
      </c>
      <c r="AS739" s="153">
        <f>[1]节奏总纲!BE739</f>
        <v>62.459295384247099</v>
      </c>
    </row>
    <row r="740" spans="17:45" x14ac:dyDescent="0.15">
      <c r="Q740" s="153">
        <f>[1]节奏总纲!AC740</f>
        <v>737</v>
      </c>
      <c r="R740" s="153">
        <f>[1]节奏总纲!AD740</f>
        <v>95.26790032332562</v>
      </c>
      <c r="S740" s="153">
        <f>[1]节奏总纲!AE740</f>
        <v>97.556397123282679</v>
      </c>
      <c r="T740" s="153">
        <f>[1]节奏总纲!AF740</f>
        <v>100.61155363106171</v>
      </c>
      <c r="U740" s="153">
        <f>[1]节奏总纲!AG740</f>
        <v>105.46090553521154</v>
      </c>
      <c r="V740" s="153">
        <f>[1]节奏总纲!AH740</f>
        <v>114.54328361281016</v>
      </c>
      <c r="AN740" s="153">
        <f>[1]节奏总纲!AZ740</f>
        <v>737</v>
      </c>
      <c r="AO740" s="153">
        <f>[1]节奏总纲!BA740</f>
        <v>51.511516164877342</v>
      </c>
      <c r="AP740" s="153">
        <f>[1]节奏总纲!BB740</f>
        <v>53.042078665988136</v>
      </c>
      <c r="AQ740" s="153">
        <f>[1]节奏总纲!BC740</f>
        <v>55.000685595231914</v>
      </c>
      <c r="AR740" s="153">
        <f>[1]节奏总纲!BD740</f>
        <v>57.746924984813276</v>
      </c>
      <c r="AS740" s="153">
        <f>[1]节奏总纲!BE740</f>
        <v>62.468531250416923</v>
      </c>
    </row>
    <row r="741" spans="17:45" x14ac:dyDescent="0.15">
      <c r="Q741" s="153">
        <f>[1]节奏总纲!AC741</f>
        <v>738</v>
      </c>
      <c r="R741" s="153">
        <f>[1]节奏总纲!AD741</f>
        <v>95.287142364648432</v>
      </c>
      <c r="S741" s="153">
        <f>[1]节奏总纲!AE741</f>
        <v>97.575395153140207</v>
      </c>
      <c r="T741" s="153">
        <f>[1]节奏总纲!AF741</f>
        <v>100.6317291952372</v>
      </c>
      <c r="U741" s="153">
        <f>[1]节奏总纲!AG741</f>
        <v>105.48059560160942</v>
      </c>
      <c r="V741" s="153">
        <f>[1]节奏总纲!AH741</f>
        <v>114.56417584133173</v>
      </c>
      <c r="AN741" s="153">
        <f>[1]节奏总纲!AZ741</f>
        <v>738</v>
      </c>
      <c r="AO741" s="153">
        <f>[1]节奏总纲!BA741</f>
        <v>51.520758472044882</v>
      </c>
      <c r="AP741" s="153">
        <f>[1]节奏总纲!BB741</f>
        <v>53.050694734246512</v>
      </c>
      <c r="AQ741" s="153">
        <f>[1]节奏总纲!BC741</f>
        <v>55.009255535630842</v>
      </c>
      <c r="AR741" s="153">
        <f>[1]节奏总纲!BD741</f>
        <v>57.756516924989967</v>
      </c>
      <c r="AS741" s="153">
        <f>[1]节奏总纲!BE741</f>
        <v>62.47776711658674</v>
      </c>
    </row>
    <row r="742" spans="17:45" x14ac:dyDescent="0.15">
      <c r="Q742" s="153">
        <f>[1]节奏总纲!AC742</f>
        <v>739</v>
      </c>
      <c r="R742" s="153">
        <f>[1]节奏总纲!AD742</f>
        <v>95.306384405971258</v>
      </c>
      <c r="S742" s="153">
        <f>[1]节奏总纲!AE742</f>
        <v>97.59439318299772</v>
      </c>
      <c r="T742" s="153">
        <f>[1]节奏总纲!AF742</f>
        <v>100.65190475941267</v>
      </c>
      <c r="U742" s="153">
        <f>[1]节奏总纲!AG742</f>
        <v>105.50028566800732</v>
      </c>
      <c r="V742" s="153">
        <f>[1]节奏总纲!AH742</f>
        <v>114.58506806985331</v>
      </c>
      <c r="AN742" s="153">
        <f>[1]节奏总纲!AZ742</f>
        <v>739</v>
      </c>
      <c r="AO742" s="153">
        <f>[1]节奏总纲!BA742</f>
        <v>51.530000779212422</v>
      </c>
      <c r="AP742" s="153">
        <f>[1]节奏总纲!BB742</f>
        <v>53.059310802504882</v>
      </c>
      <c r="AQ742" s="153">
        <f>[1]节奏总纲!BC742</f>
        <v>55.01782547602977</v>
      </c>
      <c r="AR742" s="153">
        <f>[1]节奏总纲!BD742</f>
        <v>57.76610886516665</v>
      </c>
      <c r="AS742" s="153">
        <f>[1]节奏总纲!BE742</f>
        <v>62.487002982756557</v>
      </c>
    </row>
    <row r="743" spans="17:45" x14ac:dyDescent="0.15">
      <c r="Q743" s="153">
        <f>[1]节奏总纲!AC743</f>
        <v>740</v>
      </c>
      <c r="R743" s="153">
        <f>[1]节奏总纲!AD743</f>
        <v>95.32562644729407</v>
      </c>
      <c r="S743" s="153">
        <f>[1]节奏总纲!AE743</f>
        <v>97.613391212855248</v>
      </c>
      <c r="T743" s="153">
        <f>[1]节奏总纲!AF743</f>
        <v>100.67208032358816</v>
      </c>
      <c r="U743" s="153">
        <f>[1]节奏总纲!AG743</f>
        <v>105.51997573440522</v>
      </c>
      <c r="V743" s="153">
        <f>[1]节奏总纲!AH743</f>
        <v>114.6059602983749</v>
      </c>
      <c r="AN743" s="153">
        <f>[1]节奏总纲!AZ743</f>
        <v>740</v>
      </c>
      <c r="AO743" s="153">
        <f>[1]节奏总纲!BA743</f>
        <v>51.539243086379955</v>
      </c>
      <c r="AP743" s="153">
        <f>[1]节奏总纲!BB743</f>
        <v>53.067926870763252</v>
      </c>
      <c r="AQ743" s="153">
        <f>[1]节奏总纲!BC743</f>
        <v>55.026395416428699</v>
      </c>
      <c r="AR743" s="153">
        <f>[1]节奏总纲!BD743</f>
        <v>57.775700805343334</v>
      </c>
      <c r="AS743" s="153">
        <f>[1]节奏总纲!BE743</f>
        <v>62.496238848926374</v>
      </c>
    </row>
    <row r="744" spans="17:45" x14ac:dyDescent="0.15">
      <c r="Q744" s="153">
        <f>[1]节奏总纲!AC744</f>
        <v>741</v>
      </c>
      <c r="R744" s="153">
        <f>[1]节奏总纲!AD744</f>
        <v>95.344868488616882</v>
      </c>
      <c r="S744" s="153">
        <f>[1]节奏总纲!AE744</f>
        <v>97.632389242712762</v>
      </c>
      <c r="T744" s="153">
        <f>[1]节奏总纲!AF744</f>
        <v>100.69225588776365</v>
      </c>
      <c r="U744" s="153">
        <f>[1]节奏总纲!AG744</f>
        <v>105.53966580080311</v>
      </c>
      <c r="V744" s="153">
        <f>[1]节奏总纲!AH744</f>
        <v>114.62685252689647</v>
      </c>
      <c r="AN744" s="153">
        <f>[1]节奏总纲!AZ744</f>
        <v>741</v>
      </c>
      <c r="AO744" s="153">
        <f>[1]节奏总纲!BA744</f>
        <v>51.548485393547494</v>
      </c>
      <c r="AP744" s="153">
        <f>[1]节奏总纲!BB744</f>
        <v>53.076542939021628</v>
      </c>
      <c r="AQ744" s="153">
        <f>[1]节奏总纲!BC744</f>
        <v>55.034965356827634</v>
      </c>
      <c r="AR744" s="153">
        <f>[1]节奏总纲!BD744</f>
        <v>57.785292745520017</v>
      </c>
      <c r="AS744" s="153">
        <f>[1]节奏总纲!BE744</f>
        <v>62.505474715096199</v>
      </c>
    </row>
    <row r="745" spans="17:45" x14ac:dyDescent="0.15">
      <c r="Q745" s="153">
        <f>[1]节奏总纲!AC745</f>
        <v>742</v>
      </c>
      <c r="R745" s="153">
        <f>[1]节奏总纲!AD745</f>
        <v>95.364110529939694</v>
      </c>
      <c r="S745" s="153">
        <f>[1]节奏总纲!AE745</f>
        <v>97.65138727257029</v>
      </c>
      <c r="T745" s="153">
        <f>[1]节奏总纲!AF745</f>
        <v>100.71243145193914</v>
      </c>
      <c r="U745" s="153">
        <f>[1]节奏总纲!AG745</f>
        <v>105.55935586720101</v>
      </c>
      <c r="V745" s="153">
        <f>[1]节奏总纲!AH745</f>
        <v>114.64774475541805</v>
      </c>
      <c r="AN745" s="153">
        <f>[1]节奏总纲!AZ745</f>
        <v>742</v>
      </c>
      <c r="AO745" s="153">
        <f>[1]节奏总纲!BA745</f>
        <v>51.557727700715034</v>
      </c>
      <c r="AP745" s="153">
        <f>[1]节奏总纲!BB745</f>
        <v>53.085159007279998</v>
      </c>
      <c r="AQ745" s="153">
        <f>[1]节奏总纲!BC745</f>
        <v>55.043535297226562</v>
      </c>
      <c r="AR745" s="153">
        <f>[1]节奏总纲!BD745</f>
        <v>57.794884685696701</v>
      </c>
      <c r="AS745" s="153">
        <f>[1]节奏总纲!BE745</f>
        <v>62.514710581266016</v>
      </c>
    </row>
    <row r="746" spans="17:45" x14ac:dyDescent="0.15">
      <c r="Q746" s="153">
        <f>[1]节奏总纲!AC746</f>
        <v>743</v>
      </c>
      <c r="R746" s="153">
        <f>[1]节奏总纲!AD746</f>
        <v>95.38335257126252</v>
      </c>
      <c r="S746" s="153">
        <f>[1]节奏总纲!AE746</f>
        <v>97.670385302427803</v>
      </c>
      <c r="T746" s="153">
        <f>[1]节奏总纲!AF746</f>
        <v>100.73260701611463</v>
      </c>
      <c r="U746" s="153">
        <f>[1]节奏总纲!AG746</f>
        <v>105.57904593359891</v>
      </c>
      <c r="V746" s="153">
        <f>[1]节奏总纲!AH746</f>
        <v>114.66863698393963</v>
      </c>
      <c r="AN746" s="153">
        <f>[1]节奏总纲!AZ746</f>
        <v>743</v>
      </c>
      <c r="AO746" s="153">
        <f>[1]节奏总纲!BA746</f>
        <v>51.566970007882574</v>
      </c>
      <c r="AP746" s="153">
        <f>[1]节奏总纲!BB746</f>
        <v>53.093775075538368</v>
      </c>
      <c r="AQ746" s="153">
        <f>[1]节奏总纲!BC746</f>
        <v>55.05210523762549</v>
      </c>
      <c r="AR746" s="153">
        <f>[1]节奏总纲!BD746</f>
        <v>57.804476625873384</v>
      </c>
      <c r="AS746" s="153">
        <f>[1]节奏总纲!BE746</f>
        <v>62.523946447435833</v>
      </c>
    </row>
    <row r="747" spans="17:45" x14ac:dyDescent="0.15">
      <c r="Q747" s="153">
        <f>[1]节奏总纲!AC747</f>
        <v>744</v>
      </c>
      <c r="R747" s="153">
        <f>[1]节奏总纲!AD747</f>
        <v>95.402594612585332</v>
      </c>
      <c r="S747" s="153">
        <f>[1]节奏总纲!AE747</f>
        <v>97.689383332285331</v>
      </c>
      <c r="T747" s="153">
        <f>[1]节奏总纲!AF747</f>
        <v>100.75278258029012</v>
      </c>
      <c r="U747" s="153">
        <f>[1]节奏总纲!AG747</f>
        <v>105.59873599999679</v>
      </c>
      <c r="V747" s="153">
        <f>[1]节奏总纲!AH747</f>
        <v>114.68952921246121</v>
      </c>
      <c r="AN747" s="153">
        <f>[1]节奏总纲!AZ747</f>
        <v>744</v>
      </c>
      <c r="AO747" s="153">
        <f>[1]节奏总纲!BA747</f>
        <v>51.576212315050114</v>
      </c>
      <c r="AP747" s="153">
        <f>[1]节奏总纲!BB747</f>
        <v>53.102391143796744</v>
      </c>
      <c r="AQ747" s="153">
        <f>[1]节奏总纲!BC747</f>
        <v>55.060675178024418</v>
      </c>
      <c r="AR747" s="153">
        <f>[1]节奏总纲!BD747</f>
        <v>57.814068566050068</v>
      </c>
      <c r="AS747" s="153">
        <f>[1]节奏总纲!BE747</f>
        <v>62.533182313605657</v>
      </c>
    </row>
    <row r="748" spans="17:45" x14ac:dyDescent="0.15">
      <c r="Q748" s="153">
        <f>[1]节奏总纲!AC748</f>
        <v>745</v>
      </c>
      <c r="R748" s="153">
        <f>[1]节奏总纲!AD748</f>
        <v>95.421836653908144</v>
      </c>
      <c r="S748" s="153">
        <f>[1]节奏总纲!AE748</f>
        <v>97.708381362142859</v>
      </c>
      <c r="T748" s="153">
        <f>[1]节奏总纲!AF748</f>
        <v>100.7729581444656</v>
      </c>
      <c r="U748" s="153">
        <f>[1]节奏总纲!AG748</f>
        <v>105.61842606639469</v>
      </c>
      <c r="V748" s="153">
        <f>[1]节奏总纲!AH748</f>
        <v>114.71042144098278</v>
      </c>
      <c r="AN748" s="153">
        <f>[1]节奏总纲!AZ748</f>
        <v>745</v>
      </c>
      <c r="AO748" s="153">
        <f>[1]节奏总纲!BA748</f>
        <v>51.585454622217654</v>
      </c>
      <c r="AP748" s="153">
        <f>[1]节奏总纲!BB748</f>
        <v>53.111007212055114</v>
      </c>
      <c r="AQ748" s="153">
        <f>[1]节奏总纲!BC748</f>
        <v>55.069245118423346</v>
      </c>
      <c r="AR748" s="153">
        <f>[1]节奏总纲!BD748</f>
        <v>57.823660506226751</v>
      </c>
      <c r="AS748" s="153">
        <f>[1]节奏总纲!BE748</f>
        <v>62.542418179775474</v>
      </c>
    </row>
    <row r="749" spans="17:45" x14ac:dyDescent="0.15">
      <c r="Q749" s="153">
        <f>[1]节奏总纲!AC749</f>
        <v>746</v>
      </c>
      <c r="R749" s="153">
        <f>[1]节奏总纲!AD749</f>
        <v>95.441078695230971</v>
      </c>
      <c r="S749" s="153">
        <f>[1]节奏总纲!AE749</f>
        <v>97.727379392000373</v>
      </c>
      <c r="T749" s="153">
        <f>[1]节奏总纲!AF749</f>
        <v>100.79313370864109</v>
      </c>
      <c r="U749" s="153">
        <f>[1]节奏总纲!AG749</f>
        <v>105.63811613279258</v>
      </c>
      <c r="V749" s="153">
        <f>[1]节奏总纲!AH749</f>
        <v>114.73131366950437</v>
      </c>
      <c r="AN749" s="153">
        <f>[1]节奏总纲!AZ749</f>
        <v>746</v>
      </c>
      <c r="AO749" s="153">
        <f>[1]节奏总纲!BA749</f>
        <v>51.594696929385186</v>
      </c>
      <c r="AP749" s="153">
        <f>[1]节奏总纲!BB749</f>
        <v>53.119623280313483</v>
      </c>
      <c r="AQ749" s="153">
        <f>[1]节奏总纲!BC749</f>
        <v>55.077815058822274</v>
      </c>
      <c r="AR749" s="153">
        <f>[1]节奏总纲!BD749</f>
        <v>57.833252446403435</v>
      </c>
      <c r="AS749" s="153">
        <f>[1]节奏总纲!BE749</f>
        <v>62.551654045945291</v>
      </c>
    </row>
    <row r="750" spans="17:45" x14ac:dyDescent="0.15">
      <c r="Q750" s="153">
        <f>[1]节奏总纲!AC750</f>
        <v>747</v>
      </c>
      <c r="R750" s="153">
        <f>[1]节奏总纲!AD750</f>
        <v>95.460320736553783</v>
      </c>
      <c r="S750" s="153">
        <f>[1]节奏总纲!AE750</f>
        <v>97.7463774218579</v>
      </c>
      <c r="T750" s="153">
        <f>[1]节奏总纲!AF750</f>
        <v>100.81330927281658</v>
      </c>
      <c r="U750" s="153">
        <f>[1]节奏总纲!AG750</f>
        <v>105.65780619919047</v>
      </c>
      <c r="V750" s="153">
        <f>[1]节奏总纲!AH750</f>
        <v>114.75220589802595</v>
      </c>
      <c r="AN750" s="153">
        <f>[1]节奏总纲!AZ750</f>
        <v>747</v>
      </c>
      <c r="AO750" s="153">
        <f>[1]节奏总纲!BA750</f>
        <v>51.603939236552726</v>
      </c>
      <c r="AP750" s="153">
        <f>[1]节奏总纲!BB750</f>
        <v>53.12823934857186</v>
      </c>
      <c r="AQ750" s="153">
        <f>[1]节奏总纲!BC750</f>
        <v>55.086384999221202</v>
      </c>
      <c r="AR750" s="153">
        <f>[1]节奏总纲!BD750</f>
        <v>57.842844386580119</v>
      </c>
      <c r="AS750" s="153">
        <f>[1]节奏总纲!BE750</f>
        <v>62.560889912115115</v>
      </c>
    </row>
    <row r="751" spans="17:45" x14ac:dyDescent="0.15">
      <c r="Q751" s="153">
        <f>[1]节奏总纲!AC751</f>
        <v>748</v>
      </c>
      <c r="R751" s="153">
        <f>[1]节奏总纲!AD751</f>
        <v>95.479562777876595</v>
      </c>
      <c r="S751" s="153">
        <f>[1]节奏总纲!AE751</f>
        <v>97.765375451715414</v>
      </c>
      <c r="T751" s="153">
        <f>[1]节奏总纲!AF751</f>
        <v>100.83348483699207</v>
      </c>
      <c r="U751" s="153">
        <f>[1]节奏总纲!AG751</f>
        <v>105.67749626558837</v>
      </c>
      <c r="V751" s="153">
        <f>[1]节奏总纲!AH751</f>
        <v>114.77309812654754</v>
      </c>
      <c r="AN751" s="153">
        <f>[1]节奏总纲!AZ751</f>
        <v>748</v>
      </c>
      <c r="AO751" s="153">
        <f>[1]节奏总纲!BA751</f>
        <v>51.613181543720266</v>
      </c>
      <c r="AP751" s="153">
        <f>[1]节奏总纲!BB751</f>
        <v>53.13685541683023</v>
      </c>
      <c r="AQ751" s="153">
        <f>[1]节奏总纲!BC751</f>
        <v>55.094954939620131</v>
      </c>
      <c r="AR751" s="153">
        <f>[1]节奏总纲!BD751</f>
        <v>57.852436326756802</v>
      </c>
      <c r="AS751" s="153">
        <f>[1]节奏总纲!BE751</f>
        <v>62.570125778284932</v>
      </c>
    </row>
    <row r="752" spans="17:45" x14ac:dyDescent="0.15">
      <c r="Q752" s="153">
        <f>[1]节奏总纲!AC752</f>
        <v>749</v>
      </c>
      <c r="R752" s="153">
        <f>[1]节奏总纲!AD752</f>
        <v>95.498804819199421</v>
      </c>
      <c r="S752" s="153">
        <f>[1]节奏总纲!AE752</f>
        <v>97.784373481572942</v>
      </c>
      <c r="T752" s="153">
        <f>[1]节奏总纲!AF752</f>
        <v>100.85366040116756</v>
      </c>
      <c r="U752" s="153">
        <f>[1]节奏总纲!AG752</f>
        <v>105.69718633198626</v>
      </c>
      <c r="V752" s="153">
        <f>[1]节奏总纲!AH752</f>
        <v>114.79399035506911</v>
      </c>
      <c r="AN752" s="153">
        <f>[1]节奏总纲!AZ752</f>
        <v>749</v>
      </c>
      <c r="AO752" s="153">
        <f>[1]节奏总纲!BA752</f>
        <v>51.622423850887806</v>
      </c>
      <c r="AP752" s="153">
        <f>[1]节奏总纲!BB752</f>
        <v>53.145471485088606</v>
      </c>
      <c r="AQ752" s="153">
        <f>[1]节奏总纲!BC752</f>
        <v>55.103524880019066</v>
      </c>
      <c r="AR752" s="153">
        <f>[1]节奏总纲!BD752</f>
        <v>57.862028266933486</v>
      </c>
      <c r="AS752" s="153">
        <f>[1]节奏总纲!BE752</f>
        <v>62.57936164445475</v>
      </c>
    </row>
    <row r="753" spans="17:45" x14ac:dyDescent="0.15">
      <c r="Q753" s="153">
        <f>[1]节奏总纲!AC753</f>
        <v>750</v>
      </c>
      <c r="R753" s="153">
        <f>[1]节奏总纲!AD753</f>
        <v>95.518046860522233</v>
      </c>
      <c r="S753" s="153">
        <f>[1]节奏总纲!AE753</f>
        <v>97.80337151143047</v>
      </c>
      <c r="T753" s="153">
        <f>[1]节奏总纲!AF753</f>
        <v>100.87383596534305</v>
      </c>
      <c r="U753" s="153">
        <f>[1]节奏总纲!AG753</f>
        <v>105.71687639838416</v>
      </c>
      <c r="V753" s="153">
        <f>[1]节奏总纲!AH753</f>
        <v>114.81488258359069</v>
      </c>
      <c r="AN753" s="153">
        <f>[1]节奏总纲!AZ753</f>
        <v>750</v>
      </c>
      <c r="AO753" s="153">
        <f>[1]节奏总纲!BA753</f>
        <v>51.631666158055346</v>
      </c>
      <c r="AP753" s="153">
        <f>[1]节奏总纲!BB753</f>
        <v>53.154087553346976</v>
      </c>
      <c r="AQ753" s="153">
        <f>[1]节奏总纲!BC753</f>
        <v>55.112094820417994</v>
      </c>
      <c r="AR753" s="153">
        <f>[1]节奏总纲!BD753</f>
        <v>57.871620207110169</v>
      </c>
      <c r="AS753" s="153">
        <f>[1]节奏总纲!BE753</f>
        <v>62.588597510624574</v>
      </c>
    </row>
    <row r="754" spans="17:45" x14ac:dyDescent="0.15">
      <c r="Q754" s="153">
        <f>[1]节奏总纲!AC754</f>
        <v>751</v>
      </c>
      <c r="R754" s="153">
        <f>[1]节奏总纲!AD754</f>
        <v>95.537288901845045</v>
      </c>
      <c r="S754" s="153">
        <f>[1]节奏总纲!AE754</f>
        <v>97.822369541287983</v>
      </c>
      <c r="T754" s="153">
        <f>[1]节奏总纲!AF754</f>
        <v>100.89401152951852</v>
      </c>
      <c r="U754" s="153">
        <f>[1]节奏总纲!AG754</f>
        <v>105.73656646478204</v>
      </c>
      <c r="V754" s="153">
        <f>[1]节奏总纲!AH754</f>
        <v>114.83577481211228</v>
      </c>
      <c r="AN754" s="153">
        <f>[1]节奏总纲!AZ754</f>
        <v>751</v>
      </c>
      <c r="AO754" s="153">
        <f>[1]节奏总纲!BA754</f>
        <v>51.640908465222878</v>
      </c>
      <c r="AP754" s="153">
        <f>[1]节奏总纲!BB754</f>
        <v>53.162703621605345</v>
      </c>
      <c r="AQ754" s="153">
        <f>[1]节奏总纲!BC754</f>
        <v>55.120664760816922</v>
      </c>
      <c r="AR754" s="153">
        <f>[1]节奏总纲!BD754</f>
        <v>57.881212147286853</v>
      </c>
      <c r="AS754" s="153">
        <f>[1]节奏总纲!BE754</f>
        <v>62.597833376794391</v>
      </c>
    </row>
    <row r="755" spans="17:45" x14ac:dyDescent="0.15">
      <c r="Q755" s="153">
        <f>[1]节奏总纲!AC755</f>
        <v>752</v>
      </c>
      <c r="R755" s="153">
        <f>[1]节奏总纲!AD755</f>
        <v>95.556530943167871</v>
      </c>
      <c r="S755" s="153">
        <f>[1]节奏总纲!AE755</f>
        <v>97.841367571145511</v>
      </c>
      <c r="T755" s="153">
        <f>[1]节奏总纲!AF755</f>
        <v>100.91418709369401</v>
      </c>
      <c r="U755" s="153">
        <f>[1]节奏总纲!AG755</f>
        <v>105.75625653117994</v>
      </c>
      <c r="V755" s="153">
        <f>[1]节奏总纲!AH755</f>
        <v>114.85666704063385</v>
      </c>
      <c r="AN755" s="153">
        <f>[1]节奏总纲!AZ755</f>
        <v>752</v>
      </c>
      <c r="AO755" s="153">
        <f>[1]节奏总纲!BA755</f>
        <v>51.650150772390418</v>
      </c>
      <c r="AP755" s="153">
        <f>[1]节奏总纲!BB755</f>
        <v>53.171319689863722</v>
      </c>
      <c r="AQ755" s="153">
        <f>[1]节奏总纲!BC755</f>
        <v>55.12923470121585</v>
      </c>
      <c r="AR755" s="153">
        <f>[1]节奏总纲!BD755</f>
        <v>57.890804087463536</v>
      </c>
      <c r="AS755" s="153">
        <f>[1]节奏总纲!BE755</f>
        <v>62.607069242964208</v>
      </c>
    </row>
    <row r="756" spans="17:45" x14ac:dyDescent="0.15">
      <c r="Q756" s="153">
        <f>[1]节奏总纲!AC756</f>
        <v>753</v>
      </c>
      <c r="R756" s="153">
        <f>[1]节奏总纲!AD756</f>
        <v>95.575772984490683</v>
      </c>
      <c r="S756" s="153">
        <f>[1]节奏总纲!AE756</f>
        <v>97.860365601003025</v>
      </c>
      <c r="T756" s="153">
        <f>[1]节奏总纲!AF756</f>
        <v>100.9343626578695</v>
      </c>
      <c r="U756" s="153">
        <f>[1]节奏总纲!AG756</f>
        <v>105.77594659757784</v>
      </c>
      <c r="V756" s="153">
        <f>[1]节奏总纲!AH756</f>
        <v>114.87755926915543</v>
      </c>
      <c r="AN756" s="153">
        <f>[1]节奏总纲!AZ756</f>
        <v>753</v>
      </c>
      <c r="AO756" s="153">
        <f>[1]节奏总纲!BA756</f>
        <v>51.659393079557958</v>
      </c>
      <c r="AP756" s="153">
        <f>[1]节奏总纲!BB756</f>
        <v>53.179935758122092</v>
      </c>
      <c r="AQ756" s="153">
        <f>[1]节奏总纲!BC756</f>
        <v>55.137804641614778</v>
      </c>
      <c r="AR756" s="153">
        <f>[1]节奏总纲!BD756</f>
        <v>57.90039602764022</v>
      </c>
      <c r="AS756" s="153">
        <f>[1]节奏总纲!BE756</f>
        <v>62.616305109134032</v>
      </c>
    </row>
    <row r="757" spans="17:45" x14ac:dyDescent="0.15">
      <c r="Q757" s="153">
        <f>[1]节奏总纲!AC757</f>
        <v>754</v>
      </c>
      <c r="R757" s="153">
        <f>[1]节奏总纲!AD757</f>
        <v>95.595015025813495</v>
      </c>
      <c r="S757" s="153">
        <f>[1]节奏总纲!AE757</f>
        <v>97.879363630860553</v>
      </c>
      <c r="T757" s="153">
        <f>[1]节奏总纲!AF757</f>
        <v>100.95453822204499</v>
      </c>
      <c r="U757" s="153">
        <f>[1]节奏总纲!AG757</f>
        <v>105.79563666397573</v>
      </c>
      <c r="V757" s="153">
        <f>[1]节奏总纲!AH757</f>
        <v>114.89845149767702</v>
      </c>
      <c r="AN757" s="153">
        <f>[1]节奏总纲!AZ757</f>
        <v>754</v>
      </c>
      <c r="AO757" s="153">
        <f>[1]节奏总纲!BA757</f>
        <v>51.668635386725498</v>
      </c>
      <c r="AP757" s="153">
        <f>[1]节奏总纲!BB757</f>
        <v>53.188551826380461</v>
      </c>
      <c r="AQ757" s="153">
        <f>[1]节奏总纲!BC757</f>
        <v>55.146374582013706</v>
      </c>
      <c r="AR757" s="153">
        <f>[1]节奏总纲!BD757</f>
        <v>57.909987967816903</v>
      </c>
      <c r="AS757" s="153">
        <f>[1]节奏总纲!BE757</f>
        <v>62.625540975303849</v>
      </c>
    </row>
    <row r="758" spans="17:45" x14ac:dyDescent="0.15">
      <c r="Q758" s="153">
        <f>[1]节奏总纲!AC758</f>
        <v>755</v>
      </c>
      <c r="R758" s="153">
        <f>[1]节奏总纲!AD758</f>
        <v>95.614257067136322</v>
      </c>
      <c r="S758" s="153">
        <f>[1]节奏总纲!AE758</f>
        <v>97.898361660718066</v>
      </c>
      <c r="T758" s="153">
        <f>[1]节奏总纲!AF758</f>
        <v>100.97471378622048</v>
      </c>
      <c r="U758" s="153">
        <f>[1]节奏总纲!AG758</f>
        <v>105.81532673037363</v>
      </c>
      <c r="V758" s="153">
        <f>[1]节奏总纲!AH758</f>
        <v>114.91934372619859</v>
      </c>
      <c r="AN758" s="153">
        <f>[1]节奏总纲!AZ758</f>
        <v>755</v>
      </c>
      <c r="AO758" s="153">
        <f>[1]节奏总纲!BA758</f>
        <v>51.677877693893038</v>
      </c>
      <c r="AP758" s="153">
        <f>[1]节奏总纲!BB758</f>
        <v>53.197167894638838</v>
      </c>
      <c r="AQ758" s="153">
        <f>[1]节奏总纲!BC758</f>
        <v>55.154944522412634</v>
      </c>
      <c r="AR758" s="153">
        <f>[1]节奏总纲!BD758</f>
        <v>57.919579907993587</v>
      </c>
      <c r="AS758" s="153">
        <f>[1]节奏总纲!BE758</f>
        <v>62.634776841473666</v>
      </c>
    </row>
    <row r="759" spans="17:45" x14ac:dyDescent="0.15">
      <c r="Q759" s="153">
        <f>[1]节奏总纲!AC759</f>
        <v>756</v>
      </c>
      <c r="R759" s="153">
        <f>[1]节奏总纲!AD759</f>
        <v>95.633499108459134</v>
      </c>
      <c r="S759" s="153">
        <f>[1]节奏总纲!AE759</f>
        <v>97.917359690575594</v>
      </c>
      <c r="T759" s="153">
        <f>[1]节奏总纲!AF759</f>
        <v>100.99488935039597</v>
      </c>
      <c r="U759" s="153">
        <f>[1]节奏总纲!AG759</f>
        <v>105.83501679677153</v>
      </c>
      <c r="V759" s="153">
        <f>[1]节奏总纲!AH759</f>
        <v>114.94023595472017</v>
      </c>
      <c r="AN759" s="153">
        <f>[1]节奏总纲!AZ759</f>
        <v>756</v>
      </c>
      <c r="AO759" s="153">
        <f>[1]节奏总纲!BA759</f>
        <v>51.687120001060578</v>
      </c>
      <c r="AP759" s="153">
        <f>[1]节奏总纲!BB759</f>
        <v>53.205783962897208</v>
      </c>
      <c r="AQ759" s="153">
        <f>[1]节奏总纲!BC759</f>
        <v>55.16351446281157</v>
      </c>
      <c r="AR759" s="153">
        <f>[1]节奏总纲!BD759</f>
        <v>57.92917184817027</v>
      </c>
      <c r="AS759" s="153">
        <f>[1]节奏总纲!BE759</f>
        <v>62.644012707643491</v>
      </c>
    </row>
    <row r="760" spans="17:45" x14ac:dyDescent="0.15">
      <c r="Q760" s="153">
        <f>[1]节奏总纲!AC760</f>
        <v>757</v>
      </c>
      <c r="R760" s="153">
        <f>[1]节奏总纲!AD760</f>
        <v>95.652741149781946</v>
      </c>
      <c r="S760" s="153">
        <f>[1]节奏总纲!AE760</f>
        <v>97.936357720433122</v>
      </c>
      <c r="T760" s="153">
        <f>[1]节奏总纲!AF760</f>
        <v>101.01493981849815</v>
      </c>
      <c r="U760" s="153">
        <f>[1]节奏总纲!AG760</f>
        <v>105.85470686316941</v>
      </c>
      <c r="V760" s="153">
        <f>[1]节奏总纲!AH760</f>
        <v>114.96112818324175</v>
      </c>
      <c r="AN760" s="153">
        <f>[1]节奏总纲!AZ760</f>
        <v>757</v>
      </c>
      <c r="AO760" s="153">
        <f>[1]节奏总纲!BA760</f>
        <v>51.69636230822811</v>
      </c>
      <c r="AP760" s="153">
        <f>[1]节奏总纲!BB760</f>
        <v>53.214400031155577</v>
      </c>
      <c r="AQ760" s="153">
        <f>[1]节奏总纲!BC760</f>
        <v>55.172084403210498</v>
      </c>
      <c r="AR760" s="153">
        <f>[1]节奏总纲!BD760</f>
        <v>57.938763788346954</v>
      </c>
      <c r="AS760" s="153">
        <f>[1]节奏总纲!BE760</f>
        <v>62.653248573813308</v>
      </c>
    </row>
    <row r="761" spans="17:45" x14ac:dyDescent="0.15">
      <c r="Q761" s="153">
        <f>[1]节奏总纲!AC761</f>
        <v>758</v>
      </c>
      <c r="R761" s="153">
        <f>[1]节奏总纲!AD761</f>
        <v>95.671983191104772</v>
      </c>
      <c r="S761" s="153">
        <f>[1]节奏总纲!AE761</f>
        <v>97.955355750290636</v>
      </c>
      <c r="T761" s="153">
        <f>[1]节奏总纲!AF761</f>
        <v>101.03494784877606</v>
      </c>
      <c r="U761" s="153">
        <f>[1]节奏总纲!AG761</f>
        <v>105.87439692956731</v>
      </c>
      <c r="V761" s="153">
        <f>[1]节奏总纲!AH761</f>
        <v>114.98202041176333</v>
      </c>
      <c r="AN761" s="153">
        <f>[1]节奏总纲!AZ761</f>
        <v>758</v>
      </c>
      <c r="AO761" s="153">
        <f>[1]节奏总纲!BA761</f>
        <v>51.70560461539565</v>
      </c>
      <c r="AP761" s="153">
        <f>[1]节奏总纲!BB761</f>
        <v>53.223016099413954</v>
      </c>
      <c r="AQ761" s="153">
        <f>[1]节奏总纲!BC761</f>
        <v>55.180654343609426</v>
      </c>
      <c r="AR761" s="153">
        <f>[1]节奏总纲!BD761</f>
        <v>57.948355728523637</v>
      </c>
      <c r="AS761" s="153">
        <f>[1]节奏总纲!BE761</f>
        <v>62.662484439983125</v>
      </c>
    </row>
    <row r="762" spans="17:45" x14ac:dyDescent="0.15">
      <c r="Q762" s="153">
        <f>[1]节奏总纲!AC762</f>
        <v>759</v>
      </c>
      <c r="R762" s="153">
        <f>[1]节奏总纲!AD762</f>
        <v>95.691225232427584</v>
      </c>
      <c r="S762" s="153">
        <f>[1]节奏总纲!AE762</f>
        <v>97.974353780148164</v>
      </c>
      <c r="T762" s="153">
        <f>[1]节奏总纲!AF762</f>
        <v>101.05495587905395</v>
      </c>
      <c r="U762" s="153">
        <f>[1]节奏总纲!AG762</f>
        <v>105.8940869959652</v>
      </c>
      <c r="V762" s="153">
        <f>[1]节奏总纲!AH762</f>
        <v>115.00255874033431</v>
      </c>
      <c r="AN762" s="153">
        <f>[1]节奏总纲!AZ762</f>
        <v>759</v>
      </c>
      <c r="AO762" s="153">
        <f>[1]节奏总纲!BA762</f>
        <v>51.71484692256319</v>
      </c>
      <c r="AP762" s="153">
        <f>[1]节奏总纲!BB762</f>
        <v>53.231632167672323</v>
      </c>
      <c r="AQ762" s="153">
        <f>[1]节奏总纲!BC762</f>
        <v>55.189224284008354</v>
      </c>
      <c r="AR762" s="153">
        <f>[1]节奏总纲!BD762</f>
        <v>57.957947668700321</v>
      </c>
      <c r="AS762" s="153">
        <f>[1]节奏总纲!BE762</f>
        <v>62.671720306152949</v>
      </c>
    </row>
    <row r="763" spans="17:45" x14ac:dyDescent="0.15">
      <c r="Q763" s="153">
        <f>[1]节奏总纲!AC763</f>
        <v>760</v>
      </c>
      <c r="R763" s="153">
        <f>[1]节奏总纲!AD763</f>
        <v>95.710467273750396</v>
      </c>
      <c r="S763" s="153">
        <f>[1]节奏总纲!AE763</f>
        <v>97.993351810005677</v>
      </c>
      <c r="T763" s="153">
        <f>[1]节奏总纲!AF763</f>
        <v>101.07496390933186</v>
      </c>
      <c r="U763" s="153">
        <f>[1]节奏总纲!AG763</f>
        <v>105.9137770623631</v>
      </c>
      <c r="V763" s="153">
        <f>[1]节奏总纲!AH763</f>
        <v>115.02091246155027</v>
      </c>
      <c r="AN763" s="153">
        <f>[1]节奏总纲!AZ763</f>
        <v>760</v>
      </c>
      <c r="AO763" s="153">
        <f>[1]节奏总纲!BA763</f>
        <v>51.72408922973073</v>
      </c>
      <c r="AP763" s="153">
        <f>[1]节奏总纲!BB763</f>
        <v>53.240248235930693</v>
      </c>
      <c r="AQ763" s="153">
        <f>[1]节奏总纲!BC763</f>
        <v>55.197794224407282</v>
      </c>
      <c r="AR763" s="153">
        <f>[1]节奏总纲!BD763</f>
        <v>57.967539608877004</v>
      </c>
      <c r="AS763" s="153">
        <f>[1]节奏总纲!BE763</f>
        <v>62.680956172322766</v>
      </c>
    </row>
    <row r="764" spans="17:45" x14ac:dyDescent="0.15">
      <c r="Q764" s="153">
        <f>[1]节奏总纲!AC764</f>
        <v>761</v>
      </c>
      <c r="R764" s="153">
        <f>[1]节奏总纲!AD764</f>
        <v>95.729709315073208</v>
      </c>
      <c r="S764" s="153">
        <f>[1]节奏总纲!AE764</f>
        <v>98.011574852881012</v>
      </c>
      <c r="T764" s="153">
        <f>[1]节奏总纲!AF764</f>
        <v>101.09497193960975</v>
      </c>
      <c r="U764" s="153">
        <f>[1]节奏总纲!AG764</f>
        <v>105.933467128761</v>
      </c>
      <c r="V764" s="153">
        <f>[1]节奏总纲!AH764</f>
        <v>115.03926618276623</v>
      </c>
      <c r="AN764" s="153">
        <f>[1]节奏总纲!AZ764</f>
        <v>761</v>
      </c>
      <c r="AO764" s="153">
        <f>[1]节奏总纲!BA764</f>
        <v>51.73333153689827</v>
      </c>
      <c r="AP764" s="153">
        <f>[1]节奏总纲!BB764</f>
        <v>53.24886430418907</v>
      </c>
      <c r="AQ764" s="153">
        <f>[1]节奏总纲!BC764</f>
        <v>55.20636416480621</v>
      </c>
      <c r="AR764" s="153">
        <f>[1]节奏总纲!BD764</f>
        <v>57.977131549053688</v>
      </c>
      <c r="AS764" s="153">
        <f>[1]节奏总纲!BE764</f>
        <v>62.690192038492583</v>
      </c>
    </row>
    <row r="765" spans="17:45" x14ac:dyDescent="0.15">
      <c r="Q765" s="153">
        <f>[1]节奏总纲!AC765</f>
        <v>762</v>
      </c>
      <c r="R765" s="153">
        <f>[1]节奏总纲!AD765</f>
        <v>95.748951356396034</v>
      </c>
      <c r="S765" s="153">
        <f>[1]节奏总纲!AE765</f>
        <v>98.029380703245522</v>
      </c>
      <c r="T765" s="153">
        <f>[1]节奏总纲!AF765</f>
        <v>101.11497996988766</v>
      </c>
      <c r="U765" s="153">
        <f>[1]节奏总纲!AG765</f>
        <v>105.95315719515888</v>
      </c>
      <c r="V765" s="153">
        <f>[1]节奏总纲!AH765</f>
        <v>115.0576199039822</v>
      </c>
      <c r="AN765" s="153">
        <f>[1]节奏总纲!AZ765</f>
        <v>762</v>
      </c>
      <c r="AO765" s="153">
        <f>[1]节奏总纲!BA765</f>
        <v>51.742573844065809</v>
      </c>
      <c r="AP765" s="153">
        <f>[1]节奏总纲!BB765</f>
        <v>53.257480372447439</v>
      </c>
      <c r="AQ765" s="153">
        <f>[1]节奏总纲!BC765</f>
        <v>55.214934105205138</v>
      </c>
      <c r="AR765" s="153">
        <f>[1]节奏总纲!BD765</f>
        <v>57.986723489230371</v>
      </c>
      <c r="AS765" s="153">
        <f>[1]节奏总纲!BE765</f>
        <v>62.6994279046624</v>
      </c>
    </row>
    <row r="766" spans="17:45" x14ac:dyDescent="0.15">
      <c r="Q766" s="153">
        <f>[1]节奏总纲!AC766</f>
        <v>763</v>
      </c>
      <c r="R766" s="153">
        <f>[1]节奏总纲!AD766</f>
        <v>95.768193397718846</v>
      </c>
      <c r="S766" s="153">
        <f>[1]节奏总纲!AE766</f>
        <v>98.047186553610047</v>
      </c>
      <c r="T766" s="153">
        <f>[1]节奏总纲!AF766</f>
        <v>101.13498800016555</v>
      </c>
      <c r="U766" s="153">
        <f>[1]节奏总纲!AG766</f>
        <v>105.97284726155678</v>
      </c>
      <c r="V766" s="153">
        <f>[1]节奏总纲!AH766</f>
        <v>115.07597362519816</v>
      </c>
      <c r="AN766" s="153">
        <f>[1]节奏总纲!AZ766</f>
        <v>763</v>
      </c>
      <c r="AO766" s="153">
        <f>[1]节奏总纲!BA766</f>
        <v>51.751816151233342</v>
      </c>
      <c r="AP766" s="153">
        <f>[1]节奏总纲!BB766</f>
        <v>53.266096440705809</v>
      </c>
      <c r="AQ766" s="153">
        <f>[1]节奏总纲!BC766</f>
        <v>55.223504045604066</v>
      </c>
      <c r="AR766" s="153">
        <f>[1]节奏总纲!BD766</f>
        <v>57.996315429407055</v>
      </c>
      <c r="AS766" s="153">
        <f>[1]节奏总纲!BE766</f>
        <v>62.708663770832224</v>
      </c>
    </row>
    <row r="767" spans="17:45" x14ac:dyDescent="0.15">
      <c r="Q767" s="153">
        <f>[1]节奏总纲!AC767</f>
        <v>764</v>
      </c>
      <c r="R767" s="153">
        <f>[1]节奏总纲!AD767</f>
        <v>95.787435439041658</v>
      </c>
      <c r="S767" s="153">
        <f>[1]节奏总纲!AE767</f>
        <v>98.064992403974557</v>
      </c>
      <c r="T767" s="153">
        <f>[1]节奏总纲!AF767</f>
        <v>101.15499603044346</v>
      </c>
      <c r="U767" s="153">
        <f>[1]节奏总纲!AG767</f>
        <v>105.99253732795468</v>
      </c>
      <c r="V767" s="153">
        <f>[1]节奏总纲!AH767</f>
        <v>115.09432734641412</v>
      </c>
      <c r="AN767" s="153">
        <f>[1]节奏总纲!AZ767</f>
        <v>764</v>
      </c>
      <c r="AO767" s="153">
        <f>[1]节奏总纲!BA767</f>
        <v>51.761058458400882</v>
      </c>
      <c r="AP767" s="153">
        <f>[1]节奏总纲!BB767</f>
        <v>53.274712508964186</v>
      </c>
      <c r="AQ767" s="153">
        <f>[1]节奏总纲!BC767</f>
        <v>55.232073986003002</v>
      </c>
      <c r="AR767" s="153">
        <f>[1]节奏总纲!BD767</f>
        <v>58.005103311041175</v>
      </c>
      <c r="AS767" s="153">
        <f>[1]节奏总纲!BE767</f>
        <v>62.717899637002041</v>
      </c>
    </row>
    <row r="768" spans="17:45" x14ac:dyDescent="0.15">
      <c r="Q768" s="153">
        <f>[1]节奏总纲!AC768</f>
        <v>765</v>
      </c>
      <c r="R768" s="153">
        <f>[1]节奏总纲!AD768</f>
        <v>95.806677480364485</v>
      </c>
      <c r="S768" s="153">
        <f>[1]节奏总纲!AE768</f>
        <v>98.082798254339068</v>
      </c>
      <c r="T768" s="153">
        <f>[1]节奏总纲!AF768</f>
        <v>101.17500406072135</v>
      </c>
      <c r="U768" s="153">
        <f>[1]节奏总纲!AG768</f>
        <v>106.0120024722425</v>
      </c>
      <c r="V768" s="153">
        <f>[1]节奏总纲!AH768</f>
        <v>115.11268106763009</v>
      </c>
      <c r="AN768" s="153">
        <f>[1]节奏总纲!AZ768</f>
        <v>765</v>
      </c>
      <c r="AO768" s="153">
        <f>[1]节奏总纲!BA768</f>
        <v>51.770300765568422</v>
      </c>
      <c r="AP768" s="153">
        <f>[1]节奏总纲!BB768</f>
        <v>53.283328577222555</v>
      </c>
      <c r="AQ768" s="153">
        <f>[1]节奏总纲!BC768</f>
        <v>55.24064392640193</v>
      </c>
      <c r="AR768" s="153">
        <f>[1]节奏总纲!BD768</f>
        <v>58.013389681737316</v>
      </c>
      <c r="AS768" s="153">
        <f>[1]节奏总纲!BE768</f>
        <v>62.727135503171858</v>
      </c>
    </row>
    <row r="769" spans="17:45" x14ac:dyDescent="0.15">
      <c r="Q769" s="153">
        <f>[1]节奏总纲!AC769</f>
        <v>766</v>
      </c>
      <c r="R769" s="153">
        <f>[1]节奏总纲!AD769</f>
        <v>95.825919521687297</v>
      </c>
      <c r="S769" s="153">
        <f>[1]节奏总纲!AE769</f>
        <v>98.100604104703592</v>
      </c>
      <c r="T769" s="153">
        <f>[1]节奏总纲!AF769</f>
        <v>101.19501209099926</v>
      </c>
      <c r="U769" s="153">
        <f>[1]节奏总纲!AG769</f>
        <v>106.03133034117185</v>
      </c>
      <c r="V769" s="153">
        <f>[1]节奏总纲!AH769</f>
        <v>115.13103478884605</v>
      </c>
      <c r="AN769" s="153">
        <f>[1]节奏总纲!AZ769</f>
        <v>766</v>
      </c>
      <c r="AO769" s="153">
        <f>[1]节奏总纲!BA769</f>
        <v>51.779543072735962</v>
      </c>
      <c r="AP769" s="153">
        <f>[1]节奏总纲!BB769</f>
        <v>53.291944645480932</v>
      </c>
      <c r="AQ769" s="153">
        <f>[1]节奏总纲!BC769</f>
        <v>55.249213866800858</v>
      </c>
      <c r="AR769" s="153">
        <f>[1]节奏总纲!BD769</f>
        <v>58.021676052433456</v>
      </c>
      <c r="AS769" s="153">
        <f>[1]节奏总纲!BE769</f>
        <v>62.736371369341683</v>
      </c>
    </row>
    <row r="770" spans="17:45" x14ac:dyDescent="0.15">
      <c r="Q770" s="153">
        <f>[1]节奏总纲!AC770</f>
        <v>767</v>
      </c>
      <c r="R770" s="153">
        <f>[1]节奏总纲!AD770</f>
        <v>95.845161563010109</v>
      </c>
      <c r="S770" s="153">
        <f>[1]节奏总纲!AE770</f>
        <v>98.118409955068103</v>
      </c>
      <c r="T770" s="153">
        <f>[1]节奏总纲!AF770</f>
        <v>101.21502012127715</v>
      </c>
      <c r="U770" s="153">
        <f>[1]节奏总纲!AG770</f>
        <v>106.05065821010119</v>
      </c>
      <c r="V770" s="153">
        <f>[1]节奏总纲!AH770</f>
        <v>115.14938851006201</v>
      </c>
      <c r="AN770" s="153">
        <f>[1]节奏总纲!AZ770</f>
        <v>767</v>
      </c>
      <c r="AO770" s="153">
        <f>[1]节奏总纲!BA770</f>
        <v>51.788785379903501</v>
      </c>
      <c r="AP770" s="153">
        <f>[1]节奏总纲!BB770</f>
        <v>53.300560713739301</v>
      </c>
      <c r="AQ770" s="153">
        <f>[1]节奏总纲!BC770</f>
        <v>55.257783807199786</v>
      </c>
      <c r="AR770" s="153">
        <f>[1]节奏总纲!BD770</f>
        <v>58.029962423129597</v>
      </c>
      <c r="AS770" s="153">
        <f>[1]节奏总纲!BE770</f>
        <v>62.7456072355115</v>
      </c>
    </row>
    <row r="771" spans="17:45" x14ac:dyDescent="0.15">
      <c r="Q771" s="153">
        <f>[1]节奏总纲!AC771</f>
        <v>768</v>
      </c>
      <c r="R771" s="153">
        <f>[1]节奏总纲!AD771</f>
        <v>95.864403604332935</v>
      </c>
      <c r="S771" s="153">
        <f>[1]节奏总纲!AE771</f>
        <v>98.136215805432613</v>
      </c>
      <c r="T771" s="153">
        <f>[1]节奏总纲!AF771</f>
        <v>101.23502815155506</v>
      </c>
      <c r="U771" s="153">
        <f>[1]节奏总纲!AG771</f>
        <v>106.06998607903053</v>
      </c>
      <c r="V771" s="153">
        <f>[1]节奏总纲!AH771</f>
        <v>115.16774223127798</v>
      </c>
      <c r="AN771" s="153">
        <f>[1]节奏总纲!AZ771</f>
        <v>768</v>
      </c>
      <c r="AO771" s="153">
        <f>[1]节奏总纲!BA771</f>
        <v>51.798027687071041</v>
      </c>
      <c r="AP771" s="153">
        <f>[1]节奏总纲!BB771</f>
        <v>53.309176781997671</v>
      </c>
      <c r="AQ771" s="153">
        <f>[1]节奏总纲!BC771</f>
        <v>55.266353747598714</v>
      </c>
      <c r="AR771" s="153">
        <f>[1]节奏总纲!BD771</f>
        <v>58.038248793825737</v>
      </c>
      <c r="AS771" s="153">
        <f>[1]节奏总纲!BE771</f>
        <v>62.754843101681317</v>
      </c>
    </row>
    <row r="772" spans="17:45" x14ac:dyDescent="0.15">
      <c r="Q772" s="153">
        <f>[1]节奏总纲!AC772</f>
        <v>769</v>
      </c>
      <c r="R772" s="153">
        <f>[1]节奏总纲!AD772</f>
        <v>95.883645645655747</v>
      </c>
      <c r="S772" s="153">
        <f>[1]节奏总纲!AE772</f>
        <v>98.154021655797138</v>
      </c>
      <c r="T772" s="153">
        <f>[1]节奏总纲!AF772</f>
        <v>101.25503618183295</v>
      </c>
      <c r="U772" s="153">
        <f>[1]节奏总纲!AG772</f>
        <v>106.08931394795988</v>
      </c>
      <c r="V772" s="153">
        <f>[1]节奏总纲!AH772</f>
        <v>115.18609595249394</v>
      </c>
      <c r="AN772" s="153">
        <f>[1]节奏总纲!AZ772</f>
        <v>769</v>
      </c>
      <c r="AO772" s="153">
        <f>[1]节奏总纲!BA772</f>
        <v>51.807269994238574</v>
      </c>
      <c r="AP772" s="153">
        <f>[1]节奏总纲!BB772</f>
        <v>53.317792850256048</v>
      </c>
      <c r="AQ772" s="153">
        <f>[1]节奏总纲!BC772</f>
        <v>55.274923687997642</v>
      </c>
      <c r="AR772" s="153">
        <f>[1]节奏总纲!BD772</f>
        <v>58.046535164521877</v>
      </c>
      <c r="AS772" s="153">
        <f>[1]节奏总纲!BE772</f>
        <v>62.764078967851141</v>
      </c>
    </row>
    <row r="773" spans="17:45" x14ac:dyDescent="0.15">
      <c r="Q773" s="153">
        <f>[1]节奏总纲!AC773</f>
        <v>770</v>
      </c>
      <c r="R773" s="153">
        <f>[1]节奏总纲!AD773</f>
        <v>95.902887686978559</v>
      </c>
      <c r="S773" s="153">
        <f>[1]节奏总纲!AE773</f>
        <v>98.171827506161648</v>
      </c>
      <c r="T773" s="153">
        <f>[1]节奏总纲!AF773</f>
        <v>101.27504421211086</v>
      </c>
      <c r="U773" s="153">
        <f>[1]节奏总纲!AG773</f>
        <v>106.10864181688922</v>
      </c>
      <c r="V773" s="153">
        <f>[1]节奏总纲!AH773</f>
        <v>115.20444967370992</v>
      </c>
      <c r="AN773" s="153">
        <f>[1]节奏总纲!AZ773</f>
        <v>770</v>
      </c>
      <c r="AO773" s="153">
        <f>[1]节奏总纲!BA773</f>
        <v>51.816512301406114</v>
      </c>
      <c r="AP773" s="153">
        <f>[1]节奏总纲!BB773</f>
        <v>53.326408918514417</v>
      </c>
      <c r="AQ773" s="153">
        <f>[1]节奏总纲!BC773</f>
        <v>55.28349362839657</v>
      </c>
      <c r="AR773" s="153">
        <f>[1]节奏总纲!BD773</f>
        <v>58.054821535218018</v>
      </c>
      <c r="AS773" s="153">
        <f>[1]节奏总纲!BE773</f>
        <v>62.773314834020958</v>
      </c>
    </row>
    <row r="774" spans="17:45" x14ac:dyDescent="0.15">
      <c r="Q774" s="153">
        <f>[1]节奏总纲!AC774</f>
        <v>771</v>
      </c>
      <c r="R774" s="153">
        <f>[1]节奏总纲!AD774</f>
        <v>95.922129728301385</v>
      </c>
      <c r="S774" s="153">
        <f>[1]节奏总纲!AE774</f>
        <v>98.189633356526159</v>
      </c>
      <c r="T774" s="153">
        <f>[1]节奏总纲!AF774</f>
        <v>101.29505224238875</v>
      </c>
      <c r="U774" s="153">
        <f>[1]节奏总纲!AG774</f>
        <v>106.12796968581856</v>
      </c>
      <c r="V774" s="153">
        <f>[1]节奏总纲!AH774</f>
        <v>115.22280339492588</v>
      </c>
      <c r="AN774" s="153">
        <f>[1]节奏总纲!AZ774</f>
        <v>771</v>
      </c>
      <c r="AO774" s="153">
        <f>[1]节奏总纲!BA774</f>
        <v>51.825754608573654</v>
      </c>
      <c r="AP774" s="153">
        <f>[1]节奏总纲!BB774</f>
        <v>53.335024986772787</v>
      </c>
      <c r="AQ774" s="153">
        <f>[1]节奏总纲!BC774</f>
        <v>55.292063568795498</v>
      </c>
      <c r="AR774" s="153">
        <f>[1]节奏总纲!BD774</f>
        <v>58.063107905914158</v>
      </c>
      <c r="AS774" s="153">
        <f>[1]节奏总纲!BE774</f>
        <v>62.782550700190775</v>
      </c>
    </row>
    <row r="775" spans="17:45" x14ac:dyDescent="0.15">
      <c r="Q775" s="153">
        <f>[1]节奏总纲!AC775</f>
        <v>772</v>
      </c>
      <c r="R775" s="153">
        <f>[1]节奏总纲!AD775</f>
        <v>95.941371769624197</v>
      </c>
      <c r="S775" s="153">
        <f>[1]节奏总纲!AE775</f>
        <v>98.207439206890669</v>
      </c>
      <c r="T775" s="153">
        <f>[1]节奏总纲!AF775</f>
        <v>101.31506027266666</v>
      </c>
      <c r="U775" s="153">
        <f>[1]节奏总纲!AG775</f>
        <v>106.14729755474789</v>
      </c>
      <c r="V775" s="153">
        <f>[1]节奏总纲!AH775</f>
        <v>115.24115711614184</v>
      </c>
      <c r="AN775" s="153">
        <f>[1]节奏总纲!AZ775</f>
        <v>772</v>
      </c>
      <c r="AO775" s="153">
        <f>[1]节奏总纲!BA775</f>
        <v>51.834996915741193</v>
      </c>
      <c r="AP775" s="153">
        <f>[1]节奏总纲!BB775</f>
        <v>53.343641055031163</v>
      </c>
      <c r="AQ775" s="153">
        <f>[1]节奏总纲!BC775</f>
        <v>55.300633509194434</v>
      </c>
      <c r="AR775" s="153">
        <f>[1]节奏总纲!BD775</f>
        <v>58.071394276610299</v>
      </c>
      <c r="AS775" s="153">
        <f>[1]节奏总纲!BE775</f>
        <v>62.791786566360599</v>
      </c>
    </row>
    <row r="776" spans="17:45" x14ac:dyDescent="0.15">
      <c r="Q776" s="153">
        <f>[1]节奏总纲!AC776</f>
        <v>773</v>
      </c>
      <c r="R776" s="153">
        <f>[1]节奏总纲!AD776</f>
        <v>95.960613810947009</v>
      </c>
      <c r="S776" s="153">
        <f>[1]节奏总纲!AE776</f>
        <v>98.225245057255194</v>
      </c>
      <c r="T776" s="153">
        <f>[1]节奏总纲!AF776</f>
        <v>101.33506830294455</v>
      </c>
      <c r="U776" s="153">
        <f>[1]节奏总纲!AG776</f>
        <v>106.16662542367725</v>
      </c>
      <c r="V776" s="153">
        <f>[1]节奏总纲!AH776</f>
        <v>115.25951083735781</v>
      </c>
      <c r="AN776" s="153">
        <f>[1]节奏总纲!AZ776</f>
        <v>773</v>
      </c>
      <c r="AO776" s="153">
        <f>[1]节奏总纲!BA776</f>
        <v>51.844239222908733</v>
      </c>
      <c r="AP776" s="153">
        <f>[1]节奏总纲!BB776</f>
        <v>53.352257123289533</v>
      </c>
      <c r="AQ776" s="153">
        <f>[1]节奏总纲!BC776</f>
        <v>55.309203449593362</v>
      </c>
      <c r="AR776" s="153">
        <f>[1]节奏总纲!BD776</f>
        <v>58.079680647306439</v>
      </c>
      <c r="AS776" s="153">
        <f>[1]节奏总纲!BE776</f>
        <v>62.801022432530416</v>
      </c>
    </row>
    <row r="777" spans="17:45" x14ac:dyDescent="0.15">
      <c r="Q777" s="153">
        <f>[1]节奏总纲!AC777</f>
        <v>774</v>
      </c>
      <c r="R777" s="153">
        <f>[1]节奏总纲!AD777</f>
        <v>95.979855852269836</v>
      </c>
      <c r="S777" s="153">
        <f>[1]节奏总纲!AE777</f>
        <v>98.243050907619704</v>
      </c>
      <c r="T777" s="153">
        <f>[1]节奏总纲!AF777</f>
        <v>101.35507633322246</v>
      </c>
      <c r="U777" s="153">
        <f>[1]节奏总纲!AG777</f>
        <v>106.18595329260658</v>
      </c>
      <c r="V777" s="153">
        <f>[1]节奏总纲!AH777</f>
        <v>115.27786455857377</v>
      </c>
      <c r="AN777" s="153">
        <f>[1]节奏总纲!AZ777</f>
        <v>774</v>
      </c>
      <c r="AO777" s="153">
        <f>[1]节奏总纲!BA777</f>
        <v>51.853481530076273</v>
      </c>
      <c r="AP777" s="153">
        <f>[1]节奏总纲!BB777</f>
        <v>53.360873191547903</v>
      </c>
      <c r="AQ777" s="153">
        <f>[1]节奏总纲!BC777</f>
        <v>55.31777338999229</v>
      </c>
      <c r="AR777" s="153">
        <f>[1]节奏总纲!BD777</f>
        <v>58.087967018002573</v>
      </c>
      <c r="AS777" s="153">
        <f>[1]节奏总纲!BE777</f>
        <v>62.810258298700234</v>
      </c>
    </row>
    <row r="778" spans="17:45" x14ac:dyDescent="0.15">
      <c r="Q778" s="153">
        <f>[1]节奏总纲!AC778</f>
        <v>775</v>
      </c>
      <c r="R778" s="153">
        <f>[1]节奏总纲!AD778</f>
        <v>95.999097893592648</v>
      </c>
      <c r="S778" s="153">
        <f>[1]节奏总纲!AE778</f>
        <v>98.260856757984214</v>
      </c>
      <c r="T778" s="153">
        <f>[1]节奏总纲!AF778</f>
        <v>101.37508436350035</v>
      </c>
      <c r="U778" s="153">
        <f>[1]节奏总纲!AG778</f>
        <v>106.20528116153592</v>
      </c>
      <c r="V778" s="153">
        <f>[1]节奏总纲!AH778</f>
        <v>115.29621827978973</v>
      </c>
      <c r="AN778" s="153">
        <f>[1]节奏总纲!AZ778</f>
        <v>775</v>
      </c>
      <c r="AO778" s="153">
        <f>[1]节奏总纲!BA778</f>
        <v>51.862723837243806</v>
      </c>
      <c r="AP778" s="153">
        <f>[1]节奏总纲!BB778</f>
        <v>53.369489259806279</v>
      </c>
      <c r="AQ778" s="153">
        <f>[1]节奏总纲!BC778</f>
        <v>55.326343330391218</v>
      </c>
      <c r="AR778" s="153">
        <f>[1]节奏总纲!BD778</f>
        <v>58.096253388698713</v>
      </c>
      <c r="AS778" s="153">
        <f>[1]节奏总纲!BE778</f>
        <v>62.819494164870058</v>
      </c>
    </row>
    <row r="779" spans="17:45" x14ac:dyDescent="0.15">
      <c r="Q779" s="153">
        <f>[1]节奏总纲!AC779</f>
        <v>776</v>
      </c>
      <c r="R779" s="153">
        <f>[1]节奏总纲!AD779</f>
        <v>96.017111764338765</v>
      </c>
      <c r="S779" s="153">
        <f>[1]节奏总纲!AE779</f>
        <v>98.278662608348739</v>
      </c>
      <c r="T779" s="153">
        <f>[1]节奏总纲!AF779</f>
        <v>101.39509239377826</v>
      </c>
      <c r="U779" s="153">
        <f>[1]节奏总纲!AG779</f>
        <v>106.22460903046527</v>
      </c>
      <c r="V779" s="153">
        <f>[1]节奏总纲!AH779</f>
        <v>115.3145720010057</v>
      </c>
      <c r="AN779" s="153">
        <f>[1]节奏总纲!AZ779</f>
        <v>776</v>
      </c>
      <c r="AO779" s="153">
        <f>[1]节奏总纲!BA779</f>
        <v>51.871966144411346</v>
      </c>
      <c r="AP779" s="153">
        <f>[1]节奏总纲!BB779</f>
        <v>53.378105328064649</v>
      </c>
      <c r="AQ779" s="153">
        <f>[1]节奏总纲!BC779</f>
        <v>55.334913270790146</v>
      </c>
      <c r="AR779" s="153">
        <f>[1]节奏总纲!BD779</f>
        <v>58.104539759394854</v>
      </c>
      <c r="AS779" s="153">
        <f>[1]节奏总纲!BE779</f>
        <v>62.828730031039875</v>
      </c>
    </row>
    <row r="780" spans="17:45" x14ac:dyDescent="0.15">
      <c r="Q780" s="153">
        <f>[1]节奏总纲!AC780</f>
        <v>777</v>
      </c>
      <c r="R780" s="153">
        <f>[1]节奏总纲!AD780</f>
        <v>96.035065223717467</v>
      </c>
      <c r="S780" s="153">
        <f>[1]节奏总纲!AE780</f>
        <v>98.29646845871325</v>
      </c>
      <c r="T780" s="153">
        <f>[1]节奏总纲!AF780</f>
        <v>101.41510042405615</v>
      </c>
      <c r="U780" s="153">
        <f>[1]节奏总纲!AG780</f>
        <v>106.24393689939461</v>
      </c>
      <c r="V780" s="153">
        <f>[1]节奏总纲!AH780</f>
        <v>115.33292572222166</v>
      </c>
      <c r="AN780" s="153">
        <f>[1]节奏总纲!AZ780</f>
        <v>777</v>
      </c>
      <c r="AO780" s="153">
        <f>[1]节奏总纲!BA780</f>
        <v>51.881208451578885</v>
      </c>
      <c r="AP780" s="153">
        <f>[1]节奏总纲!BB780</f>
        <v>53.386721396323018</v>
      </c>
      <c r="AQ780" s="153">
        <f>[1]节奏总纲!BC780</f>
        <v>55.343483211189074</v>
      </c>
      <c r="AR780" s="153">
        <f>[1]节奏总纲!BD780</f>
        <v>58.112826130090994</v>
      </c>
      <c r="AS780" s="153">
        <f>[1]节奏总纲!BE780</f>
        <v>62.837965897209692</v>
      </c>
    </row>
    <row r="781" spans="17:45" x14ac:dyDescent="0.15">
      <c r="Q781" s="153">
        <f>[1]节奏总纲!AC781</f>
        <v>778</v>
      </c>
      <c r="R781" s="153">
        <f>[1]节奏总纲!AD781</f>
        <v>96.05301868309617</v>
      </c>
      <c r="S781" s="153">
        <f>[1]节奏总纲!AE781</f>
        <v>98.31427430907776</v>
      </c>
      <c r="T781" s="153">
        <f>[1]节奏总纲!AF781</f>
        <v>101.43510845433406</v>
      </c>
      <c r="U781" s="153">
        <f>[1]节奏总纲!AG781</f>
        <v>106.26326476832395</v>
      </c>
      <c r="V781" s="153">
        <f>[1]节奏总纲!AH781</f>
        <v>115.35127944343762</v>
      </c>
      <c r="AN781" s="153">
        <f>[1]节奏总纲!AZ781</f>
        <v>778</v>
      </c>
      <c r="AO781" s="153">
        <f>[1]节奏总纲!BA781</f>
        <v>51.890450758746425</v>
      </c>
      <c r="AP781" s="153">
        <f>[1]节奏总纲!BB781</f>
        <v>53.395337464581395</v>
      </c>
      <c r="AQ781" s="153">
        <f>[1]节奏总纲!BC781</f>
        <v>55.352053151588002</v>
      </c>
      <c r="AR781" s="153">
        <f>[1]节奏总纲!BD781</f>
        <v>58.121112500787135</v>
      </c>
      <c r="AS781" s="153">
        <f>[1]节奏总纲!BE781</f>
        <v>62.847201763379516</v>
      </c>
    </row>
    <row r="782" spans="17:45" x14ac:dyDescent="0.15">
      <c r="Q782" s="153">
        <f>[1]节奏总纲!AC782</f>
        <v>779</v>
      </c>
      <c r="R782" s="153">
        <f>[1]节奏总纲!AD782</f>
        <v>96.070972142474872</v>
      </c>
      <c r="S782" s="153">
        <f>[1]节奏总纲!AE782</f>
        <v>98.332080159442285</v>
      </c>
      <c r="T782" s="153">
        <f>[1]节奏总纲!AF782</f>
        <v>101.45511648461195</v>
      </c>
      <c r="U782" s="153">
        <f>[1]节奏总纲!AG782</f>
        <v>106.2825926372533</v>
      </c>
      <c r="V782" s="153">
        <f>[1]节奏总纲!AH782</f>
        <v>115.36963316465359</v>
      </c>
      <c r="AN782" s="153">
        <f>[1]节奏总纲!AZ782</f>
        <v>779</v>
      </c>
      <c r="AO782" s="153">
        <f>[1]节奏总纲!BA782</f>
        <v>51.899693065913965</v>
      </c>
      <c r="AP782" s="153">
        <f>[1]节奏总纲!BB782</f>
        <v>53.403953532839765</v>
      </c>
      <c r="AQ782" s="153">
        <f>[1]节奏总纲!BC782</f>
        <v>55.360623091986938</v>
      </c>
      <c r="AR782" s="153">
        <f>[1]节奏总纲!BD782</f>
        <v>58.129398871483275</v>
      </c>
      <c r="AS782" s="153">
        <f>[1]节奏总纲!BE782</f>
        <v>62.856437629549333</v>
      </c>
    </row>
    <row r="783" spans="17:45" x14ac:dyDescent="0.15">
      <c r="Q783" s="153">
        <f>[1]节奏总纲!AC783</f>
        <v>780</v>
      </c>
      <c r="R783" s="153">
        <f>[1]节奏总纲!AD783</f>
        <v>96.088925601853575</v>
      </c>
      <c r="S783" s="153">
        <f>[1]节奏总纲!AE783</f>
        <v>98.349886009806795</v>
      </c>
      <c r="T783" s="153">
        <f>[1]节奏总纲!AF783</f>
        <v>101.47512451488986</v>
      </c>
      <c r="U783" s="153">
        <f>[1]节奏总纲!AG783</f>
        <v>106.30192050618264</v>
      </c>
      <c r="V783" s="153">
        <f>[1]节奏总纲!AH783</f>
        <v>115.38798688586955</v>
      </c>
      <c r="AN783" s="153">
        <f>[1]节奏总纲!AZ783</f>
        <v>780</v>
      </c>
      <c r="AO783" s="153">
        <f>[1]节奏总纲!BA783</f>
        <v>51.908935373081505</v>
      </c>
      <c r="AP783" s="153">
        <f>[1]节奏总纲!BB783</f>
        <v>53.412569601098134</v>
      </c>
      <c r="AQ783" s="153">
        <f>[1]节奏总纲!BC783</f>
        <v>55.369193032385866</v>
      </c>
      <c r="AR783" s="153">
        <f>[1]节奏总纲!BD783</f>
        <v>58.137685242179415</v>
      </c>
      <c r="AS783" s="153">
        <f>[1]节奏总纲!BE783</f>
        <v>62.86567349571915</v>
      </c>
    </row>
    <row r="784" spans="17:45" x14ac:dyDescent="0.15">
      <c r="Q784" s="153">
        <f>[1]节奏总纲!AC784</f>
        <v>781</v>
      </c>
      <c r="R784" s="153">
        <f>[1]节奏总纲!AD784</f>
        <v>96.106879061232277</v>
      </c>
      <c r="S784" s="153">
        <f>[1]节奏总纲!AE784</f>
        <v>98.367691860171306</v>
      </c>
      <c r="T784" s="153">
        <f>[1]节奏总纲!AF784</f>
        <v>101.49513254516775</v>
      </c>
      <c r="U784" s="153">
        <f>[1]节奏总纲!AG784</f>
        <v>106.32124837511198</v>
      </c>
      <c r="V784" s="153">
        <f>[1]节奏总纲!AH784</f>
        <v>115.40634060708551</v>
      </c>
      <c r="AN784" s="153">
        <f>[1]节奏总纲!AZ784</f>
        <v>781</v>
      </c>
      <c r="AO784" s="153">
        <f>[1]节奏总纲!BA784</f>
        <v>51.918177680249038</v>
      </c>
      <c r="AP784" s="153">
        <f>[1]节奏总纲!BB784</f>
        <v>53.421185669356511</v>
      </c>
      <c r="AQ784" s="153">
        <f>[1]节奏总纲!BC784</f>
        <v>55.377762972784794</v>
      </c>
      <c r="AR784" s="153">
        <f>[1]节奏总纲!BD784</f>
        <v>58.145971612875556</v>
      </c>
      <c r="AS784" s="153">
        <f>[1]节奏总纲!BE784</f>
        <v>62.874909361888975</v>
      </c>
    </row>
    <row r="785" spans="17:45" x14ac:dyDescent="0.15">
      <c r="Q785" s="153">
        <f>[1]节奏总纲!AC785</f>
        <v>782</v>
      </c>
      <c r="R785" s="153">
        <f>[1]节奏总纲!AD785</f>
        <v>96.12483252061098</v>
      </c>
      <c r="S785" s="153">
        <f>[1]节奏总纲!AE785</f>
        <v>98.385497710535816</v>
      </c>
      <c r="T785" s="153">
        <f>[1]节奏总纲!AF785</f>
        <v>101.51514057544566</v>
      </c>
      <c r="U785" s="153">
        <f>[1]节奏总纲!AG785</f>
        <v>106.34057624404132</v>
      </c>
      <c r="V785" s="153">
        <f>[1]节奏总纲!AH785</f>
        <v>115.42469432830148</v>
      </c>
      <c r="AN785" s="153">
        <f>[1]节奏总纲!AZ785</f>
        <v>782</v>
      </c>
      <c r="AO785" s="153">
        <f>[1]节奏总纲!BA785</f>
        <v>51.927419987416577</v>
      </c>
      <c r="AP785" s="153">
        <f>[1]节奏总纲!BB785</f>
        <v>53.429801737614881</v>
      </c>
      <c r="AQ785" s="153">
        <f>[1]节奏总纲!BC785</f>
        <v>55.386332913183722</v>
      </c>
      <c r="AR785" s="153">
        <f>[1]节奏总纲!BD785</f>
        <v>58.154257983571696</v>
      </c>
      <c r="AS785" s="153">
        <f>[1]节奏总纲!BE785</f>
        <v>62.884145228058792</v>
      </c>
    </row>
    <row r="786" spans="17:45" x14ac:dyDescent="0.15">
      <c r="Q786" s="153">
        <f>[1]节奏总纲!AC786</f>
        <v>783</v>
      </c>
      <c r="R786" s="153">
        <f>[1]节奏总纲!AD786</f>
        <v>96.142785979989682</v>
      </c>
      <c r="S786" s="153">
        <f>[1]节奏总纲!AE786</f>
        <v>98.403303560900341</v>
      </c>
      <c r="T786" s="153">
        <f>[1]节奏总纲!AF786</f>
        <v>101.53514860572355</v>
      </c>
      <c r="U786" s="153">
        <f>[1]节奏总纲!AG786</f>
        <v>106.35990411297067</v>
      </c>
      <c r="V786" s="153">
        <f>[1]节奏总纲!AH786</f>
        <v>115.44304804951744</v>
      </c>
      <c r="AN786" s="153">
        <f>[1]节奏总纲!AZ786</f>
        <v>783</v>
      </c>
      <c r="AO786" s="153">
        <f>[1]节奏总纲!BA786</f>
        <v>51.936662294584117</v>
      </c>
      <c r="AP786" s="153">
        <f>[1]节奏总纲!BB786</f>
        <v>53.438417805873257</v>
      </c>
      <c r="AQ786" s="153">
        <f>[1]节奏总纲!BC786</f>
        <v>55.39490285358265</v>
      </c>
      <c r="AR786" s="153">
        <f>[1]节奏总纲!BD786</f>
        <v>58.162544354267837</v>
      </c>
      <c r="AS786" s="153">
        <f>[1]节奏总纲!BE786</f>
        <v>62.893381094228609</v>
      </c>
    </row>
    <row r="787" spans="17:45" x14ac:dyDescent="0.15">
      <c r="Q787" s="153">
        <f>[1]节奏总纲!AC787</f>
        <v>784</v>
      </c>
      <c r="R787" s="153">
        <f>[1]节奏总纲!AD787</f>
        <v>96.160739439368385</v>
      </c>
      <c r="S787" s="153">
        <f>[1]节奏总纲!AE787</f>
        <v>98.421109411264851</v>
      </c>
      <c r="T787" s="153">
        <f>[1]节奏总纲!AF787</f>
        <v>101.55515663600146</v>
      </c>
      <c r="U787" s="153">
        <f>[1]节奏总纲!AG787</f>
        <v>106.37923198190001</v>
      </c>
      <c r="V787" s="153">
        <f>[1]节奏总纲!AH787</f>
        <v>115.4614017707334</v>
      </c>
      <c r="AN787" s="153">
        <f>[1]节奏总纲!AZ787</f>
        <v>784</v>
      </c>
      <c r="AO787" s="153">
        <f>[1]节奏总纲!BA787</f>
        <v>51.945904601751657</v>
      </c>
      <c r="AP787" s="153">
        <f>[1]节奏总纲!BB787</f>
        <v>53.447033874131627</v>
      </c>
      <c r="AQ787" s="153">
        <f>[1]节奏总纲!BC787</f>
        <v>55.403472793981578</v>
      </c>
      <c r="AR787" s="153">
        <f>[1]节奏总纲!BD787</f>
        <v>58.170830724963977</v>
      </c>
      <c r="AS787" s="153">
        <f>[1]节奏总纲!BE787</f>
        <v>62.902616960398426</v>
      </c>
    </row>
    <row r="788" spans="17:45" x14ac:dyDescent="0.15">
      <c r="Q788" s="153">
        <f>[1]节奏总纲!AC788</f>
        <v>785</v>
      </c>
      <c r="R788" s="153">
        <f>[1]节奏总纲!AD788</f>
        <v>96.178692898747087</v>
      </c>
      <c r="S788" s="153">
        <f>[1]节奏总纲!AE788</f>
        <v>98.438915261629361</v>
      </c>
      <c r="T788" s="153">
        <f>[1]节奏总纲!AF788</f>
        <v>101.57516466627935</v>
      </c>
      <c r="U788" s="153">
        <f>[1]节奏总纲!AG788</f>
        <v>106.39855985082934</v>
      </c>
      <c r="V788" s="153">
        <f>[1]节奏总纲!AH788</f>
        <v>115.47975549194938</v>
      </c>
      <c r="AN788" s="153">
        <f>[1]节奏总纲!AZ788</f>
        <v>785</v>
      </c>
      <c r="AO788" s="153">
        <f>[1]节奏总纲!BA788</f>
        <v>51.955146908919197</v>
      </c>
      <c r="AP788" s="153">
        <f>[1]节奏总纲!BB788</f>
        <v>53.455649942389996</v>
      </c>
      <c r="AQ788" s="153">
        <f>[1]节奏总纲!BC788</f>
        <v>55.412042734380506</v>
      </c>
      <c r="AR788" s="153">
        <f>[1]节奏总纲!BD788</f>
        <v>58.179117095660118</v>
      </c>
      <c r="AS788" s="153">
        <f>[1]节奏总纲!BE788</f>
        <v>62.91185282656825</v>
      </c>
    </row>
    <row r="789" spans="17:45" x14ac:dyDescent="0.15">
      <c r="Q789" s="153">
        <f>[1]节奏总纲!AC789</f>
        <v>786</v>
      </c>
      <c r="R789" s="153">
        <f>[1]节奏总纲!AD789</f>
        <v>96.19664635812579</v>
      </c>
      <c r="S789" s="153">
        <f>[1]节奏总纲!AE789</f>
        <v>98.456721111993886</v>
      </c>
      <c r="T789" s="153">
        <f>[1]节奏总纲!AF789</f>
        <v>101.59517269655726</v>
      </c>
      <c r="U789" s="153">
        <f>[1]节奏总纲!AG789</f>
        <v>106.4178877197587</v>
      </c>
      <c r="V789" s="153">
        <f>[1]节奏总纲!AH789</f>
        <v>115.49810921316534</v>
      </c>
      <c r="AN789" s="153">
        <f>[1]节奏总纲!AZ789</f>
        <v>786</v>
      </c>
      <c r="AO789" s="153">
        <f>[1]节奏总纲!BA789</f>
        <v>51.964389216086737</v>
      </c>
      <c r="AP789" s="153">
        <f>[1]节奏总纲!BB789</f>
        <v>53.464266010648373</v>
      </c>
      <c r="AQ789" s="153">
        <f>[1]节奏总纲!BC789</f>
        <v>55.420612674779434</v>
      </c>
      <c r="AR789" s="153">
        <f>[1]节奏总纲!BD789</f>
        <v>58.187403466356251</v>
      </c>
      <c r="AS789" s="153">
        <f>[1]节奏总纲!BE789</f>
        <v>62.921088692738067</v>
      </c>
    </row>
    <row r="790" spans="17:45" x14ac:dyDescent="0.15">
      <c r="Q790" s="153">
        <f>[1]节奏总纲!AC790</f>
        <v>787</v>
      </c>
      <c r="R790" s="153">
        <f>[1]节奏总纲!AD790</f>
        <v>96.214599817504492</v>
      </c>
      <c r="S790" s="153">
        <f>[1]节奏总纲!AE790</f>
        <v>98.474526962358397</v>
      </c>
      <c r="T790" s="153">
        <f>[1]节奏总纲!AF790</f>
        <v>101.61518072683515</v>
      </c>
      <c r="U790" s="153">
        <f>[1]节奏总纲!AG790</f>
        <v>106.43721558868803</v>
      </c>
      <c r="V790" s="153">
        <f>[1]节奏总纲!AH790</f>
        <v>115.51646293438129</v>
      </c>
      <c r="AN790" s="153">
        <f>[1]节奏总纲!AZ790</f>
        <v>787</v>
      </c>
      <c r="AO790" s="153">
        <f>[1]节奏总纲!BA790</f>
        <v>51.973631523254269</v>
      </c>
      <c r="AP790" s="153">
        <f>[1]节奏总纲!BB790</f>
        <v>53.472882078906743</v>
      </c>
      <c r="AQ790" s="153">
        <f>[1]节奏总纲!BC790</f>
        <v>55.42918261517837</v>
      </c>
      <c r="AR790" s="153">
        <f>[1]节奏总纲!BD790</f>
        <v>58.195689837052392</v>
      </c>
      <c r="AS790" s="153">
        <f>[1]节奏总纲!BE790</f>
        <v>62.930324558907884</v>
      </c>
    </row>
    <row r="791" spans="17:45" x14ac:dyDescent="0.15">
      <c r="Q791" s="153">
        <f>[1]节奏总纲!AC791</f>
        <v>788</v>
      </c>
      <c r="R791" s="153">
        <f>[1]节奏总纲!AD791</f>
        <v>96.232553276883195</v>
      </c>
      <c r="S791" s="153">
        <f>[1]节奏总纲!AE791</f>
        <v>98.492332812722907</v>
      </c>
      <c r="T791" s="153">
        <f>[1]节奏总纲!AF791</f>
        <v>101.63518875711306</v>
      </c>
      <c r="U791" s="153">
        <f>[1]节奏总纲!AG791</f>
        <v>106.45654345761737</v>
      </c>
      <c r="V791" s="153">
        <f>[1]节奏总纲!AH791</f>
        <v>115.53481665559727</v>
      </c>
      <c r="AN791" s="153">
        <f>[1]节奏总纲!AZ791</f>
        <v>788</v>
      </c>
      <c r="AO791" s="153">
        <f>[1]节奏总纲!BA791</f>
        <v>51.982873830421809</v>
      </c>
      <c r="AP791" s="153">
        <f>[1]节奏总纲!BB791</f>
        <v>53.481498147165112</v>
      </c>
      <c r="AQ791" s="153">
        <f>[1]节奏总纲!BC791</f>
        <v>55.437752555577298</v>
      </c>
      <c r="AR791" s="153">
        <f>[1]节奏总纲!BD791</f>
        <v>58.203976207748532</v>
      </c>
      <c r="AS791" s="153">
        <f>[1]节奏总纲!BE791</f>
        <v>62.939560425077708</v>
      </c>
    </row>
    <row r="792" spans="17:45" x14ac:dyDescent="0.15">
      <c r="Q792" s="153">
        <f>[1]节奏总纲!AC792</f>
        <v>789</v>
      </c>
      <c r="R792" s="153">
        <f>[1]节奏总纲!AD792</f>
        <v>96.250506736261897</v>
      </c>
      <c r="S792" s="153">
        <f>[1]节奏总纲!AE792</f>
        <v>98.510138663087432</v>
      </c>
      <c r="T792" s="153">
        <f>[1]节奏总纲!AF792</f>
        <v>101.65519678739095</v>
      </c>
      <c r="U792" s="153">
        <f>[1]节奏总纲!AG792</f>
        <v>106.47587132654672</v>
      </c>
      <c r="V792" s="153">
        <f>[1]节奏总纲!AH792</f>
        <v>115.55317037681323</v>
      </c>
      <c r="AN792" s="153">
        <f>[1]节奏总纲!AZ792</f>
        <v>789</v>
      </c>
      <c r="AO792" s="153">
        <f>[1]节奏总纲!BA792</f>
        <v>51.992116137589349</v>
      </c>
      <c r="AP792" s="153">
        <f>[1]节奏总纲!BB792</f>
        <v>53.490114215423489</v>
      </c>
      <c r="AQ792" s="153">
        <f>[1]节奏总纲!BC792</f>
        <v>55.446322495976226</v>
      </c>
      <c r="AR792" s="153">
        <f>[1]节奏总纲!BD792</f>
        <v>58.212262578444673</v>
      </c>
      <c r="AS792" s="153">
        <f>[1]节奏总纲!BE792</f>
        <v>62.948796291247525</v>
      </c>
    </row>
    <row r="793" spans="17:45" x14ac:dyDescent="0.15">
      <c r="Q793" s="153">
        <f>[1]节奏总纲!AC793</f>
        <v>790</v>
      </c>
      <c r="R793" s="153">
        <f>[1]节奏总纲!AD793</f>
        <v>96.2684601956406</v>
      </c>
      <c r="S793" s="153">
        <f>[1]节奏总纲!AE793</f>
        <v>98.527944513451942</v>
      </c>
      <c r="T793" s="153">
        <f>[1]节奏总纲!AF793</f>
        <v>101.67520481766886</v>
      </c>
      <c r="U793" s="153">
        <f>[1]节奏总纲!AG793</f>
        <v>106.49519919547606</v>
      </c>
      <c r="V793" s="153">
        <f>[1]节奏总纲!AH793</f>
        <v>115.57152409802919</v>
      </c>
      <c r="AN793" s="153">
        <f>[1]节奏总纲!AZ793</f>
        <v>790</v>
      </c>
      <c r="AO793" s="153">
        <f>[1]节奏总纲!BA793</f>
        <v>52.001173105835825</v>
      </c>
      <c r="AP793" s="153">
        <f>[1]节奏总纲!BB793</f>
        <v>53.498730283681859</v>
      </c>
      <c r="AQ793" s="153">
        <f>[1]节奏总纲!BC793</f>
        <v>55.454892436375154</v>
      </c>
      <c r="AR793" s="153">
        <f>[1]节奏总纲!BD793</f>
        <v>58.220548949140813</v>
      </c>
      <c r="AS793" s="153">
        <f>[1]节奏总纲!BE793</f>
        <v>62.958032157417342</v>
      </c>
    </row>
    <row r="794" spans="17:45" x14ac:dyDescent="0.15">
      <c r="Q794" s="153">
        <f>[1]节奏总纲!AC794</f>
        <v>791</v>
      </c>
      <c r="R794" s="153">
        <f>[1]节奏总纲!AD794</f>
        <v>96.286413655019302</v>
      </c>
      <c r="S794" s="153">
        <f>[1]节奏总纲!AE794</f>
        <v>98.545750363816452</v>
      </c>
      <c r="T794" s="153">
        <f>[1]节奏总纲!AF794</f>
        <v>101.69521284794675</v>
      </c>
      <c r="U794" s="153">
        <f>[1]节奏总纲!AG794</f>
        <v>106.5145270644054</v>
      </c>
      <c r="V794" s="153">
        <f>[1]节奏总纲!AH794</f>
        <v>115.58987781924516</v>
      </c>
      <c r="AN794" s="153">
        <f>[1]节奏总纲!AZ794</f>
        <v>791</v>
      </c>
      <c r="AO794" s="153">
        <f>[1]节奏总纲!BA794</f>
        <v>52.009154442154241</v>
      </c>
      <c r="AP794" s="153">
        <f>[1]节奏总纲!BB794</f>
        <v>53.507346351940228</v>
      </c>
      <c r="AQ794" s="153">
        <f>[1]节奏总纲!BC794</f>
        <v>55.463462376774082</v>
      </c>
      <c r="AR794" s="153">
        <f>[1]节奏总纲!BD794</f>
        <v>58.228835319836953</v>
      </c>
      <c r="AS794" s="153">
        <f>[1]节奏总纲!BE794</f>
        <v>62.967268023587167</v>
      </c>
    </row>
    <row r="795" spans="17:45" x14ac:dyDescent="0.15">
      <c r="Q795" s="153">
        <f>[1]节奏总纲!AC795</f>
        <v>792</v>
      </c>
      <c r="R795" s="153">
        <f>[1]节奏总纲!AD795</f>
        <v>96.304367114398005</v>
      </c>
      <c r="S795" s="153">
        <f>[1]节奏总纲!AE795</f>
        <v>98.563556214180963</v>
      </c>
      <c r="T795" s="153">
        <f>[1]节奏总纲!AF795</f>
        <v>101.71522087822466</v>
      </c>
      <c r="U795" s="153">
        <f>[1]节奏总纲!AG795</f>
        <v>106.53385493333474</v>
      </c>
      <c r="V795" s="153">
        <f>[1]节奏总纲!AH795</f>
        <v>115.60823154046112</v>
      </c>
      <c r="AN795" s="153">
        <f>[1]节奏总纲!AZ795</f>
        <v>792</v>
      </c>
      <c r="AO795" s="153">
        <f>[1]节奏总纲!BA795</f>
        <v>52.017135778472664</v>
      </c>
      <c r="AP795" s="153">
        <f>[1]节奏总纲!BB795</f>
        <v>53.515962420198605</v>
      </c>
      <c r="AQ795" s="153">
        <f>[1]节奏总纲!BC795</f>
        <v>55.47203231717301</v>
      </c>
      <c r="AR795" s="153">
        <f>[1]节奏总纲!BD795</f>
        <v>58.237121690533094</v>
      </c>
      <c r="AS795" s="153">
        <f>[1]节奏总纲!BE795</f>
        <v>62.976503889756984</v>
      </c>
    </row>
    <row r="796" spans="17:45" x14ac:dyDescent="0.15">
      <c r="Q796" s="153">
        <f>[1]节奏总纲!AC796</f>
        <v>793</v>
      </c>
      <c r="R796" s="153">
        <f>[1]节奏总纲!AD796</f>
        <v>96.322320573776707</v>
      </c>
      <c r="S796" s="153">
        <f>[1]节奏总纲!AE796</f>
        <v>98.581362064545488</v>
      </c>
      <c r="T796" s="153">
        <f>[1]节奏总纲!AF796</f>
        <v>101.73522890850255</v>
      </c>
      <c r="U796" s="153">
        <f>[1]节奏总纲!AG796</f>
        <v>106.55318280226409</v>
      </c>
      <c r="V796" s="153">
        <f>[1]节奏总纲!AH796</f>
        <v>115.62658526167708</v>
      </c>
      <c r="AN796" s="153">
        <f>[1]节奏总纲!AZ796</f>
        <v>793</v>
      </c>
      <c r="AO796" s="153">
        <f>[1]节奏总纲!BA796</f>
        <v>52.02511711479108</v>
      </c>
      <c r="AP796" s="153">
        <f>[1]节奏总纲!BB796</f>
        <v>53.524578488456974</v>
      </c>
      <c r="AQ796" s="153">
        <f>[1]节奏总纲!BC796</f>
        <v>55.480602257571938</v>
      </c>
      <c r="AR796" s="153">
        <f>[1]节奏总纲!BD796</f>
        <v>58.245408061229234</v>
      </c>
      <c r="AS796" s="153">
        <f>[1]节奏总纲!BE796</f>
        <v>62.985739755926801</v>
      </c>
    </row>
    <row r="797" spans="17:45" x14ac:dyDescent="0.15">
      <c r="Q797" s="153">
        <f>[1]节奏总纲!AC797</f>
        <v>794</v>
      </c>
      <c r="R797" s="153">
        <f>[1]节奏总纲!AD797</f>
        <v>96.34027403315541</v>
      </c>
      <c r="S797" s="153">
        <f>[1]节奏总纲!AE797</f>
        <v>98.599167914909998</v>
      </c>
      <c r="T797" s="153">
        <f>[1]节奏总纲!AF797</f>
        <v>101.75523693878046</v>
      </c>
      <c r="U797" s="153">
        <f>[1]节奏总纲!AG797</f>
        <v>106.57251067119343</v>
      </c>
      <c r="V797" s="153">
        <f>[1]节奏总纲!AH797</f>
        <v>115.64493898289305</v>
      </c>
      <c r="AN797" s="153">
        <f>[1]节奏总纲!AZ797</f>
        <v>794</v>
      </c>
      <c r="AO797" s="153">
        <f>[1]节奏总纲!BA797</f>
        <v>52.033098451109502</v>
      </c>
      <c r="AP797" s="153">
        <f>[1]节奏总纲!BB797</f>
        <v>53.533194556715344</v>
      </c>
      <c r="AQ797" s="153">
        <f>[1]节奏总纲!BC797</f>
        <v>55.489172197970866</v>
      </c>
      <c r="AR797" s="153">
        <f>[1]节奏总纲!BD797</f>
        <v>58.253694431925375</v>
      </c>
      <c r="AS797" s="153">
        <f>[1]节奏总纲!BE797</f>
        <v>62.994975622096625</v>
      </c>
    </row>
    <row r="798" spans="17:45" x14ac:dyDescent="0.15">
      <c r="Q798" s="153">
        <f>[1]节奏总纲!AC798</f>
        <v>795</v>
      </c>
      <c r="R798" s="153">
        <f>[1]节奏总纲!AD798</f>
        <v>96.358227492534112</v>
      </c>
      <c r="S798" s="153">
        <f>[1]节奏总纲!AE798</f>
        <v>98.616973765274508</v>
      </c>
      <c r="T798" s="153">
        <f>[1]节奏总纲!AF798</f>
        <v>101.77524496905835</v>
      </c>
      <c r="U798" s="153">
        <f>[1]节奏总纲!AG798</f>
        <v>106.59183854012277</v>
      </c>
      <c r="V798" s="153">
        <f>[1]节奏总纲!AH798</f>
        <v>115.66329270410901</v>
      </c>
      <c r="AN798" s="153">
        <f>[1]节奏总纲!AZ798</f>
        <v>795</v>
      </c>
      <c r="AO798" s="153">
        <f>[1]节奏总纲!BA798</f>
        <v>52.041079787427918</v>
      </c>
      <c r="AP798" s="153">
        <f>[1]节奏总纲!BB798</f>
        <v>53.541810624973721</v>
      </c>
      <c r="AQ798" s="153">
        <f>[1]节奏总纲!BC798</f>
        <v>55.497742138369802</v>
      </c>
      <c r="AR798" s="153">
        <f>[1]节奏总纲!BD798</f>
        <v>58.261980802621515</v>
      </c>
      <c r="AS798" s="153">
        <f>[1]节奏总纲!BE798</f>
        <v>63.00363929611192</v>
      </c>
    </row>
    <row r="799" spans="17:45" x14ac:dyDescent="0.15">
      <c r="Q799" s="153">
        <f>[1]节奏总纲!AC799</f>
        <v>796</v>
      </c>
      <c r="R799" s="153">
        <f>[1]节奏总纲!AD799</f>
        <v>96.376180951912815</v>
      </c>
      <c r="S799" s="153">
        <f>[1]节奏总纲!AE799</f>
        <v>98.634779615639033</v>
      </c>
      <c r="T799" s="153">
        <f>[1]节奏总纲!AF799</f>
        <v>101.79525299933626</v>
      </c>
      <c r="U799" s="153">
        <f>[1]节奏总纲!AG799</f>
        <v>106.61116640905212</v>
      </c>
      <c r="V799" s="153">
        <f>[1]节奏总纲!AH799</f>
        <v>115.68164642532497</v>
      </c>
      <c r="AN799" s="153">
        <f>[1]节奏总纲!AZ799</f>
        <v>796</v>
      </c>
      <c r="AO799" s="153">
        <f>[1]节奏总纲!BA799</f>
        <v>52.049061123746334</v>
      </c>
      <c r="AP799" s="153">
        <f>[1]节奏总纲!BB799</f>
        <v>53.55042669323209</v>
      </c>
      <c r="AQ799" s="153">
        <f>[1]节奏总纲!BC799</f>
        <v>55.50631207876873</v>
      </c>
      <c r="AR799" s="153">
        <f>[1]节奏总纲!BD799</f>
        <v>58.270267173317656</v>
      </c>
      <c r="AS799" s="153">
        <f>[1]节奏总纲!BE799</f>
        <v>63.011620335050075</v>
      </c>
    </row>
    <row r="800" spans="17:45" x14ac:dyDescent="0.15">
      <c r="Q800" s="153">
        <f>[1]节奏总纲!AC800</f>
        <v>797</v>
      </c>
      <c r="R800" s="153">
        <f>[1]节奏总纲!AD800</f>
        <v>96.394134411291517</v>
      </c>
      <c r="S800" s="153">
        <f>[1]节奏总纲!AE800</f>
        <v>98.652585466003544</v>
      </c>
      <c r="T800" s="153">
        <f>[1]节奏总纲!AF800</f>
        <v>101.81526102961415</v>
      </c>
      <c r="U800" s="153">
        <f>[1]节奏总纲!AG800</f>
        <v>106.63049427798146</v>
      </c>
      <c r="V800" s="153">
        <f>[1]节奏总纲!AH800</f>
        <v>115.70000014654094</v>
      </c>
      <c r="AN800" s="153">
        <f>[1]节奏总纲!AZ800</f>
        <v>797</v>
      </c>
      <c r="AO800" s="153">
        <f>[1]节奏总纲!BA800</f>
        <v>52.057042460064757</v>
      </c>
      <c r="AP800" s="153">
        <f>[1]节奏总纲!BB800</f>
        <v>53.55904276149046</v>
      </c>
      <c r="AQ800" s="153">
        <f>[1]节奏总纲!BC800</f>
        <v>55.514882019167658</v>
      </c>
      <c r="AR800" s="153">
        <f>[1]节奏总纲!BD800</f>
        <v>58.278553544013796</v>
      </c>
      <c r="AS800" s="153">
        <f>[1]节奏总纲!BE800</f>
        <v>63.01960137398823</v>
      </c>
    </row>
    <row r="801" spans="17:45" x14ac:dyDescent="0.15">
      <c r="Q801" s="153">
        <f>[1]节奏总纲!AC801</f>
        <v>798</v>
      </c>
      <c r="R801" s="153">
        <f>[1]节奏总纲!AD801</f>
        <v>96.41208787067022</v>
      </c>
      <c r="S801" s="153">
        <f>[1]节奏总纲!AE801</f>
        <v>98.670391316368054</v>
      </c>
      <c r="T801" s="153">
        <f>[1]节奏总纲!AF801</f>
        <v>101.83526905989206</v>
      </c>
      <c r="U801" s="153">
        <f>[1]节奏总纲!AG801</f>
        <v>106.64982214691079</v>
      </c>
      <c r="V801" s="153">
        <f>[1]节奏总纲!AH801</f>
        <v>115.7183538677569</v>
      </c>
      <c r="AN801" s="153">
        <f>[1]节奏总纲!AZ801</f>
        <v>798</v>
      </c>
      <c r="AO801" s="153">
        <f>[1]节奏总纲!BA801</f>
        <v>52.065023796383173</v>
      </c>
      <c r="AP801" s="153">
        <f>[1]节奏总纲!BB801</f>
        <v>53.567658829748837</v>
      </c>
      <c r="AQ801" s="153">
        <f>[1]节奏总纲!BC801</f>
        <v>55.523451959566586</v>
      </c>
      <c r="AR801" s="153">
        <f>[1]节奏总纲!BD801</f>
        <v>58.28683991470993</v>
      </c>
      <c r="AS801" s="153">
        <f>[1]节奏总纲!BE801</f>
        <v>63.027582412926385</v>
      </c>
    </row>
    <row r="802" spans="17:45" x14ac:dyDescent="0.15">
      <c r="Q802" s="153">
        <f>[1]节奏总纲!AC802</f>
        <v>799</v>
      </c>
      <c r="R802" s="153">
        <f>[1]节奏总纲!AD802</f>
        <v>96.430041330048923</v>
      </c>
      <c r="S802" s="153">
        <f>[1]节奏总纲!AE802</f>
        <v>98.688197166732579</v>
      </c>
      <c r="T802" s="153">
        <f>[1]节奏总纲!AF802</f>
        <v>101.85527709016995</v>
      </c>
      <c r="U802" s="153">
        <f>[1]节奏总纲!AG802</f>
        <v>106.66915001584015</v>
      </c>
      <c r="V802" s="153">
        <f>[1]节奏总纲!AH802</f>
        <v>115.73670758897286</v>
      </c>
      <c r="AN802" s="153">
        <f>[1]节奏总纲!AZ802</f>
        <v>799</v>
      </c>
      <c r="AO802" s="153">
        <f>[1]节奏总纲!BA802</f>
        <v>52.073005132701596</v>
      </c>
      <c r="AP802" s="153">
        <f>[1]节奏总纲!BB802</f>
        <v>53.576274898007206</v>
      </c>
      <c r="AQ802" s="153">
        <f>[1]节奏总纲!BC802</f>
        <v>55.532021899965514</v>
      </c>
      <c r="AR802" s="153">
        <f>[1]节奏总纲!BD802</f>
        <v>58.29512628540607</v>
      </c>
      <c r="AS802" s="153">
        <f>[1]节奏总纲!BE802</f>
        <v>63.03556345186454</v>
      </c>
    </row>
    <row r="803" spans="17:45" x14ac:dyDescent="0.15">
      <c r="Q803" s="153">
        <f>[1]节奏总纲!AC803</f>
        <v>800</v>
      </c>
      <c r="R803" s="153">
        <f>[1]节奏总纲!AD803</f>
        <v>96.447994789427625</v>
      </c>
      <c r="S803" s="153">
        <f>[1]节奏总纲!AE803</f>
        <v>98.706003017097089</v>
      </c>
      <c r="T803" s="153">
        <f>[1]节奏总纲!AF803</f>
        <v>101.87528512044786</v>
      </c>
      <c r="U803" s="153">
        <f>[1]节奏总纲!AG803</f>
        <v>106.68847788476948</v>
      </c>
      <c r="V803" s="153">
        <f>[1]节奏总纲!AH803</f>
        <v>115.75506131018884</v>
      </c>
      <c r="AN803" s="153">
        <f>[1]节奏总纲!AZ803</f>
        <v>800</v>
      </c>
      <c r="AO803" s="153">
        <f>[1]节奏总纲!BA803</f>
        <v>52.080986469020011</v>
      </c>
      <c r="AP803" s="153">
        <f>[1]节奏总纲!BB803</f>
        <v>53.584890966265583</v>
      </c>
      <c r="AQ803" s="153">
        <f>[1]节奏总纲!BC803</f>
        <v>55.540591840364442</v>
      </c>
      <c r="AR803" s="153">
        <f>[1]节奏总纲!BD803</f>
        <v>58.303412656102211</v>
      </c>
      <c r="AS803" s="153">
        <f>[1]节奏总纲!BE803</f>
        <v>63.043544490802695</v>
      </c>
    </row>
    <row r="804" spans="17:45" x14ac:dyDescent="0.15">
      <c r="Q804" s="153">
        <f>[1]节奏总纲!AC804</f>
        <v>801</v>
      </c>
      <c r="R804" s="153">
        <f>[1]节奏总纲!AD804</f>
        <v>96.465948248806328</v>
      </c>
      <c r="S804" s="153">
        <f>[1]节奏总纲!AE804</f>
        <v>98.723808867461599</v>
      </c>
      <c r="T804" s="153">
        <f>[1]节奏总纲!AF804</f>
        <v>101.89529315072575</v>
      </c>
      <c r="U804" s="153">
        <f>[1]节奏总纲!AG804</f>
        <v>106.70780575369882</v>
      </c>
      <c r="V804" s="153">
        <f>[1]节奏总纲!AH804</f>
        <v>115.7734150314048</v>
      </c>
      <c r="AN804" s="153">
        <f>[1]节奏总纲!AZ804</f>
        <v>801</v>
      </c>
      <c r="AO804" s="153">
        <f>[1]节奏总纲!BA804</f>
        <v>52.088967805338434</v>
      </c>
      <c r="AP804" s="153">
        <f>[1]节奏总纲!BB804</f>
        <v>53.593507034523952</v>
      </c>
      <c r="AQ804" s="153">
        <f>[1]节奏总纲!BC804</f>
        <v>55.54916178076337</v>
      </c>
      <c r="AR804" s="153">
        <f>[1]节奏总纲!BD804</f>
        <v>58.311699026798351</v>
      </c>
      <c r="AS804" s="153">
        <f>[1]节奏总纲!BE804</f>
        <v>63.05152552974085</v>
      </c>
    </row>
    <row r="805" spans="17:45" x14ac:dyDescent="0.15">
      <c r="Q805" s="153">
        <f>[1]节奏总纲!AC805</f>
        <v>802</v>
      </c>
      <c r="R805" s="153">
        <f>[1]节奏总纲!AD805</f>
        <v>96.48390170818503</v>
      </c>
      <c r="S805" s="153">
        <f>[1]节奏总纲!AE805</f>
        <v>98.74161471782611</v>
      </c>
      <c r="T805" s="153">
        <f>[1]节奏总纲!AF805</f>
        <v>101.91530118100366</v>
      </c>
      <c r="U805" s="153">
        <f>[1]节奏总纲!AG805</f>
        <v>106.72713362262816</v>
      </c>
      <c r="V805" s="153">
        <f>[1]节奏总纲!AH805</f>
        <v>115.79176875262075</v>
      </c>
      <c r="AN805" s="153">
        <f>[1]节奏总纲!AZ805</f>
        <v>802</v>
      </c>
      <c r="AO805" s="153">
        <f>[1]节奏总纲!BA805</f>
        <v>52.09694914165685</v>
      </c>
      <c r="AP805" s="153">
        <f>[1]节奏总纲!BB805</f>
        <v>53.602123102782322</v>
      </c>
      <c r="AQ805" s="153">
        <f>[1]节奏总纲!BC805</f>
        <v>55.557731721162305</v>
      </c>
      <c r="AR805" s="153">
        <f>[1]节奏总纲!BD805</f>
        <v>58.319985397494492</v>
      </c>
      <c r="AS805" s="153">
        <f>[1]节奏总纲!BE805</f>
        <v>63.059506568679005</v>
      </c>
    </row>
    <row r="806" spans="17:45" x14ac:dyDescent="0.15">
      <c r="Q806" s="153">
        <f>[1]节奏总纲!AC806</f>
        <v>803</v>
      </c>
      <c r="R806" s="153">
        <f>[1]节奏总纲!AD806</f>
        <v>96.501855167563733</v>
      </c>
      <c r="S806" s="153">
        <f>[1]节奏总纲!AE806</f>
        <v>98.759420568190635</v>
      </c>
      <c r="T806" s="153">
        <f>[1]节奏总纲!AF806</f>
        <v>101.93530921128155</v>
      </c>
      <c r="U806" s="153">
        <f>[1]节奏总纲!AG806</f>
        <v>106.74646149155751</v>
      </c>
      <c r="V806" s="153">
        <f>[1]节奏总纲!AH806</f>
        <v>115.81012247383673</v>
      </c>
      <c r="AN806" s="153">
        <f>[1]节奏总纲!AZ806</f>
        <v>803</v>
      </c>
      <c r="AO806" s="153">
        <f>[1]节奏总纲!BA806</f>
        <v>52.104930477975273</v>
      </c>
      <c r="AP806" s="153">
        <f>[1]节奏总纲!BB806</f>
        <v>53.610739171040699</v>
      </c>
      <c r="AQ806" s="153">
        <f>[1]节奏总纲!BC806</f>
        <v>55.566301661561234</v>
      </c>
      <c r="AR806" s="153">
        <f>[1]节奏总纲!BD806</f>
        <v>58.328271768190632</v>
      </c>
      <c r="AS806" s="153">
        <f>[1]节奏总纲!BE806</f>
        <v>63.06748760761716</v>
      </c>
    </row>
    <row r="807" spans="17:45" x14ac:dyDescent="0.15">
      <c r="Q807" s="153">
        <f>[1]节奏总纲!AC807</f>
        <v>804</v>
      </c>
      <c r="R807" s="153">
        <f>[1]节奏总纲!AD807</f>
        <v>96.519808626942435</v>
      </c>
      <c r="S807" s="153">
        <f>[1]节奏总纲!AE807</f>
        <v>98.777226418555145</v>
      </c>
      <c r="T807" s="153">
        <f>[1]节奏总纲!AF807</f>
        <v>101.95531724155946</v>
      </c>
      <c r="U807" s="153">
        <f>[1]节奏总纲!AG807</f>
        <v>106.76578936048685</v>
      </c>
      <c r="V807" s="153">
        <f>[1]节奏总纲!AH807</f>
        <v>115.82847619505269</v>
      </c>
      <c r="AN807" s="153">
        <f>[1]节奏总纲!AZ807</f>
        <v>804</v>
      </c>
      <c r="AO807" s="153">
        <f>[1]节奏总纲!BA807</f>
        <v>52.112911814293689</v>
      </c>
      <c r="AP807" s="153">
        <f>[1]节奏总纲!BB807</f>
        <v>53.619355239299068</v>
      </c>
      <c r="AQ807" s="153">
        <f>[1]节奏总纲!BC807</f>
        <v>55.574871601960162</v>
      </c>
      <c r="AR807" s="153">
        <f>[1]节奏总纲!BD807</f>
        <v>58.336558138886772</v>
      </c>
      <c r="AS807" s="153">
        <f>[1]节奏总纲!BE807</f>
        <v>63.075468646555315</v>
      </c>
    </row>
    <row r="808" spans="17:45" x14ac:dyDescent="0.15">
      <c r="Q808" s="153">
        <f>[1]节奏总纲!AC808</f>
        <v>805</v>
      </c>
      <c r="R808" s="153">
        <f>[1]节奏总纲!AD808</f>
        <v>96.537762086321138</v>
      </c>
      <c r="S808" s="153">
        <f>[1]节奏总纲!AE808</f>
        <v>98.795032268919655</v>
      </c>
      <c r="T808" s="153">
        <f>[1]节奏总纲!AF808</f>
        <v>101.97532527183736</v>
      </c>
      <c r="U808" s="153">
        <f>[1]节奏总纲!AG808</f>
        <v>106.78511722941619</v>
      </c>
      <c r="V808" s="153">
        <f>[1]节奏总纲!AH808</f>
        <v>115.84682991626866</v>
      </c>
      <c r="AN808" s="153">
        <f>[1]节奏总纲!AZ808</f>
        <v>805</v>
      </c>
      <c r="AO808" s="153">
        <f>[1]节奏总纲!BA808</f>
        <v>52.120893150612112</v>
      </c>
      <c r="AP808" s="153">
        <f>[1]节奏总纲!BB808</f>
        <v>53.627971307557438</v>
      </c>
      <c r="AQ808" s="153">
        <f>[1]节奏总纲!BC808</f>
        <v>55.58344154235909</v>
      </c>
      <c r="AR808" s="153">
        <f>[1]节奏总纲!BD808</f>
        <v>58.344844509582913</v>
      </c>
      <c r="AS808" s="153">
        <f>[1]节奏总纲!BE808</f>
        <v>63.08344968549347</v>
      </c>
    </row>
    <row r="809" spans="17:45" x14ac:dyDescent="0.15">
      <c r="Q809" s="153">
        <f>[1]节奏总纲!AC809</f>
        <v>806</v>
      </c>
      <c r="R809" s="153">
        <f>[1]节奏总纲!AD809</f>
        <v>96.55571554569984</v>
      </c>
      <c r="S809" s="153">
        <f>[1]节奏总纲!AE809</f>
        <v>98.81283811928418</v>
      </c>
      <c r="T809" s="153">
        <f>[1]节奏总纲!AF809</f>
        <v>101.99533330211526</v>
      </c>
      <c r="U809" s="153">
        <f>[1]节奏总纲!AG809</f>
        <v>106.80444509834554</v>
      </c>
      <c r="V809" s="153">
        <f>[1]节奏总纲!AH809</f>
        <v>115.86518363748462</v>
      </c>
      <c r="AN809" s="153">
        <f>[1]节奏总纲!AZ809</f>
        <v>806</v>
      </c>
      <c r="AO809" s="153">
        <f>[1]节奏总纲!BA809</f>
        <v>52.128874486930528</v>
      </c>
      <c r="AP809" s="153">
        <f>[1]节奏总纲!BB809</f>
        <v>53.636587375815814</v>
      </c>
      <c r="AQ809" s="153">
        <f>[1]节奏总纲!BC809</f>
        <v>55.592011482758018</v>
      </c>
      <c r="AR809" s="153">
        <f>[1]节奏总纲!BD809</f>
        <v>58.353130880279053</v>
      </c>
      <c r="AS809" s="153">
        <f>[1]节奏总纲!BE809</f>
        <v>63.091430724431625</v>
      </c>
    </row>
    <row r="810" spans="17:45" x14ac:dyDescent="0.15">
      <c r="Q810" s="153">
        <f>[1]节奏总纲!AC810</f>
        <v>807</v>
      </c>
      <c r="R810" s="153">
        <f>[1]节奏总纲!AD810</f>
        <v>96.573669005078543</v>
      </c>
      <c r="S810" s="153">
        <f>[1]节奏总纲!AE810</f>
        <v>98.83064396964869</v>
      </c>
      <c r="T810" s="153">
        <f>[1]节奏总纲!AF810</f>
        <v>102.01387295585346</v>
      </c>
      <c r="U810" s="153">
        <f>[1]节奏总纲!AG810</f>
        <v>106.82377296727488</v>
      </c>
      <c r="V810" s="153">
        <f>[1]节奏总纲!AH810</f>
        <v>115.88353735870058</v>
      </c>
      <c r="AN810" s="153">
        <f>[1]节奏总纲!AZ810</f>
        <v>807</v>
      </c>
      <c r="AO810" s="153">
        <f>[1]节奏总纲!BA810</f>
        <v>52.136855823248943</v>
      </c>
      <c r="AP810" s="153">
        <f>[1]节奏总纲!BB810</f>
        <v>53.645203444074184</v>
      </c>
      <c r="AQ810" s="153">
        <f>[1]节奏总纲!BC810</f>
        <v>55.600581423156946</v>
      </c>
      <c r="AR810" s="153">
        <f>[1]节奏总纲!BD810</f>
        <v>58.361417250975194</v>
      </c>
      <c r="AS810" s="153">
        <f>[1]节奏总纲!BE810</f>
        <v>63.09941176336978</v>
      </c>
    </row>
    <row r="811" spans="17:45" x14ac:dyDescent="0.15">
      <c r="Q811" s="153">
        <f>[1]节奏总纲!AC811</f>
        <v>808</v>
      </c>
      <c r="R811" s="153">
        <f>[1]节奏总纲!AD811</f>
        <v>96.591622464457245</v>
      </c>
      <c r="S811" s="153">
        <f>[1]节奏总纲!AE811</f>
        <v>98.848449820013201</v>
      </c>
      <c r="T811" s="153">
        <f>[1]节奏总纲!AF811</f>
        <v>102.03196594241072</v>
      </c>
      <c r="U811" s="153">
        <f>[1]节奏总纲!AG811</f>
        <v>106.84310083620421</v>
      </c>
      <c r="V811" s="153">
        <f>[1]节奏总纲!AH811</f>
        <v>115.90189107991655</v>
      </c>
      <c r="AN811" s="153">
        <f>[1]节奏总纲!AZ811</f>
        <v>808</v>
      </c>
      <c r="AO811" s="153">
        <f>[1]节奏总纲!BA811</f>
        <v>52.144837159567366</v>
      </c>
      <c r="AP811" s="153">
        <f>[1]节奏总纲!BB811</f>
        <v>53.653819512332554</v>
      </c>
      <c r="AQ811" s="153">
        <f>[1]节奏总纲!BC811</f>
        <v>55.609151363555874</v>
      </c>
      <c r="AR811" s="153">
        <f>[1]节奏总纲!BD811</f>
        <v>58.369703621671334</v>
      </c>
      <c r="AS811" s="153">
        <f>[1]节奏总纲!BE811</f>
        <v>63.107392802307935</v>
      </c>
    </row>
    <row r="812" spans="17:45" x14ac:dyDescent="0.15">
      <c r="Q812" s="153">
        <f>[1]节奏总纲!AC812</f>
        <v>809</v>
      </c>
      <c r="R812" s="153">
        <f>[1]节奏总纲!AD812</f>
        <v>96.609575923835948</v>
      </c>
      <c r="S812" s="153">
        <f>[1]节奏总纲!AE812</f>
        <v>98.866255670377726</v>
      </c>
      <c r="T812" s="153">
        <f>[1]节奏总纲!AF812</f>
        <v>102.05005892896799</v>
      </c>
      <c r="U812" s="153">
        <f>[1]节奏总纲!AG812</f>
        <v>106.86242870513357</v>
      </c>
      <c r="V812" s="153">
        <f>[1]节奏总纲!AH812</f>
        <v>115.92024480113251</v>
      </c>
      <c r="AN812" s="153">
        <f>[1]节奏总纲!AZ812</f>
        <v>809</v>
      </c>
      <c r="AO812" s="153">
        <f>[1]节奏总纲!BA812</f>
        <v>52.152818495885782</v>
      </c>
      <c r="AP812" s="153">
        <f>[1]节奏总纲!BB812</f>
        <v>53.66243558059093</v>
      </c>
      <c r="AQ812" s="153">
        <f>[1]节奏总纲!BC812</f>
        <v>55.617721303954802</v>
      </c>
      <c r="AR812" s="153">
        <f>[1]节奏总纲!BD812</f>
        <v>58.377989992367475</v>
      </c>
      <c r="AS812" s="153">
        <f>[1]节奏总纲!BE812</f>
        <v>63.11537384124609</v>
      </c>
    </row>
    <row r="813" spans="17:45" x14ac:dyDescent="0.15">
      <c r="Q813" s="153">
        <f>[1]节奏总纲!AC813</f>
        <v>810</v>
      </c>
      <c r="R813" s="153">
        <f>[1]节奏总纲!AD813</f>
        <v>96.62752938321465</v>
      </c>
      <c r="S813" s="153">
        <f>[1]节奏总纲!AE813</f>
        <v>98.884061520742236</v>
      </c>
      <c r="T813" s="153">
        <f>[1]节奏总纲!AF813</f>
        <v>102.06815191552525</v>
      </c>
      <c r="U813" s="153">
        <f>[1]节奏总纲!AG813</f>
        <v>106.8817565740629</v>
      </c>
      <c r="V813" s="153">
        <f>[1]节奏总纲!AH813</f>
        <v>115.93859852234847</v>
      </c>
      <c r="AN813" s="153">
        <f>[1]节奏总纲!AZ813</f>
        <v>810</v>
      </c>
      <c r="AO813" s="153">
        <f>[1]节奏总纲!BA813</f>
        <v>52.160799832204205</v>
      </c>
      <c r="AP813" s="153">
        <f>[1]节奏总纲!BB813</f>
        <v>53.6710516488493</v>
      </c>
      <c r="AQ813" s="153">
        <f>[1]节奏总纲!BC813</f>
        <v>55.626291244353737</v>
      </c>
      <c r="AR813" s="153">
        <f>[1]节奏总纲!BD813</f>
        <v>58.386276363063608</v>
      </c>
      <c r="AS813" s="153">
        <f>[1]节奏总纲!BE813</f>
        <v>63.123354880184245</v>
      </c>
    </row>
    <row r="814" spans="17:45" x14ac:dyDescent="0.15">
      <c r="Q814" s="153">
        <f>[1]节奏总纲!AC814</f>
        <v>811</v>
      </c>
      <c r="R814" s="153">
        <f>[1]节奏总纲!AD814</f>
        <v>96.645482842593353</v>
      </c>
      <c r="S814" s="153">
        <f>[1]节奏总纲!AE814</f>
        <v>98.901867371106746</v>
      </c>
      <c r="T814" s="153">
        <f>[1]节奏总纲!AF814</f>
        <v>102.08624490208251</v>
      </c>
      <c r="U814" s="153">
        <f>[1]节奏总纲!AG814</f>
        <v>106.90108444299224</v>
      </c>
      <c r="V814" s="153">
        <f>[1]节奏总纲!AH814</f>
        <v>115.95695224356444</v>
      </c>
      <c r="AN814" s="153">
        <f>[1]节奏总纲!AZ814</f>
        <v>811</v>
      </c>
      <c r="AO814" s="153">
        <f>[1]节奏总纲!BA814</f>
        <v>52.168781168522621</v>
      </c>
      <c r="AP814" s="153">
        <f>[1]节奏总纲!BB814</f>
        <v>53.679667717107669</v>
      </c>
      <c r="AQ814" s="153">
        <f>[1]节奏总纲!BC814</f>
        <v>55.634861184752666</v>
      </c>
      <c r="AR814" s="153">
        <f>[1]节奏总纲!BD814</f>
        <v>58.394562733759749</v>
      </c>
      <c r="AS814" s="153">
        <f>[1]节奏总纲!BE814</f>
        <v>63.1313359191224</v>
      </c>
    </row>
    <row r="815" spans="17:45" x14ac:dyDescent="0.15">
      <c r="Q815" s="153">
        <f>[1]节奏总纲!AC815</f>
        <v>812</v>
      </c>
      <c r="R815" s="153">
        <f>[1]节奏总纲!AD815</f>
        <v>96.663436301972055</v>
      </c>
      <c r="S815" s="153">
        <f>[1]节奏总纲!AE815</f>
        <v>98.919673221471257</v>
      </c>
      <c r="T815" s="153">
        <f>[1]节奏总纲!AF815</f>
        <v>102.10433788863978</v>
      </c>
      <c r="U815" s="153">
        <f>[1]节奏总纲!AG815</f>
        <v>106.92041231192158</v>
      </c>
      <c r="V815" s="153">
        <f>[1]节奏总纲!AH815</f>
        <v>115.9753059647804</v>
      </c>
      <c r="AN815" s="153">
        <f>[1]节奏总纲!AZ815</f>
        <v>812</v>
      </c>
      <c r="AO815" s="153">
        <f>[1]节奏总纲!BA815</f>
        <v>52.176762504841044</v>
      </c>
      <c r="AP815" s="153">
        <f>[1]节奏总纲!BB815</f>
        <v>53.688283785366046</v>
      </c>
      <c r="AQ815" s="153">
        <f>[1]节奏总纲!BC815</f>
        <v>55.643431125151594</v>
      </c>
      <c r="AR815" s="153">
        <f>[1]节奏总纲!BD815</f>
        <v>58.402849104455889</v>
      </c>
      <c r="AS815" s="153">
        <f>[1]节奏总纲!BE815</f>
        <v>63.139316958060554</v>
      </c>
    </row>
    <row r="816" spans="17:45" x14ac:dyDescent="0.15">
      <c r="Q816" s="153">
        <f>[1]节奏总纲!AC816</f>
        <v>813</v>
      </c>
      <c r="R816" s="153">
        <f>[1]节奏总纲!AD816</f>
        <v>96.681389761350758</v>
      </c>
      <c r="S816" s="153">
        <f>[1]节奏总纲!AE816</f>
        <v>98.937479071835781</v>
      </c>
      <c r="T816" s="153">
        <f>[1]节奏总纲!AF816</f>
        <v>102.12243087519704</v>
      </c>
      <c r="U816" s="153">
        <f>[1]节奏总纲!AG816</f>
        <v>106.93974018085093</v>
      </c>
      <c r="V816" s="153">
        <f>[1]节奏总纲!AH816</f>
        <v>115.99365968599636</v>
      </c>
      <c r="AN816" s="153">
        <f>[1]节奏总纲!AZ816</f>
        <v>813</v>
      </c>
      <c r="AO816" s="153">
        <f>[1]节奏总纲!BA816</f>
        <v>52.18474384115946</v>
      </c>
      <c r="AP816" s="153">
        <f>[1]节奏总纲!BB816</f>
        <v>53.696899853624416</v>
      </c>
      <c r="AQ816" s="153">
        <f>[1]节奏总纲!BC816</f>
        <v>55.652001065550522</v>
      </c>
      <c r="AR816" s="153">
        <f>[1]节奏总纲!BD816</f>
        <v>58.41113547515203</v>
      </c>
      <c r="AS816" s="153">
        <f>[1]节奏总纲!BE816</f>
        <v>63.147297996998709</v>
      </c>
    </row>
    <row r="817" spans="17:45" x14ac:dyDescent="0.15">
      <c r="Q817" s="153">
        <f>[1]节奏总纲!AC817</f>
        <v>814</v>
      </c>
      <c r="R817" s="153">
        <f>[1]节奏总纲!AD817</f>
        <v>96.69934322072946</v>
      </c>
      <c r="S817" s="153">
        <f>[1]节奏总纲!AE817</f>
        <v>98.955284922200292</v>
      </c>
      <c r="T817" s="153">
        <f>[1]节奏总纲!AF817</f>
        <v>102.1405238617543</v>
      </c>
      <c r="U817" s="153">
        <f>[1]节奏总纲!AG817</f>
        <v>106.95906804978027</v>
      </c>
      <c r="V817" s="153">
        <f>[1]节奏总纲!AH817</f>
        <v>116.01095922661128</v>
      </c>
      <c r="AN817" s="153">
        <f>[1]节奏总纲!AZ817</f>
        <v>814</v>
      </c>
      <c r="AO817" s="153">
        <f>[1]节奏总纲!BA817</f>
        <v>52.192725177477882</v>
      </c>
      <c r="AP817" s="153">
        <f>[1]节奏总纲!BB817</f>
        <v>53.705515921882785</v>
      </c>
      <c r="AQ817" s="153">
        <f>[1]节奏总纲!BC817</f>
        <v>55.66057100594945</v>
      </c>
      <c r="AR817" s="153">
        <f>[1]节奏总纲!BD817</f>
        <v>58.41942184584817</v>
      </c>
      <c r="AS817" s="153">
        <f>[1]节奏总纲!BE817</f>
        <v>63.155279035936864</v>
      </c>
    </row>
    <row r="818" spans="17:45" x14ac:dyDescent="0.15">
      <c r="Q818" s="153">
        <f>[1]节奏总纲!AC818</f>
        <v>815</v>
      </c>
      <c r="R818" s="153">
        <f>[1]节奏总纲!AD818</f>
        <v>96.717296680108163</v>
      </c>
      <c r="S818" s="153">
        <f>[1]节奏总纲!AE818</f>
        <v>98.973090772564802</v>
      </c>
      <c r="T818" s="153">
        <f>[1]节奏总纲!AF818</f>
        <v>102.15861684831157</v>
      </c>
      <c r="U818" s="153">
        <f>[1]节奏总纲!AG818</f>
        <v>106.97839591870961</v>
      </c>
      <c r="V818" s="153">
        <f>[1]节奏总纲!AH818</f>
        <v>116.02770240249892</v>
      </c>
      <c r="AN818" s="153">
        <f>[1]节奏总纲!AZ818</f>
        <v>815</v>
      </c>
      <c r="AO818" s="153">
        <f>[1]节奏总纲!BA818</f>
        <v>52.200706513796298</v>
      </c>
      <c r="AP818" s="153">
        <f>[1]节奏总纲!BB818</f>
        <v>53.714131990141162</v>
      </c>
      <c r="AQ818" s="153">
        <f>[1]节奏总纲!BC818</f>
        <v>55.669140946348378</v>
      </c>
      <c r="AR818" s="153">
        <f>[1]节奏总纲!BD818</f>
        <v>58.42770821654431</v>
      </c>
      <c r="AS818" s="153">
        <f>[1]节奏总纲!BE818</f>
        <v>63.163260074875019</v>
      </c>
    </row>
    <row r="819" spans="17:45" x14ac:dyDescent="0.15">
      <c r="Q819" s="153">
        <f>[1]节奏总纲!AC819</f>
        <v>816</v>
      </c>
      <c r="R819" s="153">
        <f>[1]节奏总纲!AD819</f>
        <v>96.735250139486865</v>
      </c>
      <c r="S819" s="153">
        <f>[1]节奏总纲!AE819</f>
        <v>98.990896622929327</v>
      </c>
      <c r="T819" s="153">
        <f>[1]节奏总纲!AF819</f>
        <v>102.17670983486883</v>
      </c>
      <c r="U819" s="153">
        <f>[1]节奏总纲!AG819</f>
        <v>106.99772378763896</v>
      </c>
      <c r="V819" s="153">
        <f>[1]节奏总纲!AH819</f>
        <v>116.04444557838656</v>
      </c>
      <c r="AN819" s="153">
        <f>[1]节奏总纲!AZ819</f>
        <v>816</v>
      </c>
      <c r="AO819" s="153">
        <f>[1]节奏总纲!BA819</f>
        <v>52.208687850114714</v>
      </c>
      <c r="AP819" s="153">
        <f>[1]节奏总纲!BB819</f>
        <v>53.722748058399532</v>
      </c>
      <c r="AQ819" s="153">
        <f>[1]节奏总纲!BC819</f>
        <v>55.677710886747306</v>
      </c>
      <c r="AR819" s="153">
        <f>[1]节奏总纲!BD819</f>
        <v>58.435994587240451</v>
      </c>
      <c r="AS819" s="153">
        <f>[1]节奏总纲!BE819</f>
        <v>63.171241113813174</v>
      </c>
    </row>
    <row r="820" spans="17:45" x14ac:dyDescent="0.15">
      <c r="Q820" s="153">
        <f>[1]节奏总纲!AC820</f>
        <v>817</v>
      </c>
      <c r="R820" s="153">
        <f>[1]节奏总纲!AD820</f>
        <v>96.753203598865568</v>
      </c>
      <c r="S820" s="153">
        <f>[1]节奏总纲!AE820</f>
        <v>99.008302083689216</v>
      </c>
      <c r="T820" s="153">
        <f>[1]节奏总纲!AF820</f>
        <v>102.19480282142609</v>
      </c>
      <c r="U820" s="153">
        <f>[1]节奏总纲!AG820</f>
        <v>107.01587272099563</v>
      </c>
      <c r="V820" s="153">
        <f>[1]节奏总纲!AH820</f>
        <v>116.0611887542742</v>
      </c>
      <c r="AN820" s="153">
        <f>[1]节奏总纲!AZ820</f>
        <v>817</v>
      </c>
      <c r="AO820" s="153">
        <f>[1]节奏总纲!BA820</f>
        <v>52.216669186433137</v>
      </c>
      <c r="AP820" s="153">
        <f>[1]节奏总纲!BB820</f>
        <v>53.731364126657908</v>
      </c>
      <c r="AQ820" s="153">
        <f>[1]节奏总纲!BC820</f>
        <v>55.686280827146234</v>
      </c>
      <c r="AR820" s="153">
        <f>[1]节奏总纲!BD820</f>
        <v>58.444280957936591</v>
      </c>
      <c r="AS820" s="153">
        <f>[1]节奏总纲!BE820</f>
        <v>63.179222152751329</v>
      </c>
    </row>
    <row r="821" spans="17:45" x14ac:dyDescent="0.15">
      <c r="Q821" s="153">
        <f>[1]节奏总纲!AC821</f>
        <v>818</v>
      </c>
      <c r="R821" s="153">
        <f>[1]节奏总纲!AD821</f>
        <v>96.77115705824427</v>
      </c>
      <c r="S821" s="153">
        <f>[1]节奏总纲!AE821</f>
        <v>99.0252887097773</v>
      </c>
      <c r="T821" s="153">
        <f>[1]节奏总纲!AF821</f>
        <v>102.21289580798336</v>
      </c>
      <c r="U821" s="153">
        <f>[1]节奏总纲!AG821</f>
        <v>107.03386427916047</v>
      </c>
      <c r="V821" s="153">
        <f>[1]节奏总纲!AH821</f>
        <v>116.07793193016184</v>
      </c>
      <c r="AN821" s="153">
        <f>[1]节奏总纲!AZ821</f>
        <v>818</v>
      </c>
      <c r="AO821" s="153">
        <f>[1]节奏总纲!BA821</f>
        <v>52.224650522751553</v>
      </c>
      <c r="AP821" s="153">
        <f>[1]节奏总纲!BB821</f>
        <v>53.739980194916278</v>
      </c>
      <c r="AQ821" s="153">
        <f>[1]节奏总纲!BC821</f>
        <v>55.694850767545169</v>
      </c>
      <c r="AR821" s="153">
        <f>[1]节奏总纲!BD821</f>
        <v>58.452567328632732</v>
      </c>
      <c r="AS821" s="153">
        <f>[1]节奏总纲!BE821</f>
        <v>63.187203191689484</v>
      </c>
    </row>
    <row r="822" spans="17:45" x14ac:dyDescent="0.15">
      <c r="Q822" s="153">
        <f>[1]节奏总纲!AC822</f>
        <v>819</v>
      </c>
      <c r="R822" s="153">
        <f>[1]节奏总纲!AD822</f>
        <v>96.789110517622973</v>
      </c>
      <c r="S822" s="153">
        <f>[1]节奏总纲!AE822</f>
        <v>99.042275335865384</v>
      </c>
      <c r="T822" s="153">
        <f>[1]节奏总纲!AF822</f>
        <v>102.23098879454061</v>
      </c>
      <c r="U822" s="153">
        <f>[1]节奏总纲!AG822</f>
        <v>107.05185583732531</v>
      </c>
      <c r="V822" s="153">
        <f>[1]节奏总纲!AH822</f>
        <v>116.09467510604948</v>
      </c>
      <c r="AN822" s="153">
        <f>[1]节奏总纲!AZ822</f>
        <v>819</v>
      </c>
      <c r="AO822" s="153">
        <f>[1]节奏总纲!BA822</f>
        <v>52.232631859069976</v>
      </c>
      <c r="AP822" s="153">
        <f>[1]节奏总纲!BB822</f>
        <v>53.748596263174647</v>
      </c>
      <c r="AQ822" s="153">
        <f>[1]节奏总纲!BC822</f>
        <v>55.703420707944098</v>
      </c>
      <c r="AR822" s="153">
        <f>[1]节奏总纲!BD822</f>
        <v>58.460853699328872</v>
      </c>
      <c r="AS822" s="153">
        <f>[1]节奏总纲!BE822</f>
        <v>63.195184230627639</v>
      </c>
    </row>
    <row r="823" spans="17:45" x14ac:dyDescent="0.15">
      <c r="Q823" s="153">
        <f>[1]节奏总纲!AC823</f>
        <v>820</v>
      </c>
      <c r="R823" s="153">
        <f>[1]节奏总纲!AD823</f>
        <v>96.807063977001675</v>
      </c>
      <c r="S823" s="153">
        <f>[1]节奏总纲!AE823</f>
        <v>99.059261961953453</v>
      </c>
      <c r="T823" s="153">
        <f>[1]节奏总纲!AF823</f>
        <v>102.24908178109787</v>
      </c>
      <c r="U823" s="153">
        <f>[1]节奏总纲!AG823</f>
        <v>107.06984739549016</v>
      </c>
      <c r="V823" s="153">
        <f>[1]节奏总纲!AH823</f>
        <v>116.11141828193712</v>
      </c>
      <c r="AN823" s="153">
        <f>[1]节奏总纲!AZ823</f>
        <v>820</v>
      </c>
      <c r="AO823" s="153">
        <f>[1]节奏总纲!BA823</f>
        <v>52.240613195388391</v>
      </c>
      <c r="AP823" s="153">
        <f>[1]节奏总纲!BB823</f>
        <v>53.757212331433024</v>
      </c>
      <c r="AQ823" s="153">
        <f>[1]节奏总纲!BC823</f>
        <v>55.711990648343026</v>
      </c>
      <c r="AR823" s="153">
        <f>[1]节奏总纲!BD823</f>
        <v>58.469140070025013</v>
      </c>
      <c r="AS823" s="153">
        <f>[1]节奏总纲!BE823</f>
        <v>63.203165269565794</v>
      </c>
    </row>
    <row r="824" spans="17:45" x14ac:dyDescent="0.15">
      <c r="Q824" s="153">
        <f>[1]节奏总纲!AC824</f>
        <v>821</v>
      </c>
      <c r="R824" s="153">
        <f>[1]节奏总纲!AD824</f>
        <v>96.825017436380378</v>
      </c>
      <c r="S824" s="153">
        <f>[1]节奏总纲!AE824</f>
        <v>99.076248588041537</v>
      </c>
      <c r="T824" s="153">
        <f>[1]节奏总纲!AF824</f>
        <v>102.26717476765513</v>
      </c>
      <c r="U824" s="153">
        <f>[1]节奏总纲!AG824</f>
        <v>107.08783895365499</v>
      </c>
      <c r="V824" s="153">
        <f>[1]节奏总纲!AH824</f>
        <v>116.12816145782476</v>
      </c>
      <c r="AN824" s="153">
        <f>[1]节奏总纲!AZ824</f>
        <v>821</v>
      </c>
      <c r="AO824" s="153">
        <f>[1]节奏总纲!BA824</f>
        <v>52.248594531706814</v>
      </c>
      <c r="AP824" s="153">
        <f>[1]节奏总纲!BB824</f>
        <v>53.765828399691394</v>
      </c>
      <c r="AQ824" s="153">
        <f>[1]节奏总纲!BC824</f>
        <v>55.720560588741954</v>
      </c>
      <c r="AR824" s="153">
        <f>[1]节奏总纲!BD824</f>
        <v>58.477426440721153</v>
      </c>
      <c r="AS824" s="153">
        <f>[1]节奏总纲!BE824</f>
        <v>63.211146308503949</v>
      </c>
    </row>
    <row r="825" spans="17:45" x14ac:dyDescent="0.15">
      <c r="Q825" s="153">
        <f>[1]节奏总纲!AC825</f>
        <v>822</v>
      </c>
      <c r="R825" s="153">
        <f>[1]节奏总纲!AD825</f>
        <v>96.84297089575908</v>
      </c>
      <c r="S825" s="153">
        <f>[1]节奏总纲!AE825</f>
        <v>99.093235214129621</v>
      </c>
      <c r="T825" s="153">
        <f>[1]节奏总纲!AF825</f>
        <v>102.2852677542124</v>
      </c>
      <c r="U825" s="153">
        <f>[1]节奏总纲!AG825</f>
        <v>107.10583051181983</v>
      </c>
      <c r="V825" s="153">
        <f>[1]节奏总纲!AH825</f>
        <v>116.1449046337124</v>
      </c>
      <c r="AN825" s="153">
        <f>[1]节奏总纲!AZ825</f>
        <v>822</v>
      </c>
      <c r="AO825" s="153">
        <f>[1]节奏总纲!BA825</f>
        <v>52.25657586802523</v>
      </c>
      <c r="AP825" s="153">
        <f>[1]节奏总纲!BB825</f>
        <v>53.774444467949763</v>
      </c>
      <c r="AQ825" s="153">
        <f>[1]节奏总纲!BC825</f>
        <v>55.729130529140882</v>
      </c>
      <c r="AR825" s="153">
        <f>[1]节奏总纲!BD825</f>
        <v>58.485712811417287</v>
      </c>
      <c r="AS825" s="153">
        <f>[1]节奏总纲!BE825</f>
        <v>63.219127347442104</v>
      </c>
    </row>
    <row r="826" spans="17:45" x14ac:dyDescent="0.15">
      <c r="Q826" s="153">
        <f>[1]节奏总纲!AC826</f>
        <v>823</v>
      </c>
      <c r="R826" s="153">
        <f>[1]节奏总纲!AD826</f>
        <v>96.860924355137783</v>
      </c>
      <c r="S826" s="153">
        <f>[1]节奏总纲!AE826</f>
        <v>99.11022184021769</v>
      </c>
      <c r="T826" s="153">
        <f>[1]节奏总纲!AF826</f>
        <v>102.30336074076966</v>
      </c>
      <c r="U826" s="153">
        <f>[1]节奏总纲!AG826</f>
        <v>107.12382206998468</v>
      </c>
      <c r="V826" s="153">
        <f>[1]节奏总纲!AH826</f>
        <v>116.16164780960004</v>
      </c>
      <c r="AN826" s="153">
        <f>[1]节奏总纲!AZ826</f>
        <v>823</v>
      </c>
      <c r="AO826" s="153">
        <f>[1]节奏总纲!BA826</f>
        <v>52.264557204343653</v>
      </c>
      <c r="AP826" s="153">
        <f>[1]节奏总纲!BB826</f>
        <v>53.78306053620814</v>
      </c>
      <c r="AQ826" s="153">
        <f>[1]节奏总纲!BC826</f>
        <v>55.73770046953981</v>
      </c>
      <c r="AR826" s="153">
        <f>[1]节奏总纲!BD826</f>
        <v>58.493999182113427</v>
      </c>
      <c r="AS826" s="153">
        <f>[1]节奏总纲!BE826</f>
        <v>63.227108386380259</v>
      </c>
    </row>
    <row r="827" spans="17:45" x14ac:dyDescent="0.15">
      <c r="Q827" s="153">
        <f>[1]节奏总纲!AC827</f>
        <v>824</v>
      </c>
      <c r="R827" s="153">
        <f>[1]节奏总纲!AD827</f>
        <v>96.878877814516486</v>
      </c>
      <c r="S827" s="153">
        <f>[1]节奏总纲!AE827</f>
        <v>99.127208466305774</v>
      </c>
      <c r="T827" s="153">
        <f>[1]节奏总纲!AF827</f>
        <v>102.32145372732693</v>
      </c>
      <c r="U827" s="153">
        <f>[1]节奏总纲!AG827</f>
        <v>107.14181362814952</v>
      </c>
      <c r="V827" s="153">
        <f>[1]节奏总纲!AH827</f>
        <v>116.17839098548767</v>
      </c>
      <c r="AN827" s="153">
        <f>[1]节奏总纲!AZ827</f>
        <v>824</v>
      </c>
      <c r="AO827" s="153">
        <f>[1]节奏总纲!BA827</f>
        <v>52.272538540662069</v>
      </c>
      <c r="AP827" s="153">
        <f>[1]节奏总纲!BB827</f>
        <v>53.79167660446651</v>
      </c>
      <c r="AQ827" s="153">
        <f>[1]节奏总纲!BC827</f>
        <v>55.746270409938738</v>
      </c>
      <c r="AR827" s="153">
        <f>[1]节奏总纲!BD827</f>
        <v>58.502285552809568</v>
      </c>
      <c r="AS827" s="153">
        <f>[1]节奏总纲!BE827</f>
        <v>63.235089425318414</v>
      </c>
    </row>
    <row r="828" spans="17:45" x14ac:dyDescent="0.15">
      <c r="Q828" s="153">
        <f>[1]节奏总纲!AC828</f>
        <v>825</v>
      </c>
      <c r="R828" s="153">
        <f>[1]节奏总纲!AD828</f>
        <v>96.896831273895188</v>
      </c>
      <c r="S828" s="153">
        <f>[1]节奏总纲!AE828</f>
        <v>99.144195092393858</v>
      </c>
      <c r="T828" s="153">
        <f>[1]节奏总纲!AF828</f>
        <v>102.33954671388419</v>
      </c>
      <c r="U828" s="153">
        <f>[1]节奏总纲!AG828</f>
        <v>107.15980518631437</v>
      </c>
      <c r="V828" s="153">
        <f>[1]节奏总纲!AH828</f>
        <v>116.19513416137531</v>
      </c>
      <c r="AN828" s="153">
        <f>[1]节奏总纲!AZ828</f>
        <v>825</v>
      </c>
      <c r="AO828" s="153">
        <f>[1]节奏总纲!BA828</f>
        <v>52.280519876980485</v>
      </c>
      <c r="AP828" s="153">
        <f>[1]节奏总纲!BB828</f>
        <v>53.800292672724879</v>
      </c>
      <c r="AQ828" s="153">
        <f>[1]节奏总纲!BC828</f>
        <v>55.754840350337673</v>
      </c>
      <c r="AR828" s="153">
        <f>[1]节奏总纲!BD828</f>
        <v>58.510571923505708</v>
      </c>
      <c r="AS828" s="153">
        <f>[1]节奏总纲!BE828</f>
        <v>63.243070464256569</v>
      </c>
    </row>
    <row r="829" spans="17:45" x14ac:dyDescent="0.15">
      <c r="Q829" s="153">
        <f>[1]节奏总纲!AC829</f>
        <v>826</v>
      </c>
      <c r="R829" s="153">
        <f>[1]节奏总纲!AD829</f>
        <v>96.914784733273891</v>
      </c>
      <c r="S829" s="153">
        <f>[1]节奏总纲!AE829</f>
        <v>99.161181718481942</v>
      </c>
      <c r="T829" s="153">
        <f>[1]节奏总纲!AF829</f>
        <v>102.35763970044145</v>
      </c>
      <c r="U829" s="153">
        <f>[1]节奏总纲!AG829</f>
        <v>107.17779674447921</v>
      </c>
      <c r="V829" s="153">
        <f>[1]节奏总纲!AH829</f>
        <v>116.21187733726295</v>
      </c>
      <c r="AN829" s="153">
        <f>[1]节奏总纲!AZ829</f>
        <v>826</v>
      </c>
      <c r="AO829" s="153">
        <f>[1]节奏总纲!BA829</f>
        <v>52.288501213298908</v>
      </c>
      <c r="AP829" s="153">
        <f>[1]节奏总纲!BB829</f>
        <v>53.808908740983256</v>
      </c>
      <c r="AQ829" s="153">
        <f>[1]节奏总纲!BC829</f>
        <v>55.763410290736601</v>
      </c>
      <c r="AR829" s="153">
        <f>[1]节奏总纲!BD829</f>
        <v>58.518858294201848</v>
      </c>
      <c r="AS829" s="153">
        <f>[1]节奏总纲!BE829</f>
        <v>63.251051503194724</v>
      </c>
    </row>
    <row r="830" spans="17:45" x14ac:dyDescent="0.15">
      <c r="Q830" s="153">
        <f>[1]节奏总纲!AC830</f>
        <v>827</v>
      </c>
      <c r="R830" s="153">
        <f>[1]节奏总纲!AD830</f>
        <v>96.932738192652593</v>
      </c>
      <c r="S830" s="153">
        <f>[1]节奏总纲!AE830</f>
        <v>99.178168344570011</v>
      </c>
      <c r="T830" s="153">
        <f>[1]节奏总纲!AF830</f>
        <v>102.37573268699872</v>
      </c>
      <c r="U830" s="153">
        <f>[1]节奏总纲!AG830</f>
        <v>107.19578830264405</v>
      </c>
      <c r="V830" s="153">
        <f>[1]节奏总纲!AH830</f>
        <v>116.22862051315059</v>
      </c>
      <c r="AN830" s="153">
        <f>[1]节奏总纲!AZ830</f>
        <v>827</v>
      </c>
      <c r="AO830" s="153">
        <f>[1]节奏总纲!BA830</f>
        <v>52.296482549617323</v>
      </c>
      <c r="AP830" s="153">
        <f>[1]节奏总纲!BB830</f>
        <v>53.817524809241625</v>
      </c>
      <c r="AQ830" s="153">
        <f>[1]节奏总纲!BC830</f>
        <v>55.771980231135529</v>
      </c>
      <c r="AR830" s="153">
        <f>[1]节奏总纲!BD830</f>
        <v>58.527144664897989</v>
      </c>
      <c r="AS830" s="153">
        <f>[1]节奏总纲!BE830</f>
        <v>63.259032542132879</v>
      </c>
    </row>
    <row r="831" spans="17:45" x14ac:dyDescent="0.15">
      <c r="Q831" s="153">
        <f>[1]节奏总纲!AC831</f>
        <v>828</v>
      </c>
      <c r="R831" s="153">
        <f>[1]节奏总纲!AD831</f>
        <v>96.950691652031296</v>
      </c>
      <c r="S831" s="153">
        <f>[1]节奏总纲!AE831</f>
        <v>99.195154970658095</v>
      </c>
      <c r="T831" s="153">
        <f>[1]节奏总纲!AF831</f>
        <v>102.39382567355598</v>
      </c>
      <c r="U831" s="153">
        <f>[1]节奏总纲!AG831</f>
        <v>107.2137798608089</v>
      </c>
      <c r="V831" s="153">
        <f>[1]节奏总纲!AH831</f>
        <v>116.24536368903823</v>
      </c>
      <c r="AN831" s="153">
        <f>[1]节奏总纲!AZ831</f>
        <v>828</v>
      </c>
      <c r="AO831" s="153">
        <f>[1]节奏总纲!BA831</f>
        <v>52.304463885935746</v>
      </c>
      <c r="AP831" s="153">
        <f>[1]节奏总纲!BB831</f>
        <v>53.826140877499995</v>
      </c>
      <c r="AQ831" s="153">
        <f>[1]节奏总纲!BC831</f>
        <v>55.780550171534458</v>
      </c>
      <c r="AR831" s="153">
        <f>[1]节奏总纲!BD831</f>
        <v>58.535431035594129</v>
      </c>
      <c r="AS831" s="153">
        <f>[1]节奏总纲!BE831</f>
        <v>63.267013581071033</v>
      </c>
    </row>
    <row r="832" spans="17:45" x14ac:dyDescent="0.15">
      <c r="Q832" s="153">
        <f>[1]节奏总纲!AC832</f>
        <v>829</v>
      </c>
      <c r="R832" s="153">
        <f>[1]节奏总纲!AD832</f>
        <v>96.968645111409998</v>
      </c>
      <c r="S832" s="153">
        <f>[1]节奏总纲!AE832</f>
        <v>99.212141596746179</v>
      </c>
      <c r="T832" s="153">
        <f>[1]节奏总纲!AF832</f>
        <v>102.41191866011324</v>
      </c>
      <c r="U832" s="153">
        <f>[1]节奏总纲!AG832</f>
        <v>107.23177141897374</v>
      </c>
      <c r="V832" s="153">
        <f>[1]节奏总纲!AH832</f>
        <v>116.26210686492587</v>
      </c>
      <c r="AN832" s="153">
        <f>[1]节奏总纲!AZ832</f>
        <v>829</v>
      </c>
      <c r="AO832" s="153">
        <f>[1]节奏总纲!BA832</f>
        <v>52.312445222254162</v>
      </c>
      <c r="AP832" s="153">
        <f>[1]节奏总纲!BB832</f>
        <v>53.834756945758372</v>
      </c>
      <c r="AQ832" s="153">
        <f>[1]节奏总纲!BC832</f>
        <v>55.789120111933386</v>
      </c>
      <c r="AR832" s="153">
        <f>[1]节奏总纲!BD832</f>
        <v>58.54371740629027</v>
      </c>
      <c r="AS832" s="153">
        <f>[1]节奏总纲!BE832</f>
        <v>63.274994620009188</v>
      </c>
    </row>
    <row r="833" spans="17:45" x14ac:dyDescent="0.15">
      <c r="Q833" s="153">
        <f>[1]节奏总纲!AC833</f>
        <v>830</v>
      </c>
      <c r="R833" s="153">
        <f>[1]节奏总纲!AD833</f>
        <v>96.986598570788701</v>
      </c>
      <c r="S833" s="153">
        <f>[1]节奏总纲!AE833</f>
        <v>99.229128222834248</v>
      </c>
      <c r="T833" s="153">
        <f>[1]节奏总纲!AF833</f>
        <v>102.43001164667051</v>
      </c>
      <c r="U833" s="153">
        <f>[1]节奏总纲!AG833</f>
        <v>107.24976297713857</v>
      </c>
      <c r="V833" s="153">
        <f>[1]节奏总纲!AH833</f>
        <v>116.27885004081351</v>
      </c>
      <c r="AN833" s="153">
        <f>[1]节奏总纲!AZ833</f>
        <v>830</v>
      </c>
      <c r="AO833" s="153">
        <f>[1]节奏总纲!BA833</f>
        <v>52.320426558572585</v>
      </c>
      <c r="AP833" s="153">
        <f>[1]节奏总纲!BB833</f>
        <v>53.843373014016741</v>
      </c>
      <c r="AQ833" s="153">
        <f>[1]节奏总纲!BC833</f>
        <v>55.797690052332314</v>
      </c>
      <c r="AR833" s="153">
        <f>[1]节奏总纲!BD833</f>
        <v>58.55200377698641</v>
      </c>
      <c r="AS833" s="153">
        <f>[1]节奏总纲!BE833</f>
        <v>63.282975658947343</v>
      </c>
    </row>
    <row r="834" spans="17:45" x14ac:dyDescent="0.15">
      <c r="Q834" s="153">
        <f>[1]节奏总纲!AC834</f>
        <v>831</v>
      </c>
      <c r="R834" s="153">
        <f>[1]节奏总纲!AD834</f>
        <v>97.004247194324662</v>
      </c>
      <c r="S834" s="153">
        <f>[1]节奏总纲!AE834</f>
        <v>99.246114848922332</v>
      </c>
      <c r="T834" s="153">
        <f>[1]节奏总纲!AF834</f>
        <v>102.44810463322777</v>
      </c>
      <c r="U834" s="153">
        <f>[1]节奏总纲!AG834</f>
        <v>107.26775453530342</v>
      </c>
      <c r="V834" s="153">
        <f>[1]节奏总纲!AH834</f>
        <v>116.29559321670115</v>
      </c>
      <c r="AN834" s="153">
        <f>[1]节奏总纲!AZ834</f>
        <v>831</v>
      </c>
      <c r="AO834" s="153">
        <f>[1]节奏总纲!BA834</f>
        <v>52.328407894891001</v>
      </c>
      <c r="AP834" s="153">
        <f>[1]节奏总纲!BB834</f>
        <v>53.851989082275111</v>
      </c>
      <c r="AQ834" s="153">
        <f>[1]节奏总纲!BC834</f>
        <v>55.806259992731242</v>
      </c>
      <c r="AR834" s="153">
        <f>[1]节奏总纲!BD834</f>
        <v>58.560290147682551</v>
      </c>
      <c r="AS834" s="153">
        <f>[1]节奏总纲!BE834</f>
        <v>63.290956697885498</v>
      </c>
    </row>
    <row r="835" spans="17:45" x14ac:dyDescent="0.15">
      <c r="Q835" s="153">
        <f>[1]节奏总纲!AC835</f>
        <v>832</v>
      </c>
      <c r="R835" s="153">
        <f>[1]节奏总纲!AD835</f>
        <v>97.020998364237201</v>
      </c>
      <c r="S835" s="153">
        <f>[1]节奏总纲!AE835</f>
        <v>99.263101475010416</v>
      </c>
      <c r="T835" s="153">
        <f>[1]节奏总纲!AF835</f>
        <v>102.46619761978504</v>
      </c>
      <c r="U835" s="153">
        <f>[1]节奏总纲!AG835</f>
        <v>107.28574609346826</v>
      </c>
      <c r="V835" s="153">
        <f>[1]节奏总纲!AH835</f>
        <v>116.31233639258879</v>
      </c>
      <c r="AN835" s="153">
        <f>[1]节奏总纲!AZ835</f>
        <v>832</v>
      </c>
      <c r="AO835" s="153">
        <f>[1]节奏总纲!BA835</f>
        <v>52.336389231209424</v>
      </c>
      <c r="AP835" s="153">
        <f>[1]节奏总纲!BB835</f>
        <v>53.860605150533488</v>
      </c>
      <c r="AQ835" s="153">
        <f>[1]节奏总纲!BC835</f>
        <v>55.81482993313017</v>
      </c>
      <c r="AR835" s="153">
        <f>[1]节奏总纲!BD835</f>
        <v>58.568576518378691</v>
      </c>
      <c r="AS835" s="153">
        <f>[1]节奏总纲!BE835</f>
        <v>63.298937736823653</v>
      </c>
    </row>
    <row r="836" spans="17:45" x14ac:dyDescent="0.15">
      <c r="Q836" s="153">
        <f>[1]节奏总纲!AC836</f>
        <v>833</v>
      </c>
      <c r="R836" s="153">
        <f>[1]节奏总纲!AD836</f>
        <v>97.037749534149754</v>
      </c>
      <c r="S836" s="153">
        <f>[1]节奏总纲!AE836</f>
        <v>99.280088101098485</v>
      </c>
      <c r="T836" s="153">
        <f>[1]节奏总纲!AF836</f>
        <v>102.4842906063423</v>
      </c>
      <c r="U836" s="153">
        <f>[1]节奏总纲!AG836</f>
        <v>107.30373765163311</v>
      </c>
      <c r="V836" s="153">
        <f>[1]节奏总纲!AH836</f>
        <v>116.32907956847643</v>
      </c>
      <c r="AN836" s="153">
        <f>[1]节奏总纲!AZ836</f>
        <v>833</v>
      </c>
      <c r="AO836" s="153">
        <f>[1]节奏总纲!BA836</f>
        <v>52.344370567527839</v>
      </c>
      <c r="AP836" s="153">
        <f>[1]节奏总纲!BB836</f>
        <v>53.869221218791857</v>
      </c>
      <c r="AQ836" s="153">
        <f>[1]节奏总纲!BC836</f>
        <v>55.823399873529105</v>
      </c>
      <c r="AR836" s="153">
        <f>[1]节奏总纲!BD836</f>
        <v>58.576862889074832</v>
      </c>
      <c r="AS836" s="153">
        <f>[1]节奏总纲!BE836</f>
        <v>63.306918775761808</v>
      </c>
    </row>
    <row r="837" spans="17:45" x14ac:dyDescent="0.15">
      <c r="Q837" s="153">
        <f>[1]节奏总纲!AC837</f>
        <v>834</v>
      </c>
      <c r="R837" s="153">
        <f>[1]节奏总纲!AD837</f>
        <v>97.054500704062292</v>
      </c>
      <c r="S837" s="153">
        <f>[1]节奏总纲!AE837</f>
        <v>99.297074727186569</v>
      </c>
      <c r="T837" s="153">
        <f>[1]节奏总纲!AF837</f>
        <v>102.50238359289956</v>
      </c>
      <c r="U837" s="153">
        <f>[1]节奏总纲!AG837</f>
        <v>107.32172920979795</v>
      </c>
      <c r="V837" s="153">
        <f>[1]节奏总纲!AH837</f>
        <v>116.34582274436407</v>
      </c>
      <c r="AN837" s="153">
        <f>[1]节奏总纲!AZ837</f>
        <v>834</v>
      </c>
      <c r="AO837" s="153">
        <f>[1]节奏总纲!BA837</f>
        <v>52.352351903846255</v>
      </c>
      <c r="AP837" s="153">
        <f>[1]节奏总纲!BB837</f>
        <v>53.877837287050234</v>
      </c>
      <c r="AQ837" s="153">
        <f>[1]节奏总纲!BC837</f>
        <v>55.831969813928033</v>
      </c>
      <c r="AR837" s="153">
        <f>[1]节奏总纲!BD837</f>
        <v>58.585149259770965</v>
      </c>
      <c r="AS837" s="153">
        <f>[1]节奏总纲!BE837</f>
        <v>63.314899814699963</v>
      </c>
    </row>
    <row r="838" spans="17:45" x14ac:dyDescent="0.15">
      <c r="Q838" s="153">
        <f>[1]节奏总纲!AC838</f>
        <v>835</v>
      </c>
      <c r="R838" s="153">
        <f>[1]节奏总纲!AD838</f>
        <v>97.071251873974845</v>
      </c>
      <c r="S838" s="153">
        <f>[1]节奏总纲!AE838</f>
        <v>99.314061353274653</v>
      </c>
      <c r="T838" s="153">
        <f>[1]节奏总纲!AF838</f>
        <v>102.52047657945683</v>
      </c>
      <c r="U838" s="153">
        <f>[1]节奏总纲!AG838</f>
        <v>107.33972076796279</v>
      </c>
      <c r="V838" s="153">
        <f>[1]节奏总纲!AH838</f>
        <v>116.36256592025171</v>
      </c>
      <c r="AN838" s="153">
        <f>[1]节奏总纲!AZ838</f>
        <v>835</v>
      </c>
      <c r="AO838" s="153">
        <f>[1]节奏总纲!BA838</f>
        <v>52.360333240164678</v>
      </c>
      <c r="AP838" s="153">
        <f>[1]节奏总纲!BB838</f>
        <v>53.886453355308603</v>
      </c>
      <c r="AQ838" s="153">
        <f>[1]节奏总纲!BC838</f>
        <v>55.840539754326961</v>
      </c>
      <c r="AR838" s="153">
        <f>[1]节奏总纲!BD838</f>
        <v>58.593435630467106</v>
      </c>
      <c r="AS838" s="153">
        <f>[1]节奏总纲!BE838</f>
        <v>63.322880853638118</v>
      </c>
    </row>
    <row r="839" spans="17:45" x14ac:dyDescent="0.15">
      <c r="Q839" s="153">
        <f>[1]节奏总纲!AC839</f>
        <v>836</v>
      </c>
      <c r="R839" s="153">
        <f>[1]节奏总纲!AD839</f>
        <v>97.088003043887383</v>
      </c>
      <c r="S839" s="153">
        <f>[1]节奏总纲!AE839</f>
        <v>99.331047979362737</v>
      </c>
      <c r="T839" s="153">
        <f>[1]节奏总纲!AF839</f>
        <v>102.53856956601409</v>
      </c>
      <c r="U839" s="153">
        <f>[1]节奏总纲!AG839</f>
        <v>107.35771232612764</v>
      </c>
      <c r="V839" s="153">
        <f>[1]节奏总纲!AH839</f>
        <v>116.37930909613935</v>
      </c>
      <c r="AN839" s="153">
        <f>[1]节奏总纲!AZ839</f>
        <v>836</v>
      </c>
      <c r="AO839" s="153">
        <f>[1]节奏总纲!BA839</f>
        <v>52.368314576483094</v>
      </c>
      <c r="AP839" s="153">
        <f>[1]节奏总纲!BB839</f>
        <v>53.895069423566973</v>
      </c>
      <c r="AQ839" s="153">
        <f>[1]节奏总纲!BC839</f>
        <v>55.84910969472589</v>
      </c>
      <c r="AR839" s="153">
        <f>[1]节奏总纲!BD839</f>
        <v>58.601722001163246</v>
      </c>
      <c r="AS839" s="153">
        <f>[1]节奏总纲!BE839</f>
        <v>63.330861892576273</v>
      </c>
    </row>
    <row r="840" spans="17:45" x14ac:dyDescent="0.15">
      <c r="Q840" s="153">
        <f>[1]节奏总纲!AC840</f>
        <v>837</v>
      </c>
      <c r="R840" s="153">
        <f>[1]节奏总纲!AD840</f>
        <v>97.104754213799936</v>
      </c>
      <c r="S840" s="153">
        <f>[1]节奏总纲!AE840</f>
        <v>99.348034605450806</v>
      </c>
      <c r="T840" s="153">
        <f>[1]节奏总纲!AF840</f>
        <v>102.55666255257135</v>
      </c>
      <c r="U840" s="153">
        <f>[1]节奏总纲!AG840</f>
        <v>107.37570388429248</v>
      </c>
      <c r="V840" s="153">
        <f>[1]节奏总纲!AH840</f>
        <v>116.39605227202699</v>
      </c>
      <c r="AN840" s="153">
        <f>[1]节奏总纲!AZ840</f>
        <v>837</v>
      </c>
      <c r="AO840" s="153">
        <f>[1]节奏总纲!BA840</f>
        <v>52.376295912801517</v>
      </c>
      <c r="AP840" s="153">
        <f>[1]节奏总纲!BB840</f>
        <v>53.90368549182535</v>
      </c>
      <c r="AQ840" s="153">
        <f>[1]节奏总纲!BC840</f>
        <v>55.857679635124818</v>
      </c>
      <c r="AR840" s="153">
        <f>[1]节奏总纲!BD840</f>
        <v>58.610008371859387</v>
      </c>
      <c r="AS840" s="153">
        <f>[1]节奏总纲!BE840</f>
        <v>63.338842931514428</v>
      </c>
    </row>
    <row r="841" spans="17:45" x14ac:dyDescent="0.15">
      <c r="Q841" s="153">
        <f>[1]节奏总纲!AC841</f>
        <v>838</v>
      </c>
      <c r="R841" s="153">
        <f>[1]节奏总纲!AD841</f>
        <v>97.121505383712474</v>
      </c>
      <c r="S841" s="153">
        <f>[1]节奏总纲!AE841</f>
        <v>99.36502123153889</v>
      </c>
      <c r="T841" s="153">
        <f>[1]节奏总纲!AF841</f>
        <v>102.57475553912862</v>
      </c>
      <c r="U841" s="153">
        <f>[1]节奏总纲!AG841</f>
        <v>107.39369544245731</v>
      </c>
      <c r="V841" s="153">
        <f>[1]节奏总纲!AH841</f>
        <v>116.41279544791463</v>
      </c>
      <c r="AN841" s="153">
        <f>[1]节奏总纲!AZ841</f>
        <v>838</v>
      </c>
      <c r="AO841" s="153">
        <f>[1]节奏总纲!BA841</f>
        <v>52.384277249119933</v>
      </c>
      <c r="AP841" s="153">
        <f>[1]节奏总纲!BB841</f>
        <v>53.912301560083719</v>
      </c>
      <c r="AQ841" s="153">
        <f>[1]节奏总纲!BC841</f>
        <v>55.866249575523746</v>
      </c>
      <c r="AR841" s="153">
        <f>[1]节奏总纲!BD841</f>
        <v>58.618294742555527</v>
      </c>
      <c r="AS841" s="153">
        <f>[1]节奏总纲!BE841</f>
        <v>63.346823970452583</v>
      </c>
    </row>
    <row r="842" spans="17:45" x14ac:dyDescent="0.15">
      <c r="Q842" s="153">
        <f>[1]节奏总纲!AC842</f>
        <v>839</v>
      </c>
      <c r="R842" s="153">
        <f>[1]节奏总纲!AD842</f>
        <v>97.138256553625027</v>
      </c>
      <c r="S842" s="153">
        <f>[1]节奏总纲!AE842</f>
        <v>99.382007857626974</v>
      </c>
      <c r="T842" s="153">
        <f>[1]节奏总纲!AF842</f>
        <v>102.59284852568588</v>
      </c>
      <c r="U842" s="153">
        <f>[1]节奏总纲!AG842</f>
        <v>107.41168700062217</v>
      </c>
      <c r="V842" s="153">
        <f>[1]节奏总纲!AH842</f>
        <v>116.42953862380227</v>
      </c>
      <c r="AN842" s="153">
        <f>[1]节奏总纲!AZ842</f>
        <v>839</v>
      </c>
      <c r="AO842" s="153">
        <f>[1]节奏总纲!BA842</f>
        <v>52.392258585438356</v>
      </c>
      <c r="AP842" s="153">
        <f>[1]节奏总纲!BB842</f>
        <v>53.920917628342089</v>
      </c>
      <c r="AQ842" s="153">
        <f>[1]节奏总纲!BC842</f>
        <v>55.874819515922674</v>
      </c>
      <c r="AR842" s="153">
        <f>[1]节奏总纲!BD842</f>
        <v>58.626581113251667</v>
      </c>
      <c r="AS842" s="153">
        <f>[1]节奏总纲!BE842</f>
        <v>63.354805009390738</v>
      </c>
    </row>
    <row r="843" spans="17:45" x14ac:dyDescent="0.15">
      <c r="Q843" s="153">
        <f>[1]节奏总纲!AC843</f>
        <v>840</v>
      </c>
      <c r="R843" s="153">
        <f>[1]节奏总纲!AD843</f>
        <v>97.155007723537565</v>
      </c>
      <c r="S843" s="153">
        <f>[1]节奏总纲!AE843</f>
        <v>99.398994483715043</v>
      </c>
      <c r="T843" s="153">
        <f>[1]节奏总纲!AF843</f>
        <v>102.61094151224314</v>
      </c>
      <c r="U843" s="153">
        <f>[1]节奏总纲!AG843</f>
        <v>107.429678558787</v>
      </c>
      <c r="V843" s="153">
        <f>[1]节奏总纲!AH843</f>
        <v>116.44628179968991</v>
      </c>
      <c r="AN843" s="153">
        <f>[1]节奏总纲!AZ843</f>
        <v>840</v>
      </c>
      <c r="AO843" s="153">
        <f>[1]节奏总纲!BA843</f>
        <v>52.400239921756771</v>
      </c>
      <c r="AP843" s="153">
        <f>[1]节奏总纲!BB843</f>
        <v>53.929533696600465</v>
      </c>
      <c r="AQ843" s="153">
        <f>[1]节奏总纲!BC843</f>
        <v>55.883389456321602</v>
      </c>
      <c r="AR843" s="153">
        <f>[1]节奏总纲!BD843</f>
        <v>58.634867483947808</v>
      </c>
      <c r="AS843" s="153">
        <f>[1]节奏总纲!BE843</f>
        <v>63.362786048328893</v>
      </c>
    </row>
    <row r="844" spans="17:45" x14ac:dyDescent="0.15">
      <c r="Q844" s="153">
        <f>[1]节奏总纲!AC844</f>
        <v>841</v>
      </c>
      <c r="R844" s="153">
        <f>[1]节奏总纲!AD844</f>
        <v>97.171758893450104</v>
      </c>
      <c r="S844" s="153">
        <f>[1]节奏总纲!AE844</f>
        <v>99.415981109803127</v>
      </c>
      <c r="T844" s="153">
        <f>[1]节奏总纲!AF844</f>
        <v>102.62903449880041</v>
      </c>
      <c r="U844" s="153">
        <f>[1]节奏总纲!AG844</f>
        <v>107.44767011695184</v>
      </c>
      <c r="V844" s="153">
        <f>[1]节奏总纲!AH844</f>
        <v>116.46302497557755</v>
      </c>
      <c r="AN844" s="153">
        <f>[1]节奏总纲!AZ844</f>
        <v>841</v>
      </c>
      <c r="AO844" s="153">
        <f>[1]节奏总纲!BA844</f>
        <v>52.408221258075194</v>
      </c>
      <c r="AP844" s="153">
        <f>[1]节奏总纲!BB844</f>
        <v>53.938149764858835</v>
      </c>
      <c r="AQ844" s="153">
        <f>[1]节奏总纲!BC844</f>
        <v>55.891959396720537</v>
      </c>
      <c r="AR844" s="153">
        <f>[1]节奏总纲!BD844</f>
        <v>58.643153854643948</v>
      </c>
      <c r="AS844" s="153">
        <f>[1]节奏总纲!BE844</f>
        <v>63.370767087267048</v>
      </c>
    </row>
    <row r="845" spans="17:45" x14ac:dyDescent="0.15">
      <c r="Q845" s="153">
        <f>[1]节奏总纲!AC845</f>
        <v>842</v>
      </c>
      <c r="R845" s="153">
        <f>[1]节奏总纲!AD845</f>
        <v>97.188510063362656</v>
      </c>
      <c r="S845" s="153">
        <f>[1]节奏总纲!AE845</f>
        <v>99.432967735891211</v>
      </c>
      <c r="T845" s="153">
        <f>[1]节奏总纲!AF845</f>
        <v>102.64712748535767</v>
      </c>
      <c r="U845" s="153">
        <f>[1]节奏总纲!AG845</f>
        <v>107.46566167511669</v>
      </c>
      <c r="V845" s="153">
        <f>[1]节奏总纲!AH845</f>
        <v>116.47976815146519</v>
      </c>
      <c r="AN845" s="153">
        <f>[1]节奏总纲!AZ845</f>
        <v>842</v>
      </c>
      <c r="AO845" s="153">
        <f>[1]节奏总纲!BA845</f>
        <v>52.41620259439361</v>
      </c>
      <c r="AP845" s="153">
        <f>[1]节奏总纲!BB845</f>
        <v>53.946765833117205</v>
      </c>
      <c r="AQ845" s="153">
        <f>[1]节奏总纲!BC845</f>
        <v>55.900529337119465</v>
      </c>
      <c r="AR845" s="153">
        <f>[1]节奏总纲!BD845</f>
        <v>58.651440225340089</v>
      </c>
      <c r="AS845" s="153">
        <f>[1]节奏总纲!BE845</f>
        <v>63.378748126205203</v>
      </c>
    </row>
    <row r="846" spans="17:45" x14ac:dyDescent="0.15">
      <c r="Q846" s="153">
        <f>[1]节奏总纲!AC846</f>
        <v>843</v>
      </c>
      <c r="R846" s="153">
        <f>[1]节奏总纲!AD846</f>
        <v>97.205261233275195</v>
      </c>
      <c r="S846" s="153">
        <f>[1]节奏总纲!AE846</f>
        <v>99.44995436197928</v>
      </c>
      <c r="T846" s="153">
        <f>[1]节奏总纲!AF846</f>
        <v>102.66522047191494</v>
      </c>
      <c r="U846" s="153">
        <f>[1]节奏总纲!AG846</f>
        <v>107.48365323328153</v>
      </c>
      <c r="V846" s="153">
        <f>[1]节奏总纲!AH846</f>
        <v>116.49651132735283</v>
      </c>
      <c r="AN846" s="153">
        <f>[1]节奏总纲!AZ846</f>
        <v>843</v>
      </c>
      <c r="AO846" s="153">
        <f>[1]节奏总纲!BA846</f>
        <v>52.424183930712026</v>
      </c>
      <c r="AP846" s="153">
        <f>[1]节奏总纲!BB846</f>
        <v>53.955381901375581</v>
      </c>
      <c r="AQ846" s="153">
        <f>[1]节奏总纲!BC846</f>
        <v>55.909099277518393</v>
      </c>
      <c r="AR846" s="153">
        <f>[1]节奏总纲!BD846</f>
        <v>58.659726596036229</v>
      </c>
      <c r="AS846" s="153">
        <f>[1]节奏总纲!BE846</f>
        <v>63.386729165143358</v>
      </c>
    </row>
    <row r="847" spans="17:45" x14ac:dyDescent="0.15">
      <c r="Q847" s="153">
        <f>[1]节奏总纲!AC847</f>
        <v>844</v>
      </c>
      <c r="R847" s="153">
        <f>[1]节奏总纲!AD847</f>
        <v>97.222012403187748</v>
      </c>
      <c r="S847" s="153">
        <f>[1]节奏总纲!AE847</f>
        <v>99.466940988067364</v>
      </c>
      <c r="T847" s="153">
        <f>[1]节奏总纲!AF847</f>
        <v>102.6833134584722</v>
      </c>
      <c r="U847" s="153">
        <f>[1]节奏总纲!AG847</f>
        <v>107.50164479144638</v>
      </c>
      <c r="V847" s="153">
        <f>[1]节奏总纲!AH847</f>
        <v>116.51325450324047</v>
      </c>
      <c r="AN847" s="153">
        <f>[1]节奏总纲!AZ847</f>
        <v>844</v>
      </c>
      <c r="AO847" s="153">
        <f>[1]节奏总纲!BA847</f>
        <v>52.432165267030449</v>
      </c>
      <c r="AP847" s="153">
        <f>[1]节奏总纲!BB847</f>
        <v>53.963997969633951</v>
      </c>
      <c r="AQ847" s="153">
        <f>[1]节奏总纲!BC847</f>
        <v>55.917669217917322</v>
      </c>
      <c r="AR847" s="153">
        <f>[1]节奏总纲!BD847</f>
        <v>58.66801296673237</v>
      </c>
      <c r="AS847" s="153">
        <f>[1]节奏总纲!BE847</f>
        <v>63.394710204081512</v>
      </c>
    </row>
    <row r="848" spans="17:45" x14ac:dyDescent="0.15">
      <c r="Q848" s="153">
        <f>[1]节奏总纲!AC848</f>
        <v>845</v>
      </c>
      <c r="R848" s="153">
        <f>[1]节奏总纲!AD848</f>
        <v>97.238763573100286</v>
      </c>
      <c r="S848" s="153">
        <f>[1]节奏总纲!AE848</f>
        <v>99.483927614155448</v>
      </c>
      <c r="T848" s="153">
        <f>[1]节奏总纲!AF848</f>
        <v>102.70140644502946</v>
      </c>
      <c r="U848" s="153">
        <f>[1]节奏总纲!AG848</f>
        <v>107.51963634961122</v>
      </c>
      <c r="V848" s="153">
        <f>[1]节奏总纲!AH848</f>
        <v>116.52999767912812</v>
      </c>
      <c r="AN848" s="153">
        <f>[1]节奏总纲!AZ848</f>
        <v>845</v>
      </c>
      <c r="AO848" s="153">
        <f>[1]节奏总纲!BA848</f>
        <v>52.440146603348865</v>
      </c>
      <c r="AP848" s="153">
        <f>[1]节奏总纲!BB848</f>
        <v>53.97261403789232</v>
      </c>
      <c r="AQ848" s="153">
        <f>[1]节奏总纲!BC848</f>
        <v>55.92623915831625</v>
      </c>
      <c r="AR848" s="153">
        <f>[1]节奏总纲!BD848</f>
        <v>58.676299337428503</v>
      </c>
      <c r="AS848" s="153">
        <f>[1]节奏总纲!BE848</f>
        <v>63.402691243019667</v>
      </c>
    </row>
    <row r="849" spans="17:45" x14ac:dyDescent="0.15">
      <c r="Q849" s="153">
        <f>[1]节奏总纲!AC849</f>
        <v>846</v>
      </c>
      <c r="R849" s="153">
        <f>[1]节奏总纲!AD849</f>
        <v>97.255514743012839</v>
      </c>
      <c r="S849" s="153">
        <f>[1]节奏总纲!AE849</f>
        <v>99.500914240243532</v>
      </c>
      <c r="T849" s="153">
        <f>[1]节奏总纲!AF849</f>
        <v>102.71949943158673</v>
      </c>
      <c r="U849" s="153">
        <f>[1]节奏总纲!AG849</f>
        <v>107.53762790777606</v>
      </c>
      <c r="V849" s="153">
        <f>[1]节奏总纲!AH849</f>
        <v>116.54674085501576</v>
      </c>
      <c r="AN849" s="153">
        <f>[1]节奏总纲!AZ849</f>
        <v>846</v>
      </c>
      <c r="AO849" s="153">
        <f>[1]节奏总纲!BA849</f>
        <v>52.448127939667287</v>
      </c>
      <c r="AP849" s="153">
        <f>[1]节奏总纲!BB849</f>
        <v>53.981230106150697</v>
      </c>
      <c r="AQ849" s="153">
        <f>[1]节奏总纲!BC849</f>
        <v>55.934809098715178</v>
      </c>
      <c r="AR849" s="153">
        <f>[1]节奏总纲!BD849</f>
        <v>58.684585708124644</v>
      </c>
      <c r="AS849" s="153">
        <f>[1]节奏总纲!BE849</f>
        <v>63.410672281957822</v>
      </c>
    </row>
    <row r="850" spans="17:45" x14ac:dyDescent="0.15">
      <c r="Q850" s="153">
        <f>[1]节奏总纲!AC850</f>
        <v>847</v>
      </c>
      <c r="R850" s="153">
        <f>[1]节奏总纲!AD850</f>
        <v>97.272265912925377</v>
      </c>
      <c r="S850" s="153">
        <f>[1]节奏总纲!AE850</f>
        <v>99.517900866331601</v>
      </c>
      <c r="T850" s="153">
        <f>[1]节奏总纲!AF850</f>
        <v>102.73759241814399</v>
      </c>
      <c r="U850" s="153">
        <f>[1]节奏总纲!AG850</f>
        <v>107.55561946594091</v>
      </c>
      <c r="V850" s="153">
        <f>[1]节奏总纲!AH850</f>
        <v>116.5634840309034</v>
      </c>
      <c r="AN850" s="153">
        <f>[1]节奏总纲!AZ850</f>
        <v>847</v>
      </c>
      <c r="AO850" s="153">
        <f>[1]节奏总纲!BA850</f>
        <v>52.456109275985703</v>
      </c>
      <c r="AP850" s="153">
        <f>[1]节奏总纲!BB850</f>
        <v>53.989846174409067</v>
      </c>
      <c r="AQ850" s="153">
        <f>[1]节奏总纲!BC850</f>
        <v>55.943379039114106</v>
      </c>
      <c r="AR850" s="153">
        <f>[1]节奏总纲!BD850</f>
        <v>58.692872078820784</v>
      </c>
      <c r="AS850" s="153">
        <f>[1]节奏总纲!BE850</f>
        <v>63.418653320895977</v>
      </c>
    </row>
    <row r="851" spans="17:45" x14ac:dyDescent="0.15">
      <c r="Q851" s="153">
        <f>[1]节奏总纲!AC851</f>
        <v>848</v>
      </c>
      <c r="R851" s="153">
        <f>[1]节奏总纲!AD851</f>
        <v>97.28901708283793</v>
      </c>
      <c r="S851" s="153">
        <f>[1]节奏总纲!AE851</f>
        <v>99.534887492419685</v>
      </c>
      <c r="T851" s="153">
        <f>[1]节奏总纲!AF851</f>
        <v>102.75568540470125</v>
      </c>
      <c r="U851" s="153">
        <f>[1]节奏总纲!AG851</f>
        <v>107.57361102410574</v>
      </c>
      <c r="V851" s="153">
        <f>[1]节奏总纲!AH851</f>
        <v>116.58022720679104</v>
      </c>
      <c r="AN851" s="153">
        <f>[1]节奏总纲!AZ851</f>
        <v>848</v>
      </c>
      <c r="AO851" s="153">
        <f>[1]节奏总纲!BA851</f>
        <v>52.464090612304126</v>
      </c>
      <c r="AP851" s="153">
        <f>[1]节奏总纲!BB851</f>
        <v>53.998462242667436</v>
      </c>
      <c r="AQ851" s="153">
        <f>[1]节奏总纲!BC851</f>
        <v>55.951948979513034</v>
      </c>
      <c r="AR851" s="153">
        <f>[1]节奏总纲!BD851</f>
        <v>58.701158449516925</v>
      </c>
      <c r="AS851" s="153">
        <f>[1]节奏总纲!BE851</f>
        <v>63.426634359834132</v>
      </c>
    </row>
    <row r="852" spans="17:45" x14ac:dyDescent="0.15">
      <c r="Q852" s="153">
        <f>[1]节奏总纲!AC852</f>
        <v>849</v>
      </c>
      <c r="R852" s="153">
        <f>[1]节奏总纲!AD852</f>
        <v>97.305768252750468</v>
      </c>
      <c r="S852" s="153">
        <f>[1]节奏总纲!AE852</f>
        <v>99.551874118507769</v>
      </c>
      <c r="T852" s="153">
        <f>[1]节奏总纲!AF852</f>
        <v>102.77377839125852</v>
      </c>
      <c r="U852" s="153">
        <f>[1]节奏总纲!AG852</f>
        <v>107.59160258227058</v>
      </c>
      <c r="V852" s="153">
        <f>[1]节奏总纲!AH852</f>
        <v>116.59697038267868</v>
      </c>
      <c r="AN852" s="153">
        <f>[1]节奏总纲!AZ852</f>
        <v>849</v>
      </c>
      <c r="AO852" s="153">
        <f>[1]节奏总纲!BA852</f>
        <v>52.472071948622542</v>
      </c>
      <c r="AP852" s="153">
        <f>[1]节奏总纲!BB852</f>
        <v>54.006113373658529</v>
      </c>
      <c r="AQ852" s="153">
        <f>[1]节奏总纲!BC852</f>
        <v>55.960518919911969</v>
      </c>
      <c r="AR852" s="153">
        <f>[1]节奏总纲!BD852</f>
        <v>58.709444820213065</v>
      </c>
      <c r="AS852" s="153">
        <f>[1]节奏总纲!BE852</f>
        <v>63.434615398772287</v>
      </c>
    </row>
    <row r="853" spans="17:45" x14ac:dyDescent="0.15">
      <c r="Q853" s="153">
        <f>[1]节奏总纲!AC853</f>
        <v>850</v>
      </c>
      <c r="R853" s="153">
        <f>[1]节奏总纲!AD853</f>
        <v>97.322519422663021</v>
      </c>
      <c r="S853" s="153">
        <f>[1]节奏总纲!AE853</f>
        <v>99.568860744595838</v>
      </c>
      <c r="T853" s="153">
        <f>[1]节奏总纲!AF853</f>
        <v>102.79187137781578</v>
      </c>
      <c r="U853" s="153">
        <f>[1]节奏总纲!AG853</f>
        <v>107.60959414043543</v>
      </c>
      <c r="V853" s="153">
        <f>[1]节奏总纲!AH853</f>
        <v>116.61371355856632</v>
      </c>
      <c r="AN853" s="153">
        <f>[1]节奏总纲!AZ853</f>
        <v>850</v>
      </c>
      <c r="AO853" s="153">
        <f>[1]节奏总纲!BA853</f>
        <v>52.480053284940965</v>
      </c>
      <c r="AP853" s="153">
        <f>[1]节奏总纲!BB853</f>
        <v>54.013554872807539</v>
      </c>
      <c r="AQ853" s="153">
        <f>[1]节奏总纲!BC853</f>
        <v>55.969088860310897</v>
      </c>
      <c r="AR853" s="153">
        <f>[1]节奏总纲!BD853</f>
        <v>58.717731190909205</v>
      </c>
      <c r="AS853" s="153">
        <f>[1]节奏总纲!BE853</f>
        <v>63.442596437710442</v>
      </c>
    </row>
    <row r="854" spans="17:45" x14ac:dyDescent="0.15">
      <c r="Q854" s="153">
        <f>[1]节奏总纲!AC854</f>
        <v>851</v>
      </c>
      <c r="R854" s="153">
        <f>[1]节奏总纲!AD854</f>
        <v>97.339270592575559</v>
      </c>
      <c r="S854" s="153">
        <f>[1]节奏总纲!AE854</f>
        <v>99.585847370683922</v>
      </c>
      <c r="T854" s="153">
        <f>[1]节奏总纲!AF854</f>
        <v>102.80996436437304</v>
      </c>
      <c r="U854" s="153">
        <f>[1]节奏总纲!AG854</f>
        <v>107.62758569860027</v>
      </c>
      <c r="V854" s="153">
        <f>[1]节奏总纲!AH854</f>
        <v>116.63045673445396</v>
      </c>
      <c r="AN854" s="153">
        <f>[1]节奏总纲!AZ854</f>
        <v>851</v>
      </c>
      <c r="AO854" s="153">
        <f>[1]节奏总纲!BA854</f>
        <v>52.488034621259381</v>
      </c>
      <c r="AP854" s="153">
        <f>[1]节奏总纲!BB854</f>
        <v>54.020996371956549</v>
      </c>
      <c r="AQ854" s="153">
        <f>[1]节奏总纲!BC854</f>
        <v>55.977658800709825</v>
      </c>
      <c r="AR854" s="153">
        <f>[1]节奏总纲!BD854</f>
        <v>58.726017561605346</v>
      </c>
      <c r="AS854" s="153">
        <f>[1]节奏总纲!BE854</f>
        <v>63.450577476648597</v>
      </c>
    </row>
    <row r="855" spans="17:45" x14ac:dyDescent="0.15">
      <c r="Q855" s="153">
        <f>[1]节奏总纲!AC855</f>
        <v>852</v>
      </c>
      <c r="R855" s="153">
        <f>[1]节奏总纲!AD855</f>
        <v>97.356021762488112</v>
      </c>
      <c r="S855" s="153">
        <f>[1]节奏总纲!AE855</f>
        <v>99.602833996772006</v>
      </c>
      <c r="T855" s="153">
        <f>[1]节奏总纲!AF855</f>
        <v>102.82805735093031</v>
      </c>
      <c r="U855" s="153">
        <f>[1]节奏总纲!AG855</f>
        <v>107.64557725676511</v>
      </c>
      <c r="V855" s="153">
        <f>[1]节奏总纲!AH855</f>
        <v>116.6471999103416</v>
      </c>
      <c r="AN855" s="153">
        <f>[1]节奏总纲!AZ855</f>
        <v>852</v>
      </c>
      <c r="AO855" s="153">
        <f>[1]节奏总纲!BA855</f>
        <v>52.496015957577796</v>
      </c>
      <c r="AP855" s="153">
        <f>[1]节奏总纲!BB855</f>
        <v>54.028437871105552</v>
      </c>
      <c r="AQ855" s="153">
        <f>[1]节奏总纲!BC855</f>
        <v>55.986228741108754</v>
      </c>
      <c r="AR855" s="153">
        <f>[1]节奏总纲!BD855</f>
        <v>58.734303932301486</v>
      </c>
      <c r="AS855" s="153">
        <f>[1]节奏总纲!BE855</f>
        <v>63.458558515586752</v>
      </c>
    </row>
    <row r="856" spans="17:45" x14ac:dyDescent="0.15">
      <c r="Q856" s="153">
        <f>[1]节奏总纲!AC856</f>
        <v>853</v>
      </c>
      <c r="R856" s="153">
        <f>[1]节奏总纲!AD856</f>
        <v>97.37277293240065</v>
      </c>
      <c r="S856" s="153">
        <f>[1]节奏总纲!AE856</f>
        <v>99.619820622860075</v>
      </c>
      <c r="T856" s="153">
        <f>[1]节奏总纲!AF856</f>
        <v>102.84615033748757</v>
      </c>
      <c r="U856" s="153">
        <f>[1]节奏总纲!AG856</f>
        <v>107.66356881492996</v>
      </c>
      <c r="V856" s="153">
        <f>[1]节奏总纲!AH856</f>
        <v>116.66394308622924</v>
      </c>
      <c r="AN856" s="153">
        <f>[1]节奏总纲!AZ856</f>
        <v>853</v>
      </c>
      <c r="AO856" s="153">
        <f>[1]节奏总纲!BA856</f>
        <v>52.503997293896219</v>
      </c>
      <c r="AP856" s="153">
        <f>[1]节奏总纲!BB856</f>
        <v>54.035879370254563</v>
      </c>
      <c r="AQ856" s="153">
        <f>[1]节奏总纲!BC856</f>
        <v>55.994798681507682</v>
      </c>
      <c r="AR856" s="153">
        <f>[1]节奏总纲!BD856</f>
        <v>58.742590302997627</v>
      </c>
      <c r="AS856" s="153">
        <f>[1]节奏总纲!BE856</f>
        <v>63.466539554524907</v>
      </c>
    </row>
    <row r="857" spans="17:45" x14ac:dyDescent="0.15">
      <c r="Q857" s="153">
        <f>[1]节奏总纲!AC857</f>
        <v>854</v>
      </c>
      <c r="R857" s="153">
        <f>[1]节奏总纲!AD857</f>
        <v>97.389524102313189</v>
      </c>
      <c r="S857" s="153">
        <f>[1]节奏总纲!AE857</f>
        <v>99.636807248948159</v>
      </c>
      <c r="T857" s="153">
        <f>[1]节奏总纲!AF857</f>
        <v>102.86424332404484</v>
      </c>
      <c r="U857" s="153">
        <f>[1]节奏总纲!AG857</f>
        <v>107.6815603730948</v>
      </c>
      <c r="V857" s="153">
        <f>[1]节奏总纲!AH857</f>
        <v>116.68068626211688</v>
      </c>
      <c r="AN857" s="153">
        <f>[1]节奏总纲!AZ857</f>
        <v>854</v>
      </c>
      <c r="AO857" s="153">
        <f>[1]节奏总纲!BA857</f>
        <v>52.511978630214635</v>
      </c>
      <c r="AP857" s="153">
        <f>[1]节奏总纲!BB857</f>
        <v>54.043320869403573</v>
      </c>
      <c r="AQ857" s="153">
        <f>[1]节奏总纲!BC857</f>
        <v>56.002909763957355</v>
      </c>
      <c r="AR857" s="153">
        <f>[1]节奏总纲!BD857</f>
        <v>58.750876673693767</v>
      </c>
      <c r="AS857" s="153">
        <f>[1]节奏总纲!BE857</f>
        <v>63.474520593463062</v>
      </c>
    </row>
    <row r="858" spans="17:45" x14ac:dyDescent="0.15">
      <c r="Q858" s="153">
        <f>[1]节奏总纲!AC858</f>
        <v>855</v>
      </c>
      <c r="R858" s="153">
        <f>[1]节奏总纲!AD858</f>
        <v>97.406275272225741</v>
      </c>
      <c r="S858" s="153">
        <f>[1]节奏总纲!AE858</f>
        <v>99.653793875036243</v>
      </c>
      <c r="T858" s="153">
        <f>[1]节奏总纲!AF858</f>
        <v>102.8823363106021</v>
      </c>
      <c r="U858" s="153">
        <f>[1]节奏总纲!AG858</f>
        <v>107.69955193125965</v>
      </c>
      <c r="V858" s="153">
        <f>[1]节奏总纲!AH858</f>
        <v>116.69742943800452</v>
      </c>
      <c r="AN858" s="153">
        <f>[1]节奏总纲!AZ858</f>
        <v>855</v>
      </c>
      <c r="AO858" s="153">
        <f>[1]节奏总纲!BA858</f>
        <v>52.519959966533058</v>
      </c>
      <c r="AP858" s="153">
        <f>[1]节奏总纲!BB858</f>
        <v>54.050762368552576</v>
      </c>
      <c r="AQ858" s="153">
        <f>[1]节奏总纲!BC858</f>
        <v>56.010312347085062</v>
      </c>
      <c r="AR858" s="153">
        <f>[1]节奏总纲!BD858</f>
        <v>58.759163044389908</v>
      </c>
      <c r="AS858" s="153">
        <f>[1]节奏总纲!BE858</f>
        <v>63.482501632401217</v>
      </c>
    </row>
    <row r="859" spans="17:45" x14ac:dyDescent="0.15">
      <c r="Q859" s="153">
        <f>[1]节奏总纲!AC859</f>
        <v>856</v>
      </c>
      <c r="R859" s="153">
        <f>[1]节奏总纲!AD859</f>
        <v>97.42302644213828</v>
      </c>
      <c r="S859" s="153">
        <f>[1]节奏总纲!AE859</f>
        <v>99.670780501124327</v>
      </c>
      <c r="T859" s="153">
        <f>[1]节奏总纲!AF859</f>
        <v>102.90042929715936</v>
      </c>
      <c r="U859" s="153">
        <f>[1]节奏总纲!AG859</f>
        <v>107.71754348942449</v>
      </c>
      <c r="V859" s="153">
        <f>[1]节奏总纲!AH859</f>
        <v>116.71417261389216</v>
      </c>
      <c r="AN859" s="153">
        <f>[1]节奏总纲!AZ859</f>
        <v>856</v>
      </c>
      <c r="AO859" s="153">
        <f>[1]节奏总纲!BA859</f>
        <v>52.527941302851474</v>
      </c>
      <c r="AP859" s="153">
        <f>[1]节奏总纲!BB859</f>
        <v>54.058203867701586</v>
      </c>
      <c r="AQ859" s="153">
        <f>[1]节奏总纲!BC859</f>
        <v>56.017714930212762</v>
      </c>
      <c r="AR859" s="153">
        <f>[1]节奏总纲!BD859</f>
        <v>58.767449415086048</v>
      </c>
      <c r="AS859" s="153">
        <f>[1]节奏总纲!BE859</f>
        <v>63.490482671339372</v>
      </c>
    </row>
    <row r="860" spans="17:45" x14ac:dyDescent="0.15">
      <c r="Q860" s="153">
        <f>[1]节奏总纲!AC860</f>
        <v>857</v>
      </c>
      <c r="R860" s="153">
        <f>[1]节奏总纲!AD860</f>
        <v>97.439777612050833</v>
      </c>
      <c r="S860" s="153">
        <f>[1]节奏总纲!AE860</f>
        <v>99.687767127212396</v>
      </c>
      <c r="T860" s="153">
        <f>[1]节奏总纲!AF860</f>
        <v>102.91852228371663</v>
      </c>
      <c r="U860" s="153">
        <f>[1]节奏总纲!AG860</f>
        <v>107.73553504758932</v>
      </c>
      <c r="V860" s="153">
        <f>[1]节奏总纲!AH860</f>
        <v>116.7309157897798</v>
      </c>
      <c r="AN860" s="153">
        <f>[1]节奏总纲!AZ860</f>
        <v>857</v>
      </c>
      <c r="AO860" s="153">
        <f>[1]节奏总纲!BA860</f>
        <v>52.535922639169897</v>
      </c>
      <c r="AP860" s="153">
        <f>[1]节奏总纲!BB860</f>
        <v>54.065645366850596</v>
      </c>
      <c r="AQ860" s="153">
        <f>[1]节奏总纲!BC860</f>
        <v>56.025117513340462</v>
      </c>
      <c r="AR860" s="153">
        <f>[1]节奏总纲!BD860</f>
        <v>58.775735785782182</v>
      </c>
      <c r="AS860" s="153">
        <f>[1]节奏总纲!BE860</f>
        <v>63.498463710277527</v>
      </c>
    </row>
    <row r="861" spans="17:45" x14ac:dyDescent="0.15">
      <c r="Q861" s="153">
        <f>[1]节奏总纲!AC861</f>
        <v>858</v>
      </c>
      <c r="R861" s="153">
        <f>[1]节奏总纲!AD861</f>
        <v>97.456528781963371</v>
      </c>
      <c r="S861" s="153">
        <f>[1]节奏总纲!AE861</f>
        <v>99.70475375330048</v>
      </c>
      <c r="T861" s="153">
        <f>[1]节奏总纲!AF861</f>
        <v>102.93661527027389</v>
      </c>
      <c r="U861" s="153">
        <f>[1]节奏总纲!AG861</f>
        <v>107.75352660575417</v>
      </c>
      <c r="V861" s="153">
        <f>[1]节奏总纲!AH861</f>
        <v>116.74765896566743</v>
      </c>
      <c r="AN861" s="153">
        <f>[1]节奏总纲!AZ861</f>
        <v>858</v>
      </c>
      <c r="AO861" s="153">
        <f>[1]节奏总纲!BA861</f>
        <v>52.543903975488313</v>
      </c>
      <c r="AP861" s="153">
        <f>[1]节奏总纲!BB861</f>
        <v>54.073086865999599</v>
      </c>
      <c r="AQ861" s="153">
        <f>[1]节奏总纲!BC861</f>
        <v>56.032520096468168</v>
      </c>
      <c r="AR861" s="153">
        <f>[1]节奏总纲!BD861</f>
        <v>58.784022156478322</v>
      </c>
      <c r="AS861" s="153">
        <f>[1]节奏总纲!BE861</f>
        <v>63.506444749215682</v>
      </c>
    </row>
    <row r="862" spans="17:45" x14ac:dyDescent="0.15">
      <c r="Q862" s="153">
        <f>[1]节奏总纲!AC862</f>
        <v>859</v>
      </c>
      <c r="R862" s="153">
        <f>[1]节奏总纲!AD862</f>
        <v>97.473279951875924</v>
      </c>
      <c r="S862" s="153">
        <f>[1]节奏总纲!AE862</f>
        <v>99.721740379388564</v>
      </c>
      <c r="T862" s="153">
        <f>[1]节奏总纲!AF862</f>
        <v>102.95470825683115</v>
      </c>
      <c r="U862" s="153">
        <f>[1]节奏总纲!AG862</f>
        <v>107.77151816391901</v>
      </c>
      <c r="V862" s="153">
        <f>[1]节奏总纲!AH862</f>
        <v>116.76440214155507</v>
      </c>
      <c r="AN862" s="153">
        <f>[1]节奏总纲!AZ862</f>
        <v>859</v>
      </c>
      <c r="AO862" s="153">
        <f>[1]节奏总纲!BA862</f>
        <v>52.551885311806736</v>
      </c>
      <c r="AP862" s="153">
        <f>[1]节奏总纲!BB862</f>
        <v>54.080528365148609</v>
      </c>
      <c r="AQ862" s="153">
        <f>[1]节奏总纲!BC862</f>
        <v>56.039922679595868</v>
      </c>
      <c r="AR862" s="153">
        <f>[1]节奏总纲!BD862</f>
        <v>58.792308527174463</v>
      </c>
      <c r="AS862" s="153">
        <f>[1]节奏总纲!BE862</f>
        <v>63.514425788153837</v>
      </c>
    </row>
    <row r="863" spans="17:45" x14ac:dyDescent="0.15">
      <c r="Q863" s="153">
        <f>[1]节奏总纲!AC863</f>
        <v>860</v>
      </c>
      <c r="R863" s="153">
        <f>[1]节奏总纲!AD863</f>
        <v>97.490031121788462</v>
      </c>
      <c r="S863" s="153">
        <f>[1]节奏总纲!AE863</f>
        <v>99.738727005476633</v>
      </c>
      <c r="T863" s="153">
        <f>[1]节奏总纲!AF863</f>
        <v>102.97280124338842</v>
      </c>
      <c r="U863" s="153">
        <f>[1]节奏总纲!AG863</f>
        <v>107.78950972208385</v>
      </c>
      <c r="V863" s="153">
        <f>[1]节奏总纲!AH863</f>
        <v>116.78114531744271</v>
      </c>
      <c r="AN863" s="153">
        <f>[1]节奏总纲!AZ863</f>
        <v>860</v>
      </c>
      <c r="AO863" s="153">
        <f>[1]节奏总纲!BA863</f>
        <v>52.559866648125151</v>
      </c>
      <c r="AP863" s="153">
        <f>[1]节奏总纲!BB863</f>
        <v>54.087969864297619</v>
      </c>
      <c r="AQ863" s="153">
        <f>[1]节奏总纲!BC863</f>
        <v>56.047325262723575</v>
      </c>
      <c r="AR863" s="153">
        <f>[1]节奏总纲!BD863</f>
        <v>58.800594897870603</v>
      </c>
      <c r="AS863" s="153">
        <f>[1]节奏总纲!BE863</f>
        <v>63.522406827091991</v>
      </c>
    </row>
    <row r="864" spans="17:45" x14ac:dyDescent="0.15">
      <c r="Q864" s="153">
        <f>[1]节奏总纲!AC864</f>
        <v>861</v>
      </c>
      <c r="R864" s="153">
        <f>[1]节奏总纲!AD864</f>
        <v>97.506782291701015</v>
      </c>
      <c r="S864" s="153">
        <f>[1]节奏总纲!AE864</f>
        <v>99.755713631564717</v>
      </c>
      <c r="T864" s="153">
        <f>[1]节奏总纲!AF864</f>
        <v>102.99089422994568</v>
      </c>
      <c r="U864" s="153">
        <f>[1]节奏总纲!AG864</f>
        <v>107.8075012802487</v>
      </c>
      <c r="V864" s="153">
        <f>[1]节奏总纲!AH864</f>
        <v>116.79788849333035</v>
      </c>
      <c r="AN864" s="153">
        <f>[1]节奏总纲!AZ864</f>
        <v>861</v>
      </c>
      <c r="AO864" s="153">
        <f>[1]节奏总纲!BA864</f>
        <v>52.567847984443574</v>
      </c>
      <c r="AP864" s="153">
        <f>[1]节奏总纲!BB864</f>
        <v>54.095411363446622</v>
      </c>
      <c r="AQ864" s="153">
        <f>[1]节奏总纲!BC864</f>
        <v>56.054727845851275</v>
      </c>
      <c r="AR864" s="153">
        <f>[1]节奏总纲!BD864</f>
        <v>58.808881268566743</v>
      </c>
      <c r="AS864" s="153">
        <f>[1]节奏总纲!BE864</f>
        <v>63.530387866030146</v>
      </c>
    </row>
    <row r="865" spans="17:45" x14ac:dyDescent="0.15">
      <c r="Q865" s="153">
        <f>[1]节奏总纲!AC865</f>
        <v>862</v>
      </c>
      <c r="R865" s="153">
        <f>[1]节奏总纲!AD865</f>
        <v>97.523533461613553</v>
      </c>
      <c r="S865" s="153">
        <f>[1]节奏总纲!AE865</f>
        <v>99.772700257652801</v>
      </c>
      <c r="T865" s="153">
        <f>[1]节奏总纲!AF865</f>
        <v>103.00777255201511</v>
      </c>
      <c r="U865" s="153">
        <f>[1]节奏总纲!AG865</f>
        <v>107.82549283841354</v>
      </c>
      <c r="V865" s="153">
        <f>[1]节奏总纲!AH865</f>
        <v>116.81463166921799</v>
      </c>
      <c r="AN865" s="153">
        <f>[1]节奏总纲!AZ865</f>
        <v>862</v>
      </c>
      <c r="AO865" s="153">
        <f>[1]节奏总纲!BA865</f>
        <v>52.57582932076199</v>
      </c>
      <c r="AP865" s="153">
        <f>[1]节奏总纲!BB865</f>
        <v>54.102852862595633</v>
      </c>
      <c r="AQ865" s="153">
        <f>[1]节奏总纲!BC865</f>
        <v>56.062130428978982</v>
      </c>
      <c r="AR865" s="153">
        <f>[1]节奏总纲!BD865</f>
        <v>58.817167639262884</v>
      </c>
      <c r="AS865" s="153">
        <f>[1]节奏总纲!BE865</f>
        <v>63.538368904968301</v>
      </c>
    </row>
    <row r="866" spans="17:45" x14ac:dyDescent="0.15">
      <c r="Q866" s="153">
        <f>[1]节奏总纲!AC866</f>
        <v>863</v>
      </c>
      <c r="R866" s="153">
        <f>[1]节奏总纲!AD866</f>
        <v>97.540284631526106</v>
      </c>
      <c r="S866" s="153">
        <f>[1]节奏总纲!AE866</f>
        <v>99.78968688374087</v>
      </c>
      <c r="T866" s="153">
        <f>[1]节奏总纲!AF866</f>
        <v>103.02342018652789</v>
      </c>
      <c r="U866" s="153">
        <f>[1]节奏总纲!AG866</f>
        <v>107.84348439657839</v>
      </c>
      <c r="V866" s="153">
        <f>[1]节奏总纲!AH866</f>
        <v>116.83137484510563</v>
      </c>
      <c r="AN866" s="153">
        <f>[1]节奏总纲!AZ866</f>
        <v>863</v>
      </c>
      <c r="AO866" s="153">
        <f>[1]节奏总纲!BA866</f>
        <v>52.583810657080406</v>
      </c>
      <c r="AP866" s="153">
        <f>[1]节奏总纲!BB866</f>
        <v>54.110294361744636</v>
      </c>
      <c r="AQ866" s="153">
        <f>[1]节奏总纲!BC866</f>
        <v>56.069533012106682</v>
      </c>
      <c r="AR866" s="153">
        <f>[1]节奏总纲!BD866</f>
        <v>58.825454009959024</v>
      </c>
      <c r="AS866" s="153">
        <f>[1]节奏总纲!BE866</f>
        <v>63.546349943906456</v>
      </c>
    </row>
    <row r="867" spans="17:45" x14ac:dyDescent="0.15">
      <c r="Q867" s="153">
        <f>[1]节奏总纲!AC867</f>
        <v>864</v>
      </c>
      <c r="R867" s="153">
        <f>[1]节奏总纲!AD867</f>
        <v>97.557035801438644</v>
      </c>
      <c r="S867" s="153">
        <f>[1]节奏总纲!AE867</f>
        <v>99.806673509828954</v>
      </c>
      <c r="T867" s="153">
        <f>[1]节奏总纲!AF867</f>
        <v>103.03906782104067</v>
      </c>
      <c r="U867" s="153">
        <f>[1]节奏总纲!AG867</f>
        <v>107.86147595474323</v>
      </c>
      <c r="V867" s="153">
        <f>[1]节奏总纲!AH867</f>
        <v>116.84811802099327</v>
      </c>
      <c r="AN867" s="153">
        <f>[1]节奏总纲!AZ867</f>
        <v>864</v>
      </c>
      <c r="AO867" s="153">
        <f>[1]节奏总纲!BA867</f>
        <v>52.591791993398829</v>
      </c>
      <c r="AP867" s="153">
        <f>[1]节奏总纲!BB867</f>
        <v>54.117735860893646</v>
      </c>
      <c r="AQ867" s="153">
        <f>[1]节奏总纲!BC867</f>
        <v>56.076935595234382</v>
      </c>
      <c r="AR867" s="153">
        <f>[1]节奏总纲!BD867</f>
        <v>58.833740380655165</v>
      </c>
      <c r="AS867" s="153">
        <f>[1]节奏总纲!BE867</f>
        <v>63.554330982844611</v>
      </c>
    </row>
    <row r="868" spans="17:45" x14ac:dyDescent="0.15">
      <c r="Q868" s="153">
        <f>[1]节奏总纲!AC868</f>
        <v>865</v>
      </c>
      <c r="R868" s="153">
        <f>[1]节奏总纲!AD868</f>
        <v>97.573786971351197</v>
      </c>
      <c r="S868" s="153">
        <f>[1]节奏总纲!AE868</f>
        <v>99.823660135917038</v>
      </c>
      <c r="T868" s="153">
        <f>[1]节奏总纲!AF868</f>
        <v>103.05471545555345</v>
      </c>
      <c r="U868" s="153">
        <f>[1]节奏总纲!AG868</f>
        <v>107.87946751290806</v>
      </c>
      <c r="V868" s="153">
        <f>[1]节奏总纲!AH868</f>
        <v>116.86486119688091</v>
      </c>
      <c r="AN868" s="153">
        <f>[1]节奏总纲!AZ868</f>
        <v>865</v>
      </c>
      <c r="AO868" s="153">
        <f>[1]节奏总纲!BA868</f>
        <v>52.599773329717245</v>
      </c>
      <c r="AP868" s="153">
        <f>[1]节奏总纲!BB868</f>
        <v>54.125177360042656</v>
      </c>
      <c r="AQ868" s="153">
        <f>[1]节奏总纲!BC868</f>
        <v>56.084338178362088</v>
      </c>
      <c r="AR868" s="153">
        <f>[1]节奏总纲!BD868</f>
        <v>58.842026751351305</v>
      </c>
      <c r="AS868" s="153">
        <f>[1]节奏总纲!BE868</f>
        <v>63.562312021782766</v>
      </c>
    </row>
    <row r="869" spans="17:45" x14ac:dyDescent="0.15">
      <c r="Q869" s="153">
        <f>[1]节奏总纲!AC869</f>
        <v>866</v>
      </c>
      <c r="R869" s="153">
        <f>[1]节奏总纲!AD869</f>
        <v>97.590538141263735</v>
      </c>
      <c r="S869" s="153">
        <f>[1]节奏总纲!AE869</f>
        <v>99.840646762005122</v>
      </c>
      <c r="T869" s="153">
        <f>[1]节奏总纲!AF869</f>
        <v>103.07036309006622</v>
      </c>
      <c r="U869" s="153">
        <f>[1]节奏总纲!AG869</f>
        <v>107.89745907107292</v>
      </c>
      <c r="V869" s="153">
        <f>[1]节奏总纲!AH869</f>
        <v>116.88160437276855</v>
      </c>
      <c r="AN869" s="153">
        <f>[1]节奏总纲!AZ869</f>
        <v>866</v>
      </c>
      <c r="AO869" s="153">
        <f>[1]节奏总纲!BA869</f>
        <v>52.607754666035667</v>
      </c>
      <c r="AP869" s="153">
        <f>[1]节奏总纲!BB869</f>
        <v>54.132618859191659</v>
      </c>
      <c r="AQ869" s="153">
        <f>[1]节奏总纲!BC869</f>
        <v>56.091740761489788</v>
      </c>
      <c r="AR869" s="153">
        <f>[1]节奏总纲!BD869</f>
        <v>58.850313122047446</v>
      </c>
      <c r="AS869" s="153">
        <f>[1]节奏总纲!BE869</f>
        <v>63.570293060720921</v>
      </c>
    </row>
    <row r="870" spans="17:45" x14ac:dyDescent="0.15">
      <c r="Q870" s="153">
        <f>[1]节奏总纲!AC870</f>
        <v>867</v>
      </c>
      <c r="R870" s="153">
        <f>[1]节奏总纲!AD870</f>
        <v>97.607289311176274</v>
      </c>
      <c r="S870" s="153">
        <f>[1]节奏总纲!AE870</f>
        <v>99.857633388093191</v>
      </c>
      <c r="T870" s="153">
        <f>[1]节奏总纲!AF870</f>
        <v>103.086010724579</v>
      </c>
      <c r="U870" s="153">
        <f>[1]节奏总纲!AG870</f>
        <v>107.91545062923775</v>
      </c>
      <c r="V870" s="153">
        <f>[1]节奏总纲!AH870</f>
        <v>116.89834754865619</v>
      </c>
      <c r="AN870" s="153">
        <f>[1]节奏总纲!AZ870</f>
        <v>867</v>
      </c>
      <c r="AO870" s="153">
        <f>[1]节奏总纲!BA870</f>
        <v>52.615736002354083</v>
      </c>
      <c r="AP870" s="153">
        <f>[1]节奏总纲!BB870</f>
        <v>54.140060358340669</v>
      </c>
      <c r="AQ870" s="153">
        <f>[1]节奏总纲!BC870</f>
        <v>56.099143344617495</v>
      </c>
      <c r="AR870" s="153">
        <f>[1]节奏总纲!BD870</f>
        <v>58.858599492743586</v>
      </c>
      <c r="AS870" s="153">
        <f>[1]节奏总纲!BE870</f>
        <v>63.578274099659076</v>
      </c>
    </row>
    <row r="871" spans="17:45" x14ac:dyDescent="0.15">
      <c r="Q871" s="153">
        <f>[1]节奏总纲!AC871</f>
        <v>868</v>
      </c>
      <c r="R871" s="153">
        <f>[1]节奏总纲!AD871</f>
        <v>97.624040481088826</v>
      </c>
      <c r="S871" s="153">
        <f>[1]节奏总纲!AE871</f>
        <v>99.874620014181275</v>
      </c>
      <c r="T871" s="153">
        <f>[1]节奏总纲!AF871</f>
        <v>103.10165835909177</v>
      </c>
      <c r="U871" s="153">
        <f>[1]节奏总纲!AG871</f>
        <v>107.93344218740259</v>
      </c>
      <c r="V871" s="153">
        <f>[1]节奏总纲!AH871</f>
        <v>116.91509072454383</v>
      </c>
      <c r="AN871" s="153">
        <f>[1]节奏总纲!AZ871</f>
        <v>868</v>
      </c>
      <c r="AO871" s="153">
        <f>[1]节奏总纲!BA871</f>
        <v>52.623717338672506</v>
      </c>
      <c r="AP871" s="153">
        <f>[1]节奏总纲!BB871</f>
        <v>54.147501857489679</v>
      </c>
      <c r="AQ871" s="153">
        <f>[1]节奏总纲!BC871</f>
        <v>56.106545927745195</v>
      </c>
      <c r="AR871" s="153">
        <f>[1]节奏总纲!BD871</f>
        <v>58.866885863439727</v>
      </c>
      <c r="AS871" s="153">
        <f>[1]节奏总纲!BE871</f>
        <v>63.586255138597231</v>
      </c>
    </row>
    <row r="872" spans="17:45" x14ac:dyDescent="0.15">
      <c r="Q872" s="153">
        <f>[1]节奏总纲!AC872</f>
        <v>869</v>
      </c>
      <c r="R872" s="153">
        <f>[1]节奏总纲!AD872</f>
        <v>97.640791651001365</v>
      </c>
      <c r="S872" s="153">
        <f>[1]节奏总纲!AE872</f>
        <v>99.891606640269359</v>
      </c>
      <c r="T872" s="153">
        <f>[1]节奏总纲!AF872</f>
        <v>103.11730599360455</v>
      </c>
      <c r="U872" s="153">
        <f>[1]节奏总纲!AG872</f>
        <v>107.95143374556744</v>
      </c>
      <c r="V872" s="153">
        <f>[1]节奏总纲!AH872</f>
        <v>116.93183390043147</v>
      </c>
      <c r="AN872" s="153">
        <f>[1]节奏总纲!AZ872</f>
        <v>869</v>
      </c>
      <c r="AO872" s="153">
        <f>[1]节奏总纲!BA872</f>
        <v>52.631698674990922</v>
      </c>
      <c r="AP872" s="153">
        <f>[1]节奏总纲!BB872</f>
        <v>54.154943356638682</v>
      </c>
      <c r="AQ872" s="153">
        <f>[1]节奏总纲!BC872</f>
        <v>56.113948510872895</v>
      </c>
      <c r="AR872" s="153">
        <f>[1]节奏总纲!BD872</f>
        <v>58.87517223413586</v>
      </c>
      <c r="AS872" s="153">
        <f>[1]节奏总纲!BE872</f>
        <v>63.594236177535386</v>
      </c>
    </row>
    <row r="873" spans="17:45" x14ac:dyDescent="0.15">
      <c r="Q873" s="153">
        <f>[1]节奏总纲!AC873</f>
        <v>870</v>
      </c>
      <c r="R873" s="153">
        <f>[1]节奏总纲!AD873</f>
        <v>97.657542820913918</v>
      </c>
      <c r="S873" s="153">
        <f>[1]节奏总纲!AE873</f>
        <v>99.908593266357428</v>
      </c>
      <c r="T873" s="153">
        <f>[1]节奏总纲!AF873</f>
        <v>103.13295362811732</v>
      </c>
      <c r="U873" s="153">
        <f>[1]节奏总纲!AG873</f>
        <v>107.96942530373228</v>
      </c>
      <c r="V873" s="153">
        <f>[1]节奏总纲!AH873</f>
        <v>116.94857707631911</v>
      </c>
      <c r="AN873" s="153">
        <f>[1]节奏总纲!AZ873</f>
        <v>870</v>
      </c>
      <c r="AO873" s="153">
        <f>[1]节奏总纲!BA873</f>
        <v>52.639680011309345</v>
      </c>
      <c r="AP873" s="153">
        <f>[1]节奏总纲!BB873</f>
        <v>54.162384855787693</v>
      </c>
      <c r="AQ873" s="153">
        <f>[1]节奏总纲!BC873</f>
        <v>56.121351094000602</v>
      </c>
      <c r="AR873" s="153">
        <f>[1]节奏总纲!BD873</f>
        <v>58.883458604832001</v>
      </c>
      <c r="AS873" s="153">
        <f>[1]节奏总纲!BE873</f>
        <v>63.602217216473541</v>
      </c>
    </row>
    <row r="874" spans="17:45" x14ac:dyDescent="0.15">
      <c r="Q874" s="153">
        <f>[1]节奏总纲!AC874</f>
        <v>871</v>
      </c>
      <c r="R874" s="153">
        <f>[1]节奏总纲!AD874</f>
        <v>97.674293990826456</v>
      </c>
      <c r="S874" s="153">
        <f>[1]节奏总纲!AE874</f>
        <v>99.925579892445512</v>
      </c>
      <c r="T874" s="153">
        <f>[1]节奏总纲!AF874</f>
        <v>103.14860126263009</v>
      </c>
      <c r="U874" s="153">
        <f>[1]节奏总纲!AG874</f>
        <v>107.98741686189712</v>
      </c>
      <c r="V874" s="153">
        <f>[1]节奏总纲!AH874</f>
        <v>116.96532025220675</v>
      </c>
      <c r="AN874" s="153">
        <f>[1]节奏总纲!AZ874</f>
        <v>871</v>
      </c>
      <c r="AO874" s="153">
        <f>[1]节奏总纲!BA874</f>
        <v>52.647661347627761</v>
      </c>
      <c r="AP874" s="153">
        <f>[1]节奏总纲!BB874</f>
        <v>54.169826354936703</v>
      </c>
      <c r="AQ874" s="153">
        <f>[1]节奏总纲!BC874</f>
        <v>56.128753677128302</v>
      </c>
      <c r="AR874" s="153">
        <f>[1]节奏总纲!BD874</f>
        <v>58.891744975528141</v>
      </c>
      <c r="AS874" s="153">
        <f>[1]节奏总纲!BE874</f>
        <v>63.610198255411696</v>
      </c>
    </row>
    <row r="875" spans="17:45" x14ac:dyDescent="0.15">
      <c r="Q875" s="153">
        <f>[1]节奏总纲!AC875</f>
        <v>872</v>
      </c>
      <c r="R875" s="153">
        <f>[1]节奏总纲!AD875</f>
        <v>97.691045160739009</v>
      </c>
      <c r="S875" s="153">
        <f>[1]节奏总纲!AE875</f>
        <v>99.942566518533596</v>
      </c>
      <c r="T875" s="153">
        <f>[1]节奏总纲!AF875</f>
        <v>103.16424889714287</v>
      </c>
      <c r="U875" s="153">
        <f>[1]节奏总纲!AG875</f>
        <v>108.00500037964638</v>
      </c>
      <c r="V875" s="153">
        <f>[1]节奏总纲!AH875</f>
        <v>116.98206342809439</v>
      </c>
      <c r="AN875" s="153">
        <f>[1]节奏总纲!AZ875</f>
        <v>872</v>
      </c>
      <c r="AO875" s="153">
        <f>[1]节奏总纲!BA875</f>
        <v>52.655642683946176</v>
      </c>
      <c r="AP875" s="153">
        <f>[1]节奏总纲!BB875</f>
        <v>54.177267854085706</v>
      </c>
      <c r="AQ875" s="153">
        <f>[1]节奏总纲!BC875</f>
        <v>56.136156260256008</v>
      </c>
      <c r="AR875" s="153">
        <f>[1]节奏总纲!BD875</f>
        <v>58.900031346224281</v>
      </c>
      <c r="AS875" s="153">
        <f>[1]节奏总纲!BE875</f>
        <v>63.618179294349851</v>
      </c>
    </row>
    <row r="876" spans="17:45" x14ac:dyDescent="0.15">
      <c r="Q876" s="153">
        <f>[1]节奏总纲!AC876</f>
        <v>873</v>
      </c>
      <c r="R876" s="153">
        <f>[1]节奏总纲!AD876</f>
        <v>97.707796330651547</v>
      </c>
      <c r="S876" s="153">
        <f>[1]节奏总纲!AE876</f>
        <v>99.95955314462168</v>
      </c>
      <c r="T876" s="153">
        <f>[1]节奏总纲!AF876</f>
        <v>103.17989653165564</v>
      </c>
      <c r="U876" s="153">
        <f>[1]节奏总纲!AG876</f>
        <v>108.0216345575067</v>
      </c>
      <c r="V876" s="153">
        <f>[1]节奏总纲!AH876</f>
        <v>116.99880660398203</v>
      </c>
      <c r="AN876" s="153">
        <f>[1]节奏总纲!AZ876</f>
        <v>873</v>
      </c>
      <c r="AO876" s="153">
        <f>[1]节奏总纲!BA876</f>
        <v>52.663624020264599</v>
      </c>
      <c r="AP876" s="153">
        <f>[1]节奏总纲!BB876</f>
        <v>54.184709353234716</v>
      </c>
      <c r="AQ876" s="153">
        <f>[1]节奏总纲!BC876</f>
        <v>56.143558843383708</v>
      </c>
      <c r="AR876" s="153">
        <f>[1]节奏总纲!BD876</f>
        <v>58.908317716920422</v>
      </c>
      <c r="AS876" s="153">
        <f>[1]节奏总纲!BE876</f>
        <v>63.626160333288006</v>
      </c>
    </row>
    <row r="877" spans="17:45" x14ac:dyDescent="0.15">
      <c r="Q877" s="153">
        <f>[1]节奏总纲!AC877</f>
        <v>874</v>
      </c>
      <c r="R877" s="153">
        <f>[1]节奏总纲!AD877</f>
        <v>97.7245475005641</v>
      </c>
      <c r="S877" s="153">
        <f>[1]节奏总纲!AE877</f>
        <v>99.976539770709749</v>
      </c>
      <c r="T877" s="153">
        <f>[1]节奏总纲!AF877</f>
        <v>103.19554416616842</v>
      </c>
      <c r="U877" s="153">
        <f>[1]节奏总纲!AG877</f>
        <v>108.03826873536703</v>
      </c>
      <c r="V877" s="153">
        <f>[1]节奏总纲!AH877</f>
        <v>117.01473259965354</v>
      </c>
      <c r="AN877" s="153">
        <f>[1]节奏总纲!AZ877</f>
        <v>874</v>
      </c>
      <c r="AO877" s="153">
        <f>[1]节奏总纲!BA877</f>
        <v>52.671605356583015</v>
      </c>
      <c r="AP877" s="153">
        <f>[1]节奏总纲!BB877</f>
        <v>54.192150852383726</v>
      </c>
      <c r="AQ877" s="153">
        <f>[1]节奏总纲!BC877</f>
        <v>56.150961426511415</v>
      </c>
      <c r="AR877" s="153">
        <f>[1]节奏总纲!BD877</f>
        <v>58.916604087616562</v>
      </c>
      <c r="AS877" s="153">
        <f>[1]节奏总纲!BE877</f>
        <v>63.634141372226161</v>
      </c>
    </row>
    <row r="878" spans="17:45" x14ac:dyDescent="0.15">
      <c r="Q878" s="153">
        <f>[1]节奏总纲!AC878</f>
        <v>875</v>
      </c>
      <c r="R878" s="153">
        <f>[1]节奏总纲!AD878</f>
        <v>97.741298670476638</v>
      </c>
      <c r="S878" s="153">
        <f>[1]节奏总纲!AE878</f>
        <v>99.993526396797833</v>
      </c>
      <c r="T878" s="153">
        <f>[1]节奏总纲!AF878</f>
        <v>103.21119180068119</v>
      </c>
      <c r="U878" s="153">
        <f>[1]节奏总纲!AG878</f>
        <v>108.05490291322735</v>
      </c>
      <c r="V878" s="153">
        <f>[1]节奏总纲!AH878</f>
        <v>117.03059587934938</v>
      </c>
      <c r="AN878" s="153">
        <f>[1]节奏总纲!AZ878</f>
        <v>875</v>
      </c>
      <c r="AO878" s="153">
        <f>[1]节奏总纲!BA878</f>
        <v>52.679586692901438</v>
      </c>
      <c r="AP878" s="153">
        <f>[1]节奏总纲!BB878</f>
        <v>54.199592351532729</v>
      </c>
      <c r="AQ878" s="153">
        <f>[1]节奏总纲!BC878</f>
        <v>56.158364009639115</v>
      </c>
      <c r="AR878" s="153">
        <f>[1]节奏总纲!BD878</f>
        <v>58.924890458312703</v>
      </c>
      <c r="AS878" s="153">
        <f>[1]节奏总纲!BE878</f>
        <v>63.642122411164316</v>
      </c>
    </row>
    <row r="879" spans="17:45" x14ac:dyDescent="0.15">
      <c r="Q879" s="153">
        <f>[1]节奏总纲!AC879</f>
        <v>876</v>
      </c>
      <c r="R879" s="153">
        <f>[1]节奏总纲!AD879</f>
        <v>97.758049840389191</v>
      </c>
      <c r="S879" s="153">
        <f>[1]节奏总纲!AE879</f>
        <v>100.00970553358441</v>
      </c>
      <c r="T879" s="153">
        <f>[1]节奏总纲!AF879</f>
        <v>103.22683943519397</v>
      </c>
      <c r="U879" s="153">
        <f>[1]节奏总纲!AG879</f>
        <v>108.07153709108769</v>
      </c>
      <c r="V879" s="153">
        <f>[1]节奏总纲!AH879</f>
        <v>117.04645915904523</v>
      </c>
      <c r="AN879" s="153">
        <f>[1]节奏总纲!AZ879</f>
        <v>876</v>
      </c>
      <c r="AO879" s="153">
        <f>[1]节奏总纲!BA879</f>
        <v>52.687568029219854</v>
      </c>
      <c r="AP879" s="153">
        <f>[1]节奏总纲!BB879</f>
        <v>54.207033850681739</v>
      </c>
      <c r="AQ879" s="153">
        <f>[1]节奏总纲!BC879</f>
        <v>56.165766592766815</v>
      </c>
      <c r="AR879" s="153">
        <f>[1]节奏总纲!BD879</f>
        <v>58.933176829008843</v>
      </c>
      <c r="AS879" s="153">
        <f>[1]节奏总纲!BE879</f>
        <v>63.650103450102471</v>
      </c>
    </row>
    <row r="880" spans="17:45" x14ac:dyDescent="0.15">
      <c r="Q880" s="153">
        <f>[1]节奏总纲!AC880</f>
        <v>877</v>
      </c>
      <c r="R880" s="153">
        <f>[1]节奏总纲!AD880</f>
        <v>97.774801010301729</v>
      </c>
      <c r="S880" s="153">
        <f>[1]节奏总纲!AE880</f>
        <v>100.02538744275296</v>
      </c>
      <c r="T880" s="153">
        <f>[1]节奏总纲!AF880</f>
        <v>103.24248706970674</v>
      </c>
      <c r="U880" s="153">
        <f>[1]节奏总纲!AG880</f>
        <v>108.08817126894802</v>
      </c>
      <c r="V880" s="153">
        <f>[1]节奏总纲!AH880</f>
        <v>117.06232243874106</v>
      </c>
      <c r="AN880" s="153">
        <f>[1]节奏总纲!AZ880</f>
        <v>877</v>
      </c>
      <c r="AO880" s="153">
        <f>[1]节奏总纲!BA880</f>
        <v>52.695549365538277</v>
      </c>
      <c r="AP880" s="153">
        <f>[1]节奏总纲!BB880</f>
        <v>54.214475349830749</v>
      </c>
      <c r="AQ880" s="153">
        <f>[1]节奏总纲!BC880</f>
        <v>56.173169175894522</v>
      </c>
      <c r="AR880" s="153">
        <f>[1]节奏总纲!BD880</f>
        <v>58.941463199704984</v>
      </c>
      <c r="AS880" s="153">
        <f>[1]节奏总纲!BE880</f>
        <v>63.658084489040625</v>
      </c>
    </row>
    <row r="881" spans="17:45" x14ac:dyDescent="0.15">
      <c r="Q881" s="153">
        <f>[1]节奏总纲!AC881</f>
        <v>878</v>
      </c>
      <c r="R881" s="153">
        <f>[1]节奏总纲!AD881</f>
        <v>97.791552180214282</v>
      </c>
      <c r="S881" s="153">
        <f>[1]节奏总纲!AE881</f>
        <v>100.04106935192151</v>
      </c>
      <c r="T881" s="153">
        <f>[1]节奏总纲!AF881</f>
        <v>103.25813470421951</v>
      </c>
      <c r="U881" s="153">
        <f>[1]节奏总纲!AG881</f>
        <v>108.10480544680834</v>
      </c>
      <c r="V881" s="153">
        <f>[1]节奏总纲!AH881</f>
        <v>117.0781857184369</v>
      </c>
      <c r="AN881" s="153">
        <f>[1]节奏总纲!AZ881</f>
        <v>878</v>
      </c>
      <c r="AO881" s="153">
        <f>[1]节奏总纲!BA881</f>
        <v>52.703530701856693</v>
      </c>
      <c r="AP881" s="153">
        <f>[1]节奏总纲!BB881</f>
        <v>54.221916848979753</v>
      </c>
      <c r="AQ881" s="153">
        <f>[1]节奏总纲!BC881</f>
        <v>56.180571759022222</v>
      </c>
      <c r="AR881" s="153">
        <f>[1]节奏总纲!BD881</f>
        <v>58.949749570401124</v>
      </c>
      <c r="AS881" s="153">
        <f>[1]节奏总纲!BE881</f>
        <v>63.66606552797878</v>
      </c>
    </row>
    <row r="882" spans="17:45" x14ac:dyDescent="0.15">
      <c r="Q882" s="153">
        <f>[1]节奏总纲!AC882</f>
        <v>879</v>
      </c>
      <c r="R882" s="153">
        <f>[1]节奏总纲!AD882</f>
        <v>97.80830335012682</v>
      </c>
      <c r="S882" s="153">
        <f>[1]节奏总纲!AE882</f>
        <v>100.05675126109006</v>
      </c>
      <c r="T882" s="153">
        <f>[1]节奏总纲!AF882</f>
        <v>103.27378233873229</v>
      </c>
      <c r="U882" s="153">
        <f>[1]节奏总纲!AG882</f>
        <v>108.12143962466867</v>
      </c>
      <c r="V882" s="153">
        <f>[1]节奏总纲!AH882</f>
        <v>117.09404899813275</v>
      </c>
      <c r="AN882" s="153">
        <f>[1]节奏总纲!AZ882</f>
        <v>879</v>
      </c>
      <c r="AO882" s="153">
        <f>[1]节奏总纲!BA882</f>
        <v>52.711512038175115</v>
      </c>
      <c r="AP882" s="153">
        <f>[1]节奏总纲!BB882</f>
        <v>54.229358348128763</v>
      </c>
      <c r="AQ882" s="153">
        <f>[1]节奏总纲!BC882</f>
        <v>56.187974342149928</v>
      </c>
      <c r="AR882" s="153">
        <f>[1]节奏总纲!BD882</f>
        <v>58.958035941097265</v>
      </c>
      <c r="AS882" s="153">
        <f>[1]节奏总纲!BE882</f>
        <v>63.674046566916935</v>
      </c>
    </row>
    <row r="883" spans="17:45" x14ac:dyDescent="0.15">
      <c r="Q883" s="153">
        <f>[1]节奏总纲!AC883</f>
        <v>880</v>
      </c>
      <c r="R883" s="153">
        <f>[1]节奏总纲!AD883</f>
        <v>97.825054520039359</v>
      </c>
      <c r="S883" s="153">
        <f>[1]节奏总纲!AE883</f>
        <v>100.07243317025861</v>
      </c>
      <c r="T883" s="153">
        <f>[1]节奏总纲!AF883</f>
        <v>103.28942997324506</v>
      </c>
      <c r="U883" s="153">
        <f>[1]节奏总纲!AG883</f>
        <v>108.13807380252899</v>
      </c>
      <c r="V883" s="153">
        <f>[1]节奏总纲!AH883</f>
        <v>117.10991227782858</v>
      </c>
      <c r="AN883" s="153">
        <f>[1]节奏总纲!AZ883</f>
        <v>880</v>
      </c>
      <c r="AO883" s="153">
        <f>[1]节奏总纲!BA883</f>
        <v>52.719493374493531</v>
      </c>
      <c r="AP883" s="153">
        <f>[1]节奏总纲!BB883</f>
        <v>54.236799847277773</v>
      </c>
      <c r="AQ883" s="153">
        <f>[1]节奏总纲!BC883</f>
        <v>56.195376925277628</v>
      </c>
      <c r="AR883" s="153">
        <f>[1]节奏总纲!BD883</f>
        <v>58.966322311793405</v>
      </c>
      <c r="AS883" s="153">
        <f>[1]节奏总纲!BE883</f>
        <v>63.68202760585509</v>
      </c>
    </row>
    <row r="884" spans="17:45" x14ac:dyDescent="0.15">
      <c r="Q884" s="153">
        <f>[1]节奏总纲!AC884</f>
        <v>881</v>
      </c>
      <c r="R884" s="153">
        <f>[1]节奏总纲!AD884</f>
        <v>97.841805689951912</v>
      </c>
      <c r="S884" s="153">
        <f>[1]节奏总纲!AE884</f>
        <v>100.08811507942715</v>
      </c>
      <c r="T884" s="153">
        <f>[1]节奏总纲!AF884</f>
        <v>103.30507760775784</v>
      </c>
      <c r="U884" s="153">
        <f>[1]节奏总纲!AG884</f>
        <v>108.15470798038932</v>
      </c>
      <c r="V884" s="153">
        <f>[1]节奏总纲!AH884</f>
        <v>117.12577555752442</v>
      </c>
      <c r="AN884" s="153">
        <f>[1]节奏总纲!AZ884</f>
        <v>881</v>
      </c>
      <c r="AO884" s="153">
        <f>[1]节奏总纲!BA884</f>
        <v>52.727474710811947</v>
      </c>
      <c r="AP884" s="153">
        <f>[1]节奏总纲!BB884</f>
        <v>54.244241346426776</v>
      </c>
      <c r="AQ884" s="153">
        <f>[1]节奏总纲!BC884</f>
        <v>56.202779508405328</v>
      </c>
      <c r="AR884" s="153">
        <f>[1]节奏总纲!BD884</f>
        <v>58.974608682489539</v>
      </c>
      <c r="AS884" s="153">
        <f>[1]节奏总纲!BE884</f>
        <v>63.690008644793245</v>
      </c>
    </row>
    <row r="885" spans="17:45" x14ac:dyDescent="0.15">
      <c r="Q885" s="153">
        <f>[1]节奏总纲!AC885</f>
        <v>882</v>
      </c>
      <c r="R885" s="153">
        <f>[1]节奏总纲!AD885</f>
        <v>97.85855685986445</v>
      </c>
      <c r="S885" s="153">
        <f>[1]节奏总纲!AE885</f>
        <v>100.1037969885957</v>
      </c>
      <c r="T885" s="153">
        <f>[1]节奏总纲!AF885</f>
        <v>103.32072524227061</v>
      </c>
      <c r="U885" s="153">
        <f>[1]节奏总纲!AG885</f>
        <v>108.17134215824964</v>
      </c>
      <c r="V885" s="153">
        <f>[1]节奏总纲!AH885</f>
        <v>117.14163883722027</v>
      </c>
      <c r="AN885" s="153">
        <f>[1]节奏总纲!AZ885</f>
        <v>882</v>
      </c>
      <c r="AO885" s="153">
        <f>[1]节奏总纲!BA885</f>
        <v>52.73545604713037</v>
      </c>
      <c r="AP885" s="153">
        <f>[1]节奏总纲!BB885</f>
        <v>54.251682845575786</v>
      </c>
      <c r="AQ885" s="153">
        <f>[1]节奏总纲!BC885</f>
        <v>56.210182091533035</v>
      </c>
      <c r="AR885" s="153">
        <f>[1]节奏总纲!BD885</f>
        <v>58.982895053185679</v>
      </c>
      <c r="AS885" s="153">
        <f>[1]节奏总纲!BE885</f>
        <v>63.6979896837314</v>
      </c>
    </row>
    <row r="886" spans="17:45" x14ac:dyDescent="0.15">
      <c r="Q886" s="153">
        <f>[1]节奏总纲!AC886</f>
        <v>883</v>
      </c>
      <c r="R886" s="153">
        <f>[1]节奏总纲!AD886</f>
        <v>97.875308029777003</v>
      </c>
      <c r="S886" s="153">
        <f>[1]节奏总纲!AE886</f>
        <v>100.11947889776425</v>
      </c>
      <c r="T886" s="153">
        <f>[1]节奏总纲!AF886</f>
        <v>103.33637287678339</v>
      </c>
      <c r="U886" s="153">
        <f>[1]节奏总纲!AG886</f>
        <v>108.18797633610997</v>
      </c>
      <c r="V886" s="153">
        <f>[1]节奏总纲!AH886</f>
        <v>117.15750211691611</v>
      </c>
      <c r="AN886" s="153">
        <f>[1]节奏总纲!AZ886</f>
        <v>883</v>
      </c>
      <c r="AO886" s="153">
        <f>[1]节奏总纲!BA886</f>
        <v>52.743437383448786</v>
      </c>
      <c r="AP886" s="153">
        <f>[1]节奏总纲!BB886</f>
        <v>54.259124344724796</v>
      </c>
      <c r="AQ886" s="153">
        <f>[1]节奏总纲!BC886</f>
        <v>56.217584674660735</v>
      </c>
      <c r="AR886" s="153">
        <f>[1]节奏总纲!BD886</f>
        <v>58.99118142388182</v>
      </c>
      <c r="AS886" s="153">
        <f>[1]节奏总纲!BE886</f>
        <v>63.705970722669555</v>
      </c>
    </row>
    <row r="887" spans="17:45" x14ac:dyDescent="0.15">
      <c r="Q887" s="153">
        <f>[1]节奏总纲!AC887</f>
        <v>884</v>
      </c>
      <c r="R887" s="153">
        <f>[1]节奏总纲!AD887</f>
        <v>97.892059199689541</v>
      </c>
      <c r="S887" s="153">
        <f>[1]节奏总纲!AE887</f>
        <v>100.1351608069328</v>
      </c>
      <c r="T887" s="153">
        <f>[1]节奏总纲!AF887</f>
        <v>103.35202051129616</v>
      </c>
      <c r="U887" s="153">
        <f>[1]节奏总纲!AG887</f>
        <v>108.20461051397029</v>
      </c>
      <c r="V887" s="153">
        <f>[1]节奏总纲!AH887</f>
        <v>117.17336539661194</v>
      </c>
      <c r="AN887" s="153">
        <f>[1]节奏总纲!AZ887</f>
        <v>884</v>
      </c>
      <c r="AO887" s="153">
        <f>[1]节奏总纲!BA887</f>
        <v>52.751418719767209</v>
      </c>
      <c r="AP887" s="153">
        <f>[1]节奏总纲!BB887</f>
        <v>54.266565843873799</v>
      </c>
      <c r="AQ887" s="153">
        <f>[1]节奏总纲!BC887</f>
        <v>56.224987257788442</v>
      </c>
      <c r="AR887" s="153">
        <f>[1]节奏总纲!BD887</f>
        <v>58.99946779457796</v>
      </c>
      <c r="AS887" s="153">
        <f>[1]节奏总纲!BE887</f>
        <v>63.71395176160771</v>
      </c>
    </row>
    <row r="888" spans="17:45" x14ac:dyDescent="0.15">
      <c r="Q888" s="153">
        <f>[1]节奏总纲!AC888</f>
        <v>885</v>
      </c>
      <c r="R888" s="153">
        <f>[1]节奏总纲!AD888</f>
        <v>97.908810369602094</v>
      </c>
      <c r="S888" s="153">
        <f>[1]节奏总纲!AE888</f>
        <v>100.15084271610134</v>
      </c>
      <c r="T888" s="153">
        <f>[1]节奏总纲!AF888</f>
        <v>103.36766814580893</v>
      </c>
      <c r="U888" s="153">
        <f>[1]节奏总纲!AG888</f>
        <v>108.22124469183062</v>
      </c>
      <c r="V888" s="153">
        <f>[1]节奏总纲!AH888</f>
        <v>117.18922867630779</v>
      </c>
      <c r="AN888" s="153">
        <f>[1]节奏总纲!AZ888</f>
        <v>885</v>
      </c>
      <c r="AO888" s="153">
        <f>[1]节奏总纲!BA888</f>
        <v>52.759400056085624</v>
      </c>
      <c r="AP888" s="153">
        <f>[1]节奏总纲!BB888</f>
        <v>54.274007343022809</v>
      </c>
      <c r="AQ888" s="153">
        <f>[1]节奏总纲!BC888</f>
        <v>56.232389840916142</v>
      </c>
      <c r="AR888" s="153">
        <f>[1]节奏总纲!BD888</f>
        <v>59.006699131747759</v>
      </c>
      <c r="AS888" s="153">
        <f>[1]节奏总纲!BE888</f>
        <v>63.721932800545865</v>
      </c>
    </row>
    <row r="889" spans="17:45" x14ac:dyDescent="0.15">
      <c r="Q889" s="153">
        <f>[1]节奏总纲!AC889</f>
        <v>886</v>
      </c>
      <c r="R889" s="153">
        <f>[1]节奏总纲!AD889</f>
        <v>97.925561539514632</v>
      </c>
      <c r="S889" s="153">
        <f>[1]节奏总纲!AE889</f>
        <v>100.16652462526989</v>
      </c>
      <c r="T889" s="153">
        <f>[1]节奏总纲!AF889</f>
        <v>103.38331578032171</v>
      </c>
      <c r="U889" s="153">
        <f>[1]节奏总纲!AG889</f>
        <v>108.23787886969095</v>
      </c>
      <c r="V889" s="153">
        <f>[1]节奏总纲!AH889</f>
        <v>117.20509195600363</v>
      </c>
      <c r="AN889" s="153">
        <f>[1]节奏总纲!AZ889</f>
        <v>886</v>
      </c>
      <c r="AO889" s="153">
        <f>[1]节奏总纲!BA889</f>
        <v>52.767381392404047</v>
      </c>
      <c r="AP889" s="153">
        <f>[1]节奏总纲!BB889</f>
        <v>54.28144884217182</v>
      </c>
      <c r="AQ889" s="153">
        <f>[1]节奏总纲!BC889</f>
        <v>56.239792424043848</v>
      </c>
      <c r="AR889" s="153">
        <f>[1]节奏总纲!BD889</f>
        <v>59.013858056924356</v>
      </c>
      <c r="AS889" s="153">
        <f>[1]节奏总纲!BE889</f>
        <v>63.72991383948402</v>
      </c>
    </row>
    <row r="890" spans="17:45" x14ac:dyDescent="0.15">
      <c r="Q890" s="153">
        <f>[1]节奏总纲!AC890</f>
        <v>887</v>
      </c>
      <c r="R890" s="153">
        <f>[1]节奏总纲!AD890</f>
        <v>97.942312709427185</v>
      </c>
      <c r="S890" s="153">
        <f>[1]节奏总纲!AE890</f>
        <v>100.18220653443844</v>
      </c>
      <c r="T890" s="153">
        <f>[1]节奏总纲!AF890</f>
        <v>103.39896341483448</v>
      </c>
      <c r="U890" s="153">
        <f>[1]节奏总纲!AG890</f>
        <v>108.25451304755127</v>
      </c>
      <c r="V890" s="153">
        <f>[1]节奏总纲!AH890</f>
        <v>117.22095523569948</v>
      </c>
      <c r="AN890" s="153">
        <f>[1]节奏总纲!AZ890</f>
        <v>887</v>
      </c>
      <c r="AO890" s="153">
        <f>[1]节奏总纲!BA890</f>
        <v>52.775362728722463</v>
      </c>
      <c r="AP890" s="153">
        <f>[1]节奏总纲!BB890</f>
        <v>54.288890341320823</v>
      </c>
      <c r="AQ890" s="153">
        <f>[1]节奏总纲!BC890</f>
        <v>56.247195007171548</v>
      </c>
      <c r="AR890" s="153">
        <f>[1]节奏总纲!BD890</f>
        <v>59.021016982100946</v>
      </c>
      <c r="AS890" s="153">
        <f>[1]节奏总纲!BE890</f>
        <v>63.737894878422175</v>
      </c>
    </row>
    <row r="891" spans="17:45" x14ac:dyDescent="0.15">
      <c r="Q891" s="153">
        <f>[1]节奏总纲!AC891</f>
        <v>888</v>
      </c>
      <c r="R891" s="153">
        <f>[1]节奏总纲!AD891</f>
        <v>97.959063879339723</v>
      </c>
      <c r="S891" s="153">
        <f>[1]节奏总纲!AE891</f>
        <v>100.19788844360698</v>
      </c>
      <c r="T891" s="153">
        <f>[1]节奏总纲!AF891</f>
        <v>103.41461104934726</v>
      </c>
      <c r="U891" s="153">
        <f>[1]节奏总纲!AG891</f>
        <v>108.27114722541161</v>
      </c>
      <c r="V891" s="153">
        <f>[1]节奏总纲!AH891</f>
        <v>117.23681851539531</v>
      </c>
      <c r="AN891" s="153">
        <f>[1]节奏总纲!AZ891</f>
        <v>888</v>
      </c>
      <c r="AO891" s="153">
        <f>[1]节奏总纲!BA891</f>
        <v>52.783344065040886</v>
      </c>
      <c r="AP891" s="153">
        <f>[1]节奏总纲!BB891</f>
        <v>54.296331840469833</v>
      </c>
      <c r="AQ891" s="153">
        <f>[1]节奏总纲!BC891</f>
        <v>56.254597590299248</v>
      </c>
      <c r="AR891" s="153">
        <f>[1]节奏总纲!BD891</f>
        <v>59.028175907277536</v>
      </c>
      <c r="AS891" s="153">
        <f>[1]节奏总纲!BE891</f>
        <v>63.74587591736033</v>
      </c>
    </row>
    <row r="892" spans="17:45" x14ac:dyDescent="0.15">
      <c r="Q892" s="153">
        <f>[1]节奏总纲!AC892</f>
        <v>889</v>
      </c>
      <c r="R892" s="153">
        <f>[1]节奏总纲!AD892</f>
        <v>97.975815049252276</v>
      </c>
      <c r="S892" s="153">
        <f>[1]节奏总纲!AE892</f>
        <v>100.21357035277553</v>
      </c>
      <c r="T892" s="153">
        <f>[1]节奏总纲!AF892</f>
        <v>103.43025868386005</v>
      </c>
      <c r="U892" s="153">
        <f>[1]节奏总纲!AG892</f>
        <v>108.28778140327194</v>
      </c>
      <c r="V892" s="153">
        <f>[1]节奏总纲!AH892</f>
        <v>117.25268179509115</v>
      </c>
      <c r="AN892" s="153">
        <f>[1]节奏总纲!AZ892</f>
        <v>889</v>
      </c>
      <c r="AO892" s="153">
        <f>[1]节奏总纲!BA892</f>
        <v>52.791325401359302</v>
      </c>
      <c r="AP892" s="153">
        <f>[1]节奏总纲!BB892</f>
        <v>54.303773339618843</v>
      </c>
      <c r="AQ892" s="153">
        <f>[1]节奏总纲!BC892</f>
        <v>56.262000173426955</v>
      </c>
      <c r="AR892" s="153">
        <f>[1]节奏总纲!BD892</f>
        <v>59.035334832454133</v>
      </c>
      <c r="AS892" s="153">
        <f>[1]节奏总纲!BE892</f>
        <v>63.753856956298485</v>
      </c>
    </row>
    <row r="893" spans="17:45" x14ac:dyDescent="0.15">
      <c r="Q893" s="153">
        <f>[1]节奏总纲!AC893</f>
        <v>890</v>
      </c>
      <c r="R893" s="153">
        <f>[1]节奏总纲!AD893</f>
        <v>97.992566219164814</v>
      </c>
      <c r="S893" s="153">
        <f>[1]节奏总纲!AE893</f>
        <v>100.22925226194408</v>
      </c>
      <c r="T893" s="153">
        <f>[1]节奏总纲!AF893</f>
        <v>103.44590631837282</v>
      </c>
      <c r="U893" s="153">
        <f>[1]节奏总纲!AG893</f>
        <v>108.30441558113226</v>
      </c>
      <c r="V893" s="153">
        <f>[1]节奏总纲!AH893</f>
        <v>117.268545074787</v>
      </c>
      <c r="AN893" s="153">
        <f>[1]节奏总纲!AZ893</f>
        <v>890</v>
      </c>
      <c r="AO893" s="153">
        <f>[1]节奏总纲!BA893</f>
        <v>52.799306737677718</v>
      </c>
      <c r="AP893" s="153">
        <f>[1]节奏总纲!BB893</f>
        <v>54.311214838767846</v>
      </c>
      <c r="AQ893" s="153">
        <f>[1]节奏总纲!BC893</f>
        <v>56.269402756554655</v>
      </c>
      <c r="AR893" s="153">
        <f>[1]节奏总纲!BD893</f>
        <v>59.042493757630723</v>
      </c>
      <c r="AS893" s="153">
        <f>[1]节奏总纲!BE893</f>
        <v>63.76183799523664</v>
      </c>
    </row>
    <row r="894" spans="17:45" x14ac:dyDescent="0.15">
      <c r="Q894" s="153">
        <f>[1]节奏总纲!AC894</f>
        <v>891</v>
      </c>
      <c r="R894" s="153">
        <f>[1]节奏总纲!AD894</f>
        <v>98.008693431404168</v>
      </c>
      <c r="S894" s="153">
        <f>[1]节奏总纲!AE894</f>
        <v>100.24493417111263</v>
      </c>
      <c r="T894" s="153">
        <f>[1]节奏总纲!AF894</f>
        <v>103.46155395288559</v>
      </c>
      <c r="U894" s="153">
        <f>[1]节奏总纲!AG894</f>
        <v>108.32104975899259</v>
      </c>
      <c r="V894" s="153">
        <f>[1]节奏总纲!AH894</f>
        <v>117.28440835448284</v>
      </c>
      <c r="AN894" s="153">
        <f>[1]节奏总纲!AZ894</f>
        <v>891</v>
      </c>
      <c r="AO894" s="153">
        <f>[1]节奏总纲!BA894</f>
        <v>52.807288073996141</v>
      </c>
      <c r="AP894" s="153">
        <f>[1]节奏总纲!BB894</f>
        <v>54.318656337916856</v>
      </c>
      <c r="AQ894" s="153">
        <f>[1]节奏总纲!BC894</f>
        <v>56.276805339682362</v>
      </c>
      <c r="AR894" s="153">
        <f>[1]节奏总纲!BD894</f>
        <v>59.04965268280732</v>
      </c>
      <c r="AS894" s="153">
        <f>[1]节奏总纲!BE894</f>
        <v>63.769819034174795</v>
      </c>
    </row>
    <row r="895" spans="17:45" x14ac:dyDescent="0.15">
      <c r="Q895" s="153">
        <f>[1]节奏总纲!AC895</f>
        <v>892</v>
      </c>
      <c r="R895" s="153">
        <f>[1]节奏总纲!AD895</f>
        <v>98.024322825579404</v>
      </c>
      <c r="S895" s="153">
        <f>[1]节奏总纲!AE895</f>
        <v>100.26061608028118</v>
      </c>
      <c r="T895" s="153">
        <f>[1]节奏总纲!AF895</f>
        <v>103.47720158739837</v>
      </c>
      <c r="U895" s="153">
        <f>[1]节奏总纲!AG895</f>
        <v>108.33768393685291</v>
      </c>
      <c r="V895" s="153">
        <f>[1]节奏总纲!AH895</f>
        <v>117.30027163417867</v>
      </c>
      <c r="AN895" s="153">
        <f>[1]节奏总纲!AZ895</f>
        <v>892</v>
      </c>
      <c r="AO895" s="153">
        <f>[1]节奏总纲!BA895</f>
        <v>52.815269410314556</v>
      </c>
      <c r="AP895" s="153">
        <f>[1]节奏总纲!BB895</f>
        <v>54.326097837065859</v>
      </c>
      <c r="AQ895" s="153">
        <f>[1]节奏总纲!BC895</f>
        <v>56.284207922810062</v>
      </c>
      <c r="AR895" s="153">
        <f>[1]节奏总纲!BD895</f>
        <v>59.05681160798391</v>
      </c>
      <c r="AS895" s="153">
        <f>[1]节奏总纲!BE895</f>
        <v>63.77780007311295</v>
      </c>
    </row>
    <row r="896" spans="17:45" x14ac:dyDescent="0.15">
      <c r="Q896" s="153">
        <f>[1]节奏总纲!AC896</f>
        <v>893</v>
      </c>
      <c r="R896" s="153">
        <f>[1]节奏总纲!AD896</f>
        <v>98.039952219754653</v>
      </c>
      <c r="S896" s="153">
        <f>[1]节奏总纲!AE896</f>
        <v>100.27629798944973</v>
      </c>
      <c r="T896" s="153">
        <f>[1]节奏总纲!AF896</f>
        <v>103.49284922191114</v>
      </c>
      <c r="U896" s="153">
        <f>[1]节奏总纲!AG896</f>
        <v>108.35431811471324</v>
      </c>
      <c r="V896" s="153">
        <f>[1]节奏总纲!AH896</f>
        <v>117.31613491387452</v>
      </c>
      <c r="AN896" s="153">
        <f>[1]节奏总纲!AZ896</f>
        <v>893</v>
      </c>
      <c r="AO896" s="153">
        <f>[1]节奏总纲!BA896</f>
        <v>52.823250746632979</v>
      </c>
      <c r="AP896" s="153">
        <f>[1]节奏总纲!BB896</f>
        <v>54.333539336214869</v>
      </c>
      <c r="AQ896" s="153">
        <f>[1]节奏总纲!BC896</f>
        <v>56.291610505937761</v>
      </c>
      <c r="AR896" s="153">
        <f>[1]节奏总纲!BD896</f>
        <v>59.0639705331605</v>
      </c>
      <c r="AS896" s="153">
        <f>[1]节奏总纲!BE896</f>
        <v>63.785781112051104</v>
      </c>
    </row>
    <row r="897" spans="17:45" x14ac:dyDescent="0.15">
      <c r="Q897" s="153">
        <f>[1]节奏总纲!AC897</f>
        <v>894</v>
      </c>
      <c r="R897" s="153">
        <f>[1]节奏总纲!AD897</f>
        <v>98.055581613929888</v>
      </c>
      <c r="S897" s="153">
        <f>[1]节奏总纲!AE897</f>
        <v>100.29197989861828</v>
      </c>
      <c r="T897" s="153">
        <f>[1]节奏总纲!AF897</f>
        <v>103.50849685642392</v>
      </c>
      <c r="U897" s="153">
        <f>[1]节奏总纲!AG897</f>
        <v>108.37095229257356</v>
      </c>
      <c r="V897" s="153">
        <f>[1]节奏总纲!AH897</f>
        <v>117.33199819357036</v>
      </c>
      <c r="AN897" s="153">
        <f>[1]节奏总纲!AZ897</f>
        <v>894</v>
      </c>
      <c r="AO897" s="153">
        <f>[1]节奏总纲!BA897</f>
        <v>52.831232082951395</v>
      </c>
      <c r="AP897" s="153">
        <f>[1]节奏总纲!BB897</f>
        <v>54.340980835363879</v>
      </c>
      <c r="AQ897" s="153">
        <f>[1]节奏总纲!BC897</f>
        <v>56.299013089065468</v>
      </c>
      <c r="AR897" s="153">
        <f>[1]节奏总纲!BD897</f>
        <v>59.071129458337097</v>
      </c>
      <c r="AS897" s="153">
        <f>[1]节奏总纲!BE897</f>
        <v>63.793762150989259</v>
      </c>
    </row>
    <row r="898" spans="17:45" x14ac:dyDescent="0.15">
      <c r="Q898" s="153">
        <f>[1]节奏总纲!AC898</f>
        <v>895</v>
      </c>
      <c r="R898" s="153">
        <f>[1]节奏总纲!AD898</f>
        <v>98.071211008105138</v>
      </c>
      <c r="S898" s="153">
        <f>[1]节奏总纲!AE898</f>
        <v>100.30766180778681</v>
      </c>
      <c r="T898" s="153">
        <f>[1]节奏总纲!AF898</f>
        <v>103.52414449093669</v>
      </c>
      <c r="U898" s="153">
        <f>[1]节奏总纲!AG898</f>
        <v>108.38758647043389</v>
      </c>
      <c r="V898" s="153">
        <f>[1]节奏总纲!AH898</f>
        <v>117.34786147326619</v>
      </c>
      <c r="AN898" s="153">
        <f>[1]节奏总纲!AZ898</f>
        <v>895</v>
      </c>
      <c r="AO898" s="153">
        <f>[1]节奏总纲!BA898</f>
        <v>52.839213419269818</v>
      </c>
      <c r="AP898" s="153">
        <f>[1]节奏总纲!BB898</f>
        <v>54.348422334512883</v>
      </c>
      <c r="AQ898" s="153">
        <f>[1]节奏总纲!BC898</f>
        <v>56.306415672193168</v>
      </c>
      <c r="AR898" s="153">
        <f>[1]节奏总纲!BD898</f>
        <v>59.078288383513687</v>
      </c>
      <c r="AS898" s="153">
        <f>[1]节奏总纲!BE898</f>
        <v>63.801743189927414</v>
      </c>
    </row>
    <row r="899" spans="17:45" x14ac:dyDescent="0.15">
      <c r="Q899" s="153">
        <f>[1]节奏总纲!AC899</f>
        <v>896</v>
      </c>
      <c r="R899" s="153">
        <f>[1]节奏总纲!AD899</f>
        <v>98.086840402280373</v>
      </c>
      <c r="S899" s="153">
        <f>[1]节奏总纲!AE899</f>
        <v>100.32334371695536</v>
      </c>
      <c r="T899" s="153">
        <f>[1]节奏总纲!AF899</f>
        <v>103.53979212544947</v>
      </c>
      <c r="U899" s="153">
        <f>[1]节奏总纲!AG899</f>
        <v>108.40422064829421</v>
      </c>
      <c r="V899" s="153">
        <f>[1]节奏总纲!AH899</f>
        <v>117.36372475296204</v>
      </c>
      <c r="AN899" s="153">
        <f>[1]节奏总纲!AZ899</f>
        <v>896</v>
      </c>
      <c r="AO899" s="153">
        <f>[1]节奏总纲!BA899</f>
        <v>52.847194755588234</v>
      </c>
      <c r="AP899" s="153">
        <f>[1]节奏总纲!BB899</f>
        <v>54.355863833661893</v>
      </c>
      <c r="AQ899" s="153">
        <f>[1]节奏总纲!BC899</f>
        <v>56.313818255320875</v>
      </c>
      <c r="AR899" s="153">
        <f>[1]节奏总纲!BD899</f>
        <v>59.085447308690277</v>
      </c>
      <c r="AS899" s="153">
        <f>[1]节奏总纲!BE899</f>
        <v>63.809724228865569</v>
      </c>
    </row>
    <row r="900" spans="17:45" x14ac:dyDescent="0.15">
      <c r="Q900" s="153">
        <f>[1]节奏总纲!AC900</f>
        <v>897</v>
      </c>
      <c r="R900" s="153">
        <f>[1]节奏总纲!AD900</f>
        <v>98.102469796455622</v>
      </c>
      <c r="S900" s="153">
        <f>[1]节奏总纲!AE900</f>
        <v>100.33902562612391</v>
      </c>
      <c r="T900" s="153">
        <f>[1]节奏总纲!AF900</f>
        <v>103.55543975996224</v>
      </c>
      <c r="U900" s="153">
        <f>[1]节奏总纲!AG900</f>
        <v>108.42085482615454</v>
      </c>
      <c r="V900" s="153">
        <f>[1]节奏总纲!AH900</f>
        <v>117.37958803265788</v>
      </c>
      <c r="AN900" s="153">
        <f>[1]节奏总纲!AZ900</f>
        <v>897</v>
      </c>
      <c r="AO900" s="153">
        <f>[1]节奏总纲!BA900</f>
        <v>52.855176091906657</v>
      </c>
      <c r="AP900" s="153">
        <f>[1]节奏总纲!BB900</f>
        <v>54.363305332810903</v>
      </c>
      <c r="AQ900" s="153">
        <f>[1]节奏总纲!BC900</f>
        <v>56.321220838448575</v>
      </c>
      <c r="AR900" s="153">
        <f>[1]节奏总纲!BD900</f>
        <v>59.092606233866874</v>
      </c>
      <c r="AS900" s="153">
        <f>[1]节奏总纲!BE900</f>
        <v>63.817705267803724</v>
      </c>
    </row>
    <row r="901" spans="17:45" x14ac:dyDescent="0.15">
      <c r="Q901" s="153">
        <f>[1]节奏总纲!AC901</f>
        <v>898</v>
      </c>
      <c r="R901" s="153">
        <f>[1]节奏总纲!AD901</f>
        <v>98.118099190630872</v>
      </c>
      <c r="S901" s="153">
        <f>[1]节奏总纲!AE901</f>
        <v>100.35470753529246</v>
      </c>
      <c r="T901" s="153">
        <f>[1]节奏总纲!AF901</f>
        <v>103.57108739447501</v>
      </c>
      <c r="U901" s="153">
        <f>[1]节奏总纲!AG901</f>
        <v>108.43748900401486</v>
      </c>
      <c r="V901" s="153">
        <f>[1]节奏总纲!AH901</f>
        <v>117.39545131235373</v>
      </c>
      <c r="AN901" s="153">
        <f>[1]节奏总纲!AZ901</f>
        <v>898</v>
      </c>
      <c r="AO901" s="153">
        <f>[1]节奏总纲!BA901</f>
        <v>52.863157428225072</v>
      </c>
      <c r="AP901" s="153">
        <f>[1]节奏总纲!BB901</f>
        <v>54.370746831959906</v>
      </c>
      <c r="AQ901" s="153">
        <f>[1]节奏总纲!BC901</f>
        <v>56.328623421576282</v>
      </c>
      <c r="AR901" s="153">
        <f>[1]节奏总纲!BD901</f>
        <v>59.099765159043464</v>
      </c>
      <c r="AS901" s="153">
        <f>[1]节奏总纲!BE901</f>
        <v>63.825686306741879</v>
      </c>
    </row>
    <row r="902" spans="17:45" x14ac:dyDescent="0.15">
      <c r="Q902" s="153">
        <f>[1]节奏总纲!AC902</f>
        <v>899</v>
      </c>
      <c r="R902" s="153">
        <f>[1]节奏总纲!AD902</f>
        <v>98.133728584806107</v>
      </c>
      <c r="S902" s="153">
        <f>[1]节奏总纲!AE902</f>
        <v>100.37038944446101</v>
      </c>
      <c r="T902" s="153">
        <f>[1]节奏总纲!AF902</f>
        <v>103.58673502898779</v>
      </c>
      <c r="U902" s="153">
        <f>[1]节奏总纲!AG902</f>
        <v>108.45412318187519</v>
      </c>
      <c r="V902" s="153">
        <f>[1]节奏总纲!AH902</f>
        <v>117.41131459204956</v>
      </c>
      <c r="AN902" s="153">
        <f>[1]节奏总纲!AZ902</f>
        <v>899</v>
      </c>
      <c r="AO902" s="153">
        <f>[1]节奏总纲!BA902</f>
        <v>52.871138764543488</v>
      </c>
      <c r="AP902" s="153">
        <f>[1]节奏总纲!BB902</f>
        <v>54.378188331108916</v>
      </c>
      <c r="AQ902" s="153">
        <f>[1]节奏总纲!BC902</f>
        <v>56.336026004703982</v>
      </c>
      <c r="AR902" s="153">
        <f>[1]节奏总纲!BD902</f>
        <v>59.106924084220061</v>
      </c>
      <c r="AS902" s="153">
        <f>[1]节奏总纲!BE902</f>
        <v>63.833667345680034</v>
      </c>
    </row>
    <row r="903" spans="17:45" x14ac:dyDescent="0.15">
      <c r="Q903" s="153">
        <f>[1]节奏总纲!AC903</f>
        <v>900</v>
      </c>
      <c r="R903" s="153">
        <f>[1]节奏总纲!AD903</f>
        <v>98.149357978981357</v>
      </c>
      <c r="S903" s="153">
        <f>[1]节奏总纲!AE903</f>
        <v>100.38607135362956</v>
      </c>
      <c r="T903" s="153">
        <f>[1]节奏总纲!AF903</f>
        <v>103.60238266350056</v>
      </c>
      <c r="U903" s="153">
        <f>[1]节奏总纲!AG903</f>
        <v>108.47075735973553</v>
      </c>
      <c r="V903" s="153">
        <f>[1]节奏总纲!AH903</f>
        <v>117.4271778717454</v>
      </c>
      <c r="AN903" s="153">
        <f>[1]节奏总纲!AZ903</f>
        <v>900</v>
      </c>
      <c r="AO903" s="153">
        <f>[1]节奏总纲!BA903</f>
        <v>52.879120100861911</v>
      </c>
      <c r="AP903" s="153">
        <f>[1]节奏总纲!BB903</f>
        <v>54.385629830257926</v>
      </c>
      <c r="AQ903" s="153">
        <f>[1]节奏总纲!BC903</f>
        <v>56.343428587831681</v>
      </c>
      <c r="AR903" s="153">
        <f>[1]节奏总纲!BD903</f>
        <v>59.114083009396651</v>
      </c>
      <c r="AS903" s="153">
        <f>[1]节奏总纲!BE903</f>
        <v>63.841648384618189</v>
      </c>
    </row>
    <row r="904" spans="17:45" x14ac:dyDescent="0.15">
      <c r="Q904" s="153">
        <f>[1]节奏总纲!AC904</f>
        <v>901</v>
      </c>
      <c r="R904" s="153">
        <f>[1]节奏总纲!AD904</f>
        <v>98.164987373156592</v>
      </c>
      <c r="S904" s="153">
        <f>[1]节奏总纲!AE904</f>
        <v>100.40175326279811</v>
      </c>
      <c r="T904" s="153">
        <f>[1]节奏总纲!AF904</f>
        <v>103.61803029801334</v>
      </c>
      <c r="U904" s="153">
        <f>[1]节奏总纲!AG904</f>
        <v>108.48739153759585</v>
      </c>
      <c r="V904" s="153">
        <f>[1]节奏总纲!AH904</f>
        <v>117.44304115144125</v>
      </c>
      <c r="AN904" s="153">
        <f>[1]节奏总纲!AZ904</f>
        <v>901</v>
      </c>
      <c r="AO904" s="153">
        <f>[1]节奏总纲!BA904</f>
        <v>52.887101437180327</v>
      </c>
      <c r="AP904" s="153">
        <f>[1]节奏总纲!BB904</f>
        <v>54.393071329406929</v>
      </c>
      <c r="AQ904" s="153">
        <f>[1]节奏总纲!BC904</f>
        <v>56.350831170959388</v>
      </c>
      <c r="AR904" s="153">
        <f>[1]节奏总纲!BD904</f>
        <v>59.121241934573241</v>
      </c>
      <c r="AS904" s="153">
        <f>[1]节奏总纲!BE904</f>
        <v>63.849629423556344</v>
      </c>
    </row>
    <row r="905" spans="17:45" x14ac:dyDescent="0.15">
      <c r="Q905" s="153">
        <f>[1]节奏总纲!AC905</f>
        <v>902</v>
      </c>
      <c r="R905" s="153">
        <f>[1]节奏总纲!AD905</f>
        <v>98.180616767331841</v>
      </c>
      <c r="S905" s="153">
        <f>[1]节奏总纲!AE905</f>
        <v>100.41743517196666</v>
      </c>
      <c r="T905" s="153">
        <f>[1]节奏总纲!AF905</f>
        <v>103.63367793252611</v>
      </c>
      <c r="U905" s="153">
        <f>[1]节奏总纲!AG905</f>
        <v>108.50402571545618</v>
      </c>
      <c r="V905" s="153">
        <f>[1]节奏总纲!AH905</f>
        <v>117.45890443113709</v>
      </c>
      <c r="AN905" s="153">
        <f>[1]节奏总纲!AZ905</f>
        <v>902</v>
      </c>
      <c r="AO905" s="153">
        <f>[1]节奏总纲!BA905</f>
        <v>52.89508277349875</v>
      </c>
      <c r="AP905" s="153">
        <f>[1]节奏总纲!BB905</f>
        <v>54.400512828555939</v>
      </c>
      <c r="AQ905" s="153">
        <f>[1]节奏总纲!BC905</f>
        <v>56.358233754087088</v>
      </c>
      <c r="AR905" s="153">
        <f>[1]节奏总纲!BD905</f>
        <v>59.128400859749839</v>
      </c>
      <c r="AS905" s="153">
        <f>[1]节奏总纲!BE905</f>
        <v>63.857610462494499</v>
      </c>
    </row>
    <row r="906" spans="17:45" x14ac:dyDescent="0.15">
      <c r="Q906" s="153">
        <f>[1]节奏总纲!AC906</f>
        <v>903</v>
      </c>
      <c r="R906" s="153">
        <f>[1]节奏总纲!AD906</f>
        <v>98.196246161507077</v>
      </c>
      <c r="S906" s="153">
        <f>[1]节奏总纲!AE906</f>
        <v>100.43311708113521</v>
      </c>
      <c r="T906" s="153">
        <f>[1]节奏总纲!AF906</f>
        <v>103.64932556703889</v>
      </c>
      <c r="U906" s="153">
        <f>[1]节奏总纲!AG906</f>
        <v>108.52065989331651</v>
      </c>
      <c r="V906" s="153">
        <f>[1]节奏总纲!AH906</f>
        <v>117.47476771083292</v>
      </c>
      <c r="AN906" s="153">
        <f>[1]节奏总纲!AZ906</f>
        <v>903</v>
      </c>
      <c r="AO906" s="153">
        <f>[1]节奏总纲!BA906</f>
        <v>52.903064109817166</v>
      </c>
      <c r="AP906" s="153">
        <f>[1]节奏总纲!BB906</f>
        <v>54.40795432770495</v>
      </c>
      <c r="AQ906" s="153">
        <f>[1]节奏总纲!BC906</f>
        <v>56.365636337214795</v>
      </c>
      <c r="AR906" s="153">
        <f>[1]节奏总纲!BD906</f>
        <v>59.135559784926429</v>
      </c>
      <c r="AS906" s="153">
        <f>[1]节奏总纲!BE906</f>
        <v>63.865591501432654</v>
      </c>
    </row>
    <row r="907" spans="17:45" x14ac:dyDescent="0.15">
      <c r="Q907" s="153">
        <f>[1]节奏总纲!AC907</f>
        <v>904</v>
      </c>
      <c r="R907" s="153">
        <f>[1]节奏总纲!AD907</f>
        <v>98.211875555682326</v>
      </c>
      <c r="S907" s="153">
        <f>[1]节奏总纲!AE907</f>
        <v>100.44879899030376</v>
      </c>
      <c r="T907" s="153">
        <f>[1]节奏总纲!AF907</f>
        <v>103.66497320155166</v>
      </c>
      <c r="U907" s="153">
        <f>[1]节奏总纲!AG907</f>
        <v>108.53729407117683</v>
      </c>
      <c r="V907" s="153">
        <f>[1]节奏总纲!AH907</f>
        <v>117.49063099052877</v>
      </c>
      <c r="AN907" s="153">
        <f>[1]节奏总纲!AZ907</f>
        <v>904</v>
      </c>
      <c r="AO907" s="153">
        <f>[1]节奏总纲!BA907</f>
        <v>52.911045446135589</v>
      </c>
      <c r="AP907" s="153">
        <f>[1]节奏总纲!BB907</f>
        <v>54.415395826853953</v>
      </c>
      <c r="AQ907" s="153">
        <f>[1]节奏总纲!BC907</f>
        <v>56.373038920342495</v>
      </c>
      <c r="AR907" s="153">
        <f>[1]节奏总纲!BD907</f>
        <v>59.142718710103026</v>
      </c>
      <c r="AS907" s="153">
        <f>[1]节奏总纲!BE907</f>
        <v>63.873572540370809</v>
      </c>
    </row>
    <row r="908" spans="17:45" x14ac:dyDescent="0.15">
      <c r="Q908" s="153">
        <f>[1]节奏总纲!AC908</f>
        <v>905</v>
      </c>
      <c r="R908" s="153">
        <f>[1]节奏总纲!AD908</f>
        <v>98.227504949857575</v>
      </c>
      <c r="S908" s="153">
        <f>[1]节奏总纲!AE908</f>
        <v>100.46448089947231</v>
      </c>
      <c r="T908" s="153">
        <f>[1]节奏总纲!AF908</f>
        <v>103.68062083606443</v>
      </c>
      <c r="U908" s="153">
        <f>[1]节奏总纲!AG908</f>
        <v>108.55392824903716</v>
      </c>
      <c r="V908" s="153">
        <f>[1]节奏总纲!AH908</f>
        <v>117.50649427022461</v>
      </c>
      <c r="AN908" s="153">
        <f>[1]节奏总纲!AZ908</f>
        <v>905</v>
      </c>
      <c r="AO908" s="153">
        <f>[1]节奏总纲!BA908</f>
        <v>52.919026782454004</v>
      </c>
      <c r="AP908" s="153">
        <f>[1]节奏总纲!BB908</f>
        <v>54.422837326002963</v>
      </c>
      <c r="AQ908" s="153">
        <f>[1]节奏总纲!BC908</f>
        <v>56.380441503470195</v>
      </c>
      <c r="AR908" s="153">
        <f>[1]节奏总纲!BD908</f>
        <v>59.149877635279616</v>
      </c>
      <c r="AS908" s="153">
        <f>[1]节奏总纲!BE908</f>
        <v>63.881553579308964</v>
      </c>
    </row>
    <row r="909" spans="17:45" x14ac:dyDescent="0.15">
      <c r="Q909" s="153">
        <f>[1]节奏总纲!AC909</f>
        <v>906</v>
      </c>
      <c r="R909" s="153">
        <f>[1]节奏总纲!AD909</f>
        <v>98.243134344032811</v>
      </c>
      <c r="S909" s="153">
        <f>[1]节奏总纲!AE909</f>
        <v>100.48016280864084</v>
      </c>
      <c r="T909" s="153">
        <f>[1]节奏总纲!AF909</f>
        <v>103.69626847057721</v>
      </c>
      <c r="U909" s="153">
        <f>[1]节奏总纲!AG909</f>
        <v>108.57056242689748</v>
      </c>
      <c r="V909" s="153">
        <f>[1]节奏总纲!AH909</f>
        <v>117.52235754992044</v>
      </c>
      <c r="AN909" s="153">
        <f>[1]节奏总纲!AZ909</f>
        <v>906</v>
      </c>
      <c r="AO909" s="153">
        <f>[1]节奏总纲!BA909</f>
        <v>52.927008118772427</v>
      </c>
      <c r="AP909" s="153">
        <f>[1]节奏总纲!BB909</f>
        <v>54.430278825151973</v>
      </c>
      <c r="AQ909" s="153">
        <f>[1]节奏总纲!BC909</f>
        <v>56.387844086597902</v>
      </c>
      <c r="AR909" s="153">
        <f>[1]节奏总纲!BD909</f>
        <v>59.157036560456206</v>
      </c>
      <c r="AS909" s="153">
        <f>[1]节奏总纲!BE909</f>
        <v>63.889534618247119</v>
      </c>
    </row>
    <row r="910" spans="17:45" x14ac:dyDescent="0.15">
      <c r="Q910" s="153">
        <f>[1]节奏总纲!AC910</f>
        <v>907</v>
      </c>
      <c r="R910" s="153">
        <f>[1]节奏总纲!AD910</f>
        <v>98.25876373820806</v>
      </c>
      <c r="S910" s="153">
        <f>[1]节奏总纲!AE910</f>
        <v>100.49584471780939</v>
      </c>
      <c r="T910" s="153">
        <f>[1]节奏总纲!AF910</f>
        <v>103.71191610508998</v>
      </c>
      <c r="U910" s="153">
        <f>[1]节奏总纲!AG910</f>
        <v>108.58719660475781</v>
      </c>
      <c r="V910" s="153">
        <f>[1]节奏总纲!AH910</f>
        <v>117.53822082961629</v>
      </c>
      <c r="AN910" s="153">
        <f>[1]节奏总纲!AZ910</f>
        <v>907</v>
      </c>
      <c r="AO910" s="153">
        <f>[1]节奏总纲!BA910</f>
        <v>52.934989455090843</v>
      </c>
      <c r="AP910" s="153">
        <f>[1]节奏总纲!BB910</f>
        <v>54.437720324300976</v>
      </c>
      <c r="AQ910" s="153">
        <f>[1]节奏总纲!BC910</f>
        <v>56.395246669725601</v>
      </c>
      <c r="AR910" s="153">
        <f>[1]节奏总纲!BD910</f>
        <v>59.164195485632803</v>
      </c>
      <c r="AS910" s="153">
        <f>[1]节奏总纲!BE910</f>
        <v>63.897515657185274</v>
      </c>
    </row>
    <row r="911" spans="17:45" x14ac:dyDescent="0.15">
      <c r="Q911" s="153">
        <f>[1]节奏总纲!AC911</f>
        <v>908</v>
      </c>
      <c r="R911" s="153">
        <f>[1]节奏总纲!AD911</f>
        <v>98.274393132383295</v>
      </c>
      <c r="S911" s="153">
        <f>[1]节奏总纲!AE911</f>
        <v>100.51152662697794</v>
      </c>
      <c r="T911" s="153">
        <f>[1]节奏总纲!AF911</f>
        <v>103.72756373960276</v>
      </c>
      <c r="U911" s="153">
        <f>[1]节奏总纲!AG911</f>
        <v>108.60383078261813</v>
      </c>
      <c r="V911" s="153">
        <f>[1]节奏总纲!AH911</f>
        <v>117.55408410931213</v>
      </c>
      <c r="AN911" s="153">
        <f>[1]节奏总纲!AZ911</f>
        <v>908</v>
      </c>
      <c r="AO911" s="153">
        <f>[1]节奏总纲!BA911</f>
        <v>52.942970791409266</v>
      </c>
      <c r="AP911" s="153">
        <f>[1]节奏总纲!BB911</f>
        <v>54.445161823449986</v>
      </c>
      <c r="AQ911" s="153">
        <f>[1]节奏总纲!BC911</f>
        <v>56.402649252853308</v>
      </c>
      <c r="AR911" s="153">
        <f>[1]节奏总纲!BD911</f>
        <v>59.171354410809393</v>
      </c>
      <c r="AS911" s="153">
        <f>[1]节奏总纲!BE911</f>
        <v>63.905496696123429</v>
      </c>
    </row>
    <row r="912" spans="17:45" x14ac:dyDescent="0.15">
      <c r="Q912" s="153">
        <f>[1]节奏总纲!AC912</f>
        <v>909</v>
      </c>
      <c r="R912" s="153">
        <f>[1]节奏总纲!AD912</f>
        <v>98.290022526558545</v>
      </c>
      <c r="S912" s="153">
        <f>[1]节奏总纲!AE912</f>
        <v>100.52720853614649</v>
      </c>
      <c r="T912" s="153">
        <f>[1]节奏总纲!AF912</f>
        <v>103.74321137411553</v>
      </c>
      <c r="U912" s="153">
        <f>[1]节奏总纲!AG912</f>
        <v>108.62046496047846</v>
      </c>
      <c r="V912" s="153">
        <f>[1]节奏总纲!AH912</f>
        <v>117.56994738900798</v>
      </c>
      <c r="AN912" s="153">
        <f>[1]节奏总纲!AZ912</f>
        <v>909</v>
      </c>
      <c r="AO912" s="153">
        <f>[1]节奏总纲!BA912</f>
        <v>52.950952127727682</v>
      </c>
      <c r="AP912" s="153">
        <f>[1]节奏总纲!BB912</f>
        <v>54.452603322598996</v>
      </c>
      <c r="AQ912" s="153">
        <f>[1]节奏总纲!BC912</f>
        <v>56.410051835981008</v>
      </c>
      <c r="AR912" s="153">
        <f>[1]节奏总纲!BD912</f>
        <v>59.178513335985983</v>
      </c>
      <c r="AS912" s="153">
        <f>[1]节奏总纲!BE912</f>
        <v>63.913477735061583</v>
      </c>
    </row>
    <row r="913" spans="17:45" x14ac:dyDescent="0.15">
      <c r="Q913" s="153">
        <f>[1]节奏总纲!AC913</f>
        <v>910</v>
      </c>
      <c r="R913" s="153">
        <f>[1]节奏总纲!AD913</f>
        <v>98.305651920733794</v>
      </c>
      <c r="S913" s="153">
        <f>[1]节奏总纲!AE913</f>
        <v>100.54289044531504</v>
      </c>
      <c r="T913" s="153">
        <f>[1]节奏总纲!AF913</f>
        <v>103.75885900862831</v>
      </c>
      <c r="U913" s="153">
        <f>[1]节奏总纲!AG913</f>
        <v>108.63709913833878</v>
      </c>
      <c r="V913" s="153">
        <f>[1]节奏总纲!AH913</f>
        <v>117.58581066870381</v>
      </c>
      <c r="AN913" s="153">
        <f>[1]节奏总纲!AZ913</f>
        <v>910</v>
      </c>
      <c r="AO913" s="153">
        <f>[1]节奏总纲!BA913</f>
        <v>52.958933464046098</v>
      </c>
      <c r="AP913" s="153">
        <f>[1]节奏总纲!BB913</f>
        <v>54.460044821747999</v>
      </c>
      <c r="AQ913" s="153">
        <f>[1]节奏总纲!BC913</f>
        <v>56.417454419108715</v>
      </c>
      <c r="AR913" s="153">
        <f>[1]节奏总纲!BD913</f>
        <v>59.18567226116258</v>
      </c>
      <c r="AS913" s="153">
        <f>[1]节奏总纲!BE913</f>
        <v>63.921458773999738</v>
      </c>
    </row>
    <row r="914" spans="17:45" x14ac:dyDescent="0.15">
      <c r="Q914" s="153">
        <f>[1]节奏总纲!AC914</f>
        <v>911</v>
      </c>
      <c r="R914" s="153">
        <f>[1]节奏总纲!AD914</f>
        <v>98.321281314909029</v>
      </c>
      <c r="S914" s="153">
        <f>[1]节奏总纲!AE914</f>
        <v>100.55857235448359</v>
      </c>
      <c r="T914" s="153">
        <f>[1]节奏总纲!AF914</f>
        <v>103.77450664314108</v>
      </c>
      <c r="U914" s="153">
        <f>[1]节奏总纲!AG914</f>
        <v>108.65373331619912</v>
      </c>
      <c r="V914" s="153">
        <f>[1]节奏总纲!AH914</f>
        <v>117.60167394839965</v>
      </c>
      <c r="AN914" s="153">
        <f>[1]节奏总纲!AZ914</f>
        <v>911</v>
      </c>
      <c r="AO914" s="153">
        <f>[1]节奏总纲!BA914</f>
        <v>52.96691480036452</v>
      </c>
      <c r="AP914" s="153">
        <f>[1]节奏总纲!BB914</f>
        <v>54.467486320897009</v>
      </c>
      <c r="AQ914" s="153">
        <f>[1]节奏总纲!BC914</f>
        <v>56.424857002236415</v>
      </c>
      <c r="AR914" s="153">
        <f>[1]节奏总纲!BD914</f>
        <v>59.19283118633917</v>
      </c>
      <c r="AS914" s="153">
        <f>[1]节奏总纲!BE914</f>
        <v>63.929439812937893</v>
      </c>
    </row>
    <row r="915" spans="17:45" x14ac:dyDescent="0.15">
      <c r="Q915" s="153">
        <f>[1]节奏总纲!AC915</f>
        <v>912</v>
      </c>
      <c r="R915" s="153">
        <f>[1]节奏总纲!AD915</f>
        <v>98.336910709084279</v>
      </c>
      <c r="S915" s="153">
        <f>[1]节奏总纲!AE915</f>
        <v>100.57425426365214</v>
      </c>
      <c r="T915" s="153">
        <f>[1]节奏总纲!AF915</f>
        <v>103.79015427765385</v>
      </c>
      <c r="U915" s="153">
        <f>[1]节奏总纲!AG915</f>
        <v>108.67036749405945</v>
      </c>
      <c r="V915" s="153">
        <f>[1]节奏总纲!AH915</f>
        <v>117.6175372280955</v>
      </c>
      <c r="AN915" s="153">
        <f>[1]节奏总纲!AZ915</f>
        <v>912</v>
      </c>
      <c r="AO915" s="153">
        <f>[1]节奏总纲!BA915</f>
        <v>52.974896136682936</v>
      </c>
      <c r="AP915" s="153">
        <f>[1]节奏总纲!BB915</f>
        <v>54.47492782004602</v>
      </c>
      <c r="AQ915" s="153">
        <f>[1]节奏总纲!BC915</f>
        <v>56.432259585364115</v>
      </c>
      <c r="AR915" s="153">
        <f>[1]节奏总纲!BD915</f>
        <v>59.199990111515767</v>
      </c>
      <c r="AS915" s="153">
        <f>[1]节奏总纲!BE915</f>
        <v>63.937420851876048</v>
      </c>
    </row>
    <row r="916" spans="17:45" x14ac:dyDescent="0.15">
      <c r="Q916" s="153">
        <f>[1]节奏总纲!AC916</f>
        <v>913</v>
      </c>
      <c r="R916" s="153">
        <f>[1]节奏总纲!AD916</f>
        <v>98.352540103259514</v>
      </c>
      <c r="S916" s="153">
        <f>[1]节奏总纲!AE916</f>
        <v>100.58993617282069</v>
      </c>
      <c r="T916" s="153">
        <f>[1]节奏总纲!AF916</f>
        <v>103.80580191216663</v>
      </c>
      <c r="U916" s="153">
        <f>[1]节奏总纲!AG916</f>
        <v>108.68700167191977</v>
      </c>
      <c r="V916" s="153">
        <f>[1]节奏总纲!AH916</f>
        <v>117.63340050779134</v>
      </c>
      <c r="AN916" s="153">
        <f>[1]节奏总纲!AZ916</f>
        <v>913</v>
      </c>
      <c r="AO916" s="153">
        <f>[1]节奏总纲!BA916</f>
        <v>52.982877473001359</v>
      </c>
      <c r="AP916" s="153">
        <f>[1]节奏总纲!BB916</f>
        <v>54.482369319195023</v>
      </c>
      <c r="AQ916" s="153">
        <f>[1]节奏总纲!BC916</f>
        <v>56.439662168491822</v>
      </c>
      <c r="AR916" s="153">
        <f>[1]节奏总纲!BD916</f>
        <v>59.207149036692357</v>
      </c>
      <c r="AS916" s="153">
        <f>[1]节奏总纲!BE916</f>
        <v>63.945401890814203</v>
      </c>
    </row>
    <row r="917" spans="17:45" x14ac:dyDescent="0.15">
      <c r="Q917" s="153">
        <f>[1]节奏总纲!AC917</f>
        <v>914</v>
      </c>
      <c r="R917" s="153">
        <f>[1]节奏总纲!AD917</f>
        <v>98.368169497434764</v>
      </c>
      <c r="S917" s="153">
        <f>[1]节奏总纲!AE917</f>
        <v>100.60561808198923</v>
      </c>
      <c r="T917" s="153">
        <f>[1]节奏总纲!AF917</f>
        <v>103.8214495466794</v>
      </c>
      <c r="U917" s="153">
        <f>[1]节奏总纲!AG917</f>
        <v>108.7036358497801</v>
      </c>
      <c r="V917" s="153">
        <f>[1]节奏总纲!AH917</f>
        <v>117.64926378748717</v>
      </c>
      <c r="AN917" s="153">
        <f>[1]节奏总纲!AZ917</f>
        <v>914</v>
      </c>
      <c r="AO917" s="153">
        <f>[1]节奏总纲!BA917</f>
        <v>52.990858809319775</v>
      </c>
      <c r="AP917" s="153">
        <f>[1]节奏总纲!BB917</f>
        <v>54.489810818344033</v>
      </c>
      <c r="AQ917" s="153">
        <f>[1]节奏总纲!BC917</f>
        <v>56.447064751619521</v>
      </c>
      <c r="AR917" s="153">
        <f>[1]节奏总纲!BD917</f>
        <v>59.214307961868947</v>
      </c>
      <c r="AS917" s="153">
        <f>[1]节奏总纲!BE917</f>
        <v>63.953382929752358</v>
      </c>
    </row>
    <row r="918" spans="17:45" x14ac:dyDescent="0.15">
      <c r="Q918" s="153">
        <f>[1]节奏总纲!AC918</f>
        <v>915</v>
      </c>
      <c r="R918" s="153">
        <f>[1]节奏总纲!AD918</f>
        <v>98.383798891609999</v>
      </c>
      <c r="S918" s="153">
        <f>[1]节奏总纲!AE918</f>
        <v>100.62129999115778</v>
      </c>
      <c r="T918" s="153">
        <f>[1]节奏总纲!AF918</f>
        <v>103.83709718119219</v>
      </c>
      <c r="U918" s="153">
        <f>[1]节奏总纲!AG918</f>
        <v>108.72027002764042</v>
      </c>
      <c r="V918" s="153">
        <f>[1]节奏总纲!AH918</f>
        <v>117.66512706718302</v>
      </c>
      <c r="AN918" s="153">
        <f>[1]节奏总纲!AZ918</f>
        <v>915</v>
      </c>
      <c r="AO918" s="153">
        <f>[1]节奏总纲!BA918</f>
        <v>52.998840145638198</v>
      </c>
      <c r="AP918" s="153">
        <f>[1]节奏总纲!BB918</f>
        <v>54.497252317493043</v>
      </c>
      <c r="AQ918" s="153">
        <f>[1]节奏总纲!BC918</f>
        <v>56.454467334747228</v>
      </c>
      <c r="AR918" s="153">
        <f>[1]节奏总纲!BD918</f>
        <v>59.221466887045544</v>
      </c>
      <c r="AS918" s="153">
        <f>[1]节奏总纲!BE918</f>
        <v>63.961363968690513</v>
      </c>
    </row>
    <row r="919" spans="17:45" x14ac:dyDescent="0.15">
      <c r="Q919" s="153">
        <f>[1]节奏总纲!AC919</f>
        <v>916</v>
      </c>
      <c r="R919" s="153">
        <f>[1]节奏总纲!AD919</f>
        <v>98.399428285785248</v>
      </c>
      <c r="S919" s="153">
        <f>[1]节奏总纲!AE919</f>
        <v>100.63698190032633</v>
      </c>
      <c r="T919" s="153">
        <f>[1]节奏总纲!AF919</f>
        <v>103.85274481570497</v>
      </c>
      <c r="U919" s="153">
        <f>[1]节奏总纲!AG919</f>
        <v>108.73690420550075</v>
      </c>
      <c r="V919" s="153">
        <f>[1]节奏总纲!AH919</f>
        <v>117.68099034687886</v>
      </c>
      <c r="AN919" s="153">
        <f>[1]节奏总纲!AZ919</f>
        <v>916</v>
      </c>
      <c r="AO919" s="153">
        <f>[1]节奏总纲!BA919</f>
        <v>53.005891179302978</v>
      </c>
      <c r="AP919" s="153">
        <f>[1]节奏总纲!BB919</f>
        <v>54.504693816642046</v>
      </c>
      <c r="AQ919" s="153">
        <f>[1]节奏总纲!BC919</f>
        <v>56.461869917874928</v>
      </c>
      <c r="AR919" s="153">
        <f>[1]节奏总纲!BD919</f>
        <v>59.228625812222134</v>
      </c>
      <c r="AS919" s="153">
        <f>[1]节奏总纲!BE919</f>
        <v>63.969345007628668</v>
      </c>
    </row>
    <row r="920" spans="17:45" x14ac:dyDescent="0.15">
      <c r="Q920" s="153">
        <f>[1]节奏总纲!AC920</f>
        <v>917</v>
      </c>
      <c r="R920" s="153">
        <f>[1]节奏总纲!AD920</f>
        <v>98.415057679960498</v>
      </c>
      <c r="S920" s="153">
        <f>[1]节奏总纲!AE920</f>
        <v>100.65266380949487</v>
      </c>
      <c r="T920" s="153">
        <f>[1]节奏总纲!AF920</f>
        <v>103.86839245021774</v>
      </c>
      <c r="U920" s="153">
        <f>[1]节奏总纲!AG920</f>
        <v>108.75353838336108</v>
      </c>
      <c r="V920" s="153">
        <f>[1]节奏总纲!AH920</f>
        <v>117.69685362657469</v>
      </c>
      <c r="AN920" s="153">
        <f>[1]节奏总纲!AZ920</f>
        <v>917</v>
      </c>
      <c r="AO920" s="153">
        <f>[1]节奏总纲!BA920</f>
        <v>53.012784033909675</v>
      </c>
      <c r="AP920" s="153">
        <f>[1]节奏总纲!BB920</f>
        <v>54.512135315791056</v>
      </c>
      <c r="AQ920" s="153">
        <f>[1]节奏总纲!BC920</f>
        <v>56.469272501002628</v>
      </c>
      <c r="AR920" s="153">
        <f>[1]节奏总纲!BD920</f>
        <v>59.235784737398731</v>
      </c>
      <c r="AS920" s="153">
        <f>[1]节奏总纲!BE920</f>
        <v>63.977326046566823</v>
      </c>
    </row>
    <row r="921" spans="17:45" x14ac:dyDescent="0.15">
      <c r="Q921" s="153">
        <f>[1]节奏总纲!AC921</f>
        <v>918</v>
      </c>
      <c r="R921" s="153">
        <f>[1]节奏总纲!AD921</f>
        <v>98.430687074135733</v>
      </c>
      <c r="S921" s="153">
        <f>[1]节奏总纲!AE921</f>
        <v>100.66834571866342</v>
      </c>
      <c r="T921" s="153">
        <f>[1]节奏总纲!AF921</f>
        <v>103.88404008473051</v>
      </c>
      <c r="U921" s="153">
        <f>[1]节奏总纲!AG921</f>
        <v>108.7701725612214</v>
      </c>
      <c r="V921" s="153">
        <f>[1]节奏总纲!AH921</f>
        <v>117.71271690627054</v>
      </c>
      <c r="AN921" s="153">
        <f>[1]节奏总纲!AZ921</f>
        <v>918</v>
      </c>
      <c r="AO921" s="153">
        <f>[1]节奏总纲!BA921</f>
        <v>53.019676888516372</v>
      </c>
      <c r="AP921" s="153">
        <f>[1]节奏总纲!BB921</f>
        <v>54.519576814940059</v>
      </c>
      <c r="AQ921" s="153">
        <f>[1]节奏总纲!BC921</f>
        <v>56.476675084130335</v>
      </c>
      <c r="AR921" s="153">
        <f>[1]节奏总纲!BD921</f>
        <v>59.242943662575321</v>
      </c>
      <c r="AS921" s="153">
        <f>[1]节奏总纲!BE921</f>
        <v>63.985307085504978</v>
      </c>
    </row>
    <row r="922" spans="17:45" x14ac:dyDescent="0.15">
      <c r="Q922" s="153">
        <f>[1]节奏总纲!AC922</f>
        <v>919</v>
      </c>
      <c r="R922" s="153">
        <f>[1]节奏总纲!AD922</f>
        <v>98.446316468310982</v>
      </c>
      <c r="S922" s="153">
        <f>[1]节奏总纲!AE922</f>
        <v>100.68402762783197</v>
      </c>
      <c r="T922" s="153">
        <f>[1]节奏总纲!AF922</f>
        <v>103.89968771924329</v>
      </c>
      <c r="U922" s="153">
        <f>[1]节奏总纲!AG922</f>
        <v>108.78680673908173</v>
      </c>
      <c r="V922" s="153">
        <f>[1]节奏总纲!AH922</f>
        <v>117.72858018596638</v>
      </c>
      <c r="AN922" s="153">
        <f>[1]节奏总纲!AZ922</f>
        <v>919</v>
      </c>
      <c r="AO922" s="153">
        <f>[1]节奏总纲!BA922</f>
        <v>53.026569743123069</v>
      </c>
      <c r="AP922" s="153">
        <f>[1]节奏总纲!BB922</f>
        <v>54.527018314089069</v>
      </c>
      <c r="AQ922" s="153">
        <f>[1]节奏总纲!BC922</f>
        <v>56.484077667258035</v>
      </c>
      <c r="AR922" s="153">
        <f>[1]节奏总纲!BD922</f>
        <v>59.250102587751911</v>
      </c>
      <c r="AS922" s="153">
        <f>[1]节奏总纲!BE922</f>
        <v>63.993288124443133</v>
      </c>
    </row>
    <row r="923" spans="17:45" x14ac:dyDescent="0.15">
      <c r="Q923" s="153">
        <f>[1]节奏总纲!AC923</f>
        <v>920</v>
      </c>
      <c r="R923" s="153">
        <f>[1]节奏总纲!AD923</f>
        <v>98.461945862486218</v>
      </c>
      <c r="S923" s="153">
        <f>[1]节奏总纲!AE923</f>
        <v>100.69970953700052</v>
      </c>
      <c r="T923" s="153">
        <f>[1]节奏总纲!AF923</f>
        <v>103.91533535375606</v>
      </c>
      <c r="U923" s="153">
        <f>[1]节奏总纲!AG923</f>
        <v>108.80344091694205</v>
      </c>
      <c r="V923" s="153">
        <f>[1]节奏总纲!AH923</f>
        <v>117.74444346566223</v>
      </c>
      <c r="AN923" s="153">
        <f>[1]节奏总纲!AZ923</f>
        <v>920</v>
      </c>
      <c r="AO923" s="153">
        <f>[1]节奏总纲!BA923</f>
        <v>53.033462597729766</v>
      </c>
      <c r="AP923" s="153">
        <f>[1]节奏总纲!BB923</f>
        <v>54.53445981323808</v>
      </c>
      <c r="AQ923" s="153">
        <f>[1]节奏总纲!BC923</f>
        <v>56.491480250385742</v>
      </c>
      <c r="AR923" s="153">
        <f>[1]节奏总纲!BD923</f>
        <v>59.257261512928508</v>
      </c>
      <c r="AS923" s="153">
        <f>[1]节奏总纲!BE923</f>
        <v>64.001096788737044</v>
      </c>
    </row>
    <row r="924" spans="17:45" x14ac:dyDescent="0.15">
      <c r="Q924" s="153">
        <f>[1]节奏总纲!AC924</f>
        <v>921</v>
      </c>
      <c r="R924" s="153">
        <f>[1]节奏总纲!AD924</f>
        <v>98.477575256661467</v>
      </c>
      <c r="S924" s="153">
        <f>[1]节奏总纲!AE924</f>
        <v>100.71539144616906</v>
      </c>
      <c r="T924" s="153">
        <f>[1]节奏总纲!AF924</f>
        <v>103.93098298826884</v>
      </c>
      <c r="U924" s="153">
        <f>[1]节奏总纲!AG924</f>
        <v>108.82007509480238</v>
      </c>
      <c r="V924" s="153">
        <f>[1]节奏总纲!AH924</f>
        <v>117.76030674535806</v>
      </c>
      <c r="AN924" s="153">
        <f>[1]节奏总纲!AZ924</f>
        <v>921</v>
      </c>
      <c r="AO924" s="153">
        <f>[1]节奏总纲!BA924</f>
        <v>53.040355452336463</v>
      </c>
      <c r="AP924" s="153">
        <f>[1]节奏总纲!BB924</f>
        <v>54.541901312387083</v>
      </c>
      <c r="AQ924" s="153">
        <f>[1]节奏总纲!BC924</f>
        <v>56.498882833513441</v>
      </c>
      <c r="AR924" s="153">
        <f>[1]节奏总纲!BD924</f>
        <v>59.264420438105098</v>
      </c>
      <c r="AS924" s="153">
        <f>[1]节奏总纲!BE924</f>
        <v>64.007993862625483</v>
      </c>
    </row>
    <row r="925" spans="17:45" x14ac:dyDescent="0.15">
      <c r="Q925" s="153">
        <f>[1]节奏总纲!AC925</f>
        <v>922</v>
      </c>
      <c r="R925" s="153">
        <f>[1]节奏总纲!AD925</f>
        <v>98.493204650836702</v>
      </c>
      <c r="S925" s="153">
        <f>[1]节奏总纲!AE925</f>
        <v>100.73107335533761</v>
      </c>
      <c r="T925" s="153">
        <f>[1]节奏总纲!AF925</f>
        <v>103.94663062278161</v>
      </c>
      <c r="U925" s="153">
        <f>[1]节奏总纲!AG925</f>
        <v>108.8367092726627</v>
      </c>
      <c r="V925" s="153">
        <f>[1]节奏总纲!AH925</f>
        <v>117.7761700250539</v>
      </c>
      <c r="AN925" s="153">
        <f>[1]节奏总纲!AZ925</f>
        <v>922</v>
      </c>
      <c r="AO925" s="153">
        <f>[1]节奏总纲!BA925</f>
        <v>53.04724830694316</v>
      </c>
      <c r="AP925" s="153">
        <f>[1]节奏总纲!BB925</f>
        <v>54.549342811536093</v>
      </c>
      <c r="AQ925" s="153">
        <f>[1]节奏总纲!BC925</f>
        <v>56.506285416641148</v>
      </c>
      <c r="AR925" s="153">
        <f>[1]节奏总纲!BD925</f>
        <v>59.271579363281688</v>
      </c>
      <c r="AS925" s="153">
        <f>[1]节奏总纲!BE925</f>
        <v>64.014890936513922</v>
      </c>
    </row>
    <row r="926" spans="17:45" x14ac:dyDescent="0.15">
      <c r="Q926" s="153">
        <f>[1]节奏总纲!AC926</f>
        <v>923</v>
      </c>
      <c r="R926" s="153">
        <f>[1]节奏总纲!AD926</f>
        <v>98.508834045011952</v>
      </c>
      <c r="S926" s="153">
        <f>[1]节奏总纲!AE926</f>
        <v>100.74675526450616</v>
      </c>
      <c r="T926" s="153">
        <f>[1]节奏总纲!AF926</f>
        <v>103.96227825729439</v>
      </c>
      <c r="U926" s="153">
        <f>[1]节奏总纲!AG926</f>
        <v>108.85334345052304</v>
      </c>
      <c r="V926" s="153">
        <f>[1]节奏总纲!AH926</f>
        <v>117.79203330474975</v>
      </c>
      <c r="AN926" s="153">
        <f>[1]节奏总纲!AZ926</f>
        <v>923</v>
      </c>
      <c r="AO926" s="153">
        <f>[1]节奏总纲!BA926</f>
        <v>53.054141161549857</v>
      </c>
      <c r="AP926" s="153">
        <f>[1]节奏总纲!BB926</f>
        <v>54.556784310685103</v>
      </c>
      <c r="AQ926" s="153">
        <f>[1]节奏总纲!BC926</f>
        <v>56.513687999768848</v>
      </c>
      <c r="AR926" s="153">
        <f>[1]节奏总纲!BD926</f>
        <v>59.278738288458285</v>
      </c>
      <c r="AS926" s="153">
        <f>[1]节奏总纲!BE926</f>
        <v>64.021788010402361</v>
      </c>
    </row>
    <row r="927" spans="17:45" x14ac:dyDescent="0.15">
      <c r="Q927" s="153">
        <f>[1]节奏总纲!AC927</f>
        <v>924</v>
      </c>
      <c r="R927" s="153">
        <f>[1]节奏总纲!AD927</f>
        <v>98.524463439187201</v>
      </c>
      <c r="S927" s="153">
        <f>[1]节奏总纲!AE927</f>
        <v>100.76243717367471</v>
      </c>
      <c r="T927" s="153">
        <f>[1]节奏总纲!AF927</f>
        <v>103.97792589180716</v>
      </c>
      <c r="U927" s="153">
        <f>[1]节奏总纲!AG927</f>
        <v>108.86997762838337</v>
      </c>
      <c r="V927" s="153">
        <f>[1]节奏总纲!AH927</f>
        <v>117.80789658444559</v>
      </c>
      <c r="AN927" s="153">
        <f>[1]节奏总纲!AZ927</f>
        <v>924</v>
      </c>
      <c r="AO927" s="153">
        <f>[1]节奏总纲!BA927</f>
        <v>53.061034016156555</v>
      </c>
      <c r="AP927" s="153">
        <f>[1]节奏总纲!BB927</f>
        <v>54.564225809834106</v>
      </c>
      <c r="AQ927" s="153">
        <f>[1]节奏总纲!BC927</f>
        <v>56.521090582896548</v>
      </c>
      <c r="AR927" s="153">
        <f>[1]节奏总纲!BD927</f>
        <v>59.285897213634875</v>
      </c>
      <c r="AS927" s="153">
        <f>[1]节奏总纲!BE927</f>
        <v>64.0286850842908</v>
      </c>
    </row>
    <row r="928" spans="17:45" x14ac:dyDescent="0.15">
      <c r="Q928" s="153">
        <f>[1]节奏总纲!AC928</f>
        <v>925</v>
      </c>
      <c r="R928" s="153">
        <f>[1]节奏总纲!AD928</f>
        <v>98.540092833362436</v>
      </c>
      <c r="S928" s="153">
        <f>[1]节奏总纲!AE928</f>
        <v>100.77811908284326</v>
      </c>
      <c r="T928" s="153">
        <f>[1]节奏总纲!AF928</f>
        <v>103.99357352631993</v>
      </c>
      <c r="U928" s="153">
        <f>[1]节奏总纲!AG928</f>
        <v>108.88661180624369</v>
      </c>
      <c r="V928" s="153">
        <f>[1]节奏总纲!AH928</f>
        <v>117.82375986414142</v>
      </c>
      <c r="AN928" s="153">
        <f>[1]节奏总纲!AZ928</f>
        <v>925</v>
      </c>
      <c r="AO928" s="153">
        <f>[1]节奏总纲!BA928</f>
        <v>53.067926870763252</v>
      </c>
      <c r="AP928" s="153">
        <f>[1]节奏总纲!BB928</f>
        <v>54.571667308983116</v>
      </c>
      <c r="AQ928" s="153">
        <f>[1]节奏总纲!BC928</f>
        <v>56.528493166024255</v>
      </c>
      <c r="AR928" s="153">
        <f>[1]节奏总纲!BD928</f>
        <v>59.293056138811473</v>
      </c>
      <c r="AS928" s="153">
        <f>[1]节奏总纲!BE928</f>
        <v>64.035582158179238</v>
      </c>
    </row>
    <row r="929" spans="17:45" x14ac:dyDescent="0.15">
      <c r="Q929" s="153">
        <f>[1]节奏总纲!AC929</f>
        <v>926</v>
      </c>
      <c r="R929" s="153">
        <f>[1]节奏总纲!AD929</f>
        <v>98.555722227537686</v>
      </c>
      <c r="S929" s="153">
        <f>[1]节奏总纲!AE929</f>
        <v>100.79380099201181</v>
      </c>
      <c r="T929" s="153">
        <f>[1]节奏总纲!AF929</f>
        <v>104.00869539673992</v>
      </c>
      <c r="U929" s="153">
        <f>[1]节奏总纲!AG929</f>
        <v>108.90324598410402</v>
      </c>
      <c r="V929" s="153">
        <f>[1]节奏总纲!AH929</f>
        <v>117.83962314383727</v>
      </c>
      <c r="AN929" s="153">
        <f>[1]节奏总纲!AZ929</f>
        <v>926</v>
      </c>
      <c r="AO929" s="153">
        <f>[1]节奏总纲!BA929</f>
        <v>53.074819725369949</v>
      </c>
      <c r="AP929" s="153">
        <f>[1]节奏总纲!BB929</f>
        <v>54.579108808132126</v>
      </c>
      <c r="AQ929" s="153">
        <f>[1]节奏总纲!BC929</f>
        <v>56.535895749151955</v>
      </c>
      <c r="AR929" s="153">
        <f>[1]节奏总纲!BD929</f>
        <v>59.300215063988063</v>
      </c>
      <c r="AS929" s="153">
        <f>[1]节奏总纲!BE929</f>
        <v>64.042479232067691</v>
      </c>
    </row>
    <row r="930" spans="17:45" x14ac:dyDescent="0.15">
      <c r="Q930" s="153">
        <f>[1]节奏总纲!AC930</f>
        <v>927</v>
      </c>
      <c r="R930" s="153">
        <f>[1]节奏总纲!AD930</f>
        <v>98.571351621712921</v>
      </c>
      <c r="S930" s="153">
        <f>[1]节奏总纲!AE930</f>
        <v>100.80948290118035</v>
      </c>
      <c r="T930" s="153">
        <f>[1]节奏总纲!AF930</f>
        <v>104.02345084809778</v>
      </c>
      <c r="U930" s="153">
        <f>[1]节奏总纲!AG930</f>
        <v>108.91988016196434</v>
      </c>
      <c r="V930" s="153">
        <f>[1]节奏总纲!AH930</f>
        <v>117.85548642353311</v>
      </c>
      <c r="AN930" s="153">
        <f>[1]节奏总纲!AZ930</f>
        <v>927</v>
      </c>
      <c r="AO930" s="153">
        <f>[1]节奏总纲!BA930</f>
        <v>53.081712579976653</v>
      </c>
      <c r="AP930" s="153">
        <f>[1]节奏总纲!BB930</f>
        <v>54.586550307281129</v>
      </c>
      <c r="AQ930" s="153">
        <f>[1]节奏总纲!BC930</f>
        <v>56.543298332279662</v>
      </c>
      <c r="AR930" s="153">
        <f>[1]节奏总纲!BD930</f>
        <v>59.307373989164653</v>
      </c>
      <c r="AS930" s="153">
        <f>[1]节奏总纲!BE930</f>
        <v>64.04937630595613</v>
      </c>
    </row>
    <row r="931" spans="17:45" x14ac:dyDescent="0.15">
      <c r="Q931" s="153">
        <f>[1]节奏总纲!AC931</f>
        <v>928</v>
      </c>
      <c r="R931" s="153">
        <f>[1]节奏总纲!AD931</f>
        <v>98.586981015888171</v>
      </c>
      <c r="S931" s="153">
        <f>[1]节奏总纲!AE931</f>
        <v>100.82516481034889</v>
      </c>
      <c r="T931" s="153">
        <f>[1]节奏总纲!AF931</f>
        <v>104.03820629945564</v>
      </c>
      <c r="U931" s="153">
        <f>[1]节奏总纲!AG931</f>
        <v>108.93651433982467</v>
      </c>
      <c r="V931" s="153">
        <f>[1]节奏总纲!AH931</f>
        <v>117.87134970322894</v>
      </c>
      <c r="AN931" s="153">
        <f>[1]节奏总纲!AZ931</f>
        <v>928</v>
      </c>
      <c r="AO931" s="153">
        <f>[1]节奏总纲!BA931</f>
        <v>53.08860543458335</v>
      </c>
      <c r="AP931" s="153">
        <f>[1]节奏总纲!BB931</f>
        <v>54.593991806430139</v>
      </c>
      <c r="AQ931" s="153">
        <f>[1]节奏总纲!BC931</f>
        <v>56.550700915407361</v>
      </c>
      <c r="AR931" s="153">
        <f>[1]节奏总纲!BD931</f>
        <v>59.31453291434125</v>
      </c>
      <c r="AS931" s="153">
        <f>[1]节奏总纲!BE931</f>
        <v>64.056273379844569</v>
      </c>
    </row>
    <row r="932" spans="17:45" x14ac:dyDescent="0.15">
      <c r="Q932" s="153">
        <f>[1]节奏总纲!AC932</f>
        <v>929</v>
      </c>
      <c r="R932" s="153">
        <f>[1]节奏总纲!AD932</f>
        <v>98.602610410063406</v>
      </c>
      <c r="S932" s="153">
        <f>[1]节奏总纲!AE932</f>
        <v>100.84084671951744</v>
      </c>
      <c r="T932" s="153">
        <f>[1]节奏总纲!AF932</f>
        <v>104.05296175081349</v>
      </c>
      <c r="U932" s="153">
        <f>[1]节奏总纲!AG932</f>
        <v>108.95314851768499</v>
      </c>
      <c r="V932" s="153">
        <f>[1]节奏总纲!AH932</f>
        <v>117.88721298292479</v>
      </c>
      <c r="AN932" s="153">
        <f>[1]节奏总纲!AZ932</f>
        <v>929</v>
      </c>
      <c r="AO932" s="153">
        <f>[1]节奏总纲!BA932</f>
        <v>53.095498289190047</v>
      </c>
      <c r="AP932" s="153">
        <f>[1]节奏总纲!BB932</f>
        <v>54.60143330557915</v>
      </c>
      <c r="AQ932" s="153">
        <f>[1]节奏总纲!BC932</f>
        <v>56.558103498535061</v>
      </c>
      <c r="AR932" s="153">
        <f>[1]节奏总纲!BD932</f>
        <v>59.32169183951784</v>
      </c>
      <c r="AS932" s="153">
        <f>[1]节奏总纲!BE932</f>
        <v>64.063170453733008</v>
      </c>
    </row>
    <row r="933" spans="17:45" x14ac:dyDescent="0.15">
      <c r="Q933" s="153">
        <f>[1]节奏总纲!AC933</f>
        <v>930</v>
      </c>
      <c r="R933" s="153">
        <f>[1]节奏总纲!AD933</f>
        <v>98.618239804238655</v>
      </c>
      <c r="S933" s="153">
        <f>[1]节奏总纲!AE933</f>
        <v>100.85652862868599</v>
      </c>
      <c r="T933" s="153">
        <f>[1]节奏总纲!AF933</f>
        <v>104.06771720217134</v>
      </c>
      <c r="U933" s="153">
        <f>[1]节奏总纲!AG933</f>
        <v>108.96978269554532</v>
      </c>
      <c r="V933" s="153">
        <f>[1]节奏总纲!AH933</f>
        <v>117.90307626262063</v>
      </c>
      <c r="AN933" s="153">
        <f>[1]节奏总纲!AZ933</f>
        <v>930</v>
      </c>
      <c r="AO933" s="153">
        <f>[1]节奏总纲!BA933</f>
        <v>53.102391143796744</v>
      </c>
      <c r="AP933" s="153">
        <f>[1]节奏总纲!BB933</f>
        <v>54.608874804728153</v>
      </c>
      <c r="AQ933" s="153">
        <f>[1]节奏总纲!BC933</f>
        <v>56.565506081662768</v>
      </c>
      <c r="AR933" s="153">
        <f>[1]节奏总纲!BD933</f>
        <v>59.32885076469443</v>
      </c>
      <c r="AS933" s="153">
        <f>[1]节奏总纲!BE933</f>
        <v>64.070067527621447</v>
      </c>
    </row>
    <row r="934" spans="17:45" x14ac:dyDescent="0.15">
      <c r="Q934" s="153">
        <f>[1]节奏总纲!AC934</f>
        <v>931</v>
      </c>
      <c r="R934" s="153">
        <f>[1]节奏总纲!AD934</f>
        <v>98.633869198413905</v>
      </c>
      <c r="S934" s="153">
        <f>[1]节奏总纲!AE934</f>
        <v>100.87221053785454</v>
      </c>
      <c r="T934" s="153">
        <f>[1]节奏总纲!AF934</f>
        <v>104.08247265352919</v>
      </c>
      <c r="U934" s="153">
        <f>[1]节奏总纲!AG934</f>
        <v>108.98641687340564</v>
      </c>
      <c r="V934" s="153">
        <f>[1]节奏总纲!AH934</f>
        <v>117.91893954231648</v>
      </c>
      <c r="AN934" s="153">
        <f>[1]节奏总纲!AZ934</f>
        <v>931</v>
      </c>
      <c r="AO934" s="153">
        <f>[1]节奏总纲!BA934</f>
        <v>53.109283998403441</v>
      </c>
      <c r="AP934" s="153">
        <f>[1]节奏总纲!BB934</f>
        <v>54.616316303877163</v>
      </c>
      <c r="AQ934" s="153">
        <f>[1]节奏总纲!BC934</f>
        <v>56.572908664790468</v>
      </c>
      <c r="AR934" s="153">
        <f>[1]节奏总纲!BD934</f>
        <v>59.336009689871027</v>
      </c>
      <c r="AS934" s="153">
        <f>[1]节奏总纲!BE934</f>
        <v>64.0769646015099</v>
      </c>
    </row>
    <row r="935" spans="17:45" x14ac:dyDescent="0.15">
      <c r="Q935" s="153">
        <f>[1]节奏总纲!AC935</f>
        <v>932</v>
      </c>
      <c r="R935" s="153">
        <f>[1]节奏总纲!AD935</f>
        <v>98.64949859258914</v>
      </c>
      <c r="S935" s="153">
        <f>[1]节奏总纲!AE935</f>
        <v>100.88789244702309</v>
      </c>
      <c r="T935" s="153">
        <f>[1]节奏总纲!AF935</f>
        <v>104.09722810488705</v>
      </c>
      <c r="U935" s="153">
        <f>[1]节奏总纲!AG935</f>
        <v>109.00263626963135</v>
      </c>
      <c r="V935" s="153">
        <f>[1]节奏总纲!AH935</f>
        <v>117.93480282201232</v>
      </c>
      <c r="AN935" s="153">
        <f>[1]节奏总纲!AZ935</f>
        <v>932</v>
      </c>
      <c r="AO935" s="153">
        <f>[1]节奏总纲!BA935</f>
        <v>53.116176853010138</v>
      </c>
      <c r="AP935" s="153">
        <f>[1]节奏总纲!BB935</f>
        <v>54.623757803026173</v>
      </c>
      <c r="AQ935" s="153">
        <f>[1]节奏总纲!BC935</f>
        <v>56.580311247918175</v>
      </c>
      <c r="AR935" s="153">
        <f>[1]节奏总纲!BD935</f>
        <v>59.343168615047617</v>
      </c>
      <c r="AS935" s="153">
        <f>[1]节奏总纲!BE935</f>
        <v>64.083861675398339</v>
      </c>
    </row>
    <row r="936" spans="17:45" x14ac:dyDescent="0.15">
      <c r="Q936" s="153">
        <f>[1]节奏总纲!AC936</f>
        <v>933</v>
      </c>
      <c r="R936" s="153">
        <f>[1]节奏总纲!AD936</f>
        <v>98.665127986764389</v>
      </c>
      <c r="S936" s="153">
        <f>[1]节奏总纲!AE936</f>
        <v>100.90357435619164</v>
      </c>
      <c r="T936" s="153">
        <f>[1]节奏总纲!AF936</f>
        <v>104.11198355624491</v>
      </c>
      <c r="U936" s="153">
        <f>[1]节奏总纲!AG936</f>
        <v>109.01700907890684</v>
      </c>
      <c r="V936" s="153">
        <f>[1]节奏总纲!AH936</f>
        <v>117.95066610170815</v>
      </c>
      <c r="AN936" s="153">
        <f>[1]节奏总纲!AZ936</f>
        <v>933</v>
      </c>
      <c r="AO936" s="153">
        <f>[1]节奏总纲!BA936</f>
        <v>53.123069707616835</v>
      </c>
      <c r="AP936" s="153">
        <f>[1]节奏总纲!BB936</f>
        <v>54.631199302175176</v>
      </c>
      <c r="AQ936" s="153">
        <f>[1]节奏总纲!BC936</f>
        <v>56.587713831045875</v>
      </c>
      <c r="AR936" s="153">
        <f>[1]节奏总纲!BD936</f>
        <v>59.350327540224214</v>
      </c>
      <c r="AS936" s="153">
        <f>[1]节奏总纲!BE936</f>
        <v>64.090758749286778</v>
      </c>
    </row>
    <row r="937" spans="17:45" x14ac:dyDescent="0.15">
      <c r="Q937" s="153">
        <f>[1]节奏总纲!AC937</f>
        <v>934</v>
      </c>
      <c r="R937" s="153">
        <f>[1]节奏总纲!AD937</f>
        <v>98.680757380939625</v>
      </c>
      <c r="S937" s="153">
        <f>[1]节奏总纲!AE937</f>
        <v>100.91925626536019</v>
      </c>
      <c r="T937" s="153">
        <f>[1]节奏总纲!AF937</f>
        <v>104.12673900760277</v>
      </c>
      <c r="U937" s="153">
        <f>[1]节奏总纲!AG937</f>
        <v>109.03138188818232</v>
      </c>
      <c r="V937" s="153">
        <f>[1]节奏总纲!AH937</f>
        <v>117.966529381404</v>
      </c>
      <c r="AN937" s="153">
        <f>[1]节奏总纲!AZ937</f>
        <v>934</v>
      </c>
      <c r="AO937" s="153">
        <f>[1]节奏总纲!BA937</f>
        <v>53.129962562223533</v>
      </c>
      <c r="AP937" s="153">
        <f>[1]节奏总纲!BB937</f>
        <v>54.638640801324186</v>
      </c>
      <c r="AQ937" s="153">
        <f>[1]节奏总纲!BC937</f>
        <v>56.595116414173582</v>
      </c>
      <c r="AR937" s="153">
        <f>[1]节奏总纲!BD937</f>
        <v>59.357486465400804</v>
      </c>
      <c r="AS937" s="153">
        <f>[1]节奏总纲!BE937</f>
        <v>64.097655823175216</v>
      </c>
    </row>
    <row r="938" spans="17:45" x14ac:dyDescent="0.15">
      <c r="Q938" s="153">
        <f>[1]节奏总纲!AC938</f>
        <v>935</v>
      </c>
      <c r="R938" s="153">
        <f>[1]节奏总纲!AD938</f>
        <v>98.696386775114874</v>
      </c>
      <c r="S938" s="153">
        <f>[1]节奏总纲!AE938</f>
        <v>100.93493817452874</v>
      </c>
      <c r="T938" s="153">
        <f>[1]节奏总纲!AF938</f>
        <v>104.14149445896061</v>
      </c>
      <c r="U938" s="153">
        <f>[1]节奏总纲!AG938</f>
        <v>109.04575469745782</v>
      </c>
      <c r="V938" s="153">
        <f>[1]节奏总纲!AH938</f>
        <v>117.98239266109984</v>
      </c>
      <c r="AN938" s="153">
        <f>[1]节奏总纲!AZ938</f>
        <v>935</v>
      </c>
      <c r="AO938" s="153">
        <f>[1]节奏总纲!BA938</f>
        <v>53.13685541683023</v>
      </c>
      <c r="AP938" s="153">
        <f>[1]节奏总纲!BB938</f>
        <v>54.646082300473196</v>
      </c>
      <c r="AQ938" s="153">
        <f>[1]节奏总纲!BC938</f>
        <v>56.602518997301281</v>
      </c>
      <c r="AR938" s="153">
        <f>[1]节奏总纲!BD938</f>
        <v>59.364645390577394</v>
      </c>
      <c r="AS938" s="153">
        <f>[1]节奏总纲!BE938</f>
        <v>64.104552897063655</v>
      </c>
    </row>
    <row r="939" spans="17:45" x14ac:dyDescent="0.15">
      <c r="Q939" s="153">
        <f>[1]节奏总纲!AC939</f>
        <v>936</v>
      </c>
      <c r="R939" s="153">
        <f>[1]节奏总纲!AD939</f>
        <v>98.712016169290109</v>
      </c>
      <c r="S939" s="153">
        <f>[1]节奏总纲!AE939</f>
        <v>100.95062008369729</v>
      </c>
      <c r="T939" s="153">
        <f>[1]节奏总纲!AF939</f>
        <v>104.15624991031846</v>
      </c>
      <c r="U939" s="153">
        <f>[1]节奏总纲!AG939</f>
        <v>109.06012750673331</v>
      </c>
      <c r="V939" s="153">
        <f>[1]节奏总纲!AH939</f>
        <v>117.99825594079567</v>
      </c>
      <c r="AN939" s="153">
        <f>[1]节奏总纲!AZ939</f>
        <v>936</v>
      </c>
      <c r="AO939" s="153">
        <f>[1]节奏总纲!BA939</f>
        <v>53.143748271436927</v>
      </c>
      <c r="AP939" s="153">
        <f>[1]节奏总纲!BB939</f>
        <v>54.653523799622199</v>
      </c>
      <c r="AQ939" s="153">
        <f>[1]节奏总纲!BC939</f>
        <v>56.609921580428981</v>
      </c>
      <c r="AR939" s="153">
        <f>[1]节奏总纲!BD939</f>
        <v>59.371804315753991</v>
      </c>
      <c r="AS939" s="153">
        <f>[1]节奏总纲!BE939</f>
        <v>64.111449970952094</v>
      </c>
    </row>
    <row r="940" spans="17:45" x14ac:dyDescent="0.15">
      <c r="Q940" s="153">
        <f>[1]节奏总纲!AC940</f>
        <v>937</v>
      </c>
      <c r="R940" s="153">
        <f>[1]节奏总纲!AD940</f>
        <v>98.727645563465359</v>
      </c>
      <c r="S940" s="153">
        <f>[1]节奏总纲!AE940</f>
        <v>100.96630199286584</v>
      </c>
      <c r="T940" s="153">
        <f>[1]节奏总纲!AF940</f>
        <v>104.17100536167632</v>
      </c>
      <c r="U940" s="153">
        <f>[1]节奏总纲!AG940</f>
        <v>109.07450031600881</v>
      </c>
      <c r="V940" s="153">
        <f>[1]节奏总纲!AH940</f>
        <v>118.01387458971963</v>
      </c>
      <c r="AN940" s="153">
        <f>[1]节奏总纲!AZ940</f>
        <v>937</v>
      </c>
      <c r="AO940" s="153">
        <f>[1]节奏总纲!BA940</f>
        <v>53.150641126043624</v>
      </c>
      <c r="AP940" s="153">
        <f>[1]节奏总纲!BB940</f>
        <v>54.66096529877121</v>
      </c>
      <c r="AQ940" s="153">
        <f>[1]节奏总纲!BC940</f>
        <v>56.617324163556688</v>
      </c>
      <c r="AR940" s="153">
        <f>[1]节奏总纲!BD940</f>
        <v>59.378963240930581</v>
      </c>
      <c r="AS940" s="153">
        <f>[1]节奏总纲!BE940</f>
        <v>64.118347044840547</v>
      </c>
    </row>
    <row r="941" spans="17:45" x14ac:dyDescent="0.15">
      <c r="Q941" s="153">
        <f>[1]节奏总纲!AC941</f>
        <v>938</v>
      </c>
      <c r="R941" s="153">
        <f>[1]节奏总纲!AD941</f>
        <v>98.743274957640608</v>
      </c>
      <c r="S941" s="153">
        <f>[1]节奏总纲!AE941</f>
        <v>100.98198390203437</v>
      </c>
      <c r="T941" s="153">
        <f>[1]节奏总纲!AF941</f>
        <v>104.18576081303418</v>
      </c>
      <c r="U941" s="153">
        <f>[1]节奏总纲!AG941</f>
        <v>109.08887312528429</v>
      </c>
      <c r="V941" s="153">
        <f>[1]节奏总纲!AH941</f>
        <v>118.02946302093082</v>
      </c>
      <c r="AN941" s="153">
        <f>[1]节奏总纲!AZ941</f>
        <v>938</v>
      </c>
      <c r="AO941" s="153">
        <f>[1]节奏总纲!BA941</f>
        <v>53.157533980650321</v>
      </c>
      <c r="AP941" s="153">
        <f>[1]节奏总纲!BB941</f>
        <v>54.66840679792022</v>
      </c>
      <c r="AQ941" s="153">
        <f>[1]节奏总纲!BC941</f>
        <v>56.624726746684388</v>
      </c>
      <c r="AR941" s="153">
        <f>[1]节奏总纲!BD941</f>
        <v>59.386122166107178</v>
      </c>
      <c r="AS941" s="153">
        <f>[1]节奏总纲!BE941</f>
        <v>64.125244118728986</v>
      </c>
    </row>
    <row r="942" spans="17:45" x14ac:dyDescent="0.15">
      <c r="Q942" s="153">
        <f>[1]节奏总纲!AC942</f>
        <v>939</v>
      </c>
      <c r="R942" s="153">
        <f>[1]节奏总纲!AD942</f>
        <v>98.758904351815843</v>
      </c>
      <c r="S942" s="153">
        <f>[1]节奏总纲!AE942</f>
        <v>100.99766581120292</v>
      </c>
      <c r="T942" s="153">
        <f>[1]节奏总纲!AF942</f>
        <v>104.20051626439204</v>
      </c>
      <c r="U942" s="153">
        <f>[1]节奏总纲!AG942</f>
        <v>109.10324593455979</v>
      </c>
      <c r="V942" s="153">
        <f>[1]节奏总纲!AH942</f>
        <v>118.045051452142</v>
      </c>
      <c r="AN942" s="153">
        <f>[1]节奏总纲!AZ942</f>
        <v>939</v>
      </c>
      <c r="AO942" s="153">
        <f>[1]节奏总纲!BA942</f>
        <v>53.164426835257025</v>
      </c>
      <c r="AP942" s="153">
        <f>[1]节奏总纲!BB942</f>
        <v>54.675848297069223</v>
      </c>
      <c r="AQ942" s="153">
        <f>[1]节奏总纲!BC942</f>
        <v>56.632129329812095</v>
      </c>
      <c r="AR942" s="153">
        <f>[1]节奏总纲!BD942</f>
        <v>59.393281091283768</v>
      </c>
      <c r="AS942" s="153">
        <f>[1]节奏总纲!BE942</f>
        <v>64.132141192617425</v>
      </c>
    </row>
    <row r="943" spans="17:45" x14ac:dyDescent="0.15">
      <c r="Q943" s="153">
        <f>[1]节奏总纲!AC943</f>
        <v>940</v>
      </c>
      <c r="R943" s="153">
        <f>[1]节奏总纲!AD943</f>
        <v>98.774533745991093</v>
      </c>
      <c r="S943" s="153">
        <f>[1]节奏总纲!AE943</f>
        <v>101.01307116871664</v>
      </c>
      <c r="T943" s="153">
        <f>[1]节奏总纲!AF943</f>
        <v>104.21527171574988</v>
      </c>
      <c r="U943" s="153">
        <f>[1]节奏总纲!AG943</f>
        <v>109.11761874383528</v>
      </c>
      <c r="V943" s="153">
        <f>[1]节奏总纲!AH943</f>
        <v>118.06063988335319</v>
      </c>
      <c r="AN943" s="153">
        <f>[1]节奏总纲!AZ943</f>
        <v>940</v>
      </c>
      <c r="AO943" s="153">
        <f>[1]节奏总纲!BA943</f>
        <v>53.171319689863722</v>
      </c>
      <c r="AP943" s="153">
        <f>[1]节奏总纲!BB943</f>
        <v>54.683289796218233</v>
      </c>
      <c r="AQ943" s="153">
        <f>[1]节奏总纲!BC943</f>
        <v>56.639531912939795</v>
      </c>
      <c r="AR943" s="153">
        <f>[1]节奏总纲!BD943</f>
        <v>59.400440016460358</v>
      </c>
      <c r="AS943" s="153">
        <f>[1]节奏总纲!BE943</f>
        <v>64.139038266505864</v>
      </c>
    </row>
    <row r="944" spans="17:45" x14ac:dyDescent="0.15">
      <c r="Q944" s="153">
        <f>[1]节奏总纲!AC944</f>
        <v>941</v>
      </c>
      <c r="R944" s="153">
        <f>[1]节奏总纲!AD944</f>
        <v>98.790163140166328</v>
      </c>
      <c r="S944" s="153">
        <f>[1]节奏总纲!AE944</f>
        <v>101.0284281641313</v>
      </c>
      <c r="T944" s="153">
        <f>[1]节奏总纲!AF944</f>
        <v>104.23002716710774</v>
      </c>
      <c r="U944" s="153">
        <f>[1]节奏总纲!AG944</f>
        <v>109.13199155311078</v>
      </c>
      <c r="V944" s="153">
        <f>[1]节奏总纲!AH944</f>
        <v>118.07622831456437</v>
      </c>
      <c r="AN944" s="153">
        <f>[1]节奏总纲!AZ944</f>
        <v>941</v>
      </c>
      <c r="AO944" s="153">
        <f>[1]节奏总纲!BA944</f>
        <v>53.178212544470419</v>
      </c>
      <c r="AP944" s="153">
        <f>[1]节奏总纲!BB944</f>
        <v>54.690731295367243</v>
      </c>
      <c r="AQ944" s="153">
        <f>[1]节奏总纲!BC944</f>
        <v>56.646934496067495</v>
      </c>
      <c r="AR944" s="153">
        <f>[1]节奏总纲!BD944</f>
        <v>59.407598941636955</v>
      </c>
      <c r="AS944" s="153">
        <f>[1]节奏总纲!BE944</f>
        <v>64.145935340394303</v>
      </c>
    </row>
    <row r="945" spans="17:45" x14ac:dyDescent="0.15">
      <c r="Q945" s="153">
        <f>[1]节奏总纲!AC945</f>
        <v>942</v>
      </c>
      <c r="R945" s="153">
        <f>[1]节奏总纲!AD945</f>
        <v>98.805792534341577</v>
      </c>
      <c r="S945" s="153">
        <f>[1]节奏总纲!AE945</f>
        <v>101.04378515954596</v>
      </c>
      <c r="T945" s="153">
        <f>[1]节奏总纲!AF945</f>
        <v>104.24478261846559</v>
      </c>
      <c r="U945" s="153">
        <f>[1]节奏总纲!AG945</f>
        <v>109.14636436238627</v>
      </c>
      <c r="V945" s="153">
        <f>[1]节奏总纲!AH945</f>
        <v>118.09181674577556</v>
      </c>
      <c r="AN945" s="153">
        <f>[1]节奏总纲!AZ945</f>
        <v>942</v>
      </c>
      <c r="AO945" s="153">
        <f>[1]节奏总纲!BA945</f>
        <v>53.185105399077116</v>
      </c>
      <c r="AP945" s="153">
        <f>[1]节奏总纲!BB945</f>
        <v>54.698172794516246</v>
      </c>
      <c r="AQ945" s="153">
        <f>[1]节奏总纲!BC945</f>
        <v>56.654337079195201</v>
      </c>
      <c r="AR945" s="153">
        <f>[1]节奏总纲!BD945</f>
        <v>59.414757866813545</v>
      </c>
      <c r="AS945" s="153">
        <f>[1]节奏总纲!BE945</f>
        <v>64.152832414282742</v>
      </c>
    </row>
    <row r="946" spans="17:45" x14ac:dyDescent="0.15">
      <c r="Q946" s="153">
        <f>[1]节奏总纲!AC946</f>
        <v>943</v>
      </c>
      <c r="R946" s="153">
        <f>[1]节奏总纲!AD946</f>
        <v>98.821421928516827</v>
      </c>
      <c r="S946" s="153">
        <f>[1]节奏总纲!AE946</f>
        <v>101.05914215496063</v>
      </c>
      <c r="T946" s="153">
        <f>[1]节奏总纲!AF946</f>
        <v>104.25953806982345</v>
      </c>
      <c r="U946" s="153">
        <f>[1]节奏总纲!AG946</f>
        <v>109.16073717166176</v>
      </c>
      <c r="V946" s="153">
        <f>[1]节奏总纲!AH946</f>
        <v>118.10740517698675</v>
      </c>
      <c r="AN946" s="153">
        <f>[1]节奏总纲!AZ946</f>
        <v>943</v>
      </c>
      <c r="AO946" s="153">
        <f>[1]节奏总纲!BA946</f>
        <v>53.191998253683813</v>
      </c>
      <c r="AP946" s="153">
        <f>[1]节奏总纲!BB946</f>
        <v>54.705614293665256</v>
      </c>
      <c r="AQ946" s="153">
        <f>[1]节奏总纲!BC946</f>
        <v>56.661739662322901</v>
      </c>
      <c r="AR946" s="153">
        <f>[1]节奏总纲!BD946</f>
        <v>59.421916791990135</v>
      </c>
      <c r="AS946" s="153">
        <f>[1]节奏总纲!BE946</f>
        <v>64.159729488171195</v>
      </c>
    </row>
    <row r="947" spans="17:45" x14ac:dyDescent="0.15">
      <c r="Q947" s="153">
        <f>[1]节奏总纲!AC947</f>
        <v>944</v>
      </c>
      <c r="R947" s="153">
        <f>[1]节奏总纲!AD947</f>
        <v>98.837051322692062</v>
      </c>
      <c r="S947" s="153">
        <f>[1]节奏总纲!AE947</f>
        <v>101.07449915037529</v>
      </c>
      <c r="T947" s="153">
        <f>[1]节奏总纲!AF947</f>
        <v>104.27429352118129</v>
      </c>
      <c r="U947" s="153">
        <f>[1]节奏总纲!AG947</f>
        <v>109.17510998093725</v>
      </c>
      <c r="V947" s="153">
        <f>[1]节奏总纲!AH947</f>
        <v>118.12299360819793</v>
      </c>
      <c r="AN947" s="153">
        <f>[1]节奏总纲!AZ947</f>
        <v>944</v>
      </c>
      <c r="AO947" s="153">
        <f>[1]节奏总纲!BA947</f>
        <v>53.19889110829051</v>
      </c>
      <c r="AP947" s="153">
        <f>[1]节奏总纲!BB947</f>
        <v>54.713055792814259</v>
      </c>
      <c r="AQ947" s="153">
        <f>[1]节奏总纲!BC947</f>
        <v>56.669142245450608</v>
      </c>
      <c r="AR947" s="153">
        <f>[1]节奏总纲!BD947</f>
        <v>59.429075717166732</v>
      </c>
      <c r="AS947" s="153">
        <f>[1]节奏总纲!BE947</f>
        <v>64.166626562059633</v>
      </c>
    </row>
    <row r="948" spans="17:45" x14ac:dyDescent="0.15">
      <c r="Q948" s="153">
        <f>[1]节奏总纲!AC948</f>
        <v>945</v>
      </c>
      <c r="R948" s="153">
        <f>[1]节奏总纲!AD948</f>
        <v>98.852680716867312</v>
      </c>
      <c r="S948" s="153">
        <f>[1]节奏总纲!AE948</f>
        <v>101.08985614578995</v>
      </c>
      <c r="T948" s="153">
        <f>[1]节奏总纲!AF948</f>
        <v>104.28904897253915</v>
      </c>
      <c r="U948" s="153">
        <f>[1]节奏总纲!AG948</f>
        <v>109.18948279021274</v>
      </c>
      <c r="V948" s="153">
        <f>[1]节奏总纲!AH948</f>
        <v>118.13858203940912</v>
      </c>
      <c r="AN948" s="153">
        <f>[1]节奏总纲!AZ948</f>
        <v>945</v>
      </c>
      <c r="AO948" s="153">
        <f>[1]节奏总纲!BA948</f>
        <v>53.205783962897208</v>
      </c>
      <c r="AP948" s="153">
        <f>[1]节奏总纲!BB948</f>
        <v>54.72049729196327</v>
      </c>
      <c r="AQ948" s="153">
        <f>[1]节奏总纲!BC948</f>
        <v>56.676544828578308</v>
      </c>
      <c r="AR948" s="153">
        <f>[1]节奏总纲!BD948</f>
        <v>59.436234642343322</v>
      </c>
      <c r="AS948" s="153">
        <f>[1]节奏总纲!BE948</f>
        <v>64.173523635948072</v>
      </c>
    </row>
    <row r="949" spans="17:45" x14ac:dyDescent="0.15">
      <c r="Q949" s="153">
        <f>[1]节奏总纲!AC949</f>
        <v>946</v>
      </c>
      <c r="R949" s="153">
        <f>[1]节奏总纲!AD949</f>
        <v>98.868310111042547</v>
      </c>
      <c r="S949" s="153">
        <f>[1]节奏总纲!AE949</f>
        <v>101.10521314120462</v>
      </c>
      <c r="T949" s="153">
        <f>[1]节奏总纲!AF949</f>
        <v>104.30380442389701</v>
      </c>
      <c r="U949" s="153">
        <f>[1]节奏总纲!AG949</f>
        <v>109.20385559948824</v>
      </c>
      <c r="V949" s="153">
        <f>[1]节奏总纲!AH949</f>
        <v>118.1541704706203</v>
      </c>
      <c r="AN949" s="153">
        <f>[1]节奏总纲!AZ949</f>
        <v>946</v>
      </c>
      <c r="AO949" s="153">
        <f>[1]节奏总纲!BA949</f>
        <v>53.212676817503905</v>
      </c>
      <c r="AP949" s="153">
        <f>[1]节奏总纲!BB949</f>
        <v>54.72793879111228</v>
      </c>
      <c r="AQ949" s="153">
        <f>[1]节奏总纲!BC949</f>
        <v>56.683947411706015</v>
      </c>
      <c r="AR949" s="153">
        <f>[1]节奏总纲!BD949</f>
        <v>59.443393567519919</v>
      </c>
      <c r="AS949" s="153">
        <f>[1]节奏总纲!BE949</f>
        <v>64.180420709836511</v>
      </c>
    </row>
    <row r="950" spans="17:45" x14ac:dyDescent="0.15">
      <c r="Q950" s="153">
        <f>[1]节奏总纲!AC950</f>
        <v>947</v>
      </c>
      <c r="R950" s="153">
        <f>[1]节奏总纲!AD950</f>
        <v>98.883939505217796</v>
      </c>
      <c r="S950" s="153">
        <f>[1]节奏总纲!AE950</f>
        <v>101.12057013661928</v>
      </c>
      <c r="T950" s="153">
        <f>[1]节奏总纲!AF950</f>
        <v>104.31855987525486</v>
      </c>
      <c r="U950" s="153">
        <f>[1]节奏总纲!AG950</f>
        <v>109.21822840876372</v>
      </c>
      <c r="V950" s="153">
        <f>[1]节奏总纲!AH950</f>
        <v>118.16975890183149</v>
      </c>
      <c r="AN950" s="153">
        <f>[1]节奏总纲!AZ950</f>
        <v>947</v>
      </c>
      <c r="AO950" s="153">
        <f>[1]节奏总纲!BA950</f>
        <v>53.219569672110602</v>
      </c>
      <c r="AP950" s="153">
        <f>[1]节奏总纲!BB950</f>
        <v>54.735380290261283</v>
      </c>
      <c r="AQ950" s="153">
        <f>[1]节奏总纲!BC950</f>
        <v>56.691349994833715</v>
      </c>
      <c r="AR950" s="153">
        <f>[1]节奏总纲!BD950</f>
        <v>59.450552492696509</v>
      </c>
      <c r="AS950" s="153">
        <f>[1]节奏总纲!BE950</f>
        <v>64.18731778372495</v>
      </c>
    </row>
    <row r="951" spans="17:45" x14ac:dyDescent="0.15">
      <c r="Q951" s="153">
        <f>[1]节奏总纲!AC951</f>
        <v>948</v>
      </c>
      <c r="R951" s="153">
        <f>[1]节奏总纲!AD951</f>
        <v>98.899568899393032</v>
      </c>
      <c r="S951" s="153">
        <f>[1]节奏总纲!AE951</f>
        <v>101.13592713203394</v>
      </c>
      <c r="T951" s="153">
        <f>[1]节奏总纲!AF951</f>
        <v>104.33331532661272</v>
      </c>
      <c r="U951" s="153">
        <f>[1]节奏总纲!AG951</f>
        <v>109.23260121803922</v>
      </c>
      <c r="V951" s="153">
        <f>[1]节奏总纲!AH951</f>
        <v>118.18534733304267</v>
      </c>
      <c r="AN951" s="153">
        <f>[1]节奏总纲!AZ951</f>
        <v>948</v>
      </c>
      <c r="AO951" s="153">
        <f>[1]节奏总纲!BA951</f>
        <v>53.226462526717299</v>
      </c>
      <c r="AP951" s="153">
        <f>[1]节奏总纲!BB951</f>
        <v>54.742821789410293</v>
      </c>
      <c r="AQ951" s="153">
        <f>[1]节奏总纲!BC951</f>
        <v>56.698752577961415</v>
      </c>
      <c r="AR951" s="153">
        <f>[1]节奏总纲!BD951</f>
        <v>59.457711417873099</v>
      </c>
      <c r="AS951" s="153">
        <f>[1]节奏总纲!BE951</f>
        <v>64.194214857613403</v>
      </c>
    </row>
    <row r="952" spans="17:45" x14ac:dyDescent="0.15">
      <c r="Q952" s="153">
        <f>[1]节奏总纲!AC952</f>
        <v>949</v>
      </c>
      <c r="R952" s="153">
        <f>[1]节奏总纲!AD952</f>
        <v>98.915198293568281</v>
      </c>
      <c r="S952" s="153">
        <f>[1]节奏总纲!AE952</f>
        <v>101.15128412744862</v>
      </c>
      <c r="T952" s="153">
        <f>[1]节奏总纲!AF952</f>
        <v>104.34807077797056</v>
      </c>
      <c r="U952" s="153">
        <f>[1]节奏总纲!AG952</f>
        <v>109.24697402731471</v>
      </c>
      <c r="V952" s="153">
        <f>[1]节奏总纲!AH952</f>
        <v>118.20093576425386</v>
      </c>
      <c r="AN952" s="153">
        <f>[1]节奏总纲!AZ952</f>
        <v>949</v>
      </c>
      <c r="AO952" s="153">
        <f>[1]节奏总纲!BA952</f>
        <v>53.233355381323996</v>
      </c>
      <c r="AP952" s="153">
        <f>[1]节奏总纲!BB952</f>
        <v>54.750263288559303</v>
      </c>
      <c r="AQ952" s="153">
        <f>[1]节奏总纲!BC952</f>
        <v>56.706155161089121</v>
      </c>
      <c r="AR952" s="153">
        <f>[1]节奏总纲!BD952</f>
        <v>59.464870343049697</v>
      </c>
      <c r="AS952" s="153">
        <f>[1]节奏总纲!BE952</f>
        <v>64.201111931501842</v>
      </c>
    </row>
    <row r="953" spans="17:45" x14ac:dyDescent="0.15">
      <c r="Q953" s="153">
        <f>[1]节奏总纲!AC953</f>
        <v>950</v>
      </c>
      <c r="R953" s="153">
        <f>[1]节奏总纲!AD953</f>
        <v>98.93082768774353</v>
      </c>
      <c r="S953" s="153">
        <f>[1]节奏总纲!AE953</f>
        <v>101.16664112286328</v>
      </c>
      <c r="T953" s="153">
        <f>[1]节奏总纲!AF953</f>
        <v>104.36282622932842</v>
      </c>
      <c r="U953" s="153">
        <f>[1]节奏总纲!AG953</f>
        <v>109.26134683659021</v>
      </c>
      <c r="V953" s="153">
        <f>[1]节奏总纲!AH953</f>
        <v>118.21652419546504</v>
      </c>
      <c r="AN953" s="153">
        <f>[1]节奏总纲!AZ953</f>
        <v>950</v>
      </c>
      <c r="AO953" s="153">
        <f>[1]节奏总纲!BA953</f>
        <v>53.240248235930693</v>
      </c>
      <c r="AP953" s="153">
        <f>[1]节奏总纲!BB953</f>
        <v>54.757704787708306</v>
      </c>
      <c r="AQ953" s="153">
        <f>[1]节奏总纲!BC953</f>
        <v>56.713557744216821</v>
      </c>
      <c r="AR953" s="153">
        <f>[1]节奏总纲!BD953</f>
        <v>59.472029268226287</v>
      </c>
      <c r="AS953" s="153">
        <f>[1]节奏总纲!BE953</f>
        <v>64.208009005390281</v>
      </c>
    </row>
    <row r="954" spans="17:45" x14ac:dyDescent="0.15">
      <c r="Q954" s="153">
        <f>[1]节奏总纲!AC954</f>
        <v>951</v>
      </c>
      <c r="R954" s="153">
        <f>[1]节奏总纲!AD954</f>
        <v>98.946457081918766</v>
      </c>
      <c r="S954" s="153">
        <f>[1]节奏总纲!AE954</f>
        <v>101.18199811827795</v>
      </c>
      <c r="T954" s="153">
        <f>[1]节奏总纲!AF954</f>
        <v>104.37758168068628</v>
      </c>
      <c r="U954" s="153">
        <f>[1]节奏总纲!AG954</f>
        <v>109.27571964586569</v>
      </c>
      <c r="V954" s="153">
        <f>[1]节奏总纲!AH954</f>
        <v>118.23211262667623</v>
      </c>
      <c r="AN954" s="153">
        <f>[1]节奏总纲!AZ954</f>
        <v>951</v>
      </c>
      <c r="AO954" s="153">
        <f>[1]节奏总纲!BA954</f>
        <v>53.247141090537397</v>
      </c>
      <c r="AP954" s="153">
        <f>[1]节奏总纲!BB954</f>
        <v>54.765146286857316</v>
      </c>
      <c r="AQ954" s="153">
        <f>[1]节奏总纲!BC954</f>
        <v>56.720960327344528</v>
      </c>
      <c r="AR954" s="153">
        <f>[1]节奏总纲!BD954</f>
        <v>59.479188193402877</v>
      </c>
      <c r="AS954" s="153">
        <f>[1]节奏总纲!BE954</f>
        <v>64.21490607927872</v>
      </c>
    </row>
    <row r="955" spans="17:45" x14ac:dyDescent="0.15">
      <c r="Q955" s="153">
        <f>[1]节奏总纲!AC955</f>
        <v>952</v>
      </c>
      <c r="R955" s="153">
        <f>[1]节奏总纲!AD955</f>
        <v>98.962086476094015</v>
      </c>
      <c r="S955" s="153">
        <f>[1]节奏总纲!AE955</f>
        <v>101.19735511369261</v>
      </c>
      <c r="T955" s="153">
        <f>[1]节奏总纲!AF955</f>
        <v>104.39233713204413</v>
      </c>
      <c r="U955" s="153">
        <f>[1]节奏总纲!AG955</f>
        <v>109.29009245514119</v>
      </c>
      <c r="V955" s="153">
        <f>[1]节奏总纲!AH955</f>
        <v>118.24770105788741</v>
      </c>
      <c r="AN955" s="153">
        <f>[1]节奏总纲!AZ955</f>
        <v>952</v>
      </c>
      <c r="AO955" s="153">
        <f>[1]节奏总纲!BA955</f>
        <v>53.254033945144094</v>
      </c>
      <c r="AP955" s="153">
        <f>[1]节奏总纲!BB955</f>
        <v>54.772587786006326</v>
      </c>
      <c r="AQ955" s="153">
        <f>[1]节奏总纲!BC955</f>
        <v>56.728362910472228</v>
      </c>
      <c r="AR955" s="153">
        <f>[1]节奏总纲!BD955</f>
        <v>59.486347118579474</v>
      </c>
      <c r="AS955" s="153">
        <f>[1]节奏总纲!BE955</f>
        <v>64.221803153167158</v>
      </c>
    </row>
    <row r="956" spans="17:45" x14ac:dyDescent="0.15">
      <c r="Q956" s="153">
        <f>[1]节奏总纲!AC956</f>
        <v>953</v>
      </c>
      <c r="R956" s="153">
        <f>[1]节奏总纲!AD956</f>
        <v>98.97771587026925</v>
      </c>
      <c r="S956" s="153">
        <f>[1]节奏总纲!AE956</f>
        <v>101.21271210910727</v>
      </c>
      <c r="T956" s="153">
        <f>[1]节奏总纲!AF956</f>
        <v>104.40709258340199</v>
      </c>
      <c r="U956" s="153">
        <f>[1]节奏总纲!AG956</f>
        <v>109.30446526441668</v>
      </c>
      <c r="V956" s="153">
        <f>[1]节奏总纲!AH956</f>
        <v>118.2632894890986</v>
      </c>
      <c r="AN956" s="153">
        <f>[1]节奏总纲!AZ956</f>
        <v>953</v>
      </c>
      <c r="AO956" s="153">
        <f>[1]节奏总纲!BA956</f>
        <v>53.260926799750791</v>
      </c>
      <c r="AP956" s="153">
        <f>[1]节奏总纲!BB956</f>
        <v>54.780029285155329</v>
      </c>
      <c r="AQ956" s="153">
        <f>[1]节奏总纲!BC956</f>
        <v>56.735765493599928</v>
      </c>
      <c r="AR956" s="153">
        <f>[1]节奏总纲!BD956</f>
        <v>59.493506043756064</v>
      </c>
      <c r="AS956" s="153">
        <f>[1]节奏总纲!BE956</f>
        <v>64.228700227055597</v>
      </c>
    </row>
    <row r="957" spans="17:45" x14ac:dyDescent="0.15">
      <c r="Q957" s="153">
        <f>[1]节奏总纲!AC957</f>
        <v>954</v>
      </c>
      <c r="R957" s="153">
        <f>[1]节奏总纲!AD957</f>
        <v>98.9933452644445</v>
      </c>
      <c r="S957" s="153">
        <f>[1]节奏总纲!AE957</f>
        <v>101.22806910452194</v>
      </c>
      <c r="T957" s="153">
        <f>[1]节奏总纲!AF957</f>
        <v>104.42184803475983</v>
      </c>
      <c r="U957" s="153">
        <f>[1]节奏总纲!AG957</f>
        <v>109.31883807369218</v>
      </c>
      <c r="V957" s="153">
        <f>[1]节奏总纲!AH957</f>
        <v>118.27887792030978</v>
      </c>
      <c r="AN957" s="153">
        <f>[1]节奏总纲!AZ957</f>
        <v>954</v>
      </c>
      <c r="AO957" s="153">
        <f>[1]节奏总纲!BA957</f>
        <v>53.267819654357488</v>
      </c>
      <c r="AP957" s="153">
        <f>[1]节奏总纲!BB957</f>
        <v>54.78747078430434</v>
      </c>
      <c r="AQ957" s="153">
        <f>[1]节奏总纲!BC957</f>
        <v>56.743168076727635</v>
      </c>
      <c r="AR957" s="153">
        <f>[1]节奏总纲!BD957</f>
        <v>59.500664968932661</v>
      </c>
      <c r="AS957" s="153">
        <f>[1]节奏总纲!BE957</f>
        <v>64.23559730094405</v>
      </c>
    </row>
    <row r="958" spans="17:45" x14ac:dyDescent="0.15">
      <c r="Q958" s="153">
        <f>[1]节奏总纲!AC958</f>
        <v>955</v>
      </c>
      <c r="R958" s="153">
        <f>[1]节奏总纲!AD958</f>
        <v>99.008373652580005</v>
      </c>
      <c r="S958" s="153">
        <f>[1]节奏总纲!AE958</f>
        <v>101.2434260999366</v>
      </c>
      <c r="T958" s="153">
        <f>[1]节奏总纲!AF958</f>
        <v>104.43660348611769</v>
      </c>
      <c r="U958" s="153">
        <f>[1]节奏总纲!AG958</f>
        <v>109.33321088296766</v>
      </c>
      <c r="V958" s="153">
        <f>[1]节奏总纲!AH958</f>
        <v>118.29446635152097</v>
      </c>
      <c r="AN958" s="153">
        <f>[1]节奏总纲!AZ958</f>
        <v>955</v>
      </c>
      <c r="AO958" s="153">
        <f>[1]节奏总纲!BA958</f>
        <v>53.274712508964186</v>
      </c>
      <c r="AP958" s="153">
        <f>[1]节奏总纲!BB958</f>
        <v>54.79491228345335</v>
      </c>
      <c r="AQ958" s="153">
        <f>[1]节奏总纲!BC958</f>
        <v>56.750570659855335</v>
      </c>
      <c r="AR958" s="153">
        <f>[1]节奏总纲!BD958</f>
        <v>59.507823894109251</v>
      </c>
      <c r="AS958" s="153">
        <f>[1]节奏总纲!BE958</f>
        <v>64.242494374832489</v>
      </c>
    </row>
    <row r="959" spans="17:45" x14ac:dyDescent="0.15">
      <c r="Q959" s="153">
        <f>[1]节奏总纲!AC959</f>
        <v>956</v>
      </c>
      <c r="R959" s="153">
        <f>[1]节奏总纲!AD959</f>
        <v>99.022956392983232</v>
      </c>
      <c r="S959" s="153">
        <f>[1]节奏总纲!AE959</f>
        <v>101.25878309535126</v>
      </c>
      <c r="T959" s="153">
        <f>[1]节奏总纲!AF959</f>
        <v>104.45135893747555</v>
      </c>
      <c r="U959" s="153">
        <f>[1]节奏总纲!AG959</f>
        <v>109.34758369224315</v>
      </c>
      <c r="V959" s="153">
        <f>[1]节奏总纲!AH959</f>
        <v>118.31005478273215</v>
      </c>
      <c r="AN959" s="153">
        <f>[1]节奏总纲!AZ959</f>
        <v>956</v>
      </c>
      <c r="AO959" s="153">
        <f>[1]节奏总纲!BA959</f>
        <v>53.281605363570883</v>
      </c>
      <c r="AP959" s="153">
        <f>[1]节奏总纲!BB959</f>
        <v>54.802353782602353</v>
      </c>
      <c r="AQ959" s="153">
        <f>[1]节奏总纲!BC959</f>
        <v>56.757973242983041</v>
      </c>
      <c r="AR959" s="153">
        <f>[1]节奏总纲!BD959</f>
        <v>59.514982819285841</v>
      </c>
      <c r="AS959" s="153">
        <f>[1]节奏总纲!BE959</f>
        <v>64.249391448720928</v>
      </c>
    </row>
    <row r="960" spans="17:45" x14ac:dyDescent="0.15">
      <c r="Q960" s="153">
        <f>[1]节奏总纲!AC960</f>
        <v>957</v>
      </c>
      <c r="R960" s="153">
        <f>[1]节奏总纲!AD960</f>
        <v>99.037539133386474</v>
      </c>
      <c r="S960" s="153">
        <f>[1]节奏总纲!AE960</f>
        <v>101.27414009076594</v>
      </c>
      <c r="T960" s="153">
        <f>[1]节奏总纲!AF960</f>
        <v>104.4661143888334</v>
      </c>
      <c r="U960" s="153">
        <f>[1]节奏总纲!AG960</f>
        <v>109.36195650151865</v>
      </c>
      <c r="V960" s="153">
        <f>[1]节奏总纲!AH960</f>
        <v>118.32564321394334</v>
      </c>
      <c r="AN960" s="153">
        <f>[1]节奏总纲!AZ960</f>
        <v>957</v>
      </c>
      <c r="AO960" s="153">
        <f>[1]节奏总纲!BA960</f>
        <v>53.28849821817758</v>
      </c>
      <c r="AP960" s="153">
        <f>[1]节奏总纲!BB960</f>
        <v>54.809795281751363</v>
      </c>
      <c r="AQ960" s="153">
        <f>[1]节奏总纲!BC960</f>
        <v>56.765375826110741</v>
      </c>
      <c r="AR960" s="153">
        <f>[1]节奏总纲!BD960</f>
        <v>59.522141744462438</v>
      </c>
      <c r="AS960" s="153">
        <f>[1]节奏总纲!BE960</f>
        <v>64.256288522609367</v>
      </c>
    </row>
    <row r="961" spans="17:45" x14ac:dyDescent="0.15">
      <c r="Q961" s="153">
        <f>[1]节奏总纲!AC961</f>
        <v>958</v>
      </c>
      <c r="R961" s="153">
        <f>[1]节奏总纲!AD961</f>
        <v>99.052121873789702</v>
      </c>
      <c r="S961" s="153">
        <f>[1]节奏总纲!AE961</f>
        <v>101.2894970861806</v>
      </c>
      <c r="T961" s="153">
        <f>[1]节奏总纲!AF961</f>
        <v>104.48086984019125</v>
      </c>
      <c r="U961" s="153">
        <f>[1]节奏总纲!AG961</f>
        <v>109.37632931079413</v>
      </c>
      <c r="V961" s="153">
        <f>[1]节奏总纲!AH961</f>
        <v>118.34123164515452</v>
      </c>
      <c r="AN961" s="153">
        <f>[1]节奏总纲!AZ961</f>
        <v>958</v>
      </c>
      <c r="AO961" s="153">
        <f>[1]节奏总纲!BA961</f>
        <v>53.295391072784277</v>
      </c>
      <c r="AP961" s="153">
        <f>[1]节奏总纲!BB961</f>
        <v>54.817236780900373</v>
      </c>
      <c r="AQ961" s="153">
        <f>[1]节奏总纲!BC961</f>
        <v>56.772778409238448</v>
      </c>
      <c r="AR961" s="153">
        <f>[1]节奏总纲!BD961</f>
        <v>59.529300669639028</v>
      </c>
      <c r="AS961" s="153">
        <f>[1]节奏总纲!BE961</f>
        <v>64.263185596497806</v>
      </c>
    </row>
    <row r="962" spans="17:45" x14ac:dyDescent="0.15">
      <c r="Q962" s="153">
        <f>[1]节奏总纲!AC962</f>
        <v>959</v>
      </c>
      <c r="R962" s="153">
        <f>[1]节奏总纲!AD962</f>
        <v>99.066704614192943</v>
      </c>
      <c r="S962" s="153">
        <f>[1]节奏总纲!AE962</f>
        <v>101.30485408159527</v>
      </c>
      <c r="T962" s="153">
        <f>[1]节奏总纲!AF962</f>
        <v>104.4956252915491</v>
      </c>
      <c r="U962" s="153">
        <f>[1]节奏总纲!AG962</f>
        <v>109.39070212006963</v>
      </c>
      <c r="V962" s="153">
        <f>[1]节奏总纲!AH962</f>
        <v>118.35682007636571</v>
      </c>
      <c r="AN962" s="153">
        <f>[1]节奏总纲!AZ962</f>
        <v>959</v>
      </c>
      <c r="AO962" s="153">
        <f>[1]节奏总纲!BA962</f>
        <v>53.302283927390974</v>
      </c>
      <c r="AP962" s="153">
        <f>[1]节奏总纲!BB962</f>
        <v>54.824678280049376</v>
      </c>
      <c r="AQ962" s="153">
        <f>[1]节奏总纲!BC962</f>
        <v>56.780180992366148</v>
      </c>
      <c r="AR962" s="153">
        <f>[1]节奏总纲!BD962</f>
        <v>59.536459594815625</v>
      </c>
      <c r="AS962" s="153">
        <f>[1]节奏总纲!BE962</f>
        <v>64.270082670386245</v>
      </c>
    </row>
    <row r="963" spans="17:45" x14ac:dyDescent="0.15">
      <c r="Q963" s="153">
        <f>[1]节奏总纲!AC963</f>
        <v>960</v>
      </c>
      <c r="R963" s="153">
        <f>[1]节奏总纲!AD963</f>
        <v>99.081287354596171</v>
      </c>
      <c r="S963" s="153">
        <f>[1]节奏总纲!AE963</f>
        <v>101.32021107700993</v>
      </c>
      <c r="T963" s="153">
        <f>[1]节奏总纲!AF963</f>
        <v>104.51038074290696</v>
      </c>
      <c r="U963" s="153">
        <f>[1]节奏总纲!AG963</f>
        <v>109.40507492934512</v>
      </c>
      <c r="V963" s="153">
        <f>[1]节奏总纲!AH963</f>
        <v>118.37240850757689</v>
      </c>
      <c r="AN963" s="153">
        <f>[1]节奏总纲!AZ963</f>
        <v>960</v>
      </c>
      <c r="AO963" s="153">
        <f>[1]节奏总纲!BA963</f>
        <v>53.309176781997671</v>
      </c>
      <c r="AP963" s="153">
        <f>[1]节奏总纲!BB963</f>
        <v>54.832119779198386</v>
      </c>
      <c r="AQ963" s="153">
        <f>[1]节奏总纲!BC963</f>
        <v>56.787583575493848</v>
      </c>
      <c r="AR963" s="153">
        <f>[1]节奏总纲!BD963</f>
        <v>59.543618519992215</v>
      </c>
      <c r="AS963" s="153">
        <f>[1]节奏总纲!BE963</f>
        <v>64.276979744274698</v>
      </c>
    </row>
    <row r="964" spans="17:45" x14ac:dyDescent="0.15">
      <c r="Q964" s="153">
        <f>[1]节奏总纲!AC964</f>
        <v>961</v>
      </c>
      <c r="R964" s="153">
        <f>[1]节奏总纲!AD964</f>
        <v>99.095870094999412</v>
      </c>
      <c r="S964" s="153">
        <f>[1]节奏总纲!AE964</f>
        <v>101.33556807242459</v>
      </c>
      <c r="T964" s="153">
        <f>[1]节奏总纲!AF964</f>
        <v>104.52513619426482</v>
      </c>
      <c r="U964" s="153">
        <f>[1]节奏总纲!AG964</f>
        <v>109.41944773862062</v>
      </c>
      <c r="V964" s="153">
        <f>[1]节奏总纲!AH964</f>
        <v>118.38799693878808</v>
      </c>
      <c r="AN964" s="153">
        <f>[1]节奏总纲!AZ964</f>
        <v>961</v>
      </c>
      <c r="AO964" s="153">
        <f>[1]节奏总纲!BA964</f>
        <v>53.316069636604368</v>
      </c>
      <c r="AP964" s="153">
        <f>[1]节奏总纲!BB964</f>
        <v>54.839561278347396</v>
      </c>
      <c r="AQ964" s="153">
        <f>[1]节奏总纲!BC964</f>
        <v>56.794986158621555</v>
      </c>
      <c r="AR964" s="153">
        <f>[1]节奏总纲!BD964</f>
        <v>59.550777445168805</v>
      </c>
      <c r="AS964" s="153">
        <f>[1]节奏总纲!BE964</f>
        <v>64.283876818163137</v>
      </c>
    </row>
    <row r="965" spans="17:45" x14ac:dyDescent="0.15">
      <c r="Q965" s="153">
        <f>[1]节奏总纲!AC965</f>
        <v>962</v>
      </c>
      <c r="R965" s="153">
        <f>[1]节奏总纲!AD965</f>
        <v>99.11045283540264</v>
      </c>
      <c r="S965" s="153">
        <f>[1]节奏总纲!AE965</f>
        <v>101.35092506783926</v>
      </c>
      <c r="T965" s="153">
        <f>[1]节奏总纲!AF965</f>
        <v>104.53989164562267</v>
      </c>
      <c r="U965" s="153">
        <f>[1]节奏总纲!AG965</f>
        <v>109.4338205478961</v>
      </c>
      <c r="V965" s="153">
        <f>[1]节奏总纲!AH965</f>
        <v>118.40358536999926</v>
      </c>
      <c r="AN965" s="153">
        <f>[1]节奏总纲!AZ965</f>
        <v>962</v>
      </c>
      <c r="AO965" s="153">
        <f>[1]节奏总纲!BA965</f>
        <v>53.322962491211065</v>
      </c>
      <c r="AP965" s="153">
        <f>[1]节奏总纲!BB965</f>
        <v>54.8470027774964</v>
      </c>
      <c r="AQ965" s="153">
        <f>[1]节奏总纲!BC965</f>
        <v>56.802388741749255</v>
      </c>
      <c r="AR965" s="153">
        <f>[1]节奏总纲!BD965</f>
        <v>59.557936370345402</v>
      </c>
      <c r="AS965" s="153">
        <f>[1]节奏总纲!BE965</f>
        <v>64.290773892051575</v>
      </c>
    </row>
    <row r="966" spans="17:45" x14ac:dyDescent="0.15">
      <c r="Q966" s="153">
        <f>[1]节奏总纲!AC966</f>
        <v>963</v>
      </c>
      <c r="R966" s="153">
        <f>[1]节奏总纲!AD966</f>
        <v>99.125035575805882</v>
      </c>
      <c r="S966" s="153">
        <f>[1]节奏总纲!AE966</f>
        <v>101.36628206325392</v>
      </c>
      <c r="T966" s="153">
        <f>[1]节奏总纲!AF966</f>
        <v>104.55464709698052</v>
      </c>
      <c r="U966" s="153">
        <f>[1]节奏总纲!AG966</f>
        <v>109.4481933571716</v>
      </c>
      <c r="V966" s="153">
        <f>[1]节奏总纲!AH966</f>
        <v>118.41917380121045</v>
      </c>
      <c r="AN966" s="153">
        <f>[1]节奏总纲!AZ966</f>
        <v>963</v>
      </c>
      <c r="AO966" s="153">
        <f>[1]节奏总纲!BA966</f>
        <v>53.329855345817762</v>
      </c>
      <c r="AP966" s="153">
        <f>[1]节奏总纲!BB966</f>
        <v>54.85444427664541</v>
      </c>
      <c r="AQ966" s="153">
        <f>[1]节奏总纲!BC966</f>
        <v>56.809791324876961</v>
      </c>
      <c r="AR966" s="153">
        <f>[1]节奏总纲!BD966</f>
        <v>59.565095295521992</v>
      </c>
      <c r="AS966" s="153">
        <f>[1]节奏总纲!BE966</f>
        <v>64.297670965940014</v>
      </c>
    </row>
    <row r="967" spans="17:45" x14ac:dyDescent="0.15">
      <c r="Q967" s="153">
        <f>[1]节奏总纲!AC967</f>
        <v>964</v>
      </c>
      <c r="R967" s="153">
        <f>[1]节奏总纲!AD967</f>
        <v>99.139618316209123</v>
      </c>
      <c r="S967" s="153">
        <f>[1]节奏总纲!AE967</f>
        <v>101.38163905866858</v>
      </c>
      <c r="T967" s="153">
        <f>[1]节奏总纲!AF967</f>
        <v>104.56940254833837</v>
      </c>
      <c r="U967" s="153">
        <f>[1]节奏总纲!AG967</f>
        <v>109.46256616644709</v>
      </c>
      <c r="V967" s="153">
        <f>[1]节奏总纲!AH967</f>
        <v>118.43476223242163</v>
      </c>
      <c r="AN967" s="153">
        <f>[1]节奏总纲!AZ967</f>
        <v>964</v>
      </c>
      <c r="AO967" s="153">
        <f>[1]节奏总纲!BA967</f>
        <v>53.336748200424466</v>
      </c>
      <c r="AP967" s="153">
        <f>[1]节奏总纲!BB967</f>
        <v>54.86188577579442</v>
      </c>
      <c r="AQ967" s="153">
        <f>[1]节奏总纲!BC967</f>
        <v>56.817193908004661</v>
      </c>
      <c r="AR967" s="153">
        <f>[1]节奏总纲!BD967</f>
        <v>59.572254220698582</v>
      </c>
      <c r="AS967" s="153">
        <f>[1]节奏总纲!BE967</f>
        <v>64.304568039828453</v>
      </c>
    </row>
    <row r="968" spans="17:45" x14ac:dyDescent="0.15">
      <c r="Q968" s="153">
        <f>[1]节奏总纲!AC968</f>
        <v>965</v>
      </c>
      <c r="R968" s="153">
        <f>[1]节奏总纲!AD968</f>
        <v>99.154201056612351</v>
      </c>
      <c r="S968" s="153">
        <f>[1]节奏总纲!AE968</f>
        <v>101.39699605408325</v>
      </c>
      <c r="T968" s="153">
        <f>[1]节奏总纲!AF968</f>
        <v>104.58415799969623</v>
      </c>
      <c r="U968" s="153">
        <f>[1]节奏总纲!AG968</f>
        <v>109.47693897572259</v>
      </c>
      <c r="V968" s="153">
        <f>[1]节奏总纲!AH968</f>
        <v>118.45035066363282</v>
      </c>
      <c r="AN968" s="153">
        <f>[1]节奏总纲!AZ968</f>
        <v>965</v>
      </c>
      <c r="AO968" s="153">
        <f>[1]节奏总纲!BA968</f>
        <v>53.343641055031163</v>
      </c>
      <c r="AP968" s="153">
        <f>[1]节奏总纲!BB968</f>
        <v>54.869327274943423</v>
      </c>
      <c r="AQ968" s="153">
        <f>[1]节奏总纲!BC968</f>
        <v>56.824596491132361</v>
      </c>
      <c r="AR968" s="153">
        <f>[1]节奏总纲!BD968</f>
        <v>59.579413145875179</v>
      </c>
      <c r="AS968" s="153">
        <f>[1]节奏总纲!BE968</f>
        <v>64.311465113716906</v>
      </c>
    </row>
    <row r="969" spans="17:45" x14ac:dyDescent="0.15">
      <c r="Q969" s="153">
        <f>[1]节奏总纲!AC969</f>
        <v>966</v>
      </c>
      <c r="R969" s="153">
        <f>[1]节奏总纲!AD969</f>
        <v>99.168783797015593</v>
      </c>
      <c r="S969" s="153">
        <f>[1]节奏总纲!AE969</f>
        <v>101.41235304949792</v>
      </c>
      <c r="T969" s="153">
        <f>[1]节奏总纲!AF969</f>
        <v>104.59891345105409</v>
      </c>
      <c r="U969" s="153">
        <f>[1]节奏总纲!AG969</f>
        <v>109.49131178499808</v>
      </c>
      <c r="V969" s="153">
        <f>[1]节奏总纲!AH969</f>
        <v>118.465939094844</v>
      </c>
      <c r="AN969" s="153">
        <f>[1]节奏总纲!AZ969</f>
        <v>966</v>
      </c>
      <c r="AO969" s="153">
        <f>[1]节奏总纲!BA969</f>
        <v>53.350533909637861</v>
      </c>
      <c r="AP969" s="153">
        <f>[1]节奏总纲!BB969</f>
        <v>54.876768774092433</v>
      </c>
      <c r="AQ969" s="153">
        <f>[1]节奏总纲!BC969</f>
        <v>56.831999074260068</v>
      </c>
      <c r="AR969" s="153">
        <f>[1]节奏总纲!BD969</f>
        <v>59.586572071051769</v>
      </c>
      <c r="AS969" s="153">
        <f>[1]节奏总纲!BE969</f>
        <v>64.318362187605345</v>
      </c>
    </row>
    <row r="970" spans="17:45" x14ac:dyDescent="0.15">
      <c r="Q970" s="153">
        <f>[1]节奏总纲!AC970</f>
        <v>967</v>
      </c>
      <c r="R970" s="153">
        <f>[1]节奏总纲!AD970</f>
        <v>99.18336653741882</v>
      </c>
      <c r="S970" s="153">
        <f>[1]节奏总纲!AE970</f>
        <v>101.42771004491259</v>
      </c>
      <c r="T970" s="153">
        <f>[1]节奏总纲!AF970</f>
        <v>104.61366890241194</v>
      </c>
      <c r="U970" s="153">
        <f>[1]节奏总纲!AG970</f>
        <v>109.50568459427356</v>
      </c>
      <c r="V970" s="153">
        <f>[1]节奏总纲!AH970</f>
        <v>118.48152752605519</v>
      </c>
      <c r="AN970" s="153">
        <f>[1]节奏总纲!AZ970</f>
        <v>967</v>
      </c>
      <c r="AO970" s="153">
        <f>[1]节奏总纲!BA970</f>
        <v>53.357426764244558</v>
      </c>
      <c r="AP970" s="153">
        <f>[1]节奏总纲!BB970</f>
        <v>54.884210273241443</v>
      </c>
      <c r="AQ970" s="153">
        <f>[1]节奏总纲!BC970</f>
        <v>56.839401657387768</v>
      </c>
      <c r="AR970" s="153">
        <f>[1]节奏总纲!BD970</f>
        <v>59.593730996228366</v>
      </c>
      <c r="AS970" s="153">
        <f>[1]节奏总纲!BE970</f>
        <v>64.325259261493784</v>
      </c>
    </row>
    <row r="971" spans="17:45" x14ac:dyDescent="0.15">
      <c r="Q971" s="153">
        <f>[1]节奏总纲!AC971</f>
        <v>968</v>
      </c>
      <c r="R971" s="153">
        <f>[1]节奏总纲!AD971</f>
        <v>99.197949277822062</v>
      </c>
      <c r="S971" s="153">
        <f>[1]节奏总纲!AE971</f>
        <v>101.44306704032725</v>
      </c>
      <c r="T971" s="153">
        <f>[1]节奏总纲!AF971</f>
        <v>104.62842435376979</v>
      </c>
      <c r="U971" s="153">
        <f>[1]节奏总纲!AG971</f>
        <v>109.52005740354906</v>
      </c>
      <c r="V971" s="153">
        <f>[1]节奏总纲!AH971</f>
        <v>118.49711595726637</v>
      </c>
      <c r="AN971" s="153">
        <f>[1]节奏总纲!AZ971</f>
        <v>968</v>
      </c>
      <c r="AO971" s="153">
        <f>[1]节奏总纲!BA971</f>
        <v>53.364319618851255</v>
      </c>
      <c r="AP971" s="153">
        <f>[1]节奏总纲!BB971</f>
        <v>54.891651772390446</v>
      </c>
      <c r="AQ971" s="153">
        <f>[1]节奏总纲!BC971</f>
        <v>56.846804240515475</v>
      </c>
      <c r="AR971" s="153">
        <f>[1]节奏总纲!BD971</f>
        <v>59.600889921404956</v>
      </c>
      <c r="AS971" s="153">
        <f>[1]节奏总纲!BE971</f>
        <v>64.332156335382223</v>
      </c>
    </row>
    <row r="972" spans="17:45" x14ac:dyDescent="0.15">
      <c r="Q972" s="153">
        <f>[1]节奏总纲!AC972</f>
        <v>969</v>
      </c>
      <c r="R972" s="153">
        <f>[1]节奏总纲!AD972</f>
        <v>99.212532018225289</v>
      </c>
      <c r="S972" s="153">
        <f>[1]节奏总纲!AE972</f>
        <v>101.45842403574191</v>
      </c>
      <c r="T972" s="153">
        <f>[1]节奏总纲!AF972</f>
        <v>104.64317980512764</v>
      </c>
      <c r="U972" s="153">
        <f>[1]节奏总纲!AG972</f>
        <v>109.53443021282455</v>
      </c>
      <c r="V972" s="153">
        <f>[1]节奏总纲!AH972</f>
        <v>118.51270438847756</v>
      </c>
      <c r="AN972" s="153">
        <f>[1]节奏总纲!AZ972</f>
        <v>969</v>
      </c>
      <c r="AO972" s="153">
        <f>[1]节奏总纲!BA972</f>
        <v>53.371212473457952</v>
      </c>
      <c r="AP972" s="153">
        <f>[1]节奏总纲!BB972</f>
        <v>54.899093271539456</v>
      </c>
      <c r="AQ972" s="153">
        <f>[1]节奏总纲!BC972</f>
        <v>56.854206823643175</v>
      </c>
      <c r="AR972" s="153">
        <f>[1]节奏总纲!BD972</f>
        <v>59.608048846581546</v>
      </c>
      <c r="AS972" s="153">
        <f>[1]节奏总纲!BE972</f>
        <v>64.339053409270662</v>
      </c>
    </row>
    <row r="973" spans="17:45" x14ac:dyDescent="0.15">
      <c r="Q973" s="153">
        <f>[1]节奏总纲!AC973</f>
        <v>970</v>
      </c>
      <c r="R973" s="153">
        <f>[1]节奏总纲!AD973</f>
        <v>99.227114758628531</v>
      </c>
      <c r="S973" s="153">
        <f>[1]节奏总纲!AE973</f>
        <v>101.47378103115658</v>
      </c>
      <c r="T973" s="153">
        <f>[1]节奏总纲!AF973</f>
        <v>104.6579352564855</v>
      </c>
      <c r="U973" s="153">
        <f>[1]节奏总纲!AG973</f>
        <v>109.54880302210005</v>
      </c>
      <c r="V973" s="153">
        <f>[1]节奏总纲!AH973</f>
        <v>118.52829281968874</v>
      </c>
      <c r="AN973" s="153">
        <f>[1]节奏总纲!AZ973</f>
        <v>970</v>
      </c>
      <c r="AO973" s="153">
        <f>[1]节奏总纲!BA973</f>
        <v>53.378105328064649</v>
      </c>
      <c r="AP973" s="153">
        <f>[1]节奏总纲!BB973</f>
        <v>54.906534770688459</v>
      </c>
      <c r="AQ973" s="153">
        <f>[1]节奏总纲!BC973</f>
        <v>56.861609406770881</v>
      </c>
      <c r="AR973" s="153">
        <f>[1]节奏总纲!BD973</f>
        <v>59.615207771758143</v>
      </c>
      <c r="AS973" s="153">
        <f>[1]节奏总纲!BE973</f>
        <v>64.3459504831591</v>
      </c>
    </row>
    <row r="974" spans="17:45" x14ac:dyDescent="0.15">
      <c r="Q974" s="153">
        <f>[1]节奏总纲!AC974</f>
        <v>971</v>
      </c>
      <c r="R974" s="153">
        <f>[1]节奏总纲!AD974</f>
        <v>99.241697499031758</v>
      </c>
      <c r="S974" s="153">
        <f>[1]节奏总纲!AE974</f>
        <v>101.48913802657124</v>
      </c>
      <c r="T974" s="153">
        <f>[1]节奏总纲!AF974</f>
        <v>104.67269070784336</v>
      </c>
      <c r="U974" s="153">
        <f>[1]节奏总纲!AG974</f>
        <v>109.56317583137553</v>
      </c>
      <c r="V974" s="153">
        <f>[1]节奏总纲!AH974</f>
        <v>118.54388125089993</v>
      </c>
      <c r="AN974" s="153">
        <f>[1]节奏总纲!AZ974</f>
        <v>971</v>
      </c>
      <c r="AO974" s="153">
        <f>[1]节奏总纲!BA974</f>
        <v>53.384998182671346</v>
      </c>
      <c r="AP974" s="153">
        <f>[1]节奏总纲!BB974</f>
        <v>54.91397626983747</v>
      </c>
      <c r="AQ974" s="153">
        <f>[1]节奏总纲!BC974</f>
        <v>56.869011989898581</v>
      </c>
      <c r="AR974" s="153">
        <f>[1]节奏总纲!BD974</f>
        <v>59.622366696934733</v>
      </c>
      <c r="AS974" s="153">
        <f>[1]节奏总纲!BE974</f>
        <v>64.352847557047554</v>
      </c>
    </row>
    <row r="975" spans="17:45" x14ac:dyDescent="0.15">
      <c r="Q975" s="153">
        <f>[1]节奏总纲!AC975</f>
        <v>972</v>
      </c>
      <c r="R975" s="153">
        <f>[1]节奏总纲!AD975</f>
        <v>99.256280239435</v>
      </c>
      <c r="S975" s="153">
        <f>[1]节奏总纲!AE975</f>
        <v>101.5044950219859</v>
      </c>
      <c r="T975" s="153">
        <f>[1]节奏总纲!AF975</f>
        <v>104.6874461592012</v>
      </c>
      <c r="U975" s="153">
        <f>[1]节奏总纲!AG975</f>
        <v>109.57754864065103</v>
      </c>
      <c r="V975" s="153">
        <f>[1]节奏总纲!AH975</f>
        <v>118.55946968211111</v>
      </c>
      <c r="AN975" s="153">
        <f>[1]节奏总纲!AZ975</f>
        <v>972</v>
      </c>
      <c r="AO975" s="153">
        <f>[1]节奏总纲!BA975</f>
        <v>53.391891037278043</v>
      </c>
      <c r="AP975" s="153">
        <f>[1]节奏总纲!BB975</f>
        <v>54.92141776898648</v>
      </c>
      <c r="AQ975" s="153">
        <f>[1]节奏总纲!BC975</f>
        <v>56.876414573026281</v>
      </c>
      <c r="AR975" s="153">
        <f>[1]节奏总纲!BD975</f>
        <v>59.629525622111331</v>
      </c>
      <c r="AS975" s="153">
        <f>[1]节奏总纲!BE975</f>
        <v>64.359744630935992</v>
      </c>
    </row>
    <row r="976" spans="17:45" x14ac:dyDescent="0.15">
      <c r="Q976" s="153">
        <f>[1]节奏总纲!AC976</f>
        <v>973</v>
      </c>
      <c r="R976" s="153">
        <f>[1]节奏总纲!AD976</f>
        <v>99.270862979838228</v>
      </c>
      <c r="S976" s="153">
        <f>[1]节奏总纲!AE976</f>
        <v>101.51985201740057</v>
      </c>
      <c r="T976" s="153">
        <f>[1]节奏总纲!AF976</f>
        <v>104.70220161055906</v>
      </c>
      <c r="U976" s="153">
        <f>[1]节奏总纲!AG976</f>
        <v>109.59192144992652</v>
      </c>
      <c r="V976" s="153">
        <f>[1]节奏总纲!AH976</f>
        <v>118.5750581133223</v>
      </c>
      <c r="AN976" s="153">
        <f>[1]节奏总纲!AZ976</f>
        <v>973</v>
      </c>
      <c r="AO976" s="153">
        <f>[1]节奏总纲!BA976</f>
        <v>53.39878389188474</v>
      </c>
      <c r="AP976" s="153">
        <f>[1]节奏总纲!BB976</f>
        <v>54.928859268135483</v>
      </c>
      <c r="AQ976" s="153">
        <f>[1]节奏总纲!BC976</f>
        <v>56.883817156153988</v>
      </c>
      <c r="AR976" s="153">
        <f>[1]节奏总纲!BD976</f>
        <v>59.636684547287921</v>
      </c>
      <c r="AS976" s="153">
        <f>[1]节奏总纲!BE976</f>
        <v>64.366641704824431</v>
      </c>
    </row>
    <row r="977" spans="17:45" x14ac:dyDescent="0.15">
      <c r="Q977" s="153">
        <f>[1]节奏总纲!AC977</f>
        <v>974</v>
      </c>
      <c r="R977" s="153">
        <f>[1]节奏总纲!AD977</f>
        <v>99.285445720241469</v>
      </c>
      <c r="S977" s="153">
        <f>[1]节奏总纲!AE977</f>
        <v>101.53520901281523</v>
      </c>
      <c r="T977" s="153">
        <f>[1]节奏总纲!AF977</f>
        <v>104.71695706191691</v>
      </c>
      <c r="U977" s="153">
        <f>[1]节奏总纲!AG977</f>
        <v>109.60629425920202</v>
      </c>
      <c r="V977" s="153">
        <f>[1]节奏总纲!AH977</f>
        <v>118.59064654453348</v>
      </c>
      <c r="AN977" s="153">
        <f>[1]节奏总纲!AZ977</f>
        <v>974</v>
      </c>
      <c r="AO977" s="153">
        <f>[1]节奏总纲!BA977</f>
        <v>53.405676746491437</v>
      </c>
      <c r="AP977" s="153">
        <f>[1]节奏总纲!BB977</f>
        <v>54.936300767284493</v>
      </c>
      <c r="AQ977" s="153">
        <f>[1]节奏总纲!BC977</f>
        <v>56.891219739281688</v>
      </c>
      <c r="AR977" s="153">
        <f>[1]节奏总纲!BD977</f>
        <v>59.643843472464511</v>
      </c>
      <c r="AS977" s="153">
        <f>[1]节奏总纲!BE977</f>
        <v>64.37353877871287</v>
      </c>
    </row>
    <row r="978" spans="17:45" x14ac:dyDescent="0.15">
      <c r="Q978" s="153">
        <f>[1]节奏总纲!AC978</f>
        <v>975</v>
      </c>
      <c r="R978" s="153">
        <f>[1]节奏总纲!AD978</f>
        <v>99.300028460644711</v>
      </c>
      <c r="S978" s="153">
        <f>[1]节奏总纲!AE978</f>
        <v>101.55056600822991</v>
      </c>
      <c r="T978" s="153">
        <f>[1]节奏总纲!AF978</f>
        <v>104.73171251327477</v>
      </c>
      <c r="U978" s="153">
        <f>[1]节奏总纲!AG978</f>
        <v>109.6206670684775</v>
      </c>
      <c r="V978" s="153">
        <f>[1]节奏总纲!AH978</f>
        <v>118.60623497574467</v>
      </c>
      <c r="AN978" s="153">
        <f>[1]节奏总纲!AZ978</f>
        <v>975</v>
      </c>
      <c r="AO978" s="153">
        <f>[1]节奏总纲!BA978</f>
        <v>53.412569601098134</v>
      </c>
      <c r="AP978" s="153">
        <f>[1]节奏总纲!BB978</f>
        <v>54.943742266433503</v>
      </c>
      <c r="AQ978" s="153">
        <f>[1]节奏总纲!BC978</f>
        <v>56.898622322409395</v>
      </c>
      <c r="AR978" s="153">
        <f>[1]节奏总纲!BD978</f>
        <v>59.651002397641108</v>
      </c>
      <c r="AS978" s="153">
        <f>[1]节奏总纲!BE978</f>
        <v>64.380435852601309</v>
      </c>
    </row>
    <row r="979" spans="17:45" x14ac:dyDescent="0.15">
      <c r="Q979" s="153">
        <f>[1]节奏总纲!AC979</f>
        <v>976</v>
      </c>
      <c r="R979" s="153">
        <f>[1]节奏总纲!AD979</f>
        <v>99.314611201047938</v>
      </c>
      <c r="S979" s="153">
        <f>[1]节奏总纲!AE979</f>
        <v>101.56592300364457</v>
      </c>
      <c r="T979" s="153">
        <f>[1]节奏总纲!AF979</f>
        <v>104.74646796463263</v>
      </c>
      <c r="U979" s="153">
        <f>[1]节奏总纲!AG979</f>
        <v>109.635039877753</v>
      </c>
      <c r="V979" s="153">
        <f>[1]节奏总纲!AH979</f>
        <v>118.62182340695585</v>
      </c>
      <c r="AN979" s="153">
        <f>[1]节奏总纲!AZ979</f>
        <v>976</v>
      </c>
      <c r="AO979" s="153">
        <f>[1]节奏总纲!BA979</f>
        <v>53.419462455704839</v>
      </c>
      <c r="AP979" s="153">
        <f>[1]节奏总纲!BB979</f>
        <v>54.951183765582506</v>
      </c>
      <c r="AQ979" s="153">
        <f>[1]节奏总纲!BC979</f>
        <v>56.906024905537095</v>
      </c>
      <c r="AR979" s="153">
        <f>[1]节奏总纲!BD979</f>
        <v>59.658161322817698</v>
      </c>
      <c r="AS979" s="153">
        <f>[1]节奏总纲!BE979</f>
        <v>64.387332926489748</v>
      </c>
    </row>
    <row r="980" spans="17:45" x14ac:dyDescent="0.15">
      <c r="Q980" s="153">
        <f>[1]节奏总纲!AC980</f>
        <v>977</v>
      </c>
      <c r="R980" s="153">
        <f>[1]节奏总纲!AD980</f>
        <v>99.32919394145118</v>
      </c>
      <c r="S980" s="153">
        <f>[1]节奏总纲!AE980</f>
        <v>101.58127999905923</v>
      </c>
      <c r="T980" s="153">
        <f>[1]节奏总纲!AF980</f>
        <v>104.76122341599047</v>
      </c>
      <c r="U980" s="153">
        <f>[1]节奏总纲!AG980</f>
        <v>109.64941268702849</v>
      </c>
      <c r="V980" s="153">
        <f>[1]节奏总纲!AH980</f>
        <v>118.63741183816704</v>
      </c>
      <c r="AN980" s="153">
        <f>[1]节奏总纲!AZ980</f>
        <v>977</v>
      </c>
      <c r="AO980" s="153">
        <f>[1]节奏总纲!BA980</f>
        <v>53.426355310311536</v>
      </c>
      <c r="AP980" s="153">
        <f>[1]节奏总纲!BB980</f>
        <v>54.958625264731516</v>
      </c>
      <c r="AQ980" s="153">
        <f>[1]节奏总纲!BC980</f>
        <v>56.913427488664794</v>
      </c>
      <c r="AR980" s="153">
        <f>[1]节奏总纲!BD980</f>
        <v>59.665320247994288</v>
      </c>
      <c r="AS980" s="153">
        <f>[1]节奏总纲!BE980</f>
        <v>64.394230000378201</v>
      </c>
    </row>
    <row r="981" spans="17:45" x14ac:dyDescent="0.15">
      <c r="Q981" s="153">
        <f>[1]节奏总纲!AC981</f>
        <v>978</v>
      </c>
      <c r="R981" s="153">
        <f>[1]节奏总纲!AD981</f>
        <v>99.343776681854408</v>
      </c>
      <c r="S981" s="153">
        <f>[1]节奏总纲!AE981</f>
        <v>101.5966369944739</v>
      </c>
      <c r="T981" s="153">
        <f>[1]节奏总纲!AF981</f>
        <v>104.77597886734833</v>
      </c>
      <c r="U981" s="153">
        <f>[1]节奏总纲!AG981</f>
        <v>109.66378549630397</v>
      </c>
      <c r="V981" s="153">
        <f>[1]节奏总纲!AH981</f>
        <v>118.65300026937823</v>
      </c>
      <c r="AN981" s="153">
        <f>[1]节奏总纲!AZ981</f>
        <v>978</v>
      </c>
      <c r="AO981" s="153">
        <f>[1]节奏总纲!BA981</f>
        <v>53.433248164918233</v>
      </c>
      <c r="AP981" s="153">
        <f>[1]节奏总纲!BB981</f>
        <v>54.966066763880526</v>
      </c>
      <c r="AQ981" s="153">
        <f>[1]节奏总纲!BC981</f>
        <v>56.920830071792501</v>
      </c>
      <c r="AR981" s="153">
        <f>[1]节奏总纲!BD981</f>
        <v>59.672479173170885</v>
      </c>
      <c r="AS981" s="153">
        <f>[1]节奏总纲!BE981</f>
        <v>64.40112707426664</v>
      </c>
    </row>
    <row r="982" spans="17:45" x14ac:dyDescent="0.15">
      <c r="Q982" s="153">
        <f>[1]节奏总纲!AC982</f>
        <v>979</v>
      </c>
      <c r="R982" s="153">
        <f>[1]节奏总纲!AD982</f>
        <v>99.358359422257649</v>
      </c>
      <c r="S982" s="153">
        <f>[1]节奏总纲!AE982</f>
        <v>101.61199398988856</v>
      </c>
      <c r="T982" s="153">
        <f>[1]节奏总纲!AF982</f>
        <v>104.79073431870619</v>
      </c>
      <c r="U982" s="153">
        <f>[1]节奏总纲!AG982</f>
        <v>109.67815830557947</v>
      </c>
      <c r="V982" s="153">
        <f>[1]节奏总纲!AH982</f>
        <v>118.66858870058941</v>
      </c>
      <c r="AN982" s="153">
        <f>[1]节奏总纲!AZ982</f>
        <v>979</v>
      </c>
      <c r="AO982" s="153">
        <f>[1]节奏总纲!BA982</f>
        <v>53.44014101952493</v>
      </c>
      <c r="AP982" s="153">
        <f>[1]节奏总纲!BB982</f>
        <v>54.97350826302953</v>
      </c>
      <c r="AQ982" s="153">
        <f>[1]节奏总纲!BC982</f>
        <v>56.928232654920201</v>
      </c>
      <c r="AR982" s="153">
        <f>[1]节奏总纲!BD982</f>
        <v>59.679638098347475</v>
      </c>
      <c r="AS982" s="153">
        <f>[1]节奏总纲!BE982</f>
        <v>64.408024148155079</v>
      </c>
    </row>
    <row r="983" spans="17:45" x14ac:dyDescent="0.15">
      <c r="Q983" s="153">
        <f>[1]节奏总纲!AC983</f>
        <v>980</v>
      </c>
      <c r="R983" s="153">
        <f>[1]节奏总纲!AD983</f>
        <v>99.372942162660877</v>
      </c>
      <c r="S983" s="153">
        <f>[1]节奏总纲!AE983</f>
        <v>101.62735098530322</v>
      </c>
      <c r="T983" s="153">
        <f>[1]节奏总纲!AF983</f>
        <v>104.80548977006404</v>
      </c>
      <c r="U983" s="153">
        <f>[1]节奏总纲!AG983</f>
        <v>109.69253111485496</v>
      </c>
      <c r="V983" s="153">
        <f>[1]节奏总纲!AH983</f>
        <v>118.6841771318006</v>
      </c>
      <c r="AN983" s="153">
        <f>[1]节奏总纲!AZ983</f>
        <v>980</v>
      </c>
      <c r="AO983" s="153">
        <f>[1]节奏总纲!BA983</f>
        <v>53.447033874131627</v>
      </c>
      <c r="AP983" s="153">
        <f>[1]节奏总纲!BB983</f>
        <v>54.98094976217854</v>
      </c>
      <c r="AQ983" s="153">
        <f>[1]节奏总纲!BC983</f>
        <v>56.935635238047908</v>
      </c>
      <c r="AR983" s="153">
        <f>[1]节奏总纲!BD983</f>
        <v>59.686797023524072</v>
      </c>
      <c r="AS983" s="153">
        <f>[1]节奏总纲!BE983</f>
        <v>64.414921222043517</v>
      </c>
    </row>
    <row r="984" spans="17:45" x14ac:dyDescent="0.15">
      <c r="Q984" s="153">
        <f>[1]节奏总纲!AC984</f>
        <v>981</v>
      </c>
      <c r="R984" s="153">
        <f>[1]节奏总纲!AD984</f>
        <v>99.387524903064119</v>
      </c>
      <c r="S984" s="153">
        <f>[1]节奏总纲!AE984</f>
        <v>101.64270798071789</v>
      </c>
      <c r="T984" s="153">
        <f>[1]节奏总纲!AF984</f>
        <v>104.8202452214219</v>
      </c>
      <c r="U984" s="153">
        <f>[1]节奏总纲!AG984</f>
        <v>109.70690392413046</v>
      </c>
      <c r="V984" s="153">
        <f>[1]节奏总纲!AH984</f>
        <v>118.69976556301178</v>
      </c>
      <c r="AN984" s="153">
        <f>[1]节奏总纲!AZ984</f>
        <v>981</v>
      </c>
      <c r="AO984" s="153">
        <f>[1]节奏总纲!BA984</f>
        <v>53.453926728738324</v>
      </c>
      <c r="AP984" s="153">
        <f>[1]节奏总纲!BB984</f>
        <v>54.98839126132755</v>
      </c>
      <c r="AQ984" s="153">
        <f>[1]节奏总纲!BC984</f>
        <v>56.943037821175608</v>
      </c>
      <c r="AR984" s="153">
        <f>[1]节奏总纲!BD984</f>
        <v>59.693955948700662</v>
      </c>
      <c r="AS984" s="153">
        <f>[1]节奏总纲!BE984</f>
        <v>64.421818295931956</v>
      </c>
    </row>
    <row r="985" spans="17:45" x14ac:dyDescent="0.15">
      <c r="Q985" s="153">
        <f>[1]节奏总纲!AC985</f>
        <v>982</v>
      </c>
      <c r="R985" s="153">
        <f>[1]节奏总纲!AD985</f>
        <v>99.402107643467346</v>
      </c>
      <c r="S985" s="153">
        <f>[1]节奏总纲!AE985</f>
        <v>101.65806497613255</v>
      </c>
      <c r="T985" s="153">
        <f>[1]节奏总纲!AF985</f>
        <v>104.83500067277974</v>
      </c>
      <c r="U985" s="153">
        <f>[1]节奏总纲!AG985</f>
        <v>109.72127673340594</v>
      </c>
      <c r="V985" s="153">
        <f>[1]节奏总纲!AH985</f>
        <v>118.71535399422297</v>
      </c>
      <c r="AN985" s="153">
        <f>[1]节奏总纲!AZ985</f>
        <v>982</v>
      </c>
      <c r="AO985" s="153">
        <f>[1]节奏总纲!BA985</f>
        <v>53.460819583345021</v>
      </c>
      <c r="AP985" s="153">
        <f>[1]节奏总纲!BB985</f>
        <v>54.995832760476553</v>
      </c>
      <c r="AQ985" s="153">
        <f>[1]节奏总纲!BC985</f>
        <v>56.950440404303315</v>
      </c>
      <c r="AR985" s="153">
        <f>[1]节奏总纲!BD985</f>
        <v>59.701114873877252</v>
      </c>
      <c r="AS985" s="153">
        <f>[1]节奏总纲!BE985</f>
        <v>64.428715369820395</v>
      </c>
    </row>
    <row r="986" spans="17:45" x14ac:dyDescent="0.15">
      <c r="Q986" s="153">
        <f>[1]节奏总纲!AC986</f>
        <v>983</v>
      </c>
      <c r="R986" s="153">
        <f>[1]节奏总纲!AD986</f>
        <v>99.416690383870588</v>
      </c>
      <c r="S986" s="153">
        <f>[1]节奏总纲!AE986</f>
        <v>101.67342197154721</v>
      </c>
      <c r="T986" s="153">
        <f>[1]节奏总纲!AF986</f>
        <v>104.8497561241376</v>
      </c>
      <c r="U986" s="153">
        <f>[1]节奏总纲!AG986</f>
        <v>109.73564954268144</v>
      </c>
      <c r="V986" s="153">
        <f>[1]节奏总纲!AH986</f>
        <v>118.73094242543415</v>
      </c>
      <c r="AN986" s="153">
        <f>[1]节奏总纲!AZ986</f>
        <v>983</v>
      </c>
      <c r="AO986" s="153">
        <f>[1]节奏总纲!BA986</f>
        <v>53.467712437951718</v>
      </c>
      <c r="AP986" s="153">
        <f>[1]节奏总纲!BB986</f>
        <v>55.002828080331646</v>
      </c>
      <c r="AQ986" s="153">
        <f>[1]节奏总纲!BC986</f>
        <v>56.957842987431015</v>
      </c>
      <c r="AR986" s="153">
        <f>[1]节奏总纲!BD986</f>
        <v>59.708273799053849</v>
      </c>
      <c r="AS986" s="153">
        <f>[1]节奏总纲!BE986</f>
        <v>64.435612443708848</v>
      </c>
    </row>
    <row r="987" spans="17:45" x14ac:dyDescent="0.15">
      <c r="Q987" s="153">
        <f>[1]节奏总纲!AC987</f>
        <v>984</v>
      </c>
      <c r="R987" s="153">
        <f>[1]节奏总纲!AD987</f>
        <v>99.431273124273829</v>
      </c>
      <c r="S987" s="153">
        <f>[1]节奏总纲!AE987</f>
        <v>101.68877896696189</v>
      </c>
      <c r="T987" s="153">
        <f>[1]节奏总纲!AF987</f>
        <v>104.86451157549546</v>
      </c>
      <c r="U987" s="153">
        <f>[1]节奏总纲!AG987</f>
        <v>109.75002235195693</v>
      </c>
      <c r="V987" s="153">
        <f>[1]节奏总纲!AH987</f>
        <v>118.74653085664534</v>
      </c>
      <c r="AN987" s="153">
        <f>[1]节奏总纲!AZ987</f>
        <v>984</v>
      </c>
      <c r="AO987" s="153">
        <f>[1]节奏总纲!BA987</f>
        <v>53.474605292558415</v>
      </c>
      <c r="AP987" s="153">
        <f>[1]节奏总纲!BB987</f>
        <v>55.009255535630842</v>
      </c>
      <c r="AQ987" s="153">
        <f>[1]节奏总纲!BC987</f>
        <v>56.965245570558714</v>
      </c>
      <c r="AR987" s="153">
        <f>[1]节奏总纲!BD987</f>
        <v>59.715432724230439</v>
      </c>
      <c r="AS987" s="153">
        <f>[1]节奏总纲!BE987</f>
        <v>64.442509517597287</v>
      </c>
    </row>
    <row r="988" spans="17:45" x14ac:dyDescent="0.15">
      <c r="Q988" s="153">
        <f>[1]节奏总纲!AC988</f>
        <v>985</v>
      </c>
      <c r="R988" s="153">
        <f>[1]节奏总纲!AD988</f>
        <v>99.445855864677057</v>
      </c>
      <c r="S988" s="153">
        <f>[1]节奏总纲!AE988</f>
        <v>101.70413596237655</v>
      </c>
      <c r="T988" s="153">
        <f>[1]节奏总纲!AF988</f>
        <v>104.87926702685331</v>
      </c>
      <c r="U988" s="153">
        <f>[1]节奏总纲!AG988</f>
        <v>109.76439516123243</v>
      </c>
      <c r="V988" s="153">
        <f>[1]节奏总纲!AH988</f>
        <v>118.76211928785654</v>
      </c>
      <c r="AN988" s="153">
        <f>[1]节奏总纲!AZ988</f>
        <v>985</v>
      </c>
      <c r="AO988" s="153">
        <f>[1]节奏总纲!BA988</f>
        <v>53.481498147165112</v>
      </c>
      <c r="AP988" s="153">
        <f>[1]节奏总纲!BB988</f>
        <v>55.015682990930038</v>
      </c>
      <c r="AQ988" s="153">
        <f>[1]节奏总纲!BC988</f>
        <v>56.972648153686421</v>
      </c>
      <c r="AR988" s="153">
        <f>[1]节奏总纲!BD988</f>
        <v>59.722591649407029</v>
      </c>
      <c r="AS988" s="153">
        <f>[1]节奏总纲!BE988</f>
        <v>64.449406591485726</v>
      </c>
    </row>
    <row r="989" spans="17:45" x14ac:dyDescent="0.15">
      <c r="Q989" s="153">
        <f>[1]节奏总纲!AC989</f>
        <v>986</v>
      </c>
      <c r="R989" s="153">
        <f>[1]节奏总纲!AD989</f>
        <v>99.460438605080299</v>
      </c>
      <c r="S989" s="153">
        <f>[1]节奏总纲!AE989</f>
        <v>101.71949295779122</v>
      </c>
      <c r="T989" s="153">
        <f>[1]节奏总纲!AF989</f>
        <v>104.89402247821116</v>
      </c>
      <c r="U989" s="153">
        <f>[1]节奏总纲!AG989</f>
        <v>109.77876797050791</v>
      </c>
      <c r="V989" s="153">
        <f>[1]节奏总纲!AH989</f>
        <v>118.77770771906772</v>
      </c>
      <c r="AN989" s="153">
        <f>[1]节奏总纲!AZ989</f>
        <v>986</v>
      </c>
      <c r="AO989" s="153">
        <f>[1]节奏总纲!BA989</f>
        <v>53.488391001771809</v>
      </c>
      <c r="AP989" s="153">
        <f>[1]节奏总纲!BB989</f>
        <v>55.022110446229235</v>
      </c>
      <c r="AQ989" s="153">
        <f>[1]节奏总纲!BC989</f>
        <v>56.980050736814121</v>
      </c>
      <c r="AR989" s="153">
        <f>[1]节奏总纲!BD989</f>
        <v>59.729750574583626</v>
      </c>
      <c r="AS989" s="153">
        <f>[1]节奏总纲!BE989</f>
        <v>64.456303665374165</v>
      </c>
    </row>
    <row r="990" spans="17:45" x14ac:dyDescent="0.15">
      <c r="Q990" s="153">
        <f>[1]节奏总纲!AC990</f>
        <v>987</v>
      </c>
      <c r="R990" s="153">
        <f>[1]节奏总纲!AD990</f>
        <v>99.475021345483526</v>
      </c>
      <c r="S990" s="153">
        <f>[1]节奏总纲!AE990</f>
        <v>101.73484995320588</v>
      </c>
      <c r="T990" s="153">
        <f>[1]节奏总纲!AF990</f>
        <v>104.90877792956901</v>
      </c>
      <c r="U990" s="153">
        <f>[1]节奏总纲!AG990</f>
        <v>109.79314077978341</v>
      </c>
      <c r="V990" s="153">
        <f>[1]节奏总纲!AH990</f>
        <v>118.79329615027891</v>
      </c>
      <c r="AN990" s="153">
        <f>[1]节奏总纲!AZ990</f>
        <v>987</v>
      </c>
      <c r="AO990" s="153">
        <f>[1]节奏总纲!BA990</f>
        <v>53.495283856378506</v>
      </c>
      <c r="AP990" s="153">
        <f>[1]节奏总纲!BB990</f>
        <v>55.028537901528431</v>
      </c>
      <c r="AQ990" s="153">
        <f>[1]节奏总纲!BC990</f>
        <v>56.987453319941828</v>
      </c>
      <c r="AR990" s="153">
        <f>[1]节奏总纲!BD990</f>
        <v>59.736909499760216</v>
      </c>
      <c r="AS990" s="153">
        <f>[1]节奏总纲!BE990</f>
        <v>64.463200739262604</v>
      </c>
    </row>
    <row r="991" spans="17:45" x14ac:dyDescent="0.15">
      <c r="Q991" s="153">
        <f>[1]节奏总纲!AC991</f>
        <v>988</v>
      </c>
      <c r="R991" s="153">
        <f>[1]节奏总纲!AD991</f>
        <v>99.489604085886768</v>
      </c>
      <c r="S991" s="153">
        <f>[1]节奏总纲!AE991</f>
        <v>101.75020694862054</v>
      </c>
      <c r="T991" s="153">
        <f>[1]节奏总纲!AF991</f>
        <v>104.92353338092687</v>
      </c>
      <c r="U991" s="153">
        <f>[1]节奏总纲!AG991</f>
        <v>109.8075135890589</v>
      </c>
      <c r="V991" s="153">
        <f>[1]节奏总纲!AH991</f>
        <v>118.80888458149009</v>
      </c>
      <c r="AN991" s="153">
        <f>[1]节奏总纲!AZ991</f>
        <v>988</v>
      </c>
      <c r="AO991" s="153">
        <f>[1]节奏总纲!BA991</f>
        <v>53.502176710985211</v>
      </c>
      <c r="AP991" s="153">
        <f>[1]节奏总纲!BB991</f>
        <v>55.034965356827627</v>
      </c>
      <c r="AQ991" s="153">
        <f>[1]节奏总纲!BC991</f>
        <v>56.994855903069528</v>
      </c>
      <c r="AR991" s="153">
        <f>[1]节奏总纲!BD991</f>
        <v>59.744068424936813</v>
      </c>
      <c r="AS991" s="153">
        <f>[1]节奏总纲!BE991</f>
        <v>64.470097813151057</v>
      </c>
    </row>
    <row r="992" spans="17:45" x14ac:dyDescent="0.15">
      <c r="Q992" s="153">
        <f>[1]节奏总纲!AC992</f>
        <v>989</v>
      </c>
      <c r="R992" s="153">
        <f>[1]节奏总纲!AD992</f>
        <v>99.504186826289995</v>
      </c>
      <c r="S992" s="153">
        <f>[1]节奏总纲!AE992</f>
        <v>101.76556394403521</v>
      </c>
      <c r="T992" s="153">
        <f>[1]节奏总纲!AF992</f>
        <v>104.93828883228473</v>
      </c>
      <c r="U992" s="153">
        <f>[1]节奏总纲!AG992</f>
        <v>109.82188639833439</v>
      </c>
      <c r="V992" s="153">
        <f>[1]节奏总纲!AH992</f>
        <v>118.82447301270128</v>
      </c>
      <c r="AN992" s="153">
        <f>[1]节奏总纲!AZ992</f>
        <v>989</v>
      </c>
      <c r="AO992" s="153">
        <f>[1]节奏总纲!BA992</f>
        <v>53.509069565591908</v>
      </c>
      <c r="AP992" s="153">
        <f>[1]节奏总纲!BB992</f>
        <v>55.04139281212683</v>
      </c>
      <c r="AQ992" s="153">
        <f>[1]节奏总纲!BC992</f>
        <v>57.001950964424175</v>
      </c>
      <c r="AR992" s="153">
        <f>[1]节奏总纲!BD992</f>
        <v>59.751227350113403</v>
      </c>
      <c r="AS992" s="153">
        <f>[1]节奏总纲!BE992</f>
        <v>64.476994887039496</v>
      </c>
    </row>
    <row r="993" spans="17:45" x14ac:dyDescent="0.15">
      <c r="Q993" s="153">
        <f>[1]节奏总纲!AC993</f>
        <v>990</v>
      </c>
      <c r="R993" s="153">
        <f>[1]节奏总纲!AD993</f>
        <v>99.518769566693237</v>
      </c>
      <c r="S993" s="153">
        <f>[1]节奏总纲!AE993</f>
        <v>101.78092093944987</v>
      </c>
      <c r="T993" s="153">
        <f>[1]节奏总纲!AF993</f>
        <v>104.95304428364258</v>
      </c>
      <c r="U993" s="153">
        <f>[1]节奏总纲!AG993</f>
        <v>109.83625920760988</v>
      </c>
      <c r="V993" s="153">
        <f>[1]节奏总纲!AH993</f>
        <v>118.84006144391246</v>
      </c>
      <c r="AN993" s="153">
        <f>[1]节奏总纲!AZ993</f>
        <v>990</v>
      </c>
      <c r="AO993" s="153">
        <f>[1]节奏总纲!BA993</f>
        <v>53.515962420198605</v>
      </c>
      <c r="AP993" s="153">
        <f>[1]节奏总纲!BB993</f>
        <v>55.047820267426026</v>
      </c>
      <c r="AQ993" s="153">
        <f>[1]节奏总纲!BC993</f>
        <v>57.008345591208631</v>
      </c>
      <c r="AR993" s="153">
        <f>[1]节奏总纲!BD993</f>
        <v>59.758386275289993</v>
      </c>
      <c r="AS993" s="153">
        <f>[1]节奏总纲!BE993</f>
        <v>64.483891960927934</v>
      </c>
    </row>
    <row r="994" spans="17:45" x14ac:dyDescent="0.15">
      <c r="Q994" s="153">
        <f>[1]节奏总纲!AC994</f>
        <v>991</v>
      </c>
      <c r="R994" s="153">
        <f>[1]节奏总纲!AD994</f>
        <v>99.533352307096465</v>
      </c>
      <c r="S994" s="153">
        <f>[1]节奏总纲!AE994</f>
        <v>101.79627793486453</v>
      </c>
      <c r="T994" s="153">
        <f>[1]节奏总纲!AF994</f>
        <v>104.96779973500043</v>
      </c>
      <c r="U994" s="153">
        <f>[1]节奏总纲!AG994</f>
        <v>109.85063201688537</v>
      </c>
      <c r="V994" s="153">
        <f>[1]节奏总纲!AH994</f>
        <v>118.85564987512365</v>
      </c>
      <c r="AN994" s="153">
        <f>[1]节奏总纲!AZ994</f>
        <v>991</v>
      </c>
      <c r="AO994" s="153">
        <f>[1]节奏总纲!BA994</f>
        <v>53.522855274805302</v>
      </c>
      <c r="AP994" s="153">
        <f>[1]节奏总纲!BB994</f>
        <v>55.054247722725222</v>
      </c>
      <c r="AQ994" s="153">
        <f>[1]节奏总纲!BC994</f>
        <v>57.014740217993086</v>
      </c>
      <c r="AR994" s="153">
        <f>[1]节奏总纲!BD994</f>
        <v>59.76554520046659</v>
      </c>
      <c r="AS994" s="153">
        <f>[1]节奏总纲!BE994</f>
        <v>64.490789034816373</v>
      </c>
    </row>
    <row r="995" spans="17:45" x14ac:dyDescent="0.15">
      <c r="Q995" s="153">
        <f>[1]节奏总纲!AC995</f>
        <v>992</v>
      </c>
      <c r="R995" s="153">
        <f>[1]节奏总纲!AD995</f>
        <v>99.547935047499706</v>
      </c>
      <c r="S995" s="153">
        <f>[1]节奏总纲!AE995</f>
        <v>101.8116349302792</v>
      </c>
      <c r="T995" s="153">
        <f>[1]节奏总纲!AF995</f>
        <v>104.98255518635828</v>
      </c>
      <c r="U995" s="153">
        <f>[1]节奏总纲!AG995</f>
        <v>109.86500482616087</v>
      </c>
      <c r="V995" s="153">
        <f>[1]节奏总纲!AH995</f>
        <v>118.87123830633483</v>
      </c>
      <c r="AN995" s="153">
        <f>[1]节奏总纲!AZ995</f>
        <v>992</v>
      </c>
      <c r="AO995" s="153">
        <f>[1]节奏总纲!BA995</f>
        <v>53.529748129411999</v>
      </c>
      <c r="AP995" s="153">
        <f>[1]节奏总纲!BB995</f>
        <v>55.060675178024418</v>
      </c>
      <c r="AQ995" s="153">
        <f>[1]节奏总纲!BC995</f>
        <v>57.021134844777542</v>
      </c>
      <c r="AR995" s="153">
        <f>[1]节奏总纲!BD995</f>
        <v>59.77270412564318</v>
      </c>
      <c r="AS995" s="153">
        <f>[1]节奏总纲!BE995</f>
        <v>64.497686108704812</v>
      </c>
    </row>
    <row r="996" spans="17:45" x14ac:dyDescent="0.15">
      <c r="Q996" s="153">
        <f>[1]节奏总纲!AC996</f>
        <v>993</v>
      </c>
      <c r="R996" s="153">
        <f>[1]节奏总纲!AD996</f>
        <v>99.562517787902934</v>
      </c>
      <c r="S996" s="153">
        <f>[1]节奏总纲!AE996</f>
        <v>101.82699192569387</v>
      </c>
      <c r="T996" s="153">
        <f>[1]节奏总纲!AF996</f>
        <v>104.99731063771614</v>
      </c>
      <c r="U996" s="153">
        <f>[1]节奏总纲!AG996</f>
        <v>109.87937763543636</v>
      </c>
      <c r="V996" s="153">
        <f>[1]节奏总纲!AH996</f>
        <v>118.88682673754602</v>
      </c>
      <c r="AN996" s="153">
        <f>[1]节奏总纲!AZ996</f>
        <v>993</v>
      </c>
      <c r="AO996" s="153">
        <f>[1]节奏总纲!BA996</f>
        <v>53.536640984018696</v>
      </c>
      <c r="AP996" s="153">
        <f>[1]节奏总纲!BB996</f>
        <v>55.067102633323614</v>
      </c>
      <c r="AQ996" s="153">
        <f>[1]节奏总纲!BC996</f>
        <v>57.027529471561998</v>
      </c>
      <c r="AR996" s="153">
        <f>[1]节奏总纲!BD996</f>
        <v>59.779863050819777</v>
      </c>
      <c r="AS996" s="153">
        <f>[1]节奏总纲!BE996</f>
        <v>64.504583182593251</v>
      </c>
    </row>
    <row r="997" spans="17:45" x14ac:dyDescent="0.15">
      <c r="Q997" s="153">
        <f>[1]节奏总纲!AC997</f>
        <v>994</v>
      </c>
      <c r="R997" s="153">
        <f>[1]节奏总纲!AD997</f>
        <v>99.577100528306175</v>
      </c>
      <c r="S997" s="153">
        <f>[1]节奏总纲!AE997</f>
        <v>101.84234892110854</v>
      </c>
      <c r="T997" s="153">
        <f>[1]节奏总纲!AF997</f>
        <v>105.01143873132816</v>
      </c>
      <c r="U997" s="153">
        <f>[1]节奏总纲!AG997</f>
        <v>109.89375044471186</v>
      </c>
      <c r="V997" s="153">
        <f>[1]节奏总纲!AH997</f>
        <v>118.9024151687572</v>
      </c>
      <c r="AN997" s="153">
        <f>[1]节奏总纲!AZ997</f>
        <v>994</v>
      </c>
      <c r="AO997" s="153">
        <f>[1]节奏总纲!BA997</f>
        <v>53.543533838625393</v>
      </c>
      <c r="AP997" s="153">
        <f>[1]节奏总纲!BB997</f>
        <v>55.07353008862281</v>
      </c>
      <c r="AQ997" s="153">
        <f>[1]节奏总纲!BC997</f>
        <v>57.033924098346453</v>
      </c>
      <c r="AR997" s="153">
        <f>[1]节奏总纲!BD997</f>
        <v>59.787021975996367</v>
      </c>
      <c r="AS997" s="153">
        <f>[1]节奏总纲!BE997</f>
        <v>64.511480256481704</v>
      </c>
    </row>
    <row r="998" spans="17:45" x14ac:dyDescent="0.15">
      <c r="Q998" s="153">
        <f>[1]节奏总纲!AC998</f>
        <v>995</v>
      </c>
      <c r="R998" s="153">
        <f>[1]节奏总纲!AD998</f>
        <v>99.591683268709417</v>
      </c>
      <c r="S998" s="153">
        <f>[1]节奏总纲!AE998</f>
        <v>101.8577059165232</v>
      </c>
      <c r="T998" s="153">
        <f>[1]节奏总纲!AF998</f>
        <v>105.02542699568401</v>
      </c>
      <c r="U998" s="153">
        <f>[1]节奏总纲!AG998</f>
        <v>109.90812325398734</v>
      </c>
      <c r="V998" s="153">
        <f>[1]节奏总纲!AH998</f>
        <v>118.91800359996839</v>
      </c>
      <c r="AN998" s="153">
        <f>[1]节奏总纲!AZ998</f>
        <v>995</v>
      </c>
      <c r="AO998" s="153">
        <f>[1]节奏总纲!BA998</f>
        <v>53.55042669323209</v>
      </c>
      <c r="AP998" s="153">
        <f>[1]节奏总纲!BB998</f>
        <v>55.079957543922006</v>
      </c>
      <c r="AQ998" s="153">
        <f>[1]节奏总纲!BC998</f>
        <v>57.040318725130909</v>
      </c>
      <c r="AR998" s="153">
        <f>[1]节奏总纲!BD998</f>
        <v>59.794180901172957</v>
      </c>
      <c r="AS998" s="153">
        <f>[1]节奏总纲!BE998</f>
        <v>64.518377330370143</v>
      </c>
    </row>
    <row r="999" spans="17:45" x14ac:dyDescent="0.15">
      <c r="Q999" s="153">
        <f>[1]节奏总纲!AC999</f>
        <v>996</v>
      </c>
      <c r="R999" s="153">
        <f>[1]节奏总纲!AD999</f>
        <v>99.606266009112645</v>
      </c>
      <c r="S999" s="153">
        <f>[1]节奏总纲!AE999</f>
        <v>101.87306291193786</v>
      </c>
      <c r="T999" s="153">
        <f>[1]节奏总纲!AF999</f>
        <v>105.03941526003986</v>
      </c>
      <c r="U999" s="153">
        <f>[1]节奏总纲!AG999</f>
        <v>109.92249606326284</v>
      </c>
      <c r="V999" s="153">
        <f>[1]节奏总纲!AH999</f>
        <v>118.93359203117957</v>
      </c>
      <c r="AN999" s="153">
        <f>[1]节奏总纲!AZ999</f>
        <v>996</v>
      </c>
      <c r="AO999" s="153">
        <f>[1]节奏总纲!BA999</f>
        <v>53.557319547838787</v>
      </c>
      <c r="AP999" s="153">
        <f>[1]节奏总纲!BB999</f>
        <v>55.086384999221202</v>
      </c>
      <c r="AQ999" s="153">
        <f>[1]节奏总纲!BC999</f>
        <v>57.046713351915365</v>
      </c>
      <c r="AR999" s="153">
        <f>[1]节奏总纲!BD999</f>
        <v>59.801339826349555</v>
      </c>
      <c r="AS999" s="153">
        <f>[1]节奏总纲!BE999</f>
        <v>64.525274404258582</v>
      </c>
    </row>
    <row r="1000" spans="17:45" x14ac:dyDescent="0.15">
      <c r="Q1000" s="153">
        <f>[1]节奏总纲!AC1000</f>
        <v>997</v>
      </c>
      <c r="R1000" s="153">
        <f>[1]节奏总纲!AD1000</f>
        <v>99.620848749515886</v>
      </c>
      <c r="S1000" s="153">
        <f>[1]节奏总纲!AE1000</f>
        <v>101.88841990735253</v>
      </c>
      <c r="T1000" s="153">
        <f>[1]节奏总纲!AF1000</f>
        <v>105.05340352439572</v>
      </c>
      <c r="U1000" s="153">
        <f>[1]节奏总纲!AG1000</f>
        <v>109.93686887253833</v>
      </c>
      <c r="V1000" s="153">
        <f>[1]节奏总纲!AH1000</f>
        <v>118.94918046239076</v>
      </c>
      <c r="AN1000" s="153">
        <f>[1]节奏总纲!AZ1000</f>
        <v>997</v>
      </c>
      <c r="AO1000" s="153">
        <f>[1]节奏总纲!BA1000</f>
        <v>53.564212402445484</v>
      </c>
      <c r="AP1000" s="153">
        <f>[1]节奏总纲!BB1000</f>
        <v>55.092812454520399</v>
      </c>
      <c r="AQ1000" s="153">
        <f>[1]节奏总纲!BC1000</f>
        <v>57.053107978699821</v>
      </c>
      <c r="AR1000" s="153">
        <f>[1]节奏总纲!BD1000</f>
        <v>59.808498751526145</v>
      </c>
      <c r="AS1000" s="153">
        <f>[1]节奏总纲!BE1000</f>
        <v>64.532171478147021</v>
      </c>
    </row>
    <row r="1001" spans="17:45" x14ac:dyDescent="0.15">
      <c r="Q1001" s="153">
        <f>[1]节奏总纲!AC1001</f>
        <v>998</v>
      </c>
      <c r="R1001" s="153">
        <f>[1]节奏总纲!AD1001</f>
        <v>99.635431489919114</v>
      </c>
      <c r="S1001" s="153">
        <f>[1]节奏总纲!AE1001</f>
        <v>101.90377690276719</v>
      </c>
      <c r="T1001" s="153">
        <f>[1]节奏总纲!AF1001</f>
        <v>105.06739178875156</v>
      </c>
      <c r="U1001" s="153">
        <f>[1]节奏总纲!AG1001</f>
        <v>109.95124168181383</v>
      </c>
      <c r="V1001" s="153">
        <f>[1]节奏总纲!AH1001</f>
        <v>118.96476889360194</v>
      </c>
      <c r="AN1001" s="153">
        <f>[1]节奏总纲!AZ1001</f>
        <v>998</v>
      </c>
      <c r="AO1001" s="153">
        <f>[1]节奏总纲!BA1001</f>
        <v>53.571105257052182</v>
      </c>
      <c r="AP1001" s="153">
        <f>[1]节奏总纲!BB1001</f>
        <v>55.099239909819595</v>
      </c>
      <c r="AQ1001" s="153">
        <f>[1]节奏总纲!BC1001</f>
        <v>57.059502605484276</v>
      </c>
      <c r="AR1001" s="153">
        <f>[1]节奏总纲!BD1001</f>
        <v>59.815657676702735</v>
      </c>
      <c r="AS1001" s="153">
        <f>[1]节奏总纲!BE1001</f>
        <v>64.539068552035459</v>
      </c>
    </row>
    <row r="1002" spans="17:45" x14ac:dyDescent="0.15">
      <c r="Q1002" s="153">
        <f>[1]节奏总纲!AC1002</f>
        <v>999</v>
      </c>
      <c r="R1002" s="153">
        <f>[1]节奏总纲!AD1002</f>
        <v>99.650014230322356</v>
      </c>
      <c r="S1002" s="153">
        <f>[1]节奏总纲!AE1002</f>
        <v>101.91913389818185</v>
      </c>
      <c r="T1002" s="153">
        <f>[1]节奏总纲!AF1002</f>
        <v>105.08138005310741</v>
      </c>
      <c r="U1002" s="153">
        <f>[1]节奏总纲!AG1002</f>
        <v>109.96561449108931</v>
      </c>
      <c r="V1002" s="153">
        <f>[1]节奏总纲!AH1002</f>
        <v>118.98035732481313</v>
      </c>
      <c r="AN1002" s="153">
        <f>[1]节奏总纲!AZ1002</f>
        <v>999</v>
      </c>
      <c r="AO1002" s="153">
        <f>[1]节奏总纲!BA1002</f>
        <v>53.577998111658879</v>
      </c>
      <c r="AP1002" s="153">
        <f>[1]节奏总纲!BB1002</f>
        <v>55.105667365118798</v>
      </c>
      <c r="AQ1002" s="153">
        <f>[1]节奏总纲!BC1002</f>
        <v>57.065897232268732</v>
      </c>
      <c r="AR1002" s="153">
        <f>[1]节奏总纲!BD1002</f>
        <v>59.822816601879332</v>
      </c>
      <c r="AS1002" s="153">
        <f>[1]节奏总纲!BE1002</f>
        <v>64.545965625923898</v>
      </c>
    </row>
    <row r="1003" spans="17:45" x14ac:dyDescent="0.15">
      <c r="Q1003" s="153">
        <f>[1]节奏总纲!AC1003</f>
        <v>1000</v>
      </c>
      <c r="R1003" s="153">
        <f>[1]节奏总纲!AD1003</f>
        <v>99.664596970725583</v>
      </c>
      <c r="S1003" s="153">
        <f>[1]节奏总纲!AE1003</f>
        <v>101.93449089359652</v>
      </c>
      <c r="T1003" s="153">
        <f>[1]节奏总纲!AF1003</f>
        <v>105.09536831746327</v>
      </c>
      <c r="U1003" s="153">
        <f>[1]节奏总纲!AG1003</f>
        <v>109.9799873003648</v>
      </c>
      <c r="V1003" s="153">
        <f>[1]节奏总纲!AH1003</f>
        <v>118.99594575602431</v>
      </c>
      <c r="AN1003" s="153">
        <f>[1]节奏总纲!AZ1003</f>
        <v>1000</v>
      </c>
      <c r="AO1003" s="153">
        <f>[1]节奏总纲!BA1003</f>
        <v>53.584890966265583</v>
      </c>
      <c r="AP1003" s="153">
        <f>[1]节奏总纲!BB1003</f>
        <v>55.112094820417994</v>
      </c>
      <c r="AQ1003" s="153">
        <f>[1]节奏总纲!BC1003</f>
        <v>57.072291859053188</v>
      </c>
      <c r="AR1003" s="153">
        <f>[1]节奏总纲!BD1003</f>
        <v>59.829975527055922</v>
      </c>
      <c r="AS1003" s="153">
        <f>[1]节奏总纲!BE1003</f>
        <v>64.552862699812351</v>
      </c>
    </row>
    <row r="1004" spans="17:45" x14ac:dyDescent="0.15">
      <c r="Q1004" s="153">
        <f>[1]节奏总纲!AC1004</f>
        <v>1001</v>
      </c>
      <c r="R1004" s="153">
        <f>[1]节奏总纲!AD1004</f>
        <v>99.679179711128825</v>
      </c>
      <c r="S1004" s="153">
        <f>[1]节奏总纲!AE1004</f>
        <v>101.94984788901118</v>
      </c>
      <c r="T1004" s="153">
        <f>[1]节奏总纲!AF1004</f>
        <v>105.10935658181911</v>
      </c>
      <c r="U1004" s="153">
        <f>[1]节奏总纲!AG1004</f>
        <v>109.9943601096403</v>
      </c>
      <c r="V1004" s="153">
        <f>[1]节奏总纲!AH1004</f>
        <v>119.01092682040374</v>
      </c>
      <c r="AN1004" s="153">
        <f>[1]节奏总纲!AZ1004</f>
        <v>1001</v>
      </c>
      <c r="AO1004" s="153">
        <f>[1]节奏总纲!BA1004</f>
        <v>53.59178382087228</v>
      </c>
      <c r="AP1004" s="153">
        <f>[1]节奏总纲!BB1004</f>
        <v>55.11852227571719</v>
      </c>
      <c r="AQ1004" s="153">
        <f>[1]节奏总纲!BC1004</f>
        <v>57.078686485837643</v>
      </c>
      <c r="AR1004" s="153">
        <f>[1]节奏总纲!BD1004</f>
        <v>59.837134452232519</v>
      </c>
      <c r="AS1004" s="153">
        <f>[1]节奏总纲!BE1004</f>
        <v>64.55975977370079</v>
      </c>
    </row>
    <row r="1005" spans="17:45" x14ac:dyDescent="0.15">
      <c r="Q1005" s="153">
        <f>[1]节奏总纲!AC1005</f>
        <v>1002</v>
      </c>
      <c r="R1005" s="153">
        <f>[1]节奏总纲!AD1005</f>
        <v>99.693762451532052</v>
      </c>
      <c r="S1005" s="153">
        <f>[1]节奏总纲!AE1005</f>
        <v>101.96520488442586</v>
      </c>
      <c r="T1005" s="153">
        <f>[1]节奏总纲!AF1005</f>
        <v>105.12334484617497</v>
      </c>
      <c r="U1005" s="153">
        <f>[1]节奏总纲!AG1005</f>
        <v>110.00807984100364</v>
      </c>
      <c r="V1005" s="153">
        <f>[1]节奏总纲!AH1005</f>
        <v>119.0256943965444</v>
      </c>
      <c r="AN1005" s="153">
        <f>[1]节奏总纲!AZ1005</f>
        <v>1002</v>
      </c>
      <c r="AO1005" s="153">
        <f>[1]节奏总纲!BA1005</f>
        <v>53.598676675478977</v>
      </c>
      <c r="AP1005" s="153">
        <f>[1]节奏总纲!BB1005</f>
        <v>55.124949731016386</v>
      </c>
      <c r="AQ1005" s="153">
        <f>[1]节奏总纲!BC1005</f>
        <v>57.085081112622099</v>
      </c>
      <c r="AR1005" s="153">
        <f>[1]节奏总纲!BD1005</f>
        <v>59.844293377409109</v>
      </c>
      <c r="AS1005" s="153">
        <f>[1]节奏总纲!BE1005</f>
        <v>64.566656847589229</v>
      </c>
    </row>
    <row r="1006" spans="17:45" x14ac:dyDescent="0.15">
      <c r="Q1006" s="153">
        <f>[1]节奏总纲!AC1006</f>
        <v>1003</v>
      </c>
      <c r="R1006" s="153">
        <f>[1]节奏总纲!AD1006</f>
        <v>99.708345191935294</v>
      </c>
      <c r="S1006" s="153">
        <f>[1]节奏总纲!AE1006</f>
        <v>101.98056187984052</v>
      </c>
      <c r="T1006" s="153">
        <f>[1]节奏总纲!AF1006</f>
        <v>105.13733311053082</v>
      </c>
      <c r="U1006" s="153">
        <f>[1]节奏总纲!AG1006</f>
        <v>110.02137780183911</v>
      </c>
      <c r="V1006" s="153">
        <f>[1]节奏总纲!AH1006</f>
        <v>119.04046197268504</v>
      </c>
      <c r="AN1006" s="153">
        <f>[1]节奏总纲!AZ1006</f>
        <v>1003</v>
      </c>
      <c r="AO1006" s="153">
        <f>[1]节奏总纲!BA1006</f>
        <v>53.605569530085674</v>
      </c>
      <c r="AP1006" s="153">
        <f>[1]节奏总纲!BB1006</f>
        <v>55.131377186315582</v>
      </c>
      <c r="AQ1006" s="153">
        <f>[1]节奏总纲!BC1006</f>
        <v>57.091475739406555</v>
      </c>
      <c r="AR1006" s="153">
        <f>[1]节奏总纲!BD1006</f>
        <v>59.851452302585699</v>
      </c>
      <c r="AS1006" s="153">
        <f>[1]节奏总纲!BE1006</f>
        <v>64.573553921477668</v>
      </c>
    </row>
    <row r="1007" spans="17:45" x14ac:dyDescent="0.15">
      <c r="Q1007" s="153">
        <f>[1]节奏总纲!AC1007</f>
        <v>1004</v>
      </c>
      <c r="R1007" s="153">
        <f>[1]节奏总纲!AD1007</f>
        <v>99.722927932338536</v>
      </c>
      <c r="S1007" s="153">
        <f>[1]节奏总纲!AE1007</f>
        <v>101.99591887525519</v>
      </c>
      <c r="T1007" s="153">
        <f>[1]节奏总纲!AF1007</f>
        <v>105.15132137488666</v>
      </c>
      <c r="U1007" s="153">
        <f>[1]节奏总纲!AG1007</f>
        <v>110.03467576267457</v>
      </c>
      <c r="V1007" s="153">
        <f>[1]节奏总纲!AH1007</f>
        <v>119.05522954882569</v>
      </c>
      <c r="AN1007" s="153">
        <f>[1]节奏总纲!AZ1007</f>
        <v>1004</v>
      </c>
      <c r="AO1007" s="153">
        <f>[1]节奏总纲!BA1007</f>
        <v>53.612462384692371</v>
      </c>
      <c r="AP1007" s="153">
        <f>[1]节奏总纲!BB1007</f>
        <v>55.137804641614778</v>
      </c>
      <c r="AQ1007" s="153">
        <f>[1]节奏总纲!BC1007</f>
        <v>57.09787036619101</v>
      </c>
      <c r="AR1007" s="153">
        <f>[1]节奏总纲!BD1007</f>
        <v>59.858611227762296</v>
      </c>
      <c r="AS1007" s="153">
        <f>[1]节奏总纲!BE1007</f>
        <v>64.580450995366107</v>
      </c>
    </row>
    <row r="1008" spans="17:45" x14ac:dyDescent="0.15">
      <c r="Q1008" s="153">
        <f>[1]节奏总纲!AC1008</f>
        <v>1005</v>
      </c>
      <c r="R1008" s="153">
        <f>[1]节奏总纲!AD1008</f>
        <v>99.737510672741763</v>
      </c>
      <c r="S1008" s="153">
        <f>[1]节奏总纲!AE1008</f>
        <v>102.01062318030777</v>
      </c>
      <c r="T1008" s="153">
        <f>[1]节奏总纲!AF1008</f>
        <v>105.16530963924252</v>
      </c>
      <c r="U1008" s="153">
        <f>[1]节奏总纲!AG1008</f>
        <v>110.04797372351004</v>
      </c>
      <c r="V1008" s="153">
        <f>[1]节奏总纲!AH1008</f>
        <v>119.06999712496635</v>
      </c>
      <c r="AN1008" s="153">
        <f>[1]节奏总纲!AZ1008</f>
        <v>1005</v>
      </c>
      <c r="AO1008" s="153">
        <f>[1]节奏总纲!BA1008</f>
        <v>53.619355239299068</v>
      </c>
      <c r="AP1008" s="153">
        <f>[1]节奏总纲!BB1008</f>
        <v>55.144232096913974</v>
      </c>
      <c r="AQ1008" s="153">
        <f>[1]节奏总纲!BC1008</f>
        <v>57.104264992975466</v>
      </c>
      <c r="AR1008" s="153">
        <f>[1]节奏总纲!BD1008</f>
        <v>59.865770152938886</v>
      </c>
      <c r="AS1008" s="153">
        <f>[1]节奏总纲!BE1008</f>
        <v>64.58734806925456</v>
      </c>
    </row>
    <row r="1009" spans="17:45" x14ac:dyDescent="0.15">
      <c r="Q1009" s="153">
        <f>[1]节奏总纲!AC1009</f>
        <v>1006</v>
      </c>
      <c r="R1009" s="153">
        <f>[1]节奏总纲!AD1009</f>
        <v>99.752093413145005</v>
      </c>
      <c r="S1009" s="153">
        <f>[1]节奏总纲!AE1009</f>
        <v>102.02509125430865</v>
      </c>
      <c r="T1009" s="153">
        <f>[1]节奏总纲!AF1009</f>
        <v>105.17929790359837</v>
      </c>
      <c r="U1009" s="153">
        <f>[1]节奏总纲!AG1009</f>
        <v>110.06127168434551</v>
      </c>
      <c r="V1009" s="153">
        <f>[1]节奏总纲!AH1009</f>
        <v>119.08476470110699</v>
      </c>
      <c r="AN1009" s="153">
        <f>[1]节奏总纲!AZ1009</f>
        <v>1006</v>
      </c>
      <c r="AO1009" s="153">
        <f>[1]节奏总纲!BA1009</f>
        <v>53.626248093905765</v>
      </c>
      <c r="AP1009" s="153">
        <f>[1]节奏总纲!BB1009</f>
        <v>55.15065955221317</v>
      </c>
      <c r="AQ1009" s="153">
        <f>[1]节奏总纲!BC1009</f>
        <v>57.110659619759922</v>
      </c>
      <c r="AR1009" s="153">
        <f>[1]节奏总纲!BD1009</f>
        <v>59.872929078115476</v>
      </c>
      <c r="AS1009" s="153">
        <f>[1]节奏总纲!BE1009</f>
        <v>64.594245143142999</v>
      </c>
    </row>
    <row r="1010" spans="17:45" x14ac:dyDescent="0.15">
      <c r="Q1010" s="153">
        <f>[1]节奏总纲!AC1010</f>
        <v>1007</v>
      </c>
      <c r="R1010" s="153">
        <f>[1]节奏总纲!AD1010</f>
        <v>99.766676153548232</v>
      </c>
      <c r="S1010" s="153">
        <f>[1]节奏总纲!AE1010</f>
        <v>102.03955932830954</v>
      </c>
      <c r="T1010" s="153">
        <f>[1]节奏总纲!AF1010</f>
        <v>105.19328616795423</v>
      </c>
      <c r="U1010" s="153">
        <f>[1]节奏总纲!AG1010</f>
        <v>110.07456964518099</v>
      </c>
      <c r="V1010" s="153">
        <f>[1]节奏总纲!AH1010</f>
        <v>119.09953227724765</v>
      </c>
      <c r="AN1010" s="153">
        <f>[1]节奏总纲!AZ1010</f>
        <v>1007</v>
      </c>
      <c r="AO1010" s="153">
        <f>[1]节奏总纲!BA1010</f>
        <v>53.633140948512462</v>
      </c>
      <c r="AP1010" s="153">
        <f>[1]节奏总纲!BB1010</f>
        <v>55.157087007512366</v>
      </c>
      <c r="AQ1010" s="153">
        <f>[1]节奏总纲!BC1010</f>
        <v>57.117054246544377</v>
      </c>
      <c r="AR1010" s="153">
        <f>[1]节奏总纲!BD1010</f>
        <v>59.880088003292073</v>
      </c>
      <c r="AS1010" s="153">
        <f>[1]节奏总纲!BE1010</f>
        <v>64.601142217031438</v>
      </c>
    </row>
    <row r="1011" spans="17:45" x14ac:dyDescent="0.15">
      <c r="Q1011" s="153">
        <f>[1]节奏总纲!AC1011</f>
        <v>1008</v>
      </c>
      <c r="R1011" s="153">
        <f>[1]节奏总纲!AD1011</f>
        <v>99.781258893951474</v>
      </c>
      <c r="S1011" s="153">
        <f>[1]节奏总纲!AE1011</f>
        <v>102.05402740231041</v>
      </c>
      <c r="T1011" s="153">
        <f>[1]节奏总纲!AF1011</f>
        <v>105.20727443231007</v>
      </c>
      <c r="U1011" s="153">
        <f>[1]节奏总纲!AG1011</f>
        <v>110.08786760601646</v>
      </c>
      <c r="V1011" s="153">
        <f>[1]节奏总纲!AH1011</f>
        <v>119.1142998533883</v>
      </c>
      <c r="AN1011" s="153">
        <f>[1]节奏总纲!AZ1011</f>
        <v>1008</v>
      </c>
      <c r="AO1011" s="153">
        <f>[1]节奏总纲!BA1011</f>
        <v>53.640033803119159</v>
      </c>
      <c r="AP1011" s="153">
        <f>[1]节奏总纲!BB1011</f>
        <v>55.163514462811563</v>
      </c>
      <c r="AQ1011" s="153">
        <f>[1]节奏总纲!BC1011</f>
        <v>57.123448873328833</v>
      </c>
      <c r="AR1011" s="153">
        <f>[1]节奏总纲!BD1011</f>
        <v>59.887246928468663</v>
      </c>
      <c r="AS1011" s="153">
        <f>[1]节奏总纲!BE1011</f>
        <v>64.608039290919876</v>
      </c>
    </row>
    <row r="1012" spans="17:45" x14ac:dyDescent="0.15">
      <c r="Q1012" s="153">
        <f>[1]节奏总纲!AC1012</f>
        <v>1009</v>
      </c>
      <c r="R1012" s="153">
        <f>[1]节奏总纲!AD1012</f>
        <v>99.795841634354701</v>
      </c>
      <c r="S1012" s="153">
        <f>[1]节奏总纲!AE1012</f>
        <v>102.06849547631128</v>
      </c>
      <c r="T1012" s="153">
        <f>[1]节奏总纲!AF1012</f>
        <v>105.22126269666592</v>
      </c>
      <c r="U1012" s="153">
        <f>[1]节奏总纲!AG1012</f>
        <v>110.10116556685192</v>
      </c>
      <c r="V1012" s="153">
        <f>[1]节奏总纲!AH1012</f>
        <v>119.12906742952894</v>
      </c>
      <c r="AN1012" s="153">
        <f>[1]节奏总纲!AZ1012</f>
        <v>1009</v>
      </c>
      <c r="AO1012" s="153">
        <f>[1]节奏总纲!BA1012</f>
        <v>53.646926657725857</v>
      </c>
      <c r="AP1012" s="153">
        <f>[1]节奏总纲!BB1012</f>
        <v>55.169941918110766</v>
      </c>
      <c r="AQ1012" s="153">
        <f>[1]节奏总纲!BC1012</f>
        <v>57.129843500113289</v>
      </c>
      <c r="AR1012" s="153">
        <f>[1]节奏总纲!BD1012</f>
        <v>59.89440585364526</v>
      </c>
      <c r="AS1012" s="153">
        <f>[1]节奏总纲!BE1012</f>
        <v>64.614936364808315</v>
      </c>
    </row>
    <row r="1013" spans="17:45" x14ac:dyDescent="0.15">
      <c r="Q1013" s="153">
        <f>[1]节奏总纲!AC1013</f>
        <v>1010</v>
      </c>
      <c r="R1013" s="153">
        <f>[1]节奏总纲!AD1013</f>
        <v>99.810424374757943</v>
      </c>
      <c r="S1013" s="153">
        <f>[1]节奏总纲!AE1013</f>
        <v>102.08296355031217</v>
      </c>
      <c r="T1013" s="153">
        <f>[1]节奏总纲!AF1013</f>
        <v>105.23525096102178</v>
      </c>
      <c r="U1013" s="153">
        <f>[1]节奏总纲!AG1013</f>
        <v>110.11446352768739</v>
      </c>
      <c r="V1013" s="153">
        <f>[1]节奏总纲!AH1013</f>
        <v>119.1438350056696</v>
      </c>
      <c r="AN1013" s="153">
        <f>[1]节奏总纲!AZ1013</f>
        <v>1010</v>
      </c>
      <c r="AO1013" s="153">
        <f>[1]节奏总纲!BA1013</f>
        <v>53.653819512332554</v>
      </c>
      <c r="AP1013" s="153">
        <f>[1]节奏总纲!BB1013</f>
        <v>55.176369373409962</v>
      </c>
      <c r="AQ1013" s="153">
        <f>[1]节奏总纲!BC1013</f>
        <v>57.136238126897744</v>
      </c>
      <c r="AR1013" s="153">
        <f>[1]节奏总纲!BD1013</f>
        <v>59.90156477882185</v>
      </c>
      <c r="AS1013" s="153">
        <f>[1]节奏总纲!BE1013</f>
        <v>64.621833438696754</v>
      </c>
    </row>
    <row r="1014" spans="17:45" x14ac:dyDescent="0.15">
      <c r="Q1014" s="153">
        <f>[1]节奏总纲!AC1014</f>
        <v>1011</v>
      </c>
      <c r="R1014" s="153">
        <f>[1]节奏总纲!AD1014</f>
        <v>99.825007115161171</v>
      </c>
      <c r="S1014" s="153">
        <f>[1]节奏总纲!AE1014</f>
        <v>102.09743162431305</v>
      </c>
      <c r="T1014" s="153">
        <f>[1]节奏总纲!AF1014</f>
        <v>105.24923922537762</v>
      </c>
      <c r="U1014" s="153">
        <f>[1]节奏总纲!AG1014</f>
        <v>110.12776148852286</v>
      </c>
      <c r="V1014" s="153">
        <f>[1]节奏总纲!AH1014</f>
        <v>119.15860258181026</v>
      </c>
      <c r="AN1014" s="153">
        <f>[1]节奏总纲!AZ1014</f>
        <v>1011</v>
      </c>
      <c r="AO1014" s="153">
        <f>[1]节奏总纲!BA1014</f>
        <v>53.660712366939251</v>
      </c>
      <c r="AP1014" s="153">
        <f>[1]节奏总纲!BB1014</f>
        <v>55.182796828709158</v>
      </c>
      <c r="AQ1014" s="153">
        <f>[1]节奏总纲!BC1014</f>
        <v>57.1426327536822</v>
      </c>
      <c r="AR1014" s="153">
        <f>[1]节奏总纲!BD1014</f>
        <v>59.90872370399844</v>
      </c>
      <c r="AS1014" s="153">
        <f>[1]节奏总纲!BE1014</f>
        <v>64.628730512585207</v>
      </c>
    </row>
    <row r="1015" spans="17:45" x14ac:dyDescent="0.15">
      <c r="Q1015" s="153">
        <f>[1]节奏总纲!AC1015</f>
        <v>1012</v>
      </c>
      <c r="R1015" s="153">
        <f>[1]节奏总纲!AD1015</f>
        <v>99.839589855564412</v>
      </c>
      <c r="S1015" s="153">
        <f>[1]节奏总纲!AE1015</f>
        <v>102.11189969831392</v>
      </c>
      <c r="T1015" s="153">
        <f>[1]节奏总纲!AF1015</f>
        <v>105.26322748973348</v>
      </c>
      <c r="U1015" s="153">
        <f>[1]节奏总纲!AG1015</f>
        <v>110.14105944935834</v>
      </c>
      <c r="V1015" s="153">
        <f>[1]节奏总纲!AH1015</f>
        <v>119.1733701579509</v>
      </c>
      <c r="AN1015" s="153">
        <f>[1]节奏总纲!AZ1015</f>
        <v>1012</v>
      </c>
      <c r="AO1015" s="153">
        <f>[1]节奏总纲!BA1015</f>
        <v>53.667605221545955</v>
      </c>
      <c r="AP1015" s="153">
        <f>[1]节奏总纲!BB1015</f>
        <v>55.189224284008354</v>
      </c>
      <c r="AQ1015" s="153">
        <f>[1]节奏总纲!BC1015</f>
        <v>57.149027380466656</v>
      </c>
      <c r="AR1015" s="153">
        <f>[1]节奏总纲!BD1015</f>
        <v>59.915882629175037</v>
      </c>
      <c r="AS1015" s="153">
        <f>[1]节奏总纲!BE1015</f>
        <v>64.635627586473646</v>
      </c>
    </row>
    <row r="1016" spans="17:45" x14ac:dyDescent="0.15">
      <c r="Q1016" s="153">
        <f>[1]节奏总纲!AC1016</f>
        <v>1013</v>
      </c>
      <c r="R1016" s="153">
        <f>[1]节奏总纲!AD1016</f>
        <v>99.85417259596764</v>
      </c>
      <c r="S1016" s="153">
        <f>[1]节奏总纲!AE1016</f>
        <v>102.12636777231481</v>
      </c>
      <c r="T1016" s="153">
        <f>[1]节奏总纲!AF1016</f>
        <v>105.27721575408933</v>
      </c>
      <c r="U1016" s="153">
        <f>[1]节奏总纲!AG1016</f>
        <v>110.15435741019381</v>
      </c>
      <c r="V1016" s="153">
        <f>[1]节奏总纲!AH1016</f>
        <v>119.18813773409155</v>
      </c>
      <c r="AN1016" s="153">
        <f>[1]节奏总纲!AZ1016</f>
        <v>1013</v>
      </c>
      <c r="AO1016" s="153">
        <f>[1]节奏总纲!BA1016</f>
        <v>53.674498076152652</v>
      </c>
      <c r="AP1016" s="153">
        <f>[1]节奏总纲!BB1016</f>
        <v>55.19565173930755</v>
      </c>
      <c r="AQ1016" s="153">
        <f>[1]节奏总纲!BC1016</f>
        <v>57.155422007251111</v>
      </c>
      <c r="AR1016" s="153">
        <f>[1]节奏总纲!BD1016</f>
        <v>59.923041554351627</v>
      </c>
      <c r="AS1016" s="153">
        <f>[1]节奏总纲!BE1016</f>
        <v>64.642524660362085</v>
      </c>
    </row>
    <row r="1017" spans="17:45" x14ac:dyDescent="0.15">
      <c r="Q1017" s="153">
        <f>[1]节奏总纲!AC1017</f>
        <v>1014</v>
      </c>
      <c r="R1017" s="153">
        <f>[1]节奏总纲!AD1017</f>
        <v>99.868755336370882</v>
      </c>
      <c r="S1017" s="153">
        <f>[1]节奏总纲!AE1017</f>
        <v>102.14083584631568</v>
      </c>
      <c r="T1017" s="153">
        <f>[1]节奏总纲!AF1017</f>
        <v>105.29120401844517</v>
      </c>
      <c r="U1017" s="153">
        <f>[1]节奏总纲!AG1017</f>
        <v>110.16765537102927</v>
      </c>
      <c r="V1017" s="153">
        <f>[1]节奏总纲!AH1017</f>
        <v>119.20290531023221</v>
      </c>
      <c r="AN1017" s="153">
        <f>[1]节奏总纲!AZ1017</f>
        <v>1014</v>
      </c>
      <c r="AO1017" s="153">
        <f>[1]节奏总纲!BA1017</f>
        <v>53.681390930759349</v>
      </c>
      <c r="AP1017" s="153">
        <f>[1]节奏总纲!BB1017</f>
        <v>55.202079194606746</v>
      </c>
      <c r="AQ1017" s="153">
        <f>[1]节奏总纲!BC1017</f>
        <v>57.161816634035567</v>
      </c>
      <c r="AR1017" s="153">
        <f>[1]节奏总纲!BD1017</f>
        <v>59.930200479528224</v>
      </c>
      <c r="AS1017" s="153">
        <f>[1]节奏总纲!BE1017</f>
        <v>64.649421734250524</v>
      </c>
    </row>
    <row r="1018" spans="17:45" x14ac:dyDescent="0.15">
      <c r="Q1018" s="153">
        <f>[1]节奏总纲!AC1018</f>
        <v>1015</v>
      </c>
      <c r="R1018" s="153">
        <f>[1]节奏总纲!AD1018</f>
        <v>99.883338076774123</v>
      </c>
      <c r="S1018" s="153">
        <f>[1]节奏总纲!AE1018</f>
        <v>102.15530392031656</v>
      </c>
      <c r="T1018" s="153">
        <f>[1]节奏总纲!AF1018</f>
        <v>105.30519228280103</v>
      </c>
      <c r="U1018" s="153">
        <f>[1]节奏总纲!AG1018</f>
        <v>110.18095333186474</v>
      </c>
      <c r="V1018" s="153">
        <f>[1]节奏总纲!AH1018</f>
        <v>119.21767288637285</v>
      </c>
      <c r="AN1018" s="153">
        <f>[1]节奏总纲!AZ1018</f>
        <v>1015</v>
      </c>
      <c r="AO1018" s="153">
        <f>[1]节奏总纲!BA1018</f>
        <v>53.688283785366046</v>
      </c>
      <c r="AP1018" s="153">
        <f>[1]节奏总纲!BB1018</f>
        <v>55.208506649905942</v>
      </c>
      <c r="AQ1018" s="153">
        <f>[1]节奏总纲!BC1018</f>
        <v>57.168211260820023</v>
      </c>
      <c r="AR1018" s="153">
        <f>[1]节奏总纲!BD1018</f>
        <v>59.937359404704814</v>
      </c>
      <c r="AS1018" s="153">
        <f>[1]节奏总纲!BE1018</f>
        <v>64.656318808138963</v>
      </c>
    </row>
    <row r="1019" spans="17:45" x14ac:dyDescent="0.15">
      <c r="Q1019" s="153">
        <f>[1]节奏总纲!AC1019</f>
        <v>1016</v>
      </c>
      <c r="R1019" s="153">
        <f>[1]节奏总纲!AD1019</f>
        <v>99.897920817177351</v>
      </c>
      <c r="S1019" s="153">
        <f>[1]节奏总纲!AE1019</f>
        <v>102.16977199431744</v>
      </c>
      <c r="T1019" s="153">
        <f>[1]节奏总纲!AF1019</f>
        <v>105.31918054715688</v>
      </c>
      <c r="U1019" s="153">
        <f>[1]节奏总纲!AG1019</f>
        <v>110.19425129270022</v>
      </c>
      <c r="V1019" s="153">
        <f>[1]节奏总纲!AH1019</f>
        <v>119.23244046251351</v>
      </c>
      <c r="AN1019" s="153">
        <f>[1]节奏总纲!AZ1019</f>
        <v>1016</v>
      </c>
      <c r="AO1019" s="153">
        <f>[1]节奏总纲!BA1019</f>
        <v>53.695176639972743</v>
      </c>
      <c r="AP1019" s="153">
        <f>[1]节奏总纲!BB1019</f>
        <v>55.214934105205138</v>
      </c>
      <c r="AQ1019" s="153">
        <f>[1]节奏总纲!BC1019</f>
        <v>57.174605887604478</v>
      </c>
      <c r="AR1019" s="153">
        <f>[1]节奏总纲!BD1019</f>
        <v>59.944518329881404</v>
      </c>
      <c r="AS1019" s="153">
        <f>[1]节奏总纲!BE1019</f>
        <v>64.663215882027401</v>
      </c>
    </row>
    <row r="1020" spans="17:45" x14ac:dyDescent="0.15">
      <c r="Q1020" s="153">
        <f>[1]节奏总纲!AC1020</f>
        <v>1017</v>
      </c>
      <c r="R1020" s="153">
        <f>[1]节奏总纲!AD1020</f>
        <v>99.912503557580592</v>
      </c>
      <c r="S1020" s="153">
        <f>[1]节奏总纲!AE1020</f>
        <v>102.18424006831832</v>
      </c>
      <c r="T1020" s="153">
        <f>[1]节奏总纲!AF1020</f>
        <v>105.33316881151273</v>
      </c>
      <c r="U1020" s="153">
        <f>[1]节奏总纲!AG1020</f>
        <v>110.20754925353569</v>
      </c>
      <c r="V1020" s="153">
        <f>[1]节奏总纲!AH1020</f>
        <v>119.24720803865416</v>
      </c>
      <c r="AN1020" s="153">
        <f>[1]节奏总纲!AZ1020</f>
        <v>1017</v>
      </c>
      <c r="AO1020" s="153">
        <f>[1]节奏总纲!BA1020</f>
        <v>53.70206949457944</v>
      </c>
      <c r="AP1020" s="153">
        <f>[1]节奏总纲!BB1020</f>
        <v>55.221361560504334</v>
      </c>
      <c r="AQ1020" s="153">
        <f>[1]节奏总纲!BC1020</f>
        <v>57.181000514388934</v>
      </c>
      <c r="AR1020" s="153">
        <f>[1]节奏总纲!BD1020</f>
        <v>59.951677255058001</v>
      </c>
      <c r="AS1020" s="153">
        <f>[1]节奏总纲!BE1020</f>
        <v>64.670112955915855</v>
      </c>
    </row>
    <row r="1021" spans="17:45" x14ac:dyDescent="0.15">
      <c r="Q1021" s="153">
        <f>[1]节奏总纲!AC1021</f>
        <v>1018</v>
      </c>
      <c r="R1021" s="153">
        <f>[1]节奏总纲!AD1021</f>
        <v>99.92708629798382</v>
      </c>
      <c r="S1021" s="153">
        <f>[1]节奏总纲!AE1021</f>
        <v>102.19870814231919</v>
      </c>
      <c r="T1021" s="153">
        <f>[1]节奏总纲!AF1021</f>
        <v>105.34715707586858</v>
      </c>
      <c r="U1021" s="153">
        <f>[1]节奏总纲!AG1021</f>
        <v>110.22084721437116</v>
      </c>
      <c r="V1021" s="153">
        <f>[1]节奏总纲!AH1021</f>
        <v>119.26197561479481</v>
      </c>
      <c r="AN1021" s="153">
        <f>[1]节奏总纲!AZ1021</f>
        <v>1018</v>
      </c>
      <c r="AO1021" s="153">
        <f>[1]节奏总纲!BA1021</f>
        <v>53.708962349186137</v>
      </c>
      <c r="AP1021" s="153">
        <f>[1]节奏总纲!BB1021</f>
        <v>55.227789015803531</v>
      </c>
      <c r="AQ1021" s="153">
        <f>[1]节奏总纲!BC1021</f>
        <v>57.18739514117339</v>
      </c>
      <c r="AR1021" s="153">
        <f>[1]节奏总纲!BD1021</f>
        <v>59.958836180234591</v>
      </c>
      <c r="AS1021" s="153">
        <f>[1]节奏总纲!BE1021</f>
        <v>64.677010029804293</v>
      </c>
    </row>
    <row r="1022" spans="17:45" x14ac:dyDescent="0.15">
      <c r="Q1022" s="153">
        <f>[1]节奏总纲!AC1022</f>
        <v>1019</v>
      </c>
      <c r="R1022" s="153">
        <f>[1]节奏总纲!AD1022</f>
        <v>99.941669038387062</v>
      </c>
      <c r="S1022" s="153">
        <f>[1]节奏总纲!AE1022</f>
        <v>102.21317621632006</v>
      </c>
      <c r="T1022" s="153">
        <f>[1]节奏总纲!AF1022</f>
        <v>105.36114534022443</v>
      </c>
      <c r="U1022" s="153">
        <f>[1]节奏总纲!AG1022</f>
        <v>110.23414517520662</v>
      </c>
      <c r="V1022" s="153">
        <f>[1]节奏总纲!AH1022</f>
        <v>119.27674319093546</v>
      </c>
      <c r="AN1022" s="153">
        <f>[1]节奏总纲!AZ1022</f>
        <v>1019</v>
      </c>
      <c r="AO1022" s="153">
        <f>[1]节奏总纲!BA1022</f>
        <v>53.715855203792835</v>
      </c>
      <c r="AP1022" s="153">
        <f>[1]节奏总纲!BB1022</f>
        <v>55.234216471102727</v>
      </c>
      <c r="AQ1022" s="153">
        <f>[1]节奏总纲!BC1022</f>
        <v>57.193789767957853</v>
      </c>
      <c r="AR1022" s="153">
        <f>[1]节奏总纲!BD1022</f>
        <v>59.965995105411181</v>
      </c>
      <c r="AS1022" s="153">
        <f>[1]节奏总纲!BE1022</f>
        <v>64.683907103692732</v>
      </c>
    </row>
    <row r="1023" spans="17:45" x14ac:dyDescent="0.15">
      <c r="Q1023" s="153">
        <f>[1]节奏总纲!AC1023</f>
        <v>1020</v>
      </c>
      <c r="R1023" s="153">
        <f>[1]节奏总纲!AD1023</f>
        <v>99.956251778790289</v>
      </c>
      <c r="S1023" s="153">
        <f>[1]节奏总纲!AE1023</f>
        <v>102.22764429032095</v>
      </c>
      <c r="T1023" s="153">
        <f>[1]节奏总纲!AF1023</f>
        <v>105.37513360458028</v>
      </c>
      <c r="U1023" s="153">
        <f>[1]节奏总纲!AG1023</f>
        <v>110.24744313604209</v>
      </c>
      <c r="V1023" s="153">
        <f>[1]节奏总纲!AH1023</f>
        <v>119.29151076707612</v>
      </c>
      <c r="AN1023" s="153">
        <f>[1]节奏总纲!AZ1023</f>
        <v>1020</v>
      </c>
      <c r="AO1023" s="153">
        <f>[1]节奏总纲!BA1023</f>
        <v>53.722748058399532</v>
      </c>
      <c r="AP1023" s="153">
        <f>[1]节奏总纲!BB1023</f>
        <v>55.24064392640193</v>
      </c>
      <c r="AQ1023" s="153">
        <f>[1]节奏总纲!BC1023</f>
        <v>57.200184394742308</v>
      </c>
      <c r="AR1023" s="153">
        <f>[1]节奏总纲!BD1023</f>
        <v>59.973154030587779</v>
      </c>
      <c r="AS1023" s="153">
        <f>[1]节奏总纲!BE1023</f>
        <v>64.690804177581171</v>
      </c>
    </row>
    <row r="1024" spans="17:45" x14ac:dyDescent="0.15">
      <c r="Q1024" s="153">
        <f>[1]节奏总纲!AC1024</f>
        <v>1021</v>
      </c>
      <c r="R1024" s="153">
        <f>[1]节奏总纲!AD1024</f>
        <v>99.970834519193531</v>
      </c>
      <c r="S1024" s="153">
        <f>[1]节奏总纲!AE1024</f>
        <v>102.24211236432183</v>
      </c>
      <c r="T1024" s="153">
        <f>[1]节奏总纲!AF1024</f>
        <v>105.38912186893613</v>
      </c>
      <c r="U1024" s="153">
        <f>[1]节奏总纲!AG1024</f>
        <v>110.26074109687757</v>
      </c>
      <c r="V1024" s="153">
        <f>[1]节奏总纲!AH1024</f>
        <v>119.30627834321676</v>
      </c>
      <c r="AN1024" s="153">
        <f>[1]节奏总纲!AZ1024</f>
        <v>1021</v>
      </c>
      <c r="AO1024" s="153">
        <f>[1]节奏总纲!BA1024</f>
        <v>53.729640913006229</v>
      </c>
      <c r="AP1024" s="153">
        <f>[1]节奏总纲!BB1024</f>
        <v>55.247071381701126</v>
      </c>
      <c r="AQ1024" s="153">
        <f>[1]节奏总纲!BC1024</f>
        <v>57.206579021526764</v>
      </c>
      <c r="AR1024" s="153">
        <f>[1]节奏总纲!BD1024</f>
        <v>59.980312955764369</v>
      </c>
      <c r="AS1024" s="153">
        <f>[1]节奏总纲!BE1024</f>
        <v>64.69770125146961</v>
      </c>
    </row>
    <row r="1025" spans="17:45" x14ac:dyDescent="0.15">
      <c r="Q1025" s="153">
        <f>[1]节奏总纲!AC1025</f>
        <v>1022</v>
      </c>
      <c r="R1025" s="153">
        <f>[1]节奏总纲!AD1025</f>
        <v>99.985417259596758</v>
      </c>
      <c r="S1025" s="153">
        <f>[1]节奏总纲!AE1025</f>
        <v>102.2565804383227</v>
      </c>
      <c r="T1025" s="153">
        <f>[1]节奏总纲!AF1025</f>
        <v>105.40311013329199</v>
      </c>
      <c r="U1025" s="153">
        <f>[1]节奏总纲!AG1025</f>
        <v>110.27403905771304</v>
      </c>
      <c r="V1025" s="153">
        <f>[1]节奏总纲!AH1025</f>
        <v>119.32104591935742</v>
      </c>
      <c r="AN1025" s="153">
        <f>[1]节奏总纲!AZ1025</f>
        <v>1022</v>
      </c>
      <c r="AO1025" s="153">
        <f>[1]节奏总纲!BA1025</f>
        <v>53.736533767612926</v>
      </c>
      <c r="AP1025" s="153">
        <f>[1]节奏总纲!BB1025</f>
        <v>55.253498837000322</v>
      </c>
      <c r="AQ1025" s="153">
        <f>[1]节奏总纲!BC1025</f>
        <v>57.21297364831122</v>
      </c>
      <c r="AR1025" s="153">
        <f>[1]节奏总纲!BD1025</f>
        <v>59.987471880940966</v>
      </c>
      <c r="AS1025" s="153">
        <f>[1]节奏总纲!BE1025</f>
        <v>64.704598325358063</v>
      </c>
    </row>
    <row r="1026" spans="17:45" x14ac:dyDescent="0.15">
      <c r="Q1026" s="153">
        <f>[1]节奏总纲!AC1026</f>
        <v>1023</v>
      </c>
      <c r="R1026" s="153">
        <f>[1]节奏总纲!AD1026</f>
        <v>100</v>
      </c>
      <c r="S1026" s="153">
        <f>[1]节奏总纲!AE1026</f>
        <v>102.27104851232359</v>
      </c>
      <c r="T1026" s="153">
        <f>[1]节奏总纲!AF1026</f>
        <v>105.41709839764783</v>
      </c>
      <c r="U1026" s="153">
        <f>[1]节奏总纲!AG1026</f>
        <v>110.28733701854851</v>
      </c>
      <c r="V1026" s="153">
        <f>[1]节奏总纲!AH1026</f>
        <v>119.33581349549807</v>
      </c>
      <c r="AN1026" s="153">
        <f>[1]节奏总纲!AZ1026</f>
        <v>1023</v>
      </c>
      <c r="AO1026" s="153">
        <f>[1]节奏总纲!BA1026</f>
        <v>53.743426622219623</v>
      </c>
      <c r="AP1026" s="153">
        <f>[1]节奏总纲!BB1026</f>
        <v>55.259926292299518</v>
      </c>
      <c r="AQ1026" s="153">
        <f>[1]节奏总纲!BC1026</f>
        <v>57.219368275095675</v>
      </c>
      <c r="AR1026" s="153">
        <f>[1]节奏总纲!BD1026</f>
        <v>59.994630806117556</v>
      </c>
      <c r="AS1026" s="153">
        <f>[1]节奏总纲!BE1026</f>
        <v>64.711495399246502</v>
      </c>
    </row>
    <row r="1027" spans="17:45" x14ac:dyDescent="0.15">
      <c r="Q1027" s="153">
        <f>[1]节奏总纲!AC1027</f>
        <v>1024</v>
      </c>
      <c r="R1027" s="153">
        <f>[1]节奏总纲!AD1027</f>
        <v>100.01360617790324</v>
      </c>
      <c r="S1027" s="153">
        <f>[1]节奏总纲!AE1027</f>
        <v>102.28551658632446</v>
      </c>
      <c r="T1027" s="153">
        <f>[1]节奏总纲!AF1027</f>
        <v>105.43108666200368</v>
      </c>
      <c r="U1027" s="153">
        <f>[1]节奏总纲!AG1027</f>
        <v>110.30063497938397</v>
      </c>
      <c r="V1027" s="153">
        <f>[1]节奏总纲!AH1027</f>
        <v>119.35058107163871</v>
      </c>
      <c r="AN1027" s="153">
        <f>[1]节奏总纲!AZ1027</f>
        <v>1024</v>
      </c>
      <c r="AO1027" s="153">
        <f>[1]节奏总纲!BA1027</f>
        <v>53.750319476826327</v>
      </c>
      <c r="AP1027" s="153">
        <f>[1]节奏总纲!BB1027</f>
        <v>55.266353747598714</v>
      </c>
      <c r="AQ1027" s="153">
        <f>[1]节奏总纲!BC1027</f>
        <v>57.225762901880131</v>
      </c>
      <c r="AR1027" s="153">
        <f>[1]节奏总纲!BD1027</f>
        <v>60.001546309631344</v>
      </c>
      <c r="AS1027" s="153">
        <f>[1]节奏总纲!BE1027</f>
        <v>64.718392473134941</v>
      </c>
    </row>
    <row r="1028" spans="17:45" x14ac:dyDescent="0.15">
      <c r="Q1028" s="153">
        <f>[1]节奏总纲!AC1028</f>
        <v>1025</v>
      </c>
      <c r="R1028" s="153">
        <f>[1]节奏总纲!AD1028</f>
        <v>100.02721235580647</v>
      </c>
      <c r="S1028" s="153">
        <f>[1]节奏总纲!AE1028</f>
        <v>102.29998466032534</v>
      </c>
      <c r="T1028" s="153">
        <f>[1]节奏总纲!AF1028</f>
        <v>105.44507492635954</v>
      </c>
      <c r="U1028" s="153">
        <f>[1]节奏总纲!AG1028</f>
        <v>110.31393294021944</v>
      </c>
      <c r="V1028" s="153">
        <f>[1]节奏总纲!AH1028</f>
        <v>119.36534864777937</v>
      </c>
      <c r="AN1028" s="153">
        <f>[1]节奏总纲!AZ1028</f>
        <v>1025</v>
      </c>
      <c r="AO1028" s="153">
        <f>[1]节奏总纲!BA1028</f>
        <v>53.757212331433024</v>
      </c>
      <c r="AP1028" s="153">
        <f>[1]节奏总纲!BB1028</f>
        <v>55.27278120289791</v>
      </c>
      <c r="AQ1028" s="153">
        <f>[1]节奏总纲!BC1028</f>
        <v>57.232157528664587</v>
      </c>
      <c r="AR1028" s="153">
        <f>[1]节奏总纲!BD1028</f>
        <v>60.007731548156734</v>
      </c>
      <c r="AS1028" s="153">
        <f>[1]节奏总纲!BE1028</f>
        <v>64.72528954702338</v>
      </c>
    </row>
    <row r="1029" spans="17:45" x14ac:dyDescent="0.15">
      <c r="Q1029" s="153">
        <f>[1]节奏总纲!AC1029</f>
        <v>1026</v>
      </c>
      <c r="R1029" s="153">
        <f>[1]节奏总纲!AD1029</f>
        <v>100.04081853370971</v>
      </c>
      <c r="S1029" s="153">
        <f>[1]节奏总纲!AE1029</f>
        <v>102.31445273432622</v>
      </c>
      <c r="T1029" s="153">
        <f>[1]节奏总纲!AF1029</f>
        <v>105.45906319071538</v>
      </c>
      <c r="U1029" s="153">
        <f>[1]节奏总纲!AG1029</f>
        <v>110.32723090105492</v>
      </c>
      <c r="V1029" s="153">
        <f>[1]节奏总纲!AH1029</f>
        <v>119.38011622392003</v>
      </c>
      <c r="AN1029" s="153">
        <f>[1]节奏总纲!AZ1029</f>
        <v>1026</v>
      </c>
      <c r="AO1029" s="153">
        <f>[1]节奏总纲!BA1029</f>
        <v>53.764105186039721</v>
      </c>
      <c r="AP1029" s="153">
        <f>[1]节奏总纲!BB1029</f>
        <v>55.279208658197106</v>
      </c>
      <c r="AQ1029" s="153">
        <f>[1]节奏总纲!BC1029</f>
        <v>57.238552155449042</v>
      </c>
      <c r="AR1029" s="153">
        <f>[1]节奏总纲!BD1029</f>
        <v>60.013916786682117</v>
      </c>
      <c r="AS1029" s="153">
        <f>[1]节奏总纲!BE1029</f>
        <v>64.732186620911818</v>
      </c>
    </row>
    <row r="1030" spans="17:45" x14ac:dyDescent="0.15">
      <c r="Q1030" s="153">
        <f>[1]节奏总纲!AC1030</f>
        <v>1027</v>
      </c>
      <c r="R1030" s="153">
        <f>[1]节奏总纲!AD1030</f>
        <v>100.05442471161294</v>
      </c>
      <c r="S1030" s="153">
        <f>[1]节奏总纲!AE1030</f>
        <v>102.3289208083271</v>
      </c>
      <c r="T1030" s="153">
        <f>[1]节奏总纲!AF1030</f>
        <v>105.47305145507124</v>
      </c>
      <c r="U1030" s="153">
        <f>[1]节奏总纲!AG1030</f>
        <v>110.34052886189039</v>
      </c>
      <c r="V1030" s="153">
        <f>[1]节奏总纲!AH1030</f>
        <v>119.39488380006067</v>
      </c>
      <c r="AN1030" s="153">
        <f>[1]节奏总纲!AZ1030</f>
        <v>1027</v>
      </c>
      <c r="AO1030" s="153">
        <f>[1]节奏总纲!BA1030</f>
        <v>53.770998040646418</v>
      </c>
      <c r="AP1030" s="153">
        <f>[1]节奏总纲!BB1030</f>
        <v>55.285636113496302</v>
      </c>
      <c r="AQ1030" s="153">
        <f>[1]节奏总纲!BC1030</f>
        <v>57.244946782233498</v>
      </c>
      <c r="AR1030" s="153">
        <f>[1]节奏总纲!BD1030</f>
        <v>60.0201020252075</v>
      </c>
      <c r="AS1030" s="153">
        <f>[1]节奏总纲!BE1030</f>
        <v>64.739083694800257</v>
      </c>
    </row>
    <row r="1031" spans="17:45" x14ac:dyDescent="0.15">
      <c r="Q1031" s="153">
        <f>[1]节奏总纲!AC1031</f>
        <v>1028</v>
      </c>
      <c r="R1031" s="153">
        <f>[1]节奏总纲!AD1031</f>
        <v>100.06803088951618</v>
      </c>
      <c r="S1031" s="153">
        <f>[1]节奏总纲!AE1031</f>
        <v>102.34338888232797</v>
      </c>
      <c r="T1031" s="153">
        <f>[1]节奏总纲!AF1031</f>
        <v>105.48703971942709</v>
      </c>
      <c r="U1031" s="153">
        <f>[1]节奏总纲!AG1031</f>
        <v>110.35382682272586</v>
      </c>
      <c r="V1031" s="153">
        <f>[1]节奏总纲!AH1031</f>
        <v>119.40965137620132</v>
      </c>
      <c r="AN1031" s="153">
        <f>[1]节奏总纲!AZ1031</f>
        <v>1028</v>
      </c>
      <c r="AO1031" s="153">
        <f>[1]节奏总纲!BA1031</f>
        <v>53.777890895253115</v>
      </c>
      <c r="AP1031" s="153">
        <f>[1]节奏总纲!BB1031</f>
        <v>55.292063568795498</v>
      </c>
      <c r="AQ1031" s="153">
        <f>[1]节奏总纲!BC1031</f>
        <v>57.251341409017954</v>
      </c>
      <c r="AR1031" s="153">
        <f>[1]节奏总纲!BD1031</f>
        <v>60.026287263732883</v>
      </c>
      <c r="AS1031" s="153">
        <f>[1]节奏总纲!BE1031</f>
        <v>64.74598076868871</v>
      </c>
    </row>
    <row r="1032" spans="17:45" x14ac:dyDescent="0.15">
      <c r="Q1032" s="153">
        <f>[1]节奏总纲!AC1032</f>
        <v>1029</v>
      </c>
      <c r="R1032" s="153">
        <f>[1]节奏总纲!AD1032</f>
        <v>100.08163706741941</v>
      </c>
      <c r="S1032" s="153">
        <f>[1]节奏总纲!AE1032</f>
        <v>102.35785695632886</v>
      </c>
      <c r="T1032" s="153">
        <f>[1]节奏总纲!AF1032</f>
        <v>105.50102798378293</v>
      </c>
      <c r="U1032" s="153">
        <f>[1]节奏总纲!AG1032</f>
        <v>110.36712478356134</v>
      </c>
      <c r="V1032" s="153">
        <f>[1]节奏总纲!AH1032</f>
        <v>119.42441895234198</v>
      </c>
      <c r="AN1032" s="153">
        <f>[1]节奏总纲!AZ1032</f>
        <v>1029</v>
      </c>
      <c r="AO1032" s="153">
        <f>[1]节奏总纲!BA1032</f>
        <v>53.784783749859812</v>
      </c>
      <c r="AP1032" s="153">
        <f>[1]节奏总纲!BB1032</f>
        <v>55.298491024094695</v>
      </c>
      <c r="AQ1032" s="153">
        <f>[1]节奏总纲!BC1032</f>
        <v>57.257736035802409</v>
      </c>
      <c r="AR1032" s="153">
        <f>[1]节奏总纲!BD1032</f>
        <v>60.032472502258273</v>
      </c>
      <c r="AS1032" s="153">
        <f>[1]节奏总纲!BE1032</f>
        <v>64.752877842577149</v>
      </c>
    </row>
    <row r="1033" spans="17:45" x14ac:dyDescent="0.15">
      <c r="Q1033" s="153">
        <f>[1]节奏总纲!AC1033</f>
        <v>1030</v>
      </c>
      <c r="R1033" s="153">
        <f>[1]节奏总纲!AD1033</f>
        <v>100.09524324532265</v>
      </c>
      <c r="S1033" s="153">
        <f>[1]节奏总纲!AE1033</f>
        <v>102.37232503032973</v>
      </c>
      <c r="T1033" s="153">
        <f>[1]节奏总纲!AF1033</f>
        <v>105.51501624813879</v>
      </c>
      <c r="U1033" s="153">
        <f>[1]节奏总纲!AG1033</f>
        <v>110.3804227443968</v>
      </c>
      <c r="V1033" s="153">
        <f>[1]节奏总纲!AH1033</f>
        <v>119.43918652848262</v>
      </c>
      <c r="AN1033" s="153">
        <f>[1]节奏总纲!AZ1033</f>
        <v>1030</v>
      </c>
      <c r="AO1033" s="153">
        <f>[1]节奏总纲!BA1033</f>
        <v>53.79167660446651</v>
      </c>
      <c r="AP1033" s="153">
        <f>[1]节奏总纲!BB1033</f>
        <v>55.304918479393898</v>
      </c>
      <c r="AQ1033" s="153">
        <f>[1]节奏总纲!BC1033</f>
        <v>57.264130662586865</v>
      </c>
      <c r="AR1033" s="153">
        <f>[1]节奏总纲!BD1033</f>
        <v>60.038657740783655</v>
      </c>
      <c r="AS1033" s="153">
        <f>[1]节奏总纲!BE1033</f>
        <v>64.759774916465588</v>
      </c>
    </row>
    <row r="1034" spans="17:45" x14ac:dyDescent="0.15">
      <c r="Q1034" s="153">
        <f>[1]节奏总纲!AC1034</f>
        <v>1031</v>
      </c>
      <c r="R1034" s="153">
        <f>[1]节奏总纲!AD1034</f>
        <v>100.10884942322589</v>
      </c>
      <c r="S1034" s="153">
        <f>[1]节奏总纲!AE1034</f>
        <v>102.38679310433061</v>
      </c>
      <c r="T1034" s="153">
        <f>[1]节奏总纲!AF1034</f>
        <v>105.52900451249464</v>
      </c>
      <c r="U1034" s="153">
        <f>[1]节奏总纲!AG1034</f>
        <v>110.39372070523227</v>
      </c>
      <c r="V1034" s="153">
        <f>[1]节奏总纲!AH1034</f>
        <v>119.45395410462328</v>
      </c>
      <c r="AN1034" s="153">
        <f>[1]节奏总纲!AZ1034</f>
        <v>1031</v>
      </c>
      <c r="AO1034" s="153">
        <f>[1]节奏总纲!BA1034</f>
        <v>53.798569459073207</v>
      </c>
      <c r="AP1034" s="153">
        <f>[1]节奏总纲!BB1034</f>
        <v>55.311345934693094</v>
      </c>
      <c r="AQ1034" s="153">
        <f>[1]节奏总纲!BC1034</f>
        <v>57.270525289371321</v>
      </c>
      <c r="AR1034" s="153">
        <f>[1]节奏总纲!BD1034</f>
        <v>60.044842979309038</v>
      </c>
      <c r="AS1034" s="153">
        <f>[1]节奏总纲!BE1034</f>
        <v>64.766671990354027</v>
      </c>
    </row>
    <row r="1035" spans="17:45" x14ac:dyDescent="0.15">
      <c r="Q1035" s="153">
        <f>[1]节奏总纲!AC1035</f>
        <v>1032</v>
      </c>
      <c r="R1035" s="153">
        <f>[1]节奏总纲!AD1035</f>
        <v>100.12245560112912</v>
      </c>
      <c r="S1035" s="153">
        <f>[1]节奏总纲!AE1035</f>
        <v>102.4012611783315</v>
      </c>
      <c r="T1035" s="153">
        <f>[1]节奏总纲!AF1035</f>
        <v>105.5429927768505</v>
      </c>
      <c r="U1035" s="153">
        <f>[1]节奏总纲!AG1035</f>
        <v>110.40701866606774</v>
      </c>
      <c r="V1035" s="153">
        <f>[1]节奏总纲!AH1035</f>
        <v>119.46872168076393</v>
      </c>
      <c r="AN1035" s="153">
        <f>[1]节奏总纲!AZ1035</f>
        <v>1032</v>
      </c>
      <c r="AO1035" s="153">
        <f>[1]节奏总纲!BA1035</f>
        <v>53.805462313679904</v>
      </c>
      <c r="AP1035" s="153">
        <f>[1]节奏总纲!BB1035</f>
        <v>55.31777338999229</v>
      </c>
      <c r="AQ1035" s="153">
        <f>[1]节奏总纲!BC1035</f>
        <v>57.276919916155776</v>
      </c>
      <c r="AR1035" s="153">
        <f>[1]节奏总纲!BD1035</f>
        <v>60.051028217834421</v>
      </c>
      <c r="AS1035" s="153">
        <f>[1]节奏总纲!BE1035</f>
        <v>64.773569064242466</v>
      </c>
    </row>
    <row r="1036" spans="17:45" x14ac:dyDescent="0.15">
      <c r="Q1036" s="153">
        <f>[1]节奏总纲!AC1036</f>
        <v>1033</v>
      </c>
      <c r="R1036" s="153">
        <f>[1]节奏总纲!AD1036</f>
        <v>100.13606177903236</v>
      </c>
      <c r="S1036" s="153">
        <f>[1]节奏总纲!AE1036</f>
        <v>102.41572925233237</v>
      </c>
      <c r="T1036" s="153">
        <f>[1]节奏总纲!AF1036</f>
        <v>105.55698104120634</v>
      </c>
      <c r="U1036" s="153">
        <f>[1]节奏总纲!AG1036</f>
        <v>110.42031662690322</v>
      </c>
      <c r="V1036" s="153">
        <f>[1]节奏总纲!AH1036</f>
        <v>119.48348925690458</v>
      </c>
      <c r="AN1036" s="153">
        <f>[1]节奏总纲!AZ1036</f>
        <v>1033</v>
      </c>
      <c r="AO1036" s="153">
        <f>[1]节奏总纲!BA1036</f>
        <v>53.812355168286601</v>
      </c>
      <c r="AP1036" s="153">
        <f>[1]节奏总纲!BB1036</f>
        <v>55.324200845291486</v>
      </c>
      <c r="AQ1036" s="153">
        <f>[1]节奏总纲!BC1036</f>
        <v>57.283314542940232</v>
      </c>
      <c r="AR1036" s="153">
        <f>[1]节奏总纲!BD1036</f>
        <v>60.057213456359811</v>
      </c>
      <c r="AS1036" s="153">
        <f>[1]节奏总纲!BE1036</f>
        <v>64.780466138130905</v>
      </c>
    </row>
    <row r="1037" spans="17:45" x14ac:dyDescent="0.15">
      <c r="Q1037" s="153">
        <f>[1]节奏总纲!AC1037</f>
        <v>1034</v>
      </c>
      <c r="R1037" s="153">
        <f>[1]节奏总纲!AD1037</f>
        <v>100.14966795693559</v>
      </c>
      <c r="S1037" s="153">
        <f>[1]节奏总纲!AE1037</f>
        <v>102.43019732633324</v>
      </c>
      <c r="T1037" s="153">
        <f>[1]节奏总纲!AF1037</f>
        <v>105.57096930556219</v>
      </c>
      <c r="U1037" s="153">
        <f>[1]节奏总纲!AG1037</f>
        <v>110.43361458773869</v>
      </c>
      <c r="V1037" s="153">
        <f>[1]节奏总纲!AH1037</f>
        <v>119.49825683304523</v>
      </c>
      <c r="AN1037" s="153">
        <f>[1]节奏总纲!AZ1037</f>
        <v>1034</v>
      </c>
      <c r="AO1037" s="153">
        <f>[1]节奏总纲!BA1037</f>
        <v>53.819248022893298</v>
      </c>
      <c r="AP1037" s="153">
        <f>[1]节奏总纲!BB1037</f>
        <v>55.330628300590682</v>
      </c>
      <c r="AQ1037" s="153">
        <f>[1]节奏总纲!BC1037</f>
        <v>57.289709169724688</v>
      </c>
      <c r="AR1037" s="153">
        <f>[1]节奏总纲!BD1037</f>
        <v>60.063398694885194</v>
      </c>
      <c r="AS1037" s="153">
        <f>[1]节奏总纲!BE1037</f>
        <v>64.787363212019358</v>
      </c>
    </row>
    <row r="1038" spans="17:45" x14ac:dyDescent="0.15">
      <c r="Q1038" s="153">
        <f>[1]节奏总纲!AC1038</f>
        <v>1035</v>
      </c>
      <c r="R1038" s="153">
        <f>[1]节奏总纲!AD1038</f>
        <v>100.16327413483883</v>
      </c>
      <c r="S1038" s="153">
        <f>[1]节奏总纲!AE1038</f>
        <v>102.44466540033412</v>
      </c>
      <c r="T1038" s="153">
        <f>[1]节奏总纲!AF1038</f>
        <v>105.58495756991805</v>
      </c>
      <c r="U1038" s="153">
        <f>[1]节奏总纲!AG1038</f>
        <v>110.44691254857415</v>
      </c>
      <c r="V1038" s="153">
        <f>[1]节奏总纲!AH1038</f>
        <v>119.51302440918589</v>
      </c>
      <c r="AN1038" s="153">
        <f>[1]节奏总纲!AZ1038</f>
        <v>1035</v>
      </c>
      <c r="AO1038" s="153">
        <f>[1]节奏总纲!BA1038</f>
        <v>53.826140877499995</v>
      </c>
      <c r="AP1038" s="153">
        <f>[1]节奏总纲!BB1038</f>
        <v>55.337055755889878</v>
      </c>
      <c r="AQ1038" s="153">
        <f>[1]节奏总纲!BC1038</f>
        <v>57.296103796509144</v>
      </c>
      <c r="AR1038" s="153">
        <f>[1]节奏总纲!BD1038</f>
        <v>60.069583933410577</v>
      </c>
      <c r="AS1038" s="153">
        <f>[1]节奏总纲!BE1038</f>
        <v>64.794260285907797</v>
      </c>
    </row>
    <row r="1039" spans="17:45" x14ac:dyDescent="0.15">
      <c r="Q1039" s="153">
        <f>[1]节奏总纲!AC1039</f>
        <v>1036</v>
      </c>
      <c r="R1039" s="153">
        <f>[1]节奏总纲!AD1039</f>
        <v>100.17688031274206</v>
      </c>
      <c r="S1039" s="153">
        <f>[1]节奏总纲!AE1039</f>
        <v>102.459133474335</v>
      </c>
      <c r="T1039" s="153">
        <f>[1]节奏总纲!AF1039</f>
        <v>105.59894583427389</v>
      </c>
      <c r="U1039" s="153">
        <f>[1]节奏总纲!AG1039</f>
        <v>110.46021050940962</v>
      </c>
      <c r="V1039" s="153">
        <f>[1]节奏总纲!AH1039</f>
        <v>119.52779198532653</v>
      </c>
      <c r="AN1039" s="153">
        <f>[1]节奏总纲!AZ1039</f>
        <v>1036</v>
      </c>
      <c r="AO1039" s="153">
        <f>[1]节奏总纲!BA1039</f>
        <v>53.833033732106699</v>
      </c>
      <c r="AP1039" s="153">
        <f>[1]节奏总纲!BB1039</f>
        <v>55.343483211189074</v>
      </c>
      <c r="AQ1039" s="153">
        <f>[1]节奏总纲!BC1039</f>
        <v>57.302498423293599</v>
      </c>
      <c r="AR1039" s="153">
        <f>[1]节奏总纲!BD1039</f>
        <v>60.075769171935967</v>
      </c>
      <c r="AS1039" s="153">
        <f>[1]节奏总纲!BE1039</f>
        <v>64.801157359796235</v>
      </c>
    </row>
    <row r="1040" spans="17:45" x14ac:dyDescent="0.15">
      <c r="Q1040" s="153">
        <f>[1]节奏总纲!AC1040</f>
        <v>1037</v>
      </c>
      <c r="R1040" s="153">
        <f>[1]节奏总纲!AD1040</f>
        <v>100.1904864906453</v>
      </c>
      <c r="S1040" s="153">
        <f>[1]节奏总纲!AE1040</f>
        <v>102.47360154833588</v>
      </c>
      <c r="T1040" s="153">
        <f>[1]节奏总纲!AF1040</f>
        <v>105.61293409862975</v>
      </c>
      <c r="U1040" s="153">
        <f>[1]节奏总纲!AG1040</f>
        <v>110.47350847024509</v>
      </c>
      <c r="V1040" s="153">
        <f>[1]节奏总纲!AH1040</f>
        <v>119.54255956146719</v>
      </c>
      <c r="AN1040" s="153">
        <f>[1]节奏总纲!AZ1040</f>
        <v>1037</v>
      </c>
      <c r="AO1040" s="153">
        <f>[1]节奏总纲!BA1040</f>
        <v>53.839926586713396</v>
      </c>
      <c r="AP1040" s="153">
        <f>[1]节奏总纲!BB1040</f>
        <v>55.34991066648827</v>
      </c>
      <c r="AQ1040" s="153">
        <f>[1]节奏总纲!BC1040</f>
        <v>57.308893050078055</v>
      </c>
      <c r="AR1040" s="153">
        <f>[1]节奏总纲!BD1040</f>
        <v>60.08195441046135</v>
      </c>
      <c r="AS1040" s="153">
        <f>[1]节奏总纲!BE1040</f>
        <v>64.808054433684674</v>
      </c>
    </row>
    <row r="1041" spans="17:45" x14ac:dyDescent="0.15">
      <c r="Q1041" s="153">
        <f>[1]节奏总纲!AC1041</f>
        <v>1038</v>
      </c>
      <c r="R1041" s="153">
        <f>[1]节奏总纲!AD1041</f>
        <v>100.20409266854853</v>
      </c>
      <c r="S1041" s="153">
        <f>[1]节奏总纲!AE1041</f>
        <v>102.48806962233675</v>
      </c>
      <c r="T1041" s="153">
        <f>[1]节奏总纲!AF1041</f>
        <v>105.6269223629856</v>
      </c>
      <c r="U1041" s="153">
        <f>[1]节奏总纲!AG1041</f>
        <v>110.48680643108057</v>
      </c>
      <c r="V1041" s="153">
        <f>[1]节奏总纲!AH1041</f>
        <v>119.55732713760784</v>
      </c>
      <c r="AN1041" s="153">
        <f>[1]节奏总纲!AZ1041</f>
        <v>1038</v>
      </c>
      <c r="AO1041" s="153">
        <f>[1]节奏总纲!BA1041</f>
        <v>53.846819441320093</v>
      </c>
      <c r="AP1041" s="153">
        <f>[1]节奏总纲!BB1041</f>
        <v>55.356338121787466</v>
      </c>
      <c r="AQ1041" s="153">
        <f>[1]节奏总纲!BC1041</f>
        <v>57.315287676862511</v>
      </c>
      <c r="AR1041" s="153">
        <f>[1]节奏总纲!BD1041</f>
        <v>60.088139648986733</v>
      </c>
      <c r="AS1041" s="153">
        <f>[1]节奏总纲!BE1041</f>
        <v>64.814951507573113</v>
      </c>
    </row>
    <row r="1042" spans="17:45" x14ac:dyDescent="0.15">
      <c r="Q1042" s="153">
        <f>[1]节奏总纲!AC1042</f>
        <v>1039</v>
      </c>
      <c r="R1042" s="153">
        <f>[1]节奏总纲!AD1042</f>
        <v>100.21769884645177</v>
      </c>
      <c r="S1042" s="153">
        <f>[1]节奏总纲!AE1042</f>
        <v>102.50253769633764</v>
      </c>
      <c r="T1042" s="153">
        <f>[1]节奏总纲!AF1042</f>
        <v>105.64091062734144</v>
      </c>
      <c r="U1042" s="153">
        <f>[1]节奏总纲!AG1042</f>
        <v>110.50010439191604</v>
      </c>
      <c r="V1042" s="153">
        <f>[1]节奏总纲!AH1042</f>
        <v>119.57209471374848</v>
      </c>
      <c r="AN1042" s="153">
        <f>[1]节奏总纲!AZ1042</f>
        <v>1039</v>
      </c>
      <c r="AO1042" s="153">
        <f>[1]节奏总纲!BA1042</f>
        <v>53.85371229592679</v>
      </c>
      <c r="AP1042" s="153">
        <f>[1]节奏总纲!BB1042</f>
        <v>55.362765577086662</v>
      </c>
      <c r="AQ1042" s="153">
        <f>[1]节奏总纲!BC1042</f>
        <v>57.321682303646966</v>
      </c>
      <c r="AR1042" s="153">
        <f>[1]节奏总纲!BD1042</f>
        <v>60.094324887512116</v>
      </c>
      <c r="AS1042" s="153">
        <f>[1]节奏总纲!BE1042</f>
        <v>64.821848581461552</v>
      </c>
    </row>
    <row r="1043" spans="17:45" x14ac:dyDescent="0.15">
      <c r="Q1043" s="153">
        <f>[1]节奏总纲!AC1043</f>
        <v>1040</v>
      </c>
      <c r="R1043" s="153">
        <f>[1]节奏总纲!AD1043</f>
        <v>100.23130502435501</v>
      </c>
      <c r="S1043" s="153">
        <f>[1]节奏总纲!AE1043</f>
        <v>102.51700577033851</v>
      </c>
      <c r="T1043" s="153">
        <f>[1]节奏总纲!AF1043</f>
        <v>105.6548988916973</v>
      </c>
      <c r="U1043" s="153">
        <f>[1]节奏总纲!AG1043</f>
        <v>110.5134023527515</v>
      </c>
      <c r="V1043" s="153">
        <f>[1]节奏总纲!AH1043</f>
        <v>119.58686228988914</v>
      </c>
      <c r="AN1043" s="153">
        <f>[1]节奏总纲!AZ1043</f>
        <v>1040</v>
      </c>
      <c r="AO1043" s="153">
        <f>[1]节奏总纲!BA1043</f>
        <v>53.860605150533488</v>
      </c>
      <c r="AP1043" s="153">
        <f>[1]节奏总纲!BB1043</f>
        <v>55.369193032385866</v>
      </c>
      <c r="AQ1043" s="153">
        <f>[1]节奏总纲!BC1043</f>
        <v>57.328076930431422</v>
      </c>
      <c r="AR1043" s="153">
        <f>[1]节奏总纲!BD1043</f>
        <v>60.100510126037506</v>
      </c>
      <c r="AS1043" s="153">
        <f>[1]节奏总纲!BE1043</f>
        <v>64.828745655350005</v>
      </c>
    </row>
    <row r="1044" spans="17:45" x14ac:dyDescent="0.15">
      <c r="Q1044" s="153">
        <f>[1]节奏总纲!AC1044</f>
        <v>1041</v>
      </c>
      <c r="R1044" s="153">
        <f>[1]节奏总纲!AD1044</f>
        <v>100.24491120225824</v>
      </c>
      <c r="S1044" s="153">
        <f>[1]节奏总纲!AE1044</f>
        <v>102.53147384433939</v>
      </c>
      <c r="T1044" s="153">
        <f>[1]节奏总纲!AF1044</f>
        <v>105.66888715605315</v>
      </c>
      <c r="U1044" s="153">
        <f>[1]节奏总纲!AG1044</f>
        <v>110.52670031358697</v>
      </c>
      <c r="V1044" s="153">
        <f>[1]节奏总纲!AH1044</f>
        <v>119.6016298660298</v>
      </c>
      <c r="AN1044" s="153">
        <f>[1]节奏总纲!AZ1044</f>
        <v>1041</v>
      </c>
      <c r="AO1044" s="153">
        <f>[1]节奏总纲!BA1044</f>
        <v>53.867498005140185</v>
      </c>
      <c r="AP1044" s="153">
        <f>[1]节奏总纲!BB1044</f>
        <v>55.375620487685062</v>
      </c>
      <c r="AQ1044" s="153">
        <f>[1]节奏总纲!BC1044</f>
        <v>57.334471557215878</v>
      </c>
      <c r="AR1044" s="153">
        <f>[1]节奏总纲!BD1044</f>
        <v>60.106695364562889</v>
      </c>
      <c r="AS1044" s="153">
        <f>[1]节奏总纲!BE1044</f>
        <v>64.835642729238444</v>
      </c>
    </row>
    <row r="1045" spans="17:45" x14ac:dyDescent="0.15">
      <c r="Q1045" s="153">
        <f>[1]节奏总纲!AC1045</f>
        <v>1042</v>
      </c>
      <c r="R1045" s="153">
        <f>[1]节奏总纲!AD1045</f>
        <v>100.25851738016148</v>
      </c>
      <c r="S1045" s="153">
        <f>[1]节奏总纲!AE1045</f>
        <v>102.54594191834028</v>
      </c>
      <c r="T1045" s="153">
        <f>[1]节奏总纲!AF1045</f>
        <v>105.682875420409</v>
      </c>
      <c r="U1045" s="153">
        <f>[1]节奏总纲!AG1045</f>
        <v>110.53999827442244</v>
      </c>
      <c r="V1045" s="153">
        <f>[1]节奏总纲!AH1045</f>
        <v>119.61639744217044</v>
      </c>
      <c r="AN1045" s="153">
        <f>[1]节奏总纲!AZ1045</f>
        <v>1042</v>
      </c>
      <c r="AO1045" s="153">
        <f>[1]节奏总纲!BA1045</f>
        <v>53.874390859746882</v>
      </c>
      <c r="AP1045" s="153">
        <f>[1]节奏总纲!BB1045</f>
        <v>55.382047942984258</v>
      </c>
      <c r="AQ1045" s="153">
        <f>[1]节奏总纲!BC1045</f>
        <v>57.340866184000333</v>
      </c>
      <c r="AR1045" s="153">
        <f>[1]节奏总纲!BD1045</f>
        <v>60.112880603088271</v>
      </c>
      <c r="AS1045" s="153">
        <f>[1]节奏总纲!BE1045</f>
        <v>64.842539803126883</v>
      </c>
    </row>
    <row r="1046" spans="17:45" x14ac:dyDescent="0.15">
      <c r="Q1046" s="153">
        <f>[1]节奏总纲!AC1046</f>
        <v>1043</v>
      </c>
      <c r="R1046" s="153">
        <f>[1]节奏总纲!AD1046</f>
        <v>100.27212355806471</v>
      </c>
      <c r="S1046" s="153">
        <f>[1]节奏总纲!AE1046</f>
        <v>102.56040999234115</v>
      </c>
      <c r="T1046" s="153">
        <f>[1]节奏总纲!AF1046</f>
        <v>105.69686368476485</v>
      </c>
      <c r="U1046" s="153">
        <f>[1]节奏总纲!AG1046</f>
        <v>110.55329623525792</v>
      </c>
      <c r="V1046" s="153">
        <f>[1]节奏总纲!AH1046</f>
        <v>119.63116501831109</v>
      </c>
      <c r="AN1046" s="153">
        <f>[1]节奏总纲!AZ1046</f>
        <v>1043</v>
      </c>
      <c r="AO1046" s="153">
        <f>[1]节奏总纲!BA1046</f>
        <v>53.881283714353579</v>
      </c>
      <c r="AP1046" s="153">
        <f>[1]节奏总纲!BB1046</f>
        <v>55.388475398283454</v>
      </c>
      <c r="AQ1046" s="153">
        <f>[1]节奏总纲!BC1046</f>
        <v>57.347260810784789</v>
      </c>
      <c r="AR1046" s="153">
        <f>[1]节奏总纲!BD1046</f>
        <v>60.119065841613654</v>
      </c>
      <c r="AS1046" s="153">
        <f>[1]节奏总纲!BE1046</f>
        <v>64.849436877015322</v>
      </c>
    </row>
    <row r="1047" spans="17:45" x14ac:dyDescent="0.15">
      <c r="Q1047" s="153">
        <f>[1]节奏总纲!AC1047</f>
        <v>1044</v>
      </c>
      <c r="R1047" s="153">
        <f>[1]节奏总纲!AD1047</f>
        <v>100.28572973596795</v>
      </c>
      <c r="S1047" s="153">
        <f>[1]节奏总纲!AE1047</f>
        <v>102.57487806634202</v>
      </c>
      <c r="T1047" s="153">
        <f>[1]节奏总纲!AF1047</f>
        <v>105.71085194912069</v>
      </c>
      <c r="U1047" s="153">
        <f>[1]节奏总纲!AG1047</f>
        <v>110.56659419609339</v>
      </c>
      <c r="V1047" s="153">
        <f>[1]节奏总纲!AH1047</f>
        <v>119.64593259445175</v>
      </c>
      <c r="AN1047" s="153">
        <f>[1]节奏总纲!AZ1047</f>
        <v>1044</v>
      </c>
      <c r="AO1047" s="153">
        <f>[1]节奏总纲!BA1047</f>
        <v>53.888176568960276</v>
      </c>
      <c r="AP1047" s="153">
        <f>[1]节奏总纲!BB1047</f>
        <v>55.39490285358265</v>
      </c>
      <c r="AQ1047" s="153">
        <f>[1]节奏总纲!BC1047</f>
        <v>57.353655437569245</v>
      </c>
      <c r="AR1047" s="153">
        <f>[1]节奏总纲!BD1047</f>
        <v>60.125251080139044</v>
      </c>
      <c r="AS1047" s="153">
        <f>[1]节奏总纲!BE1047</f>
        <v>64.85633395090376</v>
      </c>
    </row>
    <row r="1048" spans="17:45" x14ac:dyDescent="0.15">
      <c r="Q1048" s="153">
        <f>[1]节奏总纲!AC1048</f>
        <v>1045</v>
      </c>
      <c r="R1048" s="153">
        <f>[1]节奏总纲!AD1048</f>
        <v>100.29933591387118</v>
      </c>
      <c r="S1048" s="153">
        <f>[1]节奏总纲!AE1048</f>
        <v>102.58934614034291</v>
      </c>
      <c r="T1048" s="153">
        <f>[1]节奏总纲!AF1048</f>
        <v>105.72484021347655</v>
      </c>
      <c r="U1048" s="153">
        <f>[1]节奏总纲!AG1048</f>
        <v>110.57989215692885</v>
      </c>
      <c r="V1048" s="153">
        <f>[1]节奏总纲!AH1048</f>
        <v>119.66070017059239</v>
      </c>
      <c r="AN1048" s="153">
        <f>[1]节奏总纲!AZ1048</f>
        <v>1045</v>
      </c>
      <c r="AO1048" s="153">
        <f>[1]节奏总纲!BA1048</f>
        <v>53.895069423566973</v>
      </c>
      <c r="AP1048" s="153">
        <f>[1]节奏总纲!BB1048</f>
        <v>55.401330308881846</v>
      </c>
      <c r="AQ1048" s="153">
        <f>[1]节奏总纲!BC1048</f>
        <v>57.3600500643537</v>
      </c>
      <c r="AR1048" s="153">
        <f>[1]节奏总纲!BD1048</f>
        <v>60.131436318664427</v>
      </c>
      <c r="AS1048" s="153">
        <f>[1]节奏总纲!BE1048</f>
        <v>64.863231024792213</v>
      </c>
    </row>
    <row r="1049" spans="17:45" x14ac:dyDescent="0.15">
      <c r="Q1049" s="153">
        <f>[1]节奏总纲!AC1049</f>
        <v>1046</v>
      </c>
      <c r="R1049" s="153">
        <f>[1]节奏总纲!AD1049</f>
        <v>100.31294209177442</v>
      </c>
      <c r="S1049" s="153">
        <f>[1]节奏总纲!AE1049</f>
        <v>102.60381421434379</v>
      </c>
      <c r="T1049" s="153">
        <f>[1]节奏总纲!AF1049</f>
        <v>105.7388284778324</v>
      </c>
      <c r="U1049" s="153">
        <f>[1]节奏总纲!AG1049</f>
        <v>110.59319011776432</v>
      </c>
      <c r="V1049" s="153">
        <f>[1]节奏总纲!AH1049</f>
        <v>119.67546774673305</v>
      </c>
      <c r="AN1049" s="153">
        <f>[1]节奏总纲!AZ1049</f>
        <v>1046</v>
      </c>
      <c r="AO1049" s="153">
        <f>[1]节奏总纲!BA1049</f>
        <v>53.90196227817367</v>
      </c>
      <c r="AP1049" s="153">
        <f>[1]节奏总纲!BB1049</f>
        <v>55.407757764181042</v>
      </c>
      <c r="AQ1049" s="153">
        <f>[1]节奏总纲!BC1049</f>
        <v>57.366444691138156</v>
      </c>
      <c r="AR1049" s="153">
        <f>[1]节奏总纲!BD1049</f>
        <v>60.13762155718981</v>
      </c>
      <c r="AS1049" s="153">
        <f>[1]节奏总纲!BE1049</f>
        <v>64.870128098680652</v>
      </c>
    </row>
    <row r="1050" spans="17:45" x14ac:dyDescent="0.15">
      <c r="Q1050" s="153">
        <f>[1]节奏总纲!AC1050</f>
        <v>1047</v>
      </c>
      <c r="R1050" s="153">
        <f>[1]节奏总纲!AD1050</f>
        <v>100.32654826967766</v>
      </c>
      <c r="S1050" s="153">
        <f>[1]节奏总纲!AE1050</f>
        <v>102.61828228834466</v>
      </c>
      <c r="T1050" s="153">
        <f>[1]节奏总纲!AF1050</f>
        <v>105.75281674218826</v>
      </c>
      <c r="U1050" s="153">
        <f>[1]节奏总纲!AG1050</f>
        <v>110.6064880785998</v>
      </c>
      <c r="V1050" s="153">
        <f>[1]节奏总纲!AH1050</f>
        <v>119.6902353228737</v>
      </c>
      <c r="AN1050" s="153">
        <f>[1]节奏总纲!AZ1050</f>
        <v>1047</v>
      </c>
      <c r="AO1050" s="153">
        <f>[1]节奏总纲!BA1050</f>
        <v>53.908855132780367</v>
      </c>
      <c r="AP1050" s="153">
        <f>[1]节奏总纲!BB1050</f>
        <v>55.414185219480238</v>
      </c>
      <c r="AQ1050" s="153">
        <f>[1]节奏总纲!BC1050</f>
        <v>57.372839317922612</v>
      </c>
      <c r="AR1050" s="153">
        <f>[1]节奏总纲!BD1050</f>
        <v>60.1438067957152</v>
      </c>
      <c r="AS1050" s="153">
        <f>[1]节奏总纲!BE1050</f>
        <v>64.877025172569091</v>
      </c>
    </row>
    <row r="1051" spans="17:45" x14ac:dyDescent="0.15">
      <c r="Q1051" s="153">
        <f>[1]节奏总纲!AC1051</f>
        <v>1048</v>
      </c>
      <c r="R1051" s="153">
        <f>[1]节奏总纲!AD1051</f>
        <v>100.34015444758089</v>
      </c>
      <c r="S1051" s="153">
        <f>[1]节奏总纲!AE1051</f>
        <v>102.63275036234553</v>
      </c>
      <c r="T1051" s="153">
        <f>[1]节奏总纲!AF1051</f>
        <v>105.7668050065441</v>
      </c>
      <c r="U1051" s="153">
        <f>[1]节奏总纲!AG1051</f>
        <v>110.61978603943527</v>
      </c>
      <c r="V1051" s="153">
        <f>[1]节奏总纲!AH1051</f>
        <v>119.70500289901435</v>
      </c>
      <c r="AN1051" s="153">
        <f>[1]节奏总纲!AZ1051</f>
        <v>1048</v>
      </c>
      <c r="AO1051" s="153">
        <f>[1]节奏总纲!BA1051</f>
        <v>53.915747987387071</v>
      </c>
      <c r="AP1051" s="153">
        <f>[1]节奏总纲!BB1051</f>
        <v>55.420612674779434</v>
      </c>
      <c r="AQ1051" s="153">
        <f>[1]节奏总纲!BC1051</f>
        <v>57.379233944707067</v>
      </c>
      <c r="AR1051" s="153">
        <f>[1]节奏总纲!BD1051</f>
        <v>60.149992034240583</v>
      </c>
      <c r="AS1051" s="153">
        <f>[1]节奏总纲!BE1051</f>
        <v>64.88392224645753</v>
      </c>
    </row>
    <row r="1052" spans="17:45" x14ac:dyDescent="0.15">
      <c r="Q1052" s="153">
        <f>[1]节奏总纲!AC1052</f>
        <v>1049</v>
      </c>
      <c r="R1052" s="153">
        <f>[1]节奏总纲!AD1052</f>
        <v>100.35376062548413</v>
      </c>
      <c r="S1052" s="153">
        <f>[1]节奏总纲!AE1052</f>
        <v>102.64721843634642</v>
      </c>
      <c r="T1052" s="153">
        <f>[1]节奏总纲!AF1052</f>
        <v>105.78079327089995</v>
      </c>
      <c r="U1052" s="153">
        <f>[1]节奏总纲!AG1052</f>
        <v>110.63308400027074</v>
      </c>
      <c r="V1052" s="153">
        <f>[1]节奏总纲!AH1052</f>
        <v>119.719770475155</v>
      </c>
      <c r="AN1052" s="153">
        <f>[1]节奏总纲!AZ1052</f>
        <v>1049</v>
      </c>
      <c r="AO1052" s="153">
        <f>[1]节奏总纲!BA1052</f>
        <v>53.922640841993768</v>
      </c>
      <c r="AP1052" s="153">
        <f>[1]节奏总纲!BB1052</f>
        <v>55.42704013007863</v>
      </c>
      <c r="AQ1052" s="153">
        <f>[1]节奏总纲!BC1052</f>
        <v>57.385628571491523</v>
      </c>
      <c r="AR1052" s="153">
        <f>[1]节奏总纲!BD1052</f>
        <v>60.156177272765966</v>
      </c>
      <c r="AS1052" s="153">
        <f>[1]节奏总纲!BE1052</f>
        <v>64.890819320345969</v>
      </c>
    </row>
    <row r="1053" spans="17:45" x14ac:dyDescent="0.15">
      <c r="Q1053" s="153">
        <f>[1]节奏总纲!AC1053</f>
        <v>1050</v>
      </c>
      <c r="R1053" s="153">
        <f>[1]节奏总纲!AD1053</f>
        <v>100.36736680338736</v>
      </c>
      <c r="S1053" s="153">
        <f>[1]节奏总纲!AE1053</f>
        <v>102.66168651034729</v>
      </c>
      <c r="T1053" s="153">
        <f>[1]节奏总纲!AF1053</f>
        <v>105.79478153525581</v>
      </c>
      <c r="U1053" s="153">
        <f>[1]节奏总纲!AG1053</f>
        <v>110.6463819611062</v>
      </c>
      <c r="V1053" s="153">
        <f>[1]节奏总纲!AH1053</f>
        <v>119.73453805129566</v>
      </c>
      <c r="AN1053" s="153">
        <f>[1]节奏总纲!AZ1053</f>
        <v>1050</v>
      </c>
      <c r="AO1053" s="153">
        <f>[1]节奏总纲!BA1053</f>
        <v>53.929533696600465</v>
      </c>
      <c r="AP1053" s="153">
        <f>[1]节奏总纲!BB1053</f>
        <v>55.433467585377834</v>
      </c>
      <c r="AQ1053" s="153">
        <f>[1]节奏总纲!BC1053</f>
        <v>57.392023198275979</v>
      </c>
      <c r="AR1053" s="153">
        <f>[1]节奏总纲!BD1053</f>
        <v>60.162362511291349</v>
      </c>
      <c r="AS1053" s="153">
        <f>[1]节奏总纲!BE1053</f>
        <v>64.897716394234408</v>
      </c>
    </row>
    <row r="1054" spans="17:45" x14ac:dyDescent="0.15">
      <c r="Q1054" s="153">
        <f>[1]节奏总纲!AC1054</f>
        <v>1051</v>
      </c>
      <c r="R1054" s="153">
        <f>[1]节奏总纲!AD1054</f>
        <v>100.3809729812906</v>
      </c>
      <c r="S1054" s="153">
        <f>[1]节奏总纲!AE1054</f>
        <v>102.67615458434817</v>
      </c>
      <c r="T1054" s="153">
        <f>[1]节奏总纲!AF1054</f>
        <v>105.80876979961165</v>
      </c>
      <c r="U1054" s="153">
        <f>[1]节奏总纲!AG1054</f>
        <v>110.65967992194167</v>
      </c>
      <c r="V1054" s="153">
        <f>[1]节奏总纲!AH1054</f>
        <v>119.7493056274363</v>
      </c>
      <c r="AN1054" s="153">
        <f>[1]节奏总纲!AZ1054</f>
        <v>1051</v>
      </c>
      <c r="AO1054" s="153">
        <f>[1]节奏总纲!BA1054</f>
        <v>53.936426551207163</v>
      </c>
      <c r="AP1054" s="153">
        <f>[1]节奏总纲!BB1054</f>
        <v>55.43989504067703</v>
      </c>
      <c r="AQ1054" s="153">
        <f>[1]节奏总纲!BC1054</f>
        <v>57.398417825060434</v>
      </c>
      <c r="AR1054" s="153">
        <f>[1]节奏总纲!BD1054</f>
        <v>60.168547749816739</v>
      </c>
      <c r="AS1054" s="153">
        <f>[1]节奏总纲!BE1054</f>
        <v>64.904613468122861</v>
      </c>
    </row>
    <row r="1055" spans="17:45" x14ac:dyDescent="0.15">
      <c r="Q1055" s="153">
        <f>[1]节奏总纲!AC1055</f>
        <v>1052</v>
      </c>
      <c r="R1055" s="153">
        <f>[1]节奏总纲!AD1055</f>
        <v>100.39457915919382</v>
      </c>
      <c r="S1055" s="153">
        <f>[1]节奏总纲!AE1055</f>
        <v>102.69062265834906</v>
      </c>
      <c r="T1055" s="153">
        <f>[1]节奏总纲!AF1055</f>
        <v>105.82275806396751</v>
      </c>
      <c r="U1055" s="153">
        <f>[1]节奏总纲!AG1055</f>
        <v>110.67297788277715</v>
      </c>
      <c r="V1055" s="153">
        <f>[1]节奏总纲!AH1055</f>
        <v>119.76407320357696</v>
      </c>
      <c r="AN1055" s="153">
        <f>[1]节奏总纲!AZ1055</f>
        <v>1052</v>
      </c>
      <c r="AO1055" s="153">
        <f>[1]节奏总纲!BA1055</f>
        <v>53.94331940581386</v>
      </c>
      <c r="AP1055" s="153">
        <f>[1]节奏总纲!BB1055</f>
        <v>55.446322495976226</v>
      </c>
      <c r="AQ1055" s="153">
        <f>[1]节奏总纲!BC1055</f>
        <v>57.40481245184489</v>
      </c>
      <c r="AR1055" s="153">
        <f>[1]节奏总纲!BD1055</f>
        <v>60.174732988342122</v>
      </c>
      <c r="AS1055" s="153">
        <f>[1]节奏总纲!BE1055</f>
        <v>64.9115105420113</v>
      </c>
    </row>
    <row r="1056" spans="17:45" x14ac:dyDescent="0.15">
      <c r="Q1056" s="153">
        <f>[1]节奏总纲!AC1056</f>
        <v>1053</v>
      </c>
      <c r="R1056" s="153">
        <f>[1]节奏总纲!AD1056</f>
        <v>100.40818533709707</v>
      </c>
      <c r="S1056" s="153">
        <f>[1]节奏总纲!AE1056</f>
        <v>102.70509073234993</v>
      </c>
      <c r="T1056" s="153">
        <f>[1]节奏总纲!AF1056</f>
        <v>105.83674632832336</v>
      </c>
      <c r="U1056" s="153">
        <f>[1]节奏总纲!AG1056</f>
        <v>110.68627584361262</v>
      </c>
      <c r="V1056" s="153">
        <f>[1]节奏总纲!AH1056</f>
        <v>119.77884077971761</v>
      </c>
      <c r="AN1056" s="153">
        <f>[1]节奏总纲!AZ1056</f>
        <v>1053</v>
      </c>
      <c r="AO1056" s="153">
        <f>[1]节奏总纲!BA1056</f>
        <v>53.950212260420557</v>
      </c>
      <c r="AP1056" s="153">
        <f>[1]节奏总纲!BB1056</f>
        <v>55.452749951275422</v>
      </c>
      <c r="AQ1056" s="153">
        <f>[1]节奏总纲!BC1056</f>
        <v>57.411207078629346</v>
      </c>
      <c r="AR1056" s="153">
        <f>[1]节奏总纲!BD1056</f>
        <v>60.180918226867504</v>
      </c>
      <c r="AS1056" s="153">
        <f>[1]节奏总纲!BE1056</f>
        <v>64.918407615899739</v>
      </c>
    </row>
    <row r="1057" spans="17:45" x14ac:dyDescent="0.15">
      <c r="Q1057" s="153">
        <f>[1]节奏总纲!AC1057</f>
        <v>1054</v>
      </c>
      <c r="R1057" s="153">
        <f>[1]节奏总纲!AD1057</f>
        <v>100.42179151500029</v>
      </c>
      <c r="S1057" s="153">
        <f>[1]节奏总纲!AE1057</f>
        <v>102.7195588063508</v>
      </c>
      <c r="T1057" s="153">
        <f>[1]节奏总纲!AF1057</f>
        <v>105.8507345926792</v>
      </c>
      <c r="U1057" s="153">
        <f>[1]节奏总纲!AG1057</f>
        <v>110.69957380444809</v>
      </c>
      <c r="V1057" s="153">
        <f>[1]节奏总纲!AH1057</f>
        <v>119.79360835585825</v>
      </c>
      <c r="AN1057" s="153">
        <f>[1]节奏总纲!AZ1057</f>
        <v>1054</v>
      </c>
      <c r="AO1057" s="153">
        <f>[1]节奏总纲!BA1057</f>
        <v>53.957105115027254</v>
      </c>
      <c r="AP1057" s="153">
        <f>[1]节奏总纲!BB1057</f>
        <v>55.459177406574618</v>
      </c>
      <c r="AQ1057" s="153">
        <f>[1]节奏总纲!BC1057</f>
        <v>57.417601705413801</v>
      </c>
      <c r="AR1057" s="153">
        <f>[1]节奏总纲!BD1057</f>
        <v>60.187103465392887</v>
      </c>
      <c r="AS1057" s="153">
        <f>[1]节奏总纲!BE1057</f>
        <v>64.925304689788177</v>
      </c>
    </row>
    <row r="1058" spans="17:45" x14ac:dyDescent="0.15">
      <c r="Q1058" s="153">
        <f>[1]节奏总纲!AC1058</f>
        <v>1055</v>
      </c>
      <c r="R1058" s="153">
        <f>[1]节奏总纲!AD1058</f>
        <v>100.43539769290354</v>
      </c>
      <c r="S1058" s="153">
        <f>[1]节奏总纲!AE1058</f>
        <v>102.73402688035169</v>
      </c>
      <c r="T1058" s="153">
        <f>[1]节奏总纲!AF1058</f>
        <v>105.86472285703506</v>
      </c>
      <c r="U1058" s="153">
        <f>[1]节奏总纲!AG1058</f>
        <v>110.71287176528357</v>
      </c>
      <c r="V1058" s="153">
        <f>[1]节奏总纲!AH1058</f>
        <v>119.80837593199891</v>
      </c>
      <c r="AN1058" s="153">
        <f>[1]节奏总纲!AZ1058</f>
        <v>1055</v>
      </c>
      <c r="AO1058" s="153">
        <f>[1]节奏总纲!BA1058</f>
        <v>53.963997969633951</v>
      </c>
      <c r="AP1058" s="153">
        <f>[1]节奏总纲!BB1058</f>
        <v>55.465604861873814</v>
      </c>
      <c r="AQ1058" s="153">
        <f>[1]节奏总纲!BC1058</f>
        <v>57.423996332198257</v>
      </c>
      <c r="AR1058" s="153">
        <f>[1]节奏总纲!BD1058</f>
        <v>60.193288703918277</v>
      </c>
      <c r="AS1058" s="153">
        <f>[1]节奏总纲!BE1058</f>
        <v>64.932201763676616</v>
      </c>
    </row>
    <row r="1059" spans="17:45" x14ac:dyDescent="0.15">
      <c r="Q1059" s="153">
        <f>[1]节奏总纲!AC1059</f>
        <v>1056</v>
      </c>
      <c r="R1059" s="153">
        <f>[1]节奏总纲!AD1059</f>
        <v>100.44900387080678</v>
      </c>
      <c r="S1059" s="153">
        <f>[1]节奏总纲!AE1059</f>
        <v>102.74849495435257</v>
      </c>
      <c r="T1059" s="153">
        <f>[1]节奏总纲!AF1059</f>
        <v>105.87871112139091</v>
      </c>
      <c r="U1059" s="153">
        <f>[1]节奏总纲!AG1059</f>
        <v>110.72616972611902</v>
      </c>
      <c r="V1059" s="153">
        <f>[1]节奏总纲!AH1059</f>
        <v>119.82314350813957</v>
      </c>
      <c r="AN1059" s="153">
        <f>[1]节奏总纲!AZ1059</f>
        <v>1056</v>
      </c>
      <c r="AO1059" s="153">
        <f>[1]节奏总纲!BA1059</f>
        <v>53.970890824240648</v>
      </c>
      <c r="AP1059" s="153">
        <f>[1]节奏总纲!BB1059</f>
        <v>55.47203231717301</v>
      </c>
      <c r="AQ1059" s="153">
        <f>[1]节奏总纲!BC1059</f>
        <v>57.430390958982713</v>
      </c>
      <c r="AR1059" s="153">
        <f>[1]节奏总纲!BD1059</f>
        <v>60.19947394244366</v>
      </c>
      <c r="AS1059" s="153">
        <f>[1]节奏总纲!BE1059</f>
        <v>64.939098837565055</v>
      </c>
    </row>
    <row r="1060" spans="17:45" x14ac:dyDescent="0.15">
      <c r="Q1060" s="153">
        <f>[1]节奏总纲!AC1060</f>
        <v>1057</v>
      </c>
      <c r="R1060" s="153">
        <f>[1]节奏总纲!AD1060</f>
        <v>100.46261004871</v>
      </c>
      <c r="S1060" s="153">
        <f>[1]节奏总纲!AE1060</f>
        <v>102.76296302835344</v>
      </c>
      <c r="T1060" s="153">
        <f>[1]节奏总纲!AF1060</f>
        <v>105.89269938574677</v>
      </c>
      <c r="U1060" s="153">
        <f>[1]节奏总纲!AG1060</f>
        <v>110.7394676869545</v>
      </c>
      <c r="V1060" s="153">
        <f>[1]节奏总纲!AH1060</f>
        <v>119.83791108428021</v>
      </c>
      <c r="AN1060" s="153">
        <f>[1]节奏总纲!AZ1060</f>
        <v>1057</v>
      </c>
      <c r="AO1060" s="153">
        <f>[1]节奏总纲!BA1060</f>
        <v>53.977783678847345</v>
      </c>
      <c r="AP1060" s="153">
        <f>[1]节奏总纲!BB1060</f>
        <v>55.478459772472206</v>
      </c>
      <c r="AQ1060" s="153">
        <f>[1]节奏总纲!BC1060</f>
        <v>57.436785585767169</v>
      </c>
      <c r="AR1060" s="153">
        <f>[1]节奏总纲!BD1060</f>
        <v>60.205659180969043</v>
      </c>
      <c r="AS1060" s="153">
        <f>[1]节奏总纲!BE1060</f>
        <v>64.945995911453508</v>
      </c>
    </row>
    <row r="1061" spans="17:45" x14ac:dyDescent="0.15">
      <c r="Q1061" s="153">
        <f>[1]节奏总纲!AC1061</f>
        <v>1058</v>
      </c>
      <c r="R1061" s="153">
        <f>[1]节奏总纲!AD1061</f>
        <v>100.47621622661325</v>
      </c>
      <c r="S1061" s="153">
        <f>[1]节奏总纲!AE1061</f>
        <v>102.77743110235433</v>
      </c>
      <c r="T1061" s="153">
        <f>[1]节奏总纲!AF1061</f>
        <v>105.90668765010261</v>
      </c>
      <c r="U1061" s="153">
        <f>[1]节奏总纲!AG1061</f>
        <v>110.75276564778997</v>
      </c>
      <c r="V1061" s="153">
        <f>[1]节奏总纲!AH1061</f>
        <v>119.85267866042086</v>
      </c>
      <c r="AN1061" s="153">
        <f>[1]节奏总纲!AZ1061</f>
        <v>1058</v>
      </c>
      <c r="AO1061" s="153">
        <f>[1]节奏总纲!BA1061</f>
        <v>53.984676533454042</v>
      </c>
      <c r="AP1061" s="153">
        <f>[1]节奏总纲!BB1061</f>
        <v>55.484887227771402</v>
      </c>
      <c r="AQ1061" s="153">
        <f>[1]节奏总纲!BC1061</f>
        <v>57.443180212551624</v>
      </c>
      <c r="AR1061" s="153">
        <f>[1]节奏总纲!BD1061</f>
        <v>60.211844419494433</v>
      </c>
      <c r="AS1061" s="153">
        <f>[1]节奏总纲!BE1061</f>
        <v>64.952892985341947</v>
      </c>
    </row>
    <row r="1062" spans="17:45" x14ac:dyDescent="0.15">
      <c r="Q1062" s="153">
        <f>[1]节奏总纲!AC1062</f>
        <v>1059</v>
      </c>
      <c r="R1062" s="153">
        <f>[1]节奏总纲!AD1062</f>
        <v>100.48982240451647</v>
      </c>
      <c r="S1062" s="153">
        <f>[1]节奏总纲!AE1062</f>
        <v>102.7918991763552</v>
      </c>
      <c r="T1062" s="153">
        <f>[1]节奏总纲!AF1062</f>
        <v>105.92067591445846</v>
      </c>
      <c r="U1062" s="153">
        <f>[1]节奏总纲!AG1062</f>
        <v>110.76606360862544</v>
      </c>
      <c r="V1062" s="153">
        <f>[1]节奏总纲!AH1062</f>
        <v>119.86744623656152</v>
      </c>
      <c r="AN1062" s="153">
        <f>[1]节奏总纲!AZ1062</f>
        <v>1059</v>
      </c>
      <c r="AO1062" s="153">
        <f>[1]节奏总纲!BA1062</f>
        <v>53.991569388060739</v>
      </c>
      <c r="AP1062" s="153">
        <f>[1]节奏总纲!BB1062</f>
        <v>55.491314683070598</v>
      </c>
      <c r="AQ1062" s="153">
        <f>[1]节奏总纲!BC1062</f>
        <v>57.44957483933608</v>
      </c>
      <c r="AR1062" s="153">
        <f>[1]节奏总纲!BD1062</f>
        <v>60.218029658019816</v>
      </c>
      <c r="AS1062" s="153">
        <f>[1]节奏总纲!BE1062</f>
        <v>64.959790059230386</v>
      </c>
    </row>
    <row r="1063" spans="17:45" x14ac:dyDescent="0.15">
      <c r="Q1063" s="153">
        <f>[1]节奏总纲!AC1063</f>
        <v>1060</v>
      </c>
      <c r="R1063" s="153">
        <f>[1]节奏总纲!AD1063</f>
        <v>100.50342858241972</v>
      </c>
      <c r="S1063" s="153">
        <f>[1]节奏总纲!AE1063</f>
        <v>102.80636725035608</v>
      </c>
      <c r="T1063" s="153">
        <f>[1]节奏总纲!AF1063</f>
        <v>105.93466417881432</v>
      </c>
      <c r="U1063" s="153">
        <f>[1]节奏总纲!AG1063</f>
        <v>110.77936156946092</v>
      </c>
      <c r="V1063" s="153">
        <f>[1]节奏总纲!AH1063</f>
        <v>119.88221381270216</v>
      </c>
      <c r="AN1063" s="153">
        <f>[1]节奏总纲!AZ1063</f>
        <v>1060</v>
      </c>
      <c r="AO1063" s="153">
        <f>[1]节奏总纲!BA1063</f>
        <v>53.998462242667443</v>
      </c>
      <c r="AP1063" s="153">
        <f>[1]节奏总纲!BB1063</f>
        <v>55.497742138369794</v>
      </c>
      <c r="AQ1063" s="153">
        <f>[1]节奏总纲!BC1063</f>
        <v>57.455969466120543</v>
      </c>
      <c r="AR1063" s="153">
        <f>[1]节奏总纲!BD1063</f>
        <v>60.224214896545199</v>
      </c>
      <c r="AS1063" s="153">
        <f>[1]节奏总纲!BE1063</f>
        <v>64.966687133118825</v>
      </c>
    </row>
    <row r="1064" spans="17:45" x14ac:dyDescent="0.15">
      <c r="Q1064" s="153">
        <f>[1]节奏总纲!AC1064</f>
        <v>1061</v>
      </c>
      <c r="R1064" s="153">
        <f>[1]节奏总纲!AD1064</f>
        <v>100.51703476032294</v>
      </c>
      <c r="S1064" s="153">
        <f>[1]节奏总纲!AE1064</f>
        <v>102.82083532435696</v>
      </c>
      <c r="T1064" s="153">
        <f>[1]节奏总纲!AF1064</f>
        <v>105.94865244317016</v>
      </c>
      <c r="U1064" s="153">
        <f>[1]节奏总纲!AG1064</f>
        <v>110.79265953029638</v>
      </c>
      <c r="V1064" s="153">
        <f>[1]节奏总纲!AH1064</f>
        <v>119.89698138884282</v>
      </c>
      <c r="AN1064" s="153">
        <f>[1]节奏总纲!AZ1064</f>
        <v>1061</v>
      </c>
      <c r="AO1064" s="153">
        <f>[1]节奏总纲!BA1064</f>
        <v>54.004625073828727</v>
      </c>
      <c r="AP1064" s="153">
        <f>[1]节奏总纲!BB1064</f>
        <v>55.504169593668998</v>
      </c>
      <c r="AQ1064" s="153">
        <f>[1]节奏总纲!BC1064</f>
        <v>57.462364092904998</v>
      </c>
      <c r="AR1064" s="153">
        <f>[1]节奏总纲!BD1064</f>
        <v>60.230400135070582</v>
      </c>
      <c r="AS1064" s="153">
        <f>[1]节奏总纲!BE1064</f>
        <v>64.973584207007264</v>
      </c>
    </row>
    <row r="1065" spans="17:45" x14ac:dyDescent="0.15">
      <c r="Q1065" s="153">
        <f>[1]节奏总纲!AC1065</f>
        <v>1062</v>
      </c>
      <c r="R1065" s="153">
        <f>[1]节奏总纲!AD1065</f>
        <v>100.53064093822618</v>
      </c>
      <c r="S1065" s="153">
        <f>[1]节奏总纲!AE1065</f>
        <v>102.83530339835784</v>
      </c>
      <c r="T1065" s="153">
        <f>[1]节奏总纲!AF1065</f>
        <v>105.96264070752602</v>
      </c>
      <c r="U1065" s="153">
        <f>[1]节奏总纲!AG1065</f>
        <v>110.80595749113185</v>
      </c>
      <c r="V1065" s="153">
        <f>[1]节奏总纲!AH1065</f>
        <v>119.91174896498347</v>
      </c>
      <c r="AN1065" s="153">
        <f>[1]节奏总纲!AZ1065</f>
        <v>1062</v>
      </c>
      <c r="AO1065" s="153">
        <f>[1]节奏总纲!BA1065</f>
        <v>54.010578273147935</v>
      </c>
      <c r="AP1065" s="153">
        <f>[1]节奏总纲!BB1065</f>
        <v>55.510597048968194</v>
      </c>
      <c r="AQ1065" s="153">
        <f>[1]节奏总纲!BC1065</f>
        <v>57.468758719689454</v>
      </c>
      <c r="AR1065" s="153">
        <f>[1]节奏总纲!BD1065</f>
        <v>60.236585373595972</v>
      </c>
      <c r="AS1065" s="153">
        <f>[1]节奏总纲!BE1065</f>
        <v>64.980481280895717</v>
      </c>
    </row>
    <row r="1066" spans="17:45" x14ac:dyDescent="0.15">
      <c r="Q1066" s="153">
        <f>[1]节奏总纲!AC1066</f>
        <v>1063</v>
      </c>
      <c r="R1066" s="153">
        <f>[1]节奏总纲!AD1066</f>
        <v>100.54424711612943</v>
      </c>
      <c r="S1066" s="153">
        <f>[1]节奏总纲!AE1066</f>
        <v>102.84977147235871</v>
      </c>
      <c r="T1066" s="153">
        <f>[1]节奏总纲!AF1066</f>
        <v>105.97662897188187</v>
      </c>
      <c r="U1066" s="153">
        <f>[1]节奏总纲!AG1066</f>
        <v>110.81925545196732</v>
      </c>
      <c r="V1066" s="153">
        <f>[1]节奏总纲!AH1066</f>
        <v>119.92651654112412</v>
      </c>
      <c r="AN1066" s="153">
        <f>[1]节奏总纲!AZ1066</f>
        <v>1063</v>
      </c>
      <c r="AO1066" s="153">
        <f>[1]节奏总纲!BA1066</f>
        <v>54.016531472467143</v>
      </c>
      <c r="AP1066" s="153">
        <f>[1]节奏总纲!BB1066</f>
        <v>55.51702450426739</v>
      </c>
      <c r="AQ1066" s="153">
        <f>[1]节奏总纲!BC1066</f>
        <v>57.47515334647391</v>
      </c>
      <c r="AR1066" s="153">
        <f>[1]节奏总纲!BD1066</f>
        <v>60.242770612121355</v>
      </c>
      <c r="AS1066" s="153">
        <f>[1]节奏总纲!BE1066</f>
        <v>64.987378354784155</v>
      </c>
    </row>
    <row r="1067" spans="17:45" x14ac:dyDescent="0.15">
      <c r="Q1067" s="153">
        <f>[1]节奏总纲!AC1067</f>
        <v>1064</v>
      </c>
      <c r="R1067" s="153">
        <f>[1]节奏总纲!AD1067</f>
        <v>100.55785329403265</v>
      </c>
      <c r="S1067" s="153">
        <f>[1]节奏总纲!AE1067</f>
        <v>102.86423954635958</v>
      </c>
      <c r="T1067" s="153">
        <f>[1]节奏总纲!AF1067</f>
        <v>105.99061723623771</v>
      </c>
      <c r="U1067" s="153">
        <f>[1]节奏总纲!AG1067</f>
        <v>110.8325534128028</v>
      </c>
      <c r="V1067" s="153">
        <f>[1]节奏总纲!AH1067</f>
        <v>119.94128411726477</v>
      </c>
      <c r="AN1067" s="153">
        <f>[1]节奏总纲!AZ1067</f>
        <v>1064</v>
      </c>
      <c r="AO1067" s="153">
        <f>[1]节奏总纲!BA1067</f>
        <v>54.022484671786351</v>
      </c>
      <c r="AP1067" s="153">
        <f>[1]节奏总纲!BB1067</f>
        <v>55.523451959566586</v>
      </c>
      <c r="AQ1067" s="153">
        <f>[1]节奏总纲!BC1067</f>
        <v>57.481547973258365</v>
      </c>
      <c r="AR1067" s="153">
        <f>[1]节奏总纲!BD1067</f>
        <v>60.248955850646738</v>
      </c>
      <c r="AS1067" s="153">
        <f>[1]节奏总纲!BE1067</f>
        <v>64.994275428672594</v>
      </c>
    </row>
    <row r="1068" spans="17:45" x14ac:dyDescent="0.15">
      <c r="Q1068" s="153">
        <f>[1]节奏总纲!AC1068</f>
        <v>1065</v>
      </c>
      <c r="R1068" s="153">
        <f>[1]节奏总纲!AD1068</f>
        <v>100.5714594719359</v>
      </c>
      <c r="S1068" s="153">
        <f>[1]节奏总纲!AE1068</f>
        <v>102.87870762036047</v>
      </c>
      <c r="T1068" s="153">
        <f>[1]节奏总纲!AF1068</f>
        <v>106.00427789721803</v>
      </c>
      <c r="U1068" s="153">
        <f>[1]节奏总纲!AG1068</f>
        <v>110.84585137363827</v>
      </c>
      <c r="V1068" s="153">
        <f>[1]节奏总纲!AH1068</f>
        <v>119.95605169340543</v>
      </c>
      <c r="AN1068" s="153">
        <f>[1]节奏总纲!AZ1068</f>
        <v>1065</v>
      </c>
      <c r="AO1068" s="153">
        <f>[1]节奏总纲!BA1068</f>
        <v>54.028437871105552</v>
      </c>
      <c r="AP1068" s="153">
        <f>[1]节奏总纲!BB1068</f>
        <v>55.529879414865782</v>
      </c>
      <c r="AQ1068" s="153">
        <f>[1]节奏总纲!BC1068</f>
        <v>57.487942600042821</v>
      </c>
      <c r="AR1068" s="153">
        <f>[1]节奏总纲!BD1068</f>
        <v>60.25514108917212</v>
      </c>
      <c r="AS1068" s="153">
        <f>[1]节奏总纲!BE1068</f>
        <v>65.001013310506693</v>
      </c>
    </row>
    <row r="1069" spans="17:45" x14ac:dyDescent="0.15">
      <c r="Q1069" s="153">
        <f>[1]节奏总纲!AC1069</f>
        <v>1066</v>
      </c>
      <c r="R1069" s="153">
        <f>[1]节奏总纲!AD1069</f>
        <v>100.58506564983912</v>
      </c>
      <c r="S1069" s="153">
        <f>[1]节奏总纲!AE1069</f>
        <v>102.89317569436135</v>
      </c>
      <c r="T1069" s="153">
        <f>[1]节奏总纲!AF1069</f>
        <v>106.01727113344874</v>
      </c>
      <c r="U1069" s="153">
        <f>[1]节奏总纲!AG1069</f>
        <v>110.85914933447373</v>
      </c>
      <c r="V1069" s="153">
        <f>[1]节奏总纲!AH1069</f>
        <v>119.97081926954607</v>
      </c>
      <c r="AN1069" s="153">
        <f>[1]节奏总纲!AZ1069</f>
        <v>1066</v>
      </c>
      <c r="AO1069" s="153">
        <f>[1]节奏总纲!BA1069</f>
        <v>54.034391070424761</v>
      </c>
      <c r="AP1069" s="153">
        <f>[1]节奏总纲!BB1069</f>
        <v>55.536306870164978</v>
      </c>
      <c r="AQ1069" s="153">
        <f>[1]节奏总纲!BC1069</f>
        <v>57.494337226827277</v>
      </c>
      <c r="AR1069" s="153">
        <f>[1]节奏总纲!BD1069</f>
        <v>60.26132632769751</v>
      </c>
      <c r="AS1069" s="153">
        <f>[1]节奏总纲!BE1069</f>
        <v>65.006973960546048</v>
      </c>
    </row>
    <row r="1070" spans="17:45" x14ac:dyDescent="0.15">
      <c r="Q1070" s="153">
        <f>[1]节奏总纲!AC1070</f>
        <v>1067</v>
      </c>
      <c r="R1070" s="153">
        <f>[1]节奏总纲!AD1070</f>
        <v>100.59867182774236</v>
      </c>
      <c r="S1070" s="153">
        <f>[1]节奏总纲!AE1070</f>
        <v>102.90764376836222</v>
      </c>
      <c r="T1070" s="153">
        <f>[1]节奏总纲!AF1070</f>
        <v>106.03026436967946</v>
      </c>
      <c r="U1070" s="153">
        <f>[1]节奏总纲!AG1070</f>
        <v>110.8724472953092</v>
      </c>
      <c r="V1070" s="153">
        <f>[1]节奏总纲!AH1070</f>
        <v>119.98558684568673</v>
      </c>
      <c r="AN1070" s="153">
        <f>[1]节奏总纲!AZ1070</f>
        <v>1067</v>
      </c>
      <c r="AO1070" s="153">
        <f>[1]节奏总纲!BA1070</f>
        <v>54.040344269743969</v>
      </c>
      <c r="AP1070" s="153">
        <f>[1]节奏总纲!BB1070</f>
        <v>55.542734325464174</v>
      </c>
      <c r="AQ1070" s="153">
        <f>[1]节奏总纲!BC1070</f>
        <v>57.500731853611732</v>
      </c>
      <c r="AR1070" s="153">
        <f>[1]节奏总纲!BD1070</f>
        <v>60.267511566222893</v>
      </c>
      <c r="AS1070" s="153">
        <f>[1]节奏总纲!BE1070</f>
        <v>65.012934610585404</v>
      </c>
    </row>
    <row r="1071" spans="17:45" x14ac:dyDescent="0.15">
      <c r="Q1071" s="153">
        <f>[1]节奏总纲!AC1071</f>
        <v>1068</v>
      </c>
      <c r="R1071" s="153">
        <f>[1]节奏总纲!AD1071</f>
        <v>100.61227800564559</v>
      </c>
      <c r="S1071" s="153">
        <f>[1]节奏总纲!AE1071</f>
        <v>102.92211184236311</v>
      </c>
      <c r="T1071" s="153">
        <f>[1]节奏总纲!AF1071</f>
        <v>106.04325760591017</v>
      </c>
      <c r="U1071" s="153">
        <f>[1]节奏总纲!AG1071</f>
        <v>110.88574525614467</v>
      </c>
      <c r="V1071" s="153">
        <f>[1]节奏总纲!AH1071</f>
        <v>120.00031849517944</v>
      </c>
      <c r="AN1071" s="153">
        <f>[1]节奏总纲!AZ1071</f>
        <v>1068</v>
      </c>
      <c r="AO1071" s="153">
        <f>[1]节奏总纲!BA1071</f>
        <v>54.04629746906317</v>
      </c>
      <c r="AP1071" s="153">
        <f>[1]节奏总纲!BB1071</f>
        <v>55.54916178076337</v>
      </c>
      <c r="AQ1071" s="153">
        <f>[1]节奏总纲!BC1071</f>
        <v>57.507126480396188</v>
      </c>
      <c r="AR1071" s="153">
        <f>[1]节奏总纲!BD1071</f>
        <v>60.273696804748276</v>
      </c>
      <c r="AS1071" s="153">
        <f>[1]节奏总纲!BE1071</f>
        <v>65.01889526062476</v>
      </c>
    </row>
    <row r="1072" spans="17:45" x14ac:dyDescent="0.15">
      <c r="Q1072" s="153">
        <f>[1]节奏总纲!AC1072</f>
        <v>1069</v>
      </c>
      <c r="R1072" s="153">
        <f>[1]节奏总纲!AD1072</f>
        <v>100.62588418354883</v>
      </c>
      <c r="S1072" s="153">
        <f>[1]节奏总纲!AE1072</f>
        <v>102.93657991636398</v>
      </c>
      <c r="T1072" s="153">
        <f>[1]节奏总纲!AF1072</f>
        <v>106.05625084214088</v>
      </c>
      <c r="U1072" s="153">
        <f>[1]节奏总纲!AG1072</f>
        <v>110.89904321698015</v>
      </c>
      <c r="V1072" s="153">
        <f>[1]节奏总纲!AH1072</f>
        <v>120.013589127656</v>
      </c>
      <c r="AN1072" s="153">
        <f>[1]节奏总纲!AZ1072</f>
        <v>1069</v>
      </c>
      <c r="AO1072" s="153">
        <f>[1]节奏总纲!BA1072</f>
        <v>54.052250668382378</v>
      </c>
      <c r="AP1072" s="153">
        <f>[1]节奏总纲!BB1072</f>
        <v>55.555589236062566</v>
      </c>
      <c r="AQ1072" s="153">
        <f>[1]节奏总纲!BC1072</f>
        <v>57.513521107180644</v>
      </c>
      <c r="AR1072" s="153">
        <f>[1]节奏总纲!BD1072</f>
        <v>60.279882043273666</v>
      </c>
      <c r="AS1072" s="153">
        <f>[1]节奏总纲!BE1072</f>
        <v>65.024855910664115</v>
      </c>
    </row>
    <row r="1073" spans="17:45" x14ac:dyDescent="0.15">
      <c r="Q1073" s="153">
        <f>[1]节奏总纲!AC1073</f>
        <v>1070</v>
      </c>
      <c r="R1073" s="153">
        <f>[1]节奏总纲!AD1073</f>
        <v>100.63949036145206</v>
      </c>
      <c r="S1073" s="153">
        <f>[1]节奏总纲!AE1073</f>
        <v>102.95104799036486</v>
      </c>
      <c r="T1073" s="153">
        <f>[1]节奏总纲!AF1073</f>
        <v>106.0692440783716</v>
      </c>
      <c r="U1073" s="153">
        <f>[1]节奏总纲!AG1073</f>
        <v>110.91234117781562</v>
      </c>
      <c r="V1073" s="153">
        <f>[1]节奏总纲!AH1073</f>
        <v>120.02685976013258</v>
      </c>
      <c r="AN1073" s="153">
        <f>[1]节奏总纲!AZ1073</f>
        <v>1070</v>
      </c>
      <c r="AO1073" s="153">
        <f>[1]节奏总纲!BA1073</f>
        <v>54.058203867701586</v>
      </c>
      <c r="AP1073" s="153">
        <f>[1]节奏总纲!BB1073</f>
        <v>55.562016691361762</v>
      </c>
      <c r="AQ1073" s="153">
        <f>[1]节奏总纲!BC1073</f>
        <v>57.519915733965099</v>
      </c>
      <c r="AR1073" s="153">
        <f>[1]节奏总纲!BD1073</f>
        <v>60.286067281799049</v>
      </c>
      <c r="AS1073" s="153">
        <f>[1]节奏总纲!BE1073</f>
        <v>65.030816560703471</v>
      </c>
    </row>
    <row r="1074" spans="17:45" x14ac:dyDescent="0.15">
      <c r="Q1074" s="153">
        <f>[1]节奏总纲!AC1074</f>
        <v>1071</v>
      </c>
      <c r="R1074" s="153">
        <f>[1]节奏总纲!AD1074</f>
        <v>100.6530965393553</v>
      </c>
      <c r="S1074" s="153">
        <f>[1]节奏总纲!AE1074</f>
        <v>102.96551606436574</v>
      </c>
      <c r="T1074" s="153">
        <f>[1]节奏总纲!AF1074</f>
        <v>106.08223731460231</v>
      </c>
      <c r="U1074" s="153">
        <f>[1]节奏总纲!AG1074</f>
        <v>110.92563913865108</v>
      </c>
      <c r="V1074" s="153">
        <f>[1]节奏总纲!AH1074</f>
        <v>120.04013039260914</v>
      </c>
      <c r="AN1074" s="153">
        <f>[1]节奏总纲!AZ1074</f>
        <v>1071</v>
      </c>
      <c r="AO1074" s="153">
        <f>[1]节奏总纲!BA1074</f>
        <v>54.064157067020794</v>
      </c>
      <c r="AP1074" s="153">
        <f>[1]节奏总纲!BB1074</f>
        <v>55.568444146660966</v>
      </c>
      <c r="AQ1074" s="153">
        <f>[1]节奏总纲!BC1074</f>
        <v>57.526310360749555</v>
      </c>
      <c r="AR1074" s="153">
        <f>[1]节奏总纲!BD1074</f>
        <v>60.292252520324432</v>
      </c>
      <c r="AS1074" s="153">
        <f>[1]节奏总纲!BE1074</f>
        <v>65.036777210742827</v>
      </c>
    </row>
    <row r="1075" spans="17:45" x14ac:dyDescent="0.15">
      <c r="Q1075" s="153">
        <f>[1]节奏总纲!AC1075</f>
        <v>1072</v>
      </c>
      <c r="R1075" s="153">
        <f>[1]节奏总纲!AD1075</f>
        <v>100.66670271725854</v>
      </c>
      <c r="S1075" s="153">
        <f>[1]节奏总纲!AE1075</f>
        <v>102.97998413836662</v>
      </c>
      <c r="T1075" s="153">
        <f>[1]节奏总纲!AF1075</f>
        <v>106.09523055083302</v>
      </c>
      <c r="U1075" s="153">
        <f>[1]节奏总纲!AG1075</f>
        <v>110.93893709948655</v>
      </c>
      <c r="V1075" s="153">
        <f>[1]节奏总纲!AH1075</f>
        <v>120.05340102508572</v>
      </c>
      <c r="AN1075" s="153">
        <f>[1]节奏总纲!AZ1075</f>
        <v>1072</v>
      </c>
      <c r="AO1075" s="153">
        <f>[1]节奏总纲!BA1075</f>
        <v>54.070110266339995</v>
      </c>
      <c r="AP1075" s="153">
        <f>[1]节奏总纲!BB1075</f>
        <v>55.574871601960162</v>
      </c>
      <c r="AQ1075" s="153">
        <f>[1]节奏总纲!BC1075</f>
        <v>57.532704987534011</v>
      </c>
      <c r="AR1075" s="153">
        <f>[1]节奏总纲!BD1075</f>
        <v>60.298437758849815</v>
      </c>
      <c r="AS1075" s="153">
        <f>[1]节奏总纲!BE1075</f>
        <v>65.042737860782182</v>
      </c>
    </row>
    <row r="1076" spans="17:45" x14ac:dyDescent="0.15">
      <c r="Q1076" s="153">
        <f>[1]节奏总纲!AC1076</f>
        <v>1073</v>
      </c>
      <c r="R1076" s="153">
        <f>[1]节奏总纲!AD1076</f>
        <v>100.68030889516177</v>
      </c>
      <c r="S1076" s="153">
        <f>[1]节奏总纲!AE1076</f>
        <v>102.99445221236749</v>
      </c>
      <c r="T1076" s="153">
        <f>[1]节奏总纲!AF1076</f>
        <v>106.10822378706374</v>
      </c>
      <c r="U1076" s="153">
        <f>[1]节奏总纲!AG1076</f>
        <v>110.95223506032202</v>
      </c>
      <c r="V1076" s="153">
        <f>[1]节奏总纲!AH1076</f>
        <v>120.06667165756228</v>
      </c>
      <c r="AN1076" s="153">
        <f>[1]节奏总纲!AZ1076</f>
        <v>1073</v>
      </c>
      <c r="AO1076" s="153">
        <f>[1]节奏总纲!BA1076</f>
        <v>54.076063465659203</v>
      </c>
      <c r="AP1076" s="153">
        <f>[1]节奏总纲!BB1076</f>
        <v>55.581299057259358</v>
      </c>
      <c r="AQ1076" s="153">
        <f>[1]节奏总纲!BC1076</f>
        <v>57.539099614318467</v>
      </c>
      <c r="AR1076" s="153">
        <f>[1]节奏总纲!BD1076</f>
        <v>60.304622997375205</v>
      </c>
      <c r="AS1076" s="153">
        <f>[1]节奏总纲!BE1076</f>
        <v>65.048698510821538</v>
      </c>
    </row>
    <row r="1077" spans="17:45" x14ac:dyDescent="0.15">
      <c r="Q1077" s="153">
        <f>[1]节奏总纲!AC1077</f>
        <v>1074</v>
      </c>
      <c r="R1077" s="153">
        <f>[1]节奏总纲!AD1077</f>
        <v>100.69391507306501</v>
      </c>
      <c r="S1077" s="153">
        <f>[1]节奏总纲!AE1077</f>
        <v>103.00796867787946</v>
      </c>
      <c r="T1077" s="153">
        <f>[1]节奏总纲!AF1077</f>
        <v>106.12121702329445</v>
      </c>
      <c r="U1077" s="153">
        <f>[1]节奏总纲!AG1077</f>
        <v>110.9655330211575</v>
      </c>
      <c r="V1077" s="153">
        <f>[1]节奏总纲!AH1077</f>
        <v>120.07994229003884</v>
      </c>
      <c r="AN1077" s="153">
        <f>[1]节奏总纲!AZ1077</f>
        <v>1074</v>
      </c>
      <c r="AO1077" s="153">
        <f>[1]节奏总纲!BA1077</f>
        <v>54.082016664978411</v>
      </c>
      <c r="AP1077" s="153">
        <f>[1]节奏总纲!BB1077</f>
        <v>55.587726512558554</v>
      </c>
      <c r="AQ1077" s="153">
        <f>[1]节奏总纲!BC1077</f>
        <v>57.545494241102922</v>
      </c>
      <c r="AR1077" s="153">
        <f>[1]节奏总纲!BD1077</f>
        <v>60.310808235900588</v>
      </c>
      <c r="AS1077" s="153">
        <f>[1]节奏总纲!BE1077</f>
        <v>65.054659160860894</v>
      </c>
    </row>
    <row r="1078" spans="17:45" x14ac:dyDescent="0.15">
      <c r="Q1078" s="153">
        <f>[1]节奏总纲!AC1078</f>
        <v>1075</v>
      </c>
      <c r="R1078" s="153">
        <f>[1]节奏总纲!AD1078</f>
        <v>100.70752125096824</v>
      </c>
      <c r="S1078" s="153">
        <f>[1]节奏总纲!AE1078</f>
        <v>103.02089331017129</v>
      </c>
      <c r="T1078" s="153">
        <f>[1]节奏总纲!AF1078</f>
        <v>106.13421025952516</v>
      </c>
      <c r="U1078" s="153">
        <f>[1]节奏总纲!AG1078</f>
        <v>110.97883098199297</v>
      </c>
      <c r="V1078" s="153">
        <f>[1]节奏总纲!AH1078</f>
        <v>120.09321292251542</v>
      </c>
      <c r="AN1078" s="153">
        <f>[1]节奏总纲!AZ1078</f>
        <v>1075</v>
      </c>
      <c r="AO1078" s="153">
        <f>[1]节奏总纲!BA1078</f>
        <v>54.087969864297619</v>
      </c>
      <c r="AP1078" s="153">
        <f>[1]节奏总纲!BB1078</f>
        <v>55.59415396785775</v>
      </c>
      <c r="AQ1078" s="153">
        <f>[1]节奏总纲!BC1078</f>
        <v>57.551888867887378</v>
      </c>
      <c r="AR1078" s="153">
        <f>[1]节奏总纲!BD1078</f>
        <v>60.316993474425971</v>
      </c>
      <c r="AS1078" s="153">
        <f>[1]节奏总纲!BE1078</f>
        <v>65.060619810900249</v>
      </c>
    </row>
    <row r="1079" spans="17:45" x14ac:dyDescent="0.15">
      <c r="Q1079" s="153">
        <f>[1]节奏总纲!AC1079</f>
        <v>1076</v>
      </c>
      <c r="R1079" s="153">
        <f>[1]节奏总纲!AD1079</f>
        <v>100.72112742887148</v>
      </c>
      <c r="S1079" s="153">
        <f>[1]节奏总纲!AE1079</f>
        <v>103.03381794246313</v>
      </c>
      <c r="T1079" s="153">
        <f>[1]节奏总纲!AF1079</f>
        <v>106.14720349575587</v>
      </c>
      <c r="U1079" s="153">
        <f>[1]节奏总纲!AG1079</f>
        <v>110.99212894282843</v>
      </c>
      <c r="V1079" s="153">
        <f>[1]节奏总纲!AH1079</f>
        <v>120.10648355499198</v>
      </c>
      <c r="AN1079" s="153">
        <f>[1]节奏总纲!AZ1079</f>
        <v>1076</v>
      </c>
      <c r="AO1079" s="153">
        <f>[1]节奏总纲!BA1079</f>
        <v>54.09392306361682</v>
      </c>
      <c r="AP1079" s="153">
        <f>[1]节奏总纲!BB1079</f>
        <v>55.600581423156946</v>
      </c>
      <c r="AQ1079" s="153">
        <f>[1]节奏总纲!BC1079</f>
        <v>57.558283494671834</v>
      </c>
      <c r="AR1079" s="153">
        <f>[1]节奏总纲!BD1079</f>
        <v>60.323178712951353</v>
      </c>
      <c r="AS1079" s="153">
        <f>[1]节奏总纲!BE1079</f>
        <v>65.066580460939605</v>
      </c>
    </row>
    <row r="1080" spans="17:45" x14ac:dyDescent="0.15">
      <c r="Q1080" s="153">
        <f>[1]节奏总纲!AC1080</f>
        <v>1077</v>
      </c>
      <c r="R1080" s="153">
        <f>[1]节奏总纲!AD1080</f>
        <v>100.73473360677471</v>
      </c>
      <c r="S1080" s="153">
        <f>[1]节奏总纲!AE1080</f>
        <v>103.04674257475497</v>
      </c>
      <c r="T1080" s="153">
        <f>[1]节奏总纲!AF1080</f>
        <v>106.1601967319866</v>
      </c>
      <c r="U1080" s="153">
        <f>[1]节奏总纲!AG1080</f>
        <v>111.00518440900021</v>
      </c>
      <c r="V1080" s="153">
        <f>[1]节奏总纲!AH1080</f>
        <v>120.11975418746856</v>
      </c>
      <c r="AN1080" s="153">
        <f>[1]节奏总纲!AZ1080</f>
        <v>1077</v>
      </c>
      <c r="AO1080" s="153">
        <f>[1]节奏总纲!BA1080</f>
        <v>54.099876262936029</v>
      </c>
      <c r="AP1080" s="153">
        <f>[1]节奏总纲!BB1080</f>
        <v>55.607008878456142</v>
      </c>
      <c r="AQ1080" s="153">
        <f>[1]节奏总纲!BC1080</f>
        <v>57.564678121456289</v>
      </c>
      <c r="AR1080" s="153">
        <f>[1]节奏总纲!BD1080</f>
        <v>60.329363951476743</v>
      </c>
      <c r="AS1080" s="153">
        <f>[1]节奏总纲!BE1080</f>
        <v>65.07254111097896</v>
      </c>
    </row>
    <row r="1081" spans="17:45" x14ac:dyDescent="0.15">
      <c r="Q1081" s="153">
        <f>[1]节奏总纲!AC1081</f>
        <v>1078</v>
      </c>
      <c r="R1081" s="153">
        <f>[1]节奏总纲!AD1081</f>
        <v>100.74833978467795</v>
      </c>
      <c r="S1081" s="153">
        <f>[1]节奏总纲!AE1081</f>
        <v>103.05966720704681</v>
      </c>
      <c r="T1081" s="153">
        <f>[1]节奏总纲!AF1081</f>
        <v>106.17318996821732</v>
      </c>
      <c r="U1081" s="153">
        <f>[1]节奏总纲!AG1081</f>
        <v>111.01788816644819</v>
      </c>
      <c r="V1081" s="153">
        <f>[1]节奏总纲!AH1081</f>
        <v>120.13302481994512</v>
      </c>
      <c r="AN1081" s="153">
        <f>[1]节奏总纲!AZ1081</f>
        <v>1078</v>
      </c>
      <c r="AO1081" s="153">
        <f>[1]节奏总纲!BA1081</f>
        <v>54.105829462255237</v>
      </c>
      <c r="AP1081" s="153">
        <f>[1]节奏总纲!BB1081</f>
        <v>55.613436333755338</v>
      </c>
      <c r="AQ1081" s="153">
        <f>[1]节奏总纲!BC1081</f>
        <v>57.571072748240745</v>
      </c>
      <c r="AR1081" s="153">
        <f>[1]节奏总纲!BD1081</f>
        <v>60.335549190002126</v>
      </c>
      <c r="AS1081" s="153">
        <f>[1]节奏总纲!BE1081</f>
        <v>65.07850176101833</v>
      </c>
    </row>
    <row r="1082" spans="17:45" x14ac:dyDescent="0.15">
      <c r="Q1082" s="153">
        <f>[1]节奏总纲!AC1082</f>
        <v>1079</v>
      </c>
      <c r="R1082" s="153">
        <f>[1]节奏总纲!AD1082</f>
        <v>100.76194596258119</v>
      </c>
      <c r="S1082" s="153">
        <f>[1]节奏总纲!AE1082</f>
        <v>103.07259183933866</v>
      </c>
      <c r="T1082" s="153">
        <f>[1]节奏总纲!AF1082</f>
        <v>106.18618320444803</v>
      </c>
      <c r="U1082" s="153">
        <f>[1]节奏总纲!AG1082</f>
        <v>111.03059192389618</v>
      </c>
      <c r="V1082" s="153">
        <f>[1]节奏总纲!AH1082</f>
        <v>120.1462954524217</v>
      </c>
      <c r="AN1082" s="153">
        <f>[1]节奏总纲!AZ1082</f>
        <v>1079</v>
      </c>
      <c r="AO1082" s="153">
        <f>[1]节奏总纲!BA1082</f>
        <v>54.111782661574438</v>
      </c>
      <c r="AP1082" s="153">
        <f>[1]节奏总纲!BB1082</f>
        <v>55.619863789054534</v>
      </c>
      <c r="AQ1082" s="153">
        <f>[1]节奏总纲!BC1082</f>
        <v>57.577467375025201</v>
      </c>
      <c r="AR1082" s="153">
        <f>[1]节奏总纲!BD1082</f>
        <v>60.341734428527509</v>
      </c>
      <c r="AS1082" s="153">
        <f>[1]节奏总纲!BE1082</f>
        <v>65.084462411057686</v>
      </c>
    </row>
    <row r="1083" spans="17:45" x14ac:dyDescent="0.15">
      <c r="Q1083" s="153">
        <f>[1]节奏总纲!AC1083</f>
        <v>1080</v>
      </c>
      <c r="R1083" s="153">
        <f>[1]节奏总纲!AD1083</f>
        <v>100.77555214048442</v>
      </c>
      <c r="S1083" s="153">
        <f>[1]节奏总纲!AE1083</f>
        <v>103.0855164716305</v>
      </c>
      <c r="T1083" s="153">
        <f>[1]节奏总纲!AF1083</f>
        <v>106.19917644067874</v>
      </c>
      <c r="U1083" s="153">
        <f>[1]节奏总纲!AG1083</f>
        <v>111.04329568134416</v>
      </c>
      <c r="V1083" s="153">
        <f>[1]节奏总纲!AH1083</f>
        <v>120.15956608489826</v>
      </c>
      <c r="AN1083" s="153">
        <f>[1]节奏总纲!AZ1083</f>
        <v>1080</v>
      </c>
      <c r="AO1083" s="153">
        <f>[1]节奏总纲!BA1083</f>
        <v>54.117735860893646</v>
      </c>
      <c r="AP1083" s="153">
        <f>[1]节奏总纲!BB1083</f>
        <v>55.62629124435373</v>
      </c>
      <c r="AQ1083" s="153">
        <f>[1]节奏总纲!BC1083</f>
        <v>57.583862001809656</v>
      </c>
      <c r="AR1083" s="153">
        <f>[1]节奏总纲!BD1083</f>
        <v>60.347919667052899</v>
      </c>
      <c r="AS1083" s="153">
        <f>[1]节奏总纲!BE1083</f>
        <v>65.090423061097042</v>
      </c>
    </row>
    <row r="1084" spans="17:45" x14ac:dyDescent="0.15">
      <c r="Q1084" s="153">
        <f>[1]节奏总纲!AC1084</f>
        <v>1081</v>
      </c>
      <c r="R1084" s="153">
        <f>[1]节奏总纲!AD1084</f>
        <v>100.78915831838766</v>
      </c>
      <c r="S1084" s="153">
        <f>[1]节奏总纲!AE1084</f>
        <v>103.09844110392233</v>
      </c>
      <c r="T1084" s="153">
        <f>[1]节奏总纲!AF1084</f>
        <v>106.21216967690945</v>
      </c>
      <c r="U1084" s="153">
        <f>[1]节奏总纲!AG1084</f>
        <v>111.05599943879214</v>
      </c>
      <c r="V1084" s="153">
        <f>[1]节奏总纲!AH1084</f>
        <v>120.17283671737482</v>
      </c>
      <c r="AN1084" s="153">
        <f>[1]节奏总纲!AZ1084</f>
        <v>1081</v>
      </c>
      <c r="AO1084" s="153">
        <f>[1]节奏总纲!BA1084</f>
        <v>54.123689060212854</v>
      </c>
      <c r="AP1084" s="153">
        <f>[1]节奏总纲!BB1084</f>
        <v>55.632718699652933</v>
      </c>
      <c r="AQ1084" s="153">
        <f>[1]节奏总纲!BC1084</f>
        <v>57.590256628594112</v>
      </c>
      <c r="AR1084" s="153">
        <f>[1]节奏总纲!BD1084</f>
        <v>60.354104905578282</v>
      </c>
      <c r="AS1084" s="153">
        <f>[1]节奏总纲!BE1084</f>
        <v>65.096383711136397</v>
      </c>
    </row>
    <row r="1085" spans="17:45" x14ac:dyDescent="0.15">
      <c r="Q1085" s="153">
        <f>[1]节奏总纲!AC1085</f>
        <v>1082</v>
      </c>
      <c r="R1085" s="153">
        <f>[1]节奏总纲!AD1085</f>
        <v>100.80276449629089</v>
      </c>
      <c r="S1085" s="153">
        <f>[1]节奏总纲!AE1085</f>
        <v>103.11136573621417</v>
      </c>
      <c r="T1085" s="153">
        <f>[1]节奏总纲!AF1085</f>
        <v>106.22516291314017</v>
      </c>
      <c r="U1085" s="153">
        <f>[1]节奏总纲!AG1085</f>
        <v>111.06870319624012</v>
      </c>
      <c r="V1085" s="153">
        <f>[1]节奏总纲!AH1085</f>
        <v>120.1861073498514</v>
      </c>
      <c r="AN1085" s="153">
        <f>[1]节奏总纲!AZ1085</f>
        <v>1082</v>
      </c>
      <c r="AO1085" s="153">
        <f>[1]节奏总纲!BA1085</f>
        <v>54.129642259532062</v>
      </c>
      <c r="AP1085" s="153">
        <f>[1]节奏总纲!BB1085</f>
        <v>55.63914615495213</v>
      </c>
      <c r="AQ1085" s="153">
        <f>[1]节奏总纲!BC1085</f>
        <v>57.596651255378568</v>
      </c>
      <c r="AR1085" s="153">
        <f>[1]节奏总纲!BD1085</f>
        <v>60.360290144103665</v>
      </c>
      <c r="AS1085" s="153">
        <f>[1]节奏总纲!BE1085</f>
        <v>65.102344361175753</v>
      </c>
    </row>
    <row r="1086" spans="17:45" x14ac:dyDescent="0.15">
      <c r="Q1086" s="153">
        <f>[1]节奏总纲!AC1086</f>
        <v>1083</v>
      </c>
      <c r="R1086" s="153">
        <f>[1]节奏总纲!AD1086</f>
        <v>100.81637067419413</v>
      </c>
      <c r="S1086" s="153">
        <f>[1]节奏总纲!AE1086</f>
        <v>103.12429036850601</v>
      </c>
      <c r="T1086" s="153">
        <f>[1]节奏总纲!AF1086</f>
        <v>106.23815614937088</v>
      </c>
      <c r="U1086" s="153">
        <f>[1]节奏总纲!AG1086</f>
        <v>111.08140695368812</v>
      </c>
      <c r="V1086" s="153">
        <f>[1]节奏总纲!AH1086</f>
        <v>120.19937798232796</v>
      </c>
      <c r="AN1086" s="153">
        <f>[1]节奏总纲!AZ1086</f>
        <v>1083</v>
      </c>
      <c r="AO1086" s="153">
        <f>[1]节奏总纲!BA1086</f>
        <v>54.135595458851263</v>
      </c>
      <c r="AP1086" s="153">
        <f>[1]节奏总纲!BB1086</f>
        <v>55.645573610251326</v>
      </c>
      <c r="AQ1086" s="153">
        <f>[1]节奏总纲!BC1086</f>
        <v>57.603045882163023</v>
      </c>
      <c r="AR1086" s="153">
        <f>[1]节奏总纲!BD1086</f>
        <v>60.366475382629048</v>
      </c>
      <c r="AS1086" s="153">
        <f>[1]节奏总纲!BE1086</f>
        <v>65.108305011215108</v>
      </c>
    </row>
    <row r="1087" spans="17:45" x14ac:dyDescent="0.15">
      <c r="Q1087" s="153">
        <f>[1]节奏总纲!AC1087</f>
        <v>1084</v>
      </c>
      <c r="R1087" s="153">
        <f>[1]节奏总纲!AD1087</f>
        <v>100.82997685209736</v>
      </c>
      <c r="S1087" s="153">
        <f>[1]节奏总纲!AE1087</f>
        <v>103.13721500079785</v>
      </c>
      <c r="T1087" s="153">
        <f>[1]节奏总纲!AF1087</f>
        <v>106.25114938560159</v>
      </c>
      <c r="U1087" s="153">
        <f>[1]节奏总纲!AG1087</f>
        <v>111.0941107111361</v>
      </c>
      <c r="V1087" s="153">
        <f>[1]节奏总纲!AH1087</f>
        <v>120.21264861480454</v>
      </c>
      <c r="AN1087" s="153">
        <f>[1]节奏总纲!AZ1087</f>
        <v>1084</v>
      </c>
      <c r="AO1087" s="153">
        <f>[1]节奏总纲!BA1087</f>
        <v>54.141548658170471</v>
      </c>
      <c r="AP1087" s="153">
        <f>[1]节奏总纲!BB1087</f>
        <v>55.652001065550522</v>
      </c>
      <c r="AQ1087" s="153">
        <f>[1]节奏总纲!BC1087</f>
        <v>57.609440508947479</v>
      </c>
      <c r="AR1087" s="153">
        <f>[1]节奏总纲!BD1087</f>
        <v>60.372660621154438</v>
      </c>
      <c r="AS1087" s="153">
        <f>[1]节奏总纲!BE1087</f>
        <v>65.114265661254464</v>
      </c>
    </row>
    <row r="1088" spans="17:45" x14ac:dyDescent="0.15">
      <c r="Q1088" s="153">
        <f>[1]节奏总纲!AC1088</f>
        <v>1085</v>
      </c>
      <c r="R1088" s="153">
        <f>[1]节奏总纲!AD1088</f>
        <v>100.8435830300006</v>
      </c>
      <c r="S1088" s="153">
        <f>[1]节奏总纲!AE1088</f>
        <v>103.15013963308969</v>
      </c>
      <c r="T1088" s="153">
        <f>[1]节奏总纲!AF1088</f>
        <v>106.26414262183231</v>
      </c>
      <c r="U1088" s="153">
        <f>[1]节奏总纲!AG1088</f>
        <v>111.10681446858408</v>
      </c>
      <c r="V1088" s="153">
        <f>[1]节奏总纲!AH1088</f>
        <v>120.2259192472811</v>
      </c>
      <c r="AN1088" s="153">
        <f>[1]节奏总纲!AZ1088</f>
        <v>1085</v>
      </c>
      <c r="AO1088" s="153">
        <f>[1]节奏总纲!BA1088</f>
        <v>54.147501857489679</v>
      </c>
      <c r="AP1088" s="153">
        <f>[1]节奏总纲!BB1088</f>
        <v>55.658428520849718</v>
      </c>
      <c r="AQ1088" s="153">
        <f>[1]节奏总纲!BC1088</f>
        <v>57.615835135731935</v>
      </c>
      <c r="AR1088" s="153">
        <f>[1]节奏总纲!BD1088</f>
        <v>60.378845859679821</v>
      </c>
      <c r="AS1088" s="153">
        <f>[1]节奏总纲!BE1088</f>
        <v>65.12022631129382</v>
      </c>
    </row>
    <row r="1089" spans="17:45" x14ac:dyDescent="0.15">
      <c r="Q1089" s="153">
        <f>[1]节奏总纲!AC1089</f>
        <v>1086</v>
      </c>
      <c r="R1089" s="153">
        <f>[1]节奏总纲!AD1089</f>
        <v>100.85718920790383</v>
      </c>
      <c r="S1089" s="153">
        <f>[1]节奏总纲!AE1089</f>
        <v>103.16306426538152</v>
      </c>
      <c r="T1089" s="153">
        <f>[1]节奏总纲!AF1089</f>
        <v>106.27713585806302</v>
      </c>
      <c r="U1089" s="153">
        <f>[1]节奏总纲!AG1089</f>
        <v>111.11951822603206</v>
      </c>
      <c r="V1089" s="153">
        <f>[1]节奏总纲!AH1089</f>
        <v>120.23918987975767</v>
      </c>
      <c r="AN1089" s="153">
        <f>[1]节奏总纲!AZ1089</f>
        <v>1086</v>
      </c>
      <c r="AO1089" s="153">
        <f>[1]节奏总纲!BA1089</f>
        <v>54.153455056808887</v>
      </c>
      <c r="AP1089" s="153">
        <f>[1]节奏总纲!BB1089</f>
        <v>55.664855976148914</v>
      </c>
      <c r="AQ1089" s="153">
        <f>[1]节奏总纲!BC1089</f>
        <v>57.62222976251639</v>
      </c>
      <c r="AR1089" s="153">
        <f>[1]节奏总纲!BD1089</f>
        <v>60.385031098205204</v>
      </c>
      <c r="AS1089" s="153">
        <f>[1]节奏总纲!BE1089</f>
        <v>65.126186961333175</v>
      </c>
    </row>
    <row r="1090" spans="17:45" x14ac:dyDescent="0.15">
      <c r="Q1090" s="153">
        <f>[1]节奏总纲!AC1090</f>
        <v>1087</v>
      </c>
      <c r="R1090" s="153">
        <f>[1]节奏总纲!AD1090</f>
        <v>100.87079538580707</v>
      </c>
      <c r="S1090" s="153">
        <f>[1]节奏总纲!AE1090</f>
        <v>103.17598889767336</v>
      </c>
      <c r="T1090" s="153">
        <f>[1]节奏总纲!AF1090</f>
        <v>106.29012909429373</v>
      </c>
      <c r="U1090" s="153">
        <f>[1]节奏总纲!AG1090</f>
        <v>111.13222198348004</v>
      </c>
      <c r="V1090" s="153">
        <f>[1]节奏总纲!AH1090</f>
        <v>120.25246051223424</v>
      </c>
      <c r="AN1090" s="153">
        <f>[1]节奏总纲!AZ1090</f>
        <v>1087</v>
      </c>
      <c r="AO1090" s="153">
        <f>[1]节奏总纲!BA1090</f>
        <v>54.159408256128089</v>
      </c>
      <c r="AP1090" s="153">
        <f>[1]节奏总纲!BB1090</f>
        <v>55.67128343144811</v>
      </c>
      <c r="AQ1090" s="153">
        <f>[1]节奏总纲!BC1090</f>
        <v>57.628624389300846</v>
      </c>
      <c r="AR1090" s="153">
        <f>[1]节奏总纲!BD1090</f>
        <v>60.391216336730587</v>
      </c>
      <c r="AS1090" s="153">
        <f>[1]节奏总纲!BE1090</f>
        <v>65.132147611372531</v>
      </c>
    </row>
    <row r="1091" spans="17:45" x14ac:dyDescent="0.15">
      <c r="Q1091" s="153">
        <f>[1]节奏总纲!AC1091</f>
        <v>1088</v>
      </c>
      <c r="R1091" s="153">
        <f>[1]节奏总纲!AD1091</f>
        <v>100.88440156371031</v>
      </c>
      <c r="S1091" s="153">
        <f>[1]节奏总纲!AE1091</f>
        <v>103.18891352996521</v>
      </c>
      <c r="T1091" s="153">
        <f>[1]节奏总纲!AF1091</f>
        <v>106.30312233052445</v>
      </c>
      <c r="U1091" s="153">
        <f>[1]节奏总纲!AG1091</f>
        <v>111.14492574092803</v>
      </c>
      <c r="V1091" s="153">
        <f>[1]节奏总纲!AH1091</f>
        <v>120.26573114471081</v>
      </c>
      <c r="AN1091" s="153">
        <f>[1]节奏总纲!AZ1091</f>
        <v>1088</v>
      </c>
      <c r="AO1091" s="153">
        <f>[1]节奏总纲!BA1091</f>
        <v>54.165361455447297</v>
      </c>
      <c r="AP1091" s="153">
        <f>[1]节奏总纲!BB1091</f>
        <v>55.677710886747306</v>
      </c>
      <c r="AQ1091" s="153">
        <f>[1]节奏总纲!BC1091</f>
        <v>57.635019016085302</v>
      </c>
      <c r="AR1091" s="153">
        <f>[1]节奏总纲!BD1091</f>
        <v>60.397401575255977</v>
      </c>
      <c r="AS1091" s="153">
        <f>[1]节奏总纲!BE1091</f>
        <v>65.138108261411887</v>
      </c>
    </row>
    <row r="1092" spans="17:45" x14ac:dyDescent="0.15">
      <c r="Q1092" s="153">
        <f>[1]节奏总纲!AC1092</f>
        <v>1089</v>
      </c>
      <c r="R1092" s="153">
        <f>[1]节奏总纲!AD1092</f>
        <v>100.89800774161354</v>
      </c>
      <c r="S1092" s="153">
        <f>[1]节奏总纲!AE1092</f>
        <v>103.20183816225705</v>
      </c>
      <c r="T1092" s="153">
        <f>[1]节奏总纲!AF1092</f>
        <v>106.31611556675516</v>
      </c>
      <c r="U1092" s="153">
        <f>[1]节奏总纲!AG1092</f>
        <v>111.15762949837601</v>
      </c>
      <c r="V1092" s="153">
        <f>[1]节奏总纲!AH1092</f>
        <v>120.27900177718737</v>
      </c>
      <c r="AN1092" s="153">
        <f>[1]节奏总纲!AZ1092</f>
        <v>1089</v>
      </c>
      <c r="AO1092" s="153">
        <f>[1]节奏总纲!BA1092</f>
        <v>54.171314654766505</v>
      </c>
      <c r="AP1092" s="153">
        <f>[1]节奏总纲!BB1092</f>
        <v>55.684138342046502</v>
      </c>
      <c r="AQ1092" s="153">
        <f>[1]节奏总纲!BC1092</f>
        <v>57.641413642869757</v>
      </c>
      <c r="AR1092" s="153">
        <f>[1]节奏总纲!BD1092</f>
        <v>60.403586813781359</v>
      </c>
      <c r="AS1092" s="153">
        <f>[1]节奏总纲!BE1092</f>
        <v>65.144068911451242</v>
      </c>
    </row>
    <row r="1093" spans="17:45" x14ac:dyDescent="0.15">
      <c r="Q1093" s="153">
        <f>[1]节奏总纲!AC1093</f>
        <v>1090</v>
      </c>
      <c r="R1093" s="153">
        <f>[1]节奏总纲!AD1093</f>
        <v>100.91161391951678</v>
      </c>
      <c r="S1093" s="153">
        <f>[1]节奏总纲!AE1093</f>
        <v>103.21476279454889</v>
      </c>
      <c r="T1093" s="153">
        <f>[1]节奏总纲!AF1093</f>
        <v>106.32910880298587</v>
      </c>
      <c r="U1093" s="153">
        <f>[1]节奏总纲!AG1093</f>
        <v>111.17033325582399</v>
      </c>
      <c r="V1093" s="153">
        <f>[1]节奏总纲!AH1093</f>
        <v>120.29227240966394</v>
      </c>
      <c r="AN1093" s="153">
        <f>[1]节奏总纲!AZ1093</f>
        <v>1090</v>
      </c>
      <c r="AO1093" s="153">
        <f>[1]节奏总纲!BA1093</f>
        <v>54.177267854085706</v>
      </c>
      <c r="AP1093" s="153">
        <f>[1]节奏总纲!BB1093</f>
        <v>55.690565797345698</v>
      </c>
      <c r="AQ1093" s="153">
        <f>[1]节奏总纲!BC1093</f>
        <v>57.647808269654213</v>
      </c>
      <c r="AR1093" s="153">
        <f>[1]节奏总纲!BD1093</f>
        <v>60.409772052306742</v>
      </c>
      <c r="AS1093" s="153">
        <f>[1]节奏总纲!BE1093</f>
        <v>65.150029561490598</v>
      </c>
    </row>
    <row r="1094" spans="17:45" x14ac:dyDescent="0.15">
      <c r="Q1094" s="153">
        <f>[1]节奏总纲!AC1094</f>
        <v>1091</v>
      </c>
      <c r="R1094" s="153">
        <f>[1]节奏总纲!AD1094</f>
        <v>100.92522009742001</v>
      </c>
      <c r="S1094" s="153">
        <f>[1]节奏总纲!AE1094</f>
        <v>103.22768742684073</v>
      </c>
      <c r="T1094" s="153">
        <f>[1]节奏总纲!AF1094</f>
        <v>106.34210203921658</v>
      </c>
      <c r="U1094" s="153">
        <f>[1]节奏总纲!AG1094</f>
        <v>111.18303701327197</v>
      </c>
      <c r="V1094" s="153">
        <f>[1]节奏总纲!AH1094</f>
        <v>120.30554304214051</v>
      </c>
      <c r="AN1094" s="153">
        <f>[1]节奏总纲!AZ1094</f>
        <v>1091</v>
      </c>
      <c r="AO1094" s="153">
        <f>[1]节奏总纲!BA1094</f>
        <v>54.183221053404914</v>
      </c>
      <c r="AP1094" s="153">
        <f>[1]节奏总纲!BB1094</f>
        <v>55.696993252644901</v>
      </c>
      <c r="AQ1094" s="153">
        <f>[1]节奏总纲!BC1094</f>
        <v>57.654202896438669</v>
      </c>
      <c r="AR1094" s="153">
        <f>[1]节奏总纲!BD1094</f>
        <v>60.415957290832132</v>
      </c>
      <c r="AS1094" s="153">
        <f>[1]节奏总纲!BE1094</f>
        <v>65.155990211529954</v>
      </c>
    </row>
    <row r="1095" spans="17:45" x14ac:dyDescent="0.15">
      <c r="Q1095" s="153">
        <f>[1]节奏总纲!AC1095</f>
        <v>1092</v>
      </c>
      <c r="R1095" s="153">
        <f>[1]节奏总纲!AD1095</f>
        <v>100.93882627532325</v>
      </c>
      <c r="S1095" s="153">
        <f>[1]节奏总纲!AE1095</f>
        <v>103.24061205913256</v>
      </c>
      <c r="T1095" s="153">
        <f>[1]节奏总纲!AF1095</f>
        <v>106.35509527544731</v>
      </c>
      <c r="U1095" s="153">
        <f>[1]节奏总纲!AG1095</f>
        <v>111.19574077071996</v>
      </c>
      <c r="V1095" s="153">
        <f>[1]节奏总纲!AH1095</f>
        <v>120.31881367461708</v>
      </c>
      <c r="AN1095" s="153">
        <f>[1]节奏总纲!AZ1095</f>
        <v>1092</v>
      </c>
      <c r="AO1095" s="153">
        <f>[1]节奏总纲!BA1095</f>
        <v>54.189174252724122</v>
      </c>
      <c r="AP1095" s="153">
        <f>[1]节奏总纲!BB1095</f>
        <v>55.703420707944098</v>
      </c>
      <c r="AQ1095" s="153">
        <f>[1]节奏总纲!BC1095</f>
        <v>57.660597523223124</v>
      </c>
      <c r="AR1095" s="153">
        <f>[1]节奏总纲!BD1095</f>
        <v>60.422142529357515</v>
      </c>
      <c r="AS1095" s="153">
        <f>[1]节奏总纲!BE1095</f>
        <v>65.161950861569309</v>
      </c>
    </row>
    <row r="1096" spans="17:45" x14ac:dyDescent="0.15">
      <c r="Q1096" s="153">
        <f>[1]节奏总纲!AC1096</f>
        <v>1093</v>
      </c>
      <c r="R1096" s="153">
        <f>[1]节奏总纲!AD1096</f>
        <v>100.95243245322648</v>
      </c>
      <c r="S1096" s="153">
        <f>[1]节奏总纲!AE1096</f>
        <v>103.2535366914244</v>
      </c>
      <c r="T1096" s="153">
        <f>[1]节奏总纲!AF1096</f>
        <v>106.36808851167802</v>
      </c>
      <c r="U1096" s="153">
        <f>[1]节奏总纲!AG1096</f>
        <v>111.20844452816795</v>
      </c>
      <c r="V1096" s="153">
        <f>[1]节奏总纲!AH1096</f>
        <v>120.33208430709365</v>
      </c>
      <c r="AN1096" s="153">
        <f>[1]节奏总纲!AZ1096</f>
        <v>1093</v>
      </c>
      <c r="AO1096" s="153">
        <f>[1]节奏总纲!BA1096</f>
        <v>54.19512745204333</v>
      </c>
      <c r="AP1096" s="153">
        <f>[1]节奏总纲!BB1096</f>
        <v>55.709848163243294</v>
      </c>
      <c r="AQ1096" s="153">
        <f>[1]节奏总纲!BC1096</f>
        <v>57.66699215000758</v>
      </c>
      <c r="AR1096" s="153">
        <f>[1]节奏总纲!BD1096</f>
        <v>60.428327767882898</v>
      </c>
      <c r="AS1096" s="153">
        <f>[1]节奏总纲!BE1096</f>
        <v>65.167911511608665</v>
      </c>
    </row>
    <row r="1097" spans="17:45" x14ac:dyDescent="0.15">
      <c r="Q1097" s="153">
        <f>[1]节奏总纲!AC1097</f>
        <v>1094</v>
      </c>
      <c r="R1097" s="153">
        <f>[1]节奏总纲!AD1097</f>
        <v>100.96603863112972</v>
      </c>
      <c r="S1097" s="153">
        <f>[1]节奏总纲!AE1097</f>
        <v>103.26646132371624</v>
      </c>
      <c r="T1097" s="153">
        <f>[1]节奏总纲!AF1097</f>
        <v>106.38108174790874</v>
      </c>
      <c r="U1097" s="153">
        <f>[1]节奏总纲!AG1097</f>
        <v>111.22114828561593</v>
      </c>
      <c r="V1097" s="153">
        <f>[1]节奏总纲!AH1097</f>
        <v>120.34535493957021</v>
      </c>
      <c r="AN1097" s="153">
        <f>[1]节奏总纲!AZ1097</f>
        <v>1094</v>
      </c>
      <c r="AO1097" s="153">
        <f>[1]节奏总纲!BA1097</f>
        <v>54.201080651362531</v>
      </c>
      <c r="AP1097" s="153">
        <f>[1]节奏总纲!BB1097</f>
        <v>55.71627561854249</v>
      </c>
      <c r="AQ1097" s="153">
        <f>[1]节奏总纲!BC1097</f>
        <v>57.673386776792036</v>
      </c>
      <c r="AR1097" s="153">
        <f>[1]节奏总纲!BD1097</f>
        <v>60.434513006408281</v>
      </c>
      <c r="AS1097" s="153">
        <f>[1]节奏总纲!BE1097</f>
        <v>65.173872161648035</v>
      </c>
    </row>
    <row r="1098" spans="17:45" x14ac:dyDescent="0.15">
      <c r="Q1098" s="153">
        <f>[1]节奏总纲!AC1098</f>
        <v>1095</v>
      </c>
      <c r="R1098" s="153">
        <f>[1]节奏总纲!AD1098</f>
        <v>100.97964480903296</v>
      </c>
      <c r="S1098" s="153">
        <f>[1]节奏总纲!AE1098</f>
        <v>103.27938595600808</v>
      </c>
      <c r="T1098" s="153">
        <f>[1]节奏总纲!AF1098</f>
        <v>106.39407498413945</v>
      </c>
      <c r="U1098" s="153">
        <f>[1]节奏总纲!AG1098</f>
        <v>111.23385204306391</v>
      </c>
      <c r="V1098" s="153">
        <f>[1]节奏总纲!AH1098</f>
        <v>120.35862557204679</v>
      </c>
      <c r="AN1098" s="153">
        <f>[1]节奏总纲!AZ1098</f>
        <v>1095</v>
      </c>
      <c r="AO1098" s="153">
        <f>[1]节奏总纲!BA1098</f>
        <v>54.207033850681739</v>
      </c>
      <c r="AP1098" s="153">
        <f>[1]节奏总纲!BB1098</f>
        <v>55.722703073841686</v>
      </c>
      <c r="AQ1098" s="153">
        <f>[1]节奏总纲!BC1098</f>
        <v>57.679781403576492</v>
      </c>
      <c r="AR1098" s="153">
        <f>[1]节奏总纲!BD1098</f>
        <v>60.440698244933671</v>
      </c>
      <c r="AS1098" s="153">
        <f>[1]节奏总纲!BE1098</f>
        <v>65.17983281168739</v>
      </c>
    </row>
    <row r="1099" spans="17:45" x14ac:dyDescent="0.15">
      <c r="Q1099" s="153">
        <f>[1]节奏总纲!AC1099</f>
        <v>1096</v>
      </c>
      <c r="R1099" s="153">
        <f>[1]节奏总纲!AD1099</f>
        <v>100.99325098693619</v>
      </c>
      <c r="S1099" s="153">
        <f>[1]节奏总纲!AE1099</f>
        <v>103.29231058829993</v>
      </c>
      <c r="T1099" s="153">
        <f>[1]节奏总纲!AF1099</f>
        <v>106.40706822037016</v>
      </c>
      <c r="U1099" s="153">
        <f>[1]节奏总纲!AG1099</f>
        <v>111.2465558005119</v>
      </c>
      <c r="V1099" s="153">
        <f>[1]节奏总纲!AH1099</f>
        <v>120.37189620452335</v>
      </c>
      <c r="AN1099" s="153">
        <f>[1]节奏总纲!AZ1099</f>
        <v>1096</v>
      </c>
      <c r="AO1099" s="153">
        <f>[1]节奏总纲!BA1099</f>
        <v>54.212987050000947</v>
      </c>
      <c r="AP1099" s="153">
        <f>[1]节奏总纲!BB1099</f>
        <v>55.729130529140882</v>
      </c>
      <c r="AQ1099" s="153">
        <f>[1]节奏总纲!BC1099</f>
        <v>57.686176030360947</v>
      </c>
      <c r="AR1099" s="153">
        <f>[1]节奏总纲!BD1099</f>
        <v>60.446883483459054</v>
      </c>
      <c r="AS1099" s="153">
        <f>[1]节奏总纲!BE1099</f>
        <v>65.185793461726746</v>
      </c>
    </row>
    <row r="1100" spans="17:45" x14ac:dyDescent="0.15">
      <c r="Q1100" s="153">
        <f>[1]节奏总纲!AC1100</f>
        <v>1097</v>
      </c>
      <c r="R1100" s="153">
        <f>[1]节奏总纲!AD1100</f>
        <v>101.00639796102359</v>
      </c>
      <c r="S1100" s="153">
        <f>[1]节奏总纲!AE1100</f>
        <v>103.30523522059175</v>
      </c>
      <c r="T1100" s="153">
        <f>[1]节奏总纲!AF1100</f>
        <v>106.42006145660088</v>
      </c>
      <c r="U1100" s="153">
        <f>[1]节奏总纲!AG1100</f>
        <v>111.25925955795988</v>
      </c>
      <c r="V1100" s="153">
        <f>[1]节奏总纲!AH1100</f>
        <v>120.38516683699991</v>
      </c>
      <c r="AN1100" s="153">
        <f>[1]节奏总纲!AZ1100</f>
        <v>1097</v>
      </c>
      <c r="AO1100" s="153">
        <f>[1]节奏总纲!BA1100</f>
        <v>54.218940249320148</v>
      </c>
      <c r="AP1100" s="153">
        <f>[1]节奏总纲!BB1100</f>
        <v>55.735557984440078</v>
      </c>
      <c r="AQ1100" s="153">
        <f>[1]节奏总纲!BC1100</f>
        <v>57.692570657145403</v>
      </c>
      <c r="AR1100" s="153">
        <f>[1]节奏总纲!BD1100</f>
        <v>60.453068721984437</v>
      </c>
      <c r="AS1100" s="153">
        <f>[1]节奏总纲!BE1100</f>
        <v>65.191754111766102</v>
      </c>
    </row>
    <row r="1101" spans="17:45" x14ac:dyDescent="0.15">
      <c r="Q1101" s="153">
        <f>[1]节奏总纲!AC1101</f>
        <v>1098</v>
      </c>
      <c r="R1101" s="153">
        <f>[1]节奏总纲!AD1101</f>
        <v>101.01909297389602</v>
      </c>
      <c r="S1101" s="153">
        <f>[1]节奏总纲!AE1101</f>
        <v>103.3181598528836</v>
      </c>
      <c r="T1101" s="153">
        <f>[1]节奏总纲!AF1101</f>
        <v>106.43305469283159</v>
      </c>
      <c r="U1101" s="153">
        <f>[1]节奏总纲!AG1101</f>
        <v>111.27196331540786</v>
      </c>
      <c r="V1101" s="153">
        <f>[1]节奏总纲!AH1101</f>
        <v>120.39843746947649</v>
      </c>
      <c r="AN1101" s="153">
        <f>[1]节奏总纲!AZ1101</f>
        <v>1098</v>
      </c>
      <c r="AO1101" s="153">
        <f>[1]节奏总纲!BA1101</f>
        <v>54.224893448639357</v>
      </c>
      <c r="AP1101" s="153">
        <f>[1]节奏总纲!BB1101</f>
        <v>55.741985439739274</v>
      </c>
      <c r="AQ1101" s="153">
        <f>[1]节奏总纲!BC1101</f>
        <v>57.698965283929859</v>
      </c>
      <c r="AR1101" s="153">
        <f>[1]节奏总纲!BD1101</f>
        <v>60.45925396050982</v>
      </c>
      <c r="AS1101" s="153">
        <f>[1]节奏总纲!BE1101</f>
        <v>65.197714761805457</v>
      </c>
    </row>
    <row r="1102" spans="17:45" x14ac:dyDescent="0.15">
      <c r="Q1102" s="153">
        <f>[1]节奏总纲!AC1102</f>
        <v>1099</v>
      </c>
      <c r="R1102" s="153">
        <f>[1]节奏总纲!AD1102</f>
        <v>101.03178798676846</v>
      </c>
      <c r="S1102" s="153">
        <f>[1]节奏总纲!AE1102</f>
        <v>103.33108448517544</v>
      </c>
      <c r="T1102" s="153">
        <f>[1]节奏总纲!AF1102</f>
        <v>106.4460479290623</v>
      </c>
      <c r="U1102" s="153">
        <f>[1]节奏总纲!AG1102</f>
        <v>111.28466707285584</v>
      </c>
      <c r="V1102" s="153">
        <f>[1]节奏总纲!AH1102</f>
        <v>120.41170810195305</v>
      </c>
      <c r="AN1102" s="153">
        <f>[1]节奏总纲!AZ1102</f>
        <v>1099</v>
      </c>
      <c r="AO1102" s="153">
        <f>[1]节奏总纲!BA1102</f>
        <v>54.230846647958565</v>
      </c>
      <c r="AP1102" s="153">
        <f>[1]节奏总纲!BB1102</f>
        <v>55.74841289503847</v>
      </c>
      <c r="AQ1102" s="153">
        <f>[1]节奏总纲!BC1102</f>
        <v>57.705359910714314</v>
      </c>
      <c r="AR1102" s="153">
        <f>[1]节奏总纲!BD1102</f>
        <v>60.46543919903521</v>
      </c>
      <c r="AS1102" s="153">
        <f>[1]节奏总纲!BE1102</f>
        <v>65.203675411844813</v>
      </c>
    </row>
    <row r="1103" spans="17:45" x14ac:dyDescent="0.15">
      <c r="Q1103" s="153">
        <f>[1]节奏总纲!AC1103</f>
        <v>1100</v>
      </c>
      <c r="R1103" s="153">
        <f>[1]节奏总纲!AD1103</f>
        <v>101.04448299964091</v>
      </c>
      <c r="S1103" s="153">
        <f>[1]节奏总纲!AE1103</f>
        <v>103.34400911746728</v>
      </c>
      <c r="T1103" s="153">
        <f>[1]节奏总纲!AF1103</f>
        <v>106.45904116529302</v>
      </c>
      <c r="U1103" s="153">
        <f>[1]节奏总纲!AG1103</f>
        <v>111.29737083030383</v>
      </c>
      <c r="V1103" s="153">
        <f>[1]节奏总纲!AH1103</f>
        <v>120.42497873442963</v>
      </c>
      <c r="AN1103" s="153">
        <f>[1]节奏总纲!AZ1103</f>
        <v>1100</v>
      </c>
      <c r="AO1103" s="153">
        <f>[1]节奏总纲!BA1103</f>
        <v>54.236799847277773</v>
      </c>
      <c r="AP1103" s="153">
        <f>[1]节奏总纲!BB1103</f>
        <v>55.754840350337666</v>
      </c>
      <c r="AQ1103" s="153">
        <f>[1]节奏总纲!BC1103</f>
        <v>57.711754537498777</v>
      </c>
      <c r="AR1103" s="153">
        <f>[1]节奏总纲!BD1103</f>
        <v>60.471624437560592</v>
      </c>
      <c r="AS1103" s="153">
        <f>[1]节奏总纲!BE1103</f>
        <v>65.209636061884169</v>
      </c>
    </row>
    <row r="1104" spans="17:45" x14ac:dyDescent="0.15">
      <c r="Q1104" s="153">
        <f>[1]节奏总纲!AC1104</f>
        <v>1101</v>
      </c>
      <c r="R1104" s="153">
        <f>[1]节奏总纲!AD1104</f>
        <v>101.05717801251335</v>
      </c>
      <c r="S1104" s="153">
        <f>[1]节奏总纲!AE1104</f>
        <v>103.35693374975912</v>
      </c>
      <c r="T1104" s="153">
        <f>[1]节奏总纲!AF1104</f>
        <v>106.47203440152373</v>
      </c>
      <c r="U1104" s="153">
        <f>[1]节奏总纲!AG1104</f>
        <v>111.31007458775181</v>
      </c>
      <c r="V1104" s="153">
        <f>[1]节奏总纲!AH1104</f>
        <v>120.43824936690619</v>
      </c>
      <c r="AN1104" s="153">
        <f>[1]节奏总纲!AZ1104</f>
        <v>1101</v>
      </c>
      <c r="AO1104" s="153">
        <f>[1]节奏总纲!BA1104</f>
        <v>54.242753046596974</v>
      </c>
      <c r="AP1104" s="153">
        <f>[1]节奏总纲!BB1104</f>
        <v>55.761267805636862</v>
      </c>
      <c r="AQ1104" s="153">
        <f>[1]节奏总纲!BC1104</f>
        <v>57.718149164283233</v>
      </c>
      <c r="AR1104" s="153">
        <f>[1]节奏总纲!BD1104</f>
        <v>60.477809676085975</v>
      </c>
      <c r="AS1104" s="153">
        <f>[1]节奏总纲!BE1104</f>
        <v>65.215596711923524</v>
      </c>
    </row>
    <row r="1105" spans="17:45" x14ac:dyDescent="0.15">
      <c r="Q1105" s="153">
        <f>[1]节奏总纲!AC1105</f>
        <v>1102</v>
      </c>
      <c r="R1105" s="153">
        <f>[1]节奏总纲!AD1105</f>
        <v>101.06987302538577</v>
      </c>
      <c r="S1105" s="153">
        <f>[1]节奏总纲!AE1105</f>
        <v>103.36985838205096</v>
      </c>
      <c r="T1105" s="153">
        <f>[1]节奏总纲!AF1105</f>
        <v>106.48502763775444</v>
      </c>
      <c r="U1105" s="153">
        <f>[1]节奏总纲!AG1105</f>
        <v>111.32277834519979</v>
      </c>
      <c r="V1105" s="153">
        <f>[1]节奏总纲!AH1105</f>
        <v>120.45151999938277</v>
      </c>
      <c r="AN1105" s="153">
        <f>[1]节奏总纲!AZ1105</f>
        <v>1102</v>
      </c>
      <c r="AO1105" s="153">
        <f>[1]节奏总纲!BA1105</f>
        <v>54.248706245916182</v>
      </c>
      <c r="AP1105" s="153">
        <f>[1]节奏总纲!BB1105</f>
        <v>55.767695260936065</v>
      </c>
      <c r="AQ1105" s="153">
        <f>[1]节奏总纲!BC1105</f>
        <v>57.724543791067688</v>
      </c>
      <c r="AR1105" s="153">
        <f>[1]节奏总纲!BD1105</f>
        <v>60.483994914611365</v>
      </c>
      <c r="AS1105" s="153">
        <f>[1]节奏总纲!BE1105</f>
        <v>65.22155736196288</v>
      </c>
    </row>
    <row r="1106" spans="17:45" x14ac:dyDescent="0.15">
      <c r="Q1106" s="153">
        <f>[1]节奏总纲!AC1106</f>
        <v>1103</v>
      </c>
      <c r="R1106" s="153">
        <f>[1]节奏总纲!AD1106</f>
        <v>101.08256803825822</v>
      </c>
      <c r="S1106" s="153">
        <f>[1]节奏总纲!AE1106</f>
        <v>103.38278301434279</v>
      </c>
      <c r="T1106" s="153">
        <f>[1]节奏总纲!AF1106</f>
        <v>106.49802087398515</v>
      </c>
      <c r="U1106" s="153">
        <f>[1]节奏总纲!AG1106</f>
        <v>111.33548210264777</v>
      </c>
      <c r="V1106" s="153">
        <f>[1]节奏总纲!AH1106</f>
        <v>120.46479063185933</v>
      </c>
      <c r="AN1106" s="153">
        <f>[1]节奏总纲!AZ1106</f>
        <v>1103</v>
      </c>
      <c r="AO1106" s="153">
        <f>[1]节奏总纲!BA1106</f>
        <v>54.25465944523539</v>
      </c>
      <c r="AP1106" s="153">
        <f>[1]节奏总纲!BB1106</f>
        <v>55.774122716235262</v>
      </c>
      <c r="AQ1106" s="153">
        <f>[1]节奏总纲!BC1106</f>
        <v>57.730938417852144</v>
      </c>
      <c r="AR1106" s="153">
        <f>[1]节奏总纲!BD1106</f>
        <v>60.490180153136748</v>
      </c>
      <c r="AS1106" s="153">
        <f>[1]节奏总纲!BE1106</f>
        <v>65.227518012002236</v>
      </c>
    </row>
    <row r="1107" spans="17:45" x14ac:dyDescent="0.15">
      <c r="Q1107" s="153">
        <f>[1]节奏总纲!AC1107</f>
        <v>1104</v>
      </c>
      <c r="R1107" s="153">
        <f>[1]节奏总纲!AD1107</f>
        <v>101.09526305113066</v>
      </c>
      <c r="S1107" s="153">
        <f>[1]节奏总纲!AE1107</f>
        <v>103.39570764663463</v>
      </c>
      <c r="T1107" s="153">
        <f>[1]节奏总纲!AF1107</f>
        <v>106.51101411021587</v>
      </c>
      <c r="U1107" s="153">
        <f>[1]节奏总纲!AG1107</f>
        <v>111.34818586009575</v>
      </c>
      <c r="V1107" s="153">
        <f>[1]节奏总纲!AH1107</f>
        <v>120.47806126433591</v>
      </c>
      <c r="AN1107" s="153">
        <f>[1]节奏总纲!AZ1107</f>
        <v>1104</v>
      </c>
      <c r="AO1107" s="153">
        <f>[1]节奏总纲!BA1107</f>
        <v>54.260612644554598</v>
      </c>
      <c r="AP1107" s="153">
        <f>[1]节奏总纲!BB1107</f>
        <v>55.780550171534458</v>
      </c>
      <c r="AQ1107" s="153">
        <f>[1]节奏总纲!BC1107</f>
        <v>57.7373330446366</v>
      </c>
      <c r="AR1107" s="153">
        <f>[1]节奏总纲!BD1107</f>
        <v>60.496365391662131</v>
      </c>
      <c r="AS1107" s="153">
        <f>[1]节奏总纲!BE1107</f>
        <v>65.233478662041591</v>
      </c>
    </row>
    <row r="1108" spans="17:45" x14ac:dyDescent="0.15">
      <c r="Q1108" s="153">
        <f>[1]节奏总纲!AC1108</f>
        <v>1105</v>
      </c>
      <c r="R1108" s="153">
        <f>[1]节奏总纲!AD1108</f>
        <v>101.10795806400309</v>
      </c>
      <c r="S1108" s="153">
        <f>[1]节奏总纲!AE1108</f>
        <v>103.40863227892648</v>
      </c>
      <c r="T1108" s="153">
        <f>[1]节奏总纲!AF1108</f>
        <v>106.52400734644658</v>
      </c>
      <c r="U1108" s="153">
        <f>[1]节奏总纲!AG1108</f>
        <v>111.36088961754375</v>
      </c>
      <c r="V1108" s="153">
        <f>[1]节奏总纲!AH1108</f>
        <v>120.49133189681247</v>
      </c>
      <c r="AN1108" s="153">
        <f>[1]节奏总纲!AZ1108</f>
        <v>1105</v>
      </c>
      <c r="AO1108" s="153">
        <f>[1]节奏总纲!BA1108</f>
        <v>54.266565843873799</v>
      </c>
      <c r="AP1108" s="153">
        <f>[1]节奏总纲!BB1108</f>
        <v>55.786977626833654</v>
      </c>
      <c r="AQ1108" s="153">
        <f>[1]节奏总纲!BC1108</f>
        <v>57.743727671421055</v>
      </c>
      <c r="AR1108" s="153">
        <f>[1]节奏总纲!BD1108</f>
        <v>60.502550630187514</v>
      </c>
      <c r="AS1108" s="153">
        <f>[1]节奏总纲!BE1108</f>
        <v>65.239439312080947</v>
      </c>
    </row>
    <row r="1109" spans="17:45" x14ac:dyDescent="0.15">
      <c r="Q1109" s="153">
        <f>[1]节奏总纲!AC1109</f>
        <v>1106</v>
      </c>
      <c r="R1109" s="153">
        <f>[1]节奏总纲!AD1109</f>
        <v>101.12065307687553</v>
      </c>
      <c r="S1109" s="153">
        <f>[1]节奏总纲!AE1109</f>
        <v>103.42155691121832</v>
      </c>
      <c r="T1109" s="153">
        <f>[1]节奏总纲!AF1109</f>
        <v>106.53700058267729</v>
      </c>
      <c r="U1109" s="153">
        <f>[1]节奏总纲!AG1109</f>
        <v>111.37359337499173</v>
      </c>
      <c r="V1109" s="153">
        <f>[1]节奏总纲!AH1109</f>
        <v>120.50460252928903</v>
      </c>
      <c r="AN1109" s="153">
        <f>[1]节奏总纲!AZ1109</f>
        <v>1106</v>
      </c>
      <c r="AO1109" s="153">
        <f>[1]节奏总纲!BA1109</f>
        <v>54.272519043193007</v>
      </c>
      <c r="AP1109" s="153">
        <f>[1]节奏总纲!BB1109</f>
        <v>55.79340508213285</v>
      </c>
      <c r="AQ1109" s="153">
        <f>[1]节奏总纲!BC1109</f>
        <v>57.750122298205511</v>
      </c>
      <c r="AR1109" s="153">
        <f>[1]节奏总纲!BD1109</f>
        <v>60.508735868712904</v>
      </c>
      <c r="AS1109" s="153">
        <f>[1]节奏总纲!BE1109</f>
        <v>65.245399962120302</v>
      </c>
    </row>
    <row r="1110" spans="17:45" x14ac:dyDescent="0.15">
      <c r="Q1110" s="153">
        <f>[1]节奏总纲!AC1110</f>
        <v>1107</v>
      </c>
      <c r="R1110" s="153">
        <f>[1]节奏总纲!AD1110</f>
        <v>101.13334808974797</v>
      </c>
      <c r="S1110" s="153">
        <f>[1]节奏总纲!AE1110</f>
        <v>103.43448154351016</v>
      </c>
      <c r="T1110" s="153">
        <f>[1]节奏总纲!AF1110</f>
        <v>106.54999381890802</v>
      </c>
      <c r="U1110" s="153">
        <f>[1]节奏总纲!AG1110</f>
        <v>111.38629713243971</v>
      </c>
      <c r="V1110" s="153">
        <f>[1]节奏总纲!AH1110</f>
        <v>120.51787316176561</v>
      </c>
      <c r="AN1110" s="153">
        <f>[1]节奏总纲!AZ1110</f>
        <v>1107</v>
      </c>
      <c r="AO1110" s="153">
        <f>[1]节奏总纲!BA1110</f>
        <v>54.278472242512215</v>
      </c>
      <c r="AP1110" s="153">
        <f>[1]节奏总纲!BB1110</f>
        <v>55.799832537432046</v>
      </c>
      <c r="AQ1110" s="153">
        <f>[1]节奏总纲!BC1110</f>
        <v>57.756516924989967</v>
      </c>
      <c r="AR1110" s="153">
        <f>[1]节奏总纲!BD1110</f>
        <v>60.514921107238287</v>
      </c>
      <c r="AS1110" s="153">
        <f>[1]节奏总纲!BE1110</f>
        <v>65.251360612159658</v>
      </c>
    </row>
    <row r="1111" spans="17:45" x14ac:dyDescent="0.15">
      <c r="Q1111" s="153">
        <f>[1]节奏总纲!AC1111</f>
        <v>1108</v>
      </c>
      <c r="R1111" s="153">
        <f>[1]节奏总纲!AD1111</f>
        <v>101.14604310262041</v>
      </c>
      <c r="S1111" s="153">
        <f>[1]节奏总纲!AE1111</f>
        <v>103.44740617580199</v>
      </c>
      <c r="T1111" s="153">
        <f>[1]节奏总纲!AF1111</f>
        <v>106.56298705513873</v>
      </c>
      <c r="U1111" s="153">
        <f>[1]节奏总纲!AG1111</f>
        <v>111.39900088988769</v>
      </c>
      <c r="V1111" s="153">
        <f>[1]节奏总纲!AH1111</f>
        <v>120.53114379424217</v>
      </c>
      <c r="AN1111" s="153">
        <f>[1]节奏总纲!AZ1111</f>
        <v>1108</v>
      </c>
      <c r="AO1111" s="153">
        <f>[1]节奏总纲!BA1111</f>
        <v>54.284425441831416</v>
      </c>
      <c r="AP1111" s="153">
        <f>[1]节奏总纲!BB1111</f>
        <v>55.806259992731242</v>
      </c>
      <c r="AQ1111" s="153">
        <f>[1]节奏总纲!BC1111</f>
        <v>57.762911551774422</v>
      </c>
      <c r="AR1111" s="153">
        <f>[1]节奏总纲!BD1111</f>
        <v>60.52110634576367</v>
      </c>
      <c r="AS1111" s="153">
        <f>[1]节奏总纲!BE1111</f>
        <v>65.257321262199014</v>
      </c>
    </row>
    <row r="1112" spans="17:45" x14ac:dyDescent="0.15">
      <c r="Q1112" s="153">
        <f>[1]节奏总纲!AC1112</f>
        <v>1109</v>
      </c>
      <c r="R1112" s="153">
        <f>[1]节奏总纲!AD1112</f>
        <v>101.15873811549284</v>
      </c>
      <c r="S1112" s="153">
        <f>[1]节奏总纲!AE1112</f>
        <v>103.46033080809383</v>
      </c>
      <c r="T1112" s="153">
        <f>[1]节奏总纲!AF1112</f>
        <v>106.57598029136945</v>
      </c>
      <c r="U1112" s="153">
        <f>[1]节奏总纲!AG1112</f>
        <v>111.41170464733568</v>
      </c>
      <c r="V1112" s="153">
        <f>[1]节奏总纲!AH1112</f>
        <v>120.54441442671875</v>
      </c>
      <c r="AN1112" s="153">
        <f>[1]节奏总纲!AZ1112</f>
        <v>1109</v>
      </c>
      <c r="AO1112" s="153">
        <f>[1]节奏总纲!BA1112</f>
        <v>54.290378641150625</v>
      </c>
      <c r="AP1112" s="153">
        <f>[1]节奏总纲!BB1112</f>
        <v>55.812687448030438</v>
      </c>
      <c r="AQ1112" s="153">
        <f>[1]节奏总纲!BC1112</f>
        <v>57.769306178558878</v>
      </c>
      <c r="AR1112" s="153">
        <f>[1]节奏总纲!BD1112</f>
        <v>60.527291584289053</v>
      </c>
      <c r="AS1112" s="153">
        <f>[1]节奏总纲!BE1112</f>
        <v>65.263281912238369</v>
      </c>
    </row>
    <row r="1113" spans="17:45" x14ac:dyDescent="0.15">
      <c r="Q1113" s="153">
        <f>[1]节奏总纲!AC1113</f>
        <v>1110</v>
      </c>
      <c r="R1113" s="153">
        <f>[1]节奏总纲!AD1113</f>
        <v>101.17143312836528</v>
      </c>
      <c r="S1113" s="153">
        <f>[1]节奏总纲!AE1113</f>
        <v>103.47325544038567</v>
      </c>
      <c r="T1113" s="153">
        <f>[1]节奏总纲!AF1113</f>
        <v>106.58897352760016</v>
      </c>
      <c r="U1113" s="153">
        <f>[1]节奏总纲!AG1113</f>
        <v>111.42440840478366</v>
      </c>
      <c r="V1113" s="153">
        <f>[1]节奏总纲!AH1113</f>
        <v>120.55768505919531</v>
      </c>
      <c r="AN1113" s="153">
        <f>[1]节奏总纲!AZ1113</f>
        <v>1110</v>
      </c>
      <c r="AO1113" s="153">
        <f>[1]节奏总纲!BA1113</f>
        <v>54.296331840469833</v>
      </c>
      <c r="AP1113" s="153">
        <f>[1]节奏总纲!BB1113</f>
        <v>55.819114903329634</v>
      </c>
      <c r="AQ1113" s="153">
        <f>[1]节奏总纲!BC1113</f>
        <v>57.775700805343334</v>
      </c>
      <c r="AR1113" s="153">
        <f>[1]节奏总纲!BD1113</f>
        <v>60.533476822814443</v>
      </c>
      <c r="AS1113" s="153">
        <f>[1]节奏总纲!BE1113</f>
        <v>65.269242562277725</v>
      </c>
    </row>
    <row r="1114" spans="17:45" x14ac:dyDescent="0.15">
      <c r="Q1114" s="153">
        <f>[1]节奏总纲!AC1114</f>
        <v>1111</v>
      </c>
      <c r="R1114" s="153">
        <f>[1]节奏总纲!AD1114</f>
        <v>101.18412814123772</v>
      </c>
      <c r="S1114" s="153">
        <f>[1]节奏总纲!AE1114</f>
        <v>103.48618007267751</v>
      </c>
      <c r="T1114" s="153">
        <f>[1]节奏总纲!AF1114</f>
        <v>106.60196676383087</v>
      </c>
      <c r="U1114" s="153">
        <f>[1]节奏总纲!AG1114</f>
        <v>111.43711216223164</v>
      </c>
      <c r="V1114" s="153">
        <f>[1]节奏总纲!AH1114</f>
        <v>120.57095569167188</v>
      </c>
      <c r="AN1114" s="153">
        <f>[1]节奏总纲!AZ1114</f>
        <v>1111</v>
      </c>
      <c r="AO1114" s="153">
        <f>[1]节奏总纲!BA1114</f>
        <v>54.302285039789041</v>
      </c>
      <c r="AP1114" s="153">
        <f>[1]节奏总纲!BB1114</f>
        <v>55.82554235862883</v>
      </c>
      <c r="AQ1114" s="153">
        <f>[1]节奏总纲!BC1114</f>
        <v>57.78209543212779</v>
      </c>
      <c r="AR1114" s="153">
        <f>[1]节奏总纲!BD1114</f>
        <v>60.539662061339826</v>
      </c>
      <c r="AS1114" s="153">
        <f>[1]节奏总纲!BE1114</f>
        <v>65.275203212317095</v>
      </c>
    </row>
    <row r="1115" spans="17:45" x14ac:dyDescent="0.15">
      <c r="Q1115" s="153">
        <f>[1]节奏总纲!AC1115</f>
        <v>1112</v>
      </c>
      <c r="R1115" s="153">
        <f>[1]节奏总纲!AD1115</f>
        <v>101.19682315411016</v>
      </c>
      <c r="S1115" s="153">
        <f>[1]节奏总纲!AE1115</f>
        <v>103.49910470496935</v>
      </c>
      <c r="T1115" s="153">
        <f>[1]节奏总纲!AF1115</f>
        <v>106.61496000006159</v>
      </c>
      <c r="U1115" s="153">
        <f>[1]节奏总纲!AG1115</f>
        <v>111.44981591967962</v>
      </c>
      <c r="V1115" s="153">
        <f>[1]节奏总纲!AH1115</f>
        <v>120.58422632414845</v>
      </c>
      <c r="AN1115" s="153">
        <f>[1]节奏总纲!AZ1115</f>
        <v>1112</v>
      </c>
      <c r="AO1115" s="153">
        <f>[1]节奏总纲!BA1115</f>
        <v>54.308238239108242</v>
      </c>
      <c r="AP1115" s="153">
        <f>[1]节奏总纲!BB1115</f>
        <v>55.831969813928033</v>
      </c>
      <c r="AQ1115" s="153">
        <f>[1]节奏总纲!BC1115</f>
        <v>57.788490058912245</v>
      </c>
      <c r="AR1115" s="153">
        <f>[1]节奏总纲!BD1115</f>
        <v>60.545847299865208</v>
      </c>
      <c r="AS1115" s="153">
        <f>[1]节奏总纲!BE1115</f>
        <v>65.281163862356451</v>
      </c>
    </row>
    <row r="1116" spans="17:45" x14ac:dyDescent="0.15">
      <c r="Q1116" s="153">
        <f>[1]节奏总纲!AC1116</f>
        <v>1113</v>
      </c>
      <c r="R1116" s="153">
        <f>[1]节奏总纲!AD1116</f>
        <v>101.20951816698259</v>
      </c>
      <c r="S1116" s="153">
        <f>[1]节奏总纲!AE1116</f>
        <v>103.5120293372612</v>
      </c>
      <c r="T1116" s="153">
        <f>[1]节奏总纲!AF1116</f>
        <v>106.6279532362923</v>
      </c>
      <c r="U1116" s="153">
        <f>[1]节奏总纲!AG1116</f>
        <v>111.46251967712762</v>
      </c>
      <c r="V1116" s="153">
        <f>[1]节奏总纲!AH1116</f>
        <v>120.59749695662501</v>
      </c>
      <c r="AN1116" s="153">
        <f>[1]节奏总纲!AZ1116</f>
        <v>1113</v>
      </c>
      <c r="AO1116" s="153">
        <f>[1]节奏总纲!BA1116</f>
        <v>54.31419143842745</v>
      </c>
      <c r="AP1116" s="153">
        <f>[1]节奏总纲!BB1116</f>
        <v>55.838397269227229</v>
      </c>
      <c r="AQ1116" s="153">
        <f>[1]节奏总纲!BC1116</f>
        <v>57.794884685696701</v>
      </c>
      <c r="AR1116" s="153">
        <f>[1]节奏总纲!BD1116</f>
        <v>60.552032538390598</v>
      </c>
      <c r="AS1116" s="153">
        <f>[1]节奏总纲!BE1116</f>
        <v>65.287124512395806</v>
      </c>
    </row>
    <row r="1117" spans="17:45" x14ac:dyDescent="0.15">
      <c r="Q1117" s="153">
        <f>[1]节奏总纲!AC1117</f>
        <v>1114</v>
      </c>
      <c r="R1117" s="153">
        <f>[1]节奏总纲!AD1117</f>
        <v>101.22221317985503</v>
      </c>
      <c r="S1117" s="153">
        <f>[1]节奏总纲!AE1117</f>
        <v>103.52495396955302</v>
      </c>
      <c r="T1117" s="153">
        <f>[1]节奏总纲!AF1117</f>
        <v>106.64094647252301</v>
      </c>
      <c r="U1117" s="153">
        <f>[1]节奏总纲!AG1117</f>
        <v>111.4752234345756</v>
      </c>
      <c r="V1117" s="153">
        <f>[1]节奏总纲!AH1117</f>
        <v>120.61076758910158</v>
      </c>
      <c r="AN1117" s="153">
        <f>[1]节奏总纲!AZ1117</f>
        <v>1114</v>
      </c>
      <c r="AO1117" s="153">
        <f>[1]节奏总纲!BA1117</f>
        <v>54.320144637746658</v>
      </c>
      <c r="AP1117" s="153">
        <f>[1]节奏总纲!BB1117</f>
        <v>55.844824724526426</v>
      </c>
      <c r="AQ1117" s="153">
        <f>[1]节奏总纲!BC1117</f>
        <v>57.801279312481157</v>
      </c>
      <c r="AR1117" s="153">
        <f>[1]节奏总纲!BD1117</f>
        <v>60.558217776915981</v>
      </c>
      <c r="AS1117" s="153">
        <f>[1]节奏总纲!BE1117</f>
        <v>65.293085162435162</v>
      </c>
    </row>
    <row r="1118" spans="17:45" x14ac:dyDescent="0.15">
      <c r="Q1118" s="153">
        <f>[1]节奏总纲!AC1118</f>
        <v>1115</v>
      </c>
      <c r="R1118" s="153">
        <f>[1]节奏总纲!AD1118</f>
        <v>101.23490819272747</v>
      </c>
      <c r="S1118" s="153">
        <f>[1]节奏总纲!AE1118</f>
        <v>103.53787860184487</v>
      </c>
      <c r="T1118" s="153">
        <f>[1]节奏总纲!AF1118</f>
        <v>106.65393970875373</v>
      </c>
      <c r="U1118" s="153">
        <f>[1]节奏总纲!AG1118</f>
        <v>111.48792719202358</v>
      </c>
      <c r="V1118" s="153">
        <f>[1]节奏总纲!AH1118</f>
        <v>120.62403822157815</v>
      </c>
      <c r="AN1118" s="153">
        <f>[1]节奏总纲!AZ1118</f>
        <v>1115</v>
      </c>
      <c r="AO1118" s="153">
        <f>[1]节奏总纲!BA1118</f>
        <v>54.326097837065859</v>
      </c>
      <c r="AP1118" s="153">
        <f>[1]节奏总纲!BB1118</f>
        <v>55.851252179825622</v>
      </c>
      <c r="AQ1118" s="153">
        <f>[1]节奏总纲!BC1118</f>
        <v>57.807673939265612</v>
      </c>
      <c r="AR1118" s="153">
        <f>[1]节奏总纲!BD1118</f>
        <v>60.564403015441364</v>
      </c>
      <c r="AS1118" s="153">
        <f>[1]节奏总纲!BE1118</f>
        <v>65.299045812474517</v>
      </c>
    </row>
    <row r="1119" spans="17:45" x14ac:dyDescent="0.15">
      <c r="Q1119" s="153">
        <f>[1]节奏总纲!AC1119</f>
        <v>1116</v>
      </c>
      <c r="R1119" s="153">
        <f>[1]节奏总纲!AD1119</f>
        <v>101.2476032055999</v>
      </c>
      <c r="S1119" s="153">
        <f>[1]节奏总纲!AE1119</f>
        <v>103.55080323413671</v>
      </c>
      <c r="T1119" s="153">
        <f>[1]节奏总纲!AF1119</f>
        <v>106.66693294498444</v>
      </c>
      <c r="U1119" s="153">
        <f>[1]节奏总纲!AG1119</f>
        <v>111.50063094947156</v>
      </c>
      <c r="V1119" s="153">
        <f>[1]节奏总纲!AH1119</f>
        <v>120.63730885405472</v>
      </c>
      <c r="AN1119" s="153">
        <f>[1]节奏总纲!AZ1119</f>
        <v>1116</v>
      </c>
      <c r="AO1119" s="153">
        <f>[1]节奏总纲!BA1119</f>
        <v>54.332051036385067</v>
      </c>
      <c r="AP1119" s="153">
        <f>[1]节奏总纲!BB1119</f>
        <v>55.857679635124818</v>
      </c>
      <c r="AQ1119" s="153">
        <f>[1]节奏总纲!BC1119</f>
        <v>57.814068566050068</v>
      </c>
      <c r="AR1119" s="153">
        <f>[1]节奏总纲!BD1119</f>
        <v>60.570588253966747</v>
      </c>
      <c r="AS1119" s="153">
        <f>[1]节奏总纲!BE1119</f>
        <v>65.305006462513873</v>
      </c>
    </row>
    <row r="1120" spans="17:45" x14ac:dyDescent="0.15">
      <c r="Q1120" s="153">
        <f>[1]节奏总纲!AC1120</f>
        <v>1117</v>
      </c>
      <c r="R1120" s="153">
        <f>[1]节奏总纲!AD1120</f>
        <v>101.26029821847234</v>
      </c>
      <c r="S1120" s="153">
        <f>[1]节奏总纲!AE1120</f>
        <v>103.56372786642855</v>
      </c>
      <c r="T1120" s="153">
        <f>[1]节奏总纲!AF1120</f>
        <v>106.67992618121515</v>
      </c>
      <c r="U1120" s="153">
        <f>[1]节奏总纲!AG1120</f>
        <v>111.51333470691955</v>
      </c>
      <c r="V1120" s="153">
        <f>[1]节奏总纲!AH1120</f>
        <v>120.65057948653129</v>
      </c>
      <c r="AN1120" s="153">
        <f>[1]节奏总纲!AZ1120</f>
        <v>1117</v>
      </c>
      <c r="AO1120" s="153">
        <f>[1]节奏总纲!BA1120</f>
        <v>54.338004235704275</v>
      </c>
      <c r="AP1120" s="153">
        <f>[1]节奏总纲!BB1120</f>
        <v>55.864107090424014</v>
      </c>
      <c r="AQ1120" s="153">
        <f>[1]节奏总纲!BC1120</f>
        <v>57.820463192834524</v>
      </c>
      <c r="AR1120" s="153">
        <f>[1]节奏总纲!BD1120</f>
        <v>60.576773492492137</v>
      </c>
      <c r="AS1120" s="153">
        <f>[1]节奏总纲!BE1120</f>
        <v>65.310967112553229</v>
      </c>
    </row>
    <row r="1121" spans="17:45" x14ac:dyDescent="0.15">
      <c r="Q1121" s="153">
        <f>[1]节奏总纲!AC1121</f>
        <v>1118</v>
      </c>
      <c r="R1121" s="153">
        <f>[1]节奏总纲!AD1121</f>
        <v>101.27299323134478</v>
      </c>
      <c r="S1121" s="153">
        <f>[1]节奏总纲!AE1121</f>
        <v>103.57665249872039</v>
      </c>
      <c r="T1121" s="153">
        <f>[1]节奏总纲!AF1121</f>
        <v>106.69291941744586</v>
      </c>
      <c r="U1121" s="153">
        <f>[1]节奏总纲!AG1121</f>
        <v>111.52603846436753</v>
      </c>
      <c r="V1121" s="153">
        <f>[1]节奏总纲!AH1121</f>
        <v>120.66385011900786</v>
      </c>
      <c r="AN1121" s="153">
        <f>[1]节奏总纲!AZ1121</f>
        <v>1118</v>
      </c>
      <c r="AO1121" s="153">
        <f>[1]节奏总纲!BA1121</f>
        <v>54.343957435023484</v>
      </c>
      <c r="AP1121" s="153">
        <f>[1]节奏总纲!BB1121</f>
        <v>55.87053454572321</v>
      </c>
      <c r="AQ1121" s="153">
        <f>[1]节奏总纲!BC1121</f>
        <v>57.826857819618979</v>
      </c>
      <c r="AR1121" s="153">
        <f>[1]节奏总纲!BD1121</f>
        <v>60.58295873101752</v>
      </c>
      <c r="AS1121" s="153">
        <f>[1]节奏总纲!BE1121</f>
        <v>65.316927762592584</v>
      </c>
    </row>
    <row r="1122" spans="17:45" x14ac:dyDescent="0.15">
      <c r="Q1122" s="153">
        <f>[1]节奏总纲!AC1122</f>
        <v>1119</v>
      </c>
      <c r="R1122" s="153">
        <f>[1]节奏总纲!AD1122</f>
        <v>101.28568824421723</v>
      </c>
      <c r="S1122" s="153">
        <f>[1]节奏总纲!AE1122</f>
        <v>103.58957713101222</v>
      </c>
      <c r="T1122" s="153">
        <f>[1]节奏总纲!AF1122</f>
        <v>106.70591265367658</v>
      </c>
      <c r="U1122" s="153">
        <f>[1]节奏总纲!AG1122</f>
        <v>111.53874222181551</v>
      </c>
      <c r="V1122" s="153">
        <f>[1]节奏总纲!AH1122</f>
        <v>120.67712075148442</v>
      </c>
      <c r="AN1122" s="153">
        <f>[1]节奏总纲!AZ1122</f>
        <v>1119</v>
      </c>
      <c r="AO1122" s="153">
        <f>[1]节奏总纲!BA1122</f>
        <v>54.349910634342685</v>
      </c>
      <c r="AP1122" s="153">
        <f>[1]节奏总纲!BB1122</f>
        <v>55.876962001022406</v>
      </c>
      <c r="AQ1122" s="153">
        <f>[1]节奏总纲!BC1122</f>
        <v>57.833252446403435</v>
      </c>
      <c r="AR1122" s="153">
        <f>[1]节奏总纲!BD1122</f>
        <v>60.589143969542903</v>
      </c>
      <c r="AS1122" s="153">
        <f>[1]节奏总纲!BE1122</f>
        <v>65.32288841263194</v>
      </c>
    </row>
    <row r="1123" spans="17:45" x14ac:dyDescent="0.15">
      <c r="Q1123" s="153">
        <f>[1]节奏总纲!AC1123</f>
        <v>1120</v>
      </c>
      <c r="R1123" s="153">
        <f>[1]节奏总纲!AD1123</f>
        <v>101.29838325708965</v>
      </c>
      <c r="S1123" s="153">
        <f>[1]节奏总纲!AE1123</f>
        <v>103.60250176330406</v>
      </c>
      <c r="T1123" s="153">
        <f>[1]节奏总纲!AF1123</f>
        <v>106.71890588990729</v>
      </c>
      <c r="U1123" s="153">
        <f>[1]节奏总纲!AG1123</f>
        <v>111.55144597926349</v>
      </c>
      <c r="V1123" s="153">
        <f>[1]节奏总纲!AH1123</f>
        <v>120.690391383961</v>
      </c>
      <c r="AN1123" s="153">
        <f>[1]节奏总纲!AZ1123</f>
        <v>1120</v>
      </c>
      <c r="AO1123" s="153">
        <f>[1]节奏总纲!BA1123</f>
        <v>54.355863833661893</v>
      </c>
      <c r="AP1123" s="153">
        <f>[1]节奏总纲!BB1123</f>
        <v>55.883389456321602</v>
      </c>
      <c r="AQ1123" s="153">
        <f>[1]节奏总纲!BC1123</f>
        <v>57.839647073187891</v>
      </c>
      <c r="AR1123" s="153">
        <f>[1]节奏总纲!BD1123</f>
        <v>60.595329208068286</v>
      </c>
      <c r="AS1123" s="153">
        <f>[1]节奏总纲!BE1123</f>
        <v>65.328849062671296</v>
      </c>
    </row>
    <row r="1124" spans="17:45" x14ac:dyDescent="0.15">
      <c r="Q1124" s="153">
        <f>[1]节奏总纲!AC1124</f>
        <v>1121</v>
      </c>
      <c r="R1124" s="153">
        <f>[1]节奏总纲!AD1124</f>
        <v>101.3110782699621</v>
      </c>
      <c r="S1124" s="153">
        <f>[1]节奏总纲!AE1124</f>
        <v>103.6154263955959</v>
      </c>
      <c r="T1124" s="153">
        <f>[1]节奏总纲!AF1124</f>
        <v>106.731899126138</v>
      </c>
      <c r="U1124" s="153">
        <f>[1]节奏总纲!AG1124</f>
        <v>111.56414973671147</v>
      </c>
      <c r="V1124" s="153">
        <f>[1]节奏总纲!AH1124</f>
        <v>120.70366201643756</v>
      </c>
      <c r="AN1124" s="153">
        <f>[1]节奏总纲!AZ1124</f>
        <v>1121</v>
      </c>
      <c r="AO1124" s="153">
        <f>[1]节奏总纲!BA1124</f>
        <v>54.361817032981101</v>
      </c>
      <c r="AP1124" s="153">
        <f>[1]节奏总纲!BB1124</f>
        <v>55.889816911620798</v>
      </c>
      <c r="AQ1124" s="153">
        <f>[1]节奏总纲!BC1124</f>
        <v>57.846041699972346</v>
      </c>
      <c r="AR1124" s="153">
        <f>[1]节奏总纲!BD1124</f>
        <v>60.601514446593676</v>
      </c>
      <c r="AS1124" s="153">
        <f>[1]节奏总纲!BE1124</f>
        <v>65.334809712710651</v>
      </c>
    </row>
    <row r="1125" spans="17:45" x14ac:dyDescent="0.15">
      <c r="Q1125" s="153">
        <f>[1]节奏总纲!AC1125</f>
        <v>1122</v>
      </c>
      <c r="R1125" s="153">
        <f>[1]节奏总纲!AD1125</f>
        <v>101.32377328283454</v>
      </c>
      <c r="S1125" s="153">
        <f>[1]节奏总纲!AE1125</f>
        <v>103.62835102788775</v>
      </c>
      <c r="T1125" s="153">
        <f>[1]节奏总纲!AF1125</f>
        <v>106.74489236236873</v>
      </c>
      <c r="U1125" s="153">
        <f>[1]节奏总纲!AG1125</f>
        <v>111.57685349415947</v>
      </c>
      <c r="V1125" s="153">
        <f>[1]节奏总纲!AH1125</f>
        <v>120.71693264891412</v>
      </c>
      <c r="AN1125" s="153">
        <f>[1]节奏总纲!AZ1125</f>
        <v>1122</v>
      </c>
      <c r="AO1125" s="153">
        <f>[1]节奏总纲!BA1125</f>
        <v>54.367770232300309</v>
      </c>
      <c r="AP1125" s="153">
        <f>[1]节奏总纲!BB1125</f>
        <v>55.896244366920001</v>
      </c>
      <c r="AQ1125" s="153">
        <f>[1]节奏总纲!BC1125</f>
        <v>57.852436326756802</v>
      </c>
      <c r="AR1125" s="153">
        <f>[1]节奏总纲!BD1125</f>
        <v>60.607699685119059</v>
      </c>
      <c r="AS1125" s="153">
        <f>[1]节奏总纲!BE1125</f>
        <v>65.340770362750007</v>
      </c>
    </row>
    <row r="1126" spans="17:45" x14ac:dyDescent="0.15">
      <c r="Q1126" s="153">
        <f>[1]节奏总纲!AC1126</f>
        <v>1123</v>
      </c>
      <c r="R1126" s="153">
        <f>[1]节奏总纲!AD1126</f>
        <v>101.33646829570696</v>
      </c>
      <c r="S1126" s="153">
        <f>[1]节奏总纲!AE1126</f>
        <v>103.64127566017959</v>
      </c>
      <c r="T1126" s="153">
        <f>[1]节奏总纲!AF1126</f>
        <v>106.75788559859944</v>
      </c>
      <c r="U1126" s="153">
        <f>[1]节奏总纲!AG1126</f>
        <v>111.58955725160745</v>
      </c>
      <c r="V1126" s="153">
        <f>[1]节奏总纲!AH1126</f>
        <v>120.7302032813907</v>
      </c>
      <c r="AN1126" s="153">
        <f>[1]节奏总纲!AZ1126</f>
        <v>1123</v>
      </c>
      <c r="AO1126" s="153">
        <f>[1]节奏总纲!BA1126</f>
        <v>54.37372343161951</v>
      </c>
      <c r="AP1126" s="153">
        <f>[1]节奏总纲!BB1126</f>
        <v>55.902671822219197</v>
      </c>
      <c r="AQ1126" s="153">
        <f>[1]节奏总纲!BC1126</f>
        <v>57.858830953541258</v>
      </c>
      <c r="AR1126" s="153">
        <f>[1]节奏总纲!BD1126</f>
        <v>60.613884923644441</v>
      </c>
      <c r="AS1126" s="153">
        <f>[1]节奏总纲!BE1126</f>
        <v>65.346731012789363</v>
      </c>
    </row>
    <row r="1127" spans="17:45" x14ac:dyDescent="0.15">
      <c r="Q1127" s="153">
        <f>[1]节奏总纲!AC1127</f>
        <v>1124</v>
      </c>
      <c r="R1127" s="153">
        <f>[1]节奏总纲!AD1127</f>
        <v>101.34916330857941</v>
      </c>
      <c r="S1127" s="153">
        <f>[1]节奏总纲!AE1127</f>
        <v>103.65420029247142</v>
      </c>
      <c r="T1127" s="153">
        <f>[1]节奏总纲!AF1127</f>
        <v>106.77087883483016</v>
      </c>
      <c r="U1127" s="153">
        <f>[1]节奏总纲!AG1127</f>
        <v>111.60226100905543</v>
      </c>
      <c r="V1127" s="153">
        <f>[1]节奏总纲!AH1127</f>
        <v>120.74347391386726</v>
      </c>
      <c r="AN1127" s="153">
        <f>[1]节奏总纲!AZ1127</f>
        <v>1124</v>
      </c>
      <c r="AO1127" s="153">
        <f>[1]节奏总纲!BA1127</f>
        <v>54.379676630938718</v>
      </c>
      <c r="AP1127" s="153">
        <f>[1]节奏总纲!BB1127</f>
        <v>55.909099277518393</v>
      </c>
      <c r="AQ1127" s="153">
        <f>[1]节奏总纲!BC1127</f>
        <v>57.865225580325713</v>
      </c>
      <c r="AR1127" s="153">
        <f>[1]节奏总纲!BD1127</f>
        <v>60.620070162169824</v>
      </c>
      <c r="AS1127" s="153">
        <f>[1]节奏总纲!BE1127</f>
        <v>65.352691662828718</v>
      </c>
    </row>
    <row r="1128" spans="17:45" x14ac:dyDescent="0.15">
      <c r="Q1128" s="153">
        <f>[1]节奏总纲!AC1128</f>
        <v>1125</v>
      </c>
      <c r="R1128" s="153">
        <f>[1]节奏总纲!AD1128</f>
        <v>101.36185832145185</v>
      </c>
      <c r="S1128" s="153">
        <f>[1]节奏总纲!AE1128</f>
        <v>103.66712492476326</v>
      </c>
      <c r="T1128" s="153">
        <f>[1]节奏总纲!AF1128</f>
        <v>106.78387207106087</v>
      </c>
      <c r="U1128" s="153">
        <f>[1]节奏总纲!AG1128</f>
        <v>111.61496476650341</v>
      </c>
      <c r="V1128" s="153">
        <f>[1]节奏总纲!AH1128</f>
        <v>120.75674454634384</v>
      </c>
      <c r="AN1128" s="153">
        <f>[1]节奏总纲!AZ1128</f>
        <v>1125</v>
      </c>
      <c r="AO1128" s="153">
        <f>[1]节奏总纲!BA1128</f>
        <v>54.385629830257926</v>
      </c>
      <c r="AP1128" s="153">
        <f>[1]节奏总纲!BB1128</f>
        <v>55.91552673281759</v>
      </c>
      <c r="AQ1128" s="153">
        <f>[1]节奏总纲!BC1128</f>
        <v>57.871620207110169</v>
      </c>
      <c r="AR1128" s="153">
        <f>[1]节奏总纲!BD1128</f>
        <v>60.626255400695214</v>
      </c>
      <c r="AS1128" s="153">
        <f>[1]节奏总纲!BE1128</f>
        <v>65.358652312868074</v>
      </c>
    </row>
    <row r="1129" spans="17:45" x14ac:dyDescent="0.15">
      <c r="Q1129" s="153">
        <f>[1]节奏总纲!AC1129</f>
        <v>1126</v>
      </c>
      <c r="R1129" s="153">
        <f>[1]节奏总纲!AD1129</f>
        <v>101.37455333432429</v>
      </c>
      <c r="S1129" s="153">
        <f>[1]节奏总纲!AE1129</f>
        <v>103.6800495570551</v>
      </c>
      <c r="T1129" s="153">
        <f>[1]节奏总纲!AF1129</f>
        <v>106.79686530729158</v>
      </c>
      <c r="U1129" s="153">
        <f>[1]节奏总纲!AG1129</f>
        <v>111.6276685239514</v>
      </c>
      <c r="V1129" s="153">
        <f>[1]节奏总纲!AH1129</f>
        <v>120.7700151788204</v>
      </c>
      <c r="AN1129" s="153">
        <f>[1]节奏总纲!AZ1129</f>
        <v>1126</v>
      </c>
      <c r="AO1129" s="153">
        <f>[1]节奏总纲!BA1129</f>
        <v>54.391583029577127</v>
      </c>
      <c r="AP1129" s="153">
        <f>[1]节奏总纲!BB1129</f>
        <v>55.921954188116786</v>
      </c>
      <c r="AQ1129" s="153">
        <f>[1]节奏总纲!BC1129</f>
        <v>57.878014833894625</v>
      </c>
      <c r="AR1129" s="153">
        <f>[1]节奏总纲!BD1129</f>
        <v>60.632440639220597</v>
      </c>
      <c r="AS1129" s="153">
        <f>[1]节奏总纲!BE1129</f>
        <v>65.36461296290743</v>
      </c>
    </row>
    <row r="1130" spans="17:45" x14ac:dyDescent="0.15">
      <c r="Q1130" s="153">
        <f>[1]节奏总纲!AC1130</f>
        <v>1127</v>
      </c>
      <c r="R1130" s="153">
        <f>[1]节奏总纲!AD1130</f>
        <v>101.38724834719672</v>
      </c>
      <c r="S1130" s="153">
        <f>[1]节奏总纲!AE1130</f>
        <v>103.69297418934694</v>
      </c>
      <c r="T1130" s="153">
        <f>[1]节奏总纲!AF1130</f>
        <v>106.8098585435223</v>
      </c>
      <c r="U1130" s="153">
        <f>[1]节奏总纲!AG1130</f>
        <v>111.64037228139938</v>
      </c>
      <c r="V1130" s="153">
        <f>[1]节奏总纲!AH1130</f>
        <v>120.78328581129698</v>
      </c>
      <c r="AN1130" s="153">
        <f>[1]节奏总纲!AZ1130</f>
        <v>1127</v>
      </c>
      <c r="AO1130" s="153">
        <f>[1]节奏总纲!BA1130</f>
        <v>54.397536228896335</v>
      </c>
      <c r="AP1130" s="153">
        <f>[1]节奏总纲!BB1130</f>
        <v>55.928381643415982</v>
      </c>
      <c r="AQ1130" s="153">
        <f>[1]节奏总纲!BC1130</f>
        <v>57.88440946067908</v>
      </c>
      <c r="AR1130" s="153">
        <f>[1]节奏总纲!BD1130</f>
        <v>60.63862587774598</v>
      </c>
      <c r="AS1130" s="153">
        <f>[1]节奏总纲!BE1130</f>
        <v>65.370573612946785</v>
      </c>
    </row>
    <row r="1131" spans="17:45" x14ac:dyDescent="0.15">
      <c r="Q1131" s="153">
        <f>[1]节奏总纲!AC1131</f>
        <v>1128</v>
      </c>
      <c r="R1131" s="153">
        <f>[1]节奏总纲!AD1131</f>
        <v>101.39994336006916</v>
      </c>
      <c r="S1131" s="153">
        <f>[1]节奏总纲!AE1131</f>
        <v>103.70589882163878</v>
      </c>
      <c r="T1131" s="153">
        <f>[1]节奏总纲!AF1131</f>
        <v>106.82285177975301</v>
      </c>
      <c r="U1131" s="153">
        <f>[1]节奏总纲!AG1131</f>
        <v>111.65307603884736</v>
      </c>
      <c r="V1131" s="153">
        <f>[1]节奏总纲!AH1131</f>
        <v>120.79655644377354</v>
      </c>
      <c r="AN1131" s="153">
        <f>[1]节奏总纲!AZ1131</f>
        <v>1128</v>
      </c>
      <c r="AO1131" s="153">
        <f>[1]节奏总纲!BA1131</f>
        <v>54.403489428215543</v>
      </c>
      <c r="AP1131" s="153">
        <f>[1]节奏总纲!BB1131</f>
        <v>55.934809098715178</v>
      </c>
      <c r="AQ1131" s="153">
        <f>[1]节奏总纲!BC1131</f>
        <v>57.890804087463536</v>
      </c>
      <c r="AR1131" s="153">
        <f>[1]节奏总纲!BD1131</f>
        <v>60.64481111627137</v>
      </c>
      <c r="AS1131" s="153">
        <f>[1]节奏总纲!BE1131</f>
        <v>65.376534262986155</v>
      </c>
    </row>
    <row r="1132" spans="17:45" x14ac:dyDescent="0.15">
      <c r="Q1132" s="153">
        <f>[1]节奏总纲!AC1132</f>
        <v>1129</v>
      </c>
      <c r="R1132" s="153">
        <f>[1]节奏总纲!AD1132</f>
        <v>101.4126383729416</v>
      </c>
      <c r="S1132" s="153">
        <f>[1]节奏总纲!AE1132</f>
        <v>103.71882345393063</v>
      </c>
      <c r="T1132" s="153">
        <f>[1]节奏总纲!AF1132</f>
        <v>106.83584501598372</v>
      </c>
      <c r="U1132" s="153">
        <f>[1]节奏总纲!AG1132</f>
        <v>111.66577979629534</v>
      </c>
      <c r="V1132" s="153">
        <f>[1]节奏总纲!AH1132</f>
        <v>120.8098270762501</v>
      </c>
      <c r="AN1132" s="153">
        <f>[1]节奏总纲!AZ1132</f>
        <v>1129</v>
      </c>
      <c r="AO1132" s="153">
        <f>[1]节奏总纲!BA1132</f>
        <v>54.409442627534752</v>
      </c>
      <c r="AP1132" s="153">
        <f>[1]节奏总纲!BB1132</f>
        <v>55.941236554014374</v>
      </c>
      <c r="AQ1132" s="153">
        <f>[1]节奏总纲!BC1132</f>
        <v>57.897198714247992</v>
      </c>
      <c r="AR1132" s="153">
        <f>[1]节奏总纲!BD1132</f>
        <v>60.650996354796753</v>
      </c>
      <c r="AS1132" s="153">
        <f>[1]节奏总纲!BE1132</f>
        <v>65.382494913025511</v>
      </c>
    </row>
    <row r="1133" spans="17:45" x14ac:dyDescent="0.15">
      <c r="Q1133" s="153">
        <f>[1]节奏总纲!AC1133</f>
        <v>1130</v>
      </c>
      <c r="R1133" s="153">
        <f>[1]节奏总纲!AD1133</f>
        <v>101.42533338581403</v>
      </c>
      <c r="S1133" s="153">
        <f>[1]节奏总纲!AE1133</f>
        <v>103.73174808622245</v>
      </c>
      <c r="T1133" s="153">
        <f>[1]节奏总纲!AF1133</f>
        <v>106.84883825221443</v>
      </c>
      <c r="U1133" s="153">
        <f>[1]节奏总纲!AG1133</f>
        <v>111.67848355374333</v>
      </c>
      <c r="V1133" s="153">
        <f>[1]节奏总纲!AH1133</f>
        <v>120.82309770872668</v>
      </c>
      <c r="AN1133" s="153">
        <f>[1]节奏总纲!AZ1133</f>
        <v>1130</v>
      </c>
      <c r="AO1133" s="153">
        <f>[1]节奏总纲!BA1133</f>
        <v>54.415395826853953</v>
      </c>
      <c r="AP1133" s="153">
        <f>[1]节奏总纲!BB1133</f>
        <v>55.94766400931357</v>
      </c>
      <c r="AQ1133" s="153">
        <f>[1]节奏总纲!BC1133</f>
        <v>57.903593341032447</v>
      </c>
      <c r="AR1133" s="153">
        <f>[1]节奏总纲!BD1133</f>
        <v>60.657181593322136</v>
      </c>
      <c r="AS1133" s="153">
        <f>[1]节奏总纲!BE1133</f>
        <v>65.388455563064866</v>
      </c>
    </row>
    <row r="1134" spans="17:45" x14ac:dyDescent="0.15">
      <c r="Q1134" s="153">
        <f>[1]节奏总纲!AC1134</f>
        <v>1131</v>
      </c>
      <c r="R1134" s="153">
        <f>[1]节奏总纲!AD1134</f>
        <v>101.43802839868647</v>
      </c>
      <c r="S1134" s="153">
        <f>[1]节奏总纲!AE1134</f>
        <v>103.74467271851429</v>
      </c>
      <c r="T1134" s="153">
        <f>[1]节奏总纲!AF1134</f>
        <v>106.86183148844515</v>
      </c>
      <c r="U1134" s="153">
        <f>[1]节奏总纲!AG1134</f>
        <v>111.69118731119131</v>
      </c>
      <c r="V1134" s="153">
        <f>[1]节奏总纲!AH1134</f>
        <v>120.83636834120324</v>
      </c>
      <c r="AN1134" s="153">
        <f>[1]节奏总纲!AZ1134</f>
        <v>1131</v>
      </c>
      <c r="AO1134" s="153">
        <f>[1]节奏总纲!BA1134</f>
        <v>54.421349026173161</v>
      </c>
      <c r="AP1134" s="153">
        <f>[1]节奏总纲!BB1134</f>
        <v>55.954091464612766</v>
      </c>
      <c r="AQ1134" s="153">
        <f>[1]节奏总纲!BC1134</f>
        <v>57.909987967816903</v>
      </c>
      <c r="AR1134" s="153">
        <f>[1]节奏总纲!BD1134</f>
        <v>60.663366831847519</v>
      </c>
      <c r="AS1134" s="153">
        <f>[1]节奏总纲!BE1134</f>
        <v>65.394416213104222</v>
      </c>
    </row>
    <row r="1135" spans="17:45" x14ac:dyDescent="0.15">
      <c r="Q1135" s="153">
        <f>[1]节奏总纲!AC1135</f>
        <v>1132</v>
      </c>
      <c r="R1135" s="153">
        <f>[1]节奏总纲!AD1135</f>
        <v>101.45072341155891</v>
      </c>
      <c r="S1135" s="153">
        <f>[1]节奏总纲!AE1135</f>
        <v>103.75759735080614</v>
      </c>
      <c r="T1135" s="153">
        <f>[1]节奏总纲!AF1135</f>
        <v>106.87482472467586</v>
      </c>
      <c r="U1135" s="153">
        <f>[1]节奏总纲!AG1135</f>
        <v>111.70389106863929</v>
      </c>
      <c r="V1135" s="153">
        <f>[1]节奏总纲!AH1135</f>
        <v>120.84963897367982</v>
      </c>
      <c r="AN1135" s="153">
        <f>[1]节奏总纲!AZ1135</f>
        <v>1132</v>
      </c>
      <c r="AO1135" s="153">
        <f>[1]节奏总纲!BA1135</f>
        <v>54.427302225492369</v>
      </c>
      <c r="AP1135" s="153">
        <f>[1]节奏总纲!BB1135</f>
        <v>55.960518919911962</v>
      </c>
      <c r="AQ1135" s="153">
        <f>[1]节奏总纲!BC1135</f>
        <v>57.916382594601359</v>
      </c>
      <c r="AR1135" s="153">
        <f>[1]节奏总纲!BD1135</f>
        <v>60.669552070372909</v>
      </c>
      <c r="AS1135" s="153">
        <f>[1]节奏总纲!BE1135</f>
        <v>65.400376863143578</v>
      </c>
    </row>
    <row r="1136" spans="17:45" x14ac:dyDescent="0.15">
      <c r="Q1136" s="153">
        <f>[1]节奏总纲!AC1136</f>
        <v>1133</v>
      </c>
      <c r="R1136" s="153">
        <f>[1]节奏总纲!AD1136</f>
        <v>101.46341842443135</v>
      </c>
      <c r="S1136" s="153">
        <f>[1]节奏总纲!AE1136</f>
        <v>103.77052198309798</v>
      </c>
      <c r="T1136" s="153">
        <f>[1]节奏总纲!AF1136</f>
        <v>106.88781796090657</v>
      </c>
      <c r="U1136" s="153">
        <f>[1]节奏总纲!AG1136</f>
        <v>111.71659482608727</v>
      </c>
      <c r="V1136" s="153">
        <f>[1]节奏总纲!AH1136</f>
        <v>120.86290960615638</v>
      </c>
      <c r="AN1136" s="153">
        <f>[1]节奏总纲!AZ1136</f>
        <v>1133</v>
      </c>
      <c r="AO1136" s="153">
        <f>[1]节奏总纲!BA1136</f>
        <v>54.433255424811577</v>
      </c>
      <c r="AP1136" s="153">
        <f>[1]节奏总纲!BB1136</f>
        <v>55.966946375211165</v>
      </c>
      <c r="AQ1136" s="153">
        <f>[1]节奏总纲!BC1136</f>
        <v>57.922777221385815</v>
      </c>
      <c r="AR1136" s="153">
        <f>[1]节奏总纲!BD1136</f>
        <v>60.675737308898292</v>
      </c>
      <c r="AS1136" s="153">
        <f>[1]节奏总纲!BE1136</f>
        <v>65.406337513182933</v>
      </c>
    </row>
    <row r="1137" spans="17:45" x14ac:dyDescent="0.15">
      <c r="Q1137" s="153">
        <f>[1]节奏总纲!AC1137</f>
        <v>1134</v>
      </c>
      <c r="R1137" s="153">
        <f>[1]节奏总纲!AD1137</f>
        <v>101.47611343730378</v>
      </c>
      <c r="S1137" s="153">
        <f>[1]节奏总纲!AE1137</f>
        <v>103.78344661538982</v>
      </c>
      <c r="T1137" s="153">
        <f>[1]节奏总纲!AF1137</f>
        <v>106.90081119713729</v>
      </c>
      <c r="U1137" s="153">
        <f>[1]节奏总纲!AG1137</f>
        <v>111.72929858353527</v>
      </c>
      <c r="V1137" s="153">
        <f>[1]节奏总纲!AH1137</f>
        <v>120.87618023863295</v>
      </c>
      <c r="AN1137" s="153">
        <f>[1]节奏总纲!AZ1137</f>
        <v>1134</v>
      </c>
      <c r="AO1137" s="153">
        <f>[1]节奏总纲!BA1137</f>
        <v>54.439208624130778</v>
      </c>
      <c r="AP1137" s="153">
        <f>[1]节奏总纲!BB1137</f>
        <v>55.973373830510361</v>
      </c>
      <c r="AQ1137" s="153">
        <f>[1]节奏总纲!BC1137</f>
        <v>57.92917184817027</v>
      </c>
      <c r="AR1137" s="153">
        <f>[1]节奏总纲!BD1137</f>
        <v>60.681922547423675</v>
      </c>
      <c r="AS1137" s="153">
        <f>[1]节奏总纲!BE1137</f>
        <v>65.412298163222289</v>
      </c>
    </row>
    <row r="1138" spans="17:45" x14ac:dyDescent="0.15">
      <c r="Q1138" s="153">
        <f>[1]节奏总纲!AC1138</f>
        <v>1135</v>
      </c>
      <c r="R1138" s="153">
        <f>[1]节奏总纲!AD1138</f>
        <v>101.48880845017622</v>
      </c>
      <c r="S1138" s="153">
        <f>[1]节奏总纲!AE1138</f>
        <v>103.79637124768165</v>
      </c>
      <c r="T1138" s="153">
        <f>[1]节奏总纲!AF1138</f>
        <v>106.913804433368</v>
      </c>
      <c r="U1138" s="153">
        <f>[1]节奏总纲!AG1138</f>
        <v>111.74200234098325</v>
      </c>
      <c r="V1138" s="153">
        <f>[1]节奏总纲!AH1138</f>
        <v>120.88945087110952</v>
      </c>
      <c r="AN1138" s="153">
        <f>[1]节奏总纲!AZ1138</f>
        <v>1135</v>
      </c>
      <c r="AO1138" s="153">
        <f>[1]节奏总纲!BA1138</f>
        <v>54.445161823449986</v>
      </c>
      <c r="AP1138" s="153">
        <f>[1]节奏总纲!BB1138</f>
        <v>55.979801285809557</v>
      </c>
      <c r="AQ1138" s="153">
        <f>[1]节奏总纲!BC1138</f>
        <v>57.935566474954726</v>
      </c>
      <c r="AR1138" s="153">
        <f>[1]节奏总纲!BD1138</f>
        <v>60.688107785949057</v>
      </c>
      <c r="AS1138" s="153">
        <f>[1]节奏总纲!BE1138</f>
        <v>65.418258813261644</v>
      </c>
    </row>
    <row r="1139" spans="17:45" x14ac:dyDescent="0.15">
      <c r="Q1139" s="153">
        <f>[1]节奏总纲!AC1139</f>
        <v>1136</v>
      </c>
      <c r="R1139" s="153">
        <f>[1]节奏总纲!AD1139</f>
        <v>101.50150346304866</v>
      </c>
      <c r="S1139" s="153">
        <f>[1]节奏总纲!AE1139</f>
        <v>103.80929587997349</v>
      </c>
      <c r="T1139" s="153">
        <f>[1]节奏总纲!AF1139</f>
        <v>106.92679766959871</v>
      </c>
      <c r="U1139" s="153">
        <f>[1]节奏总纲!AG1139</f>
        <v>111.75470609843123</v>
      </c>
      <c r="V1139" s="153">
        <f>[1]节奏总纲!AH1139</f>
        <v>120.90272150358609</v>
      </c>
      <c r="AN1139" s="153">
        <f>[1]节奏总纲!AZ1139</f>
        <v>1136</v>
      </c>
      <c r="AO1139" s="153">
        <f>[1]节奏总纲!BA1139</f>
        <v>54.451115022769194</v>
      </c>
      <c r="AP1139" s="153">
        <f>[1]节奏总纲!BB1139</f>
        <v>55.986228741108754</v>
      </c>
      <c r="AQ1139" s="153">
        <f>[1]节奏总纲!BC1139</f>
        <v>57.941961101739182</v>
      </c>
      <c r="AR1139" s="153">
        <f>[1]节奏总纲!BD1139</f>
        <v>60.694293024474447</v>
      </c>
      <c r="AS1139" s="153">
        <f>[1]节奏总纲!BE1139</f>
        <v>65.424219463301</v>
      </c>
    </row>
    <row r="1140" spans="17:45" x14ac:dyDescent="0.15">
      <c r="Q1140" s="153">
        <f>[1]节奏总纲!AC1140</f>
        <v>1137</v>
      </c>
      <c r="R1140" s="153">
        <f>[1]节奏总纲!AD1140</f>
        <v>101.51419847592109</v>
      </c>
      <c r="S1140" s="153">
        <f>[1]节奏总纲!AE1140</f>
        <v>103.82222051226533</v>
      </c>
      <c r="T1140" s="153">
        <f>[1]节奏总纲!AF1140</f>
        <v>106.93979090582944</v>
      </c>
      <c r="U1140" s="153">
        <f>[1]节奏总纲!AG1140</f>
        <v>111.76740985587921</v>
      </c>
      <c r="V1140" s="153">
        <f>[1]节奏总纲!AH1140</f>
        <v>120.91599213606266</v>
      </c>
      <c r="AN1140" s="153">
        <f>[1]节奏总纲!AZ1140</f>
        <v>1137</v>
      </c>
      <c r="AO1140" s="153">
        <f>[1]节奏总纲!BA1140</f>
        <v>54.457068222088395</v>
      </c>
      <c r="AP1140" s="153">
        <f>[1]节奏总纲!BB1140</f>
        <v>55.99265619640795</v>
      </c>
      <c r="AQ1140" s="153">
        <f>[1]节奏总纲!BC1140</f>
        <v>57.948355728523637</v>
      </c>
      <c r="AR1140" s="153">
        <f>[1]节奏总纲!BD1140</f>
        <v>60.70047826299983</v>
      </c>
      <c r="AS1140" s="153">
        <f>[1]节奏总纲!BE1140</f>
        <v>65.430180113340356</v>
      </c>
    </row>
    <row r="1141" spans="17:45" x14ac:dyDescent="0.15">
      <c r="Q1141" s="153">
        <f>[1]节奏总纲!AC1141</f>
        <v>1138</v>
      </c>
      <c r="R1141" s="153">
        <f>[1]节奏总纲!AD1141</f>
        <v>101.52689348879353</v>
      </c>
      <c r="S1141" s="153">
        <f>[1]节奏总纲!AE1141</f>
        <v>103.83514514455717</v>
      </c>
      <c r="T1141" s="153">
        <f>[1]节奏总纲!AF1141</f>
        <v>106.95278414206015</v>
      </c>
      <c r="U1141" s="153">
        <f>[1]节奏总纲!AG1141</f>
        <v>111.78011361332719</v>
      </c>
      <c r="V1141" s="153">
        <f>[1]节奏总纲!AH1141</f>
        <v>120.92926276853922</v>
      </c>
      <c r="AN1141" s="153">
        <f>[1]节奏总纲!AZ1141</f>
        <v>1138</v>
      </c>
      <c r="AO1141" s="153">
        <f>[1]节奏总纲!BA1141</f>
        <v>54.463021421407603</v>
      </c>
      <c r="AP1141" s="153">
        <f>[1]节奏总纲!BB1141</f>
        <v>55.999083651707146</v>
      </c>
      <c r="AQ1141" s="153">
        <f>[1]节奏总纲!BC1141</f>
        <v>57.954750355308093</v>
      </c>
      <c r="AR1141" s="153">
        <f>[1]节奏总纲!BD1141</f>
        <v>60.706663501525213</v>
      </c>
      <c r="AS1141" s="153">
        <f>[1]节奏总纲!BE1141</f>
        <v>65.436140763379711</v>
      </c>
    </row>
    <row r="1142" spans="17:45" x14ac:dyDescent="0.15">
      <c r="Q1142" s="153">
        <f>[1]节奏总纲!AC1142</f>
        <v>1139</v>
      </c>
      <c r="R1142" s="153">
        <f>[1]节奏总纲!AD1142</f>
        <v>101.53958850166597</v>
      </c>
      <c r="S1142" s="153">
        <f>[1]节奏总纲!AE1142</f>
        <v>103.84806977684902</v>
      </c>
      <c r="T1142" s="153">
        <f>[1]节奏总纲!AF1142</f>
        <v>106.96577737829087</v>
      </c>
      <c r="U1142" s="153">
        <f>[1]节奏总纲!AG1142</f>
        <v>111.79281737077518</v>
      </c>
      <c r="V1142" s="153">
        <f>[1]节奏总纲!AH1142</f>
        <v>120.94253340101579</v>
      </c>
      <c r="AN1142" s="153">
        <f>[1]节奏总纲!AZ1142</f>
        <v>1139</v>
      </c>
      <c r="AO1142" s="153">
        <f>[1]节奏总纲!BA1142</f>
        <v>54.468974620726812</v>
      </c>
      <c r="AP1142" s="153">
        <f>[1]节奏总纲!BB1142</f>
        <v>56.004760409739283</v>
      </c>
      <c r="AQ1142" s="153">
        <f>[1]节奏总纲!BC1142</f>
        <v>57.961144982092549</v>
      </c>
      <c r="AR1142" s="153">
        <f>[1]节奏总纲!BD1142</f>
        <v>60.712848740050603</v>
      </c>
      <c r="AS1142" s="153">
        <f>[1]节奏总纲!BE1142</f>
        <v>65.442101413419067</v>
      </c>
    </row>
    <row r="1143" spans="17:45" x14ac:dyDescent="0.15">
      <c r="Q1143" s="153">
        <f>[1]节奏总纲!AC1143</f>
        <v>1140</v>
      </c>
      <c r="R1143" s="153">
        <f>[1]节奏总纲!AD1143</f>
        <v>101.55228351453842</v>
      </c>
      <c r="S1143" s="153">
        <f>[1]节奏总纲!AE1143</f>
        <v>103.86099440914086</v>
      </c>
      <c r="T1143" s="153">
        <f>[1]节奏总纲!AF1143</f>
        <v>106.97877061452158</v>
      </c>
      <c r="U1143" s="153">
        <f>[1]节奏总纲!AG1143</f>
        <v>111.80552112822316</v>
      </c>
      <c r="V1143" s="153">
        <f>[1]节奏总纲!AH1143</f>
        <v>120.95580403349236</v>
      </c>
      <c r="AN1143" s="153">
        <f>[1]节奏总纲!AZ1143</f>
        <v>1140</v>
      </c>
      <c r="AO1143" s="153">
        <f>[1]节奏总纲!BA1143</f>
        <v>54.47492782004602</v>
      </c>
      <c r="AP1143" s="153">
        <f>[1]节奏总纲!BB1143</f>
        <v>56.010312347085055</v>
      </c>
      <c r="AQ1143" s="153">
        <f>[1]节奏总纲!BC1143</f>
        <v>57.967539608877004</v>
      </c>
      <c r="AR1143" s="153">
        <f>[1]节奏总纲!BD1143</f>
        <v>60.719033978575986</v>
      </c>
      <c r="AS1143" s="153">
        <f>[1]节奏总纲!BE1143</f>
        <v>65.448062063458423</v>
      </c>
    </row>
    <row r="1144" spans="17:45" x14ac:dyDescent="0.15">
      <c r="Q1144" s="153">
        <f>[1]节奏总纲!AC1144</f>
        <v>1141</v>
      </c>
      <c r="R1144" s="153">
        <f>[1]节奏总纲!AD1144</f>
        <v>101.56497852741084</v>
      </c>
      <c r="S1144" s="153">
        <f>[1]节奏总纲!AE1144</f>
        <v>103.87391904143269</v>
      </c>
      <c r="T1144" s="153">
        <f>[1]节奏总纲!AF1144</f>
        <v>106.99176385075229</v>
      </c>
      <c r="U1144" s="153">
        <f>[1]节奏总纲!AG1144</f>
        <v>111.81822488567114</v>
      </c>
      <c r="V1144" s="153">
        <f>[1]节奏总纲!AH1144</f>
        <v>120.96907466596893</v>
      </c>
      <c r="AN1144" s="153">
        <f>[1]节奏总纲!AZ1144</f>
        <v>1141</v>
      </c>
      <c r="AO1144" s="153">
        <f>[1]节奏总纲!BA1144</f>
        <v>54.480881019365221</v>
      </c>
      <c r="AP1144" s="153">
        <f>[1]节奏总纲!BB1144</f>
        <v>56.015864284430833</v>
      </c>
      <c r="AQ1144" s="153">
        <f>[1]节奏总纲!BC1144</f>
        <v>57.973934235661467</v>
      </c>
      <c r="AR1144" s="153">
        <f>[1]节奏总纲!BD1144</f>
        <v>60.725219217101369</v>
      </c>
      <c r="AS1144" s="153">
        <f>[1]节奏总纲!BE1144</f>
        <v>65.454022713497778</v>
      </c>
    </row>
    <row r="1145" spans="17:45" x14ac:dyDescent="0.15">
      <c r="Q1145" s="153">
        <f>[1]节奏总纲!AC1145</f>
        <v>1142</v>
      </c>
      <c r="R1145" s="153">
        <f>[1]节奏总纲!AD1145</f>
        <v>101.57767354028329</v>
      </c>
      <c r="S1145" s="153">
        <f>[1]节奏总纲!AE1145</f>
        <v>103.88684367372453</v>
      </c>
      <c r="T1145" s="153">
        <f>[1]节奏总纲!AF1145</f>
        <v>107.00478811065045</v>
      </c>
      <c r="U1145" s="153">
        <f>[1]节奏总纲!AG1145</f>
        <v>111.83092864311912</v>
      </c>
      <c r="V1145" s="153">
        <f>[1]节奏总纲!AH1145</f>
        <v>120.98234529844549</v>
      </c>
      <c r="AN1145" s="153">
        <f>[1]节奏总纲!AZ1145</f>
        <v>1142</v>
      </c>
      <c r="AO1145" s="153">
        <f>[1]节奏总纲!BA1145</f>
        <v>54.486834218684429</v>
      </c>
      <c r="AP1145" s="153">
        <f>[1]节奏总纲!BB1145</f>
        <v>56.021416221776612</v>
      </c>
      <c r="AQ1145" s="153">
        <f>[1]节奏总纲!BC1145</f>
        <v>57.980328862445923</v>
      </c>
      <c r="AR1145" s="153">
        <f>[1]节奏总纲!BD1145</f>
        <v>60.731404455626752</v>
      </c>
      <c r="AS1145" s="153">
        <f>[1]节奏总纲!BE1145</f>
        <v>65.459983363537134</v>
      </c>
    </row>
    <row r="1146" spans="17:45" x14ac:dyDescent="0.15">
      <c r="Q1146" s="153">
        <f>[1]节奏总纲!AC1146</f>
        <v>1143</v>
      </c>
      <c r="R1146" s="153">
        <f>[1]节奏总纲!AD1146</f>
        <v>101.59036855315573</v>
      </c>
      <c r="S1146" s="153">
        <f>[1]节奏总纲!AE1146</f>
        <v>103.89976830601637</v>
      </c>
      <c r="T1146" s="153">
        <f>[1]节奏总纲!AF1146</f>
        <v>107.01786608315808</v>
      </c>
      <c r="U1146" s="153">
        <f>[1]节奏总纲!AG1146</f>
        <v>111.84363240056712</v>
      </c>
      <c r="V1146" s="153">
        <f>[1]节奏总纲!AH1146</f>
        <v>120.99561593092207</v>
      </c>
      <c r="AN1146" s="153">
        <f>[1]节奏总纲!AZ1146</f>
        <v>1143</v>
      </c>
      <c r="AO1146" s="153">
        <f>[1]节奏总纲!BA1146</f>
        <v>54.492787418003637</v>
      </c>
      <c r="AP1146" s="153">
        <f>[1]节奏总纲!BB1146</f>
        <v>56.02696815912239</v>
      </c>
      <c r="AQ1146" s="153">
        <f>[1]节奏总纲!BC1146</f>
        <v>57.986723489230378</v>
      </c>
      <c r="AR1146" s="153">
        <f>[1]节奏总纲!BD1146</f>
        <v>60.737589694152142</v>
      </c>
      <c r="AS1146" s="153">
        <f>[1]节奏总纲!BE1146</f>
        <v>65.46594401357649</v>
      </c>
    </row>
    <row r="1147" spans="17:45" x14ac:dyDescent="0.15">
      <c r="Q1147" s="153">
        <f>[1]节奏总纲!AC1147</f>
        <v>1144</v>
      </c>
      <c r="R1147" s="153">
        <f>[1]节奏总纲!AD1147</f>
        <v>101.60306356602815</v>
      </c>
      <c r="S1147" s="153">
        <f>[1]节奏总纲!AE1147</f>
        <v>103.91269293830821</v>
      </c>
      <c r="T1147" s="153">
        <f>[1]节奏总纲!AF1147</f>
        <v>107.03094405566571</v>
      </c>
      <c r="U1147" s="153">
        <f>[1]节奏总纲!AG1147</f>
        <v>111.8563361580151</v>
      </c>
      <c r="V1147" s="153">
        <f>[1]节奏总纲!AH1147</f>
        <v>121.00830117479435</v>
      </c>
      <c r="AN1147" s="153">
        <f>[1]节奏总纲!AZ1147</f>
        <v>1144</v>
      </c>
      <c r="AO1147" s="153">
        <f>[1]节奏总纲!BA1147</f>
        <v>54.498740617322838</v>
      </c>
      <c r="AP1147" s="153">
        <f>[1]节奏总纲!BB1147</f>
        <v>56.032520096468168</v>
      </c>
      <c r="AQ1147" s="153">
        <f>[1]节奏总纲!BC1147</f>
        <v>57.993118116014834</v>
      </c>
      <c r="AR1147" s="153">
        <f>[1]节奏总纲!BD1147</f>
        <v>60.743774932677525</v>
      </c>
      <c r="AS1147" s="153">
        <f>[1]节奏总纲!BE1147</f>
        <v>65.471904663615845</v>
      </c>
    </row>
    <row r="1148" spans="17:45" x14ac:dyDescent="0.15">
      <c r="Q1148" s="153">
        <f>[1]节奏总纲!AC1148</f>
        <v>1145</v>
      </c>
      <c r="R1148" s="153">
        <f>[1]节奏总纲!AD1148</f>
        <v>101.6157585789006</v>
      </c>
      <c r="S1148" s="153">
        <f>[1]节奏总纲!AE1148</f>
        <v>103.92561757060005</v>
      </c>
      <c r="T1148" s="153">
        <f>[1]节奏总纲!AF1148</f>
        <v>107.04402202817336</v>
      </c>
      <c r="U1148" s="153">
        <f>[1]节奏总纲!AG1148</f>
        <v>111.86903991546308</v>
      </c>
      <c r="V1148" s="153">
        <f>[1]节奏总纲!AH1148</f>
        <v>121.02069762490426</v>
      </c>
      <c r="AN1148" s="153">
        <f>[1]节奏总纲!AZ1148</f>
        <v>1145</v>
      </c>
      <c r="AO1148" s="153">
        <f>[1]节奏总纲!BA1148</f>
        <v>54.504693816642046</v>
      </c>
      <c r="AP1148" s="153">
        <f>[1]节奏总纲!BB1148</f>
        <v>56.038072033813947</v>
      </c>
      <c r="AQ1148" s="153">
        <f>[1]节奏总纲!BC1148</f>
        <v>57.99951274279929</v>
      </c>
      <c r="AR1148" s="153">
        <f>[1]节奏总纲!BD1148</f>
        <v>60.749960171202908</v>
      </c>
      <c r="AS1148" s="153">
        <f>[1]节奏总纲!BE1148</f>
        <v>65.477865313655215</v>
      </c>
    </row>
    <row r="1149" spans="17:45" x14ac:dyDescent="0.15">
      <c r="Q1149" s="153">
        <f>[1]节奏总纲!AC1149</f>
        <v>1146</v>
      </c>
      <c r="R1149" s="153">
        <f>[1]节奏总纲!AD1149</f>
        <v>101.62845359177304</v>
      </c>
      <c r="S1149" s="153">
        <f>[1]节奏总纲!AE1149</f>
        <v>103.93854220289188</v>
      </c>
      <c r="T1149" s="153">
        <f>[1]节奏总纲!AF1149</f>
        <v>107.05710000068099</v>
      </c>
      <c r="U1149" s="153">
        <f>[1]节奏总纲!AG1149</f>
        <v>111.88174367291106</v>
      </c>
      <c r="V1149" s="153">
        <f>[1]节奏总纲!AH1149</f>
        <v>121.03309407501416</v>
      </c>
      <c r="AN1149" s="153">
        <f>[1]节奏总纲!AZ1149</f>
        <v>1146</v>
      </c>
      <c r="AO1149" s="153">
        <f>[1]节奏总纲!BA1149</f>
        <v>54.510647015961254</v>
      </c>
      <c r="AP1149" s="153">
        <f>[1]节奏总纲!BB1149</f>
        <v>56.043623971159718</v>
      </c>
      <c r="AQ1149" s="153">
        <f>[1]节奏总纲!BC1149</f>
        <v>58.005103311041175</v>
      </c>
      <c r="AR1149" s="153">
        <f>[1]节奏总纲!BD1149</f>
        <v>60.75614540972829</v>
      </c>
      <c r="AS1149" s="153">
        <f>[1]节奏总纲!BE1149</f>
        <v>65.483825963694571</v>
      </c>
    </row>
    <row r="1150" spans="17:45" x14ac:dyDescent="0.15">
      <c r="Q1150" s="153">
        <f>[1]节奏总纲!AC1150</f>
        <v>1147</v>
      </c>
      <c r="R1150" s="153">
        <f>[1]节奏总纲!AD1150</f>
        <v>101.64114860464548</v>
      </c>
      <c r="S1150" s="153">
        <f>[1]节奏总纲!AE1150</f>
        <v>103.95146683518372</v>
      </c>
      <c r="T1150" s="153">
        <f>[1]节奏总纲!AF1150</f>
        <v>107.07017797318862</v>
      </c>
      <c r="U1150" s="153">
        <f>[1]节奏总纲!AG1150</f>
        <v>111.89444743035905</v>
      </c>
      <c r="V1150" s="153">
        <f>[1]节奏总纲!AH1150</f>
        <v>121.04549052512407</v>
      </c>
      <c r="AN1150" s="153">
        <f>[1]节奏总纲!AZ1150</f>
        <v>1147</v>
      </c>
      <c r="AO1150" s="153">
        <f>[1]节奏总纲!BA1150</f>
        <v>54.516600215280462</v>
      </c>
      <c r="AP1150" s="153">
        <f>[1]节奏总纲!BB1150</f>
        <v>56.049175908505497</v>
      </c>
      <c r="AQ1150" s="153">
        <f>[1]节奏总纲!BC1150</f>
        <v>58.01062755817194</v>
      </c>
      <c r="AR1150" s="153">
        <f>[1]节奏总纲!BD1150</f>
        <v>60.76233064825368</v>
      </c>
      <c r="AS1150" s="153">
        <f>[1]节奏总纲!BE1150</f>
        <v>65.489786613733926</v>
      </c>
    </row>
    <row r="1151" spans="17:45" x14ac:dyDescent="0.15">
      <c r="Q1151" s="153">
        <f>[1]节奏总纲!AC1151</f>
        <v>1148</v>
      </c>
      <c r="R1151" s="153">
        <f>[1]节奏总纲!AD1151</f>
        <v>101.65384361751791</v>
      </c>
      <c r="S1151" s="153">
        <f>[1]节奏总纲!AE1151</f>
        <v>103.96439146747556</v>
      </c>
      <c r="T1151" s="153">
        <f>[1]节奏总纲!AF1151</f>
        <v>107.08325594569625</v>
      </c>
      <c r="U1151" s="153">
        <f>[1]节奏总纲!AG1151</f>
        <v>111.90715118780703</v>
      </c>
      <c r="V1151" s="153">
        <f>[1]节奏总纲!AH1151</f>
        <v>121.05788697523397</v>
      </c>
      <c r="AN1151" s="153">
        <f>[1]节奏总纲!AZ1151</f>
        <v>1148</v>
      </c>
      <c r="AO1151" s="153">
        <f>[1]节奏总纲!BA1151</f>
        <v>54.522553414599663</v>
      </c>
      <c r="AP1151" s="153">
        <f>[1]节奏总纲!BB1151</f>
        <v>56.054727845851275</v>
      </c>
      <c r="AQ1151" s="153">
        <f>[1]节奏总纲!BC1151</f>
        <v>58.016151805302698</v>
      </c>
      <c r="AR1151" s="153">
        <f>[1]节奏总纲!BD1151</f>
        <v>60.768515886779063</v>
      </c>
      <c r="AS1151" s="153">
        <f>[1]节奏总纲!BE1151</f>
        <v>65.495747263773282</v>
      </c>
    </row>
    <row r="1152" spans="17:45" x14ac:dyDescent="0.15">
      <c r="Q1152" s="153">
        <f>[1]节奏总纲!AC1152</f>
        <v>1149</v>
      </c>
      <c r="R1152" s="153">
        <f>[1]节奏总纲!AD1152</f>
        <v>101.66653863039035</v>
      </c>
      <c r="S1152" s="153">
        <f>[1]节奏总纲!AE1152</f>
        <v>103.97731609976741</v>
      </c>
      <c r="T1152" s="153">
        <f>[1]节奏总纲!AF1152</f>
        <v>107.09633391820388</v>
      </c>
      <c r="U1152" s="153">
        <f>[1]节奏总纲!AG1152</f>
        <v>111.91985494525501</v>
      </c>
      <c r="V1152" s="153">
        <f>[1]节奏总纲!AH1152</f>
        <v>121.07028342534387</v>
      </c>
      <c r="AN1152" s="153">
        <f>[1]节奏总纲!AZ1152</f>
        <v>1149</v>
      </c>
      <c r="AO1152" s="153">
        <f>[1]节奏总纲!BA1152</f>
        <v>54.528506613918871</v>
      </c>
      <c r="AP1152" s="153">
        <f>[1]节奏总纲!BB1152</f>
        <v>56.060279783197053</v>
      </c>
      <c r="AQ1152" s="153">
        <f>[1]节奏总纲!BC1152</f>
        <v>58.021676052433456</v>
      </c>
      <c r="AR1152" s="153">
        <f>[1]节奏总纲!BD1152</f>
        <v>60.774701125304446</v>
      </c>
      <c r="AS1152" s="153">
        <f>[1]节奏总纲!BE1152</f>
        <v>65.501707913812638</v>
      </c>
    </row>
    <row r="1153" spans="17:45" x14ac:dyDescent="0.15">
      <c r="Q1153" s="153">
        <f>[1]节奏总纲!AC1153</f>
        <v>1150</v>
      </c>
      <c r="R1153" s="153">
        <f>[1]节奏总纲!AD1153</f>
        <v>101.67923364326279</v>
      </c>
      <c r="S1153" s="153">
        <f>[1]节奏总纲!AE1153</f>
        <v>103.99024073205925</v>
      </c>
      <c r="T1153" s="153">
        <f>[1]节奏总纲!AF1153</f>
        <v>107.10941189071151</v>
      </c>
      <c r="U1153" s="153">
        <f>[1]节奏总纲!AG1153</f>
        <v>111.93255870270299</v>
      </c>
      <c r="V1153" s="153">
        <f>[1]节奏总纲!AH1153</f>
        <v>121.08267987545378</v>
      </c>
      <c r="AN1153" s="153">
        <f>[1]节奏总纲!AZ1153</f>
        <v>1150</v>
      </c>
      <c r="AO1153" s="153">
        <f>[1]节奏总纲!BA1153</f>
        <v>54.53445981323808</v>
      </c>
      <c r="AP1153" s="153">
        <f>[1]节奏总纲!BB1153</f>
        <v>56.065831720542832</v>
      </c>
      <c r="AQ1153" s="153">
        <f>[1]节奏总纲!BC1153</f>
        <v>58.027200299564221</v>
      </c>
      <c r="AR1153" s="153">
        <f>[1]节奏总纲!BD1153</f>
        <v>60.780886363829836</v>
      </c>
      <c r="AS1153" s="153">
        <f>[1]节奏总纲!BE1153</f>
        <v>65.507668563851993</v>
      </c>
    </row>
    <row r="1154" spans="17:45" x14ac:dyDescent="0.15">
      <c r="Q1154" s="153">
        <f>[1]节奏总纲!AC1154</f>
        <v>1151</v>
      </c>
      <c r="R1154" s="153">
        <f>[1]节奏总纲!AD1154</f>
        <v>101.69192865613523</v>
      </c>
      <c r="S1154" s="153">
        <f>[1]节奏总纲!AE1154</f>
        <v>104.00291205225143</v>
      </c>
      <c r="T1154" s="153">
        <f>[1]节奏总纲!AF1154</f>
        <v>107.12248986321914</v>
      </c>
      <c r="U1154" s="153">
        <f>[1]节奏总纲!AG1154</f>
        <v>111.94526246015099</v>
      </c>
      <c r="V1154" s="153">
        <f>[1]节奏总纲!AH1154</f>
        <v>121.09507632556367</v>
      </c>
      <c r="AN1154" s="153">
        <f>[1]节奏总纲!AZ1154</f>
        <v>1151</v>
      </c>
      <c r="AO1154" s="153">
        <f>[1]节奏总纲!BA1154</f>
        <v>54.540413012557288</v>
      </c>
      <c r="AP1154" s="153">
        <f>[1]节奏总纲!BB1154</f>
        <v>56.071383657888603</v>
      </c>
      <c r="AQ1154" s="153">
        <f>[1]节奏总纲!BC1154</f>
        <v>58.032724546694979</v>
      </c>
      <c r="AR1154" s="153">
        <f>[1]节奏总纲!BD1154</f>
        <v>60.787071602355219</v>
      </c>
      <c r="AS1154" s="153">
        <f>[1]节奏总纲!BE1154</f>
        <v>65.513629213891349</v>
      </c>
    </row>
    <row r="1155" spans="17:45" x14ac:dyDescent="0.15">
      <c r="Q1155" s="153">
        <f>[1]节奏总纲!AC1155</f>
        <v>1152</v>
      </c>
      <c r="R1155" s="153">
        <f>[1]节奏总纲!AD1155</f>
        <v>101.70462366900766</v>
      </c>
      <c r="S1155" s="153">
        <f>[1]节奏总纲!AE1155</f>
        <v>104.01480237525692</v>
      </c>
      <c r="T1155" s="153">
        <f>[1]节奏总纲!AF1155</f>
        <v>107.13556783572679</v>
      </c>
      <c r="U1155" s="153">
        <f>[1]节奏总纲!AG1155</f>
        <v>111.95796621759897</v>
      </c>
      <c r="V1155" s="153">
        <f>[1]节奏总纲!AH1155</f>
        <v>121.10747277567357</v>
      </c>
      <c r="AN1155" s="153">
        <f>[1]节奏总纲!AZ1155</f>
        <v>1152</v>
      </c>
      <c r="AO1155" s="153">
        <f>[1]节奏总纲!BA1155</f>
        <v>54.546366211876489</v>
      </c>
      <c r="AP1155" s="153">
        <f>[1]节奏总纲!BB1155</f>
        <v>56.076935595234382</v>
      </c>
      <c r="AQ1155" s="153">
        <f>[1]节奏总纲!BC1155</f>
        <v>58.038248793825737</v>
      </c>
      <c r="AR1155" s="153">
        <f>[1]节奏总纲!BD1155</f>
        <v>60.793256840880602</v>
      </c>
      <c r="AS1155" s="153">
        <f>[1]节奏总纲!BE1155</f>
        <v>65.519589863930705</v>
      </c>
    </row>
    <row r="1156" spans="17:45" x14ac:dyDescent="0.15">
      <c r="Q1156" s="153">
        <f>[1]节奏总纲!AC1156</f>
        <v>1153</v>
      </c>
      <c r="R1156" s="153">
        <f>[1]节奏总纲!AD1156</f>
        <v>101.7173186818801</v>
      </c>
      <c r="S1156" s="153">
        <f>[1]节奏总纲!AE1156</f>
        <v>104.02669269826241</v>
      </c>
      <c r="T1156" s="153">
        <f>[1]节奏总纲!AF1156</f>
        <v>107.14864580823442</v>
      </c>
      <c r="U1156" s="153">
        <f>[1]节奏总纲!AG1156</f>
        <v>111.97066997504695</v>
      </c>
      <c r="V1156" s="153">
        <f>[1]节奏总纲!AH1156</f>
        <v>121.11986922578348</v>
      </c>
      <c r="AN1156" s="153">
        <f>[1]节奏总纲!AZ1156</f>
        <v>1153</v>
      </c>
      <c r="AO1156" s="153">
        <f>[1]节奏总纲!BA1156</f>
        <v>54.552319411195697</v>
      </c>
      <c r="AP1156" s="153">
        <f>[1]节奏总纲!BB1156</f>
        <v>56.08248753258016</v>
      </c>
      <c r="AQ1156" s="153">
        <f>[1]节奏总纲!BC1156</f>
        <v>58.043773040956495</v>
      </c>
      <c r="AR1156" s="153">
        <f>[1]节奏总纲!BD1156</f>
        <v>60.799442079405985</v>
      </c>
      <c r="AS1156" s="153">
        <f>[1]节奏总纲!BE1156</f>
        <v>65.52555051397006</v>
      </c>
    </row>
    <row r="1157" spans="17:45" x14ac:dyDescent="0.15">
      <c r="Q1157" s="153">
        <f>[1]节奏总纲!AC1157</f>
        <v>1154</v>
      </c>
      <c r="R1157" s="153">
        <f>[1]节奏总纲!AD1157</f>
        <v>101.73001369475254</v>
      </c>
      <c r="S1157" s="153">
        <f>[1]节奏总纲!AE1157</f>
        <v>104.0385830212679</v>
      </c>
      <c r="T1157" s="153">
        <f>[1]节奏总纲!AF1157</f>
        <v>107.16172378074205</v>
      </c>
      <c r="U1157" s="153">
        <f>[1]节奏总纲!AG1157</f>
        <v>111.98337373249493</v>
      </c>
      <c r="V1157" s="153">
        <f>[1]节奏总纲!AH1157</f>
        <v>121.13226567589338</v>
      </c>
      <c r="AN1157" s="153">
        <f>[1]节奏总纲!AZ1157</f>
        <v>1154</v>
      </c>
      <c r="AO1157" s="153">
        <f>[1]节奏总纲!BA1157</f>
        <v>54.558272610514905</v>
      </c>
      <c r="AP1157" s="153">
        <f>[1]节奏总纲!BB1157</f>
        <v>56.088039469925938</v>
      </c>
      <c r="AQ1157" s="153">
        <f>[1]节奏总纲!BC1157</f>
        <v>58.04929728808726</v>
      </c>
      <c r="AR1157" s="153">
        <f>[1]节奏总纲!BD1157</f>
        <v>60.805627317931375</v>
      </c>
      <c r="AS1157" s="153">
        <f>[1]节奏总纲!BE1157</f>
        <v>65.531511164009416</v>
      </c>
    </row>
    <row r="1158" spans="17:45" x14ac:dyDescent="0.15">
      <c r="Q1158" s="153">
        <f>[1]节奏总纲!AC1158</f>
        <v>1155</v>
      </c>
      <c r="R1158" s="153">
        <f>[1]节奏总纲!AD1158</f>
        <v>101.74270870762497</v>
      </c>
      <c r="S1158" s="153">
        <f>[1]节奏总纲!AE1158</f>
        <v>104.05047334427339</v>
      </c>
      <c r="T1158" s="153">
        <f>[1]节奏总纲!AF1158</f>
        <v>107.17480175324968</v>
      </c>
      <c r="U1158" s="153">
        <f>[1]节奏总纲!AG1158</f>
        <v>111.99607748994291</v>
      </c>
      <c r="V1158" s="153">
        <f>[1]节奏总纲!AH1158</f>
        <v>121.14466212600328</v>
      </c>
      <c r="AN1158" s="153">
        <f>[1]节奏总纲!AZ1158</f>
        <v>1155</v>
      </c>
      <c r="AO1158" s="153">
        <f>[1]节奏总纲!BA1158</f>
        <v>54.564225809834106</v>
      </c>
      <c r="AP1158" s="153">
        <f>[1]节奏总纲!BB1158</f>
        <v>56.093591407271717</v>
      </c>
      <c r="AQ1158" s="153">
        <f>[1]节奏总纲!BC1158</f>
        <v>58.054821535218018</v>
      </c>
      <c r="AR1158" s="153">
        <f>[1]节奏总纲!BD1158</f>
        <v>60.811812556456758</v>
      </c>
      <c r="AS1158" s="153">
        <f>[1]节奏总纲!BE1158</f>
        <v>65.537471814048772</v>
      </c>
    </row>
    <row r="1159" spans="17:45" x14ac:dyDescent="0.15">
      <c r="Q1159" s="153">
        <f>[1]节奏总纲!AC1159</f>
        <v>1156</v>
      </c>
      <c r="R1159" s="153">
        <f>[1]节奏总纲!AD1159</f>
        <v>101.75540372049741</v>
      </c>
      <c r="S1159" s="153">
        <f>[1]节奏总纲!AE1159</f>
        <v>104.06236366727887</v>
      </c>
      <c r="T1159" s="153">
        <f>[1]节奏总纲!AF1159</f>
        <v>107.18787972575731</v>
      </c>
      <c r="U1159" s="153">
        <f>[1]节奏总纲!AG1159</f>
        <v>112.00859363398079</v>
      </c>
      <c r="V1159" s="153">
        <f>[1]节奏总纲!AH1159</f>
        <v>121.15705857611319</v>
      </c>
      <c r="AN1159" s="153">
        <f>[1]节奏总纲!AZ1159</f>
        <v>1156</v>
      </c>
      <c r="AO1159" s="153">
        <f>[1]节奏总纲!BA1159</f>
        <v>54.570179009153314</v>
      </c>
      <c r="AP1159" s="153">
        <f>[1]节奏总纲!BB1159</f>
        <v>56.099143344617488</v>
      </c>
      <c r="AQ1159" s="153">
        <f>[1]节奏总纲!BC1159</f>
        <v>58.060345782348776</v>
      </c>
      <c r="AR1159" s="153">
        <f>[1]节奏总纲!BD1159</f>
        <v>60.817997794982141</v>
      </c>
      <c r="AS1159" s="153">
        <f>[1]节奏总纲!BE1159</f>
        <v>65.543432464088127</v>
      </c>
    </row>
    <row r="1160" spans="17:45" x14ac:dyDescent="0.15">
      <c r="Q1160" s="153">
        <f>[1]节奏总纲!AC1160</f>
        <v>1157</v>
      </c>
      <c r="R1160" s="153">
        <f>[1]节奏总纲!AD1160</f>
        <v>101.76809873336985</v>
      </c>
      <c r="S1160" s="153">
        <f>[1]节奏总纲!AE1160</f>
        <v>104.07425399028436</v>
      </c>
      <c r="T1160" s="153">
        <f>[1]节奏总纲!AF1160</f>
        <v>107.20095769826494</v>
      </c>
      <c r="U1160" s="153">
        <f>[1]节奏总纲!AG1160</f>
        <v>112.0210259726713</v>
      </c>
      <c r="V1160" s="153">
        <f>[1]节奏总纲!AH1160</f>
        <v>121.16945502622309</v>
      </c>
      <c r="AN1160" s="153">
        <f>[1]节奏总纲!AZ1160</f>
        <v>1157</v>
      </c>
      <c r="AO1160" s="153">
        <f>[1]节奏总纲!BA1160</f>
        <v>54.576132208472522</v>
      </c>
      <c r="AP1160" s="153">
        <f>[1]节奏总纲!BB1160</f>
        <v>56.104695281963266</v>
      </c>
      <c r="AQ1160" s="153">
        <f>[1]节奏总纲!BC1160</f>
        <v>58.065870029479541</v>
      </c>
      <c r="AR1160" s="153">
        <f>[1]节奏总纲!BD1160</f>
        <v>60.824183033507524</v>
      </c>
      <c r="AS1160" s="153">
        <f>[1]节奏总纲!BE1160</f>
        <v>65.549393114127483</v>
      </c>
    </row>
    <row r="1161" spans="17:45" x14ac:dyDescent="0.15">
      <c r="Q1161" s="153">
        <f>[1]节奏总纲!AC1161</f>
        <v>1158</v>
      </c>
      <c r="R1161" s="153">
        <f>[1]节奏总纲!AD1161</f>
        <v>101.7807937462423</v>
      </c>
      <c r="S1161" s="153">
        <f>[1]节奏总纲!AE1161</f>
        <v>104.08614431328985</v>
      </c>
      <c r="T1161" s="153">
        <f>[1]节奏总纲!AF1161</f>
        <v>107.21403567077257</v>
      </c>
      <c r="U1161" s="153">
        <f>[1]节奏总纲!AG1161</f>
        <v>112.03345831136181</v>
      </c>
      <c r="V1161" s="153">
        <f>[1]节奏总纲!AH1161</f>
        <v>121.18185147633299</v>
      </c>
      <c r="AN1161" s="153">
        <f>[1]节奏总纲!AZ1161</f>
        <v>1158</v>
      </c>
      <c r="AO1161" s="153">
        <f>[1]节奏总纲!BA1161</f>
        <v>54.58208540779173</v>
      </c>
      <c r="AP1161" s="153">
        <f>[1]节奏总纲!BB1161</f>
        <v>56.110247219309045</v>
      </c>
      <c r="AQ1161" s="153">
        <f>[1]节奏总纲!BC1161</f>
        <v>58.071394276610299</v>
      </c>
      <c r="AR1161" s="153">
        <f>[1]节奏总纲!BD1161</f>
        <v>60.830368272032914</v>
      </c>
      <c r="AS1161" s="153">
        <f>[1]节奏总纲!BE1161</f>
        <v>65.555353764166838</v>
      </c>
    </row>
    <row r="1162" spans="17:45" x14ac:dyDescent="0.15">
      <c r="Q1162" s="153">
        <f>[1]节奏总纲!AC1162</f>
        <v>1159</v>
      </c>
      <c r="R1162" s="153">
        <f>[1]节奏总纲!AD1162</f>
        <v>101.79348875911472</v>
      </c>
      <c r="S1162" s="153">
        <f>[1]节奏总纲!AE1162</f>
        <v>104.09803463629534</v>
      </c>
      <c r="T1162" s="153">
        <f>[1]节奏总纲!AF1162</f>
        <v>107.22711364328022</v>
      </c>
      <c r="U1162" s="153">
        <f>[1]节奏总纲!AG1162</f>
        <v>112.04589065005231</v>
      </c>
      <c r="V1162" s="153">
        <f>[1]节奏总纲!AH1162</f>
        <v>121.1942479264429</v>
      </c>
      <c r="AN1162" s="153">
        <f>[1]节奏总纲!AZ1162</f>
        <v>1159</v>
      </c>
      <c r="AO1162" s="153">
        <f>[1]节奏总纲!BA1162</f>
        <v>54.588038607110931</v>
      </c>
      <c r="AP1162" s="153">
        <f>[1]节奏总纲!BB1162</f>
        <v>56.115799156654823</v>
      </c>
      <c r="AQ1162" s="153">
        <f>[1]节奏总纲!BC1162</f>
        <v>58.076918523741057</v>
      </c>
      <c r="AR1162" s="153">
        <f>[1]节奏总纲!BD1162</f>
        <v>60.836553510558296</v>
      </c>
      <c r="AS1162" s="153">
        <f>[1]节奏总纲!BE1162</f>
        <v>65.561314414206194</v>
      </c>
    </row>
    <row r="1163" spans="17:45" x14ac:dyDescent="0.15">
      <c r="Q1163" s="153">
        <f>[1]节奏总纲!AC1163</f>
        <v>1160</v>
      </c>
      <c r="R1163" s="153">
        <f>[1]节奏总纲!AD1163</f>
        <v>101.80618377198716</v>
      </c>
      <c r="S1163" s="153">
        <f>[1]节奏总纲!AE1163</f>
        <v>104.10992495930083</v>
      </c>
      <c r="T1163" s="153">
        <f>[1]节奏总纲!AF1163</f>
        <v>107.24019161578785</v>
      </c>
      <c r="U1163" s="153">
        <f>[1]节奏总纲!AG1163</f>
        <v>112.05832298874283</v>
      </c>
      <c r="V1163" s="153">
        <f>[1]节奏总纲!AH1163</f>
        <v>121.2066443765528</v>
      </c>
      <c r="AN1163" s="153">
        <f>[1]节奏总纲!AZ1163</f>
        <v>1160</v>
      </c>
      <c r="AO1163" s="153">
        <f>[1]节奏总纲!BA1163</f>
        <v>54.593991806430139</v>
      </c>
      <c r="AP1163" s="153">
        <f>[1]节奏总纲!BB1163</f>
        <v>56.121351094000602</v>
      </c>
      <c r="AQ1163" s="153">
        <f>[1]节奏总纲!BC1163</f>
        <v>58.082442770871815</v>
      </c>
      <c r="AR1163" s="153">
        <f>[1]节奏总纲!BD1163</f>
        <v>60.842738749083679</v>
      </c>
      <c r="AS1163" s="153">
        <f>[1]节奏总纲!BE1163</f>
        <v>65.56727506424555</v>
      </c>
    </row>
    <row r="1164" spans="17:45" x14ac:dyDescent="0.15">
      <c r="Q1164" s="153">
        <f>[1]节奏总纲!AC1164</f>
        <v>1161</v>
      </c>
      <c r="R1164" s="153">
        <f>[1]节奏总纲!AD1164</f>
        <v>101.81887878485961</v>
      </c>
      <c r="S1164" s="153">
        <f>[1]节奏总纲!AE1164</f>
        <v>104.12181528230631</v>
      </c>
      <c r="T1164" s="153">
        <f>[1]节奏总纲!AF1164</f>
        <v>107.25326958829548</v>
      </c>
      <c r="U1164" s="153">
        <f>[1]节奏总纲!AG1164</f>
        <v>112.07075532743333</v>
      </c>
      <c r="V1164" s="153">
        <f>[1]节奏总纲!AH1164</f>
        <v>121.21904082666271</v>
      </c>
      <c r="AN1164" s="153">
        <f>[1]节奏总纲!AZ1164</f>
        <v>1161</v>
      </c>
      <c r="AO1164" s="153">
        <f>[1]节奏总纲!BA1164</f>
        <v>54.599945005749348</v>
      </c>
      <c r="AP1164" s="153">
        <f>[1]节奏总纲!BB1164</f>
        <v>56.12690303134638</v>
      </c>
      <c r="AQ1164" s="153">
        <f>[1]节奏总纲!BC1164</f>
        <v>58.08796701800258</v>
      </c>
      <c r="AR1164" s="153">
        <f>[1]节奏总纲!BD1164</f>
        <v>60.848923987609069</v>
      </c>
      <c r="AS1164" s="153">
        <f>[1]节奏总纲!BE1164</f>
        <v>65.573235714284905</v>
      </c>
    </row>
    <row r="1165" spans="17:45" x14ac:dyDescent="0.15">
      <c r="Q1165" s="153">
        <f>[1]节奏总纲!AC1165</f>
        <v>1162</v>
      </c>
      <c r="R1165" s="153">
        <f>[1]节奏总纲!AD1165</f>
        <v>101.83157379773203</v>
      </c>
      <c r="S1165" s="153">
        <f>[1]节奏总纲!AE1165</f>
        <v>104.1337056053118</v>
      </c>
      <c r="T1165" s="153">
        <f>[1]节奏总纲!AF1165</f>
        <v>107.26634756080311</v>
      </c>
      <c r="U1165" s="153">
        <f>[1]节奏总纲!AG1165</f>
        <v>112.08318766612385</v>
      </c>
      <c r="V1165" s="153">
        <f>[1]节奏总纲!AH1165</f>
        <v>121.23143727677261</v>
      </c>
      <c r="AN1165" s="153">
        <f>[1]节奏总纲!AZ1165</f>
        <v>1162</v>
      </c>
      <c r="AO1165" s="153">
        <f>[1]节奏总纲!BA1165</f>
        <v>54.605898205068549</v>
      </c>
      <c r="AP1165" s="153">
        <f>[1]节奏总纲!BB1165</f>
        <v>56.132454968692151</v>
      </c>
      <c r="AQ1165" s="153">
        <f>[1]节奏总纲!BC1165</f>
        <v>58.093491265133338</v>
      </c>
      <c r="AR1165" s="153">
        <f>[1]节奏总纲!BD1165</f>
        <v>60.855109226134452</v>
      </c>
      <c r="AS1165" s="153">
        <f>[1]节奏总纲!BE1165</f>
        <v>65.579196364324275</v>
      </c>
    </row>
    <row r="1166" spans="17:45" x14ac:dyDescent="0.15">
      <c r="Q1166" s="153">
        <f>[1]节奏总纲!AC1166</f>
        <v>1163</v>
      </c>
      <c r="R1166" s="153">
        <f>[1]节奏总纲!AD1166</f>
        <v>101.84426881060448</v>
      </c>
      <c r="S1166" s="153">
        <f>[1]节奏总纲!AE1166</f>
        <v>104.14559592831729</v>
      </c>
      <c r="T1166" s="153">
        <f>[1]节奏总纲!AF1166</f>
        <v>107.27942553331074</v>
      </c>
      <c r="U1166" s="153">
        <f>[1]节奏总纲!AG1166</f>
        <v>112.09562000481435</v>
      </c>
      <c r="V1166" s="153">
        <f>[1]节奏总纲!AH1166</f>
        <v>121.2438337268825</v>
      </c>
      <c r="AN1166" s="153">
        <f>[1]节奏总纲!AZ1166</f>
        <v>1163</v>
      </c>
      <c r="AO1166" s="153">
        <f>[1]节奏总纲!BA1166</f>
        <v>54.611851404387757</v>
      </c>
      <c r="AP1166" s="153">
        <f>[1]节奏总纲!BB1166</f>
        <v>56.13800690603793</v>
      </c>
      <c r="AQ1166" s="153">
        <f>[1]节奏总纲!BC1166</f>
        <v>58.099015512264096</v>
      </c>
      <c r="AR1166" s="153">
        <f>[1]节奏总纲!BD1166</f>
        <v>60.861294464659835</v>
      </c>
      <c r="AS1166" s="153">
        <f>[1]节奏总纲!BE1166</f>
        <v>65.585157014363631</v>
      </c>
    </row>
    <row r="1167" spans="17:45" x14ac:dyDescent="0.15">
      <c r="Q1167" s="153">
        <f>[1]节奏总纲!AC1167</f>
        <v>1164</v>
      </c>
      <c r="R1167" s="153">
        <f>[1]节奏总纲!AD1167</f>
        <v>101.85696382347692</v>
      </c>
      <c r="S1167" s="153">
        <f>[1]节奏总纲!AE1167</f>
        <v>104.15748625132278</v>
      </c>
      <c r="T1167" s="153">
        <f>[1]节奏总纲!AF1167</f>
        <v>107.29250350581837</v>
      </c>
      <c r="U1167" s="153">
        <f>[1]节奏总纲!AG1167</f>
        <v>112.10805234350487</v>
      </c>
      <c r="V1167" s="153">
        <f>[1]节奏总纲!AH1167</f>
        <v>121.2562301769924</v>
      </c>
      <c r="AN1167" s="153">
        <f>[1]节奏总纲!AZ1167</f>
        <v>1164</v>
      </c>
      <c r="AO1167" s="153">
        <f>[1]节奏总纲!BA1167</f>
        <v>54.617804603706965</v>
      </c>
      <c r="AP1167" s="153">
        <f>[1]节奏总纲!BB1167</f>
        <v>56.143558843383708</v>
      </c>
      <c r="AQ1167" s="153">
        <f>[1]节奏总纲!BC1167</f>
        <v>58.104539759394854</v>
      </c>
      <c r="AR1167" s="153">
        <f>[1]节奏总纲!BD1167</f>
        <v>60.867479703185218</v>
      </c>
      <c r="AS1167" s="153">
        <f>[1]节奏总纲!BE1167</f>
        <v>65.591117664402987</v>
      </c>
    </row>
    <row r="1168" spans="17:45" x14ac:dyDescent="0.15">
      <c r="Q1168" s="153">
        <f>[1]节奏总纲!AC1168</f>
        <v>1165</v>
      </c>
      <c r="R1168" s="153">
        <f>[1]节奏总纲!AD1168</f>
        <v>101.86965883634936</v>
      </c>
      <c r="S1168" s="153">
        <f>[1]节奏总纲!AE1168</f>
        <v>104.16937657432827</v>
      </c>
      <c r="T1168" s="153">
        <f>[1]节奏总纲!AF1168</f>
        <v>107.305581478326</v>
      </c>
      <c r="U1168" s="153">
        <f>[1]节奏总纲!AG1168</f>
        <v>112.12048468219537</v>
      </c>
      <c r="V1168" s="153">
        <f>[1]节奏总纲!AH1168</f>
        <v>121.26862662710231</v>
      </c>
      <c r="AN1168" s="153">
        <f>[1]节奏总纲!AZ1168</f>
        <v>1165</v>
      </c>
      <c r="AO1168" s="153">
        <f>[1]节奏总纲!BA1168</f>
        <v>54.623757803026173</v>
      </c>
      <c r="AP1168" s="153">
        <f>[1]节奏总纲!BB1168</f>
        <v>56.149110780729487</v>
      </c>
      <c r="AQ1168" s="153">
        <f>[1]节奏总纲!BC1168</f>
        <v>58.110064006525619</v>
      </c>
      <c r="AR1168" s="153">
        <f>[1]节奏总纲!BD1168</f>
        <v>60.873664941710608</v>
      </c>
      <c r="AS1168" s="153">
        <f>[1]节奏总纲!BE1168</f>
        <v>65.597078314442342</v>
      </c>
    </row>
    <row r="1169" spans="17:45" x14ac:dyDescent="0.15">
      <c r="Q1169" s="153">
        <f>[1]节奏总纲!AC1169</f>
        <v>1166</v>
      </c>
      <c r="R1169" s="153">
        <f>[1]节奏总纲!AD1169</f>
        <v>101.88235384922179</v>
      </c>
      <c r="S1169" s="153">
        <f>[1]节奏总纲!AE1169</f>
        <v>104.18126689733376</v>
      </c>
      <c r="T1169" s="153">
        <f>[1]节奏总纲!AF1169</f>
        <v>107.31865945083365</v>
      </c>
      <c r="U1169" s="153">
        <f>[1]节奏总纲!AG1169</f>
        <v>112.13291702088587</v>
      </c>
      <c r="V1169" s="153">
        <f>[1]节奏总纲!AH1169</f>
        <v>121.28102307721221</v>
      </c>
      <c r="AN1169" s="153">
        <f>[1]节奏总纲!AZ1169</f>
        <v>1166</v>
      </c>
      <c r="AO1169" s="153">
        <f>[1]节奏总纲!BA1169</f>
        <v>54.629711002345374</v>
      </c>
      <c r="AP1169" s="153">
        <f>[1]节奏总纲!BB1169</f>
        <v>56.154662718075265</v>
      </c>
      <c r="AQ1169" s="153">
        <f>[1]节奏总纲!BC1169</f>
        <v>58.115588253656377</v>
      </c>
      <c r="AR1169" s="153">
        <f>[1]节奏总纲!BD1169</f>
        <v>60.879850180235991</v>
      </c>
      <c r="AS1169" s="153">
        <f>[1]节奏总纲!BE1169</f>
        <v>65.603038964481698</v>
      </c>
    </row>
    <row r="1170" spans="17:45" x14ac:dyDescent="0.15">
      <c r="Q1170" s="153">
        <f>[1]节奏总纲!AC1170</f>
        <v>1167</v>
      </c>
      <c r="R1170" s="153">
        <f>[1]节奏总纲!AD1170</f>
        <v>101.89504886209423</v>
      </c>
      <c r="S1170" s="153">
        <f>[1]节奏总纲!AE1170</f>
        <v>104.19315722033924</v>
      </c>
      <c r="T1170" s="153">
        <f>[1]节奏总纲!AF1170</f>
        <v>107.33173742334128</v>
      </c>
      <c r="U1170" s="153">
        <f>[1]节奏总纲!AG1170</f>
        <v>112.14534935957639</v>
      </c>
      <c r="V1170" s="153">
        <f>[1]节奏总纲!AH1170</f>
        <v>121.29341952732211</v>
      </c>
      <c r="AN1170" s="153">
        <f>[1]节奏总纲!AZ1170</f>
        <v>1167</v>
      </c>
      <c r="AO1170" s="153">
        <f>[1]节奏总纲!BA1170</f>
        <v>54.635664201664582</v>
      </c>
      <c r="AP1170" s="153">
        <f>[1]节奏总纲!BB1170</f>
        <v>56.160214655421036</v>
      </c>
      <c r="AQ1170" s="153">
        <f>[1]节奏总纲!BC1170</f>
        <v>58.121112500787135</v>
      </c>
      <c r="AR1170" s="153">
        <f>[1]节奏总纲!BD1170</f>
        <v>60.886035418761374</v>
      </c>
      <c r="AS1170" s="153">
        <f>[1]节奏总纲!BE1170</f>
        <v>65.608999614521053</v>
      </c>
    </row>
    <row r="1171" spans="17:45" x14ac:dyDescent="0.15">
      <c r="Q1171" s="153">
        <f>[1]节奏总纲!AC1171</f>
        <v>1168</v>
      </c>
      <c r="R1171" s="153">
        <f>[1]节奏总纲!AD1171</f>
        <v>101.90774387496667</v>
      </c>
      <c r="S1171" s="153">
        <f>[1]节奏总纲!AE1171</f>
        <v>104.20504754334473</v>
      </c>
      <c r="T1171" s="153">
        <f>[1]节奏总纲!AF1171</f>
        <v>107.34481539584891</v>
      </c>
      <c r="U1171" s="153">
        <f>[1]节奏总纲!AG1171</f>
        <v>112.15778169826689</v>
      </c>
      <c r="V1171" s="153">
        <f>[1]节奏总纲!AH1171</f>
        <v>121.30581597743202</v>
      </c>
      <c r="AN1171" s="153">
        <f>[1]节奏总纲!AZ1171</f>
        <v>1168</v>
      </c>
      <c r="AO1171" s="153">
        <f>[1]节奏总纲!BA1171</f>
        <v>54.64161740098379</v>
      </c>
      <c r="AP1171" s="153">
        <f>[1]节奏总纲!BB1171</f>
        <v>56.165766592766815</v>
      </c>
      <c r="AQ1171" s="153">
        <f>[1]节奏总纲!BC1171</f>
        <v>58.1266367479179</v>
      </c>
      <c r="AR1171" s="153">
        <f>[1]节奏总纲!BD1171</f>
        <v>60.892220657286757</v>
      </c>
      <c r="AS1171" s="153">
        <f>[1]节奏总纲!BE1171</f>
        <v>65.614960264560409</v>
      </c>
    </row>
    <row r="1172" spans="17:45" x14ac:dyDescent="0.15">
      <c r="Q1172" s="153">
        <f>[1]节奏总纲!AC1172</f>
        <v>1169</v>
      </c>
      <c r="R1172" s="153">
        <f>[1]节奏总纲!AD1172</f>
        <v>101.9204388878391</v>
      </c>
      <c r="S1172" s="153">
        <f>[1]节奏总纲!AE1172</f>
        <v>104.21693786635022</v>
      </c>
      <c r="T1172" s="153">
        <f>[1]节奏总纲!AF1172</f>
        <v>107.35789336835654</v>
      </c>
      <c r="U1172" s="153">
        <f>[1]节奏总纲!AG1172</f>
        <v>112.1702140369574</v>
      </c>
      <c r="V1172" s="153">
        <f>[1]节奏总纲!AH1172</f>
        <v>121.31821242754192</v>
      </c>
      <c r="AN1172" s="153">
        <f>[1]节奏总纲!AZ1172</f>
        <v>1169</v>
      </c>
      <c r="AO1172" s="153">
        <f>[1]节奏总纲!BA1172</f>
        <v>54.647570600302998</v>
      </c>
      <c r="AP1172" s="153">
        <f>[1]节奏总纲!BB1172</f>
        <v>56.171318530112593</v>
      </c>
      <c r="AQ1172" s="153">
        <f>[1]节奏总纲!BC1172</f>
        <v>58.132160995048658</v>
      </c>
      <c r="AR1172" s="153">
        <f>[1]节奏总纲!BD1172</f>
        <v>60.898405895812147</v>
      </c>
      <c r="AS1172" s="153">
        <f>[1]节奏总纲!BE1172</f>
        <v>65.620920914599765</v>
      </c>
    </row>
    <row r="1173" spans="17:45" x14ac:dyDescent="0.15">
      <c r="Q1173" s="153">
        <f>[1]节奏总纲!AC1173</f>
        <v>1170</v>
      </c>
      <c r="R1173" s="153">
        <f>[1]节奏总纲!AD1173</f>
        <v>101.93313390071154</v>
      </c>
      <c r="S1173" s="153">
        <f>[1]节奏总纲!AE1173</f>
        <v>104.22882818935571</v>
      </c>
      <c r="T1173" s="153">
        <f>[1]节奏总纲!AF1173</f>
        <v>107.37097134086417</v>
      </c>
      <c r="U1173" s="153">
        <f>[1]节奏总纲!AG1173</f>
        <v>112.18264637564791</v>
      </c>
      <c r="V1173" s="153">
        <f>[1]节奏总纲!AH1173</f>
        <v>121.33060887765183</v>
      </c>
      <c r="AN1173" s="153">
        <f>[1]节奏总纲!AZ1173</f>
        <v>1170</v>
      </c>
      <c r="AO1173" s="153">
        <f>[1]节奏总纲!BA1173</f>
        <v>54.653523799622199</v>
      </c>
      <c r="AP1173" s="153">
        <f>[1]节奏总纲!BB1173</f>
        <v>56.176870467458372</v>
      </c>
      <c r="AQ1173" s="153">
        <f>[1]节奏总纲!BC1173</f>
        <v>58.137685242179415</v>
      </c>
      <c r="AR1173" s="153">
        <f>[1]节奏总纲!BD1173</f>
        <v>60.904591134337529</v>
      </c>
      <c r="AS1173" s="153">
        <f>[1]节奏总纲!BE1173</f>
        <v>65.62688156463912</v>
      </c>
    </row>
    <row r="1174" spans="17:45" x14ac:dyDescent="0.15">
      <c r="Q1174" s="153">
        <f>[1]节奏总纲!AC1174</f>
        <v>1171</v>
      </c>
      <c r="R1174" s="153">
        <f>[1]节奏总纲!AD1174</f>
        <v>101.94582891358398</v>
      </c>
      <c r="S1174" s="153">
        <f>[1]节奏总纲!AE1174</f>
        <v>104.2407185123612</v>
      </c>
      <c r="T1174" s="153">
        <f>[1]节奏总纲!AF1174</f>
        <v>107.3840493133718</v>
      </c>
      <c r="U1174" s="153">
        <f>[1]节奏总纲!AG1174</f>
        <v>112.19507871433842</v>
      </c>
      <c r="V1174" s="153">
        <f>[1]节奏总纲!AH1174</f>
        <v>121.34300532776173</v>
      </c>
      <c r="AN1174" s="153">
        <f>[1]节奏总纲!AZ1174</f>
        <v>1171</v>
      </c>
      <c r="AO1174" s="153">
        <f>[1]节奏总纲!BA1174</f>
        <v>54.659476998941408</v>
      </c>
      <c r="AP1174" s="153">
        <f>[1]节奏总纲!BB1174</f>
        <v>56.18242240480415</v>
      </c>
      <c r="AQ1174" s="153">
        <f>[1]节奏总纲!BC1174</f>
        <v>58.143209489310173</v>
      </c>
      <c r="AR1174" s="153">
        <f>[1]节奏总纲!BD1174</f>
        <v>60.910776372862912</v>
      </c>
      <c r="AS1174" s="153">
        <f>[1]节奏总纲!BE1174</f>
        <v>65.632842214678476</v>
      </c>
    </row>
    <row r="1175" spans="17:45" x14ac:dyDescent="0.15">
      <c r="Q1175" s="153">
        <f>[1]节奏总纲!AC1175</f>
        <v>1172</v>
      </c>
      <c r="R1175" s="153">
        <f>[1]节奏总纲!AD1175</f>
        <v>101.95852392645642</v>
      </c>
      <c r="S1175" s="153">
        <f>[1]节奏总纲!AE1175</f>
        <v>104.25260883536669</v>
      </c>
      <c r="T1175" s="153">
        <f>[1]节奏总纲!AF1175</f>
        <v>107.39712728587944</v>
      </c>
      <c r="U1175" s="153">
        <f>[1]节奏总纲!AG1175</f>
        <v>112.20751105302892</v>
      </c>
      <c r="V1175" s="153">
        <f>[1]节奏总纲!AH1175</f>
        <v>121.35540177787163</v>
      </c>
      <c r="AN1175" s="153">
        <f>[1]节奏总纲!AZ1175</f>
        <v>1172</v>
      </c>
      <c r="AO1175" s="153">
        <f>[1]节奏总纲!BA1175</f>
        <v>54.665430198260616</v>
      </c>
      <c r="AP1175" s="153">
        <f>[1]节奏总纲!BB1175</f>
        <v>56.187974342149921</v>
      </c>
      <c r="AQ1175" s="153">
        <f>[1]节奏总纲!BC1175</f>
        <v>58.148733736440938</v>
      </c>
      <c r="AR1175" s="153">
        <f>[1]节奏总纲!BD1175</f>
        <v>60.916961611388302</v>
      </c>
      <c r="AS1175" s="153">
        <f>[1]节奏总纲!BE1175</f>
        <v>65.638802864717832</v>
      </c>
    </row>
    <row r="1176" spans="17:45" x14ac:dyDescent="0.15">
      <c r="Q1176" s="153">
        <f>[1]节奏总纲!AC1176</f>
        <v>1173</v>
      </c>
      <c r="R1176" s="153">
        <f>[1]节奏总纲!AD1176</f>
        <v>101.97121893932885</v>
      </c>
      <c r="S1176" s="153">
        <f>[1]节奏总纲!AE1176</f>
        <v>104.26449915837217</v>
      </c>
      <c r="T1176" s="153">
        <f>[1]节奏总纲!AF1176</f>
        <v>107.41020525838708</v>
      </c>
      <c r="U1176" s="153">
        <f>[1]节奏总纲!AG1176</f>
        <v>112.21994339171944</v>
      </c>
      <c r="V1176" s="153">
        <f>[1]节奏总纲!AH1176</f>
        <v>121.36779822798154</v>
      </c>
      <c r="AN1176" s="153">
        <f>[1]节奏总纲!AZ1176</f>
        <v>1173</v>
      </c>
      <c r="AO1176" s="153">
        <f>[1]节奏总纲!BA1176</f>
        <v>54.671383397579817</v>
      </c>
      <c r="AP1176" s="153">
        <f>[1]节奏总纲!BB1176</f>
        <v>56.1935262794957</v>
      </c>
      <c r="AQ1176" s="153">
        <f>[1]节奏总纲!BC1176</f>
        <v>58.154257983571696</v>
      </c>
      <c r="AR1176" s="153">
        <f>[1]节奏总纲!BD1176</f>
        <v>60.923146849913685</v>
      </c>
      <c r="AS1176" s="153">
        <f>[1]节奏总纲!BE1176</f>
        <v>65.644763514757187</v>
      </c>
    </row>
    <row r="1177" spans="17:45" x14ac:dyDescent="0.15">
      <c r="Q1177" s="153">
        <f>[1]节奏总纲!AC1177</f>
        <v>1174</v>
      </c>
      <c r="R1177" s="153">
        <f>[1]节奏总纲!AD1177</f>
        <v>101.98391395220129</v>
      </c>
      <c r="S1177" s="153">
        <f>[1]节奏总纲!AE1177</f>
        <v>104.27638948137766</v>
      </c>
      <c r="T1177" s="153">
        <f>[1]节奏总纲!AF1177</f>
        <v>107.42328323089471</v>
      </c>
      <c r="U1177" s="153">
        <f>[1]节奏总纲!AG1177</f>
        <v>112.23237573040994</v>
      </c>
      <c r="V1177" s="153">
        <f>[1]节奏总纲!AH1177</f>
        <v>121.38019467809143</v>
      </c>
      <c r="AN1177" s="153">
        <f>[1]节奏总纲!AZ1177</f>
        <v>1174</v>
      </c>
      <c r="AO1177" s="153">
        <f>[1]节奏总纲!BA1177</f>
        <v>54.677336596899025</v>
      </c>
      <c r="AP1177" s="153">
        <f>[1]节奏总纲!BB1177</f>
        <v>56.199078216841478</v>
      </c>
      <c r="AQ1177" s="153">
        <f>[1]节奏总纲!BC1177</f>
        <v>58.159782230702454</v>
      </c>
      <c r="AR1177" s="153">
        <f>[1]节奏总纲!BD1177</f>
        <v>60.929332088439068</v>
      </c>
      <c r="AS1177" s="153">
        <f>[1]节奏总纲!BE1177</f>
        <v>65.650724164796543</v>
      </c>
    </row>
    <row r="1178" spans="17:45" x14ac:dyDescent="0.15">
      <c r="Q1178" s="153">
        <f>[1]节奏总纲!AC1178</f>
        <v>1175</v>
      </c>
      <c r="R1178" s="153">
        <f>[1]节奏总纲!AD1178</f>
        <v>101.99660896507373</v>
      </c>
      <c r="S1178" s="153">
        <f>[1]节奏总纲!AE1178</f>
        <v>104.28827980438315</v>
      </c>
      <c r="T1178" s="153">
        <f>[1]节奏总纲!AF1178</f>
        <v>107.43636120340234</v>
      </c>
      <c r="U1178" s="153">
        <f>[1]节奏总纲!AG1178</f>
        <v>112.24480806910044</v>
      </c>
      <c r="V1178" s="153">
        <f>[1]节奏总纲!AH1178</f>
        <v>121.39259112820133</v>
      </c>
      <c r="AN1178" s="153">
        <f>[1]节奏总纲!AZ1178</f>
        <v>1175</v>
      </c>
      <c r="AO1178" s="153">
        <f>[1]节奏总纲!BA1178</f>
        <v>54.683289796218233</v>
      </c>
      <c r="AP1178" s="153">
        <f>[1]节奏总纲!BB1178</f>
        <v>56.204630154187257</v>
      </c>
      <c r="AQ1178" s="153">
        <f>[1]节奏总纲!BC1178</f>
        <v>58.165306477833219</v>
      </c>
      <c r="AR1178" s="153">
        <f>[1]节奏总纲!BD1178</f>
        <v>60.935517326964451</v>
      </c>
      <c r="AS1178" s="153">
        <f>[1]节奏总纲!BE1178</f>
        <v>65.656684814835899</v>
      </c>
    </row>
    <row r="1179" spans="17:45" x14ac:dyDescent="0.15">
      <c r="Q1179" s="153">
        <f>[1]节奏总纲!AC1179</f>
        <v>1176</v>
      </c>
      <c r="R1179" s="153">
        <f>[1]节奏总纲!AD1179</f>
        <v>102.0086809183763</v>
      </c>
      <c r="S1179" s="153">
        <f>[1]节奏总纲!AE1179</f>
        <v>104.30017012738864</v>
      </c>
      <c r="T1179" s="153">
        <f>[1]节奏总纲!AF1179</f>
        <v>107.44943917590997</v>
      </c>
      <c r="U1179" s="153">
        <f>[1]节奏总纲!AG1179</f>
        <v>112.25724040779096</v>
      </c>
      <c r="V1179" s="153">
        <f>[1]节奏总纲!AH1179</f>
        <v>121.40498757831124</v>
      </c>
      <c r="AN1179" s="153">
        <f>[1]节奏总纲!AZ1179</f>
        <v>1176</v>
      </c>
      <c r="AO1179" s="153">
        <f>[1]节奏总纲!BA1179</f>
        <v>54.689242995537441</v>
      </c>
      <c r="AP1179" s="153">
        <f>[1]节奏总纲!BB1179</f>
        <v>56.210182091533035</v>
      </c>
      <c r="AQ1179" s="153">
        <f>[1]节奏总纲!BC1179</f>
        <v>58.170830724963977</v>
      </c>
      <c r="AR1179" s="153">
        <f>[1]节奏总纲!BD1179</f>
        <v>60.941702565489841</v>
      </c>
      <c r="AS1179" s="153">
        <f>[1]节奏总纲!BE1179</f>
        <v>65.662645464875254</v>
      </c>
    </row>
    <row r="1180" spans="17:45" x14ac:dyDescent="0.15">
      <c r="Q1180" s="153">
        <f>[1]节奏总纲!AC1180</f>
        <v>1177</v>
      </c>
      <c r="R1180" s="153">
        <f>[1]节奏总纲!AD1180</f>
        <v>102.02052578421427</v>
      </c>
      <c r="S1180" s="153">
        <f>[1]节奏总纲!AE1180</f>
        <v>104.31206045039413</v>
      </c>
      <c r="T1180" s="153">
        <f>[1]节奏总纲!AF1180</f>
        <v>107.4625171484176</v>
      </c>
      <c r="U1180" s="153">
        <f>[1]节奏总纲!AG1180</f>
        <v>112.26967274648146</v>
      </c>
      <c r="V1180" s="153">
        <f>[1]节奏总纲!AH1180</f>
        <v>121.41738402842114</v>
      </c>
      <c r="AN1180" s="153">
        <f>[1]节奏总纲!AZ1180</f>
        <v>1177</v>
      </c>
      <c r="AO1180" s="153">
        <f>[1]节奏总纲!BA1180</f>
        <v>54.695196194856642</v>
      </c>
      <c r="AP1180" s="153">
        <f>[1]节奏总纲!BB1180</f>
        <v>56.215734028878813</v>
      </c>
      <c r="AQ1180" s="153">
        <f>[1]节奏总纲!BC1180</f>
        <v>58.176354972094735</v>
      </c>
      <c r="AR1180" s="153">
        <f>[1]节奏总纲!BD1180</f>
        <v>60.947887804015224</v>
      </c>
      <c r="AS1180" s="153">
        <f>[1]节奏总纲!BE1180</f>
        <v>65.66860611491461</v>
      </c>
    </row>
    <row r="1181" spans="17:45" x14ac:dyDescent="0.15">
      <c r="Q1181" s="153">
        <f>[1]节奏总纲!AC1181</f>
        <v>1178</v>
      </c>
      <c r="R1181" s="153">
        <f>[1]节奏总纲!AD1181</f>
        <v>102.03237065005224</v>
      </c>
      <c r="S1181" s="153">
        <f>[1]节奏总纲!AE1181</f>
        <v>104.32395077339962</v>
      </c>
      <c r="T1181" s="153">
        <f>[1]节奏总纲!AF1181</f>
        <v>107.47559512092523</v>
      </c>
      <c r="U1181" s="153">
        <f>[1]节奏总纲!AG1181</f>
        <v>112.28210508517198</v>
      </c>
      <c r="V1181" s="153">
        <f>[1]节奏总纲!AH1181</f>
        <v>121.42978047853104</v>
      </c>
      <c r="AN1181" s="153">
        <f>[1]节奏总纲!AZ1181</f>
        <v>1178</v>
      </c>
      <c r="AO1181" s="153">
        <f>[1]节奏总纲!BA1181</f>
        <v>54.70114939417585</v>
      </c>
      <c r="AP1181" s="153">
        <f>[1]节奏总纲!BB1181</f>
        <v>56.221285966224585</v>
      </c>
      <c r="AQ1181" s="153">
        <f>[1]节奏总纲!BC1181</f>
        <v>58.181879219225493</v>
      </c>
      <c r="AR1181" s="153">
        <f>[1]节奏总纲!BD1181</f>
        <v>60.954073042540607</v>
      </c>
      <c r="AS1181" s="153">
        <f>[1]节奏总纲!BE1181</f>
        <v>65.674566764953966</v>
      </c>
    </row>
    <row r="1182" spans="17:45" x14ac:dyDescent="0.15">
      <c r="Q1182" s="153">
        <f>[1]节奏总纲!AC1182</f>
        <v>1179</v>
      </c>
      <c r="R1182" s="153">
        <f>[1]节奏总纲!AD1182</f>
        <v>102.04421551589022</v>
      </c>
      <c r="S1182" s="153">
        <f>[1]节奏总纲!AE1182</f>
        <v>104.3358410964051</v>
      </c>
      <c r="T1182" s="153">
        <f>[1]节奏总纲!AF1182</f>
        <v>107.48867309343287</v>
      </c>
      <c r="U1182" s="153">
        <f>[1]节奏总纲!AG1182</f>
        <v>112.29453742386248</v>
      </c>
      <c r="V1182" s="153">
        <f>[1]节奏总纲!AH1182</f>
        <v>121.44217692864095</v>
      </c>
      <c r="AN1182" s="153">
        <f>[1]节奏总纲!AZ1182</f>
        <v>1179</v>
      </c>
      <c r="AO1182" s="153">
        <f>[1]节奏总纲!BA1182</f>
        <v>54.707102593495058</v>
      </c>
      <c r="AP1182" s="153">
        <f>[1]节奏总纲!BB1182</f>
        <v>56.226837903570363</v>
      </c>
      <c r="AQ1182" s="153">
        <f>[1]节奏总纲!BC1182</f>
        <v>58.187403466356258</v>
      </c>
      <c r="AR1182" s="153">
        <f>[1]节奏总纲!BD1182</f>
        <v>60.96025828106599</v>
      </c>
      <c r="AS1182" s="153">
        <f>[1]节奏总纲!BE1182</f>
        <v>65.680527414993335</v>
      </c>
    </row>
    <row r="1183" spans="17:45" x14ac:dyDescent="0.15">
      <c r="Q1183" s="153">
        <f>[1]节奏总纲!AC1183</f>
        <v>1180</v>
      </c>
      <c r="R1183" s="153">
        <f>[1]节奏总纲!AD1183</f>
        <v>102.05606038172817</v>
      </c>
      <c r="S1183" s="153">
        <f>[1]节奏总纲!AE1183</f>
        <v>104.34773141941059</v>
      </c>
      <c r="T1183" s="153">
        <f>[1]节奏总纲!AF1183</f>
        <v>107.50175106594051</v>
      </c>
      <c r="U1183" s="153">
        <f>[1]节奏总纲!AG1183</f>
        <v>112.306969762553</v>
      </c>
      <c r="V1183" s="153">
        <f>[1]节奏总纲!AH1183</f>
        <v>121.45457337875085</v>
      </c>
      <c r="AN1183" s="153">
        <f>[1]节奏总纲!AZ1183</f>
        <v>1180</v>
      </c>
      <c r="AO1183" s="153">
        <f>[1]节奏总纲!BA1183</f>
        <v>54.713055792814259</v>
      </c>
      <c r="AP1183" s="153">
        <f>[1]节奏总纲!BB1183</f>
        <v>56.232389840916142</v>
      </c>
      <c r="AQ1183" s="153">
        <f>[1]节奏总纲!BC1183</f>
        <v>58.192927713487016</v>
      </c>
      <c r="AR1183" s="153">
        <f>[1]节奏总纲!BD1183</f>
        <v>60.96644351959138</v>
      </c>
      <c r="AS1183" s="153">
        <f>[1]节奏总纲!BE1183</f>
        <v>65.686488065032691</v>
      </c>
    </row>
    <row r="1184" spans="17:45" x14ac:dyDescent="0.15">
      <c r="Q1184" s="153">
        <f>[1]节奏总纲!AC1184</f>
        <v>1181</v>
      </c>
      <c r="R1184" s="153">
        <f>[1]节奏总纲!AD1184</f>
        <v>102.06790524756615</v>
      </c>
      <c r="S1184" s="153">
        <f>[1]节奏总纲!AE1184</f>
        <v>104.35962174241608</v>
      </c>
      <c r="T1184" s="153">
        <f>[1]节奏总纲!AF1184</f>
        <v>107.51482903844814</v>
      </c>
      <c r="U1184" s="153">
        <f>[1]节奏总纲!AG1184</f>
        <v>112.3194021012435</v>
      </c>
      <c r="V1184" s="153">
        <f>[1]节奏总纲!AH1184</f>
        <v>121.46696982886075</v>
      </c>
      <c r="AN1184" s="153">
        <f>[1]节奏总纲!AZ1184</f>
        <v>1181</v>
      </c>
      <c r="AO1184" s="153">
        <f>[1]节奏总纲!BA1184</f>
        <v>54.719008992133467</v>
      </c>
      <c r="AP1184" s="153">
        <f>[1]节奏总纲!BB1184</f>
        <v>56.23794177826192</v>
      </c>
      <c r="AQ1184" s="153">
        <f>[1]节奏总纲!BC1184</f>
        <v>58.198451960617774</v>
      </c>
      <c r="AR1184" s="153">
        <f>[1]节奏总纲!BD1184</f>
        <v>60.972628758116763</v>
      </c>
      <c r="AS1184" s="153">
        <f>[1]节奏总纲!BE1184</f>
        <v>65.692448715072047</v>
      </c>
    </row>
    <row r="1185" spans="17:45" x14ac:dyDescent="0.15">
      <c r="Q1185" s="153">
        <f>[1]节奏总纲!AC1185</f>
        <v>1182</v>
      </c>
      <c r="R1185" s="153">
        <f>[1]节奏总纲!AD1185</f>
        <v>102.07975011340412</v>
      </c>
      <c r="S1185" s="153">
        <f>[1]节奏总纲!AE1185</f>
        <v>104.37151206542157</v>
      </c>
      <c r="T1185" s="153">
        <f>[1]节奏总纲!AF1185</f>
        <v>107.52790701095577</v>
      </c>
      <c r="U1185" s="153">
        <f>[1]节奏总纲!AG1185</f>
        <v>112.331834439934</v>
      </c>
      <c r="V1185" s="153">
        <f>[1]节奏总纲!AH1185</f>
        <v>121.47936627897066</v>
      </c>
      <c r="AN1185" s="153">
        <f>[1]节奏总纲!AZ1185</f>
        <v>1182</v>
      </c>
      <c r="AO1185" s="153">
        <f>[1]节奏总纲!BA1185</f>
        <v>54.724962191452676</v>
      </c>
      <c r="AP1185" s="153">
        <f>[1]节奏总纲!BB1185</f>
        <v>56.243493715607698</v>
      </c>
      <c r="AQ1185" s="153">
        <f>[1]节奏总纲!BC1185</f>
        <v>58.203976207748532</v>
      </c>
      <c r="AR1185" s="153">
        <f>[1]节奏总纲!BD1185</f>
        <v>60.978813996642145</v>
      </c>
      <c r="AS1185" s="153">
        <f>[1]节奏总纲!BE1185</f>
        <v>65.698409365111402</v>
      </c>
    </row>
    <row r="1186" spans="17:45" x14ac:dyDescent="0.15">
      <c r="Q1186" s="153">
        <f>[1]节奏总纲!AC1186</f>
        <v>1183</v>
      </c>
      <c r="R1186" s="153">
        <f>[1]节奏总纲!AD1186</f>
        <v>102.09159497924209</v>
      </c>
      <c r="S1186" s="153">
        <f>[1]节奏总纲!AE1186</f>
        <v>104.38340238842706</v>
      </c>
      <c r="T1186" s="153">
        <f>[1]节奏总纲!AF1186</f>
        <v>107.5409849834634</v>
      </c>
      <c r="U1186" s="153">
        <f>[1]节奏总纲!AG1186</f>
        <v>112.34426677862452</v>
      </c>
      <c r="V1186" s="153">
        <f>[1]节奏总纲!AH1186</f>
        <v>121.49176272908056</v>
      </c>
      <c r="AN1186" s="153">
        <f>[1]节奏总纲!AZ1186</f>
        <v>1183</v>
      </c>
      <c r="AO1186" s="153">
        <f>[1]节奏总纲!BA1186</f>
        <v>54.730915390771884</v>
      </c>
      <c r="AP1186" s="153">
        <f>[1]节奏总纲!BB1186</f>
        <v>56.24904565295347</v>
      </c>
      <c r="AQ1186" s="153">
        <f>[1]节奏总纲!BC1186</f>
        <v>58.209500454879297</v>
      </c>
      <c r="AR1186" s="153">
        <f>[1]节奏总纲!BD1186</f>
        <v>60.984999235167535</v>
      </c>
      <c r="AS1186" s="153">
        <f>[1]节奏总纲!BE1186</f>
        <v>65.704370015150758</v>
      </c>
    </row>
    <row r="1187" spans="17:45" x14ac:dyDescent="0.15">
      <c r="Q1187" s="153">
        <f>[1]节奏总纲!AC1187</f>
        <v>1184</v>
      </c>
      <c r="R1187" s="153">
        <f>[1]节奏总纲!AD1187</f>
        <v>102.10343984508005</v>
      </c>
      <c r="S1187" s="153">
        <f>[1]节奏总纲!AE1187</f>
        <v>104.39529271143255</v>
      </c>
      <c r="T1187" s="153">
        <f>[1]节奏总纲!AF1187</f>
        <v>107.55406295597103</v>
      </c>
      <c r="U1187" s="153">
        <f>[1]节奏总纲!AG1187</f>
        <v>112.35669911731502</v>
      </c>
      <c r="V1187" s="153">
        <f>[1]节奏总纲!AH1187</f>
        <v>121.50415917919047</v>
      </c>
      <c r="AN1187" s="153">
        <f>[1]节奏总纲!AZ1187</f>
        <v>1184</v>
      </c>
      <c r="AO1187" s="153">
        <f>[1]节奏总纲!BA1187</f>
        <v>54.736868590091085</v>
      </c>
      <c r="AP1187" s="153">
        <f>[1]节奏总纲!BB1187</f>
        <v>56.254597590299248</v>
      </c>
      <c r="AQ1187" s="153">
        <f>[1]节奏总纲!BC1187</f>
        <v>58.215024702010055</v>
      </c>
      <c r="AR1187" s="153">
        <f>[1]节奏总纲!BD1187</f>
        <v>60.991184473692918</v>
      </c>
      <c r="AS1187" s="153">
        <f>[1]节奏总纲!BE1187</f>
        <v>65.710330665190114</v>
      </c>
    </row>
    <row r="1188" spans="17:45" x14ac:dyDescent="0.15">
      <c r="Q1188" s="153">
        <f>[1]节奏总纲!AC1188</f>
        <v>1185</v>
      </c>
      <c r="R1188" s="153">
        <f>[1]节奏总纲!AD1188</f>
        <v>102.11528471091802</v>
      </c>
      <c r="S1188" s="153">
        <f>[1]节奏总纲!AE1188</f>
        <v>104.40718303443803</v>
      </c>
      <c r="T1188" s="153">
        <f>[1]节奏总纲!AF1188</f>
        <v>107.56714092847866</v>
      </c>
      <c r="U1188" s="153">
        <f>[1]节奏总纲!AG1188</f>
        <v>112.36913145600553</v>
      </c>
      <c r="V1188" s="153">
        <f>[1]节奏总纲!AH1188</f>
        <v>121.51655562930037</v>
      </c>
      <c r="AN1188" s="153">
        <f>[1]节奏总纲!AZ1188</f>
        <v>1185</v>
      </c>
      <c r="AO1188" s="153">
        <f>[1]节奏总纲!BA1188</f>
        <v>54.742821789410293</v>
      </c>
      <c r="AP1188" s="153">
        <f>[1]节奏总纲!BB1188</f>
        <v>56.260149527645027</v>
      </c>
      <c r="AQ1188" s="153">
        <f>[1]节奏总纲!BC1188</f>
        <v>58.220548949140813</v>
      </c>
      <c r="AR1188" s="153">
        <f>[1]节奏总纲!BD1188</f>
        <v>60.997369712218301</v>
      </c>
      <c r="AS1188" s="153">
        <f>[1]节奏总纲!BE1188</f>
        <v>65.716291315229469</v>
      </c>
    </row>
    <row r="1189" spans="17:45" x14ac:dyDescent="0.15">
      <c r="Q1189" s="153">
        <f>[1]节奏总纲!AC1189</f>
        <v>1186</v>
      </c>
      <c r="R1189" s="153">
        <f>[1]节奏总纲!AD1189</f>
        <v>102.12712957675599</v>
      </c>
      <c r="S1189" s="153">
        <f>[1]节奏总纲!AE1189</f>
        <v>104.41907335744352</v>
      </c>
      <c r="T1189" s="153">
        <f>[1]节奏总纲!AF1189</f>
        <v>107.5802189009863</v>
      </c>
      <c r="U1189" s="153">
        <f>[1]节奏总纲!AG1189</f>
        <v>112.38156379469604</v>
      </c>
      <c r="V1189" s="153">
        <f>[1]节奏总纲!AH1189</f>
        <v>121.52895207941026</v>
      </c>
      <c r="AN1189" s="153">
        <f>[1]节奏总纲!AZ1189</f>
        <v>1186</v>
      </c>
      <c r="AO1189" s="153">
        <f>[1]节奏总纲!BA1189</f>
        <v>54.748774988729501</v>
      </c>
      <c r="AP1189" s="153">
        <f>[1]节奏总纲!BB1189</f>
        <v>56.265701464990805</v>
      </c>
      <c r="AQ1189" s="153">
        <f>[1]节奏总纲!BC1189</f>
        <v>58.226073196271578</v>
      </c>
      <c r="AR1189" s="153">
        <f>[1]节奏总纲!BD1189</f>
        <v>61.003071616459493</v>
      </c>
      <c r="AS1189" s="153">
        <f>[1]节奏总纲!BE1189</f>
        <v>65.722251965268825</v>
      </c>
    </row>
    <row r="1190" spans="17:45" x14ac:dyDescent="0.15">
      <c r="Q1190" s="153">
        <f>[1]节奏总纲!AC1190</f>
        <v>1187</v>
      </c>
      <c r="R1190" s="153">
        <f>[1]节奏总纲!AD1190</f>
        <v>102.13897444259396</v>
      </c>
      <c r="S1190" s="153">
        <f>[1]节奏总纲!AE1190</f>
        <v>104.43096368044901</v>
      </c>
      <c r="T1190" s="153">
        <f>[1]节奏总纲!AF1190</f>
        <v>107.59329687349394</v>
      </c>
      <c r="U1190" s="153">
        <f>[1]节奏总纲!AG1190</f>
        <v>112.39399613338655</v>
      </c>
      <c r="V1190" s="153">
        <f>[1]节奏总纲!AH1190</f>
        <v>121.54134852952016</v>
      </c>
      <c r="AN1190" s="153">
        <f>[1]节奏总纲!AZ1190</f>
        <v>1187</v>
      </c>
      <c r="AO1190" s="153">
        <f>[1]节奏总纲!BA1190</f>
        <v>54.754728188048709</v>
      </c>
      <c r="AP1190" s="153">
        <f>[1]节奏总纲!BB1190</f>
        <v>56.271253402336583</v>
      </c>
      <c r="AQ1190" s="153">
        <f>[1]节奏总纲!BC1190</f>
        <v>58.231597443402336</v>
      </c>
      <c r="AR1190" s="153">
        <f>[1]节奏总纲!BD1190</f>
        <v>61.008415904420211</v>
      </c>
      <c r="AS1190" s="153">
        <f>[1]节奏总纲!BE1190</f>
        <v>65.72821261530818</v>
      </c>
    </row>
    <row r="1191" spans="17:45" x14ac:dyDescent="0.15">
      <c r="Q1191" s="153">
        <f>[1]节奏总纲!AC1191</f>
        <v>1188</v>
      </c>
      <c r="R1191" s="153">
        <f>[1]节奏总纲!AD1191</f>
        <v>102.15081930843193</v>
      </c>
      <c r="S1191" s="153">
        <f>[1]节奏总纲!AE1191</f>
        <v>104.4428540034545</v>
      </c>
      <c r="T1191" s="153">
        <f>[1]节奏总纲!AF1191</f>
        <v>107.60637484600157</v>
      </c>
      <c r="U1191" s="153">
        <f>[1]节奏总纲!AG1191</f>
        <v>112.40642847207705</v>
      </c>
      <c r="V1191" s="153">
        <f>[1]节奏总纲!AH1191</f>
        <v>121.55374497963007</v>
      </c>
      <c r="AN1191" s="153">
        <f>[1]节奏总纲!AZ1191</f>
        <v>1188</v>
      </c>
      <c r="AO1191" s="153">
        <f>[1]节奏总纲!BA1191</f>
        <v>54.76068138736791</v>
      </c>
      <c r="AP1191" s="153">
        <f>[1]节奏总纲!BB1191</f>
        <v>56.276805339682355</v>
      </c>
      <c r="AQ1191" s="153">
        <f>[1]节奏总纲!BC1191</f>
        <v>58.237121690533094</v>
      </c>
      <c r="AR1191" s="153">
        <f>[1]节奏总纲!BD1191</f>
        <v>61.013760192380936</v>
      </c>
      <c r="AS1191" s="153">
        <f>[1]节奏总纲!BE1191</f>
        <v>65.734173265347536</v>
      </c>
    </row>
    <row r="1192" spans="17:45" x14ac:dyDescent="0.15">
      <c r="Q1192" s="153">
        <f>[1]节奏总纲!AC1192</f>
        <v>1189</v>
      </c>
      <c r="R1192" s="153">
        <f>[1]节奏总纲!AD1192</f>
        <v>102.16266417426989</v>
      </c>
      <c r="S1192" s="153">
        <f>[1]节奏总纲!AE1192</f>
        <v>104.45474432645999</v>
      </c>
      <c r="T1192" s="153">
        <f>[1]节奏总纲!AF1192</f>
        <v>107.6194528185092</v>
      </c>
      <c r="U1192" s="153">
        <f>[1]节奏总纲!AG1192</f>
        <v>112.41886081076757</v>
      </c>
      <c r="V1192" s="153">
        <f>[1]节奏总纲!AH1192</f>
        <v>121.56614142973997</v>
      </c>
      <c r="AN1192" s="153">
        <f>[1]节奏总纲!AZ1192</f>
        <v>1189</v>
      </c>
      <c r="AO1192" s="153">
        <f>[1]节奏总纲!BA1192</f>
        <v>54.766634586687118</v>
      </c>
      <c r="AP1192" s="153">
        <f>[1]节奏总纲!BB1192</f>
        <v>56.282357277028133</v>
      </c>
      <c r="AQ1192" s="153">
        <f>[1]节奏总纲!BC1192</f>
        <v>58.242645937663852</v>
      </c>
      <c r="AR1192" s="153">
        <f>[1]节奏总纲!BD1192</f>
        <v>61.01910448034166</v>
      </c>
      <c r="AS1192" s="153">
        <f>[1]节奏总纲!BE1192</f>
        <v>65.740133915386892</v>
      </c>
    </row>
    <row r="1193" spans="17:45" x14ac:dyDescent="0.15">
      <c r="Q1193" s="153">
        <f>[1]节奏总纲!AC1193</f>
        <v>1190</v>
      </c>
      <c r="R1193" s="153">
        <f>[1]节奏总纲!AD1193</f>
        <v>102.17450904010786</v>
      </c>
      <c r="S1193" s="153">
        <f>[1]节奏总纲!AE1193</f>
        <v>104.46663464946548</v>
      </c>
      <c r="T1193" s="153">
        <f>[1]节奏总纲!AF1193</f>
        <v>107.63253079101683</v>
      </c>
      <c r="U1193" s="153">
        <f>[1]节奏总纲!AG1193</f>
        <v>112.43129314945807</v>
      </c>
      <c r="V1193" s="153">
        <f>[1]节奏总纲!AH1193</f>
        <v>121.57853787984988</v>
      </c>
      <c r="AN1193" s="153">
        <f>[1]节奏总纲!AZ1193</f>
        <v>1190</v>
      </c>
      <c r="AO1193" s="153">
        <f>[1]节奏总纲!BA1193</f>
        <v>54.772587786006326</v>
      </c>
      <c r="AP1193" s="153">
        <f>[1]节奏总纲!BB1193</f>
        <v>56.287909214373911</v>
      </c>
      <c r="AQ1193" s="153">
        <f>[1]节奏总纲!BC1193</f>
        <v>58.248170184794617</v>
      </c>
      <c r="AR1193" s="153">
        <f>[1]节奏总纲!BD1193</f>
        <v>61.024448768302385</v>
      </c>
      <c r="AS1193" s="153">
        <f>[1]节奏总纲!BE1193</f>
        <v>65.746094565426247</v>
      </c>
    </row>
    <row r="1194" spans="17:45" x14ac:dyDescent="0.15">
      <c r="Q1194" s="153">
        <f>[1]节奏总纲!AC1194</f>
        <v>1191</v>
      </c>
      <c r="R1194" s="153">
        <f>[1]节奏总纲!AD1194</f>
        <v>102.18635390594584</v>
      </c>
      <c r="S1194" s="153">
        <f>[1]节奏总纲!AE1194</f>
        <v>104.47852497247096</v>
      </c>
      <c r="T1194" s="153">
        <f>[1]节奏总纲!AF1194</f>
        <v>107.64560876352446</v>
      </c>
      <c r="U1194" s="153">
        <f>[1]节奏总纲!AG1194</f>
        <v>112.44372548814857</v>
      </c>
      <c r="V1194" s="153">
        <f>[1]节奏总纲!AH1194</f>
        <v>121.59093432995978</v>
      </c>
      <c r="AN1194" s="153">
        <f>[1]节奏总纲!AZ1194</f>
        <v>1191</v>
      </c>
      <c r="AO1194" s="153">
        <f>[1]节奏总纲!BA1194</f>
        <v>54.778540985325527</v>
      </c>
      <c r="AP1194" s="153">
        <f>[1]节奏总纲!BB1194</f>
        <v>56.29346115171969</v>
      </c>
      <c r="AQ1194" s="153">
        <f>[1]节奏总纲!BC1194</f>
        <v>58.253694431925375</v>
      </c>
      <c r="AR1194" s="153">
        <f>[1]节奏总纲!BD1194</f>
        <v>61.029793056263102</v>
      </c>
      <c r="AS1194" s="153">
        <f>[1]节奏总纲!BE1194</f>
        <v>65.752055215465603</v>
      </c>
    </row>
    <row r="1195" spans="17:45" x14ac:dyDescent="0.15">
      <c r="Q1195" s="153">
        <f>[1]节奏总纲!AC1195</f>
        <v>1192</v>
      </c>
      <c r="R1195" s="153">
        <f>[1]节奏总纲!AD1195</f>
        <v>102.19819877178381</v>
      </c>
      <c r="S1195" s="153">
        <f>[1]节奏总纲!AE1195</f>
        <v>104.49041529547645</v>
      </c>
      <c r="T1195" s="153">
        <f>[1]节奏总纲!AF1195</f>
        <v>107.6586867360321</v>
      </c>
      <c r="U1195" s="153">
        <f>[1]节奏总纲!AG1195</f>
        <v>112.45615782683909</v>
      </c>
      <c r="V1195" s="153">
        <f>[1]节奏总纲!AH1195</f>
        <v>121.60333078006968</v>
      </c>
      <c r="AN1195" s="153">
        <f>[1]节奏总纲!AZ1195</f>
        <v>1192</v>
      </c>
      <c r="AO1195" s="153">
        <f>[1]节奏总纲!BA1195</f>
        <v>54.784494184644736</v>
      </c>
      <c r="AP1195" s="153">
        <f>[1]节奏总纲!BB1195</f>
        <v>56.299013089065468</v>
      </c>
      <c r="AQ1195" s="153">
        <f>[1]节奏总纲!BC1195</f>
        <v>58.259218679056133</v>
      </c>
      <c r="AR1195" s="153">
        <f>[1]节奏总纲!BD1195</f>
        <v>61.035137344223827</v>
      </c>
      <c r="AS1195" s="153">
        <f>[1]节奏总纲!BE1195</f>
        <v>65.758015865504959</v>
      </c>
    </row>
    <row r="1196" spans="17:45" x14ac:dyDescent="0.15">
      <c r="Q1196" s="153">
        <f>[1]节奏总纲!AC1196</f>
        <v>1193</v>
      </c>
      <c r="R1196" s="153">
        <f>[1]节奏总纲!AD1196</f>
        <v>102.21004363762177</v>
      </c>
      <c r="S1196" s="153">
        <f>[1]节奏总纲!AE1196</f>
        <v>104.50230561848194</v>
      </c>
      <c r="T1196" s="153">
        <f>[1]节奏总纲!AF1196</f>
        <v>107.67176470853974</v>
      </c>
      <c r="U1196" s="153">
        <f>[1]节奏总纲!AG1196</f>
        <v>112.46859016552959</v>
      </c>
      <c r="V1196" s="153">
        <f>[1]节奏总纲!AH1196</f>
        <v>121.61572723017959</v>
      </c>
      <c r="AN1196" s="153">
        <f>[1]节奏总纲!AZ1196</f>
        <v>1193</v>
      </c>
      <c r="AO1196" s="153">
        <f>[1]节奏总纲!BA1196</f>
        <v>54.790447383963944</v>
      </c>
      <c r="AP1196" s="153">
        <f>[1]节奏总纲!BB1196</f>
        <v>56.304565026411247</v>
      </c>
      <c r="AQ1196" s="153">
        <f>[1]节奏总纲!BC1196</f>
        <v>58.264742926186898</v>
      </c>
      <c r="AR1196" s="153">
        <f>[1]节奏总纲!BD1196</f>
        <v>61.040481632184552</v>
      </c>
      <c r="AS1196" s="153">
        <f>[1]节奏总纲!BE1196</f>
        <v>65.763976515544314</v>
      </c>
    </row>
    <row r="1197" spans="17:45" x14ac:dyDescent="0.15">
      <c r="Q1197" s="153">
        <f>[1]节奏总纲!AC1197</f>
        <v>1194</v>
      </c>
      <c r="R1197" s="153">
        <f>[1]节奏总纲!AD1197</f>
        <v>102.22188850345974</v>
      </c>
      <c r="S1197" s="153">
        <f>[1]节奏总纲!AE1197</f>
        <v>104.51419594148743</v>
      </c>
      <c r="T1197" s="153">
        <f>[1]节奏总纲!AF1197</f>
        <v>107.68484268104737</v>
      </c>
      <c r="U1197" s="153">
        <f>[1]节奏总纲!AG1197</f>
        <v>112.48102250422011</v>
      </c>
      <c r="V1197" s="153">
        <f>[1]节奏总纲!AH1197</f>
        <v>121.62812368028949</v>
      </c>
      <c r="AN1197" s="153">
        <f>[1]节奏总纲!AZ1197</f>
        <v>1194</v>
      </c>
      <c r="AO1197" s="153">
        <f>[1]节奏总纲!BA1197</f>
        <v>54.796400583283152</v>
      </c>
      <c r="AP1197" s="153">
        <f>[1]节奏总纲!BB1197</f>
        <v>56.310116963757018</v>
      </c>
      <c r="AQ1197" s="153">
        <f>[1]节奏总纲!BC1197</f>
        <v>58.270267173317656</v>
      </c>
      <c r="AR1197" s="153">
        <f>[1]节奏总纲!BD1197</f>
        <v>61.045825920145276</v>
      </c>
      <c r="AS1197" s="153">
        <f>[1]节奏总纲!BE1197</f>
        <v>65.76993716558367</v>
      </c>
    </row>
    <row r="1198" spans="17:45" x14ac:dyDescent="0.15">
      <c r="Q1198" s="153">
        <f>[1]节奏总纲!AC1198</f>
        <v>1195</v>
      </c>
      <c r="R1198" s="153">
        <f>[1]节奏总纲!AD1198</f>
        <v>102.23373336929771</v>
      </c>
      <c r="S1198" s="153">
        <f>[1]节奏总纲!AE1198</f>
        <v>104.52608626449292</v>
      </c>
      <c r="T1198" s="153">
        <f>[1]节奏总纲!AF1198</f>
        <v>107.697920653555</v>
      </c>
      <c r="U1198" s="153">
        <f>[1]节奏总纲!AG1198</f>
        <v>112.49345484291061</v>
      </c>
      <c r="V1198" s="153">
        <f>[1]节奏总纲!AH1198</f>
        <v>121.64052013039939</v>
      </c>
      <c r="AN1198" s="153">
        <f>[1]节奏总纲!AZ1198</f>
        <v>1195</v>
      </c>
      <c r="AO1198" s="153">
        <f>[1]节奏总纲!BA1198</f>
        <v>54.802353782602353</v>
      </c>
      <c r="AP1198" s="153">
        <f>[1]节奏总纲!BB1198</f>
        <v>56.315668901102796</v>
      </c>
      <c r="AQ1198" s="153">
        <f>[1]节奏总纲!BC1198</f>
        <v>58.275791420448414</v>
      </c>
      <c r="AR1198" s="153">
        <f>[1]节奏总纲!BD1198</f>
        <v>61.051170208106001</v>
      </c>
      <c r="AS1198" s="153">
        <f>[1]节奏总纲!BE1198</f>
        <v>65.77589781562304</v>
      </c>
    </row>
    <row r="1199" spans="17:45" x14ac:dyDescent="0.15">
      <c r="Q1199" s="153">
        <f>[1]节奏总纲!AC1199</f>
        <v>1196</v>
      </c>
      <c r="R1199" s="153">
        <f>[1]节奏总纲!AD1199</f>
        <v>102.24557823513568</v>
      </c>
      <c r="S1199" s="153">
        <f>[1]节奏总纲!AE1199</f>
        <v>104.53797658749841</v>
      </c>
      <c r="T1199" s="153">
        <f>[1]节奏总纲!AF1199</f>
        <v>107.71099862606263</v>
      </c>
      <c r="U1199" s="153">
        <f>[1]节奏总纲!AG1199</f>
        <v>112.50588718160112</v>
      </c>
      <c r="V1199" s="153">
        <f>[1]节奏总纲!AH1199</f>
        <v>121.6529165805093</v>
      </c>
      <c r="AN1199" s="153">
        <f>[1]节奏总纲!AZ1199</f>
        <v>1196</v>
      </c>
      <c r="AO1199" s="153">
        <f>[1]节奏总纲!BA1199</f>
        <v>54.808306981921561</v>
      </c>
      <c r="AP1199" s="153">
        <f>[1]节奏总纲!BB1199</f>
        <v>56.321220838448575</v>
      </c>
      <c r="AQ1199" s="153">
        <f>[1]节奏总纲!BC1199</f>
        <v>58.281315667579172</v>
      </c>
      <c r="AR1199" s="153">
        <f>[1]节奏总纲!BD1199</f>
        <v>61.056514496066718</v>
      </c>
      <c r="AS1199" s="153">
        <f>[1]节奏总纲!BE1199</f>
        <v>65.781858465662395</v>
      </c>
    </row>
    <row r="1200" spans="17:45" x14ac:dyDescent="0.15">
      <c r="Q1200" s="153">
        <f>[1]节奏总纲!AC1200</f>
        <v>1197</v>
      </c>
      <c r="R1200" s="153">
        <f>[1]节奏总纲!AD1200</f>
        <v>102.25742310097364</v>
      </c>
      <c r="S1200" s="153">
        <f>[1]节奏总纲!AE1200</f>
        <v>104.54986691050389</v>
      </c>
      <c r="T1200" s="153">
        <f>[1]节奏总纲!AF1200</f>
        <v>107.72407659857026</v>
      </c>
      <c r="U1200" s="153">
        <f>[1]节奏总纲!AG1200</f>
        <v>112.51831952029163</v>
      </c>
      <c r="V1200" s="153">
        <f>[1]节奏总纲!AH1200</f>
        <v>121.66531303061919</v>
      </c>
      <c r="AN1200" s="153">
        <f>[1]节奏总纲!AZ1200</f>
        <v>1197</v>
      </c>
      <c r="AO1200" s="153">
        <f>[1]节奏总纲!BA1200</f>
        <v>54.814260181240769</v>
      </c>
      <c r="AP1200" s="153">
        <f>[1]节奏总纲!BB1200</f>
        <v>56.326772775794353</v>
      </c>
      <c r="AQ1200" s="153">
        <f>[1]节奏总纲!BC1200</f>
        <v>58.286839914709937</v>
      </c>
      <c r="AR1200" s="153">
        <f>[1]节奏总纲!BD1200</f>
        <v>61.061858784027443</v>
      </c>
      <c r="AS1200" s="153">
        <f>[1]节奏总纲!BE1200</f>
        <v>65.787819115701751</v>
      </c>
    </row>
    <row r="1201" spans="17:45" x14ac:dyDescent="0.15">
      <c r="Q1201" s="153">
        <f>[1]节奏总纲!AC1201</f>
        <v>1198</v>
      </c>
      <c r="R1201" s="153">
        <f>[1]节奏总纲!AD1201</f>
        <v>102.26926796681161</v>
      </c>
      <c r="S1201" s="153">
        <f>[1]节奏总纲!AE1201</f>
        <v>104.56175723350938</v>
      </c>
      <c r="T1201" s="153">
        <f>[1]节奏总纲!AF1201</f>
        <v>107.73715457107789</v>
      </c>
      <c r="U1201" s="153">
        <f>[1]节奏总纲!AG1201</f>
        <v>112.53075185898214</v>
      </c>
      <c r="V1201" s="153">
        <f>[1]节奏总纲!AH1201</f>
        <v>121.67770948072909</v>
      </c>
      <c r="AN1201" s="153">
        <f>[1]节奏总纲!AZ1201</f>
        <v>1198</v>
      </c>
      <c r="AO1201" s="153">
        <f>[1]节奏总纲!BA1201</f>
        <v>54.820213380559977</v>
      </c>
      <c r="AP1201" s="153">
        <f>[1]节奏总纲!BB1201</f>
        <v>56.332324713140132</v>
      </c>
      <c r="AQ1201" s="153">
        <f>[1]节奏总纲!BC1201</f>
        <v>58.292364161840695</v>
      </c>
      <c r="AR1201" s="153">
        <f>[1]节奏总纲!BD1201</f>
        <v>61.067203071988168</v>
      </c>
      <c r="AS1201" s="153">
        <f>[1]节奏总纲!BE1201</f>
        <v>65.793779765741107</v>
      </c>
    </row>
    <row r="1202" spans="17:45" x14ac:dyDescent="0.15">
      <c r="Q1202" s="153">
        <f>[1]节奏总纲!AC1202</f>
        <v>1199</v>
      </c>
      <c r="R1202" s="153">
        <f>[1]节奏总纲!AD1202</f>
        <v>102.28111283264958</v>
      </c>
      <c r="S1202" s="153">
        <f>[1]节奏总纲!AE1202</f>
        <v>104.57364755651487</v>
      </c>
      <c r="T1202" s="153">
        <f>[1]节奏总纲!AF1202</f>
        <v>107.75023254358553</v>
      </c>
      <c r="U1202" s="153">
        <f>[1]节奏总纲!AG1202</f>
        <v>112.54318419767264</v>
      </c>
      <c r="V1202" s="153">
        <f>[1]节奏总纲!AH1202</f>
        <v>121.690105930839</v>
      </c>
      <c r="AN1202" s="153">
        <f>[1]节奏总纲!AZ1202</f>
        <v>1199</v>
      </c>
      <c r="AO1202" s="153">
        <f>[1]节奏总纲!BA1202</f>
        <v>54.826166579879178</v>
      </c>
      <c r="AP1202" s="153">
        <f>[1]节奏总纲!BB1202</f>
        <v>56.337876650485903</v>
      </c>
      <c r="AQ1202" s="153">
        <f>[1]节奏总纲!BC1202</f>
        <v>58.297888408971453</v>
      </c>
      <c r="AR1202" s="153">
        <f>[1]节奏总纲!BD1202</f>
        <v>61.072547359948892</v>
      </c>
      <c r="AS1202" s="153">
        <f>[1]节奏总纲!BE1202</f>
        <v>65.799740415780462</v>
      </c>
    </row>
    <row r="1203" spans="17:45" x14ac:dyDescent="0.15">
      <c r="Q1203" s="153">
        <f>[1]节奏总纲!AC1203</f>
        <v>1200</v>
      </c>
      <c r="R1203" s="153">
        <f>[1]节奏总纲!AD1203</f>
        <v>102.29295769848756</v>
      </c>
      <c r="S1203" s="153">
        <f>[1]节奏总纲!AE1203</f>
        <v>104.58553787952036</v>
      </c>
      <c r="T1203" s="153">
        <f>[1]节奏总纲!AF1203</f>
        <v>107.76331051609317</v>
      </c>
      <c r="U1203" s="153">
        <f>[1]节奏总纲!AG1203</f>
        <v>112.55561653636315</v>
      </c>
      <c r="V1203" s="153">
        <f>[1]节奏总纲!AH1203</f>
        <v>121.7025023809489</v>
      </c>
      <c r="AN1203" s="153">
        <f>[1]节奏总纲!AZ1203</f>
        <v>1200</v>
      </c>
      <c r="AO1203" s="153">
        <f>[1]节奏总纲!BA1203</f>
        <v>54.832119779198386</v>
      </c>
      <c r="AP1203" s="153">
        <f>[1]节奏总纲!BB1203</f>
        <v>56.343428587831681</v>
      </c>
      <c r="AQ1203" s="153">
        <f>[1]节奏总纲!BC1203</f>
        <v>58.303412656102211</v>
      </c>
      <c r="AR1203" s="153">
        <f>[1]节奏总纲!BD1203</f>
        <v>61.07789164790961</v>
      </c>
      <c r="AS1203" s="153">
        <f>[1]节奏总纲!BE1203</f>
        <v>65.805701065819818</v>
      </c>
    </row>
    <row r="1204" spans="17:45" x14ac:dyDescent="0.15">
      <c r="Q1204" s="153">
        <f>[1]节奏总纲!AC1204</f>
        <v>1201</v>
      </c>
      <c r="R1204" s="153">
        <f>[1]节奏总纲!AD1204</f>
        <v>102.30480256432553</v>
      </c>
      <c r="S1204" s="153">
        <f>[1]节奏总纲!AE1204</f>
        <v>104.59742820252585</v>
      </c>
      <c r="T1204" s="153">
        <f>[1]节奏总纲!AF1204</f>
        <v>107.7763884886008</v>
      </c>
      <c r="U1204" s="153">
        <f>[1]节奏总纲!AG1204</f>
        <v>112.56804887505366</v>
      </c>
      <c r="V1204" s="153">
        <f>[1]节奏总纲!AH1204</f>
        <v>121.7148988310588</v>
      </c>
      <c r="AN1204" s="153">
        <f>[1]节奏总纲!AZ1204</f>
        <v>1201</v>
      </c>
      <c r="AO1204" s="153">
        <f>[1]节奏总纲!BA1204</f>
        <v>54.838072978517594</v>
      </c>
      <c r="AP1204" s="153">
        <f>[1]节奏总纲!BB1204</f>
        <v>56.34898052517746</v>
      </c>
      <c r="AQ1204" s="153">
        <f>[1]节奏总纲!BC1204</f>
        <v>58.308936903232976</v>
      </c>
      <c r="AR1204" s="153">
        <f>[1]节奏总纲!BD1204</f>
        <v>61.083235935870334</v>
      </c>
      <c r="AS1204" s="153">
        <f>[1]节奏总纲!BE1204</f>
        <v>65.811661715859174</v>
      </c>
    </row>
    <row r="1205" spans="17:45" x14ac:dyDescent="0.15">
      <c r="Q1205" s="153">
        <f>[1]节奏总纲!AC1205</f>
        <v>1202</v>
      </c>
      <c r="R1205" s="153">
        <f>[1]节奏总纲!AD1205</f>
        <v>102.31664743016348</v>
      </c>
      <c r="S1205" s="153">
        <f>[1]节奏总纲!AE1205</f>
        <v>104.60931852553134</v>
      </c>
      <c r="T1205" s="153">
        <f>[1]节奏总纲!AF1205</f>
        <v>107.78946646110843</v>
      </c>
      <c r="U1205" s="153">
        <f>[1]节奏总纲!AG1205</f>
        <v>112.58048121374416</v>
      </c>
      <c r="V1205" s="153">
        <f>[1]节奏总纲!AH1205</f>
        <v>121.72729528116871</v>
      </c>
      <c r="AN1205" s="153">
        <f>[1]节奏总纲!AZ1205</f>
        <v>1202</v>
      </c>
      <c r="AO1205" s="153">
        <f>[1]节奏总纲!BA1205</f>
        <v>54.844026177836795</v>
      </c>
      <c r="AP1205" s="153">
        <f>[1]节奏总纲!BB1205</f>
        <v>56.354532462523238</v>
      </c>
      <c r="AQ1205" s="153">
        <f>[1]节奏总纲!BC1205</f>
        <v>58.314461150363734</v>
      </c>
      <c r="AR1205" s="153">
        <f>[1]节奏总纲!BD1205</f>
        <v>61.088580223831059</v>
      </c>
      <c r="AS1205" s="153">
        <f>[1]节奏总纲!BE1205</f>
        <v>65.817622365898529</v>
      </c>
    </row>
    <row r="1206" spans="17:45" x14ac:dyDescent="0.15">
      <c r="Q1206" s="153">
        <f>[1]节奏总纲!AC1206</f>
        <v>1203</v>
      </c>
      <c r="R1206" s="153">
        <f>[1]节奏总纲!AD1206</f>
        <v>102.32849229600146</v>
      </c>
      <c r="S1206" s="153">
        <f>[1]节奏总纲!AE1206</f>
        <v>104.62120884853682</v>
      </c>
      <c r="T1206" s="153">
        <f>[1]节奏总纲!AF1206</f>
        <v>107.80254443361606</v>
      </c>
      <c r="U1206" s="153">
        <f>[1]节奏总纲!AG1206</f>
        <v>112.59291355243468</v>
      </c>
      <c r="V1206" s="153">
        <f>[1]节奏总纲!AH1206</f>
        <v>121.73969173127861</v>
      </c>
      <c r="AN1206" s="153">
        <f>[1]节奏总纲!AZ1206</f>
        <v>1203</v>
      </c>
      <c r="AO1206" s="153">
        <f>[1]节奏总纲!BA1206</f>
        <v>54.849979377156004</v>
      </c>
      <c r="AP1206" s="153">
        <f>[1]节奏总纲!BB1206</f>
        <v>56.360084399869017</v>
      </c>
      <c r="AQ1206" s="153">
        <f>[1]节奏总纲!BC1206</f>
        <v>58.319985397494492</v>
      </c>
      <c r="AR1206" s="153">
        <f>[1]节奏总纲!BD1206</f>
        <v>61.093924511791784</v>
      </c>
      <c r="AS1206" s="153">
        <f>[1]节奏总纲!BE1206</f>
        <v>65.823583015937885</v>
      </c>
    </row>
    <row r="1207" spans="17:45" x14ac:dyDescent="0.15">
      <c r="Q1207" s="153">
        <f>[1]节奏总纲!AC1207</f>
        <v>1204</v>
      </c>
      <c r="R1207" s="153">
        <f>[1]节奏总纲!AD1207</f>
        <v>102.34033716183943</v>
      </c>
      <c r="S1207" s="153">
        <f>[1]节奏总纲!AE1207</f>
        <v>104.63309917154231</v>
      </c>
      <c r="T1207" s="153">
        <f>[1]节奏总纲!AF1207</f>
        <v>107.81562240612369</v>
      </c>
      <c r="U1207" s="153">
        <f>[1]节奏总纲!AG1207</f>
        <v>112.60534589112518</v>
      </c>
      <c r="V1207" s="153">
        <f>[1]节奏总纲!AH1207</f>
        <v>121.75208818138852</v>
      </c>
      <c r="AN1207" s="153">
        <f>[1]节奏总纲!AZ1207</f>
        <v>1204</v>
      </c>
      <c r="AO1207" s="153">
        <f>[1]节奏总纲!BA1207</f>
        <v>54.855932576475212</v>
      </c>
      <c r="AP1207" s="153">
        <f>[1]节奏总纲!BB1207</f>
        <v>56.365636337214795</v>
      </c>
      <c r="AQ1207" s="153">
        <f>[1]节奏总纲!BC1207</f>
        <v>58.325509644625257</v>
      </c>
      <c r="AR1207" s="153">
        <f>[1]节奏总纲!BD1207</f>
        <v>61.099268799752508</v>
      </c>
      <c r="AS1207" s="153">
        <f>[1]节奏总纲!BE1207</f>
        <v>65.829543665977241</v>
      </c>
    </row>
    <row r="1208" spans="17:45" x14ac:dyDescent="0.15">
      <c r="Q1208" s="153">
        <f>[1]节奏总纲!AC1208</f>
        <v>1205</v>
      </c>
      <c r="R1208" s="153">
        <f>[1]节奏总纲!AD1208</f>
        <v>102.3521820276774</v>
      </c>
      <c r="S1208" s="153">
        <f>[1]节奏总纲!AE1208</f>
        <v>104.6449894945478</v>
      </c>
      <c r="T1208" s="153">
        <f>[1]节奏总纲!AF1208</f>
        <v>107.82870037863132</v>
      </c>
      <c r="U1208" s="153">
        <f>[1]节奏总纲!AG1208</f>
        <v>112.6177782298157</v>
      </c>
      <c r="V1208" s="153">
        <f>[1]节奏总纲!AH1208</f>
        <v>121.76448463149842</v>
      </c>
      <c r="AN1208" s="153">
        <f>[1]节奏总纲!AZ1208</f>
        <v>1205</v>
      </c>
      <c r="AO1208" s="153">
        <f>[1]节奏总纲!BA1208</f>
        <v>54.86188577579442</v>
      </c>
      <c r="AP1208" s="153">
        <f>[1]节奏总纲!BB1208</f>
        <v>56.371188274560566</v>
      </c>
      <c r="AQ1208" s="153">
        <f>[1]节奏总纲!BC1208</f>
        <v>58.331033891756014</v>
      </c>
      <c r="AR1208" s="153">
        <f>[1]节奏总纲!BD1208</f>
        <v>61.104613087713226</v>
      </c>
      <c r="AS1208" s="153">
        <f>[1]节奏总纲!BE1208</f>
        <v>65.835504316016596</v>
      </c>
    </row>
    <row r="1209" spans="17:45" x14ac:dyDescent="0.15">
      <c r="Q1209" s="153">
        <f>[1]节奏总纲!AC1209</f>
        <v>1206</v>
      </c>
      <c r="R1209" s="153">
        <f>[1]节奏总纲!AD1209</f>
        <v>102.36402689351536</v>
      </c>
      <c r="S1209" s="153">
        <f>[1]节奏总纲!AE1209</f>
        <v>104.65687981755327</v>
      </c>
      <c r="T1209" s="153">
        <f>[1]节奏总纲!AF1209</f>
        <v>107.84177835113896</v>
      </c>
      <c r="U1209" s="153">
        <f>[1]节奏总纲!AG1209</f>
        <v>112.6302105685062</v>
      </c>
      <c r="V1209" s="153">
        <f>[1]节奏总纲!AH1209</f>
        <v>121.77688108160832</v>
      </c>
      <c r="AN1209" s="153">
        <f>[1]节奏总纲!AZ1209</f>
        <v>1206</v>
      </c>
      <c r="AO1209" s="153">
        <f>[1]节奏总纲!BA1209</f>
        <v>54.867838975113621</v>
      </c>
      <c r="AP1209" s="153">
        <f>[1]节奏总纲!BB1209</f>
        <v>56.376740211906345</v>
      </c>
      <c r="AQ1209" s="153">
        <f>[1]节奏总纲!BC1209</f>
        <v>58.336558138886772</v>
      </c>
      <c r="AR1209" s="153">
        <f>[1]节奏总纲!BD1209</f>
        <v>61.10995737567395</v>
      </c>
      <c r="AS1209" s="153">
        <f>[1]节奏总纲!BE1209</f>
        <v>65.841464966055952</v>
      </c>
    </row>
    <row r="1210" spans="17:45" x14ac:dyDescent="0.15">
      <c r="Q1210" s="153">
        <f>[1]节奏总纲!AC1210</f>
        <v>1207</v>
      </c>
      <c r="R1210" s="153">
        <f>[1]节奏总纲!AD1210</f>
        <v>102.37587175935333</v>
      </c>
      <c r="S1210" s="153">
        <f>[1]节奏总纲!AE1210</f>
        <v>104.66877014055876</v>
      </c>
      <c r="T1210" s="153">
        <f>[1]节奏总纲!AF1210</f>
        <v>107.8548563236466</v>
      </c>
      <c r="U1210" s="153">
        <f>[1]节奏总纲!AG1210</f>
        <v>112.64264290719672</v>
      </c>
      <c r="V1210" s="153">
        <f>[1]节奏总纲!AH1210</f>
        <v>121.78927753171823</v>
      </c>
      <c r="AN1210" s="153">
        <f>[1]节奏总纲!AZ1210</f>
        <v>1207</v>
      </c>
      <c r="AO1210" s="153">
        <f>[1]节奏总纲!BA1210</f>
        <v>54.873792174432829</v>
      </c>
      <c r="AP1210" s="153">
        <f>[1]节奏总纲!BB1210</f>
        <v>56.382292149252123</v>
      </c>
      <c r="AQ1210" s="153">
        <f>[1]节奏总纲!BC1210</f>
        <v>58.34208238601753</v>
      </c>
      <c r="AR1210" s="153">
        <f>[1]节奏总纲!BD1210</f>
        <v>61.115301663634675</v>
      </c>
      <c r="AS1210" s="153">
        <f>[1]节奏总纲!BE1210</f>
        <v>65.847425616095308</v>
      </c>
    </row>
    <row r="1211" spans="17:45" x14ac:dyDescent="0.15">
      <c r="Q1211" s="153">
        <f>[1]节奏总纲!AC1211</f>
        <v>1208</v>
      </c>
      <c r="R1211" s="153">
        <f>[1]节奏总纲!AD1211</f>
        <v>102.3877166251913</v>
      </c>
      <c r="S1211" s="153">
        <f>[1]节奏总纲!AE1211</f>
        <v>104.68066046356425</v>
      </c>
      <c r="T1211" s="153">
        <f>[1]节奏总纲!AF1211</f>
        <v>107.86793429615423</v>
      </c>
      <c r="U1211" s="153">
        <f>[1]节奏总纲!AG1211</f>
        <v>112.65507524588722</v>
      </c>
      <c r="V1211" s="153">
        <f>[1]节奏总纲!AH1211</f>
        <v>121.80167398182813</v>
      </c>
      <c r="AN1211" s="153">
        <f>[1]节奏总纲!AZ1211</f>
        <v>1208</v>
      </c>
      <c r="AO1211" s="153">
        <f>[1]节奏总纲!BA1211</f>
        <v>54.879745373752037</v>
      </c>
      <c r="AP1211" s="153">
        <f>[1]节奏总纲!BB1211</f>
        <v>56.387844086597902</v>
      </c>
      <c r="AQ1211" s="153">
        <f>[1]节奏总纲!BC1211</f>
        <v>58.347606633148295</v>
      </c>
      <c r="AR1211" s="153">
        <f>[1]节奏总纲!BD1211</f>
        <v>61.120645951595399</v>
      </c>
      <c r="AS1211" s="153">
        <f>[1]节奏总纲!BE1211</f>
        <v>65.853386266134663</v>
      </c>
    </row>
    <row r="1212" spans="17:45" x14ac:dyDescent="0.15">
      <c r="Q1212" s="153">
        <f>[1]节奏总纲!AC1212</f>
        <v>1209</v>
      </c>
      <c r="R1212" s="153">
        <f>[1]节奏总纲!AD1212</f>
        <v>102.39956149102927</v>
      </c>
      <c r="S1212" s="153">
        <f>[1]节奏总纲!AE1212</f>
        <v>104.69255078656974</v>
      </c>
      <c r="T1212" s="153">
        <f>[1]节奏总纲!AF1212</f>
        <v>107.88101226866186</v>
      </c>
      <c r="U1212" s="153">
        <f>[1]节奏总纲!AG1212</f>
        <v>112.66750758457772</v>
      </c>
      <c r="V1212" s="153">
        <f>[1]节奏总纲!AH1212</f>
        <v>121.81407043193802</v>
      </c>
      <c r="AN1212" s="153">
        <f>[1]节奏总纲!AZ1212</f>
        <v>1209</v>
      </c>
      <c r="AO1212" s="153">
        <f>[1]节奏总纲!BA1212</f>
        <v>54.885698573071238</v>
      </c>
      <c r="AP1212" s="153">
        <f>[1]节奏总纲!BB1212</f>
        <v>56.39339602394368</v>
      </c>
      <c r="AQ1212" s="153">
        <f>[1]节奏总纲!BC1212</f>
        <v>58.353130880279053</v>
      </c>
      <c r="AR1212" s="153">
        <f>[1]节奏总纲!BD1212</f>
        <v>61.125990239556117</v>
      </c>
      <c r="AS1212" s="153">
        <f>[1]节奏总纲!BE1212</f>
        <v>65.859346916174019</v>
      </c>
    </row>
    <row r="1213" spans="17:45" x14ac:dyDescent="0.15">
      <c r="Q1213" s="153">
        <f>[1]节奏总纲!AC1213</f>
        <v>1210</v>
      </c>
      <c r="R1213" s="153">
        <f>[1]节奏总纲!AD1213</f>
        <v>102.41140635686723</v>
      </c>
      <c r="S1213" s="153">
        <f>[1]节奏总纲!AE1213</f>
        <v>104.70444110957523</v>
      </c>
      <c r="T1213" s="153">
        <f>[1]节奏总纲!AF1213</f>
        <v>107.89409024116949</v>
      </c>
      <c r="U1213" s="153">
        <f>[1]节奏总纲!AG1213</f>
        <v>112.67993992326824</v>
      </c>
      <c r="V1213" s="153">
        <f>[1]节奏总纲!AH1213</f>
        <v>121.82646688204792</v>
      </c>
      <c r="AN1213" s="153">
        <f>[1]节奏总纲!AZ1213</f>
        <v>1210</v>
      </c>
      <c r="AO1213" s="153">
        <f>[1]节奏总纲!BA1213</f>
        <v>54.891651772390446</v>
      </c>
      <c r="AP1213" s="153">
        <f>[1]节奏总纲!BB1213</f>
        <v>56.398947961289451</v>
      </c>
      <c r="AQ1213" s="153">
        <f>[1]节奏总纲!BC1213</f>
        <v>58.358655127409811</v>
      </c>
      <c r="AR1213" s="153">
        <f>[1]节奏总纲!BD1213</f>
        <v>61.131334527516842</v>
      </c>
      <c r="AS1213" s="153">
        <f>[1]节奏总纲!BE1213</f>
        <v>65.865307566213374</v>
      </c>
    </row>
    <row r="1214" spans="17:45" x14ac:dyDescent="0.15">
      <c r="Q1214" s="153">
        <f>[1]节奏总纲!AC1214</f>
        <v>1211</v>
      </c>
      <c r="R1214" s="153">
        <f>[1]节奏总纲!AD1214</f>
        <v>102.4232512227052</v>
      </c>
      <c r="S1214" s="153">
        <f>[1]节奏总纲!AE1214</f>
        <v>104.71633143258072</v>
      </c>
      <c r="T1214" s="153">
        <f>[1]节奏总纲!AF1214</f>
        <v>107.90716821367712</v>
      </c>
      <c r="U1214" s="153">
        <f>[1]节奏总纲!AG1214</f>
        <v>112.69237226195874</v>
      </c>
      <c r="V1214" s="153">
        <f>[1]节奏总纲!AH1214</f>
        <v>121.83886333215783</v>
      </c>
      <c r="AN1214" s="153">
        <f>[1]节奏总纲!AZ1214</f>
        <v>1211</v>
      </c>
      <c r="AO1214" s="153">
        <f>[1]节奏总纲!BA1214</f>
        <v>54.897604971709654</v>
      </c>
      <c r="AP1214" s="153">
        <f>[1]节奏总纲!BB1214</f>
        <v>56.40449989863523</v>
      </c>
      <c r="AQ1214" s="153">
        <f>[1]节奏总纲!BC1214</f>
        <v>58.364179374540576</v>
      </c>
      <c r="AR1214" s="153">
        <f>[1]节奏总纲!BD1214</f>
        <v>61.136678815477566</v>
      </c>
      <c r="AS1214" s="153">
        <f>[1]节奏总纲!BE1214</f>
        <v>65.87126821625273</v>
      </c>
    </row>
    <row r="1215" spans="17:45" x14ac:dyDescent="0.15">
      <c r="Q1215" s="153">
        <f>[1]节奏总纲!AC1215</f>
        <v>1212</v>
      </c>
      <c r="R1215" s="153">
        <f>[1]节奏总纲!AD1215</f>
        <v>102.43509608854318</v>
      </c>
      <c r="S1215" s="153">
        <f>[1]节奏总纲!AE1215</f>
        <v>104.7282217555862</v>
      </c>
      <c r="T1215" s="153">
        <f>[1]节奏总纲!AF1215</f>
        <v>107.92024618618476</v>
      </c>
      <c r="U1215" s="153">
        <f>[1]节奏总纲!AG1215</f>
        <v>112.70480460064925</v>
      </c>
      <c r="V1215" s="153">
        <f>[1]节奏总纲!AH1215</f>
        <v>121.85125978226773</v>
      </c>
      <c r="AN1215" s="153">
        <f>[1]节奏总纲!AZ1215</f>
        <v>1212</v>
      </c>
      <c r="AO1215" s="153">
        <f>[1]节奏总纲!BA1215</f>
        <v>54.903558171028862</v>
      </c>
      <c r="AP1215" s="153">
        <f>[1]节奏总纲!BB1215</f>
        <v>56.410051835981008</v>
      </c>
      <c r="AQ1215" s="153">
        <f>[1]节奏总纲!BC1215</f>
        <v>58.369703621671334</v>
      </c>
      <c r="AR1215" s="153">
        <f>[1]节奏总纲!BD1215</f>
        <v>61.142023103438291</v>
      </c>
      <c r="AS1215" s="153">
        <f>[1]节奏总纲!BE1215</f>
        <v>65.8772288662921</v>
      </c>
    </row>
    <row r="1216" spans="17:45" x14ac:dyDescent="0.15">
      <c r="Q1216" s="153">
        <f>[1]节奏总纲!AC1216</f>
        <v>1213</v>
      </c>
      <c r="R1216" s="153">
        <f>[1]节奏总纲!AD1216</f>
        <v>102.44694095438115</v>
      </c>
      <c r="S1216" s="153">
        <f>[1]节奏总纲!AE1216</f>
        <v>104.74011207859169</v>
      </c>
      <c r="T1216" s="153">
        <f>[1]节奏总纲!AF1216</f>
        <v>107.93332415869239</v>
      </c>
      <c r="U1216" s="153">
        <f>[1]节奏总纲!AG1216</f>
        <v>112.71723693933976</v>
      </c>
      <c r="V1216" s="153">
        <f>[1]节奏总纲!AH1216</f>
        <v>121.86365623237764</v>
      </c>
      <c r="AN1216" s="153">
        <f>[1]节奏总纲!AZ1216</f>
        <v>1213</v>
      </c>
      <c r="AO1216" s="153">
        <f>[1]节奏总纲!BA1216</f>
        <v>54.909511370348064</v>
      </c>
      <c r="AP1216" s="153">
        <f>[1]节奏总纲!BB1216</f>
        <v>56.415603773326787</v>
      </c>
      <c r="AQ1216" s="153">
        <f>[1]节奏总纲!BC1216</f>
        <v>58.375227868802092</v>
      </c>
      <c r="AR1216" s="153">
        <f>[1]节奏总纲!BD1216</f>
        <v>61.147367391399008</v>
      </c>
      <c r="AS1216" s="153">
        <f>[1]节奏总纲!BE1216</f>
        <v>65.883189516331456</v>
      </c>
    </row>
    <row r="1217" spans="17:45" x14ac:dyDescent="0.15">
      <c r="Q1217" s="153">
        <f>[1]节奏总纲!AC1217</f>
        <v>1214</v>
      </c>
      <c r="R1217" s="153">
        <f>[1]节奏总纲!AD1217</f>
        <v>102.45878582021911</v>
      </c>
      <c r="S1217" s="153">
        <f>[1]节奏总纲!AE1217</f>
        <v>104.75200240159718</v>
      </c>
      <c r="T1217" s="153">
        <f>[1]节奏总纲!AF1217</f>
        <v>107.94640213120003</v>
      </c>
      <c r="U1217" s="153">
        <f>[1]节奏总纲!AG1217</f>
        <v>112.72966927803027</v>
      </c>
      <c r="V1217" s="153">
        <f>[1]节奏总纲!AH1217</f>
        <v>121.87605268248754</v>
      </c>
      <c r="AN1217" s="153">
        <f>[1]节奏总纲!AZ1217</f>
        <v>1214</v>
      </c>
      <c r="AO1217" s="153">
        <f>[1]节奏总纲!BA1217</f>
        <v>54.915464569667272</v>
      </c>
      <c r="AP1217" s="153">
        <f>[1]节奏总纲!BB1217</f>
        <v>56.421155710672565</v>
      </c>
      <c r="AQ1217" s="153">
        <f>[1]节奏总纲!BC1217</f>
        <v>58.38075211593285</v>
      </c>
      <c r="AR1217" s="153">
        <f>[1]节奏总纲!BD1217</f>
        <v>61.152711679359733</v>
      </c>
      <c r="AS1217" s="153">
        <f>[1]节奏总纲!BE1217</f>
        <v>65.889150166370811</v>
      </c>
    </row>
    <row r="1218" spans="17:45" x14ac:dyDescent="0.15">
      <c r="Q1218" s="153">
        <f>[1]节奏总纲!AC1218</f>
        <v>1215</v>
      </c>
      <c r="R1218" s="153">
        <f>[1]节奏总纲!AD1218</f>
        <v>102.47063068605708</v>
      </c>
      <c r="S1218" s="153">
        <f>[1]节奏总纲!AE1218</f>
        <v>104.76389272460267</v>
      </c>
      <c r="T1218" s="153">
        <f>[1]节奏总纲!AF1218</f>
        <v>107.95948010370766</v>
      </c>
      <c r="U1218" s="153">
        <f>[1]节奏总纲!AG1218</f>
        <v>112.74210161672077</v>
      </c>
      <c r="V1218" s="153">
        <f>[1]节奏总纲!AH1218</f>
        <v>121.88844913259744</v>
      </c>
      <c r="AN1218" s="153">
        <f>[1]节奏总纲!AZ1218</f>
        <v>1215</v>
      </c>
      <c r="AO1218" s="153">
        <f>[1]节奏总纲!BA1218</f>
        <v>54.92141776898648</v>
      </c>
      <c r="AP1218" s="153">
        <f>[1]节奏总纲!BB1218</f>
        <v>56.426707648018336</v>
      </c>
      <c r="AQ1218" s="153">
        <f>[1]节奏总纲!BC1218</f>
        <v>58.386276363063615</v>
      </c>
      <c r="AR1218" s="153">
        <f>[1]节奏总纲!BD1218</f>
        <v>61.158055967320458</v>
      </c>
      <c r="AS1218" s="153">
        <f>[1]节奏总纲!BE1218</f>
        <v>65.895110816410167</v>
      </c>
    </row>
    <row r="1219" spans="17:45" x14ac:dyDescent="0.15">
      <c r="Q1219" s="153">
        <f>[1]节奏总纲!AC1219</f>
        <v>1216</v>
      </c>
      <c r="R1219" s="153">
        <f>[1]节奏总纲!AD1219</f>
        <v>102.48247555189505</v>
      </c>
      <c r="S1219" s="153">
        <f>[1]节奏总纲!AE1219</f>
        <v>104.77578304760816</v>
      </c>
      <c r="T1219" s="153">
        <f>[1]节奏总纲!AF1219</f>
        <v>107.97255807621529</v>
      </c>
      <c r="U1219" s="153">
        <f>[1]节奏总纲!AG1219</f>
        <v>112.75453395541129</v>
      </c>
      <c r="V1219" s="153">
        <f>[1]节奏总纲!AH1219</f>
        <v>121.90084558270735</v>
      </c>
      <c r="AN1219" s="153">
        <f>[1]节奏总纲!AZ1219</f>
        <v>1216</v>
      </c>
      <c r="AO1219" s="153">
        <f>[1]节奏总纲!BA1219</f>
        <v>54.927370968305688</v>
      </c>
      <c r="AP1219" s="153">
        <f>[1]节奏总纲!BB1219</f>
        <v>56.432259585364115</v>
      </c>
      <c r="AQ1219" s="153">
        <f>[1]节奏总纲!BC1219</f>
        <v>58.391800610194373</v>
      </c>
      <c r="AR1219" s="153">
        <f>[1]节奏总纲!BD1219</f>
        <v>61.163400255281182</v>
      </c>
      <c r="AS1219" s="153">
        <f>[1]节奏总纲!BE1219</f>
        <v>65.901071466449523</v>
      </c>
    </row>
    <row r="1220" spans="17:45" x14ac:dyDescent="0.15">
      <c r="Q1220" s="153">
        <f>[1]节奏总纲!AC1220</f>
        <v>1217</v>
      </c>
      <c r="R1220" s="153">
        <f>[1]节奏总纲!AD1220</f>
        <v>102.49432041773302</v>
      </c>
      <c r="S1220" s="153">
        <f>[1]节奏总纲!AE1220</f>
        <v>104.78767337061365</v>
      </c>
      <c r="T1220" s="153">
        <f>[1]节奏总纲!AF1220</f>
        <v>107.98563604872292</v>
      </c>
      <c r="U1220" s="153">
        <f>[1]节奏总纲!AG1220</f>
        <v>112.76696629410179</v>
      </c>
      <c r="V1220" s="153">
        <f>[1]节奏总纲!AH1220</f>
        <v>121.91324203281725</v>
      </c>
      <c r="AN1220" s="153">
        <f>[1]节奏总纲!AZ1220</f>
        <v>1217</v>
      </c>
      <c r="AO1220" s="153">
        <f>[1]节奏总纲!BA1220</f>
        <v>54.933324167624889</v>
      </c>
      <c r="AP1220" s="153">
        <f>[1]节奏总纲!BB1220</f>
        <v>56.437811522709893</v>
      </c>
      <c r="AQ1220" s="153">
        <f>[1]节奏总纲!BC1220</f>
        <v>58.397324857325131</v>
      </c>
      <c r="AR1220" s="153">
        <f>[1]节奏总纲!BD1220</f>
        <v>61.168744543241907</v>
      </c>
      <c r="AS1220" s="153">
        <f>[1]节奏总纲!BE1220</f>
        <v>65.907032116488878</v>
      </c>
    </row>
    <row r="1221" spans="17:45" x14ac:dyDescent="0.15">
      <c r="Q1221" s="153">
        <f>[1]节奏总纲!AC1221</f>
        <v>1218</v>
      </c>
      <c r="R1221" s="153">
        <f>[1]节奏总纲!AD1221</f>
        <v>102.50616528357099</v>
      </c>
      <c r="S1221" s="153">
        <f>[1]节奏总纲!AE1221</f>
        <v>104.79956369361913</v>
      </c>
      <c r="T1221" s="153">
        <f>[1]节奏总纲!AF1221</f>
        <v>107.99871402123055</v>
      </c>
      <c r="U1221" s="153">
        <f>[1]节奏总纲!AG1221</f>
        <v>112.77939863279229</v>
      </c>
      <c r="V1221" s="153">
        <f>[1]节奏总纲!AH1221</f>
        <v>121.92563848292716</v>
      </c>
      <c r="AN1221" s="153">
        <f>[1]节奏总纲!AZ1221</f>
        <v>1218</v>
      </c>
      <c r="AO1221" s="153">
        <f>[1]节奏总纲!BA1221</f>
        <v>54.939277366944097</v>
      </c>
      <c r="AP1221" s="153">
        <f>[1]节奏总纲!BB1221</f>
        <v>56.443363460055672</v>
      </c>
      <c r="AQ1221" s="153">
        <f>[1]节奏总纲!BC1221</f>
        <v>58.402849104455889</v>
      </c>
      <c r="AR1221" s="153">
        <f>[1]节奏总纲!BD1221</f>
        <v>61.174088831202624</v>
      </c>
      <c r="AS1221" s="153">
        <f>[1]节奏总纲!BE1221</f>
        <v>65.912992766528234</v>
      </c>
    </row>
    <row r="1222" spans="17:45" x14ac:dyDescent="0.15">
      <c r="Q1222" s="153">
        <f>[1]节奏总纲!AC1222</f>
        <v>1219</v>
      </c>
      <c r="R1222" s="153">
        <f>[1]节奏总纲!AD1222</f>
        <v>102.51801014940895</v>
      </c>
      <c r="S1222" s="153">
        <f>[1]节奏总纲!AE1222</f>
        <v>104.81145401662462</v>
      </c>
      <c r="T1222" s="153">
        <f>[1]节奏总纲!AF1222</f>
        <v>108.01080288525374</v>
      </c>
      <c r="U1222" s="153">
        <f>[1]节奏总纲!AG1222</f>
        <v>112.79183097148281</v>
      </c>
      <c r="V1222" s="153">
        <f>[1]节奏总纲!AH1222</f>
        <v>121.93803493303706</v>
      </c>
      <c r="AN1222" s="153">
        <f>[1]节奏总纲!AZ1222</f>
        <v>1219</v>
      </c>
      <c r="AO1222" s="153">
        <f>[1]节奏总纲!BA1222</f>
        <v>54.945230566263305</v>
      </c>
      <c r="AP1222" s="153">
        <f>[1]节奏总纲!BB1222</f>
        <v>56.44891539740145</v>
      </c>
      <c r="AQ1222" s="153">
        <f>[1]节奏总纲!BC1222</f>
        <v>58.408373351586654</v>
      </c>
      <c r="AR1222" s="153">
        <f>[1]节奏总纲!BD1222</f>
        <v>61.179433119163349</v>
      </c>
      <c r="AS1222" s="153">
        <f>[1]节奏总纲!BE1222</f>
        <v>65.918953416567589</v>
      </c>
    </row>
    <row r="1223" spans="17:45" x14ac:dyDescent="0.15">
      <c r="Q1223" s="153">
        <f>[1]节奏总纲!AC1223</f>
        <v>1220</v>
      </c>
      <c r="R1223" s="153">
        <f>[1]节奏总纲!AD1223</f>
        <v>102.52985501524692</v>
      </c>
      <c r="S1223" s="153">
        <f>[1]节奏总纲!AE1223</f>
        <v>104.82334433963011</v>
      </c>
      <c r="T1223" s="153">
        <f>[1]节奏总纲!AF1223</f>
        <v>108.02278388180855</v>
      </c>
      <c r="U1223" s="153">
        <f>[1]节奏总纲!AG1223</f>
        <v>112.80426331017331</v>
      </c>
      <c r="V1223" s="153">
        <f>[1]节奏总纲!AH1223</f>
        <v>121.95043138314695</v>
      </c>
      <c r="AN1223" s="153">
        <f>[1]节奏总纲!AZ1223</f>
        <v>1220</v>
      </c>
      <c r="AO1223" s="153">
        <f>[1]节奏总纲!BA1223</f>
        <v>54.951183765582506</v>
      </c>
      <c r="AP1223" s="153">
        <f>[1]节奏总纲!BB1223</f>
        <v>56.454467334747228</v>
      </c>
      <c r="AQ1223" s="153">
        <f>[1]节奏总纲!BC1223</f>
        <v>58.413897598717412</v>
      </c>
      <c r="AR1223" s="153">
        <f>[1]节奏总纲!BD1223</f>
        <v>61.184777407124074</v>
      </c>
      <c r="AS1223" s="153">
        <f>[1]节奏总纲!BE1223</f>
        <v>65.924914066606945</v>
      </c>
    </row>
    <row r="1224" spans="17:45" x14ac:dyDescent="0.15">
      <c r="Q1224" s="153">
        <f>[1]节奏总纲!AC1224</f>
        <v>1221</v>
      </c>
      <c r="R1224" s="153">
        <f>[1]节奏总纲!AD1224</f>
        <v>102.5416998810849</v>
      </c>
      <c r="S1224" s="153">
        <f>[1]节奏总纲!AE1224</f>
        <v>104.8352346626356</v>
      </c>
      <c r="T1224" s="153">
        <f>[1]节奏总纲!AF1224</f>
        <v>108.03476487836335</v>
      </c>
      <c r="U1224" s="153">
        <f>[1]节奏总纲!AG1224</f>
        <v>112.81669564886383</v>
      </c>
      <c r="V1224" s="153">
        <f>[1]节奏总纲!AH1224</f>
        <v>121.96282783325685</v>
      </c>
      <c r="AN1224" s="153">
        <f>[1]节奏总纲!AZ1224</f>
        <v>1221</v>
      </c>
      <c r="AO1224" s="153">
        <f>[1]节奏总纲!BA1224</f>
        <v>54.957136964901714</v>
      </c>
      <c r="AP1224" s="153">
        <f>[1]节奏总纲!BB1224</f>
        <v>56.460019272093</v>
      </c>
      <c r="AQ1224" s="153">
        <f>[1]节奏总纲!BC1224</f>
        <v>58.41942184584817</v>
      </c>
      <c r="AR1224" s="153">
        <f>[1]节奏总纲!BD1224</f>
        <v>61.190121695084798</v>
      </c>
      <c r="AS1224" s="153">
        <f>[1]节奏总纲!BE1224</f>
        <v>65.930874716646301</v>
      </c>
    </row>
    <row r="1225" spans="17:45" x14ac:dyDescent="0.15">
      <c r="Q1225" s="153">
        <f>[1]节奏总纲!AC1225</f>
        <v>1222</v>
      </c>
      <c r="R1225" s="153">
        <f>[1]节奏总纲!AD1225</f>
        <v>102.55354474692287</v>
      </c>
      <c r="S1225" s="153">
        <f>[1]节奏总纲!AE1225</f>
        <v>104.84712498564109</v>
      </c>
      <c r="T1225" s="153">
        <f>[1]节奏总纲!AF1225</f>
        <v>108.04674587491816</v>
      </c>
      <c r="U1225" s="153">
        <f>[1]节奏总纲!AG1225</f>
        <v>112.82912798755433</v>
      </c>
      <c r="V1225" s="153">
        <f>[1]节奏总纲!AH1225</f>
        <v>121.97522428336676</v>
      </c>
      <c r="AN1225" s="153">
        <f>[1]节奏总纲!AZ1225</f>
        <v>1222</v>
      </c>
      <c r="AO1225" s="153">
        <f>[1]节奏总纲!BA1225</f>
        <v>54.963090164220922</v>
      </c>
      <c r="AP1225" s="153">
        <f>[1]节奏总纲!BB1225</f>
        <v>56.465571209438778</v>
      </c>
      <c r="AQ1225" s="153">
        <f>[1]节奏总纲!BC1225</f>
        <v>58.424946092978935</v>
      </c>
      <c r="AR1225" s="153">
        <f>[1]节奏总纲!BD1225</f>
        <v>61.195465983045516</v>
      </c>
      <c r="AS1225" s="153">
        <f>[1]节奏总纲!BE1225</f>
        <v>65.936835366685656</v>
      </c>
    </row>
    <row r="1226" spans="17:45" x14ac:dyDescent="0.15">
      <c r="Q1226" s="153">
        <f>[1]节奏总纲!AC1226</f>
        <v>1223</v>
      </c>
      <c r="R1226" s="153">
        <f>[1]节奏总纲!AD1226</f>
        <v>102.56538961276082</v>
      </c>
      <c r="S1226" s="153">
        <f>[1]节奏总纲!AE1226</f>
        <v>104.85901530864658</v>
      </c>
      <c r="T1226" s="153">
        <f>[1]节奏总纲!AF1226</f>
        <v>108.05872687147296</v>
      </c>
      <c r="U1226" s="153">
        <f>[1]节奏总纲!AG1226</f>
        <v>112.84156032624485</v>
      </c>
      <c r="V1226" s="153">
        <f>[1]节奏总纲!AH1226</f>
        <v>121.98762073347666</v>
      </c>
      <c r="AN1226" s="153">
        <f>[1]节奏总纲!AZ1226</f>
        <v>1223</v>
      </c>
      <c r="AO1226" s="153">
        <f>[1]节奏总纲!BA1226</f>
        <v>54.969043363540131</v>
      </c>
      <c r="AP1226" s="153">
        <f>[1]节奏总纲!BB1226</f>
        <v>56.471123146784556</v>
      </c>
      <c r="AQ1226" s="153">
        <f>[1]节奏总纲!BC1226</f>
        <v>58.430470340109693</v>
      </c>
      <c r="AR1226" s="153">
        <f>[1]节奏总纲!BD1226</f>
        <v>61.20081027100624</v>
      </c>
      <c r="AS1226" s="153">
        <f>[1]节奏总纲!BE1226</f>
        <v>65.942796016725012</v>
      </c>
    </row>
    <row r="1227" spans="17:45" x14ac:dyDescent="0.15">
      <c r="Q1227" s="153">
        <f>[1]节奏总纲!AC1227</f>
        <v>1224</v>
      </c>
      <c r="R1227" s="153">
        <f>[1]节奏总纲!AD1227</f>
        <v>102.5772344785988</v>
      </c>
      <c r="S1227" s="153">
        <f>[1]节奏总纲!AE1227</f>
        <v>104.87090563165206</v>
      </c>
      <c r="T1227" s="153">
        <f>[1]节奏总纲!AF1227</f>
        <v>108.07070786802777</v>
      </c>
      <c r="U1227" s="153">
        <f>[1]节奏总纲!AG1227</f>
        <v>112.85399266493535</v>
      </c>
      <c r="V1227" s="153">
        <f>[1]节奏总纲!AH1227</f>
        <v>122.0000150007215</v>
      </c>
      <c r="AN1227" s="153">
        <f>[1]节奏总纲!AZ1227</f>
        <v>1224</v>
      </c>
      <c r="AO1227" s="153">
        <f>[1]节奏总纲!BA1227</f>
        <v>54.974996562859332</v>
      </c>
      <c r="AP1227" s="153">
        <f>[1]节奏总纲!BB1227</f>
        <v>56.476675084130335</v>
      </c>
      <c r="AQ1227" s="153">
        <f>[1]节奏总纲!BC1227</f>
        <v>58.435994587240451</v>
      </c>
      <c r="AR1227" s="153">
        <f>[1]节奏总纲!BD1227</f>
        <v>61.206154558966965</v>
      </c>
      <c r="AS1227" s="153">
        <f>[1]节奏总纲!BE1227</f>
        <v>65.948756666764368</v>
      </c>
    </row>
    <row r="1228" spans="17:45" x14ac:dyDescent="0.15">
      <c r="Q1228" s="153">
        <f>[1]节奏总纲!AC1228</f>
        <v>1225</v>
      </c>
      <c r="R1228" s="153">
        <f>[1]节奏总纲!AD1228</f>
        <v>102.58907934443677</v>
      </c>
      <c r="S1228" s="153">
        <f>[1]节奏总纲!AE1228</f>
        <v>104.88279595465755</v>
      </c>
      <c r="T1228" s="153">
        <f>[1]节奏总纲!AF1228</f>
        <v>108.08268886458256</v>
      </c>
      <c r="U1228" s="153">
        <f>[1]节奏总纲!AG1228</f>
        <v>112.86642500362586</v>
      </c>
      <c r="V1228" s="153">
        <f>[1]节奏总纲!AH1228</f>
        <v>122.01083670520119</v>
      </c>
      <c r="AN1228" s="153">
        <f>[1]节奏总纲!AZ1228</f>
        <v>1225</v>
      </c>
      <c r="AO1228" s="153">
        <f>[1]节奏总纲!BA1228</f>
        <v>54.98094976217854</v>
      </c>
      <c r="AP1228" s="153">
        <f>[1]节奏总纲!BB1228</f>
        <v>56.482227021476113</v>
      </c>
      <c r="AQ1228" s="153">
        <f>[1]节奏总纲!BC1228</f>
        <v>58.441518834371209</v>
      </c>
      <c r="AR1228" s="153">
        <f>[1]节奏总纲!BD1228</f>
        <v>61.211498846927689</v>
      </c>
      <c r="AS1228" s="153">
        <f>[1]节奏总纲!BE1228</f>
        <v>65.954717316803723</v>
      </c>
    </row>
    <row r="1229" spans="17:45" x14ac:dyDescent="0.15">
      <c r="Q1229" s="153">
        <f>[1]节奏总纲!AC1229</f>
        <v>1226</v>
      </c>
      <c r="R1229" s="153">
        <f>[1]节奏总纲!AD1229</f>
        <v>102.60092421027474</v>
      </c>
      <c r="S1229" s="153">
        <f>[1]节奏总纲!AE1229</f>
        <v>104.89468627766304</v>
      </c>
      <c r="T1229" s="153">
        <f>[1]节奏总纲!AF1229</f>
        <v>108.09466986113738</v>
      </c>
      <c r="U1229" s="153">
        <f>[1]节奏总纲!AG1229</f>
        <v>112.87885734231637</v>
      </c>
      <c r="V1229" s="153">
        <f>[1]节奏总纲!AH1229</f>
        <v>122.02165840968087</v>
      </c>
      <c r="AN1229" s="153">
        <f>[1]节奏总纲!AZ1229</f>
        <v>1226</v>
      </c>
      <c r="AO1229" s="153">
        <f>[1]节奏总纲!BA1229</f>
        <v>54.986902961497748</v>
      </c>
      <c r="AP1229" s="153">
        <f>[1]节奏总纲!BB1229</f>
        <v>56.487778958821885</v>
      </c>
      <c r="AQ1229" s="153">
        <f>[1]节奏总纲!BC1229</f>
        <v>58.447043081501974</v>
      </c>
      <c r="AR1229" s="153">
        <f>[1]节奏总纲!BD1229</f>
        <v>61.216843134888414</v>
      </c>
      <c r="AS1229" s="153">
        <f>[1]节奏总纲!BE1229</f>
        <v>65.960677966843079</v>
      </c>
    </row>
    <row r="1230" spans="17:45" x14ac:dyDescent="0.15">
      <c r="Q1230" s="153">
        <f>[1]节奏总纲!AC1230</f>
        <v>1227</v>
      </c>
      <c r="R1230" s="153">
        <f>[1]节奏总纲!AD1230</f>
        <v>102.6127690761127</v>
      </c>
      <c r="S1230" s="153">
        <f>[1]节奏总纲!AE1230</f>
        <v>104.90657660066853</v>
      </c>
      <c r="T1230" s="153">
        <f>[1]节奏总纲!AF1230</f>
        <v>108.10665085769217</v>
      </c>
      <c r="U1230" s="153">
        <f>[1]节奏总纲!AG1230</f>
        <v>112.89128968100687</v>
      </c>
      <c r="V1230" s="153">
        <f>[1]节奏总纲!AH1230</f>
        <v>122.03248011416055</v>
      </c>
      <c r="AN1230" s="153">
        <f>[1]节奏总纲!AZ1230</f>
        <v>1227</v>
      </c>
      <c r="AO1230" s="153">
        <f>[1]节奏总纲!BA1230</f>
        <v>54.992856160816949</v>
      </c>
      <c r="AP1230" s="153">
        <f>[1]节奏总纲!BB1230</f>
        <v>56.493330896167663</v>
      </c>
      <c r="AQ1230" s="153">
        <f>[1]节奏总纲!BC1230</f>
        <v>58.452567328632732</v>
      </c>
      <c r="AR1230" s="153">
        <f>[1]节奏总纲!BD1230</f>
        <v>61.222187422849132</v>
      </c>
      <c r="AS1230" s="153">
        <f>[1]节奏总纲!BE1230</f>
        <v>65.966638616882435</v>
      </c>
    </row>
    <row r="1231" spans="17:45" x14ac:dyDescent="0.15">
      <c r="Q1231" s="153">
        <f>[1]节奏总纲!AC1231</f>
        <v>1228</v>
      </c>
      <c r="R1231" s="153">
        <f>[1]节奏总纲!AD1231</f>
        <v>102.62461394195067</v>
      </c>
      <c r="S1231" s="153">
        <f>[1]节奏总纲!AE1231</f>
        <v>104.91846692367402</v>
      </c>
      <c r="T1231" s="153">
        <f>[1]节奏总纲!AF1231</f>
        <v>108.11863185424698</v>
      </c>
      <c r="U1231" s="153">
        <f>[1]节奏总纲!AG1231</f>
        <v>112.90372201969738</v>
      </c>
      <c r="V1231" s="153">
        <f>[1]节奏总纲!AH1231</f>
        <v>122.04330181864023</v>
      </c>
      <c r="AN1231" s="153">
        <f>[1]节奏总纲!AZ1231</f>
        <v>1228</v>
      </c>
      <c r="AO1231" s="153">
        <f>[1]节奏总纲!BA1231</f>
        <v>54.998809360136157</v>
      </c>
      <c r="AP1231" s="153">
        <f>[1]节奏总纲!BB1231</f>
        <v>56.498882833513441</v>
      </c>
      <c r="AQ1231" s="153">
        <f>[1]节奏总纲!BC1231</f>
        <v>58.45809157576349</v>
      </c>
      <c r="AR1231" s="153">
        <f>[1]节奏总纲!BD1231</f>
        <v>61.227531710809856</v>
      </c>
      <c r="AS1231" s="153">
        <f>[1]节奏总纲!BE1231</f>
        <v>65.97259926692179</v>
      </c>
    </row>
    <row r="1232" spans="17:45" x14ac:dyDescent="0.15">
      <c r="Q1232" s="153">
        <f>[1]节奏总纲!AC1232</f>
        <v>1229</v>
      </c>
      <c r="R1232" s="153">
        <f>[1]节奏总纲!AD1232</f>
        <v>102.63645880778864</v>
      </c>
      <c r="S1232" s="153">
        <f>[1]节奏总纲!AE1232</f>
        <v>104.93035724667951</v>
      </c>
      <c r="T1232" s="153">
        <f>[1]节奏总纲!AF1232</f>
        <v>108.13061285080178</v>
      </c>
      <c r="U1232" s="153">
        <f>[1]节奏总纲!AG1232</f>
        <v>112.91615435838789</v>
      </c>
      <c r="V1232" s="153">
        <f>[1]节奏总纲!AH1232</f>
        <v>122.05412352311991</v>
      </c>
      <c r="AN1232" s="153">
        <f>[1]节奏总纲!AZ1232</f>
        <v>1229</v>
      </c>
      <c r="AO1232" s="153">
        <f>[1]节奏总纲!BA1232</f>
        <v>55.004113571391485</v>
      </c>
      <c r="AP1232" s="153">
        <f>[1]节奏总纲!BB1232</f>
        <v>56.50443477085922</v>
      </c>
      <c r="AQ1232" s="153">
        <f>[1]节奏总纲!BC1232</f>
        <v>58.463615822894255</v>
      </c>
      <c r="AR1232" s="153">
        <f>[1]节奏总纲!BD1232</f>
        <v>61.232875998770581</v>
      </c>
      <c r="AS1232" s="153">
        <f>[1]节奏总纲!BE1232</f>
        <v>65.97855991696116</v>
      </c>
    </row>
    <row r="1233" spans="17:45" x14ac:dyDescent="0.15">
      <c r="Q1233" s="153">
        <f>[1]节奏总纲!AC1233</f>
        <v>1230</v>
      </c>
      <c r="R1233" s="153">
        <f>[1]节奏总纲!AD1233</f>
        <v>102.64830367362661</v>
      </c>
      <c r="S1233" s="153">
        <f>[1]节奏总纲!AE1233</f>
        <v>104.94224756968499</v>
      </c>
      <c r="T1233" s="153">
        <f>[1]节奏总纲!AF1233</f>
        <v>108.14259384735659</v>
      </c>
      <c r="U1233" s="153">
        <f>[1]节奏总纲!AG1233</f>
        <v>112.9285866970784</v>
      </c>
      <c r="V1233" s="153">
        <f>[1]节奏总纲!AH1233</f>
        <v>122.06494522759959</v>
      </c>
      <c r="AN1233" s="153">
        <f>[1]节奏总纲!AZ1233</f>
        <v>1230</v>
      </c>
      <c r="AO1233" s="153">
        <f>[1]节奏总纲!BA1233</f>
        <v>55.009255535630842</v>
      </c>
      <c r="AP1233" s="153">
        <f>[1]节奏总纲!BB1233</f>
        <v>56.509986708204998</v>
      </c>
      <c r="AQ1233" s="153">
        <f>[1]节奏总纲!BC1233</f>
        <v>58.469140070025013</v>
      </c>
      <c r="AR1233" s="153">
        <f>[1]节奏总纲!BD1233</f>
        <v>61.238220286731305</v>
      </c>
      <c r="AS1233" s="153">
        <f>[1]节奏总纲!BE1233</f>
        <v>65.984520567000516</v>
      </c>
    </row>
    <row r="1234" spans="17:45" x14ac:dyDescent="0.15">
      <c r="Q1234" s="153">
        <f>[1]节奏总纲!AC1234</f>
        <v>1231</v>
      </c>
      <c r="R1234" s="153">
        <f>[1]节奏总纲!AD1234</f>
        <v>102.66014853946459</v>
      </c>
      <c r="S1234" s="153">
        <f>[1]节奏总纲!AE1234</f>
        <v>104.95413789269048</v>
      </c>
      <c r="T1234" s="153">
        <f>[1]节奏总纲!AF1234</f>
        <v>108.15457484391139</v>
      </c>
      <c r="U1234" s="153">
        <f>[1]节奏总纲!AG1234</f>
        <v>112.9410190357689</v>
      </c>
      <c r="V1234" s="153">
        <f>[1]节奏总纲!AH1234</f>
        <v>122.07576693207928</v>
      </c>
      <c r="AN1234" s="153">
        <f>[1]节奏总纲!AZ1234</f>
        <v>1231</v>
      </c>
      <c r="AO1234" s="153">
        <f>[1]节奏总纲!BA1234</f>
        <v>55.014397499870199</v>
      </c>
      <c r="AP1234" s="153">
        <f>[1]节奏总纲!BB1234</f>
        <v>56.51553864555077</v>
      </c>
      <c r="AQ1234" s="153">
        <f>[1]节奏总纲!BC1234</f>
        <v>58.474664317155771</v>
      </c>
      <c r="AR1234" s="153">
        <f>[1]节奏总纲!BD1234</f>
        <v>61.243564574692023</v>
      </c>
      <c r="AS1234" s="153">
        <f>[1]节奏总纲!BE1234</f>
        <v>65.990481217039871</v>
      </c>
    </row>
    <row r="1235" spans="17:45" x14ac:dyDescent="0.15">
      <c r="Q1235" s="153">
        <f>[1]节奏总纲!AC1235</f>
        <v>1232</v>
      </c>
      <c r="R1235" s="153">
        <f>[1]节奏总纲!AD1235</f>
        <v>102.67199340530254</v>
      </c>
      <c r="S1235" s="153">
        <f>[1]节奏总纲!AE1235</f>
        <v>104.96602821569597</v>
      </c>
      <c r="T1235" s="153">
        <f>[1]节奏总纲!AF1235</f>
        <v>108.1665558404662</v>
      </c>
      <c r="U1235" s="153">
        <f>[1]节奏总纲!AG1235</f>
        <v>112.95345137445942</v>
      </c>
      <c r="V1235" s="153">
        <f>[1]节奏总纲!AH1235</f>
        <v>122.08658863655896</v>
      </c>
      <c r="AN1235" s="153">
        <f>[1]节奏总纲!AZ1235</f>
        <v>1232</v>
      </c>
      <c r="AO1235" s="153">
        <f>[1]节奏总纲!BA1235</f>
        <v>55.019539464109556</v>
      </c>
      <c r="AP1235" s="153">
        <f>[1]节奏总纲!BB1235</f>
        <v>56.521090582896548</v>
      </c>
      <c r="AQ1235" s="153">
        <f>[1]节奏总纲!BC1235</f>
        <v>58.480188564286529</v>
      </c>
      <c r="AR1235" s="153">
        <f>[1]节奏总纲!BD1235</f>
        <v>61.248908862652748</v>
      </c>
      <c r="AS1235" s="153">
        <f>[1]节奏总纲!BE1235</f>
        <v>65.996441867079227</v>
      </c>
    </row>
    <row r="1236" spans="17:45" x14ac:dyDescent="0.15">
      <c r="Q1236" s="153">
        <f>[1]节奏总纲!AC1236</f>
        <v>1233</v>
      </c>
      <c r="R1236" s="153">
        <f>[1]节奏总纲!AD1236</f>
        <v>102.68383827114052</v>
      </c>
      <c r="S1236" s="153">
        <f>[1]节奏总纲!AE1236</f>
        <v>104.97791853870146</v>
      </c>
      <c r="T1236" s="153">
        <f>[1]节奏总纲!AF1236</f>
        <v>108.178536837021</v>
      </c>
      <c r="U1236" s="153">
        <f>[1]节奏总纲!AG1236</f>
        <v>112.96588371314992</v>
      </c>
      <c r="V1236" s="153">
        <f>[1]节奏总纲!AH1236</f>
        <v>122.09741034103864</v>
      </c>
      <c r="AN1236" s="153">
        <f>[1]节奏总纲!AZ1236</f>
        <v>1233</v>
      </c>
      <c r="AO1236" s="153">
        <f>[1]节奏总纲!BA1236</f>
        <v>55.024681428348913</v>
      </c>
      <c r="AP1236" s="153">
        <f>[1]节奏总纲!BB1236</f>
        <v>56.526642520242326</v>
      </c>
      <c r="AQ1236" s="153">
        <f>[1]节奏总纲!BC1236</f>
        <v>58.485712811417294</v>
      </c>
      <c r="AR1236" s="153">
        <f>[1]节奏总纲!BD1236</f>
        <v>61.254253150613472</v>
      </c>
      <c r="AS1236" s="153">
        <f>[1]节奏总纲!BE1236</f>
        <v>66.002076434272226</v>
      </c>
    </row>
    <row r="1237" spans="17:45" x14ac:dyDescent="0.15">
      <c r="Q1237" s="153">
        <f>[1]节奏总纲!AC1237</f>
        <v>1234</v>
      </c>
      <c r="R1237" s="153">
        <f>[1]节奏总纲!AD1237</f>
        <v>102.69568313697849</v>
      </c>
      <c r="S1237" s="153">
        <f>[1]节奏总纲!AE1237</f>
        <v>104.98980886170695</v>
      </c>
      <c r="T1237" s="153">
        <f>[1]节奏总纲!AF1237</f>
        <v>108.19051783357581</v>
      </c>
      <c r="U1237" s="153">
        <f>[1]节奏总纲!AG1237</f>
        <v>112.97831605184044</v>
      </c>
      <c r="V1237" s="153">
        <f>[1]节奏总纲!AH1237</f>
        <v>122.10823204551832</v>
      </c>
      <c r="AN1237" s="153">
        <f>[1]节奏总纲!AZ1237</f>
        <v>1234</v>
      </c>
      <c r="AO1237" s="153">
        <f>[1]节奏总纲!BA1237</f>
        <v>55.02982339258827</v>
      </c>
      <c r="AP1237" s="153">
        <f>[1]节奏总纲!BB1237</f>
        <v>56.532194457588105</v>
      </c>
      <c r="AQ1237" s="153">
        <f>[1]节奏总纲!BC1237</f>
        <v>58.491237058548052</v>
      </c>
      <c r="AR1237" s="153">
        <f>[1]节奏总纲!BD1237</f>
        <v>61.259597438574197</v>
      </c>
      <c r="AS1237" s="153">
        <f>[1]节奏总纲!BE1237</f>
        <v>66.007228072081929</v>
      </c>
    </row>
    <row r="1238" spans="17:45" x14ac:dyDescent="0.15">
      <c r="Q1238" s="153">
        <f>[1]节奏总纲!AC1238</f>
        <v>1235</v>
      </c>
      <c r="R1238" s="153">
        <f>[1]节奏总纲!AD1238</f>
        <v>102.70752800281646</v>
      </c>
      <c r="S1238" s="153">
        <f>[1]节奏总纲!AE1238</f>
        <v>105.00159453089373</v>
      </c>
      <c r="T1238" s="153">
        <f>[1]节奏总纲!AF1238</f>
        <v>108.20249883013061</v>
      </c>
      <c r="U1238" s="153">
        <f>[1]节奏总纲!AG1238</f>
        <v>112.99074839053094</v>
      </c>
      <c r="V1238" s="153">
        <f>[1]节奏总纲!AH1238</f>
        <v>122.119053749998</v>
      </c>
      <c r="AN1238" s="153">
        <f>[1]节奏总纲!AZ1238</f>
        <v>1235</v>
      </c>
      <c r="AO1238" s="153">
        <f>[1]节奏总纲!BA1238</f>
        <v>55.034965356827627</v>
      </c>
      <c r="AP1238" s="153">
        <f>[1]节奏总纲!BB1238</f>
        <v>56.537746394933883</v>
      </c>
      <c r="AQ1238" s="153">
        <f>[1]节奏总纲!BC1238</f>
        <v>58.49676130567881</v>
      </c>
      <c r="AR1238" s="153">
        <f>[1]节奏总纲!BD1238</f>
        <v>61.264941726534921</v>
      </c>
      <c r="AS1238" s="153">
        <f>[1]节奏总纲!BE1238</f>
        <v>66.012379709891619</v>
      </c>
    </row>
    <row r="1239" spans="17:45" x14ac:dyDescent="0.15">
      <c r="Q1239" s="153">
        <f>[1]节奏总纲!AC1239</f>
        <v>1236</v>
      </c>
      <c r="R1239" s="153">
        <f>[1]节奏总纲!AD1239</f>
        <v>102.71937286865442</v>
      </c>
      <c r="S1239" s="153">
        <f>[1]节奏总纲!AE1239</f>
        <v>105.01275252168188</v>
      </c>
      <c r="T1239" s="153">
        <f>[1]节奏总纲!AF1239</f>
        <v>108.21447982668542</v>
      </c>
      <c r="U1239" s="153">
        <f>[1]节奏总纲!AG1239</f>
        <v>113.00306046224779</v>
      </c>
      <c r="V1239" s="153">
        <f>[1]节奏总纲!AH1239</f>
        <v>122.12987545447768</v>
      </c>
      <c r="AN1239" s="153">
        <f>[1]节奏总纲!AZ1239</f>
        <v>1236</v>
      </c>
      <c r="AO1239" s="153">
        <f>[1]节奏总纲!BA1239</f>
        <v>55.040107321066991</v>
      </c>
      <c r="AP1239" s="153">
        <f>[1]节奏总纲!BB1239</f>
        <v>56.543298332279662</v>
      </c>
      <c r="AQ1239" s="153">
        <f>[1]节奏总纲!BC1239</f>
        <v>58.502285552809568</v>
      </c>
      <c r="AR1239" s="153">
        <f>[1]节奏总纲!BD1239</f>
        <v>61.270286014495639</v>
      </c>
      <c r="AS1239" s="153">
        <f>[1]节奏总纲!BE1239</f>
        <v>66.017531347701308</v>
      </c>
    </row>
    <row r="1240" spans="17:45" x14ac:dyDescent="0.15">
      <c r="Q1240" s="153">
        <f>[1]节奏总纲!AC1240</f>
        <v>1237</v>
      </c>
      <c r="R1240" s="153">
        <f>[1]节奏总纲!AD1240</f>
        <v>102.73121773449239</v>
      </c>
      <c r="S1240" s="153">
        <f>[1]节奏总纲!AE1240</f>
        <v>105.02391051247001</v>
      </c>
      <c r="T1240" s="153">
        <f>[1]节奏总纲!AF1240</f>
        <v>108.22646082324022</v>
      </c>
      <c r="U1240" s="153">
        <f>[1]节奏总纲!AG1240</f>
        <v>113.01502272013424</v>
      </c>
      <c r="V1240" s="153">
        <f>[1]节奏总纲!AH1240</f>
        <v>122.14069715895737</v>
      </c>
      <c r="AN1240" s="153">
        <f>[1]节奏总纲!AZ1240</f>
        <v>1237</v>
      </c>
      <c r="AO1240" s="153">
        <f>[1]节奏总纲!BA1240</f>
        <v>55.045249285306348</v>
      </c>
      <c r="AP1240" s="153">
        <f>[1]节奏总纲!BB1240</f>
        <v>56.548850269625433</v>
      </c>
      <c r="AQ1240" s="153">
        <f>[1]节奏总纲!BC1240</f>
        <v>58.507809799940333</v>
      </c>
      <c r="AR1240" s="153">
        <f>[1]节奏总纲!BD1240</f>
        <v>61.275630302456364</v>
      </c>
      <c r="AS1240" s="153">
        <f>[1]节奏总纲!BE1240</f>
        <v>66.022682985510997</v>
      </c>
    </row>
    <row r="1241" spans="17:45" x14ac:dyDescent="0.15">
      <c r="Q1241" s="153">
        <f>[1]节奏总纲!AC1241</f>
        <v>1238</v>
      </c>
      <c r="R1241" s="153">
        <f>[1]节奏总纲!AD1241</f>
        <v>102.74306260033036</v>
      </c>
      <c r="S1241" s="153">
        <f>[1]节奏总纲!AE1241</f>
        <v>105.03506850325815</v>
      </c>
      <c r="T1241" s="153">
        <f>[1]节奏总纲!AF1241</f>
        <v>108.23844181979503</v>
      </c>
      <c r="U1241" s="153">
        <f>[1]节奏总纲!AG1241</f>
        <v>113.02698497802069</v>
      </c>
      <c r="V1241" s="153">
        <f>[1]节奏总纲!AH1241</f>
        <v>122.15151886343705</v>
      </c>
      <c r="AN1241" s="153">
        <f>[1]节奏总纲!AZ1241</f>
        <v>1238</v>
      </c>
      <c r="AO1241" s="153">
        <f>[1]节奏总纲!BA1241</f>
        <v>55.050391249545704</v>
      </c>
      <c r="AP1241" s="153">
        <f>[1]节奏总纲!BB1241</f>
        <v>56.554402206971211</v>
      </c>
      <c r="AQ1241" s="153">
        <f>[1]节奏总纲!BC1241</f>
        <v>58.513334047071091</v>
      </c>
      <c r="AR1241" s="153">
        <f>[1]节奏总纲!BD1241</f>
        <v>61.280974590417088</v>
      </c>
      <c r="AS1241" s="153">
        <f>[1]节奏总纲!BE1241</f>
        <v>66.0278346233207</v>
      </c>
    </row>
    <row r="1242" spans="17:45" x14ac:dyDescent="0.15">
      <c r="Q1242" s="153">
        <f>[1]节奏总纲!AC1242</f>
        <v>1239</v>
      </c>
      <c r="R1242" s="153">
        <f>[1]节奏总纲!AD1242</f>
        <v>102.75490746616833</v>
      </c>
      <c r="S1242" s="153">
        <f>[1]节奏总纲!AE1242</f>
        <v>105.04622649404628</v>
      </c>
      <c r="T1242" s="153">
        <f>[1]节奏总纲!AF1242</f>
        <v>108.25042281634983</v>
      </c>
      <c r="U1242" s="153">
        <f>[1]节奏总纲!AG1242</f>
        <v>113.03894723590716</v>
      </c>
      <c r="V1242" s="153">
        <f>[1]节奏总纲!AH1242</f>
        <v>122.16234056791673</v>
      </c>
      <c r="AN1242" s="153">
        <f>[1]节奏总纲!AZ1242</f>
        <v>1239</v>
      </c>
      <c r="AO1242" s="153">
        <f>[1]节奏总纲!BA1242</f>
        <v>55.055533213785061</v>
      </c>
      <c r="AP1242" s="153">
        <f>[1]节奏总纲!BB1242</f>
        <v>56.55995414431699</v>
      </c>
      <c r="AQ1242" s="153">
        <f>[1]节奏总纲!BC1242</f>
        <v>58.518858294201848</v>
      </c>
      <c r="AR1242" s="153">
        <f>[1]节奏总纲!BD1242</f>
        <v>61.286318878377813</v>
      </c>
      <c r="AS1242" s="153">
        <f>[1]节奏总纲!BE1242</f>
        <v>66.032986261130389</v>
      </c>
    </row>
    <row r="1243" spans="17:45" x14ac:dyDescent="0.15">
      <c r="Q1243" s="153">
        <f>[1]节奏总纲!AC1243</f>
        <v>1240</v>
      </c>
      <c r="R1243" s="153">
        <f>[1]节奏总纲!AD1243</f>
        <v>102.76675233200629</v>
      </c>
      <c r="S1243" s="153">
        <f>[1]节奏总纲!AE1243</f>
        <v>105.05738448483442</v>
      </c>
      <c r="T1243" s="153">
        <f>[1]节奏总纲!AF1243</f>
        <v>108.26240381290464</v>
      </c>
      <c r="U1243" s="153">
        <f>[1]节奏总纲!AG1243</f>
        <v>113.05090949379361</v>
      </c>
      <c r="V1243" s="153">
        <f>[1]节奏总纲!AH1243</f>
        <v>122.17316227239641</v>
      </c>
      <c r="AN1243" s="153">
        <f>[1]节奏总纲!AZ1243</f>
        <v>1240</v>
      </c>
      <c r="AO1243" s="153">
        <f>[1]节奏总纲!BA1243</f>
        <v>55.060675178024418</v>
      </c>
      <c r="AP1243" s="153">
        <f>[1]节奏总纲!BB1243</f>
        <v>56.565506081662768</v>
      </c>
      <c r="AQ1243" s="153">
        <f>[1]节奏总纲!BC1243</f>
        <v>58.524382541332614</v>
      </c>
      <c r="AR1243" s="153">
        <f>[1]节奏总纲!BD1243</f>
        <v>61.29166316633853</v>
      </c>
      <c r="AS1243" s="153">
        <f>[1]节奏总纲!BE1243</f>
        <v>66.038137898940079</v>
      </c>
    </row>
    <row r="1244" spans="17:45" x14ac:dyDescent="0.15">
      <c r="Q1244" s="153">
        <f>[1]节奏总纲!AC1244</f>
        <v>1241</v>
      </c>
      <c r="R1244" s="153">
        <f>[1]节奏总纲!AD1244</f>
        <v>102.77859719784426</v>
      </c>
      <c r="S1244" s="153">
        <f>[1]节奏总纲!AE1244</f>
        <v>105.06854247562255</v>
      </c>
      <c r="T1244" s="153">
        <f>[1]节奏总纲!AF1244</f>
        <v>108.27438480945943</v>
      </c>
      <c r="U1244" s="153">
        <f>[1]节奏总纲!AG1244</f>
        <v>113.06287175168006</v>
      </c>
      <c r="V1244" s="153">
        <f>[1]节奏总纲!AH1244</f>
        <v>122.18398397687609</v>
      </c>
      <c r="AN1244" s="153">
        <f>[1]节奏总纲!AZ1244</f>
        <v>1241</v>
      </c>
      <c r="AO1244" s="153">
        <f>[1]节奏总纲!BA1244</f>
        <v>55.065817142263775</v>
      </c>
      <c r="AP1244" s="153">
        <f>[1]节奏总纲!BB1244</f>
        <v>56.571058019008547</v>
      </c>
      <c r="AQ1244" s="153">
        <f>[1]节奏总纲!BC1244</f>
        <v>58.529906788463371</v>
      </c>
      <c r="AR1244" s="153">
        <f>[1]节奏总纲!BD1244</f>
        <v>61.297007454299255</v>
      </c>
      <c r="AS1244" s="153">
        <f>[1]节奏总纲!BE1244</f>
        <v>66.043289536749768</v>
      </c>
    </row>
    <row r="1245" spans="17:45" x14ac:dyDescent="0.15">
      <c r="Q1245" s="153">
        <f>[1]节奏总纲!AC1245</f>
        <v>1242</v>
      </c>
      <c r="R1245" s="153">
        <f>[1]节奏总纲!AD1245</f>
        <v>102.79044206368224</v>
      </c>
      <c r="S1245" s="153">
        <f>[1]节奏总纲!AE1245</f>
        <v>105.07970046641069</v>
      </c>
      <c r="T1245" s="153">
        <f>[1]节奏总纲!AF1245</f>
        <v>108.28636580601425</v>
      </c>
      <c r="U1245" s="153">
        <f>[1]节奏总纲!AG1245</f>
        <v>113.07483400956653</v>
      </c>
      <c r="V1245" s="153">
        <f>[1]节奏总纲!AH1245</f>
        <v>122.19480568135577</v>
      </c>
      <c r="AN1245" s="153">
        <f>[1]节奏总纲!AZ1245</f>
        <v>1242</v>
      </c>
      <c r="AO1245" s="153">
        <f>[1]节奏总纲!BA1245</f>
        <v>55.070959106503132</v>
      </c>
      <c r="AP1245" s="153">
        <f>[1]节奏总纲!BB1245</f>
        <v>56.576609956354318</v>
      </c>
      <c r="AQ1245" s="153">
        <f>[1]节奏总纲!BC1245</f>
        <v>58.535431035594129</v>
      </c>
      <c r="AR1245" s="153">
        <f>[1]节奏总纲!BD1245</f>
        <v>61.30235174225998</v>
      </c>
      <c r="AS1245" s="153">
        <f>[1]节奏总纲!BE1245</f>
        <v>66.048441174559471</v>
      </c>
    </row>
    <row r="1246" spans="17:45" x14ac:dyDescent="0.15">
      <c r="Q1246" s="153">
        <f>[1]节奏总纲!AC1246</f>
        <v>1243</v>
      </c>
      <c r="R1246" s="153">
        <f>[1]节奏总纲!AD1246</f>
        <v>102.80228692952021</v>
      </c>
      <c r="S1246" s="153">
        <f>[1]节奏总纲!AE1246</f>
        <v>105.09085845719882</v>
      </c>
      <c r="T1246" s="153">
        <f>[1]节奏总纲!AF1246</f>
        <v>108.29834680256904</v>
      </c>
      <c r="U1246" s="153">
        <f>[1]节奏总纲!AG1246</f>
        <v>113.08679626745298</v>
      </c>
      <c r="V1246" s="153">
        <f>[1]节奏总纲!AH1246</f>
        <v>122.20562738583546</v>
      </c>
      <c r="AN1246" s="153">
        <f>[1]节奏总纲!AZ1246</f>
        <v>1243</v>
      </c>
      <c r="AO1246" s="153">
        <f>[1]节奏总纲!BA1246</f>
        <v>55.076101070742489</v>
      </c>
      <c r="AP1246" s="153">
        <f>[1]节奏总纲!BB1246</f>
        <v>56.582161893700096</v>
      </c>
      <c r="AQ1246" s="153">
        <f>[1]节奏总纲!BC1246</f>
        <v>58.540955282724887</v>
      </c>
      <c r="AR1246" s="153">
        <f>[1]节奏总纲!BD1246</f>
        <v>61.307696030220704</v>
      </c>
      <c r="AS1246" s="153">
        <f>[1]节奏总纲!BE1246</f>
        <v>66.05359281236916</v>
      </c>
    </row>
    <row r="1247" spans="17:45" x14ac:dyDescent="0.15">
      <c r="Q1247" s="153">
        <f>[1]节奏总纲!AC1247</f>
        <v>1244</v>
      </c>
      <c r="R1247" s="153">
        <f>[1]节奏总纲!AD1247</f>
        <v>102.81413179535816</v>
      </c>
      <c r="S1247" s="153">
        <f>[1]节奏总纲!AE1247</f>
        <v>105.10201644798695</v>
      </c>
      <c r="T1247" s="153">
        <f>[1]节奏总纲!AF1247</f>
        <v>108.31032779912385</v>
      </c>
      <c r="U1247" s="153">
        <f>[1]节奏总纲!AG1247</f>
        <v>113.09875852533943</v>
      </c>
      <c r="V1247" s="153">
        <f>[1]节奏总纲!AH1247</f>
        <v>122.21644909031515</v>
      </c>
      <c r="AN1247" s="153">
        <f>[1]节奏总纲!AZ1247</f>
        <v>1244</v>
      </c>
      <c r="AO1247" s="153">
        <f>[1]节奏总纲!BA1247</f>
        <v>55.081243034981846</v>
      </c>
      <c r="AP1247" s="153">
        <f>[1]节奏总纲!BB1247</f>
        <v>56.587713831045875</v>
      </c>
      <c r="AQ1247" s="153">
        <f>[1]节奏总纲!BC1247</f>
        <v>58.546479529855652</v>
      </c>
      <c r="AR1247" s="153">
        <f>[1]节奏总纲!BD1247</f>
        <v>61.313040318181422</v>
      </c>
      <c r="AS1247" s="153">
        <f>[1]节奏总纲!BE1247</f>
        <v>66.05874445017885</v>
      </c>
    </row>
    <row r="1248" spans="17:45" x14ac:dyDescent="0.15">
      <c r="Q1248" s="153">
        <f>[1]节奏总纲!AC1248</f>
        <v>1245</v>
      </c>
      <c r="R1248" s="153">
        <f>[1]节奏总纲!AD1248</f>
        <v>102.82597666119614</v>
      </c>
      <c r="S1248" s="153">
        <f>[1]节奏总纲!AE1248</f>
        <v>105.11317443877509</v>
      </c>
      <c r="T1248" s="153">
        <f>[1]节奏总纲!AF1248</f>
        <v>108.32230879567865</v>
      </c>
      <c r="U1248" s="153">
        <f>[1]节奏总纲!AG1248</f>
        <v>113.1107207832259</v>
      </c>
      <c r="V1248" s="153">
        <f>[1]节奏总纲!AH1248</f>
        <v>122.22727079479483</v>
      </c>
      <c r="AN1248" s="153">
        <f>[1]节奏总纲!AZ1248</f>
        <v>1245</v>
      </c>
      <c r="AO1248" s="153">
        <f>[1]节奏总纲!BA1248</f>
        <v>55.086384999221202</v>
      </c>
      <c r="AP1248" s="153">
        <f>[1]节奏总纲!BB1248</f>
        <v>56.593265768391653</v>
      </c>
      <c r="AQ1248" s="153">
        <f>[1]节奏总纲!BC1248</f>
        <v>58.55200377698641</v>
      </c>
      <c r="AR1248" s="153">
        <f>[1]节奏总纲!BD1248</f>
        <v>61.318384606142146</v>
      </c>
      <c r="AS1248" s="153">
        <f>[1]节奏总纲!BE1248</f>
        <v>66.063896087988539</v>
      </c>
    </row>
    <row r="1249" spans="17:45" x14ac:dyDescent="0.15">
      <c r="Q1249" s="153">
        <f>[1]节奏总纲!AC1249</f>
        <v>1246</v>
      </c>
      <c r="R1249" s="153">
        <f>[1]节奏总纲!AD1249</f>
        <v>102.83782152703411</v>
      </c>
      <c r="S1249" s="153">
        <f>[1]节奏总纲!AE1249</f>
        <v>105.12433242956324</v>
      </c>
      <c r="T1249" s="153">
        <f>[1]节奏总纲!AF1249</f>
        <v>108.33428979223346</v>
      </c>
      <c r="U1249" s="153">
        <f>[1]节奏总纲!AG1249</f>
        <v>113.12268304111235</v>
      </c>
      <c r="V1249" s="153">
        <f>[1]节奏总纲!AH1249</f>
        <v>122.23809249927452</v>
      </c>
      <c r="AN1249" s="153">
        <f>[1]节奏总纲!AZ1249</f>
        <v>1246</v>
      </c>
      <c r="AO1249" s="153">
        <f>[1]节奏总纲!BA1249</f>
        <v>55.091526963460559</v>
      </c>
      <c r="AP1249" s="153">
        <f>[1]节奏总纲!BB1249</f>
        <v>56.598817705737432</v>
      </c>
      <c r="AQ1249" s="153">
        <f>[1]节奏总纲!BC1249</f>
        <v>58.557528024117168</v>
      </c>
      <c r="AR1249" s="153">
        <f>[1]节奏总纲!BD1249</f>
        <v>61.323728894102871</v>
      </c>
      <c r="AS1249" s="153">
        <f>[1]节奏总纲!BE1249</f>
        <v>66.069047725798228</v>
      </c>
    </row>
    <row r="1250" spans="17:45" x14ac:dyDescent="0.15">
      <c r="Q1250" s="153">
        <f>[1]节奏总纲!AC1250</f>
        <v>1247</v>
      </c>
      <c r="R1250" s="153">
        <f>[1]节奏总纲!AD1250</f>
        <v>102.84966639287208</v>
      </c>
      <c r="S1250" s="153">
        <f>[1]节奏总纲!AE1250</f>
        <v>105.13549042035137</v>
      </c>
      <c r="T1250" s="153">
        <f>[1]节奏总纲!AF1250</f>
        <v>108.34627078878826</v>
      </c>
      <c r="U1250" s="153">
        <f>[1]节奏总纲!AG1250</f>
        <v>113.13464529899881</v>
      </c>
      <c r="V1250" s="153">
        <f>[1]节奏总纲!AH1250</f>
        <v>122.2489142037542</v>
      </c>
      <c r="AN1250" s="153">
        <f>[1]节奏总纲!AZ1250</f>
        <v>1247</v>
      </c>
      <c r="AO1250" s="153">
        <f>[1]节奏总纲!BA1250</f>
        <v>55.096668927699916</v>
      </c>
      <c r="AP1250" s="153">
        <f>[1]节奏总纲!BB1250</f>
        <v>56.604369643083203</v>
      </c>
      <c r="AQ1250" s="153">
        <f>[1]节奏总纲!BC1250</f>
        <v>58.563052271247926</v>
      </c>
      <c r="AR1250" s="153">
        <f>[1]节奏总纲!BD1250</f>
        <v>61.329073182063595</v>
      </c>
      <c r="AS1250" s="153">
        <f>[1]节奏总纲!BE1250</f>
        <v>66.074199363607931</v>
      </c>
    </row>
    <row r="1251" spans="17:45" x14ac:dyDescent="0.15">
      <c r="Q1251" s="153">
        <f>[1]节奏总纲!AC1251</f>
        <v>1248</v>
      </c>
      <c r="R1251" s="153">
        <f>[1]节奏总纲!AD1251</f>
        <v>102.86151125871005</v>
      </c>
      <c r="S1251" s="153">
        <f>[1]节奏总纲!AE1251</f>
        <v>105.14664841113951</v>
      </c>
      <c r="T1251" s="153">
        <f>[1]节奏总纲!AF1251</f>
        <v>108.35825178534307</v>
      </c>
      <c r="U1251" s="153">
        <f>[1]节奏总纲!AG1251</f>
        <v>113.14660755688527</v>
      </c>
      <c r="V1251" s="153">
        <f>[1]节奏总纲!AH1251</f>
        <v>122.25973590823388</v>
      </c>
      <c r="AN1251" s="153">
        <f>[1]节奏总纲!AZ1251</f>
        <v>1248</v>
      </c>
      <c r="AO1251" s="153">
        <f>[1]节奏总纲!BA1251</f>
        <v>55.10181089193928</v>
      </c>
      <c r="AP1251" s="153">
        <f>[1]节奏总纲!BB1251</f>
        <v>56.609921580428981</v>
      </c>
      <c r="AQ1251" s="153">
        <f>[1]节奏总纲!BC1251</f>
        <v>58.568576518378691</v>
      </c>
      <c r="AR1251" s="153">
        <f>[1]节奏总纲!BD1251</f>
        <v>61.33441747002432</v>
      </c>
      <c r="AS1251" s="153">
        <f>[1]节奏总纲!BE1251</f>
        <v>66.079351001417621</v>
      </c>
    </row>
    <row r="1252" spans="17:45" x14ac:dyDescent="0.15">
      <c r="Q1252" s="153">
        <f>[1]节奏总纲!AC1252</f>
        <v>1249</v>
      </c>
      <c r="R1252" s="153">
        <f>[1]节奏总纲!AD1252</f>
        <v>102.87335612454801</v>
      </c>
      <c r="S1252" s="153">
        <f>[1]节奏总纲!AE1252</f>
        <v>105.15780640192764</v>
      </c>
      <c r="T1252" s="153">
        <f>[1]节奏总纲!AF1252</f>
        <v>108.37023278189787</v>
      </c>
      <c r="U1252" s="153">
        <f>[1]节奏总纲!AG1252</f>
        <v>113.15856981477172</v>
      </c>
      <c r="V1252" s="153">
        <f>[1]节奏总纲!AH1252</f>
        <v>122.27055761271356</v>
      </c>
      <c r="AN1252" s="153">
        <f>[1]节奏总纲!AZ1252</f>
        <v>1249</v>
      </c>
      <c r="AO1252" s="153">
        <f>[1]节奏总纲!BA1252</f>
        <v>55.106952856178637</v>
      </c>
      <c r="AP1252" s="153">
        <f>[1]节奏总纲!BB1252</f>
        <v>56.61547351777476</v>
      </c>
      <c r="AQ1252" s="153">
        <f>[1]节奏总纲!BC1252</f>
        <v>58.574100765509449</v>
      </c>
      <c r="AR1252" s="153">
        <f>[1]节奏总纲!BD1252</f>
        <v>61.339761757985038</v>
      </c>
      <c r="AS1252" s="153">
        <f>[1]节奏总纲!BE1252</f>
        <v>66.08450263922731</v>
      </c>
    </row>
    <row r="1253" spans="17:45" x14ac:dyDescent="0.15">
      <c r="Q1253" s="153">
        <f>[1]节奏总纲!AC1253</f>
        <v>1250</v>
      </c>
      <c r="R1253" s="153">
        <f>[1]节奏总纲!AD1253</f>
        <v>102.88520099038598</v>
      </c>
      <c r="S1253" s="153">
        <f>[1]节奏总纲!AE1253</f>
        <v>105.16896439271578</v>
      </c>
      <c r="T1253" s="153">
        <f>[1]节奏总纲!AF1253</f>
        <v>108.38221377845268</v>
      </c>
      <c r="U1253" s="153">
        <f>[1]节奏总纲!AG1253</f>
        <v>113.17053207265818</v>
      </c>
      <c r="V1253" s="153">
        <f>[1]节奏总纲!AH1253</f>
        <v>122.28137931719324</v>
      </c>
      <c r="AN1253" s="153">
        <f>[1]节奏总纲!AZ1253</f>
        <v>1250</v>
      </c>
      <c r="AO1253" s="153">
        <f>[1]节奏总纲!BA1253</f>
        <v>55.112094820417994</v>
      </c>
      <c r="AP1253" s="153">
        <f>[1]节奏总纲!BB1253</f>
        <v>56.621025455120538</v>
      </c>
      <c r="AQ1253" s="153">
        <f>[1]节奏总纲!BC1253</f>
        <v>58.579625012640207</v>
      </c>
      <c r="AR1253" s="153">
        <f>[1]节奏总纲!BD1253</f>
        <v>61.345106045945762</v>
      </c>
      <c r="AS1253" s="153">
        <f>[1]节奏总纲!BE1253</f>
        <v>66.089654277036999</v>
      </c>
    </row>
    <row r="1254" spans="17:45" x14ac:dyDescent="0.15">
      <c r="Q1254" s="153">
        <f>[1]节奏总纲!AC1254</f>
        <v>1251</v>
      </c>
      <c r="R1254" s="153">
        <f>[1]节奏总纲!AD1254</f>
        <v>102.89704585622395</v>
      </c>
      <c r="S1254" s="153">
        <f>[1]节奏总纲!AE1254</f>
        <v>105.18012238350391</v>
      </c>
      <c r="T1254" s="153">
        <f>[1]节奏总纲!AF1254</f>
        <v>108.39419477500748</v>
      </c>
      <c r="U1254" s="153">
        <f>[1]节奏总纲!AG1254</f>
        <v>113.18249433054463</v>
      </c>
      <c r="V1254" s="153">
        <f>[1]节奏总纲!AH1254</f>
        <v>122.29220102167292</v>
      </c>
      <c r="AN1254" s="153">
        <f>[1]节奏总纲!AZ1254</f>
        <v>1251</v>
      </c>
      <c r="AO1254" s="153">
        <f>[1]节奏总纲!BA1254</f>
        <v>55.117236784657351</v>
      </c>
      <c r="AP1254" s="153">
        <f>[1]节奏总纲!BB1254</f>
        <v>56.626577392466316</v>
      </c>
      <c r="AQ1254" s="153">
        <f>[1]节奏总纲!BC1254</f>
        <v>58.585149259770972</v>
      </c>
      <c r="AR1254" s="153">
        <f>[1]节奏总纲!BD1254</f>
        <v>61.350450333906487</v>
      </c>
      <c r="AS1254" s="153">
        <f>[1]节奏总纲!BE1254</f>
        <v>66.094805914846702</v>
      </c>
    </row>
    <row r="1255" spans="17:45" x14ac:dyDescent="0.15">
      <c r="Q1255" s="153">
        <f>[1]节奏总纲!AC1255</f>
        <v>1252</v>
      </c>
      <c r="R1255" s="153">
        <f>[1]节奏总纲!AD1255</f>
        <v>102.90889072206193</v>
      </c>
      <c r="S1255" s="153">
        <f>[1]节奏总纲!AE1255</f>
        <v>105.19128037429205</v>
      </c>
      <c r="T1255" s="153">
        <f>[1]节奏总纲!AF1255</f>
        <v>108.40617577156229</v>
      </c>
      <c r="U1255" s="153">
        <f>[1]节奏总纲!AG1255</f>
        <v>113.19445658843109</v>
      </c>
      <c r="V1255" s="153">
        <f>[1]节奏总纲!AH1255</f>
        <v>122.30302272615261</v>
      </c>
      <c r="AN1255" s="153">
        <f>[1]节奏总纲!AZ1255</f>
        <v>1252</v>
      </c>
      <c r="AO1255" s="153">
        <f>[1]节奏总纲!BA1255</f>
        <v>55.122378748896708</v>
      </c>
      <c r="AP1255" s="153">
        <f>[1]节奏总纲!BB1255</f>
        <v>56.632129329812095</v>
      </c>
      <c r="AQ1255" s="153">
        <f>[1]节奏总纲!BC1255</f>
        <v>58.59067350690173</v>
      </c>
      <c r="AR1255" s="153">
        <f>[1]节奏总纲!BD1255</f>
        <v>61.355794621867211</v>
      </c>
      <c r="AS1255" s="153">
        <f>[1]节奏总纲!BE1255</f>
        <v>66.099957552656392</v>
      </c>
    </row>
    <row r="1256" spans="17:45" x14ac:dyDescent="0.15">
      <c r="Q1256" s="153">
        <f>[1]节奏总纲!AC1256</f>
        <v>1253</v>
      </c>
      <c r="R1256" s="153">
        <f>[1]节奏总纲!AD1256</f>
        <v>102.92073558789988</v>
      </c>
      <c r="S1256" s="153">
        <f>[1]节奏总纲!AE1256</f>
        <v>105.20243836508018</v>
      </c>
      <c r="T1256" s="153">
        <f>[1]节奏总纲!AF1256</f>
        <v>108.41815676811709</v>
      </c>
      <c r="U1256" s="153">
        <f>[1]节奏总纲!AG1256</f>
        <v>113.20641884631755</v>
      </c>
      <c r="V1256" s="153">
        <f>[1]节奏总纲!AH1256</f>
        <v>122.31384443063229</v>
      </c>
      <c r="AN1256" s="153">
        <f>[1]节奏总纲!AZ1256</f>
        <v>1253</v>
      </c>
      <c r="AO1256" s="153">
        <f>[1]节奏总纲!BA1256</f>
        <v>55.127520713136065</v>
      </c>
      <c r="AP1256" s="153">
        <f>[1]节奏总纲!BB1256</f>
        <v>56.637681267157866</v>
      </c>
      <c r="AQ1256" s="153">
        <f>[1]节奏总纲!BC1256</f>
        <v>58.596197754032488</v>
      </c>
      <c r="AR1256" s="153">
        <f>[1]节奏总纲!BD1256</f>
        <v>61.361138909827929</v>
      </c>
      <c r="AS1256" s="153">
        <f>[1]节奏总纲!BE1256</f>
        <v>66.105109190466081</v>
      </c>
    </row>
    <row r="1257" spans="17:45" x14ac:dyDescent="0.15">
      <c r="Q1257" s="153">
        <f>[1]节奏总纲!AC1257</f>
        <v>1254</v>
      </c>
      <c r="R1257" s="153">
        <f>[1]节奏总纲!AD1257</f>
        <v>102.93258045373786</v>
      </c>
      <c r="S1257" s="153">
        <f>[1]节奏总纲!AE1257</f>
        <v>105.21359635586832</v>
      </c>
      <c r="T1257" s="153">
        <f>[1]节奏总纲!AF1257</f>
        <v>108.4301377646719</v>
      </c>
      <c r="U1257" s="153">
        <f>[1]节奏总纲!AG1257</f>
        <v>113.218381104204</v>
      </c>
      <c r="V1257" s="153">
        <f>[1]节奏总纲!AH1257</f>
        <v>122.32466613511197</v>
      </c>
      <c r="AN1257" s="153">
        <f>[1]节奏总纲!AZ1257</f>
        <v>1254</v>
      </c>
      <c r="AO1257" s="153">
        <f>[1]节奏总纲!BA1257</f>
        <v>55.132662677375421</v>
      </c>
      <c r="AP1257" s="153">
        <f>[1]节奏总纲!BB1257</f>
        <v>56.643233204503645</v>
      </c>
      <c r="AQ1257" s="153">
        <f>[1]节奏总纲!BC1257</f>
        <v>58.601722001163246</v>
      </c>
      <c r="AR1257" s="153">
        <f>[1]节奏总纲!BD1257</f>
        <v>61.366483197788654</v>
      </c>
      <c r="AS1257" s="153">
        <f>[1]节奏总纲!BE1257</f>
        <v>66.11026082827577</v>
      </c>
    </row>
    <row r="1258" spans="17:45" x14ac:dyDescent="0.15">
      <c r="Q1258" s="153">
        <f>[1]节奏总纲!AC1258</f>
        <v>1255</v>
      </c>
      <c r="R1258" s="153">
        <f>[1]节奏总纲!AD1258</f>
        <v>102.94442531957583</v>
      </c>
      <c r="S1258" s="153">
        <f>[1]节奏总纲!AE1258</f>
        <v>105.22475434665647</v>
      </c>
      <c r="T1258" s="153">
        <f>[1]节奏总纲!AF1258</f>
        <v>108.44211876122669</v>
      </c>
      <c r="U1258" s="153">
        <f>[1]节奏总纲!AG1258</f>
        <v>113.23034336209047</v>
      </c>
      <c r="V1258" s="153">
        <f>[1]节奏总纲!AH1258</f>
        <v>122.33548783959165</v>
      </c>
      <c r="AN1258" s="153">
        <f>[1]节奏总纲!AZ1258</f>
        <v>1255</v>
      </c>
      <c r="AO1258" s="153">
        <f>[1]节奏总纲!BA1258</f>
        <v>55.137804641614778</v>
      </c>
      <c r="AP1258" s="153">
        <f>[1]节奏总纲!BB1258</f>
        <v>56.648785141849423</v>
      </c>
      <c r="AQ1258" s="153">
        <f>[1]节奏总纲!BC1258</f>
        <v>58.607246248294011</v>
      </c>
      <c r="AR1258" s="153">
        <f>[1]节奏总纲!BD1258</f>
        <v>61.371827485749378</v>
      </c>
      <c r="AS1258" s="153">
        <f>[1]节奏总纲!BE1258</f>
        <v>66.115412466085473</v>
      </c>
    </row>
    <row r="1259" spans="17:45" x14ac:dyDescent="0.15">
      <c r="Q1259" s="153">
        <f>[1]节奏总纲!AC1259</f>
        <v>1256</v>
      </c>
      <c r="R1259" s="153">
        <f>[1]节奏总纲!AD1259</f>
        <v>102.9562701854138</v>
      </c>
      <c r="S1259" s="153">
        <f>[1]节奏总纲!AE1259</f>
        <v>105.2359123374446</v>
      </c>
      <c r="T1259" s="153">
        <f>[1]节奏总纲!AF1259</f>
        <v>108.45409975778151</v>
      </c>
      <c r="U1259" s="153">
        <f>[1]节奏总纲!AG1259</f>
        <v>113.24230561997692</v>
      </c>
      <c r="V1259" s="153">
        <f>[1]节奏总纲!AH1259</f>
        <v>122.34630954407133</v>
      </c>
      <c r="AN1259" s="153">
        <f>[1]节奏总纲!AZ1259</f>
        <v>1256</v>
      </c>
      <c r="AO1259" s="153">
        <f>[1]节奏总纲!BA1259</f>
        <v>55.142946605854135</v>
      </c>
      <c r="AP1259" s="153">
        <f>[1]节奏总纲!BB1259</f>
        <v>56.654337079195201</v>
      </c>
      <c r="AQ1259" s="153">
        <f>[1]节奏总纲!BC1259</f>
        <v>58.612770495424769</v>
      </c>
      <c r="AR1259" s="153">
        <f>[1]节奏总纲!BD1259</f>
        <v>61.377171773710103</v>
      </c>
      <c r="AS1259" s="153">
        <f>[1]节奏总纲!BE1259</f>
        <v>66.120564103895163</v>
      </c>
    </row>
    <row r="1260" spans="17:45" x14ac:dyDescent="0.15">
      <c r="Q1260" s="153">
        <f>[1]节奏总纲!AC1260</f>
        <v>1257</v>
      </c>
      <c r="R1260" s="153">
        <f>[1]节奏总纲!AD1260</f>
        <v>102.96811505125176</v>
      </c>
      <c r="S1260" s="153">
        <f>[1]节奏总纲!AE1260</f>
        <v>105.24707032823274</v>
      </c>
      <c r="T1260" s="153">
        <f>[1]节奏总纲!AF1260</f>
        <v>108.4660807543363</v>
      </c>
      <c r="U1260" s="153">
        <f>[1]节奏总纲!AG1260</f>
        <v>113.25426787786337</v>
      </c>
      <c r="V1260" s="153">
        <f>[1]节奏总纲!AH1260</f>
        <v>122.35713124855101</v>
      </c>
      <c r="AN1260" s="153">
        <f>[1]节奏总纲!AZ1260</f>
        <v>1257</v>
      </c>
      <c r="AO1260" s="153">
        <f>[1]节奏总纲!BA1260</f>
        <v>55.148088570093492</v>
      </c>
      <c r="AP1260" s="153">
        <f>[1]节奏总纲!BB1260</f>
        <v>56.65988901654098</v>
      </c>
      <c r="AQ1260" s="153">
        <f>[1]节奏总纲!BC1260</f>
        <v>58.618294742555527</v>
      </c>
      <c r="AR1260" s="153">
        <f>[1]节奏总纲!BD1260</f>
        <v>61.382516061670827</v>
      </c>
      <c r="AS1260" s="153">
        <f>[1]节奏总纲!BE1260</f>
        <v>66.125715741704852</v>
      </c>
    </row>
    <row r="1261" spans="17:45" x14ac:dyDescent="0.15">
      <c r="Q1261" s="153">
        <f>[1]节奏总纲!AC1261</f>
        <v>1258</v>
      </c>
      <c r="R1261" s="153">
        <f>[1]节奏总纲!AD1261</f>
        <v>102.97995991708973</v>
      </c>
      <c r="S1261" s="153">
        <f>[1]节奏总纲!AE1261</f>
        <v>105.25822831902087</v>
      </c>
      <c r="T1261" s="153">
        <f>[1]节奏总纲!AF1261</f>
        <v>108.4780617508911</v>
      </c>
      <c r="U1261" s="153">
        <f>[1]节奏总纲!AG1261</f>
        <v>113.26623013574984</v>
      </c>
      <c r="V1261" s="153">
        <f>[1]节奏总纲!AH1261</f>
        <v>122.3679529530307</v>
      </c>
      <c r="AN1261" s="153">
        <f>[1]节奏总纲!AZ1261</f>
        <v>1258</v>
      </c>
      <c r="AO1261" s="153">
        <f>[1]节奏总纲!BA1261</f>
        <v>55.153230534332849</v>
      </c>
      <c r="AP1261" s="153">
        <f>[1]节奏总纲!BB1261</f>
        <v>56.665440953886751</v>
      </c>
      <c r="AQ1261" s="153">
        <f>[1]节奏总纲!BC1261</f>
        <v>58.623818989686292</v>
      </c>
      <c r="AR1261" s="153">
        <f>[1]节奏总纲!BD1261</f>
        <v>61.387860349631545</v>
      </c>
      <c r="AS1261" s="153">
        <f>[1]节奏总纲!BE1261</f>
        <v>66.130867379514541</v>
      </c>
    </row>
    <row r="1262" spans="17:45" x14ac:dyDescent="0.15">
      <c r="Q1262" s="153">
        <f>[1]节奏总纲!AC1262</f>
        <v>1259</v>
      </c>
      <c r="R1262" s="153">
        <f>[1]节奏总纲!AD1262</f>
        <v>102.9918047829277</v>
      </c>
      <c r="S1262" s="153">
        <f>[1]节奏总纲!AE1262</f>
        <v>105.26938630980901</v>
      </c>
      <c r="T1262" s="153">
        <f>[1]节奏总纲!AF1262</f>
        <v>108.49004274744591</v>
      </c>
      <c r="U1262" s="153">
        <f>[1]节奏总纲!AG1262</f>
        <v>113.27819239363629</v>
      </c>
      <c r="V1262" s="153">
        <f>[1]节奏总纲!AH1262</f>
        <v>122.37877465751038</v>
      </c>
      <c r="AN1262" s="153">
        <f>[1]节奏总纲!AZ1262</f>
        <v>1259</v>
      </c>
      <c r="AO1262" s="153">
        <f>[1]节奏总纲!BA1262</f>
        <v>55.158372498572206</v>
      </c>
      <c r="AP1262" s="153">
        <f>[1]节奏总纲!BB1262</f>
        <v>56.67099289123253</v>
      </c>
      <c r="AQ1262" s="153">
        <f>[1]节奏总纲!BC1262</f>
        <v>58.62934323681705</v>
      </c>
      <c r="AR1262" s="153">
        <f>[1]节奏总纲!BD1262</f>
        <v>61.39320463759227</v>
      </c>
      <c r="AS1262" s="153">
        <f>[1]节奏总纲!BE1262</f>
        <v>66.13601901732423</v>
      </c>
    </row>
    <row r="1263" spans="17:45" x14ac:dyDescent="0.15">
      <c r="Q1263" s="153">
        <f>[1]节奏总纲!AC1263</f>
        <v>1260</v>
      </c>
      <c r="R1263" s="153">
        <f>[1]节奏总纲!AD1263</f>
        <v>103.0034052427059</v>
      </c>
      <c r="S1263" s="153">
        <f>[1]节奏总纲!AE1263</f>
        <v>105.28054430059714</v>
      </c>
      <c r="T1263" s="153">
        <f>[1]节奏总纲!AF1263</f>
        <v>108.50202374400071</v>
      </c>
      <c r="U1263" s="153">
        <f>[1]节奏总纲!AG1263</f>
        <v>113.29015465152274</v>
      </c>
      <c r="V1263" s="153">
        <f>[1]节奏总纲!AH1263</f>
        <v>122.38959636199006</v>
      </c>
      <c r="AN1263" s="153">
        <f>[1]节奏总纲!AZ1263</f>
        <v>1260</v>
      </c>
      <c r="AO1263" s="153">
        <f>[1]节奏总纲!BA1263</f>
        <v>55.163514462811563</v>
      </c>
      <c r="AP1263" s="153">
        <f>[1]节奏总纲!BB1263</f>
        <v>56.676544828578308</v>
      </c>
      <c r="AQ1263" s="153">
        <f>[1]节奏总纲!BC1263</f>
        <v>58.634867483947808</v>
      </c>
      <c r="AR1263" s="153">
        <f>[1]节奏总纲!BD1263</f>
        <v>61.398548925552994</v>
      </c>
      <c r="AS1263" s="153">
        <f>[1]节奏总纲!BE1263</f>
        <v>66.141170655133934</v>
      </c>
    </row>
    <row r="1264" spans="17:45" x14ac:dyDescent="0.15">
      <c r="Q1264" s="153">
        <f>[1]节奏总纲!AC1264</f>
        <v>1261</v>
      </c>
      <c r="R1264" s="153">
        <f>[1]节奏总纲!AD1264</f>
        <v>103.01445689331304</v>
      </c>
      <c r="S1264" s="153">
        <f>[1]节奏总纲!AE1264</f>
        <v>105.29170229138528</v>
      </c>
      <c r="T1264" s="153">
        <f>[1]节奏总纲!AF1264</f>
        <v>108.51400474055552</v>
      </c>
      <c r="U1264" s="153">
        <f>[1]节奏总纲!AG1264</f>
        <v>113.30211690940921</v>
      </c>
      <c r="V1264" s="153">
        <f>[1]节奏总纲!AH1264</f>
        <v>122.40041806646974</v>
      </c>
      <c r="AN1264" s="153">
        <f>[1]节奏总纲!AZ1264</f>
        <v>1261</v>
      </c>
      <c r="AO1264" s="153">
        <f>[1]节奏总纲!BA1264</f>
        <v>55.168656427050927</v>
      </c>
      <c r="AP1264" s="153">
        <f>[1]节奏总纲!BB1264</f>
        <v>56.682096765924086</v>
      </c>
      <c r="AQ1264" s="153">
        <f>[1]节奏总纲!BC1264</f>
        <v>58.640391731078566</v>
      </c>
      <c r="AR1264" s="153">
        <f>[1]节奏总纲!BD1264</f>
        <v>61.403893213513719</v>
      </c>
      <c r="AS1264" s="153">
        <f>[1]节奏总纲!BE1264</f>
        <v>66.146322292943623</v>
      </c>
    </row>
    <row r="1265" spans="17:45" x14ac:dyDescent="0.15">
      <c r="Q1265" s="153">
        <f>[1]节奏总纲!AC1265</f>
        <v>1262</v>
      </c>
      <c r="R1265" s="153">
        <f>[1]节奏总纲!AD1265</f>
        <v>103.0255085439202</v>
      </c>
      <c r="S1265" s="153">
        <f>[1]节奏总纲!AE1265</f>
        <v>105.30286028217341</v>
      </c>
      <c r="T1265" s="153">
        <f>[1]节奏总纲!AF1265</f>
        <v>108.52598573711032</v>
      </c>
      <c r="U1265" s="153">
        <f>[1]节奏总纲!AG1265</f>
        <v>113.31407916729566</v>
      </c>
      <c r="V1265" s="153">
        <f>[1]节奏总纲!AH1265</f>
        <v>122.41123977094942</v>
      </c>
      <c r="AN1265" s="153">
        <f>[1]节奏总纲!AZ1265</f>
        <v>1262</v>
      </c>
      <c r="AO1265" s="153">
        <f>[1]节奏总纲!BA1265</f>
        <v>55.173798391290283</v>
      </c>
      <c r="AP1265" s="153">
        <f>[1]节奏总纲!BB1265</f>
        <v>56.687648703269865</v>
      </c>
      <c r="AQ1265" s="153">
        <f>[1]节奏总纲!BC1265</f>
        <v>58.645915978209331</v>
      </c>
      <c r="AR1265" s="153">
        <f>[1]节奏总纲!BD1265</f>
        <v>61.409237501474436</v>
      </c>
      <c r="AS1265" s="153">
        <f>[1]节奏总纲!BE1265</f>
        <v>66.151473930753312</v>
      </c>
    </row>
    <row r="1266" spans="17:45" x14ac:dyDescent="0.15">
      <c r="Q1266" s="153">
        <f>[1]节奏总纲!AC1266</f>
        <v>1263</v>
      </c>
      <c r="R1266" s="153">
        <f>[1]节奏总纲!AD1266</f>
        <v>103.03656019452735</v>
      </c>
      <c r="S1266" s="153">
        <f>[1]节奏总纲!AE1266</f>
        <v>105.31401827296155</v>
      </c>
      <c r="T1266" s="153">
        <f>[1]节奏总纲!AF1266</f>
        <v>108.53796673366513</v>
      </c>
      <c r="U1266" s="153">
        <f>[1]节奏总纲!AG1266</f>
        <v>113.32604142518211</v>
      </c>
      <c r="V1266" s="153">
        <f>[1]节奏总纲!AH1266</f>
        <v>122.4220614754291</v>
      </c>
      <c r="AN1266" s="153">
        <f>[1]节奏总纲!AZ1266</f>
        <v>1263</v>
      </c>
      <c r="AO1266" s="153">
        <f>[1]节奏总纲!BA1266</f>
        <v>55.17894035552964</v>
      </c>
      <c r="AP1266" s="153">
        <f>[1]节奏总纲!BB1266</f>
        <v>56.693200640615636</v>
      </c>
      <c r="AQ1266" s="153">
        <f>[1]节奏总纲!BC1266</f>
        <v>58.651440225340089</v>
      </c>
      <c r="AR1266" s="153">
        <f>[1]节奏总纲!BD1266</f>
        <v>61.414581789435161</v>
      </c>
      <c r="AS1266" s="153">
        <f>[1]节奏总纲!BE1266</f>
        <v>66.156625568563001</v>
      </c>
    </row>
    <row r="1267" spans="17:45" x14ac:dyDescent="0.15">
      <c r="Q1267" s="153">
        <f>[1]节奏总纲!AC1267</f>
        <v>1264</v>
      </c>
      <c r="R1267" s="153">
        <f>[1]节奏总纲!AD1267</f>
        <v>103.0476118451345</v>
      </c>
      <c r="S1267" s="153">
        <f>[1]节奏总纲!AE1267</f>
        <v>105.3251762637497</v>
      </c>
      <c r="T1267" s="153">
        <f>[1]节奏总纲!AF1267</f>
        <v>108.54994773021993</v>
      </c>
      <c r="U1267" s="153">
        <f>[1]节奏总纲!AG1267</f>
        <v>113.33800368306858</v>
      </c>
      <c r="V1267" s="153">
        <f>[1]节奏总纲!AH1267</f>
        <v>122.43288317990879</v>
      </c>
      <c r="AN1267" s="153">
        <f>[1]节奏总纲!AZ1267</f>
        <v>1264</v>
      </c>
      <c r="AO1267" s="153">
        <f>[1]节奏总纲!BA1267</f>
        <v>55.184082319768997</v>
      </c>
      <c r="AP1267" s="153">
        <f>[1]节奏总纲!BB1267</f>
        <v>56.698752577961415</v>
      </c>
      <c r="AQ1267" s="153">
        <f>[1]节奏总纲!BC1267</f>
        <v>58.656964472470847</v>
      </c>
      <c r="AR1267" s="153">
        <f>[1]节奏总纲!BD1267</f>
        <v>61.419926077395885</v>
      </c>
      <c r="AS1267" s="153">
        <f>[1]节奏总纲!BE1267</f>
        <v>66.161777206372705</v>
      </c>
    </row>
    <row r="1268" spans="17:45" x14ac:dyDescent="0.15">
      <c r="Q1268" s="153">
        <f>[1]节奏总纲!AC1268</f>
        <v>1265</v>
      </c>
      <c r="R1268" s="153">
        <f>[1]节奏总纲!AD1268</f>
        <v>103.05866349574165</v>
      </c>
      <c r="S1268" s="153">
        <f>[1]节奏总纲!AE1268</f>
        <v>105.33633425453783</v>
      </c>
      <c r="T1268" s="153">
        <f>[1]节奏总纲!AF1268</f>
        <v>108.56192872677474</v>
      </c>
      <c r="U1268" s="153">
        <f>[1]节奏总纲!AG1268</f>
        <v>113.34996594095503</v>
      </c>
      <c r="V1268" s="153">
        <f>[1]节奏总纲!AH1268</f>
        <v>122.44370488438847</v>
      </c>
      <c r="AN1268" s="153">
        <f>[1]节奏总纲!AZ1268</f>
        <v>1265</v>
      </c>
      <c r="AO1268" s="153">
        <f>[1]节奏总纲!BA1268</f>
        <v>55.189224284008354</v>
      </c>
      <c r="AP1268" s="153">
        <f>[1]节奏总纲!BB1268</f>
        <v>56.704304515307193</v>
      </c>
      <c r="AQ1268" s="153">
        <f>[1]节奏总纲!BC1268</f>
        <v>58.662488719601605</v>
      </c>
      <c r="AR1268" s="153">
        <f>[1]节奏总纲!BD1268</f>
        <v>61.42527036535661</v>
      </c>
      <c r="AS1268" s="153">
        <f>[1]节奏总纲!BE1268</f>
        <v>66.166928844182394</v>
      </c>
    </row>
    <row r="1269" spans="17:45" x14ac:dyDescent="0.15">
      <c r="Q1269" s="153">
        <f>[1]节奏总纲!AC1269</f>
        <v>1266</v>
      </c>
      <c r="R1269" s="153">
        <f>[1]节奏总纲!AD1269</f>
        <v>103.0697151463488</v>
      </c>
      <c r="S1269" s="153">
        <f>[1]节奏总纲!AE1269</f>
        <v>105.34749224532597</v>
      </c>
      <c r="T1269" s="153">
        <f>[1]节奏总纲!AF1269</f>
        <v>108.57390972332954</v>
      </c>
      <c r="U1269" s="153">
        <f>[1]节奏总纲!AG1269</f>
        <v>113.36192819884148</v>
      </c>
      <c r="V1269" s="153">
        <f>[1]节奏总纲!AH1269</f>
        <v>122.45452658886815</v>
      </c>
      <c r="AN1269" s="153">
        <f>[1]节奏总纲!AZ1269</f>
        <v>1266</v>
      </c>
      <c r="AO1269" s="153">
        <f>[1]节奏总纲!BA1269</f>
        <v>55.194366248247711</v>
      </c>
      <c r="AP1269" s="153">
        <f>[1]节奏总纲!BB1269</f>
        <v>56.709856452652971</v>
      </c>
      <c r="AQ1269" s="153">
        <f>[1]节奏总纲!BC1269</f>
        <v>58.66801296673237</v>
      </c>
      <c r="AR1269" s="153">
        <f>[1]节奏总纲!BD1269</f>
        <v>61.430614653317335</v>
      </c>
      <c r="AS1269" s="153">
        <f>[1]节奏总纲!BE1269</f>
        <v>66.172080481992083</v>
      </c>
    </row>
    <row r="1270" spans="17:45" x14ac:dyDescent="0.15">
      <c r="Q1270" s="153">
        <f>[1]节奏总纲!AC1270</f>
        <v>1267</v>
      </c>
      <c r="R1270" s="153">
        <f>[1]节奏总纲!AD1270</f>
        <v>103.08076679695596</v>
      </c>
      <c r="S1270" s="153">
        <f>[1]节奏总纲!AE1270</f>
        <v>105.3586502361141</v>
      </c>
      <c r="T1270" s="153">
        <f>[1]节奏总纲!AF1270</f>
        <v>108.58589071988435</v>
      </c>
      <c r="U1270" s="153">
        <f>[1]节奏总纲!AG1270</f>
        <v>113.37389045672795</v>
      </c>
      <c r="V1270" s="153">
        <f>[1]节奏总纲!AH1270</f>
        <v>122.46534829334783</v>
      </c>
      <c r="AN1270" s="153">
        <f>[1]节奏总纲!AZ1270</f>
        <v>1267</v>
      </c>
      <c r="AO1270" s="153">
        <f>[1]节奏总纲!BA1270</f>
        <v>55.199508212487068</v>
      </c>
      <c r="AP1270" s="153">
        <f>[1]节奏总纲!BB1270</f>
        <v>56.71540838999875</v>
      </c>
      <c r="AQ1270" s="153">
        <f>[1]节奏总纲!BC1270</f>
        <v>58.673537213863128</v>
      </c>
      <c r="AR1270" s="153">
        <f>[1]节奏总纲!BD1270</f>
        <v>61.435958941278052</v>
      </c>
      <c r="AS1270" s="153">
        <f>[1]节奏总纲!BE1270</f>
        <v>66.177232119801772</v>
      </c>
    </row>
    <row r="1271" spans="17:45" x14ac:dyDescent="0.15">
      <c r="Q1271" s="153">
        <f>[1]节奏总纲!AC1271</f>
        <v>1268</v>
      </c>
      <c r="R1271" s="153">
        <f>[1]节奏总纲!AD1271</f>
        <v>103.09181844756311</v>
      </c>
      <c r="S1271" s="153">
        <f>[1]节奏总纲!AE1271</f>
        <v>105.36980822690224</v>
      </c>
      <c r="T1271" s="153">
        <f>[1]节奏总纲!AF1271</f>
        <v>108.59787171643914</v>
      </c>
      <c r="U1271" s="153">
        <f>[1]节奏总纲!AG1271</f>
        <v>113.3858527146144</v>
      </c>
      <c r="V1271" s="153">
        <f>[1]节奏总纲!AH1271</f>
        <v>122.47616999782751</v>
      </c>
      <c r="AN1271" s="153">
        <f>[1]节奏总纲!AZ1271</f>
        <v>1268</v>
      </c>
      <c r="AO1271" s="153">
        <f>[1]节奏总纲!BA1271</f>
        <v>55.204650176726425</v>
      </c>
      <c r="AP1271" s="153">
        <f>[1]节奏总纲!BB1271</f>
        <v>56.720960327344528</v>
      </c>
      <c r="AQ1271" s="153">
        <f>[1]节奏总纲!BC1271</f>
        <v>58.679061460993886</v>
      </c>
      <c r="AR1271" s="153">
        <f>[1]节奏总纲!BD1271</f>
        <v>61.441303229238777</v>
      </c>
      <c r="AS1271" s="153">
        <f>[1]节奏总纲!BE1271</f>
        <v>66.182383757611476</v>
      </c>
    </row>
    <row r="1272" spans="17:45" x14ac:dyDescent="0.15">
      <c r="Q1272" s="153">
        <f>[1]节奏总纲!AC1272</f>
        <v>1269</v>
      </c>
      <c r="R1272" s="153">
        <f>[1]节奏总纲!AD1272</f>
        <v>103.10287009817026</v>
      </c>
      <c r="S1272" s="153">
        <f>[1]节奏总纲!AE1272</f>
        <v>105.38096621769037</v>
      </c>
      <c r="T1272" s="153">
        <f>[1]节奏总纲!AF1272</f>
        <v>108.60985271299396</v>
      </c>
      <c r="U1272" s="153">
        <f>[1]节奏总纲!AG1272</f>
        <v>113.39781497250085</v>
      </c>
      <c r="V1272" s="153">
        <f>[1]节奏总纲!AH1272</f>
        <v>122.48699170230719</v>
      </c>
      <c r="AN1272" s="153">
        <f>[1]节奏总纲!AZ1272</f>
        <v>1269</v>
      </c>
      <c r="AO1272" s="153">
        <f>[1]节奏总纲!BA1272</f>
        <v>55.209792140965781</v>
      </c>
      <c r="AP1272" s="153">
        <f>[1]节奏总纲!BB1272</f>
        <v>56.7265122646903</v>
      </c>
      <c r="AQ1272" s="153">
        <f>[1]节奏总纲!BC1272</f>
        <v>58.684585708124651</v>
      </c>
      <c r="AR1272" s="153">
        <f>[1]节奏总纲!BD1272</f>
        <v>61.446647517199501</v>
      </c>
      <c r="AS1272" s="153">
        <f>[1]节奏总纲!BE1272</f>
        <v>66.187535395421165</v>
      </c>
    </row>
    <row r="1273" spans="17:45" x14ac:dyDescent="0.15">
      <c r="Q1273" s="153">
        <f>[1]节奏总纲!AC1273</f>
        <v>1270</v>
      </c>
      <c r="R1273" s="153">
        <f>[1]节奏总纲!AD1273</f>
        <v>103.11392174877741</v>
      </c>
      <c r="S1273" s="153">
        <f>[1]节奏总纲!AE1273</f>
        <v>105.39212420847851</v>
      </c>
      <c r="T1273" s="153">
        <f>[1]节奏总纲!AF1273</f>
        <v>108.62183370954875</v>
      </c>
      <c r="U1273" s="153">
        <f>[1]节奏总纲!AG1273</f>
        <v>113.40977723038732</v>
      </c>
      <c r="V1273" s="153">
        <f>[1]节奏总纲!AH1273</f>
        <v>122.49781340678688</v>
      </c>
      <c r="AN1273" s="153">
        <f>[1]节奏总纲!AZ1273</f>
        <v>1270</v>
      </c>
      <c r="AO1273" s="153">
        <f>[1]节奏总纲!BA1273</f>
        <v>55.214934105205138</v>
      </c>
      <c r="AP1273" s="153">
        <f>[1]节奏总纲!BB1273</f>
        <v>56.732064202036078</v>
      </c>
      <c r="AQ1273" s="153">
        <f>[1]节奏总纲!BC1273</f>
        <v>58.690109955255409</v>
      </c>
      <c r="AR1273" s="153">
        <f>[1]节奏总纲!BD1273</f>
        <v>61.451991805160226</v>
      </c>
      <c r="AS1273" s="153">
        <f>[1]节奏总纲!BE1273</f>
        <v>66.192687033230854</v>
      </c>
    </row>
    <row r="1274" spans="17:45" x14ac:dyDescent="0.15">
      <c r="Q1274" s="153">
        <f>[1]节奏总纲!AC1274</f>
        <v>1271</v>
      </c>
      <c r="R1274" s="153">
        <f>[1]节奏总纲!AD1274</f>
        <v>103.12497339938457</v>
      </c>
      <c r="S1274" s="153">
        <f>[1]节奏总纲!AE1274</f>
        <v>105.40328219926664</v>
      </c>
      <c r="T1274" s="153">
        <f>[1]节奏总纲!AF1274</f>
        <v>108.63381470610356</v>
      </c>
      <c r="U1274" s="153">
        <f>[1]节奏总纲!AG1274</f>
        <v>113.42173948827377</v>
      </c>
      <c r="V1274" s="153">
        <f>[1]节奏总纲!AH1274</f>
        <v>122.50863511126656</v>
      </c>
      <c r="AN1274" s="153">
        <f>[1]节奏总纲!AZ1274</f>
        <v>1271</v>
      </c>
      <c r="AO1274" s="153">
        <f>[1]节奏总纲!BA1274</f>
        <v>55.220076069444495</v>
      </c>
      <c r="AP1274" s="153">
        <f>[1]节奏总纲!BB1274</f>
        <v>56.737616139381856</v>
      </c>
      <c r="AQ1274" s="153">
        <f>[1]节奏总纲!BC1274</f>
        <v>58.695634202386167</v>
      </c>
      <c r="AR1274" s="153">
        <f>[1]节奏总纲!BD1274</f>
        <v>61.457336093120944</v>
      </c>
      <c r="AS1274" s="153">
        <f>[1]节奏总纲!BE1274</f>
        <v>66.197838671040543</v>
      </c>
    </row>
    <row r="1275" spans="17:45" x14ac:dyDescent="0.15">
      <c r="Q1275" s="153">
        <f>[1]节奏总纲!AC1275</f>
        <v>1272</v>
      </c>
      <c r="R1275" s="153">
        <f>[1]节奏总纲!AD1275</f>
        <v>103.13602504999172</v>
      </c>
      <c r="S1275" s="153">
        <f>[1]节奏总纲!AE1275</f>
        <v>105.41444019005478</v>
      </c>
      <c r="T1275" s="153">
        <f>[1]节奏总纲!AF1275</f>
        <v>108.64579570265836</v>
      </c>
      <c r="U1275" s="153">
        <f>[1]节奏总纲!AG1275</f>
        <v>113.43370174616022</v>
      </c>
      <c r="V1275" s="153">
        <f>[1]节奏总纲!AH1275</f>
        <v>122.51945681574624</v>
      </c>
      <c r="AN1275" s="153">
        <f>[1]节奏总纲!AZ1275</f>
        <v>1272</v>
      </c>
      <c r="AO1275" s="153">
        <f>[1]节奏总纲!BA1275</f>
        <v>55.225218033683852</v>
      </c>
      <c r="AP1275" s="153">
        <f>[1]节奏总纲!BB1275</f>
        <v>56.743168076727635</v>
      </c>
      <c r="AQ1275" s="153">
        <f>[1]节奏总纲!BC1275</f>
        <v>58.701158449516925</v>
      </c>
      <c r="AR1275" s="153">
        <f>[1]节奏总纲!BD1275</f>
        <v>61.462680381081668</v>
      </c>
      <c r="AS1275" s="153">
        <f>[1]节奏总纲!BE1275</f>
        <v>66.202990308850232</v>
      </c>
    </row>
    <row r="1276" spans="17:45" x14ac:dyDescent="0.15">
      <c r="Q1276" s="153">
        <f>[1]节奏总纲!AC1276</f>
        <v>1273</v>
      </c>
      <c r="R1276" s="153">
        <f>[1]节奏总纲!AD1276</f>
        <v>103.14707670059887</v>
      </c>
      <c r="S1276" s="153">
        <f>[1]节奏总纲!AE1276</f>
        <v>105.42559818084291</v>
      </c>
      <c r="T1276" s="153">
        <f>[1]节奏总纲!AF1276</f>
        <v>108.65777669921317</v>
      </c>
      <c r="U1276" s="153">
        <f>[1]节奏总纲!AG1276</f>
        <v>113.44566400404669</v>
      </c>
      <c r="V1276" s="153">
        <f>[1]节奏总纲!AH1276</f>
        <v>122.53027852022592</v>
      </c>
      <c r="AN1276" s="153">
        <f>[1]节奏总纲!AZ1276</f>
        <v>1273</v>
      </c>
      <c r="AO1276" s="153">
        <f>[1]节奏总纲!BA1276</f>
        <v>55.230359997923209</v>
      </c>
      <c r="AP1276" s="153">
        <f>[1]节奏总纲!BB1276</f>
        <v>56.748720014073413</v>
      </c>
      <c r="AQ1276" s="153">
        <f>[1]节奏总纲!BC1276</f>
        <v>58.70668269664769</v>
      </c>
      <c r="AR1276" s="153">
        <f>[1]节奏总纲!BD1276</f>
        <v>61.468024669042393</v>
      </c>
      <c r="AS1276" s="153">
        <f>[1]节奏总纲!BE1276</f>
        <v>66.208141946659936</v>
      </c>
    </row>
    <row r="1277" spans="17:45" x14ac:dyDescent="0.15">
      <c r="Q1277" s="153">
        <f>[1]节奏总纲!AC1277</f>
        <v>1274</v>
      </c>
      <c r="R1277" s="153">
        <f>[1]节奏总纲!AD1277</f>
        <v>103.15812835120602</v>
      </c>
      <c r="S1277" s="153">
        <f>[1]节奏总纲!AE1277</f>
        <v>105.43675617163106</v>
      </c>
      <c r="T1277" s="153">
        <f>[1]节奏总纲!AF1277</f>
        <v>108.66975769576797</v>
      </c>
      <c r="U1277" s="153">
        <f>[1]节奏总纲!AG1277</f>
        <v>113.45762626193314</v>
      </c>
      <c r="V1277" s="153">
        <f>[1]节奏总纲!AH1277</f>
        <v>122.5411002247056</v>
      </c>
      <c r="AN1277" s="153">
        <f>[1]节奏总纲!AZ1277</f>
        <v>1274</v>
      </c>
      <c r="AO1277" s="153">
        <f>[1]节奏总纲!BA1277</f>
        <v>55.235501962162573</v>
      </c>
      <c r="AP1277" s="153">
        <f>[1]节奏总纲!BB1277</f>
        <v>56.754271951419184</v>
      </c>
      <c r="AQ1277" s="153">
        <f>[1]节奏总纲!BC1277</f>
        <v>58.712206943778448</v>
      </c>
      <c r="AR1277" s="153">
        <f>[1]节奏总纲!BD1277</f>
        <v>61.473368957003117</v>
      </c>
      <c r="AS1277" s="153">
        <f>[1]节奏总纲!BE1277</f>
        <v>66.213293584469625</v>
      </c>
    </row>
    <row r="1278" spans="17:45" x14ac:dyDescent="0.15">
      <c r="Q1278" s="153">
        <f>[1]节奏总纲!AC1278</f>
        <v>1275</v>
      </c>
      <c r="R1278" s="153">
        <f>[1]节奏总纲!AD1278</f>
        <v>103.16918000181317</v>
      </c>
      <c r="S1278" s="153">
        <f>[1]节奏总纲!AE1278</f>
        <v>105.4479141624192</v>
      </c>
      <c r="T1278" s="153">
        <f>[1]节奏总纲!AF1278</f>
        <v>108.68173869232278</v>
      </c>
      <c r="U1278" s="153">
        <f>[1]节奏总纲!AG1278</f>
        <v>113.4695885198196</v>
      </c>
      <c r="V1278" s="153">
        <f>[1]节奏总纲!AH1278</f>
        <v>122.55192192918528</v>
      </c>
      <c r="AN1278" s="153">
        <f>[1]节奏总纲!AZ1278</f>
        <v>1275</v>
      </c>
      <c r="AO1278" s="153">
        <f>[1]节奏总纲!BA1278</f>
        <v>55.24064392640193</v>
      </c>
      <c r="AP1278" s="153">
        <f>[1]节奏总纲!BB1278</f>
        <v>56.759823888764963</v>
      </c>
      <c r="AQ1278" s="153">
        <f>[1]节奏总纲!BC1278</f>
        <v>58.717731190909205</v>
      </c>
      <c r="AR1278" s="153">
        <f>[1]节奏总纲!BD1278</f>
        <v>61.478713244963835</v>
      </c>
      <c r="AS1278" s="153">
        <f>[1]节奏总纲!BE1278</f>
        <v>66.218445222279314</v>
      </c>
    </row>
    <row r="1279" spans="17:45" x14ac:dyDescent="0.15">
      <c r="Q1279" s="153">
        <f>[1]节奏总纲!AC1279</f>
        <v>1276</v>
      </c>
      <c r="R1279" s="153">
        <f>[1]节奏总纲!AD1279</f>
        <v>103.18023165242033</v>
      </c>
      <c r="S1279" s="153">
        <f>[1]节奏总纲!AE1279</f>
        <v>105.45907215320733</v>
      </c>
      <c r="T1279" s="153">
        <f>[1]节奏总纲!AF1279</f>
        <v>108.69371968887758</v>
      </c>
      <c r="U1279" s="153">
        <f>[1]节奏总纲!AG1279</f>
        <v>113.48155077770606</v>
      </c>
      <c r="V1279" s="153">
        <f>[1]节奏总纲!AH1279</f>
        <v>122.56274363366498</v>
      </c>
      <c r="AN1279" s="153">
        <f>[1]节奏总纲!AZ1279</f>
        <v>1276</v>
      </c>
      <c r="AO1279" s="153">
        <f>[1]节奏总纲!BA1279</f>
        <v>55.245785890641287</v>
      </c>
      <c r="AP1279" s="153">
        <f>[1]节奏总纲!BB1279</f>
        <v>56.765375826110741</v>
      </c>
      <c r="AQ1279" s="153">
        <f>[1]节奏总纲!BC1279</f>
        <v>58.72325543803997</v>
      </c>
      <c r="AR1279" s="153">
        <f>[1]节奏总纲!BD1279</f>
        <v>61.48405753292456</v>
      </c>
      <c r="AS1279" s="153">
        <f>[1]节奏总纲!BE1279</f>
        <v>66.223596860089003</v>
      </c>
    </row>
    <row r="1280" spans="17:45" x14ac:dyDescent="0.15">
      <c r="Q1280" s="153">
        <f>[1]节奏总纲!AC1280</f>
        <v>1277</v>
      </c>
      <c r="R1280" s="153">
        <f>[1]节奏总纲!AD1280</f>
        <v>103.19128330302748</v>
      </c>
      <c r="S1280" s="153">
        <f>[1]节奏总纲!AE1280</f>
        <v>105.47023014399547</v>
      </c>
      <c r="T1280" s="153">
        <f>[1]节奏总纲!AF1280</f>
        <v>108.70570068543239</v>
      </c>
      <c r="U1280" s="153">
        <f>[1]节奏总纲!AG1280</f>
        <v>113.49351303559251</v>
      </c>
      <c r="V1280" s="153">
        <f>[1]节奏总纲!AH1280</f>
        <v>122.57356533814466</v>
      </c>
      <c r="AN1280" s="153">
        <f>[1]节奏总纲!AZ1280</f>
        <v>1277</v>
      </c>
      <c r="AO1280" s="153">
        <f>[1]节奏总纲!BA1280</f>
        <v>55.250927854880644</v>
      </c>
      <c r="AP1280" s="153">
        <f>[1]节奏总纲!BB1280</f>
        <v>56.77092776345652</v>
      </c>
      <c r="AQ1280" s="153">
        <f>[1]节奏总纲!BC1280</f>
        <v>58.728779685170728</v>
      </c>
      <c r="AR1280" s="153">
        <f>[1]节奏总纲!BD1280</f>
        <v>61.489401820885284</v>
      </c>
      <c r="AS1280" s="153">
        <f>[1]节奏总纲!BE1280</f>
        <v>66.228748497898707</v>
      </c>
    </row>
    <row r="1281" spans="17:45" x14ac:dyDescent="0.15">
      <c r="Q1281" s="153">
        <f>[1]节奏总纲!AC1281</f>
        <v>1278</v>
      </c>
      <c r="R1281" s="153">
        <f>[1]节奏总纲!AD1281</f>
        <v>103.20233495363463</v>
      </c>
      <c r="S1281" s="153">
        <f>[1]节奏总纲!AE1281</f>
        <v>105.4813881347836</v>
      </c>
      <c r="T1281" s="153">
        <f>[1]节奏总纲!AF1281</f>
        <v>108.71768168198719</v>
      </c>
      <c r="U1281" s="153">
        <f>[1]节奏总纲!AG1281</f>
        <v>113.50547529347897</v>
      </c>
      <c r="V1281" s="153">
        <f>[1]节奏总纲!AH1281</f>
        <v>122.58438704262434</v>
      </c>
      <c r="AN1281" s="153">
        <f>[1]节奏总纲!AZ1281</f>
        <v>1278</v>
      </c>
      <c r="AO1281" s="153">
        <f>[1]节奏总纲!BA1281</f>
        <v>55.25606981912</v>
      </c>
      <c r="AP1281" s="153">
        <f>[1]节奏总纲!BB1281</f>
        <v>56.776479700802298</v>
      </c>
      <c r="AQ1281" s="153">
        <f>[1]节奏总纲!BC1281</f>
        <v>58.734303932301486</v>
      </c>
      <c r="AR1281" s="153">
        <f>[1]节奏总纲!BD1281</f>
        <v>61.494746108846009</v>
      </c>
      <c r="AS1281" s="153">
        <f>[1]节奏总纲!BE1281</f>
        <v>66.233900135708396</v>
      </c>
    </row>
    <row r="1282" spans="17:45" x14ac:dyDescent="0.15">
      <c r="Q1282" s="153">
        <f>[1]节奏总纲!AC1282</f>
        <v>1279</v>
      </c>
      <c r="R1282" s="153">
        <f>[1]节奏总纲!AD1282</f>
        <v>103.21338660424178</v>
      </c>
      <c r="S1282" s="153">
        <f>[1]节奏总纲!AE1282</f>
        <v>105.49254612557174</v>
      </c>
      <c r="T1282" s="153">
        <f>[1]节奏总纲!AF1282</f>
        <v>108.729662678542</v>
      </c>
      <c r="U1282" s="153">
        <f>[1]节奏总纲!AG1282</f>
        <v>113.51743755136543</v>
      </c>
      <c r="V1282" s="153">
        <f>[1]节奏总纲!AH1282</f>
        <v>122.59520874710402</v>
      </c>
      <c r="AN1282" s="153">
        <f>[1]节奏总纲!AZ1282</f>
        <v>1279</v>
      </c>
      <c r="AO1282" s="153">
        <f>[1]节奏总纲!BA1282</f>
        <v>55.261211783359357</v>
      </c>
      <c r="AP1282" s="153">
        <f>[1]节奏总纲!BB1282</f>
        <v>56.782031638148069</v>
      </c>
      <c r="AQ1282" s="153">
        <f>[1]节奏总纲!BC1282</f>
        <v>58.739828179432244</v>
      </c>
      <c r="AR1282" s="153">
        <f>[1]节奏总纲!BD1282</f>
        <v>61.500090396806733</v>
      </c>
      <c r="AS1282" s="153">
        <f>[1]节奏总纲!BE1282</f>
        <v>66.239051773518085</v>
      </c>
    </row>
    <row r="1283" spans="17:45" x14ac:dyDescent="0.15">
      <c r="Q1283" s="153">
        <f>[1]节奏总纲!AC1283</f>
        <v>1280</v>
      </c>
      <c r="R1283" s="153">
        <f>[1]节奏总纲!AD1283</f>
        <v>103.22443825484893</v>
      </c>
      <c r="S1283" s="153">
        <f>[1]节奏总纲!AE1283</f>
        <v>105.50370411635987</v>
      </c>
      <c r="T1283" s="153">
        <f>[1]节奏总纲!AF1283</f>
        <v>108.7416436750968</v>
      </c>
      <c r="U1283" s="153">
        <f>[1]节奏总纲!AG1283</f>
        <v>113.52939980925188</v>
      </c>
      <c r="V1283" s="153">
        <f>[1]节奏总纲!AH1283</f>
        <v>122.60603045158371</v>
      </c>
      <c r="AN1283" s="153">
        <f>[1]节奏总纲!AZ1283</f>
        <v>1280</v>
      </c>
      <c r="AO1283" s="153">
        <f>[1]节奏总纲!BA1283</f>
        <v>55.266353747598714</v>
      </c>
      <c r="AP1283" s="153">
        <f>[1]节奏总纲!BB1283</f>
        <v>56.787583575493848</v>
      </c>
      <c r="AQ1283" s="153">
        <f>[1]节奏总纲!BC1283</f>
        <v>58.745352426563009</v>
      </c>
      <c r="AR1283" s="153">
        <f>[1]节奏总纲!BD1283</f>
        <v>61.505434684767451</v>
      </c>
      <c r="AS1283" s="153">
        <f>[1]节奏总纲!BE1283</f>
        <v>66.244203411327774</v>
      </c>
    </row>
    <row r="1284" spans="17:45" x14ac:dyDescent="0.15">
      <c r="Q1284" s="153">
        <f>[1]节奏总纲!AC1284</f>
        <v>1281</v>
      </c>
      <c r="R1284" s="153">
        <f>[1]节奏总纲!AD1284</f>
        <v>103.23548990545609</v>
      </c>
      <c r="S1284" s="153">
        <f>[1]节奏总纲!AE1284</f>
        <v>105.51486210714801</v>
      </c>
      <c r="T1284" s="153">
        <f>[1]节奏总纲!AF1284</f>
        <v>108.75362467165161</v>
      </c>
      <c r="U1284" s="153">
        <f>[1]节奏总纲!AG1284</f>
        <v>113.54136206713834</v>
      </c>
      <c r="V1284" s="153">
        <f>[1]节奏总纲!AH1284</f>
        <v>122.61685215606339</v>
      </c>
      <c r="AN1284" s="153">
        <f>[1]节奏总纲!AZ1284</f>
        <v>1281</v>
      </c>
      <c r="AO1284" s="153">
        <f>[1]节奏总纲!BA1284</f>
        <v>55.271495711838071</v>
      </c>
      <c r="AP1284" s="153">
        <f>[1]节奏总纲!BB1284</f>
        <v>56.793135512839626</v>
      </c>
      <c r="AQ1284" s="153">
        <f>[1]节奏总纲!BC1284</f>
        <v>58.750876673693767</v>
      </c>
      <c r="AR1284" s="153">
        <f>[1]节奏总纲!BD1284</f>
        <v>61.510778972728176</v>
      </c>
      <c r="AS1284" s="153">
        <f>[1]节奏总纲!BE1284</f>
        <v>66.249355049137478</v>
      </c>
    </row>
    <row r="1285" spans="17:45" x14ac:dyDescent="0.15">
      <c r="Q1285" s="153">
        <f>[1]节奏总纲!AC1285</f>
        <v>1282</v>
      </c>
      <c r="R1285" s="153">
        <f>[1]节奏总纲!AD1285</f>
        <v>103.24654155606324</v>
      </c>
      <c r="S1285" s="153">
        <f>[1]节奏总纲!AE1285</f>
        <v>105.52602009793614</v>
      </c>
      <c r="T1285" s="153">
        <f>[1]节奏总纲!AF1285</f>
        <v>108.7656056682064</v>
      </c>
      <c r="U1285" s="153">
        <f>[1]节奏总纲!AG1285</f>
        <v>113.5533243250248</v>
      </c>
      <c r="V1285" s="153">
        <f>[1]节奏总纲!AH1285</f>
        <v>122.62767386054307</v>
      </c>
      <c r="AN1285" s="153">
        <f>[1]节奏总纲!AZ1285</f>
        <v>1282</v>
      </c>
      <c r="AO1285" s="153">
        <f>[1]节奏总纲!BA1285</f>
        <v>55.276637676077428</v>
      </c>
      <c r="AP1285" s="153">
        <f>[1]节奏总纲!BB1285</f>
        <v>56.798687450185405</v>
      </c>
      <c r="AQ1285" s="153">
        <f>[1]节奏总纲!BC1285</f>
        <v>58.756400920824525</v>
      </c>
      <c r="AR1285" s="153">
        <f>[1]节奏总纲!BD1285</f>
        <v>61.5161232606889</v>
      </c>
      <c r="AS1285" s="153">
        <f>[1]节奏总纲!BE1285</f>
        <v>66.254506686947167</v>
      </c>
    </row>
    <row r="1286" spans="17:45" x14ac:dyDescent="0.15">
      <c r="Q1286" s="153">
        <f>[1]节奏总纲!AC1286</f>
        <v>1283</v>
      </c>
      <c r="R1286" s="153">
        <f>[1]节奏总纲!AD1286</f>
        <v>103.25759320667039</v>
      </c>
      <c r="S1286" s="153">
        <f>[1]节奏总纲!AE1286</f>
        <v>105.53717808872429</v>
      </c>
      <c r="T1286" s="153">
        <f>[1]节奏总纲!AF1286</f>
        <v>108.77758666476122</v>
      </c>
      <c r="U1286" s="153">
        <f>[1]节奏总纲!AG1286</f>
        <v>113.56528658291126</v>
      </c>
      <c r="V1286" s="153">
        <f>[1]节奏总纲!AH1286</f>
        <v>122.63849556502275</v>
      </c>
      <c r="AN1286" s="153">
        <f>[1]节奏总纲!AZ1286</f>
        <v>1283</v>
      </c>
      <c r="AO1286" s="153">
        <f>[1]节奏总纲!BA1286</f>
        <v>55.281779640316785</v>
      </c>
      <c r="AP1286" s="153">
        <f>[1]节奏总纲!BB1286</f>
        <v>56.804239387531183</v>
      </c>
      <c r="AQ1286" s="153">
        <f>[1]节奏总纲!BC1286</f>
        <v>58.761925167955283</v>
      </c>
      <c r="AR1286" s="153">
        <f>[1]节奏总纲!BD1286</f>
        <v>61.521467548649625</v>
      </c>
      <c r="AS1286" s="153">
        <f>[1]节奏总纲!BE1286</f>
        <v>66.259658324756856</v>
      </c>
    </row>
    <row r="1287" spans="17:45" x14ac:dyDescent="0.15">
      <c r="Q1287" s="153">
        <f>[1]节奏总纲!AC1287</f>
        <v>1284</v>
      </c>
      <c r="R1287" s="153">
        <f>[1]节奏总纲!AD1287</f>
        <v>103.26864485727755</v>
      </c>
      <c r="S1287" s="153">
        <f>[1]节奏总纲!AE1287</f>
        <v>105.54833607951242</v>
      </c>
      <c r="T1287" s="153">
        <f>[1]节奏总纲!AF1287</f>
        <v>108.78956766131601</v>
      </c>
      <c r="U1287" s="153">
        <f>[1]节奏总纲!AG1287</f>
        <v>113.57724884079771</v>
      </c>
      <c r="V1287" s="153">
        <f>[1]节奏总纲!AH1287</f>
        <v>122.64931726950243</v>
      </c>
      <c r="AN1287" s="153">
        <f>[1]节奏总纲!AZ1287</f>
        <v>1284</v>
      </c>
      <c r="AO1287" s="153">
        <f>[1]节奏总纲!BA1287</f>
        <v>55.286921604556142</v>
      </c>
      <c r="AP1287" s="153">
        <f>[1]节奏总纲!BB1287</f>
        <v>56.809791324876961</v>
      </c>
      <c r="AQ1287" s="153">
        <f>[1]节奏总纲!BC1287</f>
        <v>58.767449415086048</v>
      </c>
      <c r="AR1287" s="153">
        <f>[1]节奏总纲!BD1287</f>
        <v>61.526811836610342</v>
      </c>
      <c r="AS1287" s="153">
        <f>[1]节奏总纲!BE1287</f>
        <v>66.264809962566545</v>
      </c>
    </row>
    <row r="1288" spans="17:45" x14ac:dyDescent="0.15">
      <c r="Q1288" s="153">
        <f>[1]节奏总纲!AC1288</f>
        <v>1285</v>
      </c>
      <c r="R1288" s="153">
        <f>[1]节奏总纲!AD1288</f>
        <v>103.27969650788469</v>
      </c>
      <c r="S1288" s="153">
        <f>[1]节奏总纲!AE1288</f>
        <v>105.55949407030056</v>
      </c>
      <c r="T1288" s="153">
        <f>[1]节奏总纲!AF1288</f>
        <v>108.80154865787082</v>
      </c>
      <c r="U1288" s="153">
        <f>[1]节奏总纲!AG1288</f>
        <v>113.58921109868417</v>
      </c>
      <c r="V1288" s="153">
        <f>[1]节奏总纲!AH1288</f>
        <v>122.66013897398211</v>
      </c>
      <c r="AN1288" s="153">
        <f>[1]节奏总纲!AZ1288</f>
        <v>1285</v>
      </c>
      <c r="AO1288" s="153">
        <f>[1]节奏总纲!BA1288</f>
        <v>55.292063568795498</v>
      </c>
      <c r="AP1288" s="153">
        <f>[1]节奏总纲!BB1288</f>
        <v>56.815343262222733</v>
      </c>
      <c r="AQ1288" s="153">
        <f>[1]节奏总纲!BC1288</f>
        <v>58.772973662216806</v>
      </c>
      <c r="AR1288" s="153">
        <f>[1]节奏总纲!BD1288</f>
        <v>61.532156124571067</v>
      </c>
      <c r="AS1288" s="153">
        <f>[1]节奏总纲!BE1288</f>
        <v>66.269961600376234</v>
      </c>
    </row>
    <row r="1289" spans="17:45" x14ac:dyDescent="0.15">
      <c r="Q1289" s="153">
        <f>[1]节奏总纲!AC1289</f>
        <v>1286</v>
      </c>
      <c r="R1289" s="153">
        <f>[1]节奏总纲!AD1289</f>
        <v>103.29074815849185</v>
      </c>
      <c r="S1289" s="153">
        <f>[1]节奏总纲!AE1289</f>
        <v>105.57065206108869</v>
      </c>
      <c r="T1289" s="153">
        <f>[1]节奏总纲!AF1289</f>
        <v>108.81352965442562</v>
      </c>
      <c r="U1289" s="153">
        <f>[1]节奏总纲!AG1289</f>
        <v>113.60117335657063</v>
      </c>
      <c r="V1289" s="153">
        <f>[1]节奏总纲!AH1289</f>
        <v>122.6709606784618</v>
      </c>
      <c r="AN1289" s="153">
        <f>[1]节奏总纲!AZ1289</f>
        <v>1286</v>
      </c>
      <c r="AO1289" s="153">
        <f>[1]节奏总纲!BA1289</f>
        <v>55.297205533034855</v>
      </c>
      <c r="AP1289" s="153">
        <f>[1]节奏总纲!BB1289</f>
        <v>56.820895199568511</v>
      </c>
      <c r="AQ1289" s="153">
        <f>[1]节奏总纲!BC1289</f>
        <v>58.778497909347564</v>
      </c>
      <c r="AR1289" s="153">
        <f>[1]节奏总纲!BD1289</f>
        <v>61.537500412531791</v>
      </c>
      <c r="AS1289" s="153">
        <f>[1]节奏总纲!BE1289</f>
        <v>66.275113238185938</v>
      </c>
    </row>
    <row r="1290" spans="17:45" x14ac:dyDescent="0.15">
      <c r="Q1290" s="153">
        <f>[1]节奏总纲!AC1290</f>
        <v>1287</v>
      </c>
      <c r="R1290" s="153">
        <f>[1]节奏总纲!AD1290</f>
        <v>103.30179980909899</v>
      </c>
      <c r="S1290" s="153">
        <f>[1]节奏总纲!AE1290</f>
        <v>105.58181005187683</v>
      </c>
      <c r="T1290" s="153">
        <f>[1]节奏总纲!AF1290</f>
        <v>108.82551065098043</v>
      </c>
      <c r="U1290" s="153">
        <f>[1]节奏总纲!AG1290</f>
        <v>113.61313561445708</v>
      </c>
      <c r="V1290" s="153">
        <f>[1]节奏总纲!AH1290</f>
        <v>122.68178238294148</v>
      </c>
      <c r="AN1290" s="153">
        <f>[1]节奏总纲!AZ1290</f>
        <v>1287</v>
      </c>
      <c r="AO1290" s="153">
        <f>[1]节奏总纲!BA1290</f>
        <v>55.302347497274219</v>
      </c>
      <c r="AP1290" s="153">
        <f>[1]节奏总纲!BB1290</f>
        <v>56.82644713691429</v>
      </c>
      <c r="AQ1290" s="153">
        <f>[1]节奏总纲!BC1290</f>
        <v>58.784022156478329</v>
      </c>
      <c r="AR1290" s="153">
        <f>[1]节奏总纲!BD1290</f>
        <v>61.542844700492516</v>
      </c>
      <c r="AS1290" s="153">
        <f>[1]节奏总纲!BE1290</f>
        <v>66.280264875995627</v>
      </c>
    </row>
    <row r="1291" spans="17:45" x14ac:dyDescent="0.15">
      <c r="Q1291" s="153">
        <f>[1]节奏总纲!AC1291</f>
        <v>1288</v>
      </c>
      <c r="R1291" s="153">
        <f>[1]节奏总纲!AD1291</f>
        <v>103.31285145970615</v>
      </c>
      <c r="S1291" s="153">
        <f>[1]节奏总纲!AE1291</f>
        <v>105.59296804266496</v>
      </c>
      <c r="T1291" s="153">
        <f>[1]节奏总纲!AF1291</f>
        <v>108.83749164753523</v>
      </c>
      <c r="U1291" s="153">
        <f>[1]节奏总纲!AG1291</f>
        <v>113.62509787234355</v>
      </c>
      <c r="V1291" s="153">
        <f>[1]节奏总纲!AH1291</f>
        <v>122.69260408742116</v>
      </c>
      <c r="AN1291" s="153">
        <f>[1]节奏总纲!AZ1291</f>
        <v>1288</v>
      </c>
      <c r="AO1291" s="153">
        <f>[1]节奏总纲!BA1291</f>
        <v>55.307489461513576</v>
      </c>
      <c r="AP1291" s="153">
        <f>[1]节奏总纲!BB1291</f>
        <v>56.831999074260068</v>
      </c>
      <c r="AQ1291" s="153">
        <f>[1]节奏总纲!BC1291</f>
        <v>58.789546403609087</v>
      </c>
      <c r="AR1291" s="153">
        <f>[1]节奏总纲!BD1291</f>
        <v>61.548188988453241</v>
      </c>
      <c r="AS1291" s="153">
        <f>[1]节奏总纲!BE1291</f>
        <v>66.285416513805316</v>
      </c>
    </row>
    <row r="1292" spans="17:45" x14ac:dyDescent="0.15">
      <c r="Q1292" s="153">
        <f>[1]节奏总纲!AC1292</f>
        <v>1289</v>
      </c>
      <c r="R1292" s="153">
        <f>[1]节奏总纲!AD1292</f>
        <v>103.32390311031331</v>
      </c>
      <c r="S1292" s="153">
        <f>[1]节奏总纲!AE1292</f>
        <v>105.6041260334531</v>
      </c>
      <c r="T1292" s="153">
        <f>[1]节奏总纲!AF1292</f>
        <v>108.84947264409004</v>
      </c>
      <c r="U1292" s="153">
        <f>[1]节奏总纲!AG1292</f>
        <v>113.63706013023</v>
      </c>
      <c r="V1292" s="153">
        <f>[1]节奏总纲!AH1292</f>
        <v>122.70342579190084</v>
      </c>
      <c r="AN1292" s="153">
        <f>[1]节奏总纲!AZ1292</f>
        <v>1289</v>
      </c>
      <c r="AO1292" s="153">
        <f>[1]节奏总纲!BA1292</f>
        <v>55.312631425752933</v>
      </c>
      <c r="AP1292" s="153">
        <f>[1]节奏总纲!BB1292</f>
        <v>56.837551011605846</v>
      </c>
      <c r="AQ1292" s="153">
        <f>[1]节奏总纲!BC1292</f>
        <v>58.795070650739845</v>
      </c>
      <c r="AR1292" s="153">
        <f>[1]节奏总纲!BD1292</f>
        <v>61.553533276413958</v>
      </c>
      <c r="AS1292" s="153">
        <f>[1]节奏总纲!BE1292</f>
        <v>66.290568151615005</v>
      </c>
    </row>
    <row r="1293" spans="17:45" x14ac:dyDescent="0.15">
      <c r="Q1293" s="153">
        <f>[1]节奏总纲!AC1293</f>
        <v>1290</v>
      </c>
      <c r="R1293" s="153">
        <f>[1]节奏总纲!AD1293</f>
        <v>103.33495476092045</v>
      </c>
      <c r="S1293" s="153">
        <f>[1]节奏总纲!AE1293</f>
        <v>105.61528402424123</v>
      </c>
      <c r="T1293" s="153">
        <f>[1]节奏总纲!AF1293</f>
        <v>108.86145364064484</v>
      </c>
      <c r="U1293" s="153">
        <f>[1]节奏总纲!AG1293</f>
        <v>113.64902238811645</v>
      </c>
      <c r="V1293" s="153">
        <f>[1]节奏总纲!AH1293</f>
        <v>122.71424749638052</v>
      </c>
      <c r="AN1293" s="153">
        <f>[1]节奏总纲!AZ1293</f>
        <v>1290</v>
      </c>
      <c r="AO1293" s="153">
        <f>[1]节奏总纲!BA1293</f>
        <v>55.31777338999229</v>
      </c>
      <c r="AP1293" s="153">
        <f>[1]节奏总纲!BB1293</f>
        <v>56.843102948951618</v>
      </c>
      <c r="AQ1293" s="153">
        <f>[1]节奏总纲!BC1293</f>
        <v>58.800594897870603</v>
      </c>
      <c r="AR1293" s="153">
        <f>[1]节奏总纲!BD1293</f>
        <v>61.558877564374683</v>
      </c>
      <c r="AS1293" s="153">
        <f>[1]节奏总纲!BE1293</f>
        <v>66.295719789424709</v>
      </c>
    </row>
    <row r="1294" spans="17:45" x14ac:dyDescent="0.15">
      <c r="Q1294" s="153">
        <f>[1]节奏总纲!AC1294</f>
        <v>1291</v>
      </c>
      <c r="R1294" s="153">
        <f>[1]节奏总纲!AD1294</f>
        <v>103.34600641152761</v>
      </c>
      <c r="S1294" s="153">
        <f>[1]节奏总纲!AE1294</f>
        <v>105.62644201502937</v>
      </c>
      <c r="T1294" s="153">
        <f>[1]节奏总纲!AF1294</f>
        <v>108.87343463719965</v>
      </c>
      <c r="U1294" s="153">
        <f>[1]节奏总纲!AG1294</f>
        <v>113.66098464600292</v>
      </c>
      <c r="V1294" s="153">
        <f>[1]节奏总纲!AH1294</f>
        <v>122.7250692008602</v>
      </c>
      <c r="AN1294" s="153">
        <f>[1]节奏总纲!AZ1294</f>
        <v>1291</v>
      </c>
      <c r="AO1294" s="153">
        <f>[1]节奏总纲!BA1294</f>
        <v>55.322915354231647</v>
      </c>
      <c r="AP1294" s="153">
        <f>[1]节奏总纲!BB1294</f>
        <v>56.848654886297396</v>
      </c>
      <c r="AQ1294" s="153">
        <f>[1]节奏总纲!BC1294</f>
        <v>58.806119145001368</v>
      </c>
      <c r="AR1294" s="153">
        <f>[1]节奏总纲!BD1294</f>
        <v>61.564221852335407</v>
      </c>
      <c r="AS1294" s="153">
        <f>[1]节奏总纲!BE1294</f>
        <v>66.300871427234398</v>
      </c>
    </row>
    <row r="1295" spans="17:45" x14ac:dyDescent="0.15">
      <c r="Q1295" s="153">
        <f>[1]节奏总纲!AC1295</f>
        <v>1292</v>
      </c>
      <c r="R1295" s="153">
        <f>[1]节奏总纲!AD1295</f>
        <v>103.35705806213475</v>
      </c>
      <c r="S1295" s="153">
        <f>[1]节奏总纲!AE1295</f>
        <v>105.63760000581752</v>
      </c>
      <c r="T1295" s="153">
        <f>[1]节奏总纲!AF1295</f>
        <v>108.88541563375445</v>
      </c>
      <c r="U1295" s="153">
        <f>[1]节奏总纲!AG1295</f>
        <v>113.67294690388937</v>
      </c>
      <c r="V1295" s="153">
        <f>[1]节奏总纲!AH1295</f>
        <v>122.73589090533989</v>
      </c>
      <c r="AN1295" s="153">
        <f>[1]节奏总纲!AZ1295</f>
        <v>1292</v>
      </c>
      <c r="AO1295" s="153">
        <f>[1]节奏总纲!BA1295</f>
        <v>55.328057318471004</v>
      </c>
      <c r="AP1295" s="153">
        <f>[1]节奏总纲!BB1295</f>
        <v>56.854206823643175</v>
      </c>
      <c r="AQ1295" s="153">
        <f>[1]节奏总纲!BC1295</f>
        <v>58.811643392132126</v>
      </c>
      <c r="AR1295" s="153">
        <f>[1]节奏总纲!BD1295</f>
        <v>61.569566140296132</v>
      </c>
      <c r="AS1295" s="153">
        <f>[1]节奏总纲!BE1295</f>
        <v>66.306023065044087</v>
      </c>
    </row>
    <row r="1296" spans="17:45" x14ac:dyDescent="0.15">
      <c r="Q1296" s="153">
        <f>[1]节奏总纲!AC1296</f>
        <v>1293</v>
      </c>
      <c r="R1296" s="153">
        <f>[1]节奏总纲!AD1296</f>
        <v>103.36810971274191</v>
      </c>
      <c r="S1296" s="153">
        <f>[1]节奏总纲!AE1296</f>
        <v>105.64875799660565</v>
      </c>
      <c r="T1296" s="153">
        <f>[1]节奏总纲!AF1296</f>
        <v>108.89739663030926</v>
      </c>
      <c r="U1296" s="153">
        <f>[1]节奏总纲!AG1296</f>
        <v>113.68490916177582</v>
      </c>
      <c r="V1296" s="153">
        <f>[1]节奏总纲!AH1296</f>
        <v>122.74671260981957</v>
      </c>
      <c r="AN1296" s="153">
        <f>[1]节奏总纲!AZ1296</f>
        <v>1293</v>
      </c>
      <c r="AO1296" s="153">
        <f>[1]节奏总纲!BA1296</f>
        <v>55.33319928271036</v>
      </c>
      <c r="AP1296" s="153">
        <f>[1]节奏总纲!BB1296</f>
        <v>56.859758760988953</v>
      </c>
      <c r="AQ1296" s="153">
        <f>[1]节奏总纲!BC1296</f>
        <v>58.817167639262884</v>
      </c>
      <c r="AR1296" s="153">
        <f>[1]节奏总纲!BD1296</f>
        <v>61.57491042825685</v>
      </c>
      <c r="AS1296" s="153">
        <f>[1]节奏总纲!BE1296</f>
        <v>66.311174702853776</v>
      </c>
    </row>
    <row r="1297" spans="17:45" x14ac:dyDescent="0.15">
      <c r="Q1297" s="153">
        <f>[1]节奏总纲!AC1297</f>
        <v>1294</v>
      </c>
      <c r="R1297" s="153">
        <f>[1]节奏总纲!AD1297</f>
        <v>103.37916136334907</v>
      </c>
      <c r="S1297" s="153">
        <f>[1]节奏总纲!AE1297</f>
        <v>105.65991598739379</v>
      </c>
      <c r="T1297" s="153">
        <f>[1]节奏总纲!AF1297</f>
        <v>108.90937762686406</v>
      </c>
      <c r="U1297" s="153">
        <f>[1]节奏总纲!AG1297</f>
        <v>113.69687141966229</v>
      </c>
      <c r="V1297" s="153">
        <f>[1]节奏总纲!AH1297</f>
        <v>122.75753431429925</v>
      </c>
      <c r="AN1297" s="153">
        <f>[1]节奏总纲!AZ1297</f>
        <v>1294</v>
      </c>
      <c r="AO1297" s="153">
        <f>[1]节奏总纲!BA1297</f>
        <v>55.338341246949717</v>
      </c>
      <c r="AP1297" s="153">
        <f>[1]节奏总纲!BB1297</f>
        <v>56.865310698334731</v>
      </c>
      <c r="AQ1297" s="153">
        <f>[1]节奏总纲!BC1297</f>
        <v>58.822691886393649</v>
      </c>
      <c r="AR1297" s="153">
        <f>[1]节奏总纲!BD1297</f>
        <v>61.580254716217574</v>
      </c>
      <c r="AS1297" s="153">
        <f>[1]节奏总纲!BE1297</f>
        <v>66.31632634066348</v>
      </c>
    </row>
    <row r="1298" spans="17:45" x14ac:dyDescent="0.15">
      <c r="Q1298" s="153">
        <f>[1]节奏总纲!AC1298</f>
        <v>1295</v>
      </c>
      <c r="R1298" s="153">
        <f>[1]节奏总纲!AD1298</f>
        <v>103.39021301395621</v>
      </c>
      <c r="S1298" s="153">
        <f>[1]节奏总纲!AE1298</f>
        <v>105.67107397818192</v>
      </c>
      <c r="T1298" s="153">
        <f>[1]节奏总纲!AF1298</f>
        <v>108.92135862341887</v>
      </c>
      <c r="U1298" s="153">
        <f>[1]节奏总纲!AG1298</f>
        <v>113.70883367754874</v>
      </c>
      <c r="V1298" s="153">
        <f>[1]节奏总纲!AH1298</f>
        <v>122.76835601877893</v>
      </c>
      <c r="AN1298" s="153">
        <f>[1]节奏总纲!AZ1298</f>
        <v>1295</v>
      </c>
      <c r="AO1298" s="153">
        <f>[1]节奏总纲!BA1298</f>
        <v>55.343483211189074</v>
      </c>
      <c r="AP1298" s="153">
        <f>[1]节奏总纲!BB1298</f>
        <v>56.870862635680503</v>
      </c>
      <c r="AQ1298" s="153">
        <f>[1]节奏总纲!BC1298</f>
        <v>58.828216133524407</v>
      </c>
      <c r="AR1298" s="153">
        <f>[1]节奏总纲!BD1298</f>
        <v>61.585599004178299</v>
      </c>
      <c r="AS1298" s="153">
        <f>[1]节奏总纲!BE1298</f>
        <v>66.321477978473169</v>
      </c>
    </row>
    <row r="1299" spans="17:45" x14ac:dyDescent="0.15">
      <c r="Q1299" s="153">
        <f>[1]节奏总纲!AC1299</f>
        <v>1296</v>
      </c>
      <c r="R1299" s="153">
        <f>[1]节奏总纲!AD1299</f>
        <v>103.40126466456337</v>
      </c>
      <c r="S1299" s="153">
        <f>[1]节奏总纲!AE1299</f>
        <v>105.68223196897006</v>
      </c>
      <c r="T1299" s="153">
        <f>[1]节奏总纲!AF1299</f>
        <v>108.93333961997367</v>
      </c>
      <c r="U1299" s="153">
        <f>[1]节奏总纲!AG1299</f>
        <v>113.72079593543519</v>
      </c>
      <c r="V1299" s="153">
        <f>[1]节奏总纲!AH1299</f>
        <v>122.77917772325861</v>
      </c>
      <c r="AN1299" s="153">
        <f>[1]节奏总纲!AZ1299</f>
        <v>1296</v>
      </c>
      <c r="AO1299" s="153">
        <f>[1]节奏总纲!BA1299</f>
        <v>55.348625175428431</v>
      </c>
      <c r="AP1299" s="153">
        <f>[1]节奏总纲!BB1299</f>
        <v>56.876414573026281</v>
      </c>
      <c r="AQ1299" s="153">
        <f>[1]节奏总纲!BC1299</f>
        <v>58.833740380655165</v>
      </c>
      <c r="AR1299" s="153">
        <f>[1]节奏总纲!BD1299</f>
        <v>61.590943292139023</v>
      </c>
      <c r="AS1299" s="153">
        <f>[1]节奏总纲!BE1299</f>
        <v>66.326629616282858</v>
      </c>
    </row>
    <row r="1300" spans="17:45" x14ac:dyDescent="0.15">
      <c r="Q1300" s="153">
        <f>[1]节奏总纲!AC1300</f>
        <v>1297</v>
      </c>
      <c r="R1300" s="153">
        <f>[1]节奏总纲!AD1300</f>
        <v>103.41231631517053</v>
      </c>
      <c r="S1300" s="153">
        <f>[1]节奏总纲!AE1300</f>
        <v>105.69338995975819</v>
      </c>
      <c r="T1300" s="153">
        <f>[1]节奏总纲!AF1300</f>
        <v>108.94532061652848</v>
      </c>
      <c r="U1300" s="153">
        <f>[1]节奏总纲!AG1300</f>
        <v>113.73275819332164</v>
      </c>
      <c r="V1300" s="153">
        <f>[1]节奏总纲!AH1300</f>
        <v>122.78999942773829</v>
      </c>
      <c r="AN1300" s="153">
        <f>[1]节奏总纲!AZ1300</f>
        <v>1297</v>
      </c>
      <c r="AO1300" s="153">
        <f>[1]节奏总纲!BA1300</f>
        <v>55.353767139667788</v>
      </c>
      <c r="AP1300" s="153">
        <f>[1]节奏总纲!BB1300</f>
        <v>56.88196651037206</v>
      </c>
      <c r="AQ1300" s="153">
        <f>[1]节奏总纲!BC1300</f>
        <v>58.839264627785923</v>
      </c>
      <c r="AR1300" s="153">
        <f>[1]节奏总纲!BD1300</f>
        <v>61.596287580099741</v>
      </c>
      <c r="AS1300" s="153">
        <f>[1]节奏总纲!BE1300</f>
        <v>66.331781254092547</v>
      </c>
    </row>
    <row r="1301" spans="17:45" x14ac:dyDescent="0.15">
      <c r="Q1301" s="153">
        <f>[1]节奏总纲!AC1301</f>
        <v>1298</v>
      </c>
      <c r="R1301" s="153">
        <f>[1]节奏总纲!AD1301</f>
        <v>103.42336796577767</v>
      </c>
      <c r="S1301" s="153">
        <f>[1]节奏总纲!AE1301</f>
        <v>105.70454795054633</v>
      </c>
      <c r="T1301" s="153">
        <f>[1]节奏总纲!AF1301</f>
        <v>108.95730161308327</v>
      </c>
      <c r="U1301" s="153">
        <f>[1]节奏总纲!AG1301</f>
        <v>113.74472045120811</v>
      </c>
      <c r="V1301" s="153">
        <f>[1]节奏总纲!AH1301</f>
        <v>122.80082113221798</v>
      </c>
      <c r="AN1301" s="153">
        <f>[1]节奏总纲!AZ1301</f>
        <v>1298</v>
      </c>
      <c r="AO1301" s="153">
        <f>[1]节奏总纲!BA1301</f>
        <v>55.358909103907145</v>
      </c>
      <c r="AP1301" s="153">
        <f>[1]节奏总纲!BB1301</f>
        <v>56.887518447717838</v>
      </c>
      <c r="AQ1301" s="153">
        <f>[1]节奏总纲!BC1301</f>
        <v>58.844788874916688</v>
      </c>
      <c r="AR1301" s="153">
        <f>[1]节奏总纲!BD1301</f>
        <v>61.601631868060466</v>
      </c>
      <c r="AS1301" s="153">
        <f>[1]节奏总纲!BE1301</f>
        <v>66.336932891902237</v>
      </c>
    </row>
    <row r="1302" spans="17:45" x14ac:dyDescent="0.15">
      <c r="Q1302" s="153">
        <f>[1]节奏总纲!AC1302</f>
        <v>1299</v>
      </c>
      <c r="R1302" s="153">
        <f>[1]节奏总纲!AD1302</f>
        <v>103.43441961638483</v>
      </c>
      <c r="S1302" s="153">
        <f>[1]节奏总纲!AE1302</f>
        <v>105.71570594133446</v>
      </c>
      <c r="T1302" s="153">
        <f>[1]节奏总纲!AF1302</f>
        <v>108.96928260963809</v>
      </c>
      <c r="U1302" s="153">
        <f>[1]节奏总纲!AG1302</f>
        <v>113.75668270909456</v>
      </c>
      <c r="V1302" s="153">
        <f>[1]节奏总纲!AH1302</f>
        <v>122.81164283669766</v>
      </c>
      <c r="AN1302" s="153">
        <f>[1]节奏总纲!AZ1302</f>
        <v>1299</v>
      </c>
      <c r="AO1302" s="153">
        <f>[1]节奏总纲!BA1302</f>
        <v>55.364051068146509</v>
      </c>
      <c r="AP1302" s="153">
        <f>[1]节奏总纲!BB1302</f>
        <v>56.893070385063616</v>
      </c>
      <c r="AQ1302" s="153">
        <f>[1]节奏总纲!BC1302</f>
        <v>58.850313122047446</v>
      </c>
      <c r="AR1302" s="153">
        <f>[1]节奏总纲!BD1302</f>
        <v>61.60697615602119</v>
      </c>
      <c r="AS1302" s="153">
        <f>[1]节奏总纲!BE1302</f>
        <v>66.34208452971194</v>
      </c>
    </row>
    <row r="1303" spans="17:45" x14ac:dyDescent="0.15">
      <c r="Q1303" s="153">
        <f>[1]节奏总纲!AC1303</f>
        <v>1300</v>
      </c>
      <c r="R1303" s="153">
        <f>[1]节奏总纲!AD1303</f>
        <v>103.44547126699197</v>
      </c>
      <c r="S1303" s="153">
        <f>[1]节奏总纲!AE1303</f>
        <v>105.7268639321226</v>
      </c>
      <c r="T1303" s="153">
        <f>[1]节奏总纲!AF1303</f>
        <v>108.98126360619288</v>
      </c>
      <c r="U1303" s="153">
        <f>[1]节奏总纲!AG1303</f>
        <v>113.76864496698101</v>
      </c>
      <c r="V1303" s="153">
        <f>[1]节奏总纲!AH1303</f>
        <v>122.82246454117734</v>
      </c>
      <c r="AN1303" s="153">
        <f>[1]节奏总纲!AZ1303</f>
        <v>1300</v>
      </c>
      <c r="AO1303" s="153">
        <f>[1]节奏总纲!BA1303</f>
        <v>55.369193032385866</v>
      </c>
      <c r="AP1303" s="153">
        <f>[1]节奏总纲!BB1303</f>
        <v>56.898622322409395</v>
      </c>
      <c r="AQ1303" s="153">
        <f>[1]节奏总纲!BC1303</f>
        <v>58.855837369178204</v>
      </c>
      <c r="AR1303" s="153">
        <f>[1]节奏总纲!BD1303</f>
        <v>61.612320443981915</v>
      </c>
      <c r="AS1303" s="153">
        <f>[1]节奏总纲!BE1303</f>
        <v>66.347236167521629</v>
      </c>
    </row>
    <row r="1304" spans="17:45" x14ac:dyDescent="0.15">
      <c r="Q1304" s="153">
        <f>[1]节奏总纲!AC1304</f>
        <v>1301</v>
      </c>
      <c r="R1304" s="153">
        <f>[1]节奏总纲!AD1304</f>
        <v>103.45652291759913</v>
      </c>
      <c r="S1304" s="153">
        <f>[1]节奏总纲!AE1304</f>
        <v>105.73802192291073</v>
      </c>
      <c r="T1304" s="153">
        <f>[1]节奏总纲!AF1304</f>
        <v>108.99324460274769</v>
      </c>
      <c r="U1304" s="153">
        <f>[1]节奏总纲!AG1304</f>
        <v>113.78060722486748</v>
      </c>
      <c r="V1304" s="153">
        <f>[1]节奏总纲!AH1304</f>
        <v>122.83328624565702</v>
      </c>
      <c r="AN1304" s="153">
        <f>[1]节奏总纲!AZ1304</f>
        <v>1301</v>
      </c>
      <c r="AO1304" s="153">
        <f>[1]节奏总纲!BA1304</f>
        <v>55.374334996625223</v>
      </c>
      <c r="AP1304" s="153">
        <f>[1]节奏总纲!BB1304</f>
        <v>56.904174259755166</v>
      </c>
      <c r="AQ1304" s="153">
        <f>[1]节奏总纲!BC1304</f>
        <v>58.861361616308962</v>
      </c>
      <c r="AR1304" s="153">
        <f>[1]节奏总纲!BD1304</f>
        <v>61.617664731942639</v>
      </c>
      <c r="AS1304" s="153">
        <f>[1]节奏总纲!BE1304</f>
        <v>66.352387805331318</v>
      </c>
    </row>
    <row r="1305" spans="17:45" x14ac:dyDescent="0.15">
      <c r="Q1305" s="153">
        <f>[1]节奏总纲!AC1305</f>
        <v>1302</v>
      </c>
      <c r="R1305" s="153">
        <f>[1]节奏总纲!AD1305</f>
        <v>103.46757456820629</v>
      </c>
      <c r="S1305" s="153">
        <f>[1]节奏总纲!AE1305</f>
        <v>105.74917991369888</v>
      </c>
      <c r="T1305" s="153">
        <f>[1]节奏总纲!AF1305</f>
        <v>109.00455667364557</v>
      </c>
      <c r="U1305" s="153">
        <f>[1]节奏总纲!AG1305</f>
        <v>113.79256948275393</v>
      </c>
      <c r="V1305" s="153">
        <f>[1]节奏总纲!AH1305</f>
        <v>122.8441079501367</v>
      </c>
      <c r="AN1305" s="153">
        <f>[1]节奏总纲!AZ1305</f>
        <v>1302</v>
      </c>
      <c r="AO1305" s="153">
        <f>[1]节奏总纲!BA1305</f>
        <v>55.379476960864579</v>
      </c>
      <c r="AP1305" s="153">
        <f>[1]节奏总纲!BB1305</f>
        <v>56.909726197100944</v>
      </c>
      <c r="AQ1305" s="153">
        <f>[1]节奏总纲!BC1305</f>
        <v>58.866885863439727</v>
      </c>
      <c r="AR1305" s="153">
        <f>[1]节奏总纲!BD1305</f>
        <v>61.623009019903357</v>
      </c>
      <c r="AS1305" s="153">
        <f>[1]节奏总纲!BE1305</f>
        <v>66.357539443141007</v>
      </c>
    </row>
    <row r="1306" spans="17:45" x14ac:dyDescent="0.15">
      <c r="Q1306" s="153">
        <f>[1]节奏总纲!AC1306</f>
        <v>1303</v>
      </c>
      <c r="R1306" s="153">
        <f>[1]节奏总纲!AD1306</f>
        <v>103.47862621881343</v>
      </c>
      <c r="S1306" s="153">
        <f>[1]节奏总纲!AE1306</f>
        <v>105.76033790448702</v>
      </c>
      <c r="T1306" s="153">
        <f>[1]节奏总纲!AF1306</f>
        <v>109.01500399041988</v>
      </c>
      <c r="U1306" s="153">
        <f>[1]节奏总纲!AG1306</f>
        <v>113.80453174064039</v>
      </c>
      <c r="V1306" s="153">
        <f>[1]节奏总纲!AH1306</f>
        <v>122.85492965461638</v>
      </c>
      <c r="AN1306" s="153">
        <f>[1]节奏总纲!AZ1306</f>
        <v>1303</v>
      </c>
      <c r="AO1306" s="153">
        <f>[1]节奏总纲!BA1306</f>
        <v>55.384618925103936</v>
      </c>
      <c r="AP1306" s="153">
        <f>[1]节奏总纲!BB1306</f>
        <v>56.915278134446723</v>
      </c>
      <c r="AQ1306" s="153">
        <f>[1]节奏总纲!BC1306</f>
        <v>58.872410110570485</v>
      </c>
      <c r="AR1306" s="153">
        <f>[1]节奏总纲!BD1306</f>
        <v>61.628353307864082</v>
      </c>
      <c r="AS1306" s="153">
        <f>[1]节奏总纲!BE1306</f>
        <v>66.362691080950711</v>
      </c>
    </row>
    <row r="1307" spans="17:45" x14ac:dyDescent="0.15">
      <c r="Q1307" s="153">
        <f>[1]节奏总纲!AC1307</f>
        <v>1304</v>
      </c>
      <c r="R1307" s="153">
        <f>[1]节奏总纲!AD1307</f>
        <v>103.48967786942059</v>
      </c>
      <c r="S1307" s="153">
        <f>[1]节奏总纲!AE1307</f>
        <v>105.77149589527515</v>
      </c>
      <c r="T1307" s="153">
        <f>[1]节奏总纲!AF1307</f>
        <v>109.02545130719422</v>
      </c>
      <c r="U1307" s="153">
        <f>[1]节奏总纲!AG1307</f>
        <v>113.81649399852685</v>
      </c>
      <c r="V1307" s="153">
        <f>[1]节奏总纲!AH1307</f>
        <v>122.86575135909607</v>
      </c>
      <c r="AN1307" s="153">
        <f>[1]节奏总纲!AZ1307</f>
        <v>1304</v>
      </c>
      <c r="AO1307" s="153">
        <f>[1]节奏总纲!BA1307</f>
        <v>55.389760889343293</v>
      </c>
      <c r="AP1307" s="153">
        <f>[1]节奏总纲!BB1307</f>
        <v>56.920830071792501</v>
      </c>
      <c r="AQ1307" s="153">
        <f>[1]节奏总纲!BC1307</f>
        <v>58.877934357701243</v>
      </c>
      <c r="AR1307" s="153">
        <f>[1]节奏总纲!BD1307</f>
        <v>61.633697595824806</v>
      </c>
      <c r="AS1307" s="153">
        <f>[1]节奏总纲!BE1307</f>
        <v>66.3678427187604</v>
      </c>
    </row>
    <row r="1308" spans="17:45" x14ac:dyDescent="0.15">
      <c r="Q1308" s="153">
        <f>[1]节奏总纲!AC1308</f>
        <v>1305</v>
      </c>
      <c r="R1308" s="153">
        <f>[1]节奏总纲!AD1308</f>
        <v>103.50072952002773</v>
      </c>
      <c r="S1308" s="153">
        <f>[1]节奏总纲!AE1308</f>
        <v>105.78265388606329</v>
      </c>
      <c r="T1308" s="153">
        <f>[1]节奏总纲!AF1308</f>
        <v>109.03589862396854</v>
      </c>
      <c r="U1308" s="153">
        <f>[1]节奏总纲!AG1308</f>
        <v>113.8284562564133</v>
      </c>
      <c r="V1308" s="153">
        <f>[1]节奏总纲!AH1308</f>
        <v>122.87657306357575</v>
      </c>
      <c r="AN1308" s="153">
        <f>[1]节奏总纲!AZ1308</f>
        <v>1305</v>
      </c>
      <c r="AO1308" s="153">
        <f>[1]节奏总纲!BA1308</f>
        <v>55.39490285358265</v>
      </c>
      <c r="AP1308" s="153">
        <f>[1]节奏总纲!BB1308</f>
        <v>56.92638200913828</v>
      </c>
      <c r="AQ1308" s="153">
        <f>[1]节奏总纲!BC1308</f>
        <v>58.883458604832008</v>
      </c>
      <c r="AR1308" s="153">
        <f>[1]节奏总纲!BD1308</f>
        <v>61.639041883785531</v>
      </c>
      <c r="AS1308" s="153">
        <f>[1]节奏总纲!BE1308</f>
        <v>66.372994356570089</v>
      </c>
    </row>
    <row r="1309" spans="17:45" x14ac:dyDescent="0.15">
      <c r="Q1309" s="153">
        <f>[1]节奏总纲!AC1309</f>
        <v>1306</v>
      </c>
      <c r="R1309" s="153">
        <f>[1]节奏总纲!AD1309</f>
        <v>103.51178117063489</v>
      </c>
      <c r="S1309" s="153">
        <f>[1]节奏总纲!AE1309</f>
        <v>105.79381187685142</v>
      </c>
      <c r="T1309" s="153">
        <f>[1]节奏总纲!AF1309</f>
        <v>109.04634594074285</v>
      </c>
      <c r="U1309" s="153">
        <f>[1]节奏总纲!AG1309</f>
        <v>113.84041851429976</v>
      </c>
      <c r="V1309" s="153">
        <f>[1]节奏总纲!AH1309</f>
        <v>122.88739476805543</v>
      </c>
      <c r="AN1309" s="153">
        <f>[1]节奏总纲!AZ1309</f>
        <v>1306</v>
      </c>
      <c r="AO1309" s="153">
        <f>[1]节奏总纲!BA1309</f>
        <v>55.400044817822007</v>
      </c>
      <c r="AP1309" s="153">
        <f>[1]节奏总纲!BB1309</f>
        <v>56.931933946484051</v>
      </c>
      <c r="AQ1309" s="153">
        <f>[1]节奏总纲!BC1309</f>
        <v>58.888982851962766</v>
      </c>
      <c r="AR1309" s="153">
        <f>[1]节奏总纲!BD1309</f>
        <v>61.644386171746248</v>
      </c>
      <c r="AS1309" s="153">
        <f>[1]节奏总纲!BE1309</f>
        <v>66.378145994379778</v>
      </c>
    </row>
    <row r="1310" spans="17:45" x14ac:dyDescent="0.15">
      <c r="Q1310" s="153">
        <f>[1]节奏总纲!AC1310</f>
        <v>1307</v>
      </c>
      <c r="R1310" s="153">
        <f>[1]节奏总纲!AD1310</f>
        <v>103.52283282124205</v>
      </c>
      <c r="S1310" s="153">
        <f>[1]节奏总纲!AE1310</f>
        <v>105.80496986763956</v>
      </c>
      <c r="T1310" s="153">
        <f>[1]节奏总纲!AF1310</f>
        <v>109.05679325751719</v>
      </c>
      <c r="U1310" s="153">
        <f>[1]节奏总纲!AG1310</f>
        <v>113.85238077218622</v>
      </c>
      <c r="V1310" s="153">
        <f>[1]节奏总纲!AH1310</f>
        <v>122.89821647253513</v>
      </c>
      <c r="AN1310" s="153">
        <f>[1]节奏总纲!AZ1310</f>
        <v>1307</v>
      </c>
      <c r="AO1310" s="153">
        <f>[1]节奏总纲!BA1310</f>
        <v>55.405186782061364</v>
      </c>
      <c r="AP1310" s="153">
        <f>[1]节奏总纲!BB1310</f>
        <v>56.937485883829829</v>
      </c>
      <c r="AQ1310" s="153">
        <f>[1]节奏总纲!BC1310</f>
        <v>58.894507099093524</v>
      </c>
      <c r="AR1310" s="153">
        <f>[1]节奏总纲!BD1310</f>
        <v>61.649730459706973</v>
      </c>
      <c r="AS1310" s="153">
        <f>[1]节奏总纲!BE1310</f>
        <v>66.383297632189482</v>
      </c>
    </row>
    <row r="1311" spans="17:45" x14ac:dyDescent="0.15">
      <c r="Q1311" s="153">
        <f>[1]节奏总纲!AC1311</f>
        <v>1308</v>
      </c>
      <c r="R1311" s="153">
        <f>[1]节奏总纲!AD1311</f>
        <v>103.53388447184919</v>
      </c>
      <c r="S1311" s="153">
        <f>[1]节奏总纲!AE1311</f>
        <v>105.81612785842769</v>
      </c>
      <c r="T1311" s="153">
        <f>[1]节奏总纲!AF1311</f>
        <v>109.0672405742915</v>
      </c>
      <c r="U1311" s="153">
        <f>[1]节奏总纲!AG1311</f>
        <v>113.86434303007267</v>
      </c>
      <c r="V1311" s="153">
        <f>[1]节奏总纲!AH1311</f>
        <v>122.90903817701481</v>
      </c>
      <c r="AN1311" s="153">
        <f>[1]节奏总纲!AZ1311</f>
        <v>1308</v>
      </c>
      <c r="AO1311" s="153">
        <f>[1]节奏总纲!BA1311</f>
        <v>55.410328746300721</v>
      </c>
      <c r="AP1311" s="153">
        <f>[1]节奏总纲!BB1311</f>
        <v>56.943037821175608</v>
      </c>
      <c r="AQ1311" s="153">
        <f>[1]节奏总纲!BC1311</f>
        <v>58.900031346224281</v>
      </c>
      <c r="AR1311" s="153">
        <f>[1]节奏总纲!BD1311</f>
        <v>61.655074747667697</v>
      </c>
      <c r="AS1311" s="153">
        <f>[1]节奏总纲!BE1311</f>
        <v>66.388449269999171</v>
      </c>
    </row>
    <row r="1312" spans="17:45" x14ac:dyDescent="0.15">
      <c r="Q1312" s="153">
        <f>[1]节奏总纲!AC1312</f>
        <v>1309</v>
      </c>
      <c r="R1312" s="153">
        <f>[1]节奏总纲!AD1312</f>
        <v>103.54493612245635</v>
      </c>
      <c r="S1312" s="153">
        <f>[1]节奏总纲!AE1312</f>
        <v>105.82728584921583</v>
      </c>
      <c r="T1312" s="153">
        <f>[1]节奏总纲!AF1312</f>
        <v>109.07768789106582</v>
      </c>
      <c r="U1312" s="153">
        <f>[1]节奏总纲!AG1312</f>
        <v>113.87630528795913</v>
      </c>
      <c r="V1312" s="153">
        <f>[1]节奏总纲!AH1312</f>
        <v>122.91985988149449</v>
      </c>
      <c r="AN1312" s="153">
        <f>[1]节奏总纲!AZ1312</f>
        <v>1309</v>
      </c>
      <c r="AO1312" s="153">
        <f>[1]节奏总纲!BA1312</f>
        <v>55.415470710540077</v>
      </c>
      <c r="AP1312" s="153">
        <f>[1]节奏总纲!BB1312</f>
        <v>56.948589758521386</v>
      </c>
      <c r="AQ1312" s="153">
        <f>[1]节奏总纲!BC1312</f>
        <v>58.905555593355047</v>
      </c>
      <c r="AR1312" s="153">
        <f>[1]节奏总纲!BD1312</f>
        <v>61.660419035628422</v>
      </c>
      <c r="AS1312" s="153">
        <f>[1]节奏总纲!BE1312</f>
        <v>66.39360090780886</v>
      </c>
    </row>
    <row r="1313" spans="17:45" x14ac:dyDescent="0.15">
      <c r="Q1313" s="153">
        <f>[1]节奏总纲!AC1313</f>
        <v>1310</v>
      </c>
      <c r="R1313" s="153">
        <f>[1]节奏总纲!AD1313</f>
        <v>103.55598777306349</v>
      </c>
      <c r="S1313" s="153">
        <f>[1]节奏总纲!AE1313</f>
        <v>105.83844384000396</v>
      </c>
      <c r="T1313" s="153">
        <f>[1]节奏总纲!AF1313</f>
        <v>109.08813520784015</v>
      </c>
      <c r="U1313" s="153">
        <f>[1]节奏总纲!AG1313</f>
        <v>113.88826754584559</v>
      </c>
      <c r="V1313" s="153">
        <f>[1]节奏总纲!AH1313</f>
        <v>122.93068158597417</v>
      </c>
      <c r="AN1313" s="153">
        <f>[1]节奏总纲!AZ1313</f>
        <v>1310</v>
      </c>
      <c r="AO1313" s="153">
        <f>[1]节奏总纲!BA1313</f>
        <v>55.420612674779434</v>
      </c>
      <c r="AP1313" s="153">
        <f>[1]节奏总纲!BB1313</f>
        <v>56.954141695867165</v>
      </c>
      <c r="AQ1313" s="153">
        <f>[1]节奏总纲!BC1313</f>
        <v>58.911079840485804</v>
      </c>
      <c r="AR1313" s="153">
        <f>[1]节奏总纲!BD1313</f>
        <v>61.665763323589147</v>
      </c>
      <c r="AS1313" s="153">
        <f>[1]节奏总纲!BE1313</f>
        <v>66.398752545618549</v>
      </c>
    </row>
    <row r="1314" spans="17:45" x14ac:dyDescent="0.15">
      <c r="Q1314" s="153">
        <f>[1]节奏总纲!AC1314</f>
        <v>1311</v>
      </c>
      <c r="R1314" s="153">
        <f>[1]节奏总纲!AD1314</f>
        <v>103.56703942367065</v>
      </c>
      <c r="S1314" s="153">
        <f>[1]节奏总纲!AE1314</f>
        <v>105.84960183079211</v>
      </c>
      <c r="T1314" s="153">
        <f>[1]节奏总纲!AF1314</f>
        <v>109.09858252461447</v>
      </c>
      <c r="U1314" s="153">
        <f>[1]节奏总纲!AG1314</f>
        <v>113.90022980373205</v>
      </c>
      <c r="V1314" s="153">
        <f>[1]节奏总纲!AH1314</f>
        <v>122.94150329045385</v>
      </c>
      <c r="AN1314" s="153">
        <f>[1]节奏总纲!AZ1314</f>
        <v>1311</v>
      </c>
      <c r="AO1314" s="153">
        <f>[1]节奏总纲!BA1314</f>
        <v>55.425754639018791</v>
      </c>
      <c r="AP1314" s="153">
        <f>[1]节奏总纲!BB1314</f>
        <v>56.959693633212936</v>
      </c>
      <c r="AQ1314" s="153">
        <f>[1]节奏总纲!BC1314</f>
        <v>58.916604087616562</v>
      </c>
      <c r="AR1314" s="153">
        <f>[1]节奏总纲!BD1314</f>
        <v>61.671107611549864</v>
      </c>
      <c r="AS1314" s="153">
        <f>[1]节奏总纲!BE1314</f>
        <v>66.403904183428239</v>
      </c>
    </row>
    <row r="1315" spans="17:45" x14ac:dyDescent="0.15">
      <c r="Q1315" s="153">
        <f>[1]节奏总纲!AC1315</f>
        <v>1312</v>
      </c>
      <c r="R1315" s="153">
        <f>[1]节奏总纲!AD1315</f>
        <v>103.57809107427781</v>
      </c>
      <c r="S1315" s="153">
        <f>[1]节奏总纲!AE1315</f>
        <v>105.86075982158025</v>
      </c>
      <c r="T1315" s="153">
        <f>[1]节奏总纲!AF1315</f>
        <v>109.1090298413888</v>
      </c>
      <c r="U1315" s="153">
        <f>[1]节奏总纲!AG1315</f>
        <v>113.9121920616185</v>
      </c>
      <c r="V1315" s="153">
        <f>[1]节奏总纲!AH1315</f>
        <v>122.95232499493353</v>
      </c>
      <c r="AN1315" s="153">
        <f>[1]节奏总纲!AZ1315</f>
        <v>1312</v>
      </c>
      <c r="AO1315" s="153">
        <f>[1]节奏总纲!BA1315</f>
        <v>55.430896603258155</v>
      </c>
      <c r="AP1315" s="153">
        <f>[1]节奏总纲!BB1315</f>
        <v>56.965245570558714</v>
      </c>
      <c r="AQ1315" s="153">
        <f>[1]节奏总纲!BC1315</f>
        <v>58.922128334747327</v>
      </c>
      <c r="AR1315" s="153">
        <f>[1]节奏总纲!BD1315</f>
        <v>61.676451899510589</v>
      </c>
      <c r="AS1315" s="153">
        <f>[1]节奏总纲!BE1315</f>
        <v>66.409055821237942</v>
      </c>
    </row>
    <row r="1316" spans="17:45" x14ac:dyDescent="0.15">
      <c r="Q1316" s="153">
        <f>[1]节奏总纲!AC1316</f>
        <v>1313</v>
      </c>
      <c r="R1316" s="153">
        <f>[1]节奏总纲!AD1316</f>
        <v>103.58914272488495</v>
      </c>
      <c r="S1316" s="153">
        <f>[1]节奏总纲!AE1316</f>
        <v>105.87191781236838</v>
      </c>
      <c r="T1316" s="153">
        <f>[1]节奏总纲!AF1316</f>
        <v>109.11947715816312</v>
      </c>
      <c r="U1316" s="153">
        <f>[1]节奏总纲!AG1316</f>
        <v>113.92415431950496</v>
      </c>
      <c r="V1316" s="153">
        <f>[1]节奏总纲!AH1316</f>
        <v>122.96314669941322</v>
      </c>
      <c r="AN1316" s="153">
        <f>[1]节奏总纲!AZ1316</f>
        <v>1313</v>
      </c>
      <c r="AO1316" s="153">
        <f>[1]节奏总纲!BA1316</f>
        <v>55.436038567497512</v>
      </c>
      <c r="AP1316" s="153">
        <f>[1]节奏总纲!BB1316</f>
        <v>56.970797507904493</v>
      </c>
      <c r="AQ1316" s="153">
        <f>[1]节奏总纲!BC1316</f>
        <v>58.927652581878085</v>
      </c>
      <c r="AR1316" s="153">
        <f>[1]节奏总纲!BD1316</f>
        <v>61.681796187471313</v>
      </c>
      <c r="AS1316" s="153">
        <f>[1]节奏总纲!BE1316</f>
        <v>66.414207459047631</v>
      </c>
    </row>
    <row r="1317" spans="17:45" x14ac:dyDescent="0.15">
      <c r="Q1317" s="153">
        <f>[1]节奏总纲!AC1317</f>
        <v>1314</v>
      </c>
      <c r="R1317" s="153">
        <f>[1]节奏总纲!AD1317</f>
        <v>103.60019437549211</v>
      </c>
      <c r="S1317" s="153">
        <f>[1]节奏总纲!AE1317</f>
        <v>105.88307580315652</v>
      </c>
      <c r="T1317" s="153">
        <f>[1]节奏总纲!AF1317</f>
        <v>109.12992447493744</v>
      </c>
      <c r="U1317" s="153">
        <f>[1]节奏总纲!AG1317</f>
        <v>113.93611657739142</v>
      </c>
      <c r="V1317" s="153">
        <f>[1]节奏总纲!AH1317</f>
        <v>122.9739684038929</v>
      </c>
      <c r="AN1317" s="153">
        <f>[1]节奏总纲!AZ1317</f>
        <v>1314</v>
      </c>
      <c r="AO1317" s="153">
        <f>[1]节奏总纲!BA1317</f>
        <v>55.441180531736869</v>
      </c>
      <c r="AP1317" s="153">
        <f>[1]节奏总纲!BB1317</f>
        <v>56.976349445250271</v>
      </c>
      <c r="AQ1317" s="153">
        <f>[1]节奏总纲!BC1317</f>
        <v>58.933176829008843</v>
      </c>
      <c r="AR1317" s="153">
        <f>[1]节奏总纲!BD1317</f>
        <v>61.687140475432038</v>
      </c>
      <c r="AS1317" s="153">
        <f>[1]节奏总纲!BE1317</f>
        <v>66.41935909685732</v>
      </c>
    </row>
    <row r="1318" spans="17:45" x14ac:dyDescent="0.15">
      <c r="Q1318" s="153">
        <f>[1]节奏总纲!AC1318</f>
        <v>1315</v>
      </c>
      <c r="R1318" s="153">
        <f>[1]节奏总纲!AD1318</f>
        <v>103.61124602609927</v>
      </c>
      <c r="S1318" s="153">
        <f>[1]节奏总纲!AE1318</f>
        <v>105.89423379394465</v>
      </c>
      <c r="T1318" s="153">
        <f>[1]节奏总纲!AF1318</f>
        <v>109.14037179171177</v>
      </c>
      <c r="U1318" s="153">
        <f>[1]节奏总纲!AG1318</f>
        <v>113.94807883527787</v>
      </c>
      <c r="V1318" s="153">
        <f>[1]节奏总纲!AH1318</f>
        <v>122.98479010837258</v>
      </c>
      <c r="AN1318" s="153">
        <f>[1]节奏总纲!AZ1318</f>
        <v>1315</v>
      </c>
      <c r="AO1318" s="153">
        <f>[1]节奏总纲!BA1318</f>
        <v>55.446322495976226</v>
      </c>
      <c r="AP1318" s="153">
        <f>[1]节奏总纲!BB1318</f>
        <v>56.98190138259605</v>
      </c>
      <c r="AQ1318" s="153">
        <f>[1]节奏总纲!BC1318</f>
        <v>58.938701076139601</v>
      </c>
      <c r="AR1318" s="153">
        <f>[1]节奏总纲!BD1318</f>
        <v>61.692484763392756</v>
      </c>
      <c r="AS1318" s="153">
        <f>[1]节奏总纲!BE1318</f>
        <v>66.42451073466701</v>
      </c>
    </row>
    <row r="1319" spans="17:45" x14ac:dyDescent="0.15">
      <c r="Q1319" s="153">
        <f>[1]节奏总纲!AC1319</f>
        <v>1316</v>
      </c>
      <c r="R1319" s="153">
        <f>[1]节奏总纲!AD1319</f>
        <v>103.62229767670641</v>
      </c>
      <c r="S1319" s="153">
        <f>[1]节奏总纲!AE1319</f>
        <v>105.90539178473279</v>
      </c>
      <c r="T1319" s="153">
        <f>[1]节奏总纲!AF1319</f>
        <v>109.15081910848609</v>
      </c>
      <c r="U1319" s="153">
        <f>[1]节奏总纲!AG1319</f>
        <v>113.96004109316434</v>
      </c>
      <c r="V1319" s="153">
        <f>[1]节奏总纲!AH1319</f>
        <v>122.99561181285226</v>
      </c>
      <c r="AN1319" s="153">
        <f>[1]节奏总纲!AZ1319</f>
        <v>1316</v>
      </c>
      <c r="AO1319" s="153">
        <f>[1]节奏总纲!BA1319</f>
        <v>55.451464460215583</v>
      </c>
      <c r="AP1319" s="153">
        <f>[1]节奏总纲!BB1319</f>
        <v>56.987453319941828</v>
      </c>
      <c r="AQ1319" s="153">
        <f>[1]节奏总纲!BC1319</f>
        <v>58.944225323270366</v>
      </c>
      <c r="AR1319" s="153">
        <f>[1]节奏总纲!BD1319</f>
        <v>61.69782905135348</v>
      </c>
      <c r="AS1319" s="153">
        <f>[1]节奏总纲!BE1319</f>
        <v>66.429662372476713</v>
      </c>
    </row>
    <row r="1320" spans="17:45" x14ac:dyDescent="0.15">
      <c r="Q1320" s="153">
        <f>[1]节奏总纲!AC1320</f>
        <v>1317</v>
      </c>
      <c r="R1320" s="153">
        <f>[1]节奏总纲!AD1320</f>
        <v>103.63334932731357</v>
      </c>
      <c r="S1320" s="153">
        <f>[1]节奏总纲!AE1320</f>
        <v>105.91654977552092</v>
      </c>
      <c r="T1320" s="153">
        <f>[1]节奏总纲!AF1320</f>
        <v>109.16126642526042</v>
      </c>
      <c r="U1320" s="153">
        <f>[1]节奏总纲!AG1320</f>
        <v>113.97200335105079</v>
      </c>
      <c r="V1320" s="153">
        <f>[1]节奏总纲!AH1320</f>
        <v>123.00598300173922</v>
      </c>
      <c r="AN1320" s="153">
        <f>[1]节奏总纲!AZ1320</f>
        <v>1317</v>
      </c>
      <c r="AO1320" s="153">
        <f>[1]节奏总纲!BA1320</f>
        <v>55.456606424454939</v>
      </c>
      <c r="AP1320" s="153">
        <f>[1]节奏总纲!BB1320</f>
        <v>56.993005257287599</v>
      </c>
      <c r="AQ1320" s="153">
        <f>[1]节奏总纲!BC1320</f>
        <v>58.949749570401124</v>
      </c>
      <c r="AR1320" s="153">
        <f>[1]节奏总纲!BD1320</f>
        <v>61.703173339314205</v>
      </c>
      <c r="AS1320" s="153">
        <f>[1]节奏总纲!BE1320</f>
        <v>66.434814010286402</v>
      </c>
    </row>
    <row r="1321" spans="17:45" x14ac:dyDescent="0.15">
      <c r="Q1321" s="153">
        <f>[1]节奏总纲!AC1321</f>
        <v>1318</v>
      </c>
      <c r="R1321" s="153">
        <f>[1]节奏总纲!AD1321</f>
        <v>103.64440097792071</v>
      </c>
      <c r="S1321" s="153">
        <f>[1]节奏总纲!AE1321</f>
        <v>105.92770776630906</v>
      </c>
      <c r="T1321" s="153">
        <f>[1]节奏总纲!AF1321</f>
        <v>109.17171374203474</v>
      </c>
      <c r="U1321" s="153">
        <f>[1]节奏总纲!AG1321</f>
        <v>113.98396560893724</v>
      </c>
      <c r="V1321" s="153">
        <f>[1]节奏总纲!AH1321</f>
        <v>123.01604690199514</v>
      </c>
      <c r="AN1321" s="153">
        <f>[1]节奏总纲!AZ1321</f>
        <v>1318</v>
      </c>
      <c r="AO1321" s="153">
        <f>[1]节奏总纲!BA1321</f>
        <v>55.461748388694296</v>
      </c>
      <c r="AP1321" s="153">
        <f>[1]节奏总纲!BB1321</f>
        <v>56.998557194633378</v>
      </c>
      <c r="AQ1321" s="153">
        <f>[1]节奏总纲!BC1321</f>
        <v>58.955273817531882</v>
      </c>
      <c r="AR1321" s="153">
        <f>[1]节奏总纲!BD1321</f>
        <v>61.708517627274929</v>
      </c>
      <c r="AS1321" s="153">
        <f>[1]节奏总纲!BE1321</f>
        <v>66.439965648096091</v>
      </c>
    </row>
    <row r="1322" spans="17:45" x14ac:dyDescent="0.15">
      <c r="Q1322" s="153">
        <f>[1]节奏总纲!AC1322</f>
        <v>1319</v>
      </c>
      <c r="R1322" s="153">
        <f>[1]节奏总纲!AD1322</f>
        <v>103.65545262852787</v>
      </c>
      <c r="S1322" s="153">
        <f>[1]节奏总纲!AE1322</f>
        <v>105.93886575709719</v>
      </c>
      <c r="T1322" s="153">
        <f>[1]节奏总纲!AF1322</f>
        <v>109.18216105880906</v>
      </c>
      <c r="U1322" s="153">
        <f>[1]节奏总纲!AG1322</f>
        <v>113.99592786682371</v>
      </c>
      <c r="V1322" s="153">
        <f>[1]节奏总纲!AH1322</f>
        <v>123.02611080225107</v>
      </c>
      <c r="AN1322" s="153">
        <f>[1]节奏总纲!AZ1322</f>
        <v>1319</v>
      </c>
      <c r="AO1322" s="153">
        <f>[1]节奏总纲!BA1322</f>
        <v>55.466890352933653</v>
      </c>
      <c r="AP1322" s="153">
        <f>[1]节奏总纲!BB1322</f>
        <v>57.003549621120285</v>
      </c>
      <c r="AQ1322" s="153">
        <f>[1]节奏总纲!BC1322</f>
        <v>58.96079806466264</v>
      </c>
      <c r="AR1322" s="153">
        <f>[1]节奏总纲!BD1322</f>
        <v>61.713861915235654</v>
      </c>
      <c r="AS1322" s="153">
        <f>[1]节奏总纲!BE1322</f>
        <v>66.445117285905781</v>
      </c>
    </row>
    <row r="1323" spans="17:45" x14ac:dyDescent="0.15">
      <c r="Q1323" s="153">
        <f>[1]节奏总纲!AC1323</f>
        <v>1320</v>
      </c>
      <c r="R1323" s="153">
        <f>[1]节奏总纲!AD1323</f>
        <v>103.66650427913503</v>
      </c>
      <c r="S1323" s="153">
        <f>[1]节奏总纲!AE1323</f>
        <v>105.95002374788533</v>
      </c>
      <c r="T1323" s="153">
        <f>[1]节奏总纲!AF1323</f>
        <v>109.19260837558339</v>
      </c>
      <c r="U1323" s="153">
        <f>[1]节奏总纲!AG1323</f>
        <v>114.00751407316794</v>
      </c>
      <c r="V1323" s="153">
        <f>[1]节奏总纲!AH1323</f>
        <v>123.03617470250698</v>
      </c>
      <c r="AN1323" s="153">
        <f>[1]节奏总纲!AZ1323</f>
        <v>1320</v>
      </c>
      <c r="AO1323" s="153">
        <f>[1]节奏总纲!BA1323</f>
        <v>55.47203231717301</v>
      </c>
      <c r="AP1323" s="153">
        <f>[1]节奏总纲!BB1323</f>
        <v>57.008345591208631</v>
      </c>
      <c r="AQ1323" s="153">
        <f>[1]节奏总纲!BC1323</f>
        <v>58.966322311793405</v>
      </c>
      <c r="AR1323" s="153">
        <f>[1]节奏总纲!BD1323</f>
        <v>61.719206203196372</v>
      </c>
      <c r="AS1323" s="153">
        <f>[1]节奏总纲!BE1323</f>
        <v>66.450268923715484</v>
      </c>
    </row>
    <row r="1324" spans="17:45" x14ac:dyDescent="0.15">
      <c r="Q1324" s="153">
        <f>[1]节奏总纲!AC1324</f>
        <v>1321</v>
      </c>
      <c r="R1324" s="153">
        <f>[1]节奏总纲!AD1324</f>
        <v>103.67755592974217</v>
      </c>
      <c r="S1324" s="153">
        <f>[1]节奏总纲!AE1324</f>
        <v>105.96118173867347</v>
      </c>
      <c r="T1324" s="153">
        <f>[1]节奏总纲!AF1324</f>
        <v>109.20305569235771</v>
      </c>
      <c r="U1324" s="153">
        <f>[1]节奏总纲!AG1324</f>
        <v>114.0189061974137</v>
      </c>
      <c r="V1324" s="153">
        <f>[1]节奏总纲!AH1324</f>
        <v>123.0462386027629</v>
      </c>
      <c r="AN1324" s="153">
        <f>[1]节奏总纲!AZ1324</f>
        <v>1321</v>
      </c>
      <c r="AO1324" s="153">
        <f>[1]节奏总纲!BA1324</f>
        <v>55.477174281412367</v>
      </c>
      <c r="AP1324" s="153">
        <f>[1]节奏总纲!BB1324</f>
        <v>57.013141561296969</v>
      </c>
      <c r="AQ1324" s="153">
        <f>[1]节奏总纲!BC1324</f>
        <v>58.971846558924163</v>
      </c>
      <c r="AR1324" s="153">
        <f>[1]节奏总纲!BD1324</f>
        <v>61.724550491157096</v>
      </c>
      <c r="AS1324" s="153">
        <f>[1]节奏总纲!BE1324</f>
        <v>66.455420561525173</v>
      </c>
    </row>
    <row r="1325" spans="17:45" x14ac:dyDescent="0.15">
      <c r="Q1325" s="153">
        <f>[1]节奏总纲!AC1325</f>
        <v>1322</v>
      </c>
      <c r="R1325" s="153">
        <f>[1]节奏总纲!AD1325</f>
        <v>103.68860758034933</v>
      </c>
      <c r="S1325" s="153">
        <f>[1]节奏总纲!AE1325</f>
        <v>105.97233972946161</v>
      </c>
      <c r="T1325" s="153">
        <f>[1]节奏总纲!AF1325</f>
        <v>109.21350300913203</v>
      </c>
      <c r="U1325" s="153">
        <f>[1]节奏总纲!AG1325</f>
        <v>114.03029832165946</v>
      </c>
      <c r="V1325" s="153">
        <f>[1]节奏总纲!AH1325</f>
        <v>123.05630250301881</v>
      </c>
      <c r="AN1325" s="153">
        <f>[1]节奏总纲!AZ1325</f>
        <v>1322</v>
      </c>
      <c r="AO1325" s="153">
        <f>[1]节奏总纲!BA1325</f>
        <v>55.482316245651724</v>
      </c>
      <c r="AP1325" s="153">
        <f>[1]节奏总纲!BB1325</f>
        <v>57.017937531385314</v>
      </c>
      <c r="AQ1325" s="153">
        <f>[1]节奏总纲!BC1325</f>
        <v>58.977370806054921</v>
      </c>
      <c r="AR1325" s="153">
        <f>[1]节奏总纲!BD1325</f>
        <v>61.729894779117821</v>
      </c>
      <c r="AS1325" s="153">
        <f>[1]节奏总纲!BE1325</f>
        <v>66.460572199334862</v>
      </c>
    </row>
    <row r="1326" spans="17:45" x14ac:dyDescent="0.15">
      <c r="Q1326" s="153">
        <f>[1]节奏总纲!AC1326</f>
        <v>1323</v>
      </c>
      <c r="R1326" s="153">
        <f>[1]节奏总纲!AD1326</f>
        <v>103.69965923095648</v>
      </c>
      <c r="S1326" s="153">
        <f>[1]节奏总纲!AE1326</f>
        <v>105.98349772024974</v>
      </c>
      <c r="T1326" s="153">
        <f>[1]节奏总纲!AF1326</f>
        <v>109.22395032590636</v>
      </c>
      <c r="U1326" s="153">
        <f>[1]节奏总纲!AG1326</f>
        <v>114.0416904459052</v>
      </c>
      <c r="V1326" s="153">
        <f>[1]节奏总纲!AH1326</f>
        <v>123.06636640327473</v>
      </c>
      <c r="AN1326" s="153">
        <f>[1]节奏总纲!AZ1326</f>
        <v>1323</v>
      </c>
      <c r="AO1326" s="153">
        <f>[1]节奏总纲!BA1326</f>
        <v>55.487458209891081</v>
      </c>
      <c r="AP1326" s="153">
        <f>[1]节奏总纲!BB1326</f>
        <v>57.022733501473652</v>
      </c>
      <c r="AQ1326" s="153">
        <f>[1]节奏总纲!BC1326</f>
        <v>58.982895053185686</v>
      </c>
      <c r="AR1326" s="153">
        <f>[1]节奏总纲!BD1326</f>
        <v>61.735239067078545</v>
      </c>
      <c r="AS1326" s="153">
        <f>[1]节奏总纲!BE1326</f>
        <v>66.465723837144552</v>
      </c>
    </row>
    <row r="1327" spans="17:45" x14ac:dyDescent="0.15">
      <c r="Q1327" s="153">
        <f>[1]节奏总纲!AC1327</f>
        <v>1324</v>
      </c>
      <c r="R1327" s="153">
        <f>[1]节奏总纲!AD1327</f>
        <v>103.71071088156363</v>
      </c>
      <c r="S1327" s="153">
        <f>[1]节奏总纲!AE1327</f>
        <v>105.99465571103788</v>
      </c>
      <c r="T1327" s="153">
        <f>[1]节奏总纲!AF1327</f>
        <v>109.23439764268068</v>
      </c>
      <c r="U1327" s="153">
        <f>[1]节奏总纲!AG1327</f>
        <v>114.05308257015096</v>
      </c>
      <c r="V1327" s="153">
        <f>[1]节奏总纲!AH1327</f>
        <v>123.07643030353064</v>
      </c>
      <c r="AN1327" s="153">
        <f>[1]节奏总纲!AZ1327</f>
        <v>1324</v>
      </c>
      <c r="AO1327" s="153">
        <f>[1]节奏总纲!BA1327</f>
        <v>55.492600174130438</v>
      </c>
      <c r="AP1327" s="153">
        <f>[1]节奏总纲!BB1327</f>
        <v>57.027529471561998</v>
      </c>
      <c r="AQ1327" s="153">
        <f>[1]节奏总纲!BC1327</f>
        <v>58.988419300316444</v>
      </c>
      <c r="AR1327" s="153">
        <f>[1]节奏总纲!BD1327</f>
        <v>61.740583355039263</v>
      </c>
      <c r="AS1327" s="153">
        <f>[1]节奏总纲!BE1327</f>
        <v>66.470875474954241</v>
      </c>
    </row>
    <row r="1328" spans="17:45" x14ac:dyDescent="0.15">
      <c r="Q1328" s="153">
        <f>[1]节奏总纲!AC1328</f>
        <v>1325</v>
      </c>
      <c r="R1328" s="153">
        <f>[1]节奏总纲!AD1328</f>
        <v>103.72176253217079</v>
      </c>
      <c r="S1328" s="153">
        <f>[1]节奏总纲!AE1328</f>
        <v>106.00551600493253</v>
      </c>
      <c r="T1328" s="153">
        <f>[1]节奏总纲!AF1328</f>
        <v>109.24484495945501</v>
      </c>
      <c r="U1328" s="153">
        <f>[1]节奏总纲!AG1328</f>
        <v>114.06447469439672</v>
      </c>
      <c r="V1328" s="153">
        <f>[1]节奏总纲!AH1328</f>
        <v>123.08649420378656</v>
      </c>
      <c r="AN1328" s="153">
        <f>[1]节奏总纲!AZ1328</f>
        <v>1325</v>
      </c>
      <c r="AO1328" s="153">
        <f>[1]节奏总纲!BA1328</f>
        <v>55.497742138369802</v>
      </c>
      <c r="AP1328" s="153">
        <f>[1]节奏总纲!BB1328</f>
        <v>57.032325441650336</v>
      </c>
      <c r="AQ1328" s="153">
        <f>[1]节奏总纲!BC1328</f>
        <v>58.993943547447202</v>
      </c>
      <c r="AR1328" s="153">
        <f>[1]节奏总纲!BD1328</f>
        <v>61.745927642999987</v>
      </c>
      <c r="AS1328" s="153">
        <f>[1]节奏总纲!BE1328</f>
        <v>66.476027112763944</v>
      </c>
    </row>
    <row r="1329" spans="17:45" x14ac:dyDescent="0.15">
      <c r="Q1329" s="153">
        <f>[1]节奏总纲!AC1329</f>
        <v>1326</v>
      </c>
      <c r="R1329" s="153">
        <f>[1]节奏总纲!AD1329</f>
        <v>103.73281418277793</v>
      </c>
      <c r="S1329" s="153">
        <f>[1]节奏总纲!AE1329</f>
        <v>106.01610263872739</v>
      </c>
      <c r="T1329" s="153">
        <f>[1]节奏总纲!AF1329</f>
        <v>109.25529227622933</v>
      </c>
      <c r="U1329" s="153">
        <f>[1]节奏总纲!AG1329</f>
        <v>114.07586681864247</v>
      </c>
      <c r="V1329" s="153">
        <f>[1]节奏总纲!AH1329</f>
        <v>123.09655810404249</v>
      </c>
      <c r="AN1329" s="153">
        <f>[1]节奏总纲!AZ1329</f>
        <v>1326</v>
      </c>
      <c r="AO1329" s="153">
        <f>[1]节奏总纲!BA1329</f>
        <v>55.502884102609158</v>
      </c>
      <c r="AP1329" s="153">
        <f>[1]节奏总纲!BB1329</f>
        <v>57.037121411738681</v>
      </c>
      <c r="AQ1329" s="153">
        <f>[1]节奏总纲!BC1329</f>
        <v>58.99946779457796</v>
      </c>
      <c r="AR1329" s="153">
        <f>[1]节奏总纲!BD1329</f>
        <v>61.751271930960712</v>
      </c>
      <c r="AS1329" s="153">
        <f>[1]节奏总纲!BE1329</f>
        <v>66.481178750573633</v>
      </c>
    </row>
    <row r="1330" spans="17:45" x14ac:dyDescent="0.15">
      <c r="Q1330" s="153">
        <f>[1]节奏总纲!AC1330</f>
        <v>1327</v>
      </c>
      <c r="R1330" s="153">
        <f>[1]节奏总纲!AD1330</f>
        <v>103.74386583338509</v>
      </c>
      <c r="S1330" s="153">
        <f>[1]节奏总纲!AE1330</f>
        <v>106.02668927252226</v>
      </c>
      <c r="T1330" s="153">
        <f>[1]节奏总纲!AF1330</f>
        <v>109.26573959300364</v>
      </c>
      <c r="U1330" s="153">
        <f>[1]节奏总纲!AG1330</f>
        <v>114.08725894288823</v>
      </c>
      <c r="V1330" s="153">
        <f>[1]节奏总纲!AH1330</f>
        <v>123.1066220042984</v>
      </c>
      <c r="AN1330" s="153">
        <f>[1]节奏总纲!AZ1330</f>
        <v>1327</v>
      </c>
      <c r="AO1330" s="153">
        <f>[1]节奏总纲!BA1330</f>
        <v>55.508026066848515</v>
      </c>
      <c r="AP1330" s="153">
        <f>[1]节奏总纲!BB1330</f>
        <v>57.04191738182702</v>
      </c>
      <c r="AQ1330" s="153">
        <f>[1]节奏总纲!BC1330</f>
        <v>59.004312823355562</v>
      </c>
      <c r="AR1330" s="153">
        <f>[1]节奏总纲!BD1330</f>
        <v>61.756616218921437</v>
      </c>
      <c r="AS1330" s="153">
        <f>[1]节奏总纲!BE1330</f>
        <v>66.486330388383323</v>
      </c>
    </row>
    <row r="1331" spans="17:45" x14ac:dyDescent="0.15">
      <c r="Q1331" s="153">
        <f>[1]节奏总纲!AC1331</f>
        <v>1328</v>
      </c>
      <c r="R1331" s="153">
        <f>[1]节奏总纲!AD1331</f>
        <v>103.75491748399224</v>
      </c>
      <c r="S1331" s="153">
        <f>[1]节奏总纲!AE1331</f>
        <v>106.03727590631712</v>
      </c>
      <c r="T1331" s="153">
        <f>[1]节奏总纲!AF1331</f>
        <v>109.27618690977798</v>
      </c>
      <c r="U1331" s="153">
        <f>[1]节奏总纲!AG1331</f>
        <v>114.09865106713399</v>
      </c>
      <c r="V1331" s="153">
        <f>[1]节奏总纲!AH1331</f>
        <v>123.11668590455432</v>
      </c>
      <c r="AN1331" s="153">
        <f>[1]节奏总纲!AZ1331</f>
        <v>1328</v>
      </c>
      <c r="AO1331" s="153">
        <f>[1]节奏总纲!BA1331</f>
        <v>55.513168031087872</v>
      </c>
      <c r="AP1331" s="153">
        <f>[1]节奏总纲!BB1331</f>
        <v>57.046713351915365</v>
      </c>
      <c r="AQ1331" s="153">
        <f>[1]节奏总纲!BC1331</f>
        <v>59.009085440139962</v>
      </c>
      <c r="AR1331" s="153">
        <f>[1]节奏总纲!BD1331</f>
        <v>61.761960506882161</v>
      </c>
      <c r="AS1331" s="153">
        <f>[1]节奏总纲!BE1331</f>
        <v>66.491482026193012</v>
      </c>
    </row>
    <row r="1332" spans="17:45" x14ac:dyDescent="0.15">
      <c r="Q1332" s="153">
        <f>[1]节奏总纲!AC1332</f>
        <v>1329</v>
      </c>
      <c r="R1332" s="153">
        <f>[1]节奏总纲!AD1332</f>
        <v>103.76596913459939</v>
      </c>
      <c r="S1332" s="153">
        <f>[1]节奏总纲!AE1332</f>
        <v>106.04786254011198</v>
      </c>
      <c r="T1332" s="153">
        <f>[1]节奏总纲!AF1332</f>
        <v>109.28663422655229</v>
      </c>
      <c r="U1332" s="153">
        <f>[1]节奏总纲!AG1332</f>
        <v>114.11004319137973</v>
      </c>
      <c r="V1332" s="153">
        <f>[1]节奏总纲!AH1332</f>
        <v>123.12674980481023</v>
      </c>
      <c r="AN1332" s="153">
        <f>[1]节奏总纲!AZ1332</f>
        <v>1329</v>
      </c>
      <c r="AO1332" s="153">
        <f>[1]节奏总纲!BA1332</f>
        <v>55.518309995327229</v>
      </c>
      <c r="AP1332" s="153">
        <f>[1]节奏总纲!BB1332</f>
        <v>57.051509322003703</v>
      </c>
      <c r="AQ1332" s="153">
        <f>[1]节奏总纲!BC1332</f>
        <v>59.013858056924356</v>
      </c>
      <c r="AR1332" s="153">
        <f>[1]节奏总纲!BD1332</f>
        <v>61.767304794842879</v>
      </c>
      <c r="AS1332" s="153">
        <f>[1]节奏总纲!BE1332</f>
        <v>66.496633664002715</v>
      </c>
    </row>
    <row r="1333" spans="17:45" x14ac:dyDescent="0.15">
      <c r="Q1333" s="153">
        <f>[1]节奏总纲!AC1333</f>
        <v>1330</v>
      </c>
      <c r="R1333" s="153">
        <f>[1]节奏总纲!AD1333</f>
        <v>103.77702078520655</v>
      </c>
      <c r="S1333" s="153">
        <f>[1]节奏总纲!AE1333</f>
        <v>106.05844917390684</v>
      </c>
      <c r="T1333" s="153">
        <f>[1]节奏总纲!AF1333</f>
        <v>109.29708154332661</v>
      </c>
      <c r="U1333" s="153">
        <f>[1]节奏总纲!AG1333</f>
        <v>114.12143531562549</v>
      </c>
      <c r="V1333" s="153">
        <f>[1]节奏总纲!AH1333</f>
        <v>123.13681370506615</v>
      </c>
      <c r="AN1333" s="153">
        <f>[1]节奏总纲!AZ1333</f>
        <v>1330</v>
      </c>
      <c r="AO1333" s="153">
        <f>[1]节奏总纲!BA1333</f>
        <v>55.523451959566586</v>
      </c>
      <c r="AP1333" s="153">
        <f>[1]节奏总纲!BB1333</f>
        <v>57.056305292092048</v>
      </c>
      <c r="AQ1333" s="153">
        <f>[1]节奏总纲!BC1333</f>
        <v>59.018630673708749</v>
      </c>
      <c r="AR1333" s="153">
        <f>[1]节奏总纲!BD1333</f>
        <v>61.772649082803603</v>
      </c>
      <c r="AS1333" s="153">
        <f>[1]节奏总纲!BE1333</f>
        <v>66.501785301812404</v>
      </c>
    </row>
    <row r="1334" spans="17:45" x14ac:dyDescent="0.15">
      <c r="Q1334" s="153">
        <f>[1]节奏总纲!AC1334</f>
        <v>1331</v>
      </c>
      <c r="R1334" s="153">
        <f>[1]节奏总纲!AD1334</f>
        <v>103.78807243581369</v>
      </c>
      <c r="S1334" s="153">
        <f>[1]节奏总纲!AE1334</f>
        <v>106.0690358077017</v>
      </c>
      <c r="T1334" s="153">
        <f>[1]节奏总纲!AF1334</f>
        <v>109.30752886010094</v>
      </c>
      <c r="U1334" s="153">
        <f>[1]节奏总纲!AG1334</f>
        <v>114.13282743987125</v>
      </c>
      <c r="V1334" s="153">
        <f>[1]节奏总纲!AH1334</f>
        <v>123.14687760532206</v>
      </c>
      <c r="AN1334" s="153">
        <f>[1]节奏总纲!AZ1334</f>
        <v>1331</v>
      </c>
      <c r="AO1334" s="153">
        <f>[1]节奏总纲!BA1334</f>
        <v>55.528593923805943</v>
      </c>
      <c r="AP1334" s="153">
        <f>[1]节奏总纲!BB1334</f>
        <v>57.061101262180387</v>
      </c>
      <c r="AQ1334" s="153">
        <f>[1]节奏总纲!BC1334</f>
        <v>59.023403290493142</v>
      </c>
      <c r="AR1334" s="153">
        <f>[1]节奏总纲!BD1334</f>
        <v>61.777993370764328</v>
      </c>
      <c r="AS1334" s="153">
        <f>[1]节奏总纲!BE1334</f>
        <v>66.506936939622094</v>
      </c>
    </row>
    <row r="1335" spans="17:45" x14ac:dyDescent="0.15">
      <c r="Q1335" s="153">
        <f>[1]节奏总纲!AC1335</f>
        <v>1332</v>
      </c>
      <c r="R1335" s="153">
        <f>[1]节奏总纲!AD1335</f>
        <v>103.79912408642085</v>
      </c>
      <c r="S1335" s="153">
        <f>[1]节奏总纲!AE1335</f>
        <v>106.07962244149657</v>
      </c>
      <c r="T1335" s="153">
        <f>[1]节奏总纲!AF1335</f>
        <v>109.31797617687526</v>
      </c>
      <c r="U1335" s="153">
        <f>[1]节奏总纲!AG1335</f>
        <v>114.14421956411701</v>
      </c>
      <c r="V1335" s="153">
        <f>[1]节奏总纲!AH1335</f>
        <v>123.15694150557798</v>
      </c>
      <c r="AN1335" s="153">
        <f>[1]节奏总纲!AZ1335</f>
        <v>1332</v>
      </c>
      <c r="AO1335" s="153">
        <f>[1]节奏总纲!BA1335</f>
        <v>55.5337358880453</v>
      </c>
      <c r="AP1335" s="153">
        <f>[1]节奏总纲!BB1335</f>
        <v>57.065897232268732</v>
      </c>
      <c r="AQ1335" s="153">
        <f>[1]节奏总纲!BC1335</f>
        <v>59.028175907277543</v>
      </c>
      <c r="AR1335" s="153">
        <f>[1]节奏总纲!BD1335</f>
        <v>61.783337658725053</v>
      </c>
      <c r="AS1335" s="153">
        <f>[1]节奏总纲!BE1335</f>
        <v>66.512088577431783</v>
      </c>
    </row>
    <row r="1336" spans="17:45" x14ac:dyDescent="0.15">
      <c r="Q1336" s="153">
        <f>[1]节奏总纲!AC1336</f>
        <v>1333</v>
      </c>
      <c r="R1336" s="153">
        <f>[1]节奏总纲!AD1336</f>
        <v>103.810175737028</v>
      </c>
      <c r="S1336" s="153">
        <f>[1]节奏总纲!AE1336</f>
        <v>106.09020907529143</v>
      </c>
      <c r="T1336" s="153">
        <f>[1]节奏总纲!AF1336</f>
        <v>109.32842349364959</v>
      </c>
      <c r="U1336" s="153">
        <f>[1]节奏总纲!AG1336</f>
        <v>114.15561168836275</v>
      </c>
      <c r="V1336" s="153">
        <f>[1]节奏总纲!AH1336</f>
        <v>123.16700540583389</v>
      </c>
      <c r="AN1336" s="153">
        <f>[1]节奏总纲!AZ1336</f>
        <v>1333</v>
      </c>
      <c r="AO1336" s="153">
        <f>[1]节奏总纲!BA1336</f>
        <v>55.538877852284656</v>
      </c>
      <c r="AP1336" s="153">
        <f>[1]节奏总纲!BB1336</f>
        <v>57.07069320235707</v>
      </c>
      <c r="AQ1336" s="153">
        <f>[1]节奏总纲!BC1336</f>
        <v>59.032948524061936</v>
      </c>
      <c r="AR1336" s="153">
        <f>[1]节奏总纲!BD1336</f>
        <v>61.78868194668577</v>
      </c>
      <c r="AS1336" s="153">
        <f>[1]节奏总纲!BE1336</f>
        <v>66.517240215241486</v>
      </c>
    </row>
    <row r="1337" spans="17:45" x14ac:dyDescent="0.15">
      <c r="Q1337" s="153">
        <f>[1]节奏总纲!AC1337</f>
        <v>1334</v>
      </c>
      <c r="R1337" s="153">
        <f>[1]节奏总纲!AD1337</f>
        <v>103.82122738763515</v>
      </c>
      <c r="S1337" s="153">
        <f>[1]节奏总纲!AE1337</f>
        <v>106.10079570908628</v>
      </c>
      <c r="T1337" s="153">
        <f>[1]节奏总纲!AF1337</f>
        <v>109.33887081042391</v>
      </c>
      <c r="U1337" s="153">
        <f>[1]节奏总纲!AG1337</f>
        <v>114.16700381260851</v>
      </c>
      <c r="V1337" s="153">
        <f>[1]节奏总纲!AH1337</f>
        <v>123.17706930608982</v>
      </c>
      <c r="AN1337" s="153">
        <f>[1]节奏总纲!AZ1337</f>
        <v>1334</v>
      </c>
      <c r="AO1337" s="153">
        <f>[1]节奏总纲!BA1337</f>
        <v>55.544019816524013</v>
      </c>
      <c r="AP1337" s="153">
        <f>[1]节奏总纲!BB1337</f>
        <v>57.075489172445415</v>
      </c>
      <c r="AQ1337" s="153">
        <f>[1]节奏总纲!BC1337</f>
        <v>59.03772114084633</v>
      </c>
      <c r="AR1337" s="153">
        <f>[1]节奏总纲!BD1337</f>
        <v>61.794026234646495</v>
      </c>
      <c r="AS1337" s="153">
        <f>[1]节奏总纲!BE1337</f>
        <v>66.522391853051175</v>
      </c>
    </row>
    <row r="1338" spans="17:45" x14ac:dyDescent="0.15">
      <c r="Q1338" s="153">
        <f>[1]节奏总纲!AC1338</f>
        <v>1335</v>
      </c>
      <c r="R1338" s="153">
        <f>[1]节奏总纲!AD1338</f>
        <v>103.83227903824231</v>
      </c>
      <c r="S1338" s="153">
        <f>[1]节奏总纲!AE1338</f>
        <v>106.11138234288114</v>
      </c>
      <c r="T1338" s="153">
        <f>[1]节奏总纲!AF1338</f>
        <v>109.34931812719823</v>
      </c>
      <c r="U1338" s="153">
        <f>[1]节奏总纲!AG1338</f>
        <v>114.17839593685427</v>
      </c>
      <c r="V1338" s="153">
        <f>[1]节奏总纲!AH1338</f>
        <v>123.18713320634573</v>
      </c>
      <c r="AN1338" s="153">
        <f>[1]节奏总纲!AZ1338</f>
        <v>1335</v>
      </c>
      <c r="AO1338" s="153">
        <f>[1]节奏总纲!BA1338</f>
        <v>55.54916178076337</v>
      </c>
      <c r="AP1338" s="153">
        <f>[1]节奏总纲!BB1338</f>
        <v>57.080285142533761</v>
      </c>
      <c r="AQ1338" s="153">
        <f>[1]节奏总纲!BC1338</f>
        <v>59.042493757630723</v>
      </c>
      <c r="AR1338" s="153">
        <f>[1]节奏总纲!BD1338</f>
        <v>61.799370522607219</v>
      </c>
      <c r="AS1338" s="153">
        <f>[1]节奏总纲!BE1338</f>
        <v>66.527543490860864</v>
      </c>
    </row>
    <row r="1339" spans="17:45" x14ac:dyDescent="0.15">
      <c r="Q1339" s="153">
        <f>[1]节奏总纲!AC1339</f>
        <v>1336</v>
      </c>
      <c r="R1339" s="153">
        <f>[1]节奏总纲!AD1339</f>
        <v>103.84333068884945</v>
      </c>
      <c r="S1339" s="153">
        <f>[1]节奏总纲!AE1339</f>
        <v>106.121968976676</v>
      </c>
      <c r="T1339" s="153">
        <f>[1]节奏总纲!AF1339</f>
        <v>109.35976544397256</v>
      </c>
      <c r="U1339" s="153">
        <f>[1]节奏总纲!AG1339</f>
        <v>114.18978806110002</v>
      </c>
      <c r="V1339" s="153">
        <f>[1]节奏总纲!AH1339</f>
        <v>123.19719710660165</v>
      </c>
      <c r="AN1339" s="153">
        <f>[1]节奏总纲!AZ1339</f>
        <v>1336</v>
      </c>
      <c r="AO1339" s="153">
        <f>[1]节奏总纲!BA1339</f>
        <v>55.554303745002727</v>
      </c>
      <c r="AP1339" s="153">
        <f>[1]节奏总纲!BB1339</f>
        <v>57.085081112622099</v>
      </c>
      <c r="AQ1339" s="153">
        <f>[1]节奏总纲!BC1339</f>
        <v>59.047266374415123</v>
      </c>
      <c r="AR1339" s="153">
        <f>[1]节奏总纲!BD1339</f>
        <v>61.804714810567944</v>
      </c>
      <c r="AS1339" s="153">
        <f>[1]节奏总纲!BE1339</f>
        <v>66.532695128670554</v>
      </c>
    </row>
    <row r="1340" spans="17:45" x14ac:dyDescent="0.15">
      <c r="Q1340" s="153">
        <f>[1]节奏总纲!AC1340</f>
        <v>1337</v>
      </c>
      <c r="R1340" s="153">
        <f>[1]节奏总纲!AD1340</f>
        <v>103.85438233945661</v>
      </c>
      <c r="S1340" s="153">
        <f>[1]节奏总纲!AE1340</f>
        <v>106.13255561047086</v>
      </c>
      <c r="T1340" s="153">
        <f>[1]节奏总纲!AF1340</f>
        <v>109.37021276074688</v>
      </c>
      <c r="U1340" s="153">
        <f>[1]节奏总纲!AG1340</f>
        <v>114.20118018534578</v>
      </c>
      <c r="V1340" s="153">
        <f>[1]节奏总纲!AH1340</f>
        <v>123.20726100685756</v>
      </c>
      <c r="AN1340" s="153">
        <f>[1]节奏总纲!AZ1340</f>
        <v>1337</v>
      </c>
      <c r="AO1340" s="153">
        <f>[1]节奏总纲!BA1340</f>
        <v>55.559445709242084</v>
      </c>
      <c r="AP1340" s="153">
        <f>[1]节奏总纲!BB1340</f>
        <v>57.089877082710444</v>
      </c>
      <c r="AQ1340" s="153">
        <f>[1]节奏总纲!BC1340</f>
        <v>59.052038991199517</v>
      </c>
      <c r="AR1340" s="153">
        <f>[1]节奏总纲!BD1340</f>
        <v>61.810059098528662</v>
      </c>
      <c r="AS1340" s="153">
        <f>[1]节奏总纲!BE1340</f>
        <v>66.537846766480243</v>
      </c>
    </row>
    <row r="1341" spans="17:45" x14ac:dyDescent="0.15">
      <c r="Q1341" s="153">
        <f>[1]节奏总纲!AC1341</f>
        <v>1338</v>
      </c>
      <c r="R1341" s="153">
        <f>[1]节奏总纲!AD1341</f>
        <v>103.86543399006376</v>
      </c>
      <c r="S1341" s="153">
        <f>[1]节奏总纲!AE1341</f>
        <v>106.14314224426573</v>
      </c>
      <c r="T1341" s="153">
        <f>[1]节奏总纲!AF1341</f>
        <v>109.38066007752121</v>
      </c>
      <c r="U1341" s="153">
        <f>[1]节奏总纲!AG1341</f>
        <v>114.21257230959154</v>
      </c>
      <c r="V1341" s="153">
        <f>[1]节奏总纲!AH1341</f>
        <v>123.21732490711348</v>
      </c>
      <c r="AN1341" s="153">
        <f>[1]节奏总纲!AZ1341</f>
        <v>1338</v>
      </c>
      <c r="AO1341" s="153">
        <f>[1]节奏总纲!BA1341</f>
        <v>55.564587673481448</v>
      </c>
      <c r="AP1341" s="153">
        <f>[1]节奏总纲!BB1341</f>
        <v>57.094673052798782</v>
      </c>
      <c r="AQ1341" s="153">
        <f>[1]节奏总纲!BC1341</f>
        <v>59.05681160798391</v>
      </c>
      <c r="AR1341" s="153">
        <f>[1]节奏总纲!BD1341</f>
        <v>61.815403386489386</v>
      </c>
      <c r="AS1341" s="153">
        <f>[1]节奏总纲!BE1341</f>
        <v>66.542998404289946</v>
      </c>
    </row>
    <row r="1342" spans="17:45" x14ac:dyDescent="0.15">
      <c r="Q1342" s="153">
        <f>[1]节奏总纲!AC1342</f>
        <v>1339</v>
      </c>
      <c r="R1342" s="153">
        <f>[1]节奏总纲!AD1342</f>
        <v>103.87648564067091</v>
      </c>
      <c r="S1342" s="153">
        <f>[1]节奏总纲!AE1342</f>
        <v>106.15372887806059</v>
      </c>
      <c r="T1342" s="153">
        <f>[1]节奏总纲!AF1342</f>
        <v>109.39110739429553</v>
      </c>
      <c r="U1342" s="153">
        <f>[1]节奏总纲!AG1342</f>
        <v>114.2239644338373</v>
      </c>
      <c r="V1342" s="153">
        <f>[1]节奏总纲!AH1342</f>
        <v>123.22738880736939</v>
      </c>
      <c r="AN1342" s="153">
        <f>[1]节奏总纲!AZ1342</f>
        <v>1339</v>
      </c>
      <c r="AO1342" s="153">
        <f>[1]节奏总纲!BA1342</f>
        <v>55.569729637720805</v>
      </c>
      <c r="AP1342" s="153">
        <f>[1]节奏总纲!BB1342</f>
        <v>57.099469022887128</v>
      </c>
      <c r="AQ1342" s="153">
        <f>[1]节奏总纲!BC1342</f>
        <v>59.061584224768303</v>
      </c>
      <c r="AR1342" s="153">
        <f>[1]节奏总纲!BD1342</f>
        <v>61.820747674450111</v>
      </c>
      <c r="AS1342" s="153">
        <f>[1]节奏总纲!BE1342</f>
        <v>66.548150042099635</v>
      </c>
    </row>
    <row r="1343" spans="17:45" x14ac:dyDescent="0.15">
      <c r="Q1343" s="153">
        <f>[1]节奏总纲!AC1343</f>
        <v>1340</v>
      </c>
      <c r="R1343" s="153">
        <f>[1]节奏总纲!AD1343</f>
        <v>103.88753729127806</v>
      </c>
      <c r="S1343" s="153">
        <f>[1]节奏总纲!AE1343</f>
        <v>106.16431551185545</v>
      </c>
      <c r="T1343" s="153">
        <f>[1]节奏总纲!AF1343</f>
        <v>109.40155471106985</v>
      </c>
      <c r="U1343" s="153">
        <f>[1]节奏总纲!AG1343</f>
        <v>114.23535655808304</v>
      </c>
      <c r="V1343" s="153">
        <f>[1]节奏总纲!AH1343</f>
        <v>123.23745270762531</v>
      </c>
      <c r="AN1343" s="153">
        <f>[1]节奏总纲!AZ1343</f>
        <v>1340</v>
      </c>
      <c r="AO1343" s="153">
        <f>[1]节奏总纲!BA1343</f>
        <v>55.574871601960162</v>
      </c>
      <c r="AP1343" s="153">
        <f>[1]节奏总纲!BB1343</f>
        <v>57.104264992975466</v>
      </c>
      <c r="AQ1343" s="153">
        <f>[1]节奏总纲!BC1343</f>
        <v>59.066356841552704</v>
      </c>
      <c r="AR1343" s="153">
        <f>[1]节奏总纲!BD1343</f>
        <v>61.826091962410835</v>
      </c>
      <c r="AS1343" s="153">
        <f>[1]节奏总纲!BE1343</f>
        <v>66.553301679909325</v>
      </c>
    </row>
    <row r="1344" spans="17:45" x14ac:dyDescent="0.15">
      <c r="Q1344" s="153">
        <f>[1]节奏总纲!AC1344</f>
        <v>1341</v>
      </c>
      <c r="R1344" s="153">
        <f>[1]节奏总纲!AD1344</f>
        <v>103.89858894188522</v>
      </c>
      <c r="S1344" s="153">
        <f>[1]节奏总纲!AE1344</f>
        <v>106.17490214565031</v>
      </c>
      <c r="T1344" s="153">
        <f>[1]节奏总纲!AF1344</f>
        <v>109.41200202784418</v>
      </c>
      <c r="U1344" s="153">
        <f>[1]节奏总纲!AG1344</f>
        <v>114.2467486823288</v>
      </c>
      <c r="V1344" s="153">
        <f>[1]节奏总纲!AH1344</f>
        <v>123.24751660788124</v>
      </c>
      <c r="AN1344" s="153">
        <f>[1]节奏总纲!AZ1344</f>
        <v>1341</v>
      </c>
      <c r="AO1344" s="153">
        <f>[1]节奏总纲!BA1344</f>
        <v>55.580013566199518</v>
      </c>
      <c r="AP1344" s="153">
        <f>[1]节奏总纲!BB1344</f>
        <v>57.109060963063811</v>
      </c>
      <c r="AQ1344" s="153">
        <f>[1]节奏总纲!BC1344</f>
        <v>59.071129458337097</v>
      </c>
      <c r="AR1344" s="153">
        <f>[1]节奏总纲!BD1344</f>
        <v>61.83143625037156</v>
      </c>
      <c r="AS1344" s="153">
        <f>[1]节奏总纲!BE1344</f>
        <v>66.558453317719014</v>
      </c>
    </row>
    <row r="1345" spans="17:45" x14ac:dyDescent="0.15">
      <c r="Q1345" s="153">
        <f>[1]节奏总纲!AC1345</f>
        <v>1342</v>
      </c>
      <c r="R1345" s="153">
        <f>[1]节奏总纲!AD1345</f>
        <v>103.90964059249237</v>
      </c>
      <c r="S1345" s="153">
        <f>[1]节奏总纲!AE1345</f>
        <v>106.18548877944517</v>
      </c>
      <c r="T1345" s="153">
        <f>[1]节奏总纲!AF1345</f>
        <v>109.4224493446185</v>
      </c>
      <c r="U1345" s="153">
        <f>[1]节奏总纲!AG1345</f>
        <v>114.25814080657456</v>
      </c>
      <c r="V1345" s="153">
        <f>[1]节奏总纲!AH1345</f>
        <v>123.25758050813715</v>
      </c>
      <c r="AN1345" s="153">
        <f>[1]节奏总纲!AZ1345</f>
        <v>1342</v>
      </c>
      <c r="AO1345" s="153">
        <f>[1]节奏总纲!BA1345</f>
        <v>55.585155530438875</v>
      </c>
      <c r="AP1345" s="153">
        <f>[1]节奏总纲!BB1345</f>
        <v>57.11385693315215</v>
      </c>
      <c r="AQ1345" s="153">
        <f>[1]节奏总纲!BC1345</f>
        <v>59.07590207512149</v>
      </c>
      <c r="AR1345" s="153">
        <f>[1]节奏总纲!BD1345</f>
        <v>61.836780538332278</v>
      </c>
      <c r="AS1345" s="153">
        <f>[1]节奏总纲!BE1345</f>
        <v>66.563604955528717</v>
      </c>
    </row>
    <row r="1346" spans="17:45" x14ac:dyDescent="0.15">
      <c r="Q1346" s="153">
        <f>[1]节奏总纲!AC1346</f>
        <v>1343</v>
      </c>
      <c r="R1346" s="153">
        <f>[1]节奏总纲!AD1346</f>
        <v>103.92069224309952</v>
      </c>
      <c r="S1346" s="153">
        <f>[1]节奏总纲!AE1346</f>
        <v>106.19607541324004</v>
      </c>
      <c r="T1346" s="153">
        <f>[1]节奏总纲!AF1346</f>
        <v>109.43289666139282</v>
      </c>
      <c r="U1346" s="153">
        <f>[1]节奏总纲!AG1346</f>
        <v>114.2695329308203</v>
      </c>
      <c r="V1346" s="153">
        <f>[1]节奏总纲!AH1346</f>
        <v>123.26764440839307</v>
      </c>
      <c r="AN1346" s="153">
        <f>[1]节奏总纲!AZ1346</f>
        <v>1343</v>
      </c>
      <c r="AO1346" s="153">
        <f>[1]节奏总纲!BA1346</f>
        <v>55.590297494678232</v>
      </c>
      <c r="AP1346" s="153">
        <f>[1]节奏总纲!BB1346</f>
        <v>57.118652903240495</v>
      </c>
      <c r="AQ1346" s="153">
        <f>[1]节奏总纲!BC1346</f>
        <v>59.080674691905884</v>
      </c>
      <c r="AR1346" s="153">
        <f>[1]节奏总纲!BD1346</f>
        <v>61.842124826293002</v>
      </c>
      <c r="AS1346" s="153">
        <f>[1]节奏总纲!BE1346</f>
        <v>66.568756593338406</v>
      </c>
    </row>
    <row r="1347" spans="17:45" x14ac:dyDescent="0.15">
      <c r="Q1347" s="153">
        <f>[1]节奏总纲!AC1347</f>
        <v>1344</v>
      </c>
      <c r="R1347" s="153">
        <f>[1]节奏总纲!AD1347</f>
        <v>103.93174389370667</v>
      </c>
      <c r="S1347" s="153">
        <f>[1]节奏总纲!AE1347</f>
        <v>106.2066620470349</v>
      </c>
      <c r="T1347" s="153">
        <f>[1]节奏总纲!AF1347</f>
        <v>109.44334397816715</v>
      </c>
      <c r="U1347" s="153">
        <f>[1]节奏总纲!AG1347</f>
        <v>114.28092505506606</v>
      </c>
      <c r="V1347" s="153">
        <f>[1]节奏总纲!AH1347</f>
        <v>123.27770830864898</v>
      </c>
      <c r="AN1347" s="153">
        <f>[1]节奏总纲!AZ1347</f>
        <v>1344</v>
      </c>
      <c r="AO1347" s="153">
        <f>[1]节奏总纲!BA1347</f>
        <v>55.595439458917589</v>
      </c>
      <c r="AP1347" s="153">
        <f>[1]节奏总纲!BB1347</f>
        <v>57.123448873328833</v>
      </c>
      <c r="AQ1347" s="153">
        <f>[1]节奏总纲!BC1347</f>
        <v>59.085447308690284</v>
      </c>
      <c r="AR1347" s="153">
        <f>[1]节奏总纲!BD1347</f>
        <v>61.847469114253727</v>
      </c>
      <c r="AS1347" s="153">
        <f>[1]节奏总纲!BE1347</f>
        <v>66.573908231148096</v>
      </c>
    </row>
    <row r="1348" spans="17:45" x14ac:dyDescent="0.15">
      <c r="Q1348" s="153">
        <f>[1]节奏总纲!AC1348</f>
        <v>1345</v>
      </c>
      <c r="R1348" s="153">
        <f>[1]节奏总纲!AD1348</f>
        <v>103.94279554431382</v>
      </c>
      <c r="S1348" s="153">
        <f>[1]节奏总纲!AE1348</f>
        <v>106.21724868082975</v>
      </c>
      <c r="T1348" s="153">
        <f>[1]节奏总纲!AF1348</f>
        <v>109.45379129494147</v>
      </c>
      <c r="U1348" s="153">
        <f>[1]节奏总纲!AG1348</f>
        <v>114.29231717931182</v>
      </c>
      <c r="V1348" s="153">
        <f>[1]节奏总纲!AH1348</f>
        <v>123.2877722089049</v>
      </c>
      <c r="AN1348" s="153">
        <f>[1]节奏总纲!AZ1348</f>
        <v>1345</v>
      </c>
      <c r="AO1348" s="153">
        <f>[1]节奏总纲!BA1348</f>
        <v>55.600581423156946</v>
      </c>
      <c r="AP1348" s="153">
        <f>[1]节奏总纲!BB1348</f>
        <v>57.128244843417178</v>
      </c>
      <c r="AQ1348" s="153">
        <f>[1]节奏总纲!BC1348</f>
        <v>59.090219925474678</v>
      </c>
      <c r="AR1348" s="153">
        <f>[1]节奏总纲!BD1348</f>
        <v>61.852813402214451</v>
      </c>
      <c r="AS1348" s="153">
        <f>[1]节奏总纲!BE1348</f>
        <v>66.579059868957785</v>
      </c>
    </row>
    <row r="1349" spans="17:45" x14ac:dyDescent="0.15">
      <c r="Q1349" s="153">
        <f>[1]节奏总纲!AC1349</f>
        <v>1346</v>
      </c>
      <c r="R1349" s="153">
        <f>[1]节奏总纲!AD1349</f>
        <v>103.95384719492098</v>
      </c>
      <c r="S1349" s="153">
        <f>[1]节奏总纲!AE1349</f>
        <v>106.22783531462461</v>
      </c>
      <c r="T1349" s="153">
        <f>[1]节奏总纲!AF1349</f>
        <v>109.4642386117158</v>
      </c>
      <c r="U1349" s="153">
        <f>[1]节奏总纲!AG1349</f>
        <v>114.30370930355757</v>
      </c>
      <c r="V1349" s="153">
        <f>[1]节奏总纲!AH1349</f>
        <v>123.29783610916081</v>
      </c>
      <c r="AN1349" s="153">
        <f>[1]节奏总纲!AZ1349</f>
        <v>1346</v>
      </c>
      <c r="AO1349" s="153">
        <f>[1]节奏总纲!BA1349</f>
        <v>55.605723387396303</v>
      </c>
      <c r="AP1349" s="153">
        <f>[1]节奏总纲!BB1349</f>
        <v>57.133040813505517</v>
      </c>
      <c r="AQ1349" s="153">
        <f>[1]节奏总纲!BC1349</f>
        <v>59.094992542259071</v>
      </c>
      <c r="AR1349" s="153">
        <f>[1]节奏总纲!BD1349</f>
        <v>61.858157690175169</v>
      </c>
      <c r="AS1349" s="153">
        <f>[1]节奏总纲!BE1349</f>
        <v>66.584211506767488</v>
      </c>
    </row>
    <row r="1350" spans="17:45" x14ac:dyDescent="0.15">
      <c r="Q1350" s="153">
        <f>[1]节奏总纲!AC1350</f>
        <v>1347</v>
      </c>
      <c r="R1350" s="153">
        <f>[1]节奏总纲!AD1350</f>
        <v>103.96489884552813</v>
      </c>
      <c r="S1350" s="153">
        <f>[1]节奏总纲!AE1350</f>
        <v>106.23842194841947</v>
      </c>
      <c r="T1350" s="153">
        <f>[1]节奏总纲!AF1350</f>
        <v>109.47468592849012</v>
      </c>
      <c r="U1350" s="153">
        <f>[1]节奏总纲!AG1350</f>
        <v>114.31510142780333</v>
      </c>
      <c r="V1350" s="153">
        <f>[1]节奏总纲!AH1350</f>
        <v>123.30790000941673</v>
      </c>
      <c r="AN1350" s="153">
        <f>[1]节奏总纲!AZ1350</f>
        <v>1347</v>
      </c>
      <c r="AO1350" s="153">
        <f>[1]节奏总纲!BA1350</f>
        <v>55.61086535163566</v>
      </c>
      <c r="AP1350" s="153">
        <f>[1]节奏总纲!BB1350</f>
        <v>57.137836783593862</v>
      </c>
      <c r="AQ1350" s="153">
        <f>[1]节奏总纲!BC1350</f>
        <v>59.099765159043464</v>
      </c>
      <c r="AR1350" s="153">
        <f>[1]节奏总纲!BD1350</f>
        <v>61.863501978135893</v>
      </c>
      <c r="AS1350" s="153">
        <f>[1]节奏总纲!BE1350</f>
        <v>66.589363144577177</v>
      </c>
    </row>
    <row r="1351" spans="17:45" x14ac:dyDescent="0.15">
      <c r="Q1351" s="153">
        <f>[1]节奏总纲!AC1351</f>
        <v>1348</v>
      </c>
      <c r="R1351" s="153">
        <f>[1]节奏总纲!AD1351</f>
        <v>103.97595049613528</v>
      </c>
      <c r="S1351" s="153">
        <f>[1]节奏总纲!AE1351</f>
        <v>106.24900858221434</v>
      </c>
      <c r="T1351" s="153">
        <f>[1]节奏总纲!AF1351</f>
        <v>109.48513324526444</v>
      </c>
      <c r="U1351" s="153">
        <f>[1]节奏总纲!AG1351</f>
        <v>114.32649355204909</v>
      </c>
      <c r="V1351" s="153">
        <f>[1]节奏总纲!AH1351</f>
        <v>123.31796390967266</v>
      </c>
      <c r="AN1351" s="153">
        <f>[1]节奏总纲!AZ1351</f>
        <v>1348</v>
      </c>
      <c r="AO1351" s="153">
        <f>[1]节奏总纲!BA1351</f>
        <v>55.616007315875017</v>
      </c>
      <c r="AP1351" s="153">
        <f>[1]节奏总纲!BB1351</f>
        <v>57.1426327536822</v>
      </c>
      <c r="AQ1351" s="153">
        <f>[1]节奏总纲!BC1351</f>
        <v>59.104537775827865</v>
      </c>
      <c r="AR1351" s="153">
        <f>[1]节奏总纲!BD1351</f>
        <v>61.868846266096618</v>
      </c>
      <c r="AS1351" s="153">
        <f>[1]节奏总纲!BE1351</f>
        <v>66.594514782386867</v>
      </c>
    </row>
    <row r="1352" spans="17:45" x14ac:dyDescent="0.15">
      <c r="Q1352" s="153">
        <f>[1]节奏总纲!AC1352</f>
        <v>1349</v>
      </c>
      <c r="R1352" s="153">
        <f>[1]节奏总纲!AD1352</f>
        <v>103.98700214674243</v>
      </c>
      <c r="S1352" s="153">
        <f>[1]节奏总纲!AE1352</f>
        <v>106.2595952160092</v>
      </c>
      <c r="T1352" s="153">
        <f>[1]节奏总纲!AF1352</f>
        <v>109.49558056203877</v>
      </c>
      <c r="U1352" s="153">
        <f>[1]节奏总纲!AG1352</f>
        <v>114.33788567629485</v>
      </c>
      <c r="V1352" s="153">
        <f>[1]节奏总纲!AH1352</f>
        <v>123.32802780992857</v>
      </c>
      <c r="AN1352" s="153">
        <f>[1]节奏总纲!AZ1352</f>
        <v>1349</v>
      </c>
      <c r="AO1352" s="153">
        <f>[1]节奏总纲!BA1352</f>
        <v>55.621149280114373</v>
      </c>
      <c r="AP1352" s="153">
        <f>[1]节奏总纲!BB1352</f>
        <v>57.147428723770545</v>
      </c>
      <c r="AQ1352" s="153">
        <f>[1]节奏总纲!BC1352</f>
        <v>59.109310392612258</v>
      </c>
      <c r="AR1352" s="153">
        <f>[1]节奏总纲!BD1352</f>
        <v>61.874190554057343</v>
      </c>
      <c r="AS1352" s="153">
        <f>[1]节奏总纲!BE1352</f>
        <v>66.599666420196556</v>
      </c>
    </row>
    <row r="1353" spans="17:45" x14ac:dyDescent="0.15">
      <c r="Q1353" s="153">
        <f>[1]节奏总纲!AC1353</f>
        <v>1350</v>
      </c>
      <c r="R1353" s="153">
        <f>[1]节奏总纲!AD1353</f>
        <v>103.99805379734958</v>
      </c>
      <c r="S1353" s="153">
        <f>[1]节奏总纲!AE1353</f>
        <v>106.27018184980406</v>
      </c>
      <c r="T1353" s="153">
        <f>[1]节奏总纲!AF1353</f>
        <v>109.50602787881309</v>
      </c>
      <c r="U1353" s="153">
        <f>[1]节奏总纲!AG1353</f>
        <v>114.34927780054059</v>
      </c>
      <c r="V1353" s="153">
        <f>[1]节奏总纲!AH1353</f>
        <v>123.33809171018449</v>
      </c>
      <c r="AN1353" s="153">
        <f>[1]节奏总纲!AZ1353</f>
        <v>1350</v>
      </c>
      <c r="AO1353" s="153">
        <f>[1]节奏总纲!BA1353</f>
        <v>55.626291244353737</v>
      </c>
      <c r="AP1353" s="153">
        <f>[1]节奏总纲!BB1353</f>
        <v>57.152224693858884</v>
      </c>
      <c r="AQ1353" s="153">
        <f>[1]节奏总纲!BC1353</f>
        <v>59.114083009396651</v>
      </c>
      <c r="AR1353" s="153">
        <f>[1]节奏总纲!BD1353</f>
        <v>61.879534842018067</v>
      </c>
      <c r="AS1353" s="153">
        <f>[1]节奏总纲!BE1353</f>
        <v>66.604818058006245</v>
      </c>
    </row>
    <row r="1354" spans="17:45" x14ac:dyDescent="0.15">
      <c r="Q1354" s="153">
        <f>[1]节奏总纲!AC1354</f>
        <v>1351</v>
      </c>
      <c r="R1354" s="153">
        <f>[1]节奏总纲!AD1354</f>
        <v>104.00849568334635</v>
      </c>
      <c r="S1354" s="153">
        <f>[1]节奏总纲!AE1354</f>
        <v>106.28076848359892</v>
      </c>
      <c r="T1354" s="153">
        <f>[1]节奏总纲!AF1354</f>
        <v>109.5164751955874</v>
      </c>
      <c r="U1354" s="153">
        <f>[1]节奏总纲!AG1354</f>
        <v>114.36066992478635</v>
      </c>
      <c r="V1354" s="153">
        <f>[1]节奏总纲!AH1354</f>
        <v>123.3481556104404</v>
      </c>
      <c r="AN1354" s="153">
        <f>[1]节奏总纲!AZ1354</f>
        <v>1351</v>
      </c>
      <c r="AO1354" s="153">
        <f>[1]节奏总纲!BA1354</f>
        <v>55.631433208593094</v>
      </c>
      <c r="AP1354" s="153">
        <f>[1]节奏总纲!BB1354</f>
        <v>57.157020663947229</v>
      </c>
      <c r="AQ1354" s="153">
        <f>[1]节奏总纲!BC1354</f>
        <v>59.118855626181045</v>
      </c>
      <c r="AR1354" s="153">
        <f>[1]节奏总纲!BD1354</f>
        <v>61.884879129978785</v>
      </c>
      <c r="AS1354" s="153">
        <f>[1]节奏总纲!BE1354</f>
        <v>66.609969695815948</v>
      </c>
    </row>
    <row r="1355" spans="17:45" x14ac:dyDescent="0.15">
      <c r="Q1355" s="153">
        <f>[1]节奏总纲!AC1355</f>
        <v>1352</v>
      </c>
      <c r="R1355" s="153">
        <f>[1]节奏总纲!AD1355</f>
        <v>104.01880723797377</v>
      </c>
      <c r="S1355" s="153">
        <f>[1]节奏总纲!AE1355</f>
        <v>106.29135511739378</v>
      </c>
      <c r="T1355" s="153">
        <f>[1]节奏总纲!AF1355</f>
        <v>109.52692251236174</v>
      </c>
      <c r="U1355" s="153">
        <f>[1]节奏总纲!AG1355</f>
        <v>114.37206204903211</v>
      </c>
      <c r="V1355" s="153">
        <f>[1]节奏总纲!AH1355</f>
        <v>123.35821951069632</v>
      </c>
      <c r="AN1355" s="153">
        <f>[1]节奏总纲!AZ1355</f>
        <v>1352</v>
      </c>
      <c r="AO1355" s="153">
        <f>[1]节奏总纲!BA1355</f>
        <v>55.636575172832451</v>
      </c>
      <c r="AP1355" s="153">
        <f>[1]节奏总纲!BB1355</f>
        <v>57.161816634035567</v>
      </c>
      <c r="AQ1355" s="153">
        <f>[1]节奏总纲!BC1355</f>
        <v>59.123628242965445</v>
      </c>
      <c r="AR1355" s="153">
        <f>[1]节奏总纲!BD1355</f>
        <v>61.890223417939509</v>
      </c>
      <c r="AS1355" s="153">
        <f>[1]节奏总纲!BE1355</f>
        <v>66.615121333625638</v>
      </c>
    </row>
    <row r="1356" spans="17:45" x14ac:dyDescent="0.15">
      <c r="Q1356" s="153">
        <f>[1]节奏总纲!AC1356</f>
        <v>1353</v>
      </c>
      <c r="R1356" s="153">
        <f>[1]节奏总纲!AD1356</f>
        <v>104.02911879260118</v>
      </c>
      <c r="S1356" s="153">
        <f>[1]节奏总纲!AE1356</f>
        <v>106.30194175118865</v>
      </c>
      <c r="T1356" s="153">
        <f>[1]节奏总纲!AF1356</f>
        <v>109.53736982913605</v>
      </c>
      <c r="U1356" s="153">
        <f>[1]节奏总纲!AG1356</f>
        <v>114.38345417327785</v>
      </c>
      <c r="V1356" s="153">
        <f>[1]节奏总纲!AH1356</f>
        <v>123.36828341095223</v>
      </c>
      <c r="AN1356" s="153">
        <f>[1]节奏总纲!AZ1356</f>
        <v>1353</v>
      </c>
      <c r="AO1356" s="153">
        <f>[1]节奏总纲!BA1356</f>
        <v>55.641717137071808</v>
      </c>
      <c r="AP1356" s="153">
        <f>[1]节奏总纲!BB1356</f>
        <v>57.166612604123912</v>
      </c>
      <c r="AQ1356" s="153">
        <f>[1]节奏总纲!BC1356</f>
        <v>59.128400859749839</v>
      </c>
      <c r="AR1356" s="153">
        <f>[1]节奏总纲!BD1356</f>
        <v>61.895567705900234</v>
      </c>
      <c r="AS1356" s="153">
        <f>[1]节奏总纲!BE1356</f>
        <v>66.620272971435327</v>
      </c>
    </row>
    <row r="1357" spans="17:45" x14ac:dyDescent="0.15">
      <c r="Q1357" s="153">
        <f>[1]节奏总纲!AC1357</f>
        <v>1354</v>
      </c>
      <c r="R1357" s="153">
        <f>[1]节奏总纲!AD1357</f>
        <v>104.03943034722859</v>
      </c>
      <c r="S1357" s="153">
        <f>[1]节奏总纲!AE1357</f>
        <v>106.31252838498351</v>
      </c>
      <c r="T1357" s="153">
        <f>[1]节奏总纲!AF1357</f>
        <v>109.54781714591039</v>
      </c>
      <c r="U1357" s="153">
        <f>[1]节奏总纲!AG1357</f>
        <v>114.39484629752361</v>
      </c>
      <c r="V1357" s="153">
        <f>[1]节奏总纲!AH1357</f>
        <v>123.37834731120815</v>
      </c>
      <c r="AN1357" s="153">
        <f>[1]节奏总纲!AZ1357</f>
        <v>1354</v>
      </c>
      <c r="AO1357" s="153">
        <f>[1]节奏总纲!BA1357</f>
        <v>55.646859101311165</v>
      </c>
      <c r="AP1357" s="153">
        <f>[1]节奏总纲!BB1357</f>
        <v>57.171408574212251</v>
      </c>
      <c r="AQ1357" s="153">
        <f>[1]节奏总纲!BC1357</f>
        <v>59.133173476534232</v>
      </c>
      <c r="AR1357" s="153">
        <f>[1]节奏总纲!BD1357</f>
        <v>61.900911993860959</v>
      </c>
      <c r="AS1357" s="153">
        <f>[1]节奏总纲!BE1357</f>
        <v>66.625424609245016</v>
      </c>
    </row>
    <row r="1358" spans="17:45" x14ac:dyDescent="0.15">
      <c r="Q1358" s="153">
        <f>[1]节奏总纲!AC1358</f>
        <v>1355</v>
      </c>
      <c r="R1358" s="153">
        <f>[1]节奏总纲!AD1358</f>
        <v>104.049741901856</v>
      </c>
      <c r="S1358" s="153">
        <f>[1]节奏总纲!AE1358</f>
        <v>106.32311501877837</v>
      </c>
      <c r="T1358" s="153">
        <f>[1]节奏总纲!AF1358</f>
        <v>109.5582644626847</v>
      </c>
      <c r="U1358" s="153">
        <f>[1]节奏总纲!AG1358</f>
        <v>114.40623842176937</v>
      </c>
      <c r="V1358" s="153">
        <f>[1]节奏总纲!AH1358</f>
        <v>123.38841121146406</v>
      </c>
      <c r="AN1358" s="153">
        <f>[1]节奏总纲!AZ1358</f>
        <v>1355</v>
      </c>
      <c r="AO1358" s="153">
        <f>[1]节奏总纲!BA1358</f>
        <v>55.652001065550522</v>
      </c>
      <c r="AP1358" s="153">
        <f>[1]节奏总纲!BB1358</f>
        <v>57.176204544300596</v>
      </c>
      <c r="AQ1358" s="153">
        <f>[1]节奏总纲!BC1358</f>
        <v>59.137946093318625</v>
      </c>
      <c r="AR1358" s="153">
        <f>[1]节奏总纲!BD1358</f>
        <v>61.906256281821676</v>
      </c>
      <c r="AS1358" s="153">
        <f>[1]节奏总纲!BE1358</f>
        <v>66.630576247054719</v>
      </c>
    </row>
    <row r="1359" spans="17:45" x14ac:dyDescent="0.15">
      <c r="Q1359" s="153">
        <f>[1]节奏总纲!AC1359</f>
        <v>1356</v>
      </c>
      <c r="R1359" s="153">
        <f>[1]节奏总纲!AD1359</f>
        <v>104.06005345648342</v>
      </c>
      <c r="S1359" s="153">
        <f>[1]节奏总纲!AE1359</f>
        <v>106.33370165257323</v>
      </c>
      <c r="T1359" s="153">
        <f>[1]节奏总纲!AF1359</f>
        <v>109.56871177945902</v>
      </c>
      <c r="U1359" s="153">
        <f>[1]节奏总纲!AG1359</f>
        <v>114.41763054601512</v>
      </c>
      <c r="V1359" s="153">
        <f>[1]节奏总纲!AH1359</f>
        <v>123.39847511171999</v>
      </c>
      <c r="AN1359" s="153">
        <f>[1]节奏总纲!AZ1359</f>
        <v>1356</v>
      </c>
      <c r="AO1359" s="153">
        <f>[1]节奏总纲!BA1359</f>
        <v>55.657143029789879</v>
      </c>
      <c r="AP1359" s="153">
        <f>[1]节奏总纲!BB1359</f>
        <v>57.181000514388934</v>
      </c>
      <c r="AQ1359" s="153">
        <f>[1]节奏总纲!BC1359</f>
        <v>59.142718710103026</v>
      </c>
      <c r="AR1359" s="153">
        <f>[1]节奏总纲!BD1359</f>
        <v>61.911600569782401</v>
      </c>
      <c r="AS1359" s="153">
        <f>[1]节奏总纲!BE1359</f>
        <v>66.635727884864409</v>
      </c>
    </row>
    <row r="1360" spans="17:45" x14ac:dyDescent="0.15">
      <c r="Q1360" s="153">
        <f>[1]节奏总纲!AC1360</f>
        <v>1357</v>
      </c>
      <c r="R1360" s="153">
        <f>[1]节奏总纲!AD1360</f>
        <v>104.07036501111082</v>
      </c>
      <c r="S1360" s="153">
        <f>[1]节奏总纲!AE1360</f>
        <v>106.34428828636808</v>
      </c>
      <c r="T1360" s="153">
        <f>[1]节奏总纲!AF1360</f>
        <v>109.57915909623335</v>
      </c>
      <c r="U1360" s="153">
        <f>[1]节奏总纲!AG1360</f>
        <v>114.42902267026088</v>
      </c>
      <c r="V1360" s="153">
        <f>[1]节奏总纲!AH1360</f>
        <v>123.4085390119759</v>
      </c>
      <c r="AN1360" s="153">
        <f>[1]节奏总纲!AZ1360</f>
        <v>1357</v>
      </c>
      <c r="AO1360" s="153">
        <f>[1]节奏总纲!BA1360</f>
        <v>55.662284994029235</v>
      </c>
      <c r="AP1360" s="153">
        <f>[1]节奏总纲!BB1360</f>
        <v>57.185796484477279</v>
      </c>
      <c r="AQ1360" s="153">
        <f>[1]节奏总纲!BC1360</f>
        <v>59.147491326887419</v>
      </c>
      <c r="AR1360" s="153">
        <f>[1]节奏总纲!BD1360</f>
        <v>61.916944857743125</v>
      </c>
      <c r="AS1360" s="153">
        <f>[1]节奏总纲!BE1360</f>
        <v>66.640879522674098</v>
      </c>
    </row>
    <row r="1361" spans="17:45" x14ac:dyDescent="0.15">
      <c r="Q1361" s="153">
        <f>[1]节奏总纲!AC1361</f>
        <v>1358</v>
      </c>
      <c r="R1361" s="153">
        <f>[1]节奏总纲!AD1361</f>
        <v>104.08067656573823</v>
      </c>
      <c r="S1361" s="153">
        <f>[1]节奏总纲!AE1361</f>
        <v>106.35487492016294</v>
      </c>
      <c r="T1361" s="153">
        <f>[1]节奏总纲!AF1361</f>
        <v>109.58960641300767</v>
      </c>
      <c r="U1361" s="153">
        <f>[1]节奏总纲!AG1361</f>
        <v>114.44041479450664</v>
      </c>
      <c r="V1361" s="153">
        <f>[1]节奏总纲!AH1361</f>
        <v>123.41860291223182</v>
      </c>
      <c r="AN1361" s="153">
        <f>[1]节奏总纲!AZ1361</f>
        <v>1358</v>
      </c>
      <c r="AO1361" s="153">
        <f>[1]节奏总纲!BA1361</f>
        <v>55.667426958268592</v>
      </c>
      <c r="AP1361" s="153">
        <f>[1]节奏总纲!BB1361</f>
        <v>57.190592454565618</v>
      </c>
      <c r="AQ1361" s="153">
        <f>[1]节奏总纲!BC1361</f>
        <v>59.152263943671812</v>
      </c>
      <c r="AR1361" s="153">
        <f>[1]节奏总纲!BD1361</f>
        <v>61.92228914570385</v>
      </c>
      <c r="AS1361" s="153">
        <f>[1]节奏总纲!BE1361</f>
        <v>66.646031160483787</v>
      </c>
    </row>
    <row r="1362" spans="17:45" x14ac:dyDescent="0.15">
      <c r="Q1362" s="153">
        <f>[1]节奏总纲!AC1362</f>
        <v>1359</v>
      </c>
      <c r="R1362" s="153">
        <f>[1]节奏总纲!AD1362</f>
        <v>104.09098812036564</v>
      </c>
      <c r="S1362" s="153">
        <f>[1]节奏总纲!AE1362</f>
        <v>106.36546155395781</v>
      </c>
      <c r="T1362" s="153">
        <f>[1]节奏总纲!AF1362</f>
        <v>109.600053729782</v>
      </c>
      <c r="U1362" s="153">
        <f>[1]节奏总纲!AG1362</f>
        <v>114.4518069187524</v>
      </c>
      <c r="V1362" s="153">
        <f>[1]节奏总纲!AH1362</f>
        <v>123.42866681248773</v>
      </c>
      <c r="AN1362" s="153">
        <f>[1]节奏总纲!AZ1362</f>
        <v>1359</v>
      </c>
      <c r="AO1362" s="153">
        <f>[1]节奏总纲!BA1362</f>
        <v>55.672568922507949</v>
      </c>
      <c r="AP1362" s="153">
        <f>[1]节奏总纲!BB1362</f>
        <v>57.195388424653963</v>
      </c>
      <c r="AQ1362" s="153">
        <f>[1]节奏总纲!BC1362</f>
        <v>59.157036560456206</v>
      </c>
      <c r="AR1362" s="153">
        <f>[1]节奏总纲!BD1362</f>
        <v>61.927633433664568</v>
      </c>
      <c r="AS1362" s="153">
        <f>[1]节奏总纲!BE1362</f>
        <v>66.65118279829349</v>
      </c>
    </row>
    <row r="1363" spans="17:45" x14ac:dyDescent="0.15">
      <c r="Q1363" s="153">
        <f>[1]节奏总纲!AC1363</f>
        <v>1360</v>
      </c>
      <c r="R1363" s="153">
        <f>[1]节奏总纲!AD1363</f>
        <v>104.10129967499306</v>
      </c>
      <c r="S1363" s="153">
        <f>[1]节奏总纲!AE1363</f>
        <v>106.37604818775267</v>
      </c>
      <c r="T1363" s="153">
        <f>[1]节奏总纲!AF1363</f>
        <v>109.61050104655632</v>
      </c>
      <c r="U1363" s="153">
        <f>[1]节奏总纲!AG1363</f>
        <v>114.46319904299814</v>
      </c>
      <c r="V1363" s="153">
        <f>[1]节奏总纲!AH1363</f>
        <v>123.43873071274365</v>
      </c>
      <c r="AN1363" s="153">
        <f>[1]节奏总纲!AZ1363</f>
        <v>1360</v>
      </c>
      <c r="AO1363" s="153">
        <f>[1]节奏总纲!BA1363</f>
        <v>55.677710886747306</v>
      </c>
      <c r="AP1363" s="153">
        <f>[1]节奏总纲!BB1363</f>
        <v>57.200184394742301</v>
      </c>
      <c r="AQ1363" s="153">
        <f>[1]节奏总纲!BC1363</f>
        <v>59.161809177240606</v>
      </c>
      <c r="AR1363" s="153">
        <f>[1]节奏总纲!BD1363</f>
        <v>61.932977721625292</v>
      </c>
      <c r="AS1363" s="153">
        <f>[1]节奏总纲!BE1363</f>
        <v>66.65633443610318</v>
      </c>
    </row>
    <row r="1364" spans="17:45" x14ac:dyDescent="0.15">
      <c r="Q1364" s="153">
        <f>[1]节奏总纲!AC1364</f>
        <v>1361</v>
      </c>
      <c r="R1364" s="153">
        <f>[1]节奏总纲!AD1364</f>
        <v>104.11161122962046</v>
      </c>
      <c r="S1364" s="153">
        <f>[1]节奏总纲!AE1364</f>
        <v>106.38663482154753</v>
      </c>
      <c r="T1364" s="153">
        <f>[1]节奏总纲!AF1364</f>
        <v>109.62094836333064</v>
      </c>
      <c r="U1364" s="153">
        <f>[1]节奏总纲!AG1364</f>
        <v>114.4745911672439</v>
      </c>
      <c r="V1364" s="153">
        <f>[1]节奏总纲!AH1364</f>
        <v>123.44879461299956</v>
      </c>
      <c r="AN1364" s="153">
        <f>[1]节奏总纲!AZ1364</f>
        <v>1361</v>
      </c>
      <c r="AO1364" s="153">
        <f>[1]节奏总纲!BA1364</f>
        <v>55.682852850986663</v>
      </c>
      <c r="AP1364" s="153">
        <f>[1]节奏总纲!BB1364</f>
        <v>57.204980364830647</v>
      </c>
      <c r="AQ1364" s="153">
        <f>[1]节奏总纲!BC1364</f>
        <v>59.166581794024999</v>
      </c>
      <c r="AR1364" s="153">
        <f>[1]节奏总纲!BD1364</f>
        <v>61.938322009586017</v>
      </c>
      <c r="AS1364" s="153">
        <f>[1]节奏总纲!BE1364</f>
        <v>66.661486073912869</v>
      </c>
    </row>
    <row r="1365" spans="17:45" x14ac:dyDescent="0.15">
      <c r="Q1365" s="153">
        <f>[1]节奏总纲!AC1365</f>
        <v>1362</v>
      </c>
      <c r="R1365" s="153">
        <f>[1]节奏总纲!AD1365</f>
        <v>104.12192278424787</v>
      </c>
      <c r="S1365" s="153">
        <f>[1]节奏总纲!AE1365</f>
        <v>106.39722145534239</v>
      </c>
      <c r="T1365" s="153">
        <f>[1]节奏总纲!AF1365</f>
        <v>109.63139568010497</v>
      </c>
      <c r="U1365" s="153">
        <f>[1]节奏总纲!AG1365</f>
        <v>114.48598329148966</v>
      </c>
      <c r="V1365" s="153">
        <f>[1]节奏总纲!AH1365</f>
        <v>123.45885851325548</v>
      </c>
      <c r="AN1365" s="153">
        <f>[1]节奏总纲!AZ1365</f>
        <v>1362</v>
      </c>
      <c r="AO1365" s="153">
        <f>[1]节奏总纲!BA1365</f>
        <v>55.68799481522602</v>
      </c>
      <c r="AP1365" s="153">
        <f>[1]节奏总纲!BB1365</f>
        <v>57.209776334918985</v>
      </c>
      <c r="AQ1365" s="153">
        <f>[1]节奏总纲!BC1365</f>
        <v>59.171354410809393</v>
      </c>
      <c r="AR1365" s="153">
        <f>[1]节奏总纲!BD1365</f>
        <v>61.943666297546741</v>
      </c>
      <c r="AS1365" s="153">
        <f>[1]节奏总纲!BE1365</f>
        <v>66.666637711722558</v>
      </c>
    </row>
    <row r="1366" spans="17:45" x14ac:dyDescent="0.15">
      <c r="Q1366" s="153">
        <f>[1]节奏总纲!AC1366</f>
        <v>1363</v>
      </c>
      <c r="R1366" s="153">
        <f>[1]节奏总纲!AD1366</f>
        <v>104.13223433887529</v>
      </c>
      <c r="S1366" s="153">
        <f>[1]节奏总纲!AE1366</f>
        <v>106.40780808913725</v>
      </c>
      <c r="T1366" s="153">
        <f>[1]节奏总纲!AF1366</f>
        <v>109.64184299687929</v>
      </c>
      <c r="U1366" s="153">
        <f>[1]节奏总纲!AG1366</f>
        <v>114.49737541573541</v>
      </c>
      <c r="V1366" s="153">
        <f>[1]节奏总纲!AH1366</f>
        <v>123.46892241351141</v>
      </c>
      <c r="AN1366" s="153">
        <f>[1]节奏总纲!AZ1366</f>
        <v>1363</v>
      </c>
      <c r="AO1366" s="153">
        <f>[1]节奏总纲!BA1366</f>
        <v>55.693136779465384</v>
      </c>
      <c r="AP1366" s="153">
        <f>[1]节奏总纲!BB1366</f>
        <v>57.21457230500733</v>
      </c>
      <c r="AQ1366" s="153">
        <f>[1]节奏总纲!BC1366</f>
        <v>59.176127027593786</v>
      </c>
      <c r="AR1366" s="153">
        <f>[1]节奏总纲!BD1366</f>
        <v>61.949010585507466</v>
      </c>
      <c r="AS1366" s="153">
        <f>[1]节奏总纲!BE1366</f>
        <v>66.671789349532247</v>
      </c>
    </row>
    <row r="1367" spans="17:45" x14ac:dyDescent="0.15">
      <c r="Q1367" s="153">
        <f>[1]节奏总纲!AC1367</f>
        <v>1364</v>
      </c>
      <c r="R1367" s="153">
        <f>[1]节奏总纲!AD1367</f>
        <v>104.1425458935027</v>
      </c>
      <c r="S1367" s="153">
        <f>[1]节奏总纲!AE1367</f>
        <v>106.41839472293212</v>
      </c>
      <c r="T1367" s="153">
        <f>[1]节奏总纲!AF1367</f>
        <v>109.65229031365361</v>
      </c>
      <c r="U1367" s="153">
        <f>[1]节奏总纲!AG1367</f>
        <v>114.50876753998116</v>
      </c>
      <c r="V1367" s="153">
        <f>[1]节奏总纲!AH1367</f>
        <v>123.47898631376732</v>
      </c>
      <c r="AN1367" s="153">
        <f>[1]节奏总纲!AZ1367</f>
        <v>1364</v>
      </c>
      <c r="AO1367" s="153">
        <f>[1]节奏总纲!BA1367</f>
        <v>55.698278743704741</v>
      </c>
      <c r="AP1367" s="153">
        <f>[1]节奏总纲!BB1367</f>
        <v>57.219368275095675</v>
      </c>
      <c r="AQ1367" s="153">
        <f>[1]节奏总纲!BC1367</f>
        <v>59.180899644378187</v>
      </c>
      <c r="AR1367" s="153">
        <f>[1]节奏总纲!BD1367</f>
        <v>61.954354873468183</v>
      </c>
      <c r="AS1367" s="153">
        <f>[1]节奏总纲!BE1367</f>
        <v>66.676940987341951</v>
      </c>
    </row>
    <row r="1368" spans="17:45" x14ac:dyDescent="0.15">
      <c r="Q1368" s="153">
        <f>[1]节奏总纲!AC1368</f>
        <v>1365</v>
      </c>
      <c r="R1368" s="153">
        <f>[1]节奏总纲!AD1368</f>
        <v>104.15285744813011</v>
      </c>
      <c r="S1368" s="153">
        <f>[1]节奏总纲!AE1368</f>
        <v>106.42898135672698</v>
      </c>
      <c r="T1368" s="153">
        <f>[1]节奏总纲!AF1368</f>
        <v>109.66273763042794</v>
      </c>
      <c r="U1368" s="153">
        <f>[1]节奏总纲!AG1368</f>
        <v>114.52015966422692</v>
      </c>
      <c r="V1368" s="153">
        <f>[1]节奏总纲!AH1368</f>
        <v>123.48905021402324</v>
      </c>
      <c r="AN1368" s="153">
        <f>[1]节奏总纲!AZ1368</f>
        <v>1365</v>
      </c>
      <c r="AO1368" s="153">
        <f>[1]节奏总纲!BA1368</f>
        <v>55.703420707944098</v>
      </c>
      <c r="AP1368" s="153">
        <f>[1]节奏总纲!BB1368</f>
        <v>57.224164245184014</v>
      </c>
      <c r="AQ1368" s="153">
        <f>[1]节奏总纲!BC1368</f>
        <v>59.18567226116258</v>
      </c>
      <c r="AR1368" s="153">
        <f>[1]节奏总纲!BD1368</f>
        <v>61.959699161428908</v>
      </c>
      <c r="AS1368" s="153">
        <f>[1]节奏总纲!BE1368</f>
        <v>66.68209262515164</v>
      </c>
    </row>
    <row r="1369" spans="17:45" x14ac:dyDescent="0.15">
      <c r="Q1369" s="153">
        <f>[1]节奏总纲!AC1369</f>
        <v>1366</v>
      </c>
      <c r="R1369" s="153">
        <f>[1]节奏总纲!AD1369</f>
        <v>104.16316900275751</v>
      </c>
      <c r="S1369" s="153">
        <f>[1]节奏总纲!AE1369</f>
        <v>106.43956799052184</v>
      </c>
      <c r="T1369" s="153">
        <f>[1]节奏总纲!AF1369</f>
        <v>109.67318494720226</v>
      </c>
      <c r="U1369" s="153">
        <f>[1]节奏总纲!AG1369</f>
        <v>114.53155178847268</v>
      </c>
      <c r="V1369" s="153">
        <f>[1]节奏总纲!AH1369</f>
        <v>123.49911411427915</v>
      </c>
      <c r="AN1369" s="153">
        <f>[1]节奏总纲!AZ1369</f>
        <v>1366</v>
      </c>
      <c r="AO1369" s="153">
        <f>[1]节奏总纲!BA1369</f>
        <v>55.708562672183454</v>
      </c>
      <c r="AP1369" s="153">
        <f>[1]节奏总纲!BB1369</f>
        <v>57.228960215272359</v>
      </c>
      <c r="AQ1369" s="153">
        <f>[1]节奏总纲!BC1369</f>
        <v>59.190444877946973</v>
      </c>
      <c r="AR1369" s="153">
        <f>[1]节奏总纲!BD1369</f>
        <v>61.965043449389633</v>
      </c>
      <c r="AS1369" s="153">
        <f>[1]节奏总纲!BE1369</f>
        <v>66.687244262961329</v>
      </c>
    </row>
    <row r="1370" spans="17:45" x14ac:dyDescent="0.15">
      <c r="Q1370" s="153">
        <f>[1]节奏总纲!AC1370</f>
        <v>1367</v>
      </c>
      <c r="R1370" s="153">
        <f>[1]节奏总纲!AD1370</f>
        <v>104.17348055738493</v>
      </c>
      <c r="S1370" s="153">
        <f>[1]节奏总纲!AE1370</f>
        <v>106.4501546243167</v>
      </c>
      <c r="T1370" s="153">
        <f>[1]节奏总纲!AF1370</f>
        <v>109.68363226397659</v>
      </c>
      <c r="U1370" s="153">
        <f>[1]节奏总纲!AG1370</f>
        <v>114.54294391271843</v>
      </c>
      <c r="V1370" s="153">
        <f>[1]节奏总纲!AH1370</f>
        <v>123.50917801453507</v>
      </c>
      <c r="AN1370" s="153">
        <f>[1]节奏总纲!AZ1370</f>
        <v>1367</v>
      </c>
      <c r="AO1370" s="153">
        <f>[1]节奏总纲!BA1370</f>
        <v>55.713704636422811</v>
      </c>
      <c r="AP1370" s="153">
        <f>[1]节奏总纲!BB1370</f>
        <v>57.233756185360697</v>
      </c>
      <c r="AQ1370" s="153">
        <f>[1]节奏总纲!BC1370</f>
        <v>59.195217494731367</v>
      </c>
      <c r="AR1370" s="153">
        <f>[1]节奏总纲!BD1370</f>
        <v>61.970387737350357</v>
      </c>
      <c r="AS1370" s="153">
        <f>[1]节奏总纲!BE1370</f>
        <v>66.692395900771018</v>
      </c>
    </row>
    <row r="1371" spans="17:45" x14ac:dyDescent="0.15">
      <c r="Q1371" s="153">
        <f>[1]节奏总纲!AC1371</f>
        <v>1368</v>
      </c>
      <c r="R1371" s="153">
        <f>[1]节奏总纲!AD1371</f>
        <v>104.18379211201234</v>
      </c>
      <c r="S1371" s="153">
        <f>[1]节奏总纲!AE1371</f>
        <v>106.46074125811155</v>
      </c>
      <c r="T1371" s="153">
        <f>[1]节奏总纲!AF1371</f>
        <v>109.69407958075091</v>
      </c>
      <c r="U1371" s="153">
        <f>[1]节奏总纲!AG1371</f>
        <v>114.55433603696419</v>
      </c>
      <c r="V1371" s="153">
        <f>[1]节奏总纲!AH1371</f>
        <v>123.51924191479098</v>
      </c>
      <c r="AN1371" s="153">
        <f>[1]节奏总纲!AZ1371</f>
        <v>1368</v>
      </c>
      <c r="AO1371" s="153">
        <f>[1]节奏总纲!BA1371</f>
        <v>55.718846600662168</v>
      </c>
      <c r="AP1371" s="153">
        <f>[1]节奏总纲!BB1371</f>
        <v>57.238552155449042</v>
      </c>
      <c r="AQ1371" s="153">
        <f>[1]节奏总纲!BC1371</f>
        <v>59.199990111515767</v>
      </c>
      <c r="AR1371" s="153">
        <f>[1]节奏总纲!BD1371</f>
        <v>61.975732025311075</v>
      </c>
      <c r="AS1371" s="153">
        <f>[1]节奏总纲!BE1371</f>
        <v>66.697547538580721</v>
      </c>
    </row>
    <row r="1372" spans="17:45" x14ac:dyDescent="0.15">
      <c r="Q1372" s="153">
        <f>[1]节奏总纲!AC1372</f>
        <v>1369</v>
      </c>
      <c r="R1372" s="153">
        <f>[1]节奏总纲!AD1372</f>
        <v>104.19410366663975</v>
      </c>
      <c r="S1372" s="153">
        <f>[1]节奏总纲!AE1372</f>
        <v>106.47132789190643</v>
      </c>
      <c r="T1372" s="153">
        <f>[1]节奏总纲!AF1372</f>
        <v>109.70452689752523</v>
      </c>
      <c r="U1372" s="153">
        <f>[1]节奏总纲!AG1372</f>
        <v>114.56572816120995</v>
      </c>
      <c r="V1372" s="153">
        <f>[1]节奏总纲!AH1372</f>
        <v>123.5293058150469</v>
      </c>
      <c r="AN1372" s="153">
        <f>[1]节奏总纲!AZ1372</f>
        <v>1369</v>
      </c>
      <c r="AO1372" s="153">
        <f>[1]节奏总纲!BA1372</f>
        <v>55.723988564901525</v>
      </c>
      <c r="AP1372" s="153">
        <f>[1]节奏总纲!BB1372</f>
        <v>57.243348125537381</v>
      </c>
      <c r="AQ1372" s="153">
        <f>[1]节奏总纲!BC1372</f>
        <v>59.20476272830016</v>
      </c>
      <c r="AR1372" s="153">
        <f>[1]节奏总纲!BD1372</f>
        <v>61.981076313271799</v>
      </c>
      <c r="AS1372" s="153">
        <f>[1]节奏总纲!BE1372</f>
        <v>66.702699176390411</v>
      </c>
    </row>
    <row r="1373" spans="17:45" x14ac:dyDescent="0.15">
      <c r="Q1373" s="153">
        <f>[1]节奏总纲!AC1373</f>
        <v>1370</v>
      </c>
      <c r="R1373" s="153">
        <f>[1]节奏总纲!AD1373</f>
        <v>104.20441522126715</v>
      </c>
      <c r="S1373" s="153">
        <f>[1]节奏总纲!AE1373</f>
        <v>106.48191452570128</v>
      </c>
      <c r="T1373" s="153">
        <f>[1]节奏总纲!AF1373</f>
        <v>109.71497421429956</v>
      </c>
      <c r="U1373" s="153">
        <f>[1]节奏总纲!AG1373</f>
        <v>114.57712028545569</v>
      </c>
      <c r="V1373" s="153">
        <f>[1]节奏总纲!AH1373</f>
        <v>123.53936971530283</v>
      </c>
      <c r="AN1373" s="153">
        <f>[1]节奏总纲!AZ1373</f>
        <v>1370</v>
      </c>
      <c r="AO1373" s="153">
        <f>[1]节奏总纲!BA1373</f>
        <v>55.729130529140882</v>
      </c>
      <c r="AP1373" s="153">
        <f>[1]节奏总纲!BB1373</f>
        <v>57.248144095625726</v>
      </c>
      <c r="AQ1373" s="153">
        <f>[1]节奏总纲!BC1373</f>
        <v>59.209535345084554</v>
      </c>
      <c r="AR1373" s="153">
        <f>[1]节奏总纲!BD1373</f>
        <v>61.986420601232524</v>
      </c>
      <c r="AS1373" s="153">
        <f>[1]节奏总纲!BE1373</f>
        <v>66.7078508142001</v>
      </c>
    </row>
    <row r="1374" spans="17:45" x14ac:dyDescent="0.15">
      <c r="Q1374" s="153">
        <f>[1]节奏总纲!AC1374</f>
        <v>1371</v>
      </c>
      <c r="R1374" s="153">
        <f>[1]节奏总纲!AD1374</f>
        <v>104.21472677589458</v>
      </c>
      <c r="S1374" s="153">
        <f>[1]节奏总纲!AE1374</f>
        <v>106.49250115949614</v>
      </c>
      <c r="T1374" s="153">
        <f>[1]节奏总纲!AF1374</f>
        <v>109.72542153107388</v>
      </c>
      <c r="U1374" s="153">
        <f>[1]节奏总纲!AG1374</f>
        <v>114.58851240970145</v>
      </c>
      <c r="V1374" s="153">
        <f>[1]节奏总纲!AH1374</f>
        <v>123.54943361555874</v>
      </c>
      <c r="AN1374" s="153">
        <f>[1]节奏总纲!AZ1374</f>
        <v>1371</v>
      </c>
      <c r="AO1374" s="153">
        <f>[1]节奏总纲!BA1374</f>
        <v>55.734272493380239</v>
      </c>
      <c r="AP1374" s="153">
        <f>[1]节奏总纲!BB1374</f>
        <v>57.252940065714064</v>
      </c>
      <c r="AQ1374" s="153">
        <f>[1]节奏总纲!BC1374</f>
        <v>59.214307961868947</v>
      </c>
      <c r="AR1374" s="153">
        <f>[1]节奏总纲!BD1374</f>
        <v>61.991764889193249</v>
      </c>
      <c r="AS1374" s="153">
        <f>[1]节奏总纲!BE1374</f>
        <v>66.713002452009789</v>
      </c>
    </row>
    <row r="1375" spans="17:45" x14ac:dyDescent="0.15">
      <c r="Q1375" s="153">
        <f>[1]节奏总纲!AC1375</f>
        <v>1372</v>
      </c>
      <c r="R1375" s="153">
        <f>[1]节奏总纲!AD1375</f>
        <v>104.22503833052198</v>
      </c>
      <c r="S1375" s="153">
        <f>[1]节奏总纲!AE1375</f>
        <v>106.503087793291</v>
      </c>
      <c r="T1375" s="153">
        <f>[1]节奏总纲!AF1375</f>
        <v>109.7358688478482</v>
      </c>
      <c r="U1375" s="153">
        <f>[1]节奏总纲!AG1375</f>
        <v>114.59990453394721</v>
      </c>
      <c r="V1375" s="153">
        <f>[1]节奏总纲!AH1375</f>
        <v>123.55949751581466</v>
      </c>
      <c r="AN1375" s="153">
        <f>[1]节奏总纲!AZ1375</f>
        <v>1372</v>
      </c>
      <c r="AO1375" s="153">
        <f>[1]节奏总纲!BA1375</f>
        <v>55.739414457619596</v>
      </c>
      <c r="AP1375" s="153">
        <f>[1]节奏总纲!BB1375</f>
        <v>57.257736035802409</v>
      </c>
      <c r="AQ1375" s="153">
        <f>[1]节奏总纲!BC1375</f>
        <v>59.219080578653347</v>
      </c>
      <c r="AR1375" s="153">
        <f>[1]节奏总纲!BD1375</f>
        <v>61.997109177153973</v>
      </c>
      <c r="AS1375" s="153">
        <f>[1]节奏总纲!BE1375</f>
        <v>66.718154089819492</v>
      </c>
    </row>
    <row r="1376" spans="17:45" x14ac:dyDescent="0.15">
      <c r="Q1376" s="153">
        <f>[1]节奏总纲!AC1376</f>
        <v>1373</v>
      </c>
      <c r="R1376" s="153">
        <f>[1]节奏总纲!AD1376</f>
        <v>104.23534988514939</v>
      </c>
      <c r="S1376" s="153">
        <f>[1]节奏总纲!AE1376</f>
        <v>106.51367442708586</v>
      </c>
      <c r="T1376" s="153">
        <f>[1]节奏总纲!AF1376</f>
        <v>109.74631616462253</v>
      </c>
      <c r="U1376" s="153">
        <f>[1]节奏总纲!AG1376</f>
        <v>114.61129665819296</v>
      </c>
      <c r="V1376" s="153">
        <f>[1]节奏总纲!AH1376</f>
        <v>123.56956141607057</v>
      </c>
      <c r="AN1376" s="153">
        <f>[1]节奏总纲!AZ1376</f>
        <v>1373</v>
      </c>
      <c r="AO1376" s="153">
        <f>[1]节奏总纲!BA1376</f>
        <v>55.744556421858952</v>
      </c>
      <c r="AP1376" s="153">
        <f>[1]节奏总纲!BB1376</f>
        <v>57.262532005890748</v>
      </c>
      <c r="AQ1376" s="153">
        <f>[1]节奏总纲!BC1376</f>
        <v>59.223853195437741</v>
      </c>
      <c r="AR1376" s="153">
        <f>[1]节奏总纲!BD1376</f>
        <v>62.00212000884104</v>
      </c>
      <c r="AS1376" s="153">
        <f>[1]节奏总纲!BE1376</f>
        <v>66.723305727629182</v>
      </c>
    </row>
    <row r="1377" spans="17:45" x14ac:dyDescent="0.15">
      <c r="Q1377" s="153">
        <f>[1]节奏总纲!AC1377</f>
        <v>1374</v>
      </c>
      <c r="R1377" s="153">
        <f>[1]节奏总纲!AD1377</f>
        <v>104.24566143977681</v>
      </c>
      <c r="S1377" s="153">
        <f>[1]节奏总纲!AE1377</f>
        <v>106.52426106088072</v>
      </c>
      <c r="T1377" s="153">
        <f>[1]节奏总纲!AF1377</f>
        <v>109.75676348139685</v>
      </c>
      <c r="U1377" s="153">
        <f>[1]节奏总纲!AG1377</f>
        <v>114.62268878243871</v>
      </c>
      <c r="V1377" s="153">
        <f>[1]节奏总纲!AH1377</f>
        <v>123.57962531632649</v>
      </c>
      <c r="AN1377" s="153">
        <f>[1]节奏总纲!AZ1377</f>
        <v>1374</v>
      </c>
      <c r="AO1377" s="153">
        <f>[1]节奏总纲!BA1377</f>
        <v>55.749698386098309</v>
      </c>
      <c r="AP1377" s="153">
        <f>[1]节奏总纲!BB1377</f>
        <v>57.267327975979093</v>
      </c>
      <c r="AQ1377" s="153">
        <f>[1]节奏总纲!BC1377</f>
        <v>59.228625812222134</v>
      </c>
      <c r="AR1377" s="153">
        <f>[1]节奏总纲!BD1377</f>
        <v>62.006737941925955</v>
      </c>
      <c r="AS1377" s="153">
        <f>[1]节奏总纲!BE1377</f>
        <v>66.728457365438871</v>
      </c>
    </row>
    <row r="1378" spans="17:45" x14ac:dyDescent="0.15">
      <c r="Q1378" s="153">
        <f>[1]节奏总纲!AC1378</f>
        <v>1375</v>
      </c>
      <c r="R1378" s="153">
        <f>[1]节奏总纲!AD1378</f>
        <v>104.25597299440422</v>
      </c>
      <c r="S1378" s="153">
        <f>[1]节奏总纲!AE1378</f>
        <v>106.53484769467559</v>
      </c>
      <c r="T1378" s="153">
        <f>[1]节奏总纲!AF1378</f>
        <v>109.76721079817118</v>
      </c>
      <c r="U1378" s="153">
        <f>[1]节奏总纲!AG1378</f>
        <v>114.63408090668447</v>
      </c>
      <c r="V1378" s="153">
        <f>[1]节奏总纲!AH1378</f>
        <v>123.5896892165824</v>
      </c>
      <c r="AN1378" s="153">
        <f>[1]节奏总纲!AZ1378</f>
        <v>1375</v>
      </c>
      <c r="AO1378" s="153">
        <f>[1]节奏总纲!BA1378</f>
        <v>55.754840350337666</v>
      </c>
      <c r="AP1378" s="153">
        <f>[1]节奏总纲!BB1378</f>
        <v>57.272123946067431</v>
      </c>
      <c r="AQ1378" s="153">
        <f>[1]节奏总纲!BC1378</f>
        <v>59.233398429006527</v>
      </c>
      <c r="AR1378" s="153">
        <f>[1]节奏总纲!BD1378</f>
        <v>62.011355875010864</v>
      </c>
      <c r="AS1378" s="153">
        <f>[1]节奏总纲!BE1378</f>
        <v>66.73360900324856</v>
      </c>
    </row>
    <row r="1379" spans="17:45" x14ac:dyDescent="0.15">
      <c r="Q1379" s="153">
        <f>[1]节奏总纲!AC1379</f>
        <v>1376</v>
      </c>
      <c r="R1379" s="153">
        <f>[1]节奏总纲!AD1379</f>
        <v>104.26628454903162</v>
      </c>
      <c r="S1379" s="153">
        <f>[1]节奏总纲!AE1379</f>
        <v>106.54543432847045</v>
      </c>
      <c r="T1379" s="153">
        <f>[1]节奏总纲!AF1379</f>
        <v>109.7776581149455</v>
      </c>
      <c r="U1379" s="153">
        <f>[1]节奏总纲!AG1379</f>
        <v>114.64547303093023</v>
      </c>
      <c r="V1379" s="153">
        <f>[1]节奏总纲!AH1379</f>
        <v>123.59975311683831</v>
      </c>
      <c r="AN1379" s="153">
        <f>[1]节奏总纲!AZ1379</f>
        <v>1376</v>
      </c>
      <c r="AO1379" s="153">
        <f>[1]节奏总纲!BA1379</f>
        <v>55.75998231457703</v>
      </c>
      <c r="AP1379" s="153">
        <f>[1]节奏总纲!BB1379</f>
        <v>57.276919916155776</v>
      </c>
      <c r="AQ1379" s="153">
        <f>[1]节奏总纲!BC1379</f>
        <v>59.238171045790928</v>
      </c>
      <c r="AR1379" s="153">
        <f>[1]节奏总纲!BD1379</f>
        <v>62.015973808095772</v>
      </c>
      <c r="AS1379" s="153">
        <f>[1]节奏总纲!BE1379</f>
        <v>66.738760641058249</v>
      </c>
    </row>
    <row r="1380" spans="17:45" x14ac:dyDescent="0.15">
      <c r="Q1380" s="153">
        <f>[1]节奏总纲!AC1380</f>
        <v>1377</v>
      </c>
      <c r="R1380" s="153">
        <f>[1]节奏总纲!AD1380</f>
        <v>104.27659610365903</v>
      </c>
      <c r="S1380" s="153">
        <f>[1]节奏总纲!AE1380</f>
        <v>106.55602096226531</v>
      </c>
      <c r="T1380" s="153">
        <f>[1]节奏总纲!AF1380</f>
        <v>109.78810543171981</v>
      </c>
      <c r="U1380" s="153">
        <f>[1]节奏总纲!AG1380</f>
        <v>114.65686515517598</v>
      </c>
      <c r="V1380" s="153">
        <f>[1]节奏总纲!AH1380</f>
        <v>123.60981701709423</v>
      </c>
      <c r="AN1380" s="153">
        <f>[1]节奏总纲!AZ1380</f>
        <v>1377</v>
      </c>
      <c r="AO1380" s="153">
        <f>[1]节奏总纲!BA1380</f>
        <v>55.765124278816387</v>
      </c>
      <c r="AP1380" s="153">
        <f>[1]节奏总纲!BB1380</f>
        <v>57.281715886244115</v>
      </c>
      <c r="AQ1380" s="153">
        <f>[1]节奏总纲!BC1380</f>
        <v>59.242943662575321</v>
      </c>
      <c r="AR1380" s="153">
        <f>[1]节奏总纲!BD1380</f>
        <v>62.020591741180681</v>
      </c>
      <c r="AS1380" s="153">
        <f>[1]节奏总纲!BE1380</f>
        <v>66.743912278867953</v>
      </c>
    </row>
    <row r="1381" spans="17:45" x14ac:dyDescent="0.15">
      <c r="Q1381" s="153">
        <f>[1]节奏总纲!AC1381</f>
        <v>1378</v>
      </c>
      <c r="R1381" s="153">
        <f>[1]节奏总纲!AD1381</f>
        <v>104.28690765828645</v>
      </c>
      <c r="S1381" s="153">
        <f>[1]节奏总纲!AE1381</f>
        <v>106.56660759606017</v>
      </c>
      <c r="T1381" s="153">
        <f>[1]节奏总纲!AF1381</f>
        <v>109.79855274849415</v>
      </c>
      <c r="U1381" s="153">
        <f>[1]节奏总纲!AG1381</f>
        <v>114.66825727942174</v>
      </c>
      <c r="V1381" s="153">
        <f>[1]节奏总纲!AH1381</f>
        <v>123.61988091735016</v>
      </c>
      <c r="AN1381" s="153">
        <f>[1]节奏总纲!AZ1381</f>
        <v>1378</v>
      </c>
      <c r="AO1381" s="153">
        <f>[1]节奏总纲!BA1381</f>
        <v>55.770266243055744</v>
      </c>
      <c r="AP1381" s="153">
        <f>[1]节奏总纲!BB1381</f>
        <v>57.28651185633246</v>
      </c>
      <c r="AQ1381" s="153">
        <f>[1]节奏总纲!BC1381</f>
        <v>59.247716279359715</v>
      </c>
      <c r="AR1381" s="153">
        <f>[1]节奏总纲!BD1381</f>
        <v>62.025209674265589</v>
      </c>
      <c r="AS1381" s="153">
        <f>[1]节奏总纲!BE1381</f>
        <v>66.749063916677642</v>
      </c>
    </row>
    <row r="1382" spans="17:45" x14ac:dyDescent="0.15">
      <c r="Q1382" s="153">
        <f>[1]节奏总纲!AC1382</f>
        <v>1379</v>
      </c>
      <c r="R1382" s="153">
        <f>[1]节奏总纲!AD1382</f>
        <v>104.29721921291386</v>
      </c>
      <c r="S1382" s="153">
        <f>[1]节奏总纲!AE1382</f>
        <v>106.57719422985502</v>
      </c>
      <c r="T1382" s="153">
        <f>[1]节奏总纲!AF1382</f>
        <v>109.80900006526846</v>
      </c>
      <c r="U1382" s="153">
        <f>[1]节奏总纲!AG1382</f>
        <v>114.6796494036675</v>
      </c>
      <c r="V1382" s="153">
        <f>[1]节奏总纲!AH1382</f>
        <v>123.62994481760607</v>
      </c>
      <c r="AN1382" s="153">
        <f>[1]节奏总纲!AZ1382</f>
        <v>1379</v>
      </c>
      <c r="AO1382" s="153">
        <f>[1]节奏总纲!BA1382</f>
        <v>55.775408207295101</v>
      </c>
      <c r="AP1382" s="153">
        <f>[1]节奏总纲!BB1382</f>
        <v>57.291307826420798</v>
      </c>
      <c r="AQ1382" s="153">
        <f>[1]节奏总纲!BC1382</f>
        <v>59.252488896144115</v>
      </c>
      <c r="AR1382" s="153">
        <f>[1]节奏总纲!BD1382</f>
        <v>62.029827607350498</v>
      </c>
      <c r="AS1382" s="153">
        <f>[1]节奏总纲!BE1382</f>
        <v>66.754215554487331</v>
      </c>
    </row>
    <row r="1383" spans="17:45" x14ac:dyDescent="0.15">
      <c r="Q1383" s="153">
        <f>[1]节奏总纲!AC1383</f>
        <v>1380</v>
      </c>
      <c r="R1383" s="153">
        <f>[1]节奏总纲!AD1383</f>
        <v>104.30753076754127</v>
      </c>
      <c r="S1383" s="153">
        <f>[1]节奏总纲!AE1383</f>
        <v>106.5877808636499</v>
      </c>
      <c r="T1383" s="153">
        <f>[1]节奏总纲!AF1383</f>
        <v>109.8194473820428</v>
      </c>
      <c r="U1383" s="153">
        <f>[1]节奏总纲!AG1383</f>
        <v>114.69104152791324</v>
      </c>
      <c r="V1383" s="153">
        <f>[1]节奏总纲!AH1383</f>
        <v>123.64000871786199</v>
      </c>
      <c r="AN1383" s="153">
        <f>[1]节奏总纲!AZ1383</f>
        <v>1380</v>
      </c>
      <c r="AO1383" s="153">
        <f>[1]节奏总纲!BA1383</f>
        <v>55.780550171534458</v>
      </c>
      <c r="AP1383" s="153">
        <f>[1]节奏总纲!BB1383</f>
        <v>57.296103796509144</v>
      </c>
      <c r="AQ1383" s="153">
        <f>[1]节奏总纲!BC1383</f>
        <v>59.257261512928508</v>
      </c>
      <c r="AR1383" s="153">
        <f>[1]节奏总纲!BD1383</f>
        <v>62.034445540435414</v>
      </c>
      <c r="AS1383" s="153">
        <f>[1]节奏总纲!BE1383</f>
        <v>66.75936719229702</v>
      </c>
    </row>
    <row r="1384" spans="17:45" x14ac:dyDescent="0.15">
      <c r="Q1384" s="153">
        <f>[1]节奏总纲!AC1384</f>
        <v>1381</v>
      </c>
      <c r="R1384" s="153">
        <f>[1]节奏总纲!AD1384</f>
        <v>104.31784232216867</v>
      </c>
      <c r="S1384" s="153">
        <f>[1]节奏总纲!AE1384</f>
        <v>106.59836749744476</v>
      </c>
      <c r="T1384" s="153">
        <f>[1]节奏总纲!AF1384</f>
        <v>109.82989469881711</v>
      </c>
      <c r="U1384" s="153">
        <f>[1]节奏总纲!AG1384</f>
        <v>114.702433652159</v>
      </c>
      <c r="V1384" s="153">
        <f>[1]节奏总纲!AH1384</f>
        <v>123.6500726181179</v>
      </c>
      <c r="AN1384" s="153">
        <f>[1]节奏总纲!AZ1384</f>
        <v>1381</v>
      </c>
      <c r="AO1384" s="153">
        <f>[1]节奏总纲!BA1384</f>
        <v>55.785692135773814</v>
      </c>
      <c r="AP1384" s="153">
        <f>[1]节奏总纲!BB1384</f>
        <v>57.300899766597482</v>
      </c>
      <c r="AQ1384" s="153">
        <f>[1]节奏总纲!BC1384</f>
        <v>59.262034129712902</v>
      </c>
      <c r="AR1384" s="153">
        <f>[1]节奏总纲!BD1384</f>
        <v>62.039063473520322</v>
      </c>
      <c r="AS1384" s="153">
        <f>[1]节奏总纲!BE1384</f>
        <v>66.764518830106724</v>
      </c>
    </row>
    <row r="1385" spans="17:45" x14ac:dyDescent="0.15">
      <c r="Q1385" s="153">
        <f>[1]节奏总纲!AC1385</f>
        <v>1382</v>
      </c>
      <c r="R1385" s="153">
        <f>[1]节奏总纲!AD1385</f>
        <v>104.32815387679609</v>
      </c>
      <c r="S1385" s="153">
        <f>[1]节奏总纲!AE1385</f>
        <v>106.60895413123961</v>
      </c>
      <c r="T1385" s="153">
        <f>[1]节奏总纲!AF1385</f>
        <v>109.84034201559143</v>
      </c>
      <c r="U1385" s="153">
        <f>[1]节奏总纲!AG1385</f>
        <v>114.71382577640476</v>
      </c>
      <c r="V1385" s="153">
        <f>[1]节奏总纲!AH1385</f>
        <v>123.66013651837382</v>
      </c>
      <c r="AN1385" s="153">
        <f>[1]节奏总纲!AZ1385</f>
        <v>1382</v>
      </c>
      <c r="AO1385" s="153">
        <f>[1]节奏总纲!BA1385</f>
        <v>55.790834100013171</v>
      </c>
      <c r="AP1385" s="153">
        <f>[1]节奏总纲!BB1385</f>
        <v>57.305695736685827</v>
      </c>
      <c r="AQ1385" s="153">
        <f>[1]节奏总纲!BC1385</f>
        <v>59.266806746497295</v>
      </c>
      <c r="AR1385" s="153">
        <f>[1]节奏总纲!BD1385</f>
        <v>62.043681406605231</v>
      </c>
      <c r="AS1385" s="153">
        <f>[1]节奏总纲!BE1385</f>
        <v>66.769670467916413</v>
      </c>
    </row>
    <row r="1386" spans="17:45" x14ac:dyDescent="0.15">
      <c r="Q1386" s="153">
        <f>[1]节奏总纲!AC1386</f>
        <v>1383</v>
      </c>
      <c r="R1386" s="153">
        <f>[1]节奏总纲!AD1386</f>
        <v>104.3384654314235</v>
      </c>
      <c r="S1386" s="153">
        <f>[1]节奏总纲!AE1386</f>
        <v>106.61954076503447</v>
      </c>
      <c r="T1386" s="153">
        <f>[1]节奏总纲!AF1386</f>
        <v>109.85078933236576</v>
      </c>
      <c r="U1386" s="153">
        <f>[1]节奏总纲!AG1386</f>
        <v>114.72521790065051</v>
      </c>
      <c r="V1386" s="153">
        <f>[1]节奏总纲!AH1386</f>
        <v>123.67020041862973</v>
      </c>
      <c r="AN1386" s="153">
        <f>[1]节奏总纲!AZ1386</f>
        <v>1383</v>
      </c>
      <c r="AO1386" s="153">
        <f>[1]节奏总纲!BA1386</f>
        <v>55.795976064252528</v>
      </c>
      <c r="AP1386" s="153">
        <f>[1]节奏总纲!BB1386</f>
        <v>57.310491706774165</v>
      </c>
      <c r="AQ1386" s="153">
        <f>[1]节奏总纲!BC1386</f>
        <v>59.271579363281695</v>
      </c>
      <c r="AR1386" s="153">
        <f>[1]节奏总纲!BD1386</f>
        <v>62.048299339690139</v>
      </c>
      <c r="AS1386" s="153">
        <f>[1]节奏总纲!BE1386</f>
        <v>66.774822105726102</v>
      </c>
    </row>
    <row r="1387" spans="17:45" x14ac:dyDescent="0.15">
      <c r="Q1387" s="153">
        <f>[1]节奏总纲!AC1387</f>
        <v>1384</v>
      </c>
      <c r="R1387" s="153">
        <f>[1]节奏总纲!AD1387</f>
        <v>104.34877698605091</v>
      </c>
      <c r="S1387" s="153">
        <f>[1]节奏总纲!AE1387</f>
        <v>106.63012739882933</v>
      </c>
      <c r="T1387" s="153">
        <f>[1]节奏总纲!AF1387</f>
        <v>109.86123664914008</v>
      </c>
      <c r="U1387" s="153">
        <f>[1]节奏总纲!AG1387</f>
        <v>114.73661002489627</v>
      </c>
      <c r="V1387" s="153">
        <f>[1]节奏总纲!AH1387</f>
        <v>123.68026431888565</v>
      </c>
      <c r="AN1387" s="153">
        <f>[1]节奏总纲!AZ1387</f>
        <v>1384</v>
      </c>
      <c r="AO1387" s="153">
        <f>[1]节奏总纲!BA1387</f>
        <v>55.801118028491885</v>
      </c>
      <c r="AP1387" s="153">
        <f>[1]节奏总纲!BB1387</f>
        <v>57.315287676862511</v>
      </c>
      <c r="AQ1387" s="153">
        <f>[1]节奏总纲!BC1387</f>
        <v>59.276351980066089</v>
      </c>
      <c r="AR1387" s="153">
        <f>[1]节奏总纲!BD1387</f>
        <v>62.052917272775048</v>
      </c>
      <c r="AS1387" s="153">
        <f>[1]节奏总纲!BE1387</f>
        <v>66.779973743535791</v>
      </c>
    </row>
    <row r="1388" spans="17:45" x14ac:dyDescent="0.15">
      <c r="Q1388" s="153">
        <f>[1]节奏总纲!AC1388</f>
        <v>1385</v>
      </c>
      <c r="R1388" s="153">
        <f>[1]节奏总纲!AD1388</f>
        <v>104.35908854067833</v>
      </c>
      <c r="S1388" s="153">
        <f>[1]节奏总纲!AE1388</f>
        <v>106.6407140326242</v>
      </c>
      <c r="T1388" s="153">
        <f>[1]节奏总纲!AF1388</f>
        <v>109.8716839659144</v>
      </c>
      <c r="U1388" s="153">
        <f>[1]节奏总纲!AG1388</f>
        <v>114.74800214914202</v>
      </c>
      <c r="V1388" s="153">
        <f>[1]节奏总纲!AH1388</f>
        <v>123.69032821914158</v>
      </c>
      <c r="AN1388" s="153">
        <f>[1]节奏总纲!AZ1388</f>
        <v>1385</v>
      </c>
      <c r="AO1388" s="153">
        <f>[1]节奏总纲!BA1388</f>
        <v>55.806259992731242</v>
      </c>
      <c r="AP1388" s="153">
        <f>[1]节奏总纲!BB1388</f>
        <v>57.320083646950849</v>
      </c>
      <c r="AQ1388" s="153">
        <f>[1]节奏总纲!BC1388</f>
        <v>59.281124596850482</v>
      </c>
      <c r="AR1388" s="153">
        <f>[1]节奏总纲!BD1388</f>
        <v>62.057535205859956</v>
      </c>
      <c r="AS1388" s="153">
        <f>[1]节奏总纲!BE1388</f>
        <v>66.785125381345495</v>
      </c>
    </row>
    <row r="1389" spans="17:45" x14ac:dyDescent="0.15">
      <c r="Q1389" s="153">
        <f>[1]节奏总纲!AC1389</f>
        <v>1386</v>
      </c>
      <c r="R1389" s="153">
        <f>[1]节奏总纲!AD1389</f>
        <v>104.36940009530574</v>
      </c>
      <c r="S1389" s="153">
        <f>[1]节奏总纲!AE1389</f>
        <v>106.65130066641906</v>
      </c>
      <c r="T1389" s="153">
        <f>[1]节奏总纲!AF1389</f>
        <v>109.88213128268873</v>
      </c>
      <c r="U1389" s="153">
        <f>[1]节奏总纲!AG1389</f>
        <v>114.75939427338778</v>
      </c>
      <c r="V1389" s="153">
        <f>[1]节奏总纲!AH1389</f>
        <v>123.70039211939749</v>
      </c>
      <c r="AN1389" s="153">
        <f>[1]节奏总纲!AZ1389</f>
        <v>1386</v>
      </c>
      <c r="AO1389" s="153">
        <f>[1]节奏总纲!BA1389</f>
        <v>55.811401956970599</v>
      </c>
      <c r="AP1389" s="153">
        <f>[1]节奏总纲!BB1389</f>
        <v>57.324879617039194</v>
      </c>
      <c r="AQ1389" s="153">
        <f>[1]节奏总纲!BC1389</f>
        <v>59.285897213634875</v>
      </c>
      <c r="AR1389" s="153">
        <f>[1]节奏总纲!BD1389</f>
        <v>62.062153138944872</v>
      </c>
      <c r="AS1389" s="153">
        <f>[1]节奏总纲!BE1389</f>
        <v>66.790277019155184</v>
      </c>
    </row>
    <row r="1390" spans="17:45" x14ac:dyDescent="0.15">
      <c r="Q1390" s="153">
        <f>[1]节奏总纲!AC1390</f>
        <v>1387</v>
      </c>
      <c r="R1390" s="153">
        <f>[1]节奏总纲!AD1390</f>
        <v>104.37971164993314</v>
      </c>
      <c r="S1390" s="153">
        <f>[1]节奏总纲!AE1390</f>
        <v>106.66188730021392</v>
      </c>
      <c r="T1390" s="153">
        <f>[1]节奏总纲!AF1390</f>
        <v>109.89257859946305</v>
      </c>
      <c r="U1390" s="153">
        <f>[1]节奏总纲!AG1390</f>
        <v>114.77078639763353</v>
      </c>
      <c r="V1390" s="153">
        <f>[1]节奏总纲!AH1390</f>
        <v>123.71045601965341</v>
      </c>
      <c r="AN1390" s="153">
        <f>[1]节奏总纲!AZ1390</f>
        <v>1387</v>
      </c>
      <c r="AO1390" s="153">
        <f>[1]节奏总纲!BA1390</f>
        <v>55.816543921209956</v>
      </c>
      <c r="AP1390" s="153">
        <f>[1]节奏总纲!BB1390</f>
        <v>57.329675587127532</v>
      </c>
      <c r="AQ1390" s="153">
        <f>[1]节奏总纲!BC1390</f>
        <v>59.290669830419276</v>
      </c>
      <c r="AR1390" s="153">
        <f>[1]节奏总纲!BD1390</f>
        <v>62.06677107202978</v>
      </c>
      <c r="AS1390" s="153">
        <f>[1]节奏总纲!BE1390</f>
        <v>66.795428656964873</v>
      </c>
    </row>
    <row r="1391" spans="17:45" x14ac:dyDescent="0.15">
      <c r="Q1391" s="153">
        <f>[1]节奏总纲!AC1391</f>
        <v>1388</v>
      </c>
      <c r="R1391" s="153">
        <f>[1]节奏总纲!AD1391</f>
        <v>104.39002320456055</v>
      </c>
      <c r="S1391" s="153">
        <f>[1]节奏总纲!AE1391</f>
        <v>106.67247393400878</v>
      </c>
      <c r="T1391" s="153">
        <f>[1]节奏总纲!AF1391</f>
        <v>109.90302591623738</v>
      </c>
      <c r="U1391" s="153">
        <f>[1]节奏总纲!AG1391</f>
        <v>114.78217852187929</v>
      </c>
      <c r="V1391" s="153">
        <f>[1]节奏总纲!AH1391</f>
        <v>123.72051991990932</v>
      </c>
      <c r="AN1391" s="153">
        <f>[1]节奏总纲!AZ1391</f>
        <v>1388</v>
      </c>
      <c r="AO1391" s="153">
        <f>[1]节奏总纲!BA1391</f>
        <v>55.821685885449313</v>
      </c>
      <c r="AP1391" s="153">
        <f>[1]节奏总纲!BB1391</f>
        <v>57.334471557215878</v>
      </c>
      <c r="AQ1391" s="153">
        <f>[1]节奏总纲!BC1391</f>
        <v>59.295442447203669</v>
      </c>
      <c r="AR1391" s="153">
        <f>[1]节奏总纲!BD1391</f>
        <v>62.071389005114689</v>
      </c>
      <c r="AS1391" s="153">
        <f>[1]节奏总纲!BE1391</f>
        <v>66.800580294774562</v>
      </c>
    </row>
    <row r="1392" spans="17:45" x14ac:dyDescent="0.15">
      <c r="Q1392" s="153">
        <f>[1]节奏总纲!AC1392</f>
        <v>1389</v>
      </c>
      <c r="R1392" s="153">
        <f>[1]节奏总纲!AD1392</f>
        <v>104.40033475918797</v>
      </c>
      <c r="S1392" s="153">
        <f>[1]节奏总纲!AE1392</f>
        <v>106.68306056780364</v>
      </c>
      <c r="T1392" s="153">
        <f>[1]节奏总纲!AF1392</f>
        <v>109.9134732330117</v>
      </c>
      <c r="U1392" s="153">
        <f>[1]节奏总纲!AG1392</f>
        <v>114.79357064612505</v>
      </c>
      <c r="V1392" s="153">
        <f>[1]节奏总纲!AH1392</f>
        <v>123.73058382016524</v>
      </c>
      <c r="AN1392" s="153">
        <f>[1]节奏总纲!AZ1392</f>
        <v>1389</v>
      </c>
      <c r="AO1392" s="153">
        <f>[1]节奏总纲!BA1392</f>
        <v>55.826827849688677</v>
      </c>
      <c r="AP1392" s="153">
        <f>[1]节奏总纲!BB1392</f>
        <v>57.339267527304216</v>
      </c>
      <c r="AQ1392" s="153">
        <f>[1]节奏总纲!BC1392</f>
        <v>59.300215063988063</v>
      </c>
      <c r="AR1392" s="153">
        <f>[1]节奏总纲!BD1392</f>
        <v>62.076006938199598</v>
      </c>
      <c r="AS1392" s="153">
        <f>[1]节奏总纲!BE1392</f>
        <v>66.805731932584251</v>
      </c>
    </row>
    <row r="1393" spans="17:45" x14ac:dyDescent="0.15">
      <c r="Q1393" s="153">
        <f>[1]节奏总纲!AC1393</f>
        <v>1390</v>
      </c>
      <c r="R1393" s="153">
        <f>[1]节奏总纲!AD1393</f>
        <v>104.41064631381538</v>
      </c>
      <c r="S1393" s="153">
        <f>[1]节奏总纲!AE1393</f>
        <v>106.69364720159851</v>
      </c>
      <c r="T1393" s="153">
        <f>[1]节奏总纲!AF1393</f>
        <v>109.92392054978602</v>
      </c>
      <c r="U1393" s="153">
        <f>[1]节奏总纲!AG1393</f>
        <v>114.80496277037079</v>
      </c>
      <c r="V1393" s="153">
        <f>[1]节奏总纲!AH1393</f>
        <v>123.74064772042115</v>
      </c>
      <c r="AN1393" s="153">
        <f>[1]节奏总纲!AZ1393</f>
        <v>1390</v>
      </c>
      <c r="AO1393" s="153">
        <f>[1]节奏总纲!BA1393</f>
        <v>55.831969813928033</v>
      </c>
      <c r="AP1393" s="153">
        <f>[1]节奏总纲!BB1393</f>
        <v>57.344063497392561</v>
      </c>
      <c r="AQ1393" s="153">
        <f>[1]节奏总纲!BC1393</f>
        <v>59.304987680772456</v>
      </c>
      <c r="AR1393" s="153">
        <f>[1]节奏总纲!BD1393</f>
        <v>62.080624871284506</v>
      </c>
      <c r="AS1393" s="153">
        <f>[1]节奏总纲!BE1393</f>
        <v>66.810883570393955</v>
      </c>
    </row>
    <row r="1394" spans="17:45" x14ac:dyDescent="0.15">
      <c r="Q1394" s="153">
        <f>[1]节奏总纲!AC1394</f>
        <v>1391</v>
      </c>
      <c r="R1394" s="153">
        <f>[1]节奏总纲!AD1394</f>
        <v>104.42095786844278</v>
      </c>
      <c r="S1394" s="153">
        <f>[1]节奏总纲!AE1394</f>
        <v>106.70423383539337</v>
      </c>
      <c r="T1394" s="153">
        <f>[1]节奏总纲!AF1394</f>
        <v>109.93436786656035</v>
      </c>
      <c r="U1394" s="153">
        <f>[1]节奏总纲!AG1394</f>
        <v>114.81635489461655</v>
      </c>
      <c r="V1394" s="153">
        <f>[1]节奏总纲!AH1394</f>
        <v>123.75071162067707</v>
      </c>
      <c r="AN1394" s="153">
        <f>[1]节奏总纲!AZ1394</f>
        <v>1391</v>
      </c>
      <c r="AO1394" s="153">
        <f>[1]节奏总纲!BA1394</f>
        <v>55.83711177816739</v>
      </c>
      <c r="AP1394" s="153">
        <f>[1]节奏总纲!BB1394</f>
        <v>57.348859467480906</v>
      </c>
      <c r="AQ1394" s="153">
        <f>[1]节奏总纲!BC1394</f>
        <v>59.309760297556856</v>
      </c>
      <c r="AR1394" s="153">
        <f>[1]节奏总纲!BD1394</f>
        <v>62.085242804369415</v>
      </c>
      <c r="AS1394" s="153">
        <f>[1]节奏总纲!BE1394</f>
        <v>66.816035208203644</v>
      </c>
    </row>
    <row r="1395" spans="17:45" x14ac:dyDescent="0.15">
      <c r="Q1395" s="153">
        <f>[1]节奏总纲!AC1395</f>
        <v>1392</v>
      </c>
      <c r="R1395" s="153">
        <f>[1]节奏总纲!AD1395</f>
        <v>104.43126942307019</v>
      </c>
      <c r="S1395" s="153">
        <f>[1]节奏总纲!AE1395</f>
        <v>106.71482046918823</v>
      </c>
      <c r="T1395" s="153">
        <f>[1]节奏总纲!AF1395</f>
        <v>109.94481518333467</v>
      </c>
      <c r="U1395" s="153">
        <f>[1]节奏总纲!AG1395</f>
        <v>114.82774701886231</v>
      </c>
      <c r="V1395" s="153">
        <f>[1]节奏总纲!AH1395</f>
        <v>123.760775520933</v>
      </c>
      <c r="AN1395" s="153">
        <f>[1]节奏总纲!AZ1395</f>
        <v>1392</v>
      </c>
      <c r="AO1395" s="153">
        <f>[1]节奏总纲!BA1395</f>
        <v>55.842253742406747</v>
      </c>
      <c r="AP1395" s="153">
        <f>[1]节奏总纲!BB1395</f>
        <v>57.353655437569245</v>
      </c>
      <c r="AQ1395" s="153">
        <f>[1]节奏总纲!BC1395</f>
        <v>59.31453291434125</v>
      </c>
      <c r="AR1395" s="153">
        <f>[1]节奏总纲!BD1395</f>
        <v>62.08986073745433</v>
      </c>
      <c r="AS1395" s="153">
        <f>[1]节奏总纲!BE1395</f>
        <v>66.821186846013333</v>
      </c>
    </row>
    <row r="1396" spans="17:45" x14ac:dyDescent="0.15">
      <c r="Q1396" s="153">
        <f>[1]节奏总纲!AC1396</f>
        <v>1393</v>
      </c>
      <c r="R1396" s="153">
        <f>[1]节奏总纲!AD1396</f>
        <v>104.44158097769761</v>
      </c>
      <c r="S1396" s="153">
        <f>[1]节奏总纲!AE1396</f>
        <v>106.72540710298308</v>
      </c>
      <c r="T1396" s="153">
        <f>[1]节奏总纲!AF1396</f>
        <v>109.955262500109</v>
      </c>
      <c r="U1396" s="153">
        <f>[1]节奏总纲!AG1396</f>
        <v>114.83913914310807</v>
      </c>
      <c r="V1396" s="153">
        <f>[1]节奏总纲!AH1396</f>
        <v>123.77083942118891</v>
      </c>
      <c r="AN1396" s="153">
        <f>[1]节奏总纲!AZ1396</f>
        <v>1393</v>
      </c>
      <c r="AO1396" s="153">
        <f>[1]节奏总纲!BA1396</f>
        <v>55.847395706646104</v>
      </c>
      <c r="AP1396" s="153">
        <f>[1]节奏总纲!BB1396</f>
        <v>57.35845140765759</v>
      </c>
      <c r="AQ1396" s="153">
        <f>[1]节奏总纲!BC1396</f>
        <v>59.319305531125643</v>
      </c>
      <c r="AR1396" s="153">
        <f>[1]节奏总纲!BD1396</f>
        <v>62.094478670539239</v>
      </c>
      <c r="AS1396" s="153">
        <f>[1]节奏总纲!BE1396</f>
        <v>66.826338483823022</v>
      </c>
    </row>
    <row r="1397" spans="17:45" x14ac:dyDescent="0.15">
      <c r="Q1397" s="153">
        <f>[1]节奏总纲!AC1397</f>
        <v>1394</v>
      </c>
      <c r="R1397" s="153">
        <f>[1]节奏总纲!AD1397</f>
        <v>104.45189253232502</v>
      </c>
      <c r="S1397" s="153">
        <f>[1]节奏总纲!AE1397</f>
        <v>106.73599373677794</v>
      </c>
      <c r="T1397" s="153">
        <f>[1]节奏总纲!AF1397</f>
        <v>109.96570981688332</v>
      </c>
      <c r="U1397" s="153">
        <f>[1]节奏总纲!AG1397</f>
        <v>114.85053126735382</v>
      </c>
      <c r="V1397" s="153">
        <f>[1]节奏总纲!AH1397</f>
        <v>123.78090332144482</v>
      </c>
      <c r="AN1397" s="153">
        <f>[1]节奏总纲!AZ1397</f>
        <v>1394</v>
      </c>
      <c r="AO1397" s="153">
        <f>[1]节奏总纲!BA1397</f>
        <v>55.852537670885461</v>
      </c>
      <c r="AP1397" s="153">
        <f>[1]节奏总纲!BB1397</f>
        <v>57.363247377745928</v>
      </c>
      <c r="AQ1397" s="153">
        <f>[1]节奏总纲!BC1397</f>
        <v>59.324078147910036</v>
      </c>
      <c r="AR1397" s="153">
        <f>[1]节奏总纲!BD1397</f>
        <v>62.099096603624147</v>
      </c>
      <c r="AS1397" s="153">
        <f>[1]节奏总纲!BE1397</f>
        <v>66.831490121632726</v>
      </c>
    </row>
    <row r="1398" spans="17:45" x14ac:dyDescent="0.15">
      <c r="Q1398" s="153">
        <f>[1]节奏总纲!AC1398</f>
        <v>1395</v>
      </c>
      <c r="R1398" s="153">
        <f>[1]节奏总纲!AD1398</f>
        <v>104.46220408695243</v>
      </c>
      <c r="S1398" s="153">
        <f>[1]节奏总纲!AE1398</f>
        <v>106.7465803705728</v>
      </c>
      <c r="T1398" s="153">
        <f>[1]节奏总纲!AF1398</f>
        <v>109.97615713365764</v>
      </c>
      <c r="U1398" s="153">
        <f>[1]节奏总纲!AG1398</f>
        <v>114.86192339159957</v>
      </c>
      <c r="V1398" s="153">
        <f>[1]节奏总纲!AH1398</f>
        <v>123.79096722170074</v>
      </c>
      <c r="AN1398" s="153">
        <f>[1]节奏总纲!AZ1398</f>
        <v>1395</v>
      </c>
      <c r="AO1398" s="153">
        <f>[1]节奏总纲!BA1398</f>
        <v>55.857679635124818</v>
      </c>
      <c r="AP1398" s="153">
        <f>[1]节奏总纲!BB1398</f>
        <v>57.368043347834274</v>
      </c>
      <c r="AQ1398" s="153">
        <f>[1]节奏总纲!BC1398</f>
        <v>59.328850764694437</v>
      </c>
      <c r="AR1398" s="153">
        <f>[1]节奏总纲!BD1398</f>
        <v>62.103714536709056</v>
      </c>
      <c r="AS1398" s="153">
        <f>[1]节奏总纲!BE1398</f>
        <v>66.836641759442415</v>
      </c>
    </row>
    <row r="1399" spans="17:45" x14ac:dyDescent="0.15">
      <c r="Q1399" s="153">
        <f>[1]节奏总纲!AC1399</f>
        <v>1396</v>
      </c>
      <c r="R1399" s="153">
        <f>[1]节奏总纲!AD1399</f>
        <v>104.47251564157985</v>
      </c>
      <c r="S1399" s="153">
        <f>[1]节奏总纲!AE1399</f>
        <v>106.75716700436767</v>
      </c>
      <c r="T1399" s="153">
        <f>[1]节奏总纲!AF1399</f>
        <v>109.98660445043197</v>
      </c>
      <c r="U1399" s="153">
        <f>[1]节奏总纲!AG1399</f>
        <v>114.87331551584533</v>
      </c>
      <c r="V1399" s="153">
        <f>[1]节奏总纲!AH1399</f>
        <v>123.80103112195665</v>
      </c>
      <c r="AN1399" s="153">
        <f>[1]节奏总纲!AZ1399</f>
        <v>1396</v>
      </c>
      <c r="AO1399" s="153">
        <f>[1]节奏总纲!BA1399</f>
        <v>55.862821599364175</v>
      </c>
      <c r="AP1399" s="153">
        <f>[1]节奏总纲!BB1399</f>
        <v>57.372839317922612</v>
      </c>
      <c r="AQ1399" s="153">
        <f>[1]节奏总纲!BC1399</f>
        <v>59.33362338147883</v>
      </c>
      <c r="AR1399" s="153">
        <f>[1]节奏总纲!BD1399</f>
        <v>62.108332469793964</v>
      </c>
      <c r="AS1399" s="153">
        <f>[1]节奏总纲!BE1399</f>
        <v>66.841793397252104</v>
      </c>
    </row>
    <row r="1400" spans="17:45" x14ac:dyDescent="0.15">
      <c r="Q1400" s="153">
        <f>[1]节奏总纲!AC1400</f>
        <v>1397</v>
      </c>
      <c r="R1400" s="153">
        <f>[1]节奏总纲!AD1400</f>
        <v>104.48282719620725</v>
      </c>
      <c r="S1400" s="153">
        <f>[1]节奏总纲!AE1400</f>
        <v>106.76775363816253</v>
      </c>
      <c r="T1400" s="153">
        <f>[1]节奏总纲!AF1400</f>
        <v>109.99705176720629</v>
      </c>
      <c r="U1400" s="153">
        <f>[1]节奏总纲!AG1400</f>
        <v>114.88470764009108</v>
      </c>
      <c r="V1400" s="153">
        <f>[1]节奏总纲!AH1400</f>
        <v>123.81109502221257</v>
      </c>
      <c r="AN1400" s="153">
        <f>[1]节奏总纲!AZ1400</f>
        <v>1397</v>
      </c>
      <c r="AO1400" s="153">
        <f>[1]节奏总纲!BA1400</f>
        <v>55.867963563603531</v>
      </c>
      <c r="AP1400" s="153">
        <f>[1]节奏总纲!BB1400</f>
        <v>57.377635288010957</v>
      </c>
      <c r="AQ1400" s="153">
        <f>[1]节奏总纲!BC1400</f>
        <v>59.338395998263223</v>
      </c>
      <c r="AR1400" s="153">
        <f>[1]节奏总纲!BD1400</f>
        <v>62.112950402878873</v>
      </c>
      <c r="AS1400" s="153">
        <f>[1]节奏总纲!BE1400</f>
        <v>66.846945035061793</v>
      </c>
    </row>
    <row r="1401" spans="17:45" x14ac:dyDescent="0.15">
      <c r="Q1401" s="153">
        <f>[1]节奏总纲!AC1401</f>
        <v>1398</v>
      </c>
      <c r="R1401" s="153">
        <f>[1]节奏总纲!AD1401</f>
        <v>104.49313875083466</v>
      </c>
      <c r="S1401" s="153">
        <f>[1]节奏总纲!AE1401</f>
        <v>106.77834027195739</v>
      </c>
      <c r="T1401" s="153">
        <f>[1]节奏总纲!AF1401</f>
        <v>110.00695617024441</v>
      </c>
      <c r="U1401" s="153">
        <f>[1]节奏总纲!AG1401</f>
        <v>114.89609976433684</v>
      </c>
      <c r="V1401" s="153">
        <f>[1]节奏总纲!AH1401</f>
        <v>123.82115892246848</v>
      </c>
      <c r="AN1401" s="153">
        <f>[1]节奏总纲!AZ1401</f>
        <v>1398</v>
      </c>
      <c r="AO1401" s="153">
        <f>[1]节奏总纲!BA1401</f>
        <v>55.873105527842888</v>
      </c>
      <c r="AP1401" s="153">
        <f>[1]节奏总纲!BB1401</f>
        <v>57.382431258099295</v>
      </c>
      <c r="AQ1401" s="153">
        <f>[1]节奏总纲!BC1401</f>
        <v>59.343168615047617</v>
      </c>
      <c r="AR1401" s="153">
        <f>[1]节奏总纲!BD1401</f>
        <v>62.117568335963782</v>
      </c>
      <c r="AS1401" s="153">
        <f>[1]节奏总纲!BE1401</f>
        <v>66.852096672871482</v>
      </c>
    </row>
    <row r="1402" spans="17:45" x14ac:dyDescent="0.15">
      <c r="Q1402" s="153">
        <f>[1]节奏总纲!AC1402</f>
        <v>1399</v>
      </c>
      <c r="R1402" s="153">
        <f>[1]节奏总纲!AD1402</f>
        <v>104.50345030546207</v>
      </c>
      <c r="S1402" s="153">
        <f>[1]节奏总纲!AE1402</f>
        <v>106.78892690575225</v>
      </c>
      <c r="T1402" s="153">
        <f>[1]节奏总纲!AF1402</f>
        <v>110.01664712906917</v>
      </c>
      <c r="U1402" s="153">
        <f>[1]节奏总纲!AG1402</f>
        <v>114.9074918885826</v>
      </c>
      <c r="V1402" s="153">
        <f>[1]节奏总纲!AH1402</f>
        <v>123.83122282272441</v>
      </c>
      <c r="AN1402" s="153">
        <f>[1]节奏总纲!AZ1402</f>
        <v>1399</v>
      </c>
      <c r="AO1402" s="153">
        <f>[1]节奏总纲!BA1402</f>
        <v>55.878247492082245</v>
      </c>
      <c r="AP1402" s="153">
        <f>[1]节奏总纲!BB1402</f>
        <v>57.387227228187641</v>
      </c>
      <c r="AQ1402" s="153">
        <f>[1]节奏总纲!BC1402</f>
        <v>59.347941231832017</v>
      </c>
      <c r="AR1402" s="153">
        <f>[1]节奏总纲!BD1402</f>
        <v>62.122186269048697</v>
      </c>
      <c r="AS1402" s="153">
        <f>[1]节奏总纲!BE1402</f>
        <v>66.857248310681186</v>
      </c>
    </row>
    <row r="1403" spans="17:45" x14ac:dyDescent="0.15">
      <c r="Q1403" s="153">
        <f>[1]节奏总纲!AC1403</f>
        <v>1400</v>
      </c>
      <c r="R1403" s="153">
        <f>[1]节奏总纲!AD1403</f>
        <v>104.51376186008949</v>
      </c>
      <c r="S1403" s="153">
        <f>[1]节奏总纲!AE1403</f>
        <v>106.79951353954711</v>
      </c>
      <c r="T1403" s="153">
        <f>[1]节奏总纲!AF1403</f>
        <v>110.02633808789393</v>
      </c>
      <c r="U1403" s="153">
        <f>[1]节奏总纲!AG1403</f>
        <v>114.91888401282834</v>
      </c>
      <c r="V1403" s="153">
        <f>[1]节奏总纲!AH1403</f>
        <v>123.84128672298033</v>
      </c>
      <c r="AN1403" s="153">
        <f>[1]节奏总纲!AZ1403</f>
        <v>1400</v>
      </c>
      <c r="AO1403" s="153">
        <f>[1]节奏总纲!BA1403</f>
        <v>55.883389456321602</v>
      </c>
      <c r="AP1403" s="153">
        <f>[1]节奏总纲!BB1403</f>
        <v>57.392023198275979</v>
      </c>
      <c r="AQ1403" s="153">
        <f>[1]节奏总纲!BC1403</f>
        <v>59.352713848616411</v>
      </c>
      <c r="AR1403" s="153">
        <f>[1]节奏总纲!BD1403</f>
        <v>62.126804202133606</v>
      </c>
      <c r="AS1403" s="153">
        <f>[1]节奏总纲!BE1403</f>
        <v>66.862399948490875</v>
      </c>
    </row>
    <row r="1404" spans="17:45" x14ac:dyDescent="0.15">
      <c r="Q1404" s="153">
        <f>[1]节奏总纲!AC1404</f>
        <v>1401</v>
      </c>
      <c r="R1404" s="153">
        <f>[1]节奏总纲!AD1404</f>
        <v>104.5240734147169</v>
      </c>
      <c r="S1404" s="153">
        <f>[1]节奏总纲!AE1404</f>
        <v>106.81010017334198</v>
      </c>
      <c r="T1404" s="153">
        <f>[1]节奏总纲!AF1404</f>
        <v>110.0360290467187</v>
      </c>
      <c r="U1404" s="153">
        <f>[1]节奏总纲!AG1404</f>
        <v>114.9302761370741</v>
      </c>
      <c r="V1404" s="153">
        <f>[1]节奏总纲!AH1404</f>
        <v>123.85135062323624</v>
      </c>
      <c r="AN1404" s="153">
        <f>[1]节奏总纲!AZ1404</f>
        <v>1401</v>
      </c>
      <c r="AO1404" s="153">
        <f>[1]节奏总纲!BA1404</f>
        <v>55.888531420560959</v>
      </c>
      <c r="AP1404" s="153">
        <f>[1]节奏总纲!BB1404</f>
        <v>57.396819168364324</v>
      </c>
      <c r="AQ1404" s="153">
        <f>[1]节奏总纲!BC1404</f>
        <v>59.357486465400804</v>
      </c>
      <c r="AR1404" s="153">
        <f>[1]节奏总纲!BD1404</f>
        <v>62.131422135218514</v>
      </c>
      <c r="AS1404" s="153">
        <f>[1]节奏总纲!BE1404</f>
        <v>66.867551586300564</v>
      </c>
    </row>
    <row r="1405" spans="17:45" x14ac:dyDescent="0.15">
      <c r="Q1405" s="153">
        <f>[1]节奏总纲!AC1405</f>
        <v>1402</v>
      </c>
      <c r="R1405" s="153">
        <f>[1]节奏总纲!AD1405</f>
        <v>104.5343849693443</v>
      </c>
      <c r="S1405" s="153">
        <f>[1]节奏总纲!AE1405</f>
        <v>106.82068680713684</v>
      </c>
      <c r="T1405" s="153">
        <f>[1]节奏总纲!AF1405</f>
        <v>110.04572000554346</v>
      </c>
      <c r="U1405" s="153">
        <f>[1]节奏总纲!AG1405</f>
        <v>114.94166826131986</v>
      </c>
      <c r="V1405" s="153">
        <f>[1]节奏总纲!AH1405</f>
        <v>123.86141452349216</v>
      </c>
      <c r="AN1405" s="153">
        <f>[1]节奏总纲!AZ1405</f>
        <v>1402</v>
      </c>
      <c r="AO1405" s="153">
        <f>[1]节奏总纲!BA1405</f>
        <v>55.893673384800323</v>
      </c>
      <c r="AP1405" s="153">
        <f>[1]节奏总纲!BB1405</f>
        <v>57.401615138452662</v>
      </c>
      <c r="AQ1405" s="153">
        <f>[1]节奏总纲!BC1405</f>
        <v>59.362259082185197</v>
      </c>
      <c r="AR1405" s="153">
        <f>[1]节奏总纲!BD1405</f>
        <v>62.136040068303423</v>
      </c>
      <c r="AS1405" s="153">
        <f>[1]节奏总纲!BE1405</f>
        <v>66.872703224110253</v>
      </c>
    </row>
    <row r="1406" spans="17:45" x14ac:dyDescent="0.15">
      <c r="Q1406" s="153">
        <f>[1]节奏总纲!AC1406</f>
        <v>1403</v>
      </c>
      <c r="R1406" s="153">
        <f>[1]节奏总纲!AD1406</f>
        <v>104.54469652397171</v>
      </c>
      <c r="S1406" s="153">
        <f>[1]节奏总纲!AE1406</f>
        <v>106.8312734409317</v>
      </c>
      <c r="T1406" s="153">
        <f>[1]节奏总纲!AF1406</f>
        <v>110.05541096436821</v>
      </c>
      <c r="U1406" s="153">
        <f>[1]节奏总纲!AG1406</f>
        <v>114.95306038556562</v>
      </c>
      <c r="V1406" s="153">
        <f>[1]节奏总纲!AH1406</f>
        <v>123.87147842374807</v>
      </c>
      <c r="AN1406" s="153">
        <f>[1]节奏总纲!AZ1406</f>
        <v>1403</v>
      </c>
      <c r="AO1406" s="153">
        <f>[1]节奏总纲!BA1406</f>
        <v>55.89881534903968</v>
      </c>
      <c r="AP1406" s="153">
        <f>[1]节奏总纲!BB1406</f>
        <v>57.406411108541008</v>
      </c>
      <c r="AQ1406" s="153">
        <f>[1]节奏总纲!BC1406</f>
        <v>59.367031698969598</v>
      </c>
      <c r="AR1406" s="153">
        <f>[1]节奏总纲!BD1406</f>
        <v>62.140658001388331</v>
      </c>
      <c r="AS1406" s="153">
        <f>[1]节奏总纲!BE1406</f>
        <v>66.877854861919957</v>
      </c>
    </row>
    <row r="1407" spans="17:45" x14ac:dyDescent="0.15">
      <c r="Q1407" s="153">
        <f>[1]节奏总纲!AC1407</f>
        <v>1404</v>
      </c>
      <c r="R1407" s="153">
        <f>[1]节奏总纲!AD1407</f>
        <v>104.55500807859913</v>
      </c>
      <c r="S1407" s="153">
        <f>[1]节奏总纲!AE1407</f>
        <v>106.84186007472655</v>
      </c>
      <c r="T1407" s="153">
        <f>[1]节奏总纲!AF1407</f>
        <v>110.06510192319297</v>
      </c>
      <c r="U1407" s="153">
        <f>[1]节奏总纲!AG1407</f>
        <v>114.96445250981137</v>
      </c>
      <c r="V1407" s="153">
        <f>[1]节奏总纲!AH1407</f>
        <v>123.88154232400399</v>
      </c>
      <c r="AN1407" s="153">
        <f>[1]节奏总纲!AZ1407</f>
        <v>1404</v>
      </c>
      <c r="AO1407" s="153">
        <f>[1]节奏总纲!BA1407</f>
        <v>55.903957313279037</v>
      </c>
      <c r="AP1407" s="153">
        <f>[1]节奏总纲!BB1407</f>
        <v>57.411207078629346</v>
      </c>
      <c r="AQ1407" s="153">
        <f>[1]节奏总纲!BC1407</f>
        <v>59.371804315753991</v>
      </c>
      <c r="AR1407" s="153">
        <f>[1]节奏总纲!BD1407</f>
        <v>62.14527593447324</v>
      </c>
      <c r="AS1407" s="153">
        <f>[1]节奏总纲!BE1407</f>
        <v>66.883006499729646</v>
      </c>
    </row>
    <row r="1408" spans="17:45" x14ac:dyDescent="0.15">
      <c r="Q1408" s="153">
        <f>[1]节奏总纲!AC1408</f>
        <v>1405</v>
      </c>
      <c r="R1408" s="153">
        <f>[1]节奏总纲!AD1408</f>
        <v>104.56531963322654</v>
      </c>
      <c r="S1408" s="153">
        <f>[1]节奏总纲!AE1408</f>
        <v>106.85244670852141</v>
      </c>
      <c r="T1408" s="153">
        <f>[1]节奏总纲!AF1408</f>
        <v>110.07479288201773</v>
      </c>
      <c r="U1408" s="153">
        <f>[1]节奏总纲!AG1408</f>
        <v>114.97584463405713</v>
      </c>
      <c r="V1408" s="153">
        <f>[1]节奏总纲!AH1408</f>
        <v>123.8916062242599</v>
      </c>
      <c r="AN1408" s="153">
        <f>[1]节奏总纲!AZ1408</f>
        <v>1405</v>
      </c>
      <c r="AO1408" s="153">
        <f>[1]节奏总纲!BA1408</f>
        <v>55.909099277518393</v>
      </c>
      <c r="AP1408" s="153">
        <f>[1]节奏总纲!BB1408</f>
        <v>57.416003048717691</v>
      </c>
      <c r="AQ1408" s="153">
        <f>[1]节奏总纲!BC1408</f>
        <v>59.376576932538384</v>
      </c>
      <c r="AR1408" s="153">
        <f>[1]节奏总纲!BD1408</f>
        <v>62.149893867558156</v>
      </c>
      <c r="AS1408" s="153">
        <f>[1]节奏总纲!BE1408</f>
        <v>66.888158137539335</v>
      </c>
    </row>
    <row r="1409" spans="17:45" x14ac:dyDescent="0.15">
      <c r="Q1409" s="153">
        <f>[1]节奏总纲!AC1409</f>
        <v>1406</v>
      </c>
      <c r="R1409" s="153">
        <f>[1]节奏总纲!AD1409</f>
        <v>104.57563118785394</v>
      </c>
      <c r="S1409" s="153">
        <f>[1]节奏总纲!AE1409</f>
        <v>106.86303334231629</v>
      </c>
      <c r="T1409" s="153">
        <f>[1]节奏总纲!AF1409</f>
        <v>110.08448384084249</v>
      </c>
      <c r="U1409" s="153">
        <f>[1]节奏总纲!AG1409</f>
        <v>114.98723675830288</v>
      </c>
      <c r="V1409" s="153">
        <f>[1]节奏总纲!AH1409</f>
        <v>123.90167012451582</v>
      </c>
      <c r="AN1409" s="153">
        <f>[1]节奏总纲!AZ1409</f>
        <v>1406</v>
      </c>
      <c r="AO1409" s="153">
        <f>[1]节奏总纲!BA1409</f>
        <v>55.91424124175775</v>
      </c>
      <c r="AP1409" s="153">
        <f>[1]节奏总纲!BB1409</f>
        <v>57.420799018806029</v>
      </c>
      <c r="AQ1409" s="153">
        <f>[1]节奏总纲!BC1409</f>
        <v>59.381349549322778</v>
      </c>
      <c r="AR1409" s="153">
        <f>[1]节奏总纲!BD1409</f>
        <v>62.154511800643064</v>
      </c>
      <c r="AS1409" s="153">
        <f>[1]节奏总纲!BE1409</f>
        <v>66.893309775349024</v>
      </c>
    </row>
    <row r="1410" spans="17:45" x14ac:dyDescent="0.15">
      <c r="Q1410" s="153">
        <f>[1]节奏总纲!AC1410</f>
        <v>1407</v>
      </c>
      <c r="R1410" s="153">
        <f>[1]节奏总纲!AD1410</f>
        <v>104.58594274248136</v>
      </c>
      <c r="S1410" s="153">
        <f>[1]节奏总纲!AE1410</f>
        <v>106.87361997611114</v>
      </c>
      <c r="T1410" s="153">
        <f>[1]节奏总纲!AF1410</f>
        <v>110.09417479966726</v>
      </c>
      <c r="U1410" s="153">
        <f>[1]节奏总纲!AG1410</f>
        <v>114.99862888254863</v>
      </c>
      <c r="V1410" s="153">
        <f>[1]节奏总纲!AH1410</f>
        <v>123.91173402477175</v>
      </c>
      <c r="AN1410" s="153">
        <f>[1]节奏总纲!AZ1410</f>
        <v>1407</v>
      </c>
      <c r="AO1410" s="153">
        <f>[1]节奏总纲!BA1410</f>
        <v>55.919383205997107</v>
      </c>
      <c r="AP1410" s="153">
        <f>[1]节奏总纲!BB1410</f>
        <v>57.425594988894375</v>
      </c>
      <c r="AQ1410" s="153">
        <f>[1]节奏总纲!BC1410</f>
        <v>59.386122166107178</v>
      </c>
      <c r="AR1410" s="153">
        <f>[1]节奏总纲!BD1410</f>
        <v>62.159129733727973</v>
      </c>
      <c r="AS1410" s="153">
        <f>[1]节奏总纲!BE1410</f>
        <v>66.898461413158728</v>
      </c>
    </row>
    <row r="1411" spans="17:45" x14ac:dyDescent="0.15">
      <c r="Q1411" s="153">
        <f>[1]节奏总纲!AC1411</f>
        <v>1408</v>
      </c>
      <c r="R1411" s="153">
        <f>[1]节奏总纲!AD1411</f>
        <v>104.59625429710877</v>
      </c>
      <c r="S1411" s="153">
        <f>[1]节奏总纲!AE1411</f>
        <v>106.884206609906</v>
      </c>
      <c r="T1411" s="153">
        <f>[1]节奏总纲!AF1411</f>
        <v>110.10386575849201</v>
      </c>
      <c r="U1411" s="153">
        <f>[1]节奏总纲!AG1411</f>
        <v>115.00862736021548</v>
      </c>
      <c r="V1411" s="153">
        <f>[1]节奏总纲!AH1411</f>
        <v>123.92179792502766</v>
      </c>
      <c r="AN1411" s="153">
        <f>[1]节奏总纲!AZ1411</f>
        <v>1408</v>
      </c>
      <c r="AO1411" s="153">
        <f>[1]节奏总纲!BA1411</f>
        <v>55.924525170236464</v>
      </c>
      <c r="AP1411" s="153">
        <f>[1]节奏总纲!BB1411</f>
        <v>57.430390958982713</v>
      </c>
      <c r="AQ1411" s="153">
        <f>[1]节奏总纲!BC1411</f>
        <v>59.390894782891571</v>
      </c>
      <c r="AR1411" s="153">
        <f>[1]节奏总纲!BD1411</f>
        <v>62.163747666812881</v>
      </c>
      <c r="AS1411" s="153">
        <f>[1]节奏总纲!BE1411</f>
        <v>66.903613050968417</v>
      </c>
    </row>
    <row r="1412" spans="17:45" x14ac:dyDescent="0.15">
      <c r="Q1412" s="153">
        <f>[1]节奏总纲!AC1412</f>
        <v>1409</v>
      </c>
      <c r="R1412" s="153">
        <f>[1]节奏总纲!AD1412</f>
        <v>104.60656585173618</v>
      </c>
      <c r="S1412" s="153">
        <f>[1]节奏总纲!AE1412</f>
        <v>106.89479324370086</v>
      </c>
      <c r="T1412" s="153">
        <f>[1]节奏总纲!AF1412</f>
        <v>110.11355671731677</v>
      </c>
      <c r="U1412" s="153">
        <f>[1]节奏总纲!AG1412</f>
        <v>115.01843515313531</v>
      </c>
      <c r="V1412" s="153">
        <f>[1]节奏总纲!AH1412</f>
        <v>123.93186182528358</v>
      </c>
      <c r="AN1412" s="153">
        <f>[1]节奏总纲!AZ1412</f>
        <v>1409</v>
      </c>
      <c r="AO1412" s="153">
        <f>[1]节奏总纲!BA1412</f>
        <v>55.929667134475821</v>
      </c>
      <c r="AP1412" s="153">
        <f>[1]节奏总纲!BB1412</f>
        <v>57.435186929071058</v>
      </c>
      <c r="AQ1412" s="153">
        <f>[1]节奏总纲!BC1412</f>
        <v>59.395667399675965</v>
      </c>
      <c r="AR1412" s="153">
        <f>[1]节奏总纲!BD1412</f>
        <v>62.16836559989779</v>
      </c>
      <c r="AS1412" s="153">
        <f>[1]节奏总纲!BE1412</f>
        <v>66.908764688778106</v>
      </c>
    </row>
    <row r="1413" spans="17:45" x14ac:dyDescent="0.15">
      <c r="Q1413" s="153">
        <f>[1]节奏总纲!AC1413</f>
        <v>1410</v>
      </c>
      <c r="R1413" s="153">
        <f>[1]节奏总纲!AD1413</f>
        <v>104.61687740636359</v>
      </c>
      <c r="S1413" s="153">
        <f>[1]节奏总纲!AE1413</f>
        <v>106.90537987749572</v>
      </c>
      <c r="T1413" s="153">
        <f>[1]节奏总纲!AF1413</f>
        <v>110.12324767614153</v>
      </c>
      <c r="U1413" s="153">
        <f>[1]节奏总纲!AG1413</f>
        <v>115.02824294605516</v>
      </c>
      <c r="V1413" s="153">
        <f>[1]节奏总纲!AH1413</f>
        <v>123.94192572553949</v>
      </c>
      <c r="AN1413" s="153">
        <f>[1]节奏总纲!AZ1413</f>
        <v>1410</v>
      </c>
      <c r="AO1413" s="153">
        <f>[1]节奏总纲!BA1413</f>
        <v>55.934809098715178</v>
      </c>
      <c r="AP1413" s="153">
        <f>[1]节奏总纲!BB1413</f>
        <v>57.439982899159396</v>
      </c>
      <c r="AQ1413" s="153">
        <f>[1]节奏总纲!BC1413</f>
        <v>59.400440016460358</v>
      </c>
      <c r="AR1413" s="153">
        <f>[1]节奏总纲!BD1413</f>
        <v>62.172983532982698</v>
      </c>
      <c r="AS1413" s="153">
        <f>[1]节奏总纲!BE1413</f>
        <v>66.913916326587795</v>
      </c>
    </row>
    <row r="1414" spans="17:45" x14ac:dyDescent="0.15">
      <c r="Q1414" s="153">
        <f>[1]节奏总纲!AC1414</f>
        <v>1411</v>
      </c>
      <c r="R1414" s="153">
        <f>[1]节奏总纲!AD1414</f>
        <v>104.62718896099101</v>
      </c>
      <c r="S1414" s="153">
        <f>[1]节奏总纲!AE1414</f>
        <v>106.91596651129058</v>
      </c>
      <c r="T1414" s="153">
        <f>[1]节奏总纲!AF1414</f>
        <v>110.13293863496629</v>
      </c>
      <c r="U1414" s="153">
        <f>[1]节奏总纲!AG1414</f>
        <v>115.038050738975</v>
      </c>
      <c r="V1414" s="153">
        <f>[1]节奏总纲!AH1414</f>
        <v>123.95198962579541</v>
      </c>
      <c r="AN1414" s="153">
        <f>[1]节奏总纲!AZ1414</f>
        <v>1411</v>
      </c>
      <c r="AO1414" s="153">
        <f>[1]节奏总纲!BA1414</f>
        <v>55.939951062954535</v>
      </c>
      <c r="AP1414" s="153">
        <f>[1]节奏总纲!BB1414</f>
        <v>57.444778869247742</v>
      </c>
      <c r="AQ1414" s="153">
        <f>[1]节奏总纲!BC1414</f>
        <v>59.405212633244759</v>
      </c>
      <c r="AR1414" s="153">
        <f>[1]节奏总纲!BD1414</f>
        <v>62.177601466067614</v>
      </c>
      <c r="AS1414" s="153">
        <f>[1]节奏总纲!BE1414</f>
        <v>66.919067964397485</v>
      </c>
    </row>
    <row r="1415" spans="17:45" x14ac:dyDescent="0.15">
      <c r="Q1415" s="153">
        <f>[1]节奏总纲!AC1415</f>
        <v>1412</v>
      </c>
      <c r="R1415" s="153">
        <f>[1]节奏总纲!AD1415</f>
        <v>104.63750051561841</v>
      </c>
      <c r="S1415" s="153">
        <f>[1]节奏总纲!AE1415</f>
        <v>106.92655314508545</v>
      </c>
      <c r="T1415" s="153">
        <f>[1]节奏总纲!AF1415</f>
        <v>110.14262959379106</v>
      </c>
      <c r="U1415" s="153">
        <f>[1]节奏总纲!AG1415</f>
        <v>115.04785853189483</v>
      </c>
      <c r="V1415" s="153">
        <f>[1]节奏总纲!AH1415</f>
        <v>123.96205352605132</v>
      </c>
      <c r="AN1415" s="153">
        <f>[1]节奏总纲!AZ1415</f>
        <v>1412</v>
      </c>
      <c r="AO1415" s="153">
        <f>[1]节奏总纲!BA1415</f>
        <v>55.945093027193892</v>
      </c>
      <c r="AP1415" s="153">
        <f>[1]节奏总纲!BB1415</f>
        <v>57.44957483933608</v>
      </c>
      <c r="AQ1415" s="153">
        <f>[1]节奏总纲!BC1415</f>
        <v>59.409985250029152</v>
      </c>
      <c r="AR1415" s="153">
        <f>[1]节奏总纲!BD1415</f>
        <v>62.182219399152522</v>
      </c>
      <c r="AS1415" s="153">
        <f>[1]节奏总纲!BE1415</f>
        <v>66.924219602207188</v>
      </c>
    </row>
    <row r="1416" spans="17:45" x14ac:dyDescent="0.15">
      <c r="Q1416" s="153">
        <f>[1]节奏总纲!AC1416</f>
        <v>1413</v>
      </c>
      <c r="R1416" s="153">
        <f>[1]节奏总纲!AD1416</f>
        <v>104.64781207024582</v>
      </c>
      <c r="S1416" s="153">
        <f>[1]节奏总纲!AE1416</f>
        <v>106.93713977888031</v>
      </c>
      <c r="T1416" s="153">
        <f>[1]节奏总纲!AF1416</f>
        <v>110.15232055261581</v>
      </c>
      <c r="U1416" s="153">
        <f>[1]节奏总纲!AG1416</f>
        <v>115.05766632481468</v>
      </c>
      <c r="V1416" s="153">
        <f>[1]节奏总纲!AH1416</f>
        <v>123.97211742630724</v>
      </c>
      <c r="AN1416" s="153">
        <f>[1]节奏总纲!AZ1416</f>
        <v>1413</v>
      </c>
      <c r="AO1416" s="153">
        <f>[1]节奏总纲!BA1416</f>
        <v>55.950234991433248</v>
      </c>
      <c r="AP1416" s="153">
        <f>[1]节奏总纲!BB1416</f>
        <v>57.454370809424425</v>
      </c>
      <c r="AQ1416" s="153">
        <f>[1]节奏总纲!BC1416</f>
        <v>59.414757866813545</v>
      </c>
      <c r="AR1416" s="153">
        <f>[1]节奏总纲!BD1416</f>
        <v>62.186837332237431</v>
      </c>
      <c r="AS1416" s="153">
        <f>[1]节奏总纲!BE1416</f>
        <v>66.929371240016877</v>
      </c>
    </row>
    <row r="1417" spans="17:45" x14ac:dyDescent="0.15">
      <c r="Q1417" s="153">
        <f>[1]节奏总纲!AC1417</f>
        <v>1414</v>
      </c>
      <c r="R1417" s="153">
        <f>[1]节奏总纲!AD1417</f>
        <v>104.65812362487323</v>
      </c>
      <c r="S1417" s="153">
        <f>[1]节奏总纲!AE1417</f>
        <v>106.94772641267517</v>
      </c>
      <c r="T1417" s="153">
        <f>[1]节奏总纲!AF1417</f>
        <v>110.16201151144057</v>
      </c>
      <c r="U1417" s="153">
        <f>[1]节奏总纲!AG1417</f>
        <v>115.06747411773451</v>
      </c>
      <c r="V1417" s="153">
        <f>[1]节奏总纲!AH1417</f>
        <v>123.98218132656316</v>
      </c>
      <c r="AN1417" s="153">
        <f>[1]节奏总纲!AZ1417</f>
        <v>1414</v>
      </c>
      <c r="AO1417" s="153">
        <f>[1]节奏总纲!BA1417</f>
        <v>55.955376955672605</v>
      </c>
      <c r="AP1417" s="153">
        <f>[1]节奏总纲!BB1417</f>
        <v>57.459166779512763</v>
      </c>
      <c r="AQ1417" s="153">
        <f>[1]节奏总纲!BC1417</f>
        <v>59.419530483597939</v>
      </c>
      <c r="AR1417" s="153">
        <f>[1]节奏总纲!BD1417</f>
        <v>62.19145526532234</v>
      </c>
      <c r="AS1417" s="153">
        <f>[1]节奏总纲!BE1417</f>
        <v>66.934522877826566</v>
      </c>
    </row>
    <row r="1418" spans="17:45" x14ac:dyDescent="0.15">
      <c r="Q1418" s="153">
        <f>[1]节奏总纲!AC1418</f>
        <v>1415</v>
      </c>
      <c r="R1418" s="153">
        <f>[1]节奏总纲!AD1418</f>
        <v>104.66843517950065</v>
      </c>
      <c r="S1418" s="153">
        <f>[1]节奏总纲!AE1418</f>
        <v>106.95831304647002</v>
      </c>
      <c r="T1418" s="153">
        <f>[1]节奏总纲!AF1418</f>
        <v>110.17170247026533</v>
      </c>
      <c r="U1418" s="153">
        <f>[1]节奏总纲!AG1418</f>
        <v>115.07728191065435</v>
      </c>
      <c r="V1418" s="153">
        <f>[1]节奏总纲!AH1418</f>
        <v>123.99224522681908</v>
      </c>
      <c r="AN1418" s="153">
        <f>[1]节奏总纲!AZ1418</f>
        <v>1415</v>
      </c>
      <c r="AO1418" s="153">
        <f>[1]节奏总纲!BA1418</f>
        <v>55.960518919911969</v>
      </c>
      <c r="AP1418" s="153">
        <f>[1]节奏总纲!BB1418</f>
        <v>57.463962749601109</v>
      </c>
      <c r="AQ1418" s="153">
        <f>[1]节奏总纲!BC1418</f>
        <v>59.424303100382339</v>
      </c>
      <c r="AR1418" s="153">
        <f>[1]节奏总纲!BD1418</f>
        <v>62.196073198407248</v>
      </c>
      <c r="AS1418" s="153">
        <f>[1]节奏总纲!BE1418</f>
        <v>66.939674515636256</v>
      </c>
    </row>
    <row r="1419" spans="17:45" x14ac:dyDescent="0.15">
      <c r="Q1419" s="153">
        <f>[1]节奏总纲!AC1419</f>
        <v>1416</v>
      </c>
      <c r="R1419" s="153">
        <f>[1]节奏总纲!AD1419</f>
        <v>104.67874673412805</v>
      </c>
      <c r="S1419" s="153">
        <f>[1]节奏总纲!AE1419</f>
        <v>106.96889968026488</v>
      </c>
      <c r="T1419" s="153">
        <f>[1]节奏总纲!AF1419</f>
        <v>110.18139342909009</v>
      </c>
      <c r="U1419" s="153">
        <f>[1]节奏总纲!AG1419</f>
        <v>115.08708970357418</v>
      </c>
      <c r="V1419" s="153">
        <f>[1]节奏总纲!AH1419</f>
        <v>124.002438211221</v>
      </c>
      <c r="AN1419" s="153">
        <f>[1]节奏总纲!AZ1419</f>
        <v>1416</v>
      </c>
      <c r="AO1419" s="153">
        <f>[1]节奏总纲!BA1419</f>
        <v>55.965660884151326</v>
      </c>
      <c r="AP1419" s="153">
        <f>[1]节奏总纲!BB1419</f>
        <v>57.468758719689447</v>
      </c>
      <c r="AQ1419" s="153">
        <f>[1]节奏总纲!BC1419</f>
        <v>59.429075717166732</v>
      </c>
      <c r="AR1419" s="153">
        <f>[1]节奏总纲!BD1419</f>
        <v>62.200691131492157</v>
      </c>
      <c r="AS1419" s="153">
        <f>[1]节奏总纲!BE1419</f>
        <v>66.944826153445959</v>
      </c>
    </row>
    <row r="1420" spans="17:45" x14ac:dyDescent="0.15">
      <c r="Q1420" s="153">
        <f>[1]节奏总纲!AC1420</f>
        <v>1417</v>
      </c>
      <c r="R1420" s="153">
        <f>[1]节奏总纲!AD1420</f>
        <v>104.68905828875546</v>
      </c>
      <c r="S1420" s="153">
        <f>[1]节奏总纲!AE1420</f>
        <v>106.97948631405976</v>
      </c>
      <c r="T1420" s="153">
        <f>[1]节奏总纲!AF1420</f>
        <v>110.19108438791486</v>
      </c>
      <c r="U1420" s="153">
        <f>[1]节奏总纲!AG1420</f>
        <v>115.09689749649402</v>
      </c>
      <c r="V1420" s="153">
        <f>[1]节奏总纲!AH1420</f>
        <v>124.013064700684</v>
      </c>
      <c r="AN1420" s="153">
        <f>[1]节奏总纲!AZ1420</f>
        <v>1417</v>
      </c>
      <c r="AO1420" s="153">
        <f>[1]节奏总纲!BA1420</f>
        <v>55.970802848390683</v>
      </c>
      <c r="AP1420" s="153">
        <f>[1]节奏总纲!BB1420</f>
        <v>57.473554689777792</v>
      </c>
      <c r="AQ1420" s="153">
        <f>[1]节奏总纲!BC1420</f>
        <v>59.433848333951126</v>
      </c>
      <c r="AR1420" s="153">
        <f>[1]节奏总纲!BD1420</f>
        <v>62.205309064577065</v>
      </c>
      <c r="AS1420" s="153">
        <f>[1]节奏总纲!BE1420</f>
        <v>66.949977791255648</v>
      </c>
    </row>
    <row r="1421" spans="17:45" x14ac:dyDescent="0.15">
      <c r="Q1421" s="153">
        <f>[1]节奏总纲!AC1421</f>
        <v>1418</v>
      </c>
      <c r="R1421" s="153">
        <f>[1]节奏总纲!AD1421</f>
        <v>104.69936984338288</v>
      </c>
      <c r="S1421" s="153">
        <f>[1]节奏总纲!AE1421</f>
        <v>106.99007294785461</v>
      </c>
      <c r="T1421" s="153">
        <f>[1]节奏总纲!AF1421</f>
        <v>110.2007753467396</v>
      </c>
      <c r="U1421" s="153">
        <f>[1]节奏总纲!AG1421</f>
        <v>115.10670528941387</v>
      </c>
      <c r="V1421" s="153">
        <f>[1]节奏总纲!AH1421</f>
        <v>124.02369119014699</v>
      </c>
      <c r="AN1421" s="153">
        <f>[1]节奏总纲!AZ1421</f>
        <v>1418</v>
      </c>
      <c r="AO1421" s="153">
        <f>[1]节奏总纲!BA1421</f>
        <v>55.97594481263004</v>
      </c>
      <c r="AP1421" s="153">
        <f>[1]节奏总纲!BB1421</f>
        <v>57.47835065986613</v>
      </c>
      <c r="AQ1421" s="153">
        <f>[1]节奏总纲!BC1421</f>
        <v>59.438620950735519</v>
      </c>
      <c r="AR1421" s="153">
        <f>[1]节奏总纲!BD1421</f>
        <v>62.209926997661981</v>
      </c>
      <c r="AS1421" s="153">
        <f>[1]节奏总纲!BE1421</f>
        <v>66.955129429065337</v>
      </c>
    </row>
    <row r="1422" spans="17:45" x14ac:dyDescent="0.15">
      <c r="Q1422" s="153">
        <f>[1]节奏总纲!AC1422</f>
        <v>1419</v>
      </c>
      <c r="R1422" s="153">
        <f>[1]节奏总纲!AD1422</f>
        <v>104.70968139801029</v>
      </c>
      <c r="S1422" s="153">
        <f>[1]节奏总纲!AE1422</f>
        <v>107.00061139558265</v>
      </c>
      <c r="T1422" s="153">
        <f>[1]节奏总纲!AF1422</f>
        <v>110.21046630556437</v>
      </c>
      <c r="U1422" s="153">
        <f>[1]节奏总纲!AG1422</f>
        <v>115.1165130823337</v>
      </c>
      <c r="V1422" s="153">
        <f>[1]节奏总纲!AH1422</f>
        <v>124.03431767960998</v>
      </c>
      <c r="AN1422" s="153">
        <f>[1]节奏总纲!AZ1422</f>
        <v>1419</v>
      </c>
      <c r="AO1422" s="153">
        <f>[1]节奏总纲!BA1422</f>
        <v>55.981086776869397</v>
      </c>
      <c r="AP1422" s="153">
        <f>[1]节奏总纲!BB1422</f>
        <v>57.483146629954476</v>
      </c>
      <c r="AQ1422" s="153">
        <f>[1]节奏总纲!BC1422</f>
        <v>59.443393567519919</v>
      </c>
      <c r="AR1422" s="153">
        <f>[1]节奏总纲!BD1422</f>
        <v>62.214544930746889</v>
      </c>
      <c r="AS1422" s="153">
        <f>[1]节奏总纲!BE1422</f>
        <v>66.960281066875027</v>
      </c>
    </row>
    <row r="1423" spans="17:45" x14ac:dyDescent="0.15">
      <c r="Q1423" s="153">
        <f>[1]节奏总纲!AC1423</f>
        <v>1420</v>
      </c>
      <c r="R1423" s="153">
        <f>[1]节奏总纲!AD1423</f>
        <v>104.7199929526377</v>
      </c>
      <c r="S1423" s="153">
        <f>[1]节奏总纲!AE1423</f>
        <v>107.01042461755837</v>
      </c>
      <c r="T1423" s="153">
        <f>[1]节奏总纲!AF1423</f>
        <v>110.22015726438913</v>
      </c>
      <c r="U1423" s="153">
        <f>[1]节奏总纲!AG1423</f>
        <v>115.12632087525354</v>
      </c>
      <c r="V1423" s="153">
        <f>[1]节奏总纲!AH1423</f>
        <v>124.04494416907296</v>
      </c>
      <c r="AN1423" s="153">
        <f>[1]节奏总纲!AZ1423</f>
        <v>1420</v>
      </c>
      <c r="AO1423" s="153">
        <f>[1]节奏总纲!BA1423</f>
        <v>55.986228741108754</v>
      </c>
      <c r="AP1423" s="153">
        <f>[1]节奏总纲!BB1423</f>
        <v>57.487942600042821</v>
      </c>
      <c r="AQ1423" s="153">
        <f>[1]节奏总纲!BC1423</f>
        <v>59.448166184304313</v>
      </c>
      <c r="AR1423" s="153">
        <f>[1]节奏总纲!BD1423</f>
        <v>62.219162863831798</v>
      </c>
      <c r="AS1423" s="153">
        <f>[1]节奏总纲!BE1423</f>
        <v>66.96543270468473</v>
      </c>
    </row>
    <row r="1424" spans="17:45" x14ac:dyDescent="0.15">
      <c r="Q1424" s="153">
        <f>[1]节奏总纲!AC1424</f>
        <v>1421</v>
      </c>
      <c r="R1424" s="153">
        <f>[1]节奏总纲!AD1424</f>
        <v>104.7303045072651</v>
      </c>
      <c r="S1424" s="153">
        <f>[1]节奏总纲!AE1424</f>
        <v>107.02023783953409</v>
      </c>
      <c r="T1424" s="153">
        <f>[1]节奏总纲!AF1424</f>
        <v>110.22984822321389</v>
      </c>
      <c r="U1424" s="153">
        <f>[1]节奏总纲!AG1424</f>
        <v>115.13612866817337</v>
      </c>
      <c r="V1424" s="153">
        <f>[1]节奏总纲!AH1424</f>
        <v>124.05557065853596</v>
      </c>
      <c r="AN1424" s="153">
        <f>[1]节奏总纲!AZ1424</f>
        <v>1421</v>
      </c>
      <c r="AO1424" s="153">
        <f>[1]节奏总纲!BA1424</f>
        <v>55.99137070534811</v>
      </c>
      <c r="AP1424" s="153">
        <f>[1]节奏总纲!BB1424</f>
        <v>57.492738570131159</v>
      </c>
      <c r="AQ1424" s="153">
        <f>[1]节奏总纲!BC1424</f>
        <v>59.452938801088706</v>
      </c>
      <c r="AR1424" s="153">
        <f>[1]节奏总纲!BD1424</f>
        <v>62.223780796916706</v>
      </c>
      <c r="AS1424" s="153">
        <f>[1]节奏总纲!BE1424</f>
        <v>66.970584342494419</v>
      </c>
    </row>
    <row r="1425" spans="17:45" x14ac:dyDescent="0.15">
      <c r="Q1425" s="153">
        <f>[1]节奏总纲!AC1425</f>
        <v>1422</v>
      </c>
      <c r="R1425" s="153">
        <f>[1]节奏总纲!AD1425</f>
        <v>104.74061606189252</v>
      </c>
      <c r="S1425" s="153">
        <f>[1]节奏总纲!AE1425</f>
        <v>107.03005106150979</v>
      </c>
      <c r="T1425" s="153">
        <f>[1]节奏总纲!AF1425</f>
        <v>110.23953918203865</v>
      </c>
      <c r="U1425" s="153">
        <f>[1]节奏总纲!AG1425</f>
        <v>115.14593646109321</v>
      </c>
      <c r="V1425" s="153">
        <f>[1]节奏总纲!AH1425</f>
        <v>124.06619714799895</v>
      </c>
      <c r="AN1425" s="153">
        <f>[1]节奏总纲!AZ1425</f>
        <v>1422</v>
      </c>
      <c r="AO1425" s="153">
        <f>[1]节奏总纲!BA1425</f>
        <v>55.996512669587467</v>
      </c>
      <c r="AP1425" s="153">
        <f>[1]节奏总纲!BB1425</f>
        <v>57.497534540219505</v>
      </c>
      <c r="AQ1425" s="153">
        <f>[1]节奏总纲!BC1425</f>
        <v>59.457711417873099</v>
      </c>
      <c r="AR1425" s="153">
        <f>[1]节奏总纲!BD1425</f>
        <v>62.228398730001615</v>
      </c>
      <c r="AS1425" s="153">
        <f>[1]节奏总纲!BE1425</f>
        <v>66.975735980304108</v>
      </c>
    </row>
    <row r="1426" spans="17:45" x14ac:dyDescent="0.15">
      <c r="Q1426" s="153">
        <f>[1]节奏总纲!AC1426</f>
        <v>1423</v>
      </c>
      <c r="R1426" s="153">
        <f>[1]节奏总纲!AD1426</f>
        <v>104.75092761651993</v>
      </c>
      <c r="S1426" s="153">
        <f>[1]节奏总纲!AE1426</f>
        <v>107.03986428348551</v>
      </c>
      <c r="T1426" s="153">
        <f>[1]节奏总纲!AF1426</f>
        <v>110.24923014086342</v>
      </c>
      <c r="U1426" s="153">
        <f>[1]节奏总纲!AG1426</f>
        <v>115.15574425401304</v>
      </c>
      <c r="V1426" s="153">
        <f>[1]节奏总纲!AH1426</f>
        <v>124.07682363746194</v>
      </c>
      <c r="AN1426" s="153">
        <f>[1]节奏总纲!AZ1426</f>
        <v>1423</v>
      </c>
      <c r="AO1426" s="153">
        <f>[1]节奏总纲!BA1426</f>
        <v>56.001429247331814</v>
      </c>
      <c r="AP1426" s="153">
        <f>[1]节奏总纲!BB1426</f>
        <v>57.502330510307843</v>
      </c>
      <c r="AQ1426" s="153">
        <f>[1]节奏总纲!BC1426</f>
        <v>59.4624840346575</v>
      </c>
      <c r="AR1426" s="153">
        <f>[1]节奏总纲!BD1426</f>
        <v>62.233016663086524</v>
      </c>
      <c r="AS1426" s="153">
        <f>[1]节奏总纲!BE1426</f>
        <v>66.980887618113798</v>
      </c>
    </row>
    <row r="1427" spans="17:45" x14ac:dyDescent="0.15">
      <c r="Q1427" s="153">
        <f>[1]节奏总纲!AC1427</f>
        <v>1424</v>
      </c>
      <c r="R1427" s="153">
        <f>[1]节奏总纲!AD1427</f>
        <v>104.76123917114734</v>
      </c>
      <c r="S1427" s="153">
        <f>[1]节奏总纲!AE1427</f>
        <v>107.04967750546123</v>
      </c>
      <c r="T1427" s="153">
        <f>[1]节奏总纲!AF1427</f>
        <v>110.25892109968817</v>
      </c>
      <c r="U1427" s="153">
        <f>[1]节奏总纲!AG1427</f>
        <v>115.16555204693289</v>
      </c>
      <c r="V1427" s="153">
        <f>[1]节奏总纲!AH1427</f>
        <v>124.08745012692492</v>
      </c>
      <c r="AN1427" s="153">
        <f>[1]节奏总纲!AZ1427</f>
        <v>1424</v>
      </c>
      <c r="AO1427" s="153">
        <f>[1]节奏总纲!BA1427</f>
        <v>56.005870797208438</v>
      </c>
      <c r="AP1427" s="153">
        <f>[1]节奏总纲!BB1427</f>
        <v>57.507126480396188</v>
      </c>
      <c r="AQ1427" s="153">
        <f>[1]节奏总纲!BC1427</f>
        <v>59.467256651441893</v>
      </c>
      <c r="AR1427" s="153">
        <f>[1]节奏总纲!BD1427</f>
        <v>62.237634596171439</v>
      </c>
      <c r="AS1427" s="153">
        <f>[1]节奏总纲!BE1427</f>
        <v>66.986039255923487</v>
      </c>
    </row>
    <row r="1428" spans="17:45" x14ac:dyDescent="0.15">
      <c r="Q1428" s="153">
        <f>[1]节奏总纲!AC1428</f>
        <v>1425</v>
      </c>
      <c r="R1428" s="153">
        <f>[1]节奏总纲!AD1428</f>
        <v>104.77155072577474</v>
      </c>
      <c r="S1428" s="153">
        <f>[1]节奏总纲!AE1428</f>
        <v>107.05949072743695</v>
      </c>
      <c r="T1428" s="153">
        <f>[1]节奏总纲!AF1428</f>
        <v>110.26861205851293</v>
      </c>
      <c r="U1428" s="153">
        <f>[1]节奏总纲!AG1428</f>
        <v>115.17535983985273</v>
      </c>
      <c r="V1428" s="153">
        <f>[1]节奏总纲!AH1428</f>
        <v>124.09807661638791</v>
      </c>
      <c r="AN1428" s="153">
        <f>[1]节奏总纲!AZ1428</f>
        <v>1425</v>
      </c>
      <c r="AO1428" s="153">
        <f>[1]节奏总纲!BA1428</f>
        <v>56.010312347085062</v>
      </c>
      <c r="AP1428" s="153">
        <f>[1]节奏总纲!BB1428</f>
        <v>57.511922450484526</v>
      </c>
      <c r="AQ1428" s="153">
        <f>[1]节奏总纲!BC1428</f>
        <v>59.472029268226287</v>
      </c>
      <c r="AR1428" s="153">
        <f>[1]节奏总纲!BD1428</f>
        <v>62.242252529256348</v>
      </c>
      <c r="AS1428" s="153">
        <f>[1]节奏总纲!BE1428</f>
        <v>66.99119089373319</v>
      </c>
    </row>
    <row r="1429" spans="17:45" x14ac:dyDescent="0.15">
      <c r="Q1429" s="153">
        <f>[1]节奏总纲!AC1429</f>
        <v>1426</v>
      </c>
      <c r="R1429" s="153">
        <f>[1]节奏总纲!AD1429</f>
        <v>104.78186228040217</v>
      </c>
      <c r="S1429" s="153">
        <f>[1]节奏总纲!AE1429</f>
        <v>107.06930394941266</v>
      </c>
      <c r="T1429" s="153">
        <f>[1]节奏总纲!AF1429</f>
        <v>110.27830301733769</v>
      </c>
      <c r="U1429" s="153">
        <f>[1]节奏总纲!AG1429</f>
        <v>115.18516763277256</v>
      </c>
      <c r="V1429" s="153">
        <f>[1]节奏总纲!AH1429</f>
        <v>124.10870310585091</v>
      </c>
      <c r="AN1429" s="153">
        <f>[1]节奏总纲!AZ1429</f>
        <v>1426</v>
      </c>
      <c r="AO1429" s="153">
        <f>[1]节奏总纲!BA1429</f>
        <v>56.014753896961679</v>
      </c>
      <c r="AP1429" s="153">
        <f>[1]节奏总纲!BB1429</f>
        <v>57.516718420572872</v>
      </c>
      <c r="AQ1429" s="153">
        <f>[1]节奏总纲!BC1429</f>
        <v>59.47680188501068</v>
      </c>
      <c r="AR1429" s="153">
        <f>[1]节奏总纲!BD1429</f>
        <v>62.246870462341256</v>
      </c>
      <c r="AS1429" s="153">
        <f>[1]节奏总纲!BE1429</f>
        <v>66.996342531542879</v>
      </c>
    </row>
    <row r="1430" spans="17:45" x14ac:dyDescent="0.15">
      <c r="Q1430" s="153">
        <f>[1]节奏总纲!AC1430</f>
        <v>1427</v>
      </c>
      <c r="R1430" s="153">
        <f>[1]节奏总纲!AD1430</f>
        <v>104.79217383502957</v>
      </c>
      <c r="S1430" s="153">
        <f>[1]节奏总纲!AE1430</f>
        <v>107.07911717138838</v>
      </c>
      <c r="T1430" s="153">
        <f>[1]节奏总纲!AF1430</f>
        <v>110.28799397616245</v>
      </c>
      <c r="U1430" s="153">
        <f>[1]节奏总纲!AG1430</f>
        <v>115.19497542569241</v>
      </c>
      <c r="V1430" s="153">
        <f>[1]节奏总纲!AH1430</f>
        <v>124.1193295953139</v>
      </c>
      <c r="AN1430" s="153">
        <f>[1]节奏总纲!AZ1430</f>
        <v>1427</v>
      </c>
      <c r="AO1430" s="153">
        <f>[1]节奏总纲!BA1430</f>
        <v>56.019195446838303</v>
      </c>
      <c r="AP1430" s="153">
        <f>[1]节奏总纲!BB1430</f>
        <v>57.52151439066121</v>
      </c>
      <c r="AQ1430" s="153">
        <f>[1]节奏总纲!BC1430</f>
        <v>59.48157450179508</v>
      </c>
      <c r="AR1430" s="153">
        <f>[1]节奏总纲!BD1430</f>
        <v>62.251488395426165</v>
      </c>
      <c r="AS1430" s="153">
        <f>[1]节奏总纲!BE1430</f>
        <v>67.001291439712986</v>
      </c>
    </row>
    <row r="1431" spans="17:45" x14ac:dyDescent="0.15">
      <c r="Q1431" s="153">
        <f>[1]节奏总纲!AC1431</f>
        <v>1428</v>
      </c>
      <c r="R1431" s="153">
        <f>[1]节奏总纲!AD1431</f>
        <v>104.80248538965698</v>
      </c>
      <c r="S1431" s="153">
        <f>[1]节奏总纲!AE1431</f>
        <v>107.08893039336409</v>
      </c>
      <c r="T1431" s="153">
        <f>[1]节奏总纲!AF1431</f>
        <v>110.29768493498722</v>
      </c>
      <c r="U1431" s="153">
        <f>[1]节奏总纲!AG1431</f>
        <v>115.20478321861223</v>
      </c>
      <c r="V1431" s="153">
        <f>[1]节奏总纲!AH1431</f>
        <v>124.12995608477688</v>
      </c>
      <c r="AN1431" s="153">
        <f>[1]节奏总纲!AZ1431</f>
        <v>1428</v>
      </c>
      <c r="AO1431" s="153">
        <f>[1]节奏总纲!BA1431</f>
        <v>56.02363699671492</v>
      </c>
      <c r="AP1431" s="153">
        <f>[1]节奏总纲!BB1431</f>
        <v>57.526310360749555</v>
      </c>
      <c r="AQ1431" s="153">
        <f>[1]节奏总纲!BC1431</f>
        <v>59.486347118579474</v>
      </c>
      <c r="AR1431" s="153">
        <f>[1]节奏总纲!BD1431</f>
        <v>62.256106328511073</v>
      </c>
      <c r="AS1431" s="153">
        <f>[1]节奏总纲!BE1431</f>
        <v>67.005744100746981</v>
      </c>
    </row>
    <row r="1432" spans="17:45" x14ac:dyDescent="0.15">
      <c r="Q1432" s="153">
        <f>[1]节奏总纲!AC1432</f>
        <v>1429</v>
      </c>
      <c r="R1432" s="153">
        <f>[1]节奏总纲!AD1432</f>
        <v>104.8127969442844</v>
      </c>
      <c r="S1432" s="153">
        <f>[1]节奏总纲!AE1432</f>
        <v>107.0987436153398</v>
      </c>
      <c r="T1432" s="153">
        <f>[1]节奏总纲!AF1432</f>
        <v>110.30737589381197</v>
      </c>
      <c r="U1432" s="153">
        <f>[1]节奏总纲!AG1432</f>
        <v>115.21459101153208</v>
      </c>
      <c r="V1432" s="153">
        <f>[1]节奏总纲!AH1432</f>
        <v>124.14058257423987</v>
      </c>
      <c r="AN1432" s="153">
        <f>[1]节奏总纲!AZ1432</f>
        <v>1429</v>
      </c>
      <c r="AO1432" s="153">
        <f>[1]节奏总纲!BA1432</f>
        <v>56.028078546591544</v>
      </c>
      <c r="AP1432" s="153">
        <f>[1]节奏总纲!BB1432</f>
        <v>57.531106330837893</v>
      </c>
      <c r="AQ1432" s="153">
        <f>[1]节奏总纲!BC1432</f>
        <v>59.491119735363867</v>
      </c>
      <c r="AR1432" s="153">
        <f>[1]节奏总纲!BD1432</f>
        <v>62.260724261595982</v>
      </c>
      <c r="AS1432" s="153">
        <f>[1]节奏总纲!BE1432</f>
        <v>67.010196761780989</v>
      </c>
    </row>
    <row r="1433" spans="17:45" x14ac:dyDescent="0.15">
      <c r="Q1433" s="153">
        <f>[1]节奏总纲!AC1433</f>
        <v>1430</v>
      </c>
      <c r="R1433" s="153">
        <f>[1]节奏总纲!AD1433</f>
        <v>104.82310849891181</v>
      </c>
      <c r="S1433" s="153">
        <f>[1]节奏总纲!AE1433</f>
        <v>107.10855683731552</v>
      </c>
      <c r="T1433" s="153">
        <f>[1]节奏总纲!AF1433</f>
        <v>110.31706685263673</v>
      </c>
      <c r="U1433" s="153">
        <f>[1]节奏总纲!AG1433</f>
        <v>115.22439880445191</v>
      </c>
      <c r="V1433" s="153">
        <f>[1]节奏总纲!AH1433</f>
        <v>124.15120906370286</v>
      </c>
      <c r="AN1433" s="153">
        <f>[1]节奏总纲!AZ1433</f>
        <v>1430</v>
      </c>
      <c r="AO1433" s="153">
        <f>[1]节奏总纲!BA1433</f>
        <v>56.032520096468168</v>
      </c>
      <c r="AP1433" s="153">
        <f>[1]节奏总纲!BB1433</f>
        <v>57.535902300926239</v>
      </c>
      <c r="AQ1433" s="153">
        <f>[1]节奏总纲!BC1433</f>
        <v>59.49589235214826</v>
      </c>
      <c r="AR1433" s="153">
        <f>[1]节奏总纲!BD1433</f>
        <v>62.265342194680898</v>
      </c>
      <c r="AS1433" s="153">
        <f>[1]节奏总纲!BE1433</f>
        <v>67.014649422814983</v>
      </c>
    </row>
    <row r="1434" spans="17:45" x14ac:dyDescent="0.15">
      <c r="Q1434" s="153">
        <f>[1]节奏总纲!AC1434</f>
        <v>1431</v>
      </c>
      <c r="R1434" s="153">
        <f>[1]节奏总纲!AD1434</f>
        <v>104.83342005353921</v>
      </c>
      <c r="S1434" s="153">
        <f>[1]节奏总纲!AE1434</f>
        <v>107.11837005929124</v>
      </c>
      <c r="T1434" s="153">
        <f>[1]节奏总纲!AF1434</f>
        <v>110.32675781146149</v>
      </c>
      <c r="U1434" s="153">
        <f>[1]节奏总纲!AG1434</f>
        <v>115.23420659737175</v>
      </c>
      <c r="V1434" s="153">
        <f>[1]节奏总纲!AH1434</f>
        <v>124.16183555316586</v>
      </c>
      <c r="AN1434" s="153">
        <f>[1]节奏总纲!AZ1434</f>
        <v>1431</v>
      </c>
      <c r="AO1434" s="153">
        <f>[1]节奏总纲!BA1434</f>
        <v>56.036961646344785</v>
      </c>
      <c r="AP1434" s="153">
        <f>[1]节奏总纲!BB1434</f>
        <v>57.540698271014577</v>
      </c>
      <c r="AQ1434" s="153">
        <f>[1]节奏总纲!BC1434</f>
        <v>59.500664968932661</v>
      </c>
      <c r="AR1434" s="153">
        <f>[1]节奏总纲!BD1434</f>
        <v>62.269960127765806</v>
      </c>
      <c r="AS1434" s="153">
        <f>[1]节奏总纲!BE1434</f>
        <v>67.019102083848978</v>
      </c>
    </row>
    <row r="1435" spans="17:45" x14ac:dyDescent="0.15">
      <c r="Q1435" s="153">
        <f>[1]节奏总纲!AC1435</f>
        <v>1432</v>
      </c>
      <c r="R1435" s="153">
        <f>[1]节奏总纲!AD1435</f>
        <v>104.84373160816662</v>
      </c>
      <c r="S1435" s="153">
        <f>[1]节奏总纲!AE1435</f>
        <v>107.12818328126694</v>
      </c>
      <c r="T1435" s="153">
        <f>[1]节奏总纲!AF1435</f>
        <v>110.33644877028625</v>
      </c>
      <c r="U1435" s="153">
        <f>[1]节奏总纲!AG1435</f>
        <v>115.2440143902916</v>
      </c>
      <c r="V1435" s="153">
        <f>[1]节奏总纲!AH1435</f>
        <v>124.17246204262884</v>
      </c>
      <c r="AN1435" s="153">
        <f>[1]节奏总纲!AZ1435</f>
        <v>1432</v>
      </c>
      <c r="AO1435" s="153">
        <f>[1]节奏总纲!BA1435</f>
        <v>56.04140319622141</v>
      </c>
      <c r="AP1435" s="153">
        <f>[1]节奏总纲!BB1435</f>
        <v>57.545494241102922</v>
      </c>
      <c r="AQ1435" s="153">
        <f>[1]节奏总纲!BC1435</f>
        <v>59.505437585717054</v>
      </c>
      <c r="AR1435" s="153">
        <f>[1]节奏总纲!BD1435</f>
        <v>62.274578060850715</v>
      </c>
      <c r="AS1435" s="153">
        <f>[1]节奏总纲!BE1435</f>
        <v>67.023554744882972</v>
      </c>
    </row>
    <row r="1436" spans="17:45" x14ac:dyDescent="0.15">
      <c r="Q1436" s="153">
        <f>[1]节奏总纲!AC1436</f>
        <v>1433</v>
      </c>
      <c r="R1436" s="153">
        <f>[1]节奏总纲!AD1436</f>
        <v>104.85404316279404</v>
      </c>
      <c r="S1436" s="153">
        <f>[1]节奏总纲!AE1436</f>
        <v>107.13799650324266</v>
      </c>
      <c r="T1436" s="153">
        <f>[1]节奏总纲!AF1436</f>
        <v>110.34613972911102</v>
      </c>
      <c r="U1436" s="153">
        <f>[1]节奏总纲!AG1436</f>
        <v>115.25382218321143</v>
      </c>
      <c r="V1436" s="153">
        <f>[1]节奏总纲!AH1436</f>
        <v>124.18308853209183</v>
      </c>
      <c r="AN1436" s="153">
        <f>[1]节奏总纲!AZ1436</f>
        <v>1433</v>
      </c>
      <c r="AO1436" s="153">
        <f>[1]节奏总纲!BA1436</f>
        <v>56.045844746098034</v>
      </c>
      <c r="AP1436" s="153">
        <f>[1]节奏总纲!BB1436</f>
        <v>57.55029021119126</v>
      </c>
      <c r="AQ1436" s="153">
        <f>[1]节奏总纲!BC1436</f>
        <v>59.510210202501447</v>
      </c>
      <c r="AR1436" s="153">
        <f>[1]节奏总纲!BD1436</f>
        <v>62.279195993935623</v>
      </c>
      <c r="AS1436" s="153">
        <f>[1]节奏总纲!BE1436</f>
        <v>67.028007405916966</v>
      </c>
    </row>
    <row r="1437" spans="17:45" x14ac:dyDescent="0.15">
      <c r="Q1437" s="153">
        <f>[1]节奏总纲!AC1437</f>
        <v>1434</v>
      </c>
      <c r="R1437" s="153">
        <f>[1]节奏总纲!AD1437</f>
        <v>104.86435471742145</v>
      </c>
      <c r="S1437" s="153">
        <f>[1]节奏总纲!AE1437</f>
        <v>107.14780972521838</v>
      </c>
      <c r="T1437" s="153">
        <f>[1]节奏总纲!AF1437</f>
        <v>110.35583068793576</v>
      </c>
      <c r="U1437" s="153">
        <f>[1]节奏总纲!AG1437</f>
        <v>115.26362997613127</v>
      </c>
      <c r="V1437" s="153">
        <f>[1]节奏总纲!AH1437</f>
        <v>124.19371502155482</v>
      </c>
      <c r="AN1437" s="153">
        <f>[1]节奏总纲!AZ1437</f>
        <v>1434</v>
      </c>
      <c r="AO1437" s="153">
        <f>[1]节奏总纲!BA1437</f>
        <v>56.050286295974651</v>
      </c>
      <c r="AP1437" s="153">
        <f>[1]节奏总纲!BB1437</f>
        <v>57.555086181279606</v>
      </c>
      <c r="AQ1437" s="153">
        <f>[1]节奏总纲!BC1437</f>
        <v>59.514982819285841</v>
      </c>
      <c r="AR1437" s="153">
        <f>[1]节奏总纲!BD1437</f>
        <v>62.283813927020532</v>
      </c>
      <c r="AS1437" s="153">
        <f>[1]节奏总纲!BE1437</f>
        <v>67.032460066950961</v>
      </c>
    </row>
    <row r="1438" spans="17:45" x14ac:dyDescent="0.15">
      <c r="Q1438" s="153">
        <f>[1]节奏总纲!AC1438</f>
        <v>1435</v>
      </c>
      <c r="R1438" s="153">
        <f>[1]节奏总纲!AD1438</f>
        <v>104.87466627204886</v>
      </c>
      <c r="S1438" s="153">
        <f>[1]节奏总纲!AE1438</f>
        <v>107.15762294719408</v>
      </c>
      <c r="T1438" s="153">
        <f>[1]节奏总纲!AF1438</f>
        <v>110.36552164676053</v>
      </c>
      <c r="U1438" s="153">
        <f>[1]节奏总纲!AG1438</f>
        <v>115.2734377690511</v>
      </c>
      <c r="V1438" s="153">
        <f>[1]节奏总纲!AH1438</f>
        <v>124.20434151101782</v>
      </c>
      <c r="AN1438" s="153">
        <f>[1]节奏总纲!AZ1438</f>
        <v>1435</v>
      </c>
      <c r="AO1438" s="153">
        <f>[1]节奏总纲!BA1438</f>
        <v>56.054727845851275</v>
      </c>
      <c r="AP1438" s="153">
        <f>[1]节奏总纲!BB1438</f>
        <v>57.559882151367944</v>
      </c>
      <c r="AQ1438" s="153">
        <f>[1]节奏总纲!BC1438</f>
        <v>59.519755436070241</v>
      </c>
      <c r="AR1438" s="153">
        <f>[1]节奏总纲!BD1438</f>
        <v>62.28843186010544</v>
      </c>
      <c r="AS1438" s="153">
        <f>[1]节奏总纲!BE1438</f>
        <v>67.036912727984955</v>
      </c>
    </row>
    <row r="1439" spans="17:45" x14ac:dyDescent="0.15">
      <c r="Q1439" s="153">
        <f>[1]节奏总纲!AC1439</f>
        <v>1436</v>
      </c>
      <c r="R1439" s="153">
        <f>[1]节奏总纲!AD1439</f>
        <v>104.88497782667626</v>
      </c>
      <c r="S1439" s="153">
        <f>[1]节奏总纲!AE1439</f>
        <v>107.1674361691698</v>
      </c>
      <c r="T1439" s="153">
        <f>[1]节奏总纲!AF1439</f>
        <v>110.37521260558529</v>
      </c>
      <c r="U1439" s="153">
        <f>[1]节奏总纲!AG1439</f>
        <v>115.28324556197094</v>
      </c>
      <c r="V1439" s="153">
        <f>[1]节奏总纲!AH1439</f>
        <v>124.21496800048079</v>
      </c>
      <c r="AN1439" s="153">
        <f>[1]节奏总纲!AZ1439</f>
        <v>1436</v>
      </c>
      <c r="AO1439" s="153">
        <f>[1]节奏总纲!BA1439</f>
        <v>56.059169395727899</v>
      </c>
      <c r="AP1439" s="153">
        <f>[1]节奏总纲!BB1439</f>
        <v>57.564678121456289</v>
      </c>
      <c r="AQ1439" s="153">
        <f>[1]节奏总纲!BC1439</f>
        <v>59.524528052854635</v>
      </c>
      <c r="AR1439" s="153">
        <f>[1]节奏总纲!BD1439</f>
        <v>62.293049793190356</v>
      </c>
      <c r="AS1439" s="153">
        <f>[1]节奏总纲!BE1439</f>
        <v>67.041365389018964</v>
      </c>
    </row>
    <row r="1440" spans="17:45" x14ac:dyDescent="0.15">
      <c r="Q1440" s="153">
        <f>[1]节奏总纲!AC1440</f>
        <v>1437</v>
      </c>
      <c r="R1440" s="153">
        <f>[1]节奏总纲!AD1440</f>
        <v>104.89528938130368</v>
      </c>
      <c r="S1440" s="153">
        <f>[1]节奏总纲!AE1440</f>
        <v>107.17724939114552</v>
      </c>
      <c r="T1440" s="153">
        <f>[1]节奏总纲!AF1440</f>
        <v>110.38490356441005</v>
      </c>
      <c r="U1440" s="153">
        <f>[1]节奏总纲!AG1440</f>
        <v>115.29305335489077</v>
      </c>
      <c r="V1440" s="153">
        <f>[1]节奏总纲!AH1440</f>
        <v>124.22559448994379</v>
      </c>
      <c r="AN1440" s="153">
        <f>[1]节奏总纲!AZ1440</f>
        <v>1437</v>
      </c>
      <c r="AO1440" s="153">
        <f>[1]节奏总纲!BA1440</f>
        <v>56.063610945604516</v>
      </c>
      <c r="AP1440" s="153">
        <f>[1]节奏总纲!BB1440</f>
        <v>57.569474091544627</v>
      </c>
      <c r="AQ1440" s="153">
        <f>[1]节奏总纲!BC1440</f>
        <v>59.529300669639028</v>
      </c>
      <c r="AR1440" s="153">
        <f>[1]节奏总纲!BD1440</f>
        <v>62.297667726275264</v>
      </c>
      <c r="AS1440" s="153">
        <f>[1]节奏总纲!BE1440</f>
        <v>67.045818050052958</v>
      </c>
    </row>
    <row r="1441" spans="17:45" x14ac:dyDescent="0.15">
      <c r="Q1441" s="153">
        <f>[1]节奏总纲!AC1441</f>
        <v>1438</v>
      </c>
      <c r="R1441" s="153">
        <f>[1]节奏总纲!AD1441</f>
        <v>104.90560093593109</v>
      </c>
      <c r="S1441" s="153">
        <f>[1]节奏总纲!AE1441</f>
        <v>107.18706261312124</v>
      </c>
      <c r="T1441" s="153">
        <f>[1]节奏总纲!AF1441</f>
        <v>110.39459452323482</v>
      </c>
      <c r="U1441" s="153">
        <f>[1]节奏总纲!AG1441</f>
        <v>115.30286114781062</v>
      </c>
      <c r="V1441" s="153">
        <f>[1]节奏总纲!AH1441</f>
        <v>124.23622097940678</v>
      </c>
      <c r="AN1441" s="153">
        <f>[1]节奏总纲!AZ1441</f>
        <v>1438</v>
      </c>
      <c r="AO1441" s="153">
        <f>[1]节奏总纲!BA1441</f>
        <v>56.06805249548114</v>
      </c>
      <c r="AP1441" s="153">
        <f>[1]节奏总纲!BB1441</f>
        <v>57.574270061632973</v>
      </c>
      <c r="AQ1441" s="153">
        <f>[1]节奏总纲!BC1441</f>
        <v>59.534073286423421</v>
      </c>
      <c r="AR1441" s="153">
        <f>[1]节奏总纲!BD1441</f>
        <v>62.302285659360173</v>
      </c>
      <c r="AS1441" s="153">
        <f>[1]节奏总纲!BE1441</f>
        <v>67.050270711086952</v>
      </c>
    </row>
    <row r="1442" spans="17:45" x14ac:dyDescent="0.15">
      <c r="Q1442" s="153">
        <f>[1]节奏总纲!AC1442</f>
        <v>1439</v>
      </c>
      <c r="R1442" s="153">
        <f>[1]节奏总纲!AD1442</f>
        <v>104.9159124905585</v>
      </c>
      <c r="S1442" s="153">
        <f>[1]节奏总纲!AE1442</f>
        <v>107.19687583509695</v>
      </c>
      <c r="T1442" s="153">
        <f>[1]节奏总纲!AF1442</f>
        <v>110.40428548205956</v>
      </c>
      <c r="U1442" s="153">
        <f>[1]节奏总纲!AG1442</f>
        <v>115.31266894073046</v>
      </c>
      <c r="V1442" s="153">
        <f>[1]节奏总纲!AH1442</f>
        <v>124.24684746886977</v>
      </c>
      <c r="AN1442" s="153">
        <f>[1]节奏总纲!AZ1442</f>
        <v>1439</v>
      </c>
      <c r="AO1442" s="153">
        <f>[1]节奏总纲!BA1442</f>
        <v>56.072494045357764</v>
      </c>
      <c r="AP1442" s="153">
        <f>[1]节奏总纲!BB1442</f>
        <v>57.579066031721311</v>
      </c>
      <c r="AQ1442" s="153">
        <f>[1]节奏总纲!BC1442</f>
        <v>59.538845903207822</v>
      </c>
      <c r="AR1442" s="153">
        <f>[1]节奏总纲!BD1442</f>
        <v>62.306903592445082</v>
      </c>
      <c r="AS1442" s="153">
        <f>[1]节奏总纲!BE1442</f>
        <v>67.054723372120947</v>
      </c>
    </row>
    <row r="1443" spans="17:45" x14ac:dyDescent="0.15">
      <c r="Q1443" s="153">
        <f>[1]节奏总纲!AC1443</f>
        <v>1440</v>
      </c>
      <c r="R1443" s="153">
        <f>[1]节奏总纲!AD1443</f>
        <v>104.92622404518592</v>
      </c>
      <c r="S1443" s="153">
        <f>[1]节奏总纲!AE1443</f>
        <v>107.20668905707267</v>
      </c>
      <c r="T1443" s="153">
        <f>[1]节奏总纲!AF1443</f>
        <v>110.41397644088433</v>
      </c>
      <c r="U1443" s="153">
        <f>[1]节奏总纲!AG1443</f>
        <v>115.32247673365029</v>
      </c>
      <c r="V1443" s="153">
        <f>[1]节奏总纲!AH1443</f>
        <v>124.25747395833275</v>
      </c>
      <c r="AN1443" s="153">
        <f>[1]节奏总纲!AZ1443</f>
        <v>1440</v>
      </c>
      <c r="AO1443" s="153">
        <f>[1]节奏总纲!BA1443</f>
        <v>56.076935595234382</v>
      </c>
      <c r="AP1443" s="153">
        <f>[1]节奏总纲!BB1443</f>
        <v>57.583862001809656</v>
      </c>
      <c r="AQ1443" s="153">
        <f>[1]节奏总纲!BC1443</f>
        <v>59.543618519992215</v>
      </c>
      <c r="AR1443" s="153">
        <f>[1]节奏总纲!BD1443</f>
        <v>62.31152152552999</v>
      </c>
      <c r="AS1443" s="153">
        <f>[1]节奏总纲!BE1443</f>
        <v>67.059176033154941</v>
      </c>
    </row>
    <row r="1444" spans="17:45" x14ac:dyDescent="0.15">
      <c r="Q1444" s="153">
        <f>[1]节奏总纲!AC1444</f>
        <v>1441</v>
      </c>
      <c r="R1444" s="153">
        <f>[1]节奏总纲!AD1444</f>
        <v>104.93653559981333</v>
      </c>
      <c r="S1444" s="153">
        <f>[1]节奏总纲!AE1444</f>
        <v>107.21650227904838</v>
      </c>
      <c r="T1444" s="153">
        <f>[1]节奏总纲!AF1444</f>
        <v>110.42366739970909</v>
      </c>
      <c r="U1444" s="153">
        <f>[1]节奏总纲!AG1444</f>
        <v>115.33228452657013</v>
      </c>
      <c r="V1444" s="153">
        <f>[1]节奏总纲!AH1444</f>
        <v>124.26810044779575</v>
      </c>
      <c r="AN1444" s="153">
        <f>[1]节奏总纲!AZ1444</f>
        <v>1441</v>
      </c>
      <c r="AO1444" s="153">
        <f>[1]节奏总纲!BA1444</f>
        <v>56.081377145111006</v>
      </c>
      <c r="AP1444" s="153">
        <f>[1]节奏总纲!BB1444</f>
        <v>57.588657971897995</v>
      </c>
      <c r="AQ1444" s="153">
        <f>[1]节奏总纲!BC1444</f>
        <v>59.548391136776608</v>
      </c>
      <c r="AR1444" s="153">
        <f>[1]节奏总纲!BD1444</f>
        <v>62.316139458614899</v>
      </c>
      <c r="AS1444" s="153">
        <f>[1]节奏总纲!BE1444</f>
        <v>67.063628694188935</v>
      </c>
    </row>
    <row r="1445" spans="17:45" x14ac:dyDescent="0.15">
      <c r="Q1445" s="153">
        <f>[1]节奏总纲!AC1445</f>
        <v>1442</v>
      </c>
      <c r="R1445" s="153">
        <f>[1]节奏总纲!AD1445</f>
        <v>104.94684715444073</v>
      </c>
      <c r="S1445" s="153">
        <f>[1]节奏总纲!AE1445</f>
        <v>107.22631550102409</v>
      </c>
      <c r="T1445" s="153">
        <f>[1]节奏总纲!AF1445</f>
        <v>110.43335835853385</v>
      </c>
      <c r="U1445" s="153">
        <f>[1]节奏总纲!AG1445</f>
        <v>115.34209231948996</v>
      </c>
      <c r="V1445" s="153">
        <f>[1]节奏总纲!AH1445</f>
        <v>124.27872693725874</v>
      </c>
      <c r="AN1445" s="153">
        <f>[1]节奏总纲!AZ1445</f>
        <v>1442</v>
      </c>
      <c r="AO1445" s="153">
        <f>[1]节奏总纲!BA1445</f>
        <v>56.08581869498763</v>
      </c>
      <c r="AP1445" s="153">
        <f>[1]节奏总纲!BB1445</f>
        <v>57.59345394198634</v>
      </c>
      <c r="AQ1445" s="153">
        <f>[1]节奏总纲!BC1445</f>
        <v>59.553163753561009</v>
      </c>
      <c r="AR1445" s="153">
        <f>[1]节奏总纲!BD1445</f>
        <v>62.320757391699807</v>
      </c>
      <c r="AS1445" s="153">
        <f>[1]节奏总纲!BE1445</f>
        <v>67.06808135522293</v>
      </c>
    </row>
    <row r="1446" spans="17:45" x14ac:dyDescent="0.15">
      <c r="Q1446" s="153">
        <f>[1]节奏总纲!AC1446</f>
        <v>1443</v>
      </c>
      <c r="R1446" s="153">
        <f>[1]节奏总纲!AD1446</f>
        <v>104.95715870906814</v>
      </c>
      <c r="S1446" s="153">
        <f>[1]节奏总纲!AE1446</f>
        <v>107.23612872299981</v>
      </c>
      <c r="T1446" s="153">
        <f>[1]节奏总纲!AF1446</f>
        <v>110.44304931735861</v>
      </c>
      <c r="U1446" s="153">
        <f>[1]节奏总纲!AG1446</f>
        <v>115.35190011240981</v>
      </c>
      <c r="V1446" s="153">
        <f>[1]节奏总纲!AH1446</f>
        <v>124.28935342672172</v>
      </c>
      <c r="AN1446" s="153">
        <f>[1]节奏总纲!AZ1446</f>
        <v>1443</v>
      </c>
      <c r="AO1446" s="153">
        <f>[1]节奏总纲!BA1446</f>
        <v>56.090260244864247</v>
      </c>
      <c r="AP1446" s="153">
        <f>[1]节奏总纲!BB1446</f>
        <v>57.598249912074678</v>
      </c>
      <c r="AQ1446" s="153">
        <f>[1]节奏总纲!BC1446</f>
        <v>59.557936370345402</v>
      </c>
      <c r="AR1446" s="153">
        <f>[1]节奏总纲!BD1446</f>
        <v>62.325375324784723</v>
      </c>
      <c r="AS1446" s="153">
        <f>[1]节奏总纲!BE1446</f>
        <v>67.072534016256924</v>
      </c>
    </row>
    <row r="1447" spans="17:45" x14ac:dyDescent="0.15">
      <c r="Q1447" s="153">
        <f>[1]节奏总纲!AC1447</f>
        <v>1444</v>
      </c>
      <c r="R1447" s="153">
        <f>[1]节奏总纲!AD1447</f>
        <v>104.96747026369556</v>
      </c>
      <c r="S1447" s="153">
        <f>[1]节奏总纲!AE1447</f>
        <v>107.24594194497553</v>
      </c>
      <c r="T1447" s="153">
        <f>[1]节奏总纲!AF1447</f>
        <v>110.45274027618336</v>
      </c>
      <c r="U1447" s="153">
        <f>[1]节奏总纲!AG1447</f>
        <v>115.36170790532964</v>
      </c>
      <c r="V1447" s="153">
        <f>[1]节奏总纲!AH1447</f>
        <v>124.29997991618471</v>
      </c>
      <c r="AN1447" s="153">
        <f>[1]节奏总纲!AZ1447</f>
        <v>1444</v>
      </c>
      <c r="AO1447" s="153">
        <f>[1]节奏总纲!BA1447</f>
        <v>56.094701794740871</v>
      </c>
      <c r="AP1447" s="153">
        <f>[1]节奏总纲!BB1447</f>
        <v>57.603045882163023</v>
      </c>
      <c r="AQ1447" s="153">
        <f>[1]节奏总纲!BC1447</f>
        <v>59.562708987129795</v>
      </c>
      <c r="AR1447" s="153">
        <f>[1]节奏总纲!BD1447</f>
        <v>62.329993257869631</v>
      </c>
      <c r="AS1447" s="153">
        <f>[1]节奏总纲!BE1447</f>
        <v>67.076986677290932</v>
      </c>
    </row>
    <row r="1448" spans="17:45" x14ac:dyDescent="0.15">
      <c r="Q1448" s="153">
        <f>[1]节奏总纲!AC1448</f>
        <v>1445</v>
      </c>
      <c r="R1448" s="153">
        <f>[1]节奏总纲!AD1448</f>
        <v>104.97778181832297</v>
      </c>
      <c r="S1448" s="153">
        <f>[1]节奏总纲!AE1448</f>
        <v>107.25575516695123</v>
      </c>
      <c r="T1448" s="153">
        <f>[1]节奏总纲!AF1448</f>
        <v>110.46243123500813</v>
      </c>
      <c r="U1448" s="153">
        <f>[1]节奏总纲!AG1448</f>
        <v>115.37151569824948</v>
      </c>
      <c r="V1448" s="153">
        <f>[1]节奏总纲!AH1448</f>
        <v>124.3106064056477</v>
      </c>
      <c r="AN1448" s="153">
        <f>[1]节奏总纲!AZ1448</f>
        <v>1445</v>
      </c>
      <c r="AO1448" s="153">
        <f>[1]节奏总纲!BA1448</f>
        <v>56.099143344617495</v>
      </c>
      <c r="AP1448" s="153">
        <f>[1]节奏总纲!BB1448</f>
        <v>57.607841852251362</v>
      </c>
      <c r="AQ1448" s="153">
        <f>[1]节奏总纲!BC1448</f>
        <v>59.567481603914189</v>
      </c>
      <c r="AR1448" s="153">
        <f>[1]节奏总纲!BD1448</f>
        <v>62.33461119095454</v>
      </c>
      <c r="AS1448" s="153">
        <f>[1]节奏总纲!BE1448</f>
        <v>67.081439338324927</v>
      </c>
    </row>
    <row r="1449" spans="17:45" x14ac:dyDescent="0.15">
      <c r="Q1449" s="153">
        <f>[1]节奏总纲!AC1449</f>
        <v>1446</v>
      </c>
      <c r="R1449" s="153">
        <f>[1]节奏总纲!AD1449</f>
        <v>104.98809337295037</v>
      </c>
      <c r="S1449" s="153">
        <f>[1]节奏总纲!AE1449</f>
        <v>107.26556838892695</v>
      </c>
      <c r="T1449" s="153">
        <f>[1]节奏总纲!AF1449</f>
        <v>110.47212219383289</v>
      </c>
      <c r="U1449" s="153">
        <f>[1]节奏总纲!AG1449</f>
        <v>115.38132349116933</v>
      </c>
      <c r="V1449" s="153">
        <f>[1]节奏总纲!AH1449</f>
        <v>124.3212328951107</v>
      </c>
      <c r="AN1449" s="153">
        <f>[1]节奏总纲!AZ1449</f>
        <v>1446</v>
      </c>
      <c r="AO1449" s="153">
        <f>[1]节奏总纲!BA1449</f>
        <v>56.103584894494112</v>
      </c>
      <c r="AP1449" s="153">
        <f>[1]节奏总纲!BB1449</f>
        <v>57.612637822339707</v>
      </c>
      <c r="AQ1449" s="153">
        <f>[1]节奏总纲!BC1449</f>
        <v>59.572254220698589</v>
      </c>
      <c r="AR1449" s="153">
        <f>[1]节奏总纲!BD1449</f>
        <v>62.339229124039448</v>
      </c>
      <c r="AS1449" s="153">
        <f>[1]节奏总纲!BE1449</f>
        <v>67.085891999358921</v>
      </c>
    </row>
    <row r="1450" spans="17:45" x14ac:dyDescent="0.15">
      <c r="Q1450" s="153">
        <f>[1]节奏总纲!AC1450</f>
        <v>1447</v>
      </c>
      <c r="R1450" s="153">
        <f>[1]节奏总纲!AD1450</f>
        <v>104.99840492757778</v>
      </c>
      <c r="S1450" s="153">
        <f>[1]节奏总纲!AE1450</f>
        <v>107.27538161090267</v>
      </c>
      <c r="T1450" s="153">
        <f>[1]节奏总纲!AF1450</f>
        <v>110.48181315265765</v>
      </c>
      <c r="U1450" s="153">
        <f>[1]节奏总纲!AG1450</f>
        <v>115.39113128408916</v>
      </c>
      <c r="V1450" s="153">
        <f>[1]节奏总纲!AH1450</f>
        <v>124.33185938457368</v>
      </c>
      <c r="AN1450" s="153">
        <f>[1]节奏总纲!AZ1450</f>
        <v>1447</v>
      </c>
      <c r="AO1450" s="153">
        <f>[1]节奏总纲!BA1450</f>
        <v>56.108026444370736</v>
      </c>
      <c r="AP1450" s="153">
        <f>[1]节奏总纲!BB1450</f>
        <v>57.617433792428045</v>
      </c>
      <c r="AQ1450" s="153">
        <f>[1]节奏总纲!BC1450</f>
        <v>59.577026837482983</v>
      </c>
      <c r="AR1450" s="153">
        <f>[1]节奏总纲!BD1450</f>
        <v>62.343847057124357</v>
      </c>
      <c r="AS1450" s="153">
        <f>[1]节奏总纲!BE1450</f>
        <v>67.090344660392915</v>
      </c>
    </row>
    <row r="1451" spans="17:45" x14ac:dyDescent="0.15">
      <c r="Q1451" s="153">
        <f>[1]节奏总纲!AC1451</f>
        <v>1448</v>
      </c>
      <c r="R1451" s="153">
        <f>[1]节奏总纲!AD1451</f>
        <v>105.00813276546759</v>
      </c>
      <c r="S1451" s="153">
        <f>[1]节奏总纲!AE1451</f>
        <v>107.28519483287839</v>
      </c>
      <c r="T1451" s="153">
        <f>[1]节奏总纲!AF1451</f>
        <v>110.49150411148241</v>
      </c>
      <c r="U1451" s="153">
        <f>[1]节奏总纲!AG1451</f>
        <v>115.400939077009</v>
      </c>
      <c r="V1451" s="153">
        <f>[1]节奏总纲!AH1451</f>
        <v>124.34248587403667</v>
      </c>
      <c r="AN1451" s="153">
        <f>[1]节奏总纲!AZ1451</f>
        <v>1448</v>
      </c>
      <c r="AO1451" s="153">
        <f>[1]节奏总纲!BA1451</f>
        <v>56.112467994247353</v>
      </c>
      <c r="AP1451" s="153">
        <f>[1]节奏总纲!BB1451</f>
        <v>57.62222976251639</v>
      </c>
      <c r="AQ1451" s="153">
        <f>[1]节奏总纲!BC1451</f>
        <v>59.581799454267376</v>
      </c>
      <c r="AR1451" s="153">
        <f>[1]节奏总纲!BD1451</f>
        <v>62.348464990209266</v>
      </c>
      <c r="AS1451" s="153">
        <f>[1]节奏总纲!BE1451</f>
        <v>67.09479732142691</v>
      </c>
    </row>
    <row r="1452" spans="17:45" x14ac:dyDescent="0.15">
      <c r="Q1452" s="153">
        <f>[1]节奏总纲!AC1452</f>
        <v>1449</v>
      </c>
      <c r="R1452" s="153">
        <f>[1]节奏总纲!AD1452</f>
        <v>105.01775378612901</v>
      </c>
      <c r="S1452" s="153">
        <f>[1]节奏总纲!AE1452</f>
        <v>107.29500805485409</v>
      </c>
      <c r="T1452" s="153">
        <f>[1]节奏总纲!AF1452</f>
        <v>110.50119507030716</v>
      </c>
      <c r="U1452" s="153">
        <f>[1]节奏总纲!AG1452</f>
        <v>115.41074686992883</v>
      </c>
      <c r="V1452" s="153">
        <f>[1]节奏总纲!AH1452</f>
        <v>124.35311236349966</v>
      </c>
      <c r="AN1452" s="153">
        <f>[1]节奏总纲!AZ1452</f>
        <v>1449</v>
      </c>
      <c r="AO1452" s="153">
        <f>[1]节奏总纲!BA1452</f>
        <v>56.116909544123978</v>
      </c>
      <c r="AP1452" s="153">
        <f>[1]节奏总纲!BB1452</f>
        <v>57.627025732604736</v>
      </c>
      <c r="AQ1452" s="153">
        <f>[1]节奏总纲!BC1452</f>
        <v>59.586572071051769</v>
      </c>
      <c r="AR1452" s="153">
        <f>[1]节奏总纲!BD1452</f>
        <v>62.353082923294181</v>
      </c>
      <c r="AS1452" s="153">
        <f>[1]节奏总纲!BE1452</f>
        <v>67.099249982460904</v>
      </c>
    </row>
    <row r="1453" spans="17:45" x14ac:dyDescent="0.15">
      <c r="Q1453" s="153">
        <f>[1]节奏总纲!AC1453</f>
        <v>1450</v>
      </c>
      <c r="R1453" s="153">
        <f>[1]节奏总纲!AD1453</f>
        <v>105.02737480679041</v>
      </c>
      <c r="S1453" s="153">
        <f>[1]节奏总纲!AE1453</f>
        <v>107.30482127682981</v>
      </c>
      <c r="T1453" s="153">
        <f>[1]节奏总纲!AF1453</f>
        <v>110.51088602913192</v>
      </c>
      <c r="U1453" s="153">
        <f>[1]节奏总纲!AG1453</f>
        <v>115.42055466284867</v>
      </c>
      <c r="V1453" s="153">
        <f>[1]节奏总纲!AH1453</f>
        <v>124.36373885296265</v>
      </c>
      <c r="AN1453" s="153">
        <f>[1]节奏总纲!AZ1453</f>
        <v>1450</v>
      </c>
      <c r="AO1453" s="153">
        <f>[1]节奏总纲!BA1453</f>
        <v>56.121351094000602</v>
      </c>
      <c r="AP1453" s="153">
        <f>[1]节奏总纲!BB1453</f>
        <v>57.631821702693074</v>
      </c>
      <c r="AQ1453" s="153">
        <f>[1]节奏总纲!BC1453</f>
        <v>59.59134468783617</v>
      </c>
      <c r="AR1453" s="153">
        <f>[1]节奏总纲!BD1453</f>
        <v>62.35770085637909</v>
      </c>
      <c r="AS1453" s="153">
        <f>[1]节奏总纲!BE1453</f>
        <v>67.103702643494898</v>
      </c>
    </row>
    <row r="1454" spans="17:45" x14ac:dyDescent="0.15">
      <c r="Q1454" s="153">
        <f>[1]节奏总纲!AC1454</f>
        <v>1451</v>
      </c>
      <c r="R1454" s="153">
        <f>[1]节奏总纲!AD1454</f>
        <v>105.03699582745182</v>
      </c>
      <c r="S1454" s="153">
        <f>[1]节奏总纲!AE1454</f>
        <v>107.31463449880553</v>
      </c>
      <c r="T1454" s="153">
        <f>[1]节奏总纲!AF1454</f>
        <v>110.52057698795669</v>
      </c>
      <c r="U1454" s="153">
        <f>[1]节奏总纲!AG1454</f>
        <v>115.4303624557685</v>
      </c>
      <c r="V1454" s="153">
        <f>[1]节奏总纲!AH1454</f>
        <v>124.37436534242563</v>
      </c>
      <c r="AN1454" s="153">
        <f>[1]节奏总纲!AZ1454</f>
        <v>1451</v>
      </c>
      <c r="AO1454" s="153">
        <f>[1]节奏总纲!BA1454</f>
        <v>56.125792643877219</v>
      </c>
      <c r="AP1454" s="153">
        <f>[1]节奏总纲!BB1454</f>
        <v>57.636617672781419</v>
      </c>
      <c r="AQ1454" s="153">
        <f>[1]节奏总纲!BC1454</f>
        <v>59.596117304620563</v>
      </c>
      <c r="AR1454" s="153">
        <f>[1]节奏总纲!BD1454</f>
        <v>62.362318789463998</v>
      </c>
      <c r="AS1454" s="153">
        <f>[1]节奏总纲!BE1454</f>
        <v>67.108155304528893</v>
      </c>
    </row>
    <row r="1455" spans="17:45" x14ac:dyDescent="0.15">
      <c r="Q1455" s="153">
        <f>[1]节奏总纲!AC1455</f>
        <v>1452</v>
      </c>
      <c r="R1455" s="153">
        <f>[1]节奏总纲!AD1455</f>
        <v>105.04661684811323</v>
      </c>
      <c r="S1455" s="153">
        <f>[1]节奏总纲!AE1455</f>
        <v>107.32444772078124</v>
      </c>
      <c r="T1455" s="153">
        <f>[1]节奏总纲!AF1455</f>
        <v>110.53026794678145</v>
      </c>
      <c r="U1455" s="153">
        <f>[1]节奏总纲!AG1455</f>
        <v>115.44017024868835</v>
      </c>
      <c r="V1455" s="153">
        <f>[1]节奏总纲!AH1455</f>
        <v>124.38499183188863</v>
      </c>
      <c r="AN1455" s="153">
        <f>[1]节奏总纲!AZ1455</f>
        <v>1452</v>
      </c>
      <c r="AO1455" s="153">
        <f>[1]节奏总纲!BA1455</f>
        <v>56.130234193753843</v>
      </c>
      <c r="AP1455" s="153">
        <f>[1]节奏总纲!BB1455</f>
        <v>57.641413642869757</v>
      </c>
      <c r="AQ1455" s="153">
        <f>[1]节奏总纲!BC1455</f>
        <v>59.600889921404956</v>
      </c>
      <c r="AR1455" s="153">
        <f>[1]节奏总纲!BD1455</f>
        <v>62.366936722548907</v>
      </c>
      <c r="AS1455" s="153">
        <f>[1]节奏总纲!BE1455</f>
        <v>67.112607965562901</v>
      </c>
    </row>
    <row r="1456" spans="17:45" x14ac:dyDescent="0.15">
      <c r="Q1456" s="153">
        <f>[1]节奏总纲!AC1456</f>
        <v>1453</v>
      </c>
      <c r="R1456" s="153">
        <f>[1]节奏总纲!AD1456</f>
        <v>105.05623786877463</v>
      </c>
      <c r="S1456" s="153">
        <f>[1]节奏总纲!AE1456</f>
        <v>107.33426094275696</v>
      </c>
      <c r="T1456" s="153">
        <f>[1]节奏总纲!AF1456</f>
        <v>110.53995890560621</v>
      </c>
      <c r="U1456" s="153">
        <f>[1]节奏总纲!AG1456</f>
        <v>115.44997804160819</v>
      </c>
      <c r="V1456" s="153">
        <f>[1]节奏总纲!AH1456</f>
        <v>124.39561832135162</v>
      </c>
      <c r="AN1456" s="153">
        <f>[1]节奏总纲!AZ1456</f>
        <v>1453</v>
      </c>
      <c r="AO1456" s="153">
        <f>[1]节奏总纲!BA1456</f>
        <v>56.134675743630467</v>
      </c>
      <c r="AP1456" s="153">
        <f>[1]节奏总纲!BB1456</f>
        <v>57.646209612958103</v>
      </c>
      <c r="AQ1456" s="153">
        <f>[1]节奏总纲!BC1456</f>
        <v>59.60566253818935</v>
      </c>
      <c r="AR1456" s="153">
        <f>[1]节奏总纲!BD1456</f>
        <v>62.371554655633815</v>
      </c>
      <c r="AS1456" s="153">
        <f>[1]节奏总纲!BE1456</f>
        <v>67.117060626596896</v>
      </c>
    </row>
    <row r="1457" spans="17:45" x14ac:dyDescent="0.15">
      <c r="Q1457" s="153">
        <f>[1]节奏总纲!AC1457</f>
        <v>1454</v>
      </c>
      <c r="R1457" s="153">
        <f>[1]节奏总纲!AD1457</f>
        <v>105.06585888943604</v>
      </c>
      <c r="S1457" s="153">
        <f>[1]节奏总纲!AE1457</f>
        <v>107.34407416473267</v>
      </c>
      <c r="T1457" s="153">
        <f>[1]节奏总纲!AF1457</f>
        <v>110.54964986443096</v>
      </c>
      <c r="U1457" s="153">
        <f>[1]节奏总纲!AG1457</f>
        <v>115.45978583452802</v>
      </c>
      <c r="V1457" s="153">
        <f>[1]节奏总纲!AH1457</f>
        <v>124.40624481081461</v>
      </c>
      <c r="AN1457" s="153">
        <f>[1]节奏总纲!AZ1457</f>
        <v>1454</v>
      </c>
      <c r="AO1457" s="153">
        <f>[1]节奏总纲!BA1457</f>
        <v>56.139117293507084</v>
      </c>
      <c r="AP1457" s="153">
        <f>[1]节奏总纲!BB1457</f>
        <v>57.651005583046441</v>
      </c>
      <c r="AQ1457" s="153">
        <f>[1]节奏总纲!BC1457</f>
        <v>59.61043515497375</v>
      </c>
      <c r="AR1457" s="153">
        <f>[1]节奏总纲!BD1457</f>
        <v>62.376172588718724</v>
      </c>
      <c r="AS1457" s="153">
        <f>[1]节奏总纲!BE1457</f>
        <v>67.12151328763089</v>
      </c>
    </row>
    <row r="1458" spans="17:45" x14ac:dyDescent="0.15">
      <c r="Q1458" s="153">
        <f>[1]节奏总纲!AC1458</f>
        <v>1455</v>
      </c>
      <c r="R1458" s="153">
        <f>[1]节奏总纲!AD1458</f>
        <v>105.07547991009746</v>
      </c>
      <c r="S1458" s="153">
        <f>[1]节奏总纲!AE1458</f>
        <v>107.35388738670838</v>
      </c>
      <c r="T1458" s="153">
        <f>[1]节奏总纲!AF1458</f>
        <v>110.55934082325572</v>
      </c>
      <c r="U1458" s="153">
        <f>[1]节奏总纲!AG1458</f>
        <v>115.46959362744786</v>
      </c>
      <c r="V1458" s="153">
        <f>[1]节奏总纲!AH1458</f>
        <v>124.41687130027759</v>
      </c>
      <c r="AN1458" s="153">
        <f>[1]节奏总纲!AZ1458</f>
        <v>1455</v>
      </c>
      <c r="AO1458" s="153">
        <f>[1]节奏总纲!BA1458</f>
        <v>56.143558843383708</v>
      </c>
      <c r="AP1458" s="153">
        <f>[1]节奏总纲!BB1458</f>
        <v>57.655801553134786</v>
      </c>
      <c r="AQ1458" s="153">
        <f>[1]节奏总纲!BC1458</f>
        <v>59.615207771758143</v>
      </c>
      <c r="AR1458" s="153">
        <f>[1]节奏总纲!BD1458</f>
        <v>62.38079052180364</v>
      </c>
      <c r="AS1458" s="153">
        <f>[1]节奏总纲!BE1458</f>
        <v>67.125965948664884</v>
      </c>
    </row>
    <row r="1459" spans="17:45" x14ac:dyDescent="0.15">
      <c r="Q1459" s="153">
        <f>[1]节奏总纲!AC1459</f>
        <v>1456</v>
      </c>
      <c r="R1459" s="153">
        <f>[1]节奏总纲!AD1459</f>
        <v>105.08510093075886</v>
      </c>
      <c r="S1459" s="153">
        <f>[1]节奏总纲!AE1459</f>
        <v>107.3637006086841</v>
      </c>
      <c r="T1459" s="153">
        <f>[1]节奏总纲!AF1459</f>
        <v>110.56903178208049</v>
      </c>
      <c r="U1459" s="153">
        <f>[1]节奏总纲!AG1459</f>
        <v>115.47940142036769</v>
      </c>
      <c r="V1459" s="153">
        <f>[1]节奏总纲!AH1459</f>
        <v>124.42749778974058</v>
      </c>
      <c r="AN1459" s="153">
        <f>[1]节奏总纲!AZ1459</f>
        <v>1456</v>
      </c>
      <c r="AO1459" s="153">
        <f>[1]节奏总纲!BA1459</f>
        <v>56.148000393260332</v>
      </c>
      <c r="AP1459" s="153">
        <f>[1]节奏总纲!BB1459</f>
        <v>57.660597523223124</v>
      </c>
      <c r="AQ1459" s="153">
        <f>[1]节奏总纲!BC1459</f>
        <v>59.619980388542537</v>
      </c>
      <c r="AR1459" s="153">
        <f>[1]节奏总纲!BD1459</f>
        <v>62.385408454888548</v>
      </c>
      <c r="AS1459" s="153">
        <f>[1]节奏总纲!BE1459</f>
        <v>67.130418609698879</v>
      </c>
    </row>
    <row r="1460" spans="17:45" x14ac:dyDescent="0.15">
      <c r="Q1460" s="153">
        <f>[1]节奏总纲!AC1460</f>
        <v>1457</v>
      </c>
      <c r="R1460" s="153">
        <f>[1]节奏总纲!AD1460</f>
        <v>105.09472195142027</v>
      </c>
      <c r="S1460" s="153">
        <f>[1]节奏总纲!AE1460</f>
        <v>107.37351383065982</v>
      </c>
      <c r="T1460" s="153">
        <f>[1]节奏总纲!AF1460</f>
        <v>110.57872274090525</v>
      </c>
      <c r="U1460" s="153">
        <f>[1]节奏总纲!AG1460</f>
        <v>115.48920921328754</v>
      </c>
      <c r="V1460" s="153">
        <f>[1]节奏总纲!AH1460</f>
        <v>124.43812427920358</v>
      </c>
      <c r="AN1460" s="153">
        <f>[1]节奏总纲!AZ1460</f>
        <v>1457</v>
      </c>
      <c r="AO1460" s="153">
        <f>[1]节奏总纲!BA1460</f>
        <v>56.152441943136949</v>
      </c>
      <c r="AP1460" s="153">
        <f>[1]节奏总纲!BB1460</f>
        <v>57.66539349331147</v>
      </c>
      <c r="AQ1460" s="153">
        <f>[1]节奏总纲!BC1460</f>
        <v>59.62475300532693</v>
      </c>
      <c r="AR1460" s="153">
        <f>[1]节奏总纲!BD1460</f>
        <v>62.390026387973457</v>
      </c>
      <c r="AS1460" s="153">
        <f>[1]节奏总纲!BE1460</f>
        <v>67.134871270732873</v>
      </c>
    </row>
    <row r="1461" spans="17:45" x14ac:dyDescent="0.15">
      <c r="Q1461" s="153">
        <f>[1]节奏总纲!AC1461</f>
        <v>1458</v>
      </c>
      <c r="R1461" s="153">
        <f>[1]节奏总纲!AD1461</f>
        <v>105.10434297208168</v>
      </c>
      <c r="S1461" s="153">
        <f>[1]节奏总纲!AE1461</f>
        <v>107.38332705263554</v>
      </c>
      <c r="T1461" s="153">
        <f>[1]节奏总纲!AF1461</f>
        <v>110.58841369973001</v>
      </c>
      <c r="U1461" s="153">
        <f>[1]节奏总纲!AG1461</f>
        <v>115.49901700620737</v>
      </c>
      <c r="V1461" s="153">
        <f>[1]节奏总纲!AH1461</f>
        <v>124.44875076866657</v>
      </c>
      <c r="AN1461" s="153">
        <f>[1]节奏总纲!AZ1461</f>
        <v>1458</v>
      </c>
      <c r="AO1461" s="153">
        <f>[1]节奏总纲!BA1461</f>
        <v>56.156883493013574</v>
      </c>
      <c r="AP1461" s="153">
        <f>[1]节奏总纲!BB1461</f>
        <v>57.670189463399808</v>
      </c>
      <c r="AQ1461" s="153">
        <f>[1]节奏总纲!BC1461</f>
        <v>59.629525622111331</v>
      </c>
      <c r="AR1461" s="153">
        <f>[1]节奏总纲!BD1461</f>
        <v>62.394644321058365</v>
      </c>
      <c r="AS1461" s="153">
        <f>[1]节奏总纲!BE1461</f>
        <v>67.139323931766867</v>
      </c>
    </row>
    <row r="1462" spans="17:45" x14ac:dyDescent="0.15">
      <c r="Q1462" s="153">
        <f>[1]节奏总纲!AC1462</f>
        <v>1459</v>
      </c>
      <c r="R1462" s="153">
        <f>[1]节奏总纲!AD1462</f>
        <v>105.11396399274308</v>
      </c>
      <c r="S1462" s="153">
        <f>[1]节奏总纲!AE1462</f>
        <v>107.39314027461124</v>
      </c>
      <c r="T1462" s="153">
        <f>[1]节奏总纲!AF1462</f>
        <v>110.59810465855476</v>
      </c>
      <c r="U1462" s="153">
        <f>[1]节奏总纲!AG1462</f>
        <v>115.50882479912721</v>
      </c>
      <c r="V1462" s="153">
        <f>[1]节奏总纲!AH1462</f>
        <v>124.45937725812955</v>
      </c>
      <c r="AN1462" s="153">
        <f>[1]节奏总纲!AZ1462</f>
        <v>1459</v>
      </c>
      <c r="AO1462" s="153">
        <f>[1]节奏总纲!BA1462</f>
        <v>56.161325042890198</v>
      </c>
      <c r="AP1462" s="153">
        <f>[1]节奏总纲!BB1462</f>
        <v>57.674985433488153</v>
      </c>
      <c r="AQ1462" s="153">
        <f>[1]节奏总纲!BC1462</f>
        <v>59.634298238895724</v>
      </c>
      <c r="AR1462" s="153">
        <f>[1]节奏总纲!BD1462</f>
        <v>62.399262254143274</v>
      </c>
      <c r="AS1462" s="153">
        <f>[1]节奏总纲!BE1462</f>
        <v>67.143776592800876</v>
      </c>
    </row>
    <row r="1463" spans="17:45" x14ac:dyDescent="0.15">
      <c r="Q1463" s="153">
        <f>[1]节奏总纲!AC1463</f>
        <v>1460</v>
      </c>
      <c r="R1463" s="153">
        <f>[1]节奏总纲!AD1463</f>
        <v>105.12358501340449</v>
      </c>
      <c r="S1463" s="153">
        <f>[1]节奏总纲!AE1463</f>
        <v>107.40295349658696</v>
      </c>
      <c r="T1463" s="153">
        <f>[1]节奏总纲!AF1463</f>
        <v>110.60779561737952</v>
      </c>
      <c r="U1463" s="153">
        <f>[1]节奏总纲!AG1463</f>
        <v>115.51863259204706</v>
      </c>
      <c r="V1463" s="153">
        <f>[1]节奏总纲!AH1463</f>
        <v>124.47000374759254</v>
      </c>
      <c r="AN1463" s="153">
        <f>[1]节奏总纲!AZ1463</f>
        <v>1460</v>
      </c>
      <c r="AO1463" s="153">
        <f>[1]节奏总纲!BA1463</f>
        <v>56.165766592766815</v>
      </c>
      <c r="AP1463" s="153">
        <f>[1]节奏总纲!BB1463</f>
        <v>57.679781403576492</v>
      </c>
      <c r="AQ1463" s="153">
        <f>[1]节奏总纲!BC1463</f>
        <v>59.639070855680117</v>
      </c>
      <c r="AR1463" s="153">
        <f>[1]节奏总纲!BD1463</f>
        <v>62.403880187228182</v>
      </c>
      <c r="AS1463" s="153">
        <f>[1]节奏总纲!BE1463</f>
        <v>67.14822925383487</v>
      </c>
    </row>
    <row r="1464" spans="17:45" x14ac:dyDescent="0.15">
      <c r="Q1464" s="153">
        <f>[1]节奏总纲!AC1464</f>
        <v>1461</v>
      </c>
      <c r="R1464" s="153">
        <f>[1]节奏总纲!AD1464</f>
        <v>105.13320603406591</v>
      </c>
      <c r="S1464" s="153">
        <f>[1]节奏总纲!AE1464</f>
        <v>107.41276671856268</v>
      </c>
      <c r="T1464" s="153">
        <f>[1]节奏总纲!AF1464</f>
        <v>110.61748657620429</v>
      </c>
      <c r="U1464" s="153">
        <f>[1]节奏总纲!AG1464</f>
        <v>115.52844038496688</v>
      </c>
      <c r="V1464" s="153">
        <f>[1]节奏总纲!AH1464</f>
        <v>124.48063023705554</v>
      </c>
      <c r="AN1464" s="153">
        <f>[1]节奏总纲!AZ1464</f>
        <v>1461</v>
      </c>
      <c r="AO1464" s="153">
        <f>[1]节奏总纲!BA1464</f>
        <v>56.170208142643439</v>
      </c>
      <c r="AP1464" s="153">
        <f>[1]节奏总纲!BB1464</f>
        <v>57.684577373664837</v>
      </c>
      <c r="AQ1464" s="153">
        <f>[1]节奏总纲!BC1464</f>
        <v>59.643843472464511</v>
      </c>
      <c r="AR1464" s="153">
        <f>[1]节奏总纲!BD1464</f>
        <v>62.408498120313091</v>
      </c>
      <c r="AS1464" s="153">
        <f>[1]节奏总纲!BE1464</f>
        <v>67.152681914868865</v>
      </c>
    </row>
    <row r="1465" spans="17:45" x14ac:dyDescent="0.15">
      <c r="Q1465" s="153">
        <f>[1]节奏总纲!AC1465</f>
        <v>1462</v>
      </c>
      <c r="R1465" s="153">
        <f>[1]节奏总纲!AD1465</f>
        <v>105.14282705472731</v>
      </c>
      <c r="S1465" s="153">
        <f>[1]节奏总纲!AE1465</f>
        <v>107.42257994053838</v>
      </c>
      <c r="T1465" s="153">
        <f>[1]节奏总纲!AF1465</f>
        <v>110.62717753502905</v>
      </c>
      <c r="U1465" s="153">
        <f>[1]节奏总纲!AG1465</f>
        <v>115.53824817788673</v>
      </c>
      <c r="V1465" s="153">
        <f>[1]节奏总纲!AH1465</f>
        <v>124.49125672651853</v>
      </c>
      <c r="AN1465" s="153">
        <f>[1]节奏总纲!AZ1465</f>
        <v>1462</v>
      </c>
      <c r="AO1465" s="153">
        <f>[1]节奏总纲!BA1465</f>
        <v>56.174649692520063</v>
      </c>
      <c r="AP1465" s="153">
        <f>[1]节奏总纲!BB1465</f>
        <v>57.689373343753175</v>
      </c>
      <c r="AQ1465" s="153">
        <f>[1]节奏总纲!BC1465</f>
        <v>59.648616089248911</v>
      </c>
      <c r="AR1465" s="153">
        <f>[1]节奏总纲!BD1465</f>
        <v>62.413116053398006</v>
      </c>
      <c r="AS1465" s="153">
        <f>[1]节奏总纲!BE1465</f>
        <v>67.157134575902859</v>
      </c>
    </row>
    <row r="1466" spans="17:45" x14ac:dyDescent="0.15">
      <c r="Q1466" s="153">
        <f>[1]节奏总纲!AC1466</f>
        <v>1463</v>
      </c>
      <c r="R1466" s="153">
        <f>[1]节奏总纲!AD1466</f>
        <v>105.15244807538872</v>
      </c>
      <c r="S1466" s="153">
        <f>[1]节奏总纲!AE1466</f>
        <v>107.4323931625141</v>
      </c>
      <c r="T1466" s="153">
        <f>[1]节奏总纲!AF1466</f>
        <v>110.63686849385381</v>
      </c>
      <c r="U1466" s="153">
        <f>[1]节奏总纲!AG1466</f>
        <v>115.54805597080656</v>
      </c>
      <c r="V1466" s="153">
        <f>[1]节奏总纲!AH1466</f>
        <v>124.50188321598151</v>
      </c>
      <c r="AN1466" s="153">
        <f>[1]节奏总纲!AZ1466</f>
        <v>1463</v>
      </c>
      <c r="AO1466" s="153">
        <f>[1]节奏总纲!BA1466</f>
        <v>56.17909124239668</v>
      </c>
      <c r="AP1466" s="153">
        <f>[1]节奏总纲!BB1466</f>
        <v>57.69416931384152</v>
      </c>
      <c r="AQ1466" s="153">
        <f>[1]节奏总纲!BC1466</f>
        <v>59.653388706033304</v>
      </c>
      <c r="AR1466" s="153">
        <f>[1]节奏总纲!BD1466</f>
        <v>62.417733986482915</v>
      </c>
      <c r="AS1466" s="153">
        <f>[1]节奏总纲!BE1466</f>
        <v>67.161587236936853</v>
      </c>
    </row>
    <row r="1467" spans="17:45" x14ac:dyDescent="0.15">
      <c r="Q1467" s="153">
        <f>[1]节奏总纲!AC1467</f>
        <v>1464</v>
      </c>
      <c r="R1467" s="153">
        <f>[1]节奏总纲!AD1467</f>
        <v>105.16206909605013</v>
      </c>
      <c r="S1467" s="153">
        <f>[1]节奏总纲!AE1467</f>
        <v>107.44220638448982</v>
      </c>
      <c r="T1467" s="153">
        <f>[1]节奏总纲!AF1467</f>
        <v>110.64655945267856</v>
      </c>
      <c r="U1467" s="153">
        <f>[1]节奏总纲!AG1467</f>
        <v>115.5578637637264</v>
      </c>
      <c r="V1467" s="153">
        <f>[1]节奏总纲!AH1467</f>
        <v>124.5125097054445</v>
      </c>
      <c r="AN1467" s="153">
        <f>[1]节奏总纲!AZ1467</f>
        <v>1464</v>
      </c>
      <c r="AO1467" s="153">
        <f>[1]节奏总纲!BA1467</f>
        <v>56.183532792273304</v>
      </c>
      <c r="AP1467" s="153">
        <f>[1]节奏总纲!BB1467</f>
        <v>57.698965283929859</v>
      </c>
      <c r="AQ1467" s="153">
        <f>[1]节奏总纲!BC1467</f>
        <v>59.658161322817698</v>
      </c>
      <c r="AR1467" s="153">
        <f>[1]节奏总纲!BD1467</f>
        <v>62.422351919567824</v>
      </c>
      <c r="AS1467" s="153">
        <f>[1]节奏总纲!BE1467</f>
        <v>67.166039897970848</v>
      </c>
    </row>
    <row r="1468" spans="17:45" x14ac:dyDescent="0.15">
      <c r="Q1468" s="153">
        <f>[1]节奏总纲!AC1468</f>
        <v>1465</v>
      </c>
      <c r="R1468" s="153">
        <f>[1]节奏总纲!AD1468</f>
        <v>105.17169011671153</v>
      </c>
      <c r="S1468" s="153">
        <f>[1]节奏总纲!AE1468</f>
        <v>107.45201960646553</v>
      </c>
      <c r="T1468" s="153">
        <f>[1]节奏总纲!AF1468</f>
        <v>110.65625041150332</v>
      </c>
      <c r="U1468" s="153">
        <f>[1]节奏总纲!AG1468</f>
        <v>115.56767155664623</v>
      </c>
      <c r="V1468" s="153">
        <f>[1]节奏总纲!AH1468</f>
        <v>124.52313619490749</v>
      </c>
      <c r="AN1468" s="153">
        <f>[1]节奏总纲!AZ1468</f>
        <v>1465</v>
      </c>
      <c r="AO1468" s="153">
        <f>[1]节奏总纲!BA1468</f>
        <v>56.187974342149928</v>
      </c>
      <c r="AP1468" s="153">
        <f>[1]节奏总纲!BB1468</f>
        <v>57.703761254018204</v>
      </c>
      <c r="AQ1468" s="153">
        <f>[1]节奏总纲!BC1468</f>
        <v>59.662933939602091</v>
      </c>
      <c r="AR1468" s="153">
        <f>[1]节奏总纲!BD1468</f>
        <v>62.426969852652732</v>
      </c>
      <c r="AS1468" s="153">
        <f>[1]节奏总纲!BE1468</f>
        <v>67.170492559004842</v>
      </c>
    </row>
    <row r="1469" spans="17:45" x14ac:dyDescent="0.15">
      <c r="Q1469" s="153">
        <f>[1]节奏总纲!AC1469</f>
        <v>1466</v>
      </c>
      <c r="R1469" s="153">
        <f>[1]节奏总纲!AD1469</f>
        <v>105.18131113737294</v>
      </c>
      <c r="S1469" s="153">
        <f>[1]节奏总纲!AE1469</f>
        <v>107.46183282844125</v>
      </c>
      <c r="T1469" s="153">
        <f>[1]节奏总纲!AF1469</f>
        <v>110.66594137032808</v>
      </c>
      <c r="U1469" s="153">
        <f>[1]节奏总纲!AG1469</f>
        <v>115.57747934956608</v>
      </c>
      <c r="V1469" s="153">
        <f>[1]节奏总纲!AH1469</f>
        <v>124.53376268437049</v>
      </c>
      <c r="AN1469" s="153">
        <f>[1]节奏总纲!AZ1469</f>
        <v>1466</v>
      </c>
      <c r="AO1469" s="153">
        <f>[1]节奏总纲!BA1469</f>
        <v>56.192415892026546</v>
      </c>
      <c r="AP1469" s="153">
        <f>[1]节奏总纲!BB1469</f>
        <v>57.708557224106542</v>
      </c>
      <c r="AQ1469" s="153">
        <f>[1]节奏总纲!BC1469</f>
        <v>59.667706556386491</v>
      </c>
      <c r="AR1469" s="153">
        <f>[1]节奏总纲!BD1469</f>
        <v>62.431587785737641</v>
      </c>
      <c r="AS1469" s="153">
        <f>[1]节奏总纲!BE1469</f>
        <v>67.174945220038836</v>
      </c>
    </row>
    <row r="1470" spans="17:45" x14ac:dyDescent="0.15">
      <c r="Q1470" s="153">
        <f>[1]节奏总纲!AC1470</f>
        <v>1467</v>
      </c>
      <c r="R1470" s="153">
        <f>[1]节奏总纲!AD1470</f>
        <v>105.19093215803436</v>
      </c>
      <c r="S1470" s="153">
        <f>[1]节奏总纲!AE1470</f>
        <v>107.47164605041696</v>
      </c>
      <c r="T1470" s="153">
        <f>[1]节奏总纲!AF1470</f>
        <v>110.67563232915285</v>
      </c>
      <c r="U1470" s="153">
        <f>[1]节奏总纲!AG1470</f>
        <v>115.58728714248592</v>
      </c>
      <c r="V1470" s="153">
        <f>[1]节奏总纲!AH1470</f>
        <v>124.54438917383347</v>
      </c>
      <c r="AN1470" s="153">
        <f>[1]节奏总纲!AZ1470</f>
        <v>1467</v>
      </c>
      <c r="AO1470" s="153">
        <f>[1]节奏总纲!BA1470</f>
        <v>56.19685744190317</v>
      </c>
      <c r="AP1470" s="153">
        <f>[1]节奏总纲!BB1470</f>
        <v>57.713353194194887</v>
      </c>
      <c r="AQ1470" s="153">
        <f>[1]节奏总纲!BC1470</f>
        <v>59.672479173170885</v>
      </c>
      <c r="AR1470" s="153">
        <f>[1]节奏总纲!BD1470</f>
        <v>62.436205718822549</v>
      </c>
      <c r="AS1470" s="153">
        <f>[1]节奏总纲!BE1470</f>
        <v>67.179397881072845</v>
      </c>
    </row>
    <row r="1471" spans="17:45" x14ac:dyDescent="0.15">
      <c r="Q1471" s="153">
        <f>[1]节奏总纲!AC1471</f>
        <v>1468</v>
      </c>
      <c r="R1471" s="153">
        <f>[1]节奏总纲!AD1471</f>
        <v>105.20055317869576</v>
      </c>
      <c r="S1471" s="153">
        <f>[1]节奏总纲!AE1471</f>
        <v>107.48145927239268</v>
      </c>
      <c r="T1471" s="153">
        <f>[1]节奏总纲!AF1471</f>
        <v>110.68532328797761</v>
      </c>
      <c r="U1471" s="153">
        <f>[1]节奏总纲!AG1471</f>
        <v>115.59709493540575</v>
      </c>
      <c r="V1471" s="153">
        <f>[1]节奏总纲!AH1471</f>
        <v>124.55501566329646</v>
      </c>
      <c r="AN1471" s="153">
        <f>[1]节奏总纲!AZ1471</f>
        <v>1468</v>
      </c>
      <c r="AO1471" s="153">
        <f>[1]节奏总纲!BA1471</f>
        <v>56.201298991779794</v>
      </c>
      <c r="AP1471" s="153">
        <f>[1]节奏总纲!BB1471</f>
        <v>57.718149164283226</v>
      </c>
      <c r="AQ1471" s="153">
        <f>[1]节奏总纲!BC1471</f>
        <v>59.677251789955278</v>
      </c>
      <c r="AR1471" s="153">
        <f>[1]节奏总纲!BD1471</f>
        <v>62.440823651907465</v>
      </c>
      <c r="AS1471" s="153">
        <f>[1]节奏总纲!BE1471</f>
        <v>67.183850542106839</v>
      </c>
    </row>
    <row r="1472" spans="17:45" x14ac:dyDescent="0.15">
      <c r="Q1472" s="153">
        <f>[1]节奏总纲!AC1472</f>
        <v>1469</v>
      </c>
      <c r="R1472" s="153">
        <f>[1]节奏总纲!AD1472</f>
        <v>105.21017419935717</v>
      </c>
      <c r="S1472" s="153">
        <f>[1]节奏总纲!AE1472</f>
        <v>107.49127249436839</v>
      </c>
      <c r="T1472" s="153">
        <f>[1]节奏总纲!AF1472</f>
        <v>110.69501424680236</v>
      </c>
      <c r="U1472" s="153">
        <f>[1]节奏总纲!AG1472</f>
        <v>115.60690272832559</v>
      </c>
      <c r="V1472" s="153">
        <f>[1]节奏总纲!AH1472</f>
        <v>124.56564215275945</v>
      </c>
      <c r="AN1472" s="153">
        <f>[1]节奏总纲!AZ1472</f>
        <v>1469</v>
      </c>
      <c r="AO1472" s="153">
        <f>[1]节奏总纲!BA1472</f>
        <v>56.205740541656411</v>
      </c>
      <c r="AP1472" s="153">
        <f>[1]节奏总纲!BB1472</f>
        <v>57.722945134371571</v>
      </c>
      <c r="AQ1472" s="153">
        <f>[1]节奏总纲!BC1472</f>
        <v>59.682024406739671</v>
      </c>
      <c r="AR1472" s="153">
        <f>[1]节奏总纲!BD1472</f>
        <v>62.445441584992373</v>
      </c>
      <c r="AS1472" s="153">
        <f>[1]节奏总纲!BE1472</f>
        <v>67.188303203140833</v>
      </c>
    </row>
    <row r="1473" spans="17:45" x14ac:dyDescent="0.15">
      <c r="Q1473" s="153">
        <f>[1]节奏总纲!AC1473</f>
        <v>1470</v>
      </c>
      <c r="R1473" s="153">
        <f>[1]节奏总纲!AD1473</f>
        <v>105.21979522001858</v>
      </c>
      <c r="S1473" s="153">
        <f>[1]节奏总纲!AE1473</f>
        <v>107.50108571634411</v>
      </c>
      <c r="T1473" s="153">
        <f>[1]节奏总纲!AF1473</f>
        <v>110.70470520562712</v>
      </c>
      <c r="U1473" s="153">
        <f>[1]节奏总纲!AG1473</f>
        <v>115.61671052124542</v>
      </c>
      <c r="V1473" s="153">
        <f>[1]节奏总纲!AH1473</f>
        <v>124.57626864222244</v>
      </c>
      <c r="AN1473" s="153">
        <f>[1]节奏总纲!AZ1473</f>
        <v>1470</v>
      </c>
      <c r="AO1473" s="153">
        <f>[1]节奏总纲!BA1473</f>
        <v>56.210182091533035</v>
      </c>
      <c r="AP1473" s="153">
        <f>[1]节奏总纲!BB1473</f>
        <v>57.727741104459909</v>
      </c>
      <c r="AQ1473" s="153">
        <f>[1]节奏总纲!BC1473</f>
        <v>59.686797023524072</v>
      </c>
      <c r="AR1473" s="153">
        <f>[1]节奏总纲!BD1473</f>
        <v>62.450059518077282</v>
      </c>
      <c r="AS1473" s="153">
        <f>[1]节奏总纲!BE1473</f>
        <v>67.192755864174828</v>
      </c>
    </row>
    <row r="1474" spans="17:45" x14ac:dyDescent="0.15">
      <c r="Q1474" s="153">
        <f>[1]节奏总纲!AC1474</f>
        <v>1471</v>
      </c>
      <c r="R1474" s="153">
        <f>[1]节奏总纲!AD1474</f>
        <v>105.22941624067998</v>
      </c>
      <c r="S1474" s="153">
        <f>[1]节奏总纲!AE1474</f>
        <v>107.51089893831983</v>
      </c>
      <c r="T1474" s="153">
        <f>[1]节奏总纲!AF1474</f>
        <v>110.71439616445188</v>
      </c>
      <c r="U1474" s="153">
        <f>[1]节奏总纲!AG1474</f>
        <v>115.62651831416527</v>
      </c>
      <c r="V1474" s="153">
        <f>[1]节奏总纲!AH1474</f>
        <v>124.58689513168542</v>
      </c>
      <c r="AN1474" s="153">
        <f>[1]节奏总纲!AZ1474</f>
        <v>1471</v>
      </c>
      <c r="AO1474" s="153">
        <f>[1]节奏总纲!BA1474</f>
        <v>56.214623641409652</v>
      </c>
      <c r="AP1474" s="153">
        <f>[1]节奏总纲!BB1474</f>
        <v>57.732537074548254</v>
      </c>
      <c r="AQ1474" s="153">
        <f>[1]节奏总纲!BC1474</f>
        <v>59.691569640308465</v>
      </c>
      <c r="AR1474" s="153">
        <f>[1]节奏总纲!BD1474</f>
        <v>62.45467745116219</v>
      </c>
      <c r="AS1474" s="153">
        <f>[1]节奏总纲!BE1474</f>
        <v>67.197208525208822</v>
      </c>
    </row>
    <row r="1475" spans="17:45" x14ac:dyDescent="0.15">
      <c r="Q1475" s="153">
        <f>[1]节奏总纲!AC1475</f>
        <v>1472</v>
      </c>
      <c r="R1475" s="153">
        <f>[1]节奏总纲!AD1475</f>
        <v>105.23903726134139</v>
      </c>
      <c r="S1475" s="153">
        <f>[1]节奏总纲!AE1475</f>
        <v>107.52071216029553</v>
      </c>
      <c r="T1475" s="153">
        <f>[1]节奏总纲!AF1475</f>
        <v>110.72408712327665</v>
      </c>
      <c r="U1475" s="153">
        <f>[1]节奏总纲!AG1475</f>
        <v>115.6363261070851</v>
      </c>
      <c r="V1475" s="153">
        <f>[1]节奏总纲!AH1475</f>
        <v>124.59752162114842</v>
      </c>
      <c r="AN1475" s="153">
        <f>[1]节奏总纲!AZ1475</f>
        <v>1472</v>
      </c>
      <c r="AO1475" s="153">
        <f>[1]节奏总纲!BA1475</f>
        <v>56.219065191286276</v>
      </c>
      <c r="AP1475" s="153">
        <f>[1]节奏总纲!BB1475</f>
        <v>57.737333044636593</v>
      </c>
      <c r="AQ1475" s="153">
        <f>[1]节奏总纲!BC1475</f>
        <v>59.696342257092859</v>
      </c>
      <c r="AR1475" s="153">
        <f>[1]节奏总纲!BD1475</f>
        <v>62.459295384247099</v>
      </c>
      <c r="AS1475" s="153">
        <f>[1]节奏总纲!BE1475</f>
        <v>67.201661186242816</v>
      </c>
    </row>
    <row r="1476" spans="17:45" x14ac:dyDescent="0.15">
      <c r="Q1476" s="153">
        <f>[1]节奏总纲!AC1476</f>
        <v>1473</v>
      </c>
      <c r="R1476" s="153">
        <f>[1]节奏总纲!AD1476</f>
        <v>105.24865828200281</v>
      </c>
      <c r="S1476" s="153">
        <f>[1]节奏总纲!AE1476</f>
        <v>107.53052538227125</v>
      </c>
      <c r="T1476" s="153">
        <f>[1]节奏总纲!AF1476</f>
        <v>110.73377808210141</v>
      </c>
      <c r="U1476" s="153">
        <f>[1]节奏总纲!AG1476</f>
        <v>115.64613390000494</v>
      </c>
      <c r="V1476" s="153">
        <f>[1]节奏总纲!AH1476</f>
        <v>124.60814811061141</v>
      </c>
      <c r="AN1476" s="153">
        <f>[1]节奏总纲!AZ1476</f>
        <v>1473</v>
      </c>
      <c r="AO1476" s="153">
        <f>[1]节奏总纲!BA1476</f>
        <v>56.2235067411629</v>
      </c>
      <c r="AP1476" s="153">
        <f>[1]节奏总纲!BB1476</f>
        <v>57.742129014724938</v>
      </c>
      <c r="AQ1476" s="153">
        <f>[1]节奏总纲!BC1476</f>
        <v>59.701114873877252</v>
      </c>
      <c r="AR1476" s="153">
        <f>[1]节奏总纲!BD1476</f>
        <v>62.463913317332008</v>
      </c>
      <c r="AS1476" s="153">
        <f>[1]节奏总纲!BE1476</f>
        <v>67.206113847276811</v>
      </c>
    </row>
    <row r="1477" spans="17:45" x14ac:dyDescent="0.15">
      <c r="Q1477" s="153">
        <f>[1]节奏总纲!AC1477</f>
        <v>1474</v>
      </c>
      <c r="R1477" s="153">
        <f>[1]节奏总纲!AD1477</f>
        <v>105.25827930266421</v>
      </c>
      <c r="S1477" s="153">
        <f>[1]节奏总纲!AE1477</f>
        <v>107.54033860424697</v>
      </c>
      <c r="T1477" s="153">
        <f>[1]节奏总纲!AF1477</f>
        <v>110.74346904092616</v>
      </c>
      <c r="U1477" s="153">
        <f>[1]节奏总纲!AG1477</f>
        <v>115.65594169292478</v>
      </c>
      <c r="V1477" s="153">
        <f>[1]节奏总纲!AH1477</f>
        <v>124.6187746000744</v>
      </c>
      <c r="AN1477" s="153">
        <f>[1]节奏总纲!AZ1477</f>
        <v>1474</v>
      </c>
      <c r="AO1477" s="153">
        <f>[1]节奏总纲!BA1477</f>
        <v>56.227948291039517</v>
      </c>
      <c r="AP1477" s="153">
        <f>[1]节奏总纲!BB1477</f>
        <v>57.746924984813276</v>
      </c>
      <c r="AQ1477" s="153">
        <f>[1]节奏总纲!BC1477</f>
        <v>59.705887490661652</v>
      </c>
      <c r="AR1477" s="153">
        <f>[1]节奏总纲!BD1477</f>
        <v>62.468531250416923</v>
      </c>
      <c r="AS1477" s="153">
        <f>[1]节奏总纲!BE1477</f>
        <v>67.210566508310819</v>
      </c>
    </row>
    <row r="1478" spans="17:45" x14ac:dyDescent="0.15">
      <c r="Q1478" s="153">
        <f>[1]节奏总纲!AC1478</f>
        <v>1475</v>
      </c>
      <c r="R1478" s="153">
        <f>[1]节奏总纲!AD1478</f>
        <v>105.26790032332562</v>
      </c>
      <c r="S1478" s="153">
        <f>[1]节奏总纲!AE1478</f>
        <v>107.55015182622267</v>
      </c>
      <c r="T1478" s="153">
        <f>[1]节奏总纲!AF1478</f>
        <v>110.75315999975092</v>
      </c>
      <c r="U1478" s="153">
        <f>[1]节奏总纲!AG1478</f>
        <v>115.66574948584461</v>
      </c>
      <c r="V1478" s="153">
        <f>[1]节奏总纲!AH1478</f>
        <v>124.62940108953738</v>
      </c>
      <c r="AN1478" s="153">
        <f>[1]节奏总纲!AZ1478</f>
        <v>1475</v>
      </c>
      <c r="AO1478" s="153">
        <f>[1]节奏总纲!BA1478</f>
        <v>56.232389840916142</v>
      </c>
      <c r="AP1478" s="153">
        <f>[1]节奏总纲!BB1478</f>
        <v>57.751720954901621</v>
      </c>
      <c r="AQ1478" s="153">
        <f>[1]节奏总纲!BC1478</f>
        <v>59.710660107446046</v>
      </c>
      <c r="AR1478" s="153">
        <f>[1]节奏总纲!BD1478</f>
        <v>62.473149183501832</v>
      </c>
      <c r="AS1478" s="153">
        <f>[1]节奏总纲!BE1478</f>
        <v>67.215019169344814</v>
      </c>
    </row>
    <row r="1479" spans="17:45" x14ac:dyDescent="0.15">
      <c r="Q1479" s="153">
        <f>[1]节奏总纲!AC1479</f>
        <v>1476</v>
      </c>
      <c r="R1479" s="153">
        <f>[1]节奏总纲!AD1479</f>
        <v>105.27752134398703</v>
      </c>
      <c r="S1479" s="153">
        <f>[1]节奏总纲!AE1479</f>
        <v>107.55996504819839</v>
      </c>
      <c r="T1479" s="153">
        <f>[1]节奏总纲!AF1479</f>
        <v>110.76285095857568</v>
      </c>
      <c r="U1479" s="153">
        <f>[1]节奏总纲!AG1479</f>
        <v>115.67555727876446</v>
      </c>
      <c r="V1479" s="153">
        <f>[1]节奏总纲!AH1479</f>
        <v>124.64002757900037</v>
      </c>
      <c r="AN1479" s="153">
        <f>[1]节奏总纲!AZ1479</f>
        <v>1476</v>
      </c>
      <c r="AO1479" s="153">
        <f>[1]节奏总纲!BA1479</f>
        <v>56.236831390792766</v>
      </c>
      <c r="AP1479" s="153">
        <f>[1]节奏总纲!BB1479</f>
        <v>57.756516924989967</v>
      </c>
      <c r="AQ1479" s="153">
        <f>[1]节奏总纲!BC1479</f>
        <v>59.715432724230439</v>
      </c>
      <c r="AR1479" s="153">
        <f>[1]节奏总纲!BD1479</f>
        <v>62.47776711658674</v>
      </c>
      <c r="AS1479" s="153">
        <f>[1]节奏总纲!BE1479</f>
        <v>67.219471830378808</v>
      </c>
    </row>
    <row r="1480" spans="17:45" x14ac:dyDescent="0.15">
      <c r="Q1480" s="153">
        <f>[1]节奏总纲!AC1480</f>
        <v>1477</v>
      </c>
      <c r="R1480" s="153">
        <f>[1]节奏总纲!AD1480</f>
        <v>105.28714236464843</v>
      </c>
      <c r="S1480" s="153">
        <f>[1]节奏总纲!AE1480</f>
        <v>107.56977827017411</v>
      </c>
      <c r="T1480" s="153">
        <f>[1]节奏总纲!AF1480</f>
        <v>110.77254191740045</v>
      </c>
      <c r="U1480" s="153">
        <f>[1]节奏总纲!AG1480</f>
        <v>115.68536507168429</v>
      </c>
      <c r="V1480" s="153">
        <f>[1]节奏总纲!AH1480</f>
        <v>124.65065406846337</v>
      </c>
      <c r="AN1480" s="153">
        <f>[1]节奏总纲!AZ1480</f>
        <v>1477</v>
      </c>
      <c r="AO1480" s="153">
        <f>[1]节奏总纲!BA1480</f>
        <v>56.241272940669383</v>
      </c>
      <c r="AP1480" s="153">
        <f>[1]节奏总纲!BB1480</f>
        <v>57.761312895078305</v>
      </c>
      <c r="AQ1480" s="153">
        <f>[1]节奏总纲!BC1480</f>
        <v>59.720205341014832</v>
      </c>
      <c r="AR1480" s="153">
        <f>[1]节奏总纲!BD1480</f>
        <v>62.482385049671649</v>
      </c>
      <c r="AS1480" s="153">
        <f>[1]节奏总纲!BE1480</f>
        <v>67.223924491412802</v>
      </c>
    </row>
    <row r="1481" spans="17:45" x14ac:dyDescent="0.15">
      <c r="Q1481" s="153">
        <f>[1]节奏总纲!AC1481</f>
        <v>1478</v>
      </c>
      <c r="R1481" s="153">
        <f>[1]节奏总纲!AD1481</f>
        <v>105.29676338530984</v>
      </c>
      <c r="S1481" s="153">
        <f>[1]节奏总纲!AE1481</f>
        <v>107.57959149214983</v>
      </c>
      <c r="T1481" s="153">
        <f>[1]节奏总纲!AF1481</f>
        <v>110.78223287622521</v>
      </c>
      <c r="U1481" s="153">
        <f>[1]节奏总纲!AG1481</f>
        <v>115.69517286460413</v>
      </c>
      <c r="V1481" s="153">
        <f>[1]节奏总纲!AH1481</f>
        <v>124.66128055792636</v>
      </c>
      <c r="AN1481" s="153">
        <f>[1]节奏总纲!AZ1481</f>
        <v>1478</v>
      </c>
      <c r="AO1481" s="153">
        <f>[1]节奏总纲!BA1481</f>
        <v>56.245714490546007</v>
      </c>
      <c r="AP1481" s="153">
        <f>[1]节奏总纲!BB1481</f>
        <v>57.76610886516665</v>
      </c>
      <c r="AQ1481" s="153">
        <f>[1]节奏总纲!BC1481</f>
        <v>59.724977957799233</v>
      </c>
      <c r="AR1481" s="153">
        <f>[1]节奏总纲!BD1481</f>
        <v>62.487002982756557</v>
      </c>
      <c r="AS1481" s="153">
        <f>[1]节奏总纲!BE1481</f>
        <v>67.228377152446797</v>
      </c>
    </row>
    <row r="1482" spans="17:45" x14ac:dyDescent="0.15">
      <c r="Q1482" s="153">
        <f>[1]节奏总纲!AC1482</f>
        <v>1479</v>
      </c>
      <c r="R1482" s="153">
        <f>[1]节奏总纲!AD1482</f>
        <v>105.30638440597126</v>
      </c>
      <c r="S1482" s="153">
        <f>[1]节奏总纲!AE1482</f>
        <v>107.58940471412554</v>
      </c>
      <c r="T1482" s="153">
        <f>[1]节奏总纲!AF1482</f>
        <v>110.79192383504996</v>
      </c>
      <c r="U1482" s="153">
        <f>[1]节奏总纲!AG1482</f>
        <v>115.70498065752396</v>
      </c>
      <c r="V1482" s="153">
        <f>[1]节奏总纲!AH1482</f>
        <v>124.67190704738934</v>
      </c>
      <c r="AN1482" s="153">
        <f>[1]节奏总纲!AZ1482</f>
        <v>1479</v>
      </c>
      <c r="AO1482" s="153">
        <f>[1]节奏总纲!BA1482</f>
        <v>56.250156040422631</v>
      </c>
      <c r="AP1482" s="153">
        <f>[1]节奏总纲!BB1482</f>
        <v>57.770904835254989</v>
      </c>
      <c r="AQ1482" s="153">
        <f>[1]节奏总纲!BC1482</f>
        <v>59.729750574583626</v>
      </c>
      <c r="AR1482" s="153">
        <f>[1]节奏总纲!BD1482</f>
        <v>62.491620915841466</v>
      </c>
      <c r="AS1482" s="153">
        <f>[1]节奏总纲!BE1482</f>
        <v>67.232829813480791</v>
      </c>
    </row>
    <row r="1483" spans="17:45" x14ac:dyDescent="0.15">
      <c r="Q1483" s="153">
        <f>[1]节奏总纲!AC1483</f>
        <v>1480</v>
      </c>
      <c r="R1483" s="153">
        <f>[1]节奏总纲!AD1483</f>
        <v>105.31600542663266</v>
      </c>
      <c r="S1483" s="153">
        <f>[1]节奏总纲!AE1483</f>
        <v>107.59921793610125</v>
      </c>
      <c r="T1483" s="153">
        <f>[1]节奏总纲!AF1483</f>
        <v>110.80161479387472</v>
      </c>
      <c r="U1483" s="153">
        <f>[1]节奏总纲!AG1483</f>
        <v>115.71478845044381</v>
      </c>
      <c r="V1483" s="153">
        <f>[1]节奏总纲!AH1483</f>
        <v>124.68253353685233</v>
      </c>
      <c r="AN1483" s="153">
        <f>[1]节奏总纲!AZ1483</f>
        <v>1480</v>
      </c>
      <c r="AO1483" s="153">
        <f>[1]节奏总纲!BA1483</f>
        <v>56.254597590299248</v>
      </c>
      <c r="AP1483" s="153">
        <f>[1]节奏总纲!BB1483</f>
        <v>57.775700805343334</v>
      </c>
      <c r="AQ1483" s="153">
        <f>[1]节奏总纲!BC1483</f>
        <v>59.734523191368019</v>
      </c>
      <c r="AR1483" s="153">
        <f>[1]节奏总纲!BD1483</f>
        <v>62.496238848926374</v>
      </c>
      <c r="AS1483" s="153">
        <f>[1]节奏总纲!BE1483</f>
        <v>67.237282474514785</v>
      </c>
    </row>
    <row r="1484" spans="17:45" x14ac:dyDescent="0.15">
      <c r="Q1484" s="153">
        <f>[1]节奏总纲!AC1484</f>
        <v>1481</v>
      </c>
      <c r="R1484" s="153">
        <f>[1]节奏总纲!AD1484</f>
        <v>105.32562644729407</v>
      </c>
      <c r="S1484" s="153">
        <f>[1]节奏总纲!AE1484</f>
        <v>107.60903115807697</v>
      </c>
      <c r="T1484" s="153">
        <f>[1]节奏总纲!AF1484</f>
        <v>110.81130575269948</v>
      </c>
      <c r="U1484" s="153">
        <f>[1]节奏总纲!AG1484</f>
        <v>115.72459624336365</v>
      </c>
      <c r="V1484" s="153">
        <f>[1]节奏总纲!AH1484</f>
        <v>124.69316002631533</v>
      </c>
      <c r="AN1484" s="153">
        <f>[1]节奏总纲!AZ1484</f>
        <v>1481</v>
      </c>
      <c r="AO1484" s="153">
        <f>[1]节奏总纲!BA1484</f>
        <v>56.259039140175872</v>
      </c>
      <c r="AP1484" s="153">
        <f>[1]节奏总纲!BB1484</f>
        <v>57.780496775431672</v>
      </c>
      <c r="AQ1484" s="153">
        <f>[1]节奏总纲!BC1484</f>
        <v>59.739295808152413</v>
      </c>
      <c r="AR1484" s="153">
        <f>[1]节奏总纲!BD1484</f>
        <v>62.50085678201129</v>
      </c>
      <c r="AS1484" s="153">
        <f>[1]节奏总纲!BE1484</f>
        <v>67.24173513554878</v>
      </c>
    </row>
    <row r="1485" spans="17:45" x14ac:dyDescent="0.15">
      <c r="Q1485" s="153">
        <f>[1]节奏总纲!AC1485</f>
        <v>1482</v>
      </c>
      <c r="R1485" s="153">
        <f>[1]节奏总纲!AD1485</f>
        <v>105.33524746795548</v>
      </c>
      <c r="S1485" s="153">
        <f>[1]节奏总纲!AE1485</f>
        <v>107.61884438005268</v>
      </c>
      <c r="T1485" s="153">
        <f>[1]节奏总纲!AF1485</f>
        <v>110.82099671152424</v>
      </c>
      <c r="U1485" s="153">
        <f>[1]节奏总纲!AG1485</f>
        <v>115.73440403628348</v>
      </c>
      <c r="V1485" s="153">
        <f>[1]节奏总纲!AH1485</f>
        <v>124.70378651577832</v>
      </c>
      <c r="AN1485" s="153">
        <f>[1]节奏总纲!AZ1485</f>
        <v>1482</v>
      </c>
      <c r="AO1485" s="153">
        <f>[1]节奏总纲!BA1485</f>
        <v>56.263480690052496</v>
      </c>
      <c r="AP1485" s="153">
        <f>[1]节奏总纲!BB1485</f>
        <v>57.785292745520017</v>
      </c>
      <c r="AQ1485" s="153">
        <f>[1]节奏总纲!BC1485</f>
        <v>59.744068424936813</v>
      </c>
      <c r="AR1485" s="153">
        <f>[1]节奏总纲!BD1485</f>
        <v>62.505474715096199</v>
      </c>
      <c r="AS1485" s="153">
        <f>[1]节奏总纲!BE1485</f>
        <v>67.246187796582788</v>
      </c>
    </row>
    <row r="1486" spans="17:45" x14ac:dyDescent="0.15">
      <c r="Q1486" s="153">
        <f>[1]节奏总纲!AC1486</f>
        <v>1483</v>
      </c>
      <c r="R1486" s="153">
        <f>[1]节奏总纲!AD1486</f>
        <v>105.34486848861688</v>
      </c>
      <c r="S1486" s="153">
        <f>[1]节奏总纲!AE1486</f>
        <v>107.6286576020284</v>
      </c>
      <c r="T1486" s="153">
        <f>[1]节奏总纲!AF1486</f>
        <v>110.83068767034901</v>
      </c>
      <c r="U1486" s="153">
        <f>[1]节奏总纲!AG1486</f>
        <v>115.74421182920332</v>
      </c>
      <c r="V1486" s="153">
        <f>[1]节奏总纲!AH1486</f>
        <v>124.7144130052413</v>
      </c>
      <c r="AN1486" s="153">
        <f>[1]节奏总纲!AZ1486</f>
        <v>1483</v>
      </c>
      <c r="AO1486" s="153">
        <f>[1]节奏总纲!BA1486</f>
        <v>56.267922239929113</v>
      </c>
      <c r="AP1486" s="153">
        <f>[1]节奏总纲!BB1486</f>
        <v>57.790088715608356</v>
      </c>
      <c r="AQ1486" s="153">
        <f>[1]节奏总纲!BC1486</f>
        <v>59.748841041721207</v>
      </c>
      <c r="AR1486" s="153">
        <f>[1]节奏总纲!BD1486</f>
        <v>62.510092648181107</v>
      </c>
      <c r="AS1486" s="153">
        <f>[1]节奏总纲!BE1486</f>
        <v>67.250640457616782</v>
      </c>
    </row>
    <row r="1487" spans="17:45" x14ac:dyDescent="0.15">
      <c r="Q1487" s="153">
        <f>[1]节奏总纲!AC1487</f>
        <v>1484</v>
      </c>
      <c r="R1487" s="153">
        <f>[1]节奏总纲!AD1487</f>
        <v>105.3544895092783</v>
      </c>
      <c r="S1487" s="153">
        <f>[1]节奏总纲!AE1487</f>
        <v>107.63847082400412</v>
      </c>
      <c r="T1487" s="153">
        <f>[1]节奏总纲!AF1487</f>
        <v>110.84037862917376</v>
      </c>
      <c r="U1487" s="153">
        <f>[1]节奏总纲!AG1487</f>
        <v>115.75401962212315</v>
      </c>
      <c r="V1487" s="153">
        <f>[1]节奏总纲!AH1487</f>
        <v>124.72503949470429</v>
      </c>
      <c r="AN1487" s="153">
        <f>[1]节奏总纲!AZ1487</f>
        <v>1484</v>
      </c>
      <c r="AO1487" s="153">
        <f>[1]节奏总纲!BA1487</f>
        <v>56.272363789805738</v>
      </c>
      <c r="AP1487" s="153">
        <f>[1]节奏总纲!BB1487</f>
        <v>57.794884685696701</v>
      </c>
      <c r="AQ1487" s="153">
        <f>[1]节奏总纲!BC1487</f>
        <v>59.7536136585056</v>
      </c>
      <c r="AR1487" s="153">
        <f>[1]节奏总纲!BD1487</f>
        <v>62.514710581266016</v>
      </c>
      <c r="AS1487" s="153">
        <f>[1]节奏总纲!BE1487</f>
        <v>67.255093118650777</v>
      </c>
    </row>
    <row r="1488" spans="17:45" x14ac:dyDescent="0.15">
      <c r="Q1488" s="153">
        <f>[1]节奏总纲!AC1488</f>
        <v>1485</v>
      </c>
      <c r="R1488" s="153">
        <f>[1]节奏总纲!AD1488</f>
        <v>105.36411052993971</v>
      </c>
      <c r="S1488" s="153">
        <f>[1]节奏总纲!AE1488</f>
        <v>107.64828404597982</v>
      </c>
      <c r="T1488" s="153">
        <f>[1]节奏总纲!AF1488</f>
        <v>110.85006958799852</v>
      </c>
      <c r="U1488" s="153">
        <f>[1]节奏总纲!AG1488</f>
        <v>115.763827415043</v>
      </c>
      <c r="V1488" s="153">
        <f>[1]节奏总纲!AH1488</f>
        <v>124.73566598416728</v>
      </c>
      <c r="AN1488" s="153">
        <f>[1]节奏总纲!AZ1488</f>
        <v>1485</v>
      </c>
      <c r="AO1488" s="153">
        <f>[1]节奏总纲!BA1488</f>
        <v>56.276805339682362</v>
      </c>
      <c r="AP1488" s="153">
        <f>[1]节奏总纲!BB1488</f>
        <v>57.799680655785039</v>
      </c>
      <c r="AQ1488" s="153">
        <f>[1]节奏总纲!BC1488</f>
        <v>59.758386275289993</v>
      </c>
      <c r="AR1488" s="153">
        <f>[1]节奏总纲!BD1488</f>
        <v>62.519328514350924</v>
      </c>
      <c r="AS1488" s="153">
        <f>[1]节奏总纲!BE1488</f>
        <v>67.259545779684771</v>
      </c>
    </row>
    <row r="1489" spans="17:45" x14ac:dyDescent="0.15">
      <c r="Q1489" s="153">
        <f>[1]节奏总纲!AC1489</f>
        <v>1486</v>
      </c>
      <c r="R1489" s="153">
        <f>[1]节奏总纲!AD1489</f>
        <v>105.37373155060111</v>
      </c>
      <c r="S1489" s="153">
        <f>[1]节奏总纲!AE1489</f>
        <v>107.65809726795554</v>
      </c>
      <c r="T1489" s="153">
        <f>[1]节奏总纲!AF1489</f>
        <v>110.85976054682328</v>
      </c>
      <c r="U1489" s="153">
        <f>[1]节奏总纲!AG1489</f>
        <v>115.77363520796283</v>
      </c>
      <c r="V1489" s="153">
        <f>[1]节奏总纲!AH1489</f>
        <v>124.74629247363026</v>
      </c>
      <c r="AN1489" s="153">
        <f>[1]节奏总纲!AZ1489</f>
        <v>1486</v>
      </c>
      <c r="AO1489" s="153">
        <f>[1]节奏总纲!BA1489</f>
        <v>56.281246889558979</v>
      </c>
      <c r="AP1489" s="153">
        <f>[1]节奏总纲!BB1489</f>
        <v>57.804476625873384</v>
      </c>
      <c r="AQ1489" s="153">
        <f>[1]节奏总纲!BC1489</f>
        <v>59.763158892074394</v>
      </c>
      <c r="AR1489" s="153">
        <f>[1]节奏总纲!BD1489</f>
        <v>62.523946447435833</v>
      </c>
      <c r="AS1489" s="153">
        <f>[1]节奏总纲!BE1489</f>
        <v>67.263998440718765</v>
      </c>
    </row>
    <row r="1490" spans="17:45" x14ac:dyDescent="0.15">
      <c r="Q1490" s="153">
        <f>[1]节奏总纲!AC1490</f>
        <v>1487</v>
      </c>
      <c r="R1490" s="153">
        <f>[1]节奏总纲!AD1490</f>
        <v>105.38335257126252</v>
      </c>
      <c r="S1490" s="153">
        <f>[1]节奏总纲!AE1490</f>
        <v>107.66791048993126</v>
      </c>
      <c r="T1490" s="153">
        <f>[1]节奏总纲!AF1490</f>
        <v>110.86945150564804</v>
      </c>
      <c r="U1490" s="153">
        <f>[1]节奏总纲!AG1490</f>
        <v>115.78344300088267</v>
      </c>
      <c r="V1490" s="153">
        <f>[1]节奏总纲!AH1490</f>
        <v>124.75691896309326</v>
      </c>
      <c r="AN1490" s="153">
        <f>[1]节奏总纲!AZ1490</f>
        <v>1487</v>
      </c>
      <c r="AO1490" s="153">
        <f>[1]节奏总纲!BA1490</f>
        <v>56.285688439435603</v>
      </c>
      <c r="AP1490" s="153">
        <f>[1]节奏总纲!BB1490</f>
        <v>57.809272595961723</v>
      </c>
      <c r="AQ1490" s="153">
        <f>[1]节奏总纲!BC1490</f>
        <v>59.767931508858787</v>
      </c>
      <c r="AR1490" s="153">
        <f>[1]节奏总纲!BD1490</f>
        <v>62.528564380520749</v>
      </c>
      <c r="AS1490" s="153">
        <f>[1]节奏总纲!BE1490</f>
        <v>67.26845110175276</v>
      </c>
    </row>
    <row r="1491" spans="17:45" x14ac:dyDescent="0.15">
      <c r="Q1491" s="153">
        <f>[1]节奏总纲!AC1491</f>
        <v>1488</v>
      </c>
      <c r="R1491" s="153">
        <f>[1]节奏总纲!AD1491</f>
        <v>105.39297359192393</v>
      </c>
      <c r="S1491" s="153">
        <f>[1]节奏总纲!AE1491</f>
        <v>107.67772371190696</v>
      </c>
      <c r="T1491" s="153">
        <f>[1]节奏总纲!AF1491</f>
        <v>110.87914246447281</v>
      </c>
      <c r="U1491" s="153">
        <f>[1]节奏总纲!AG1491</f>
        <v>115.79325079380251</v>
      </c>
      <c r="V1491" s="153">
        <f>[1]节奏总纲!AH1491</f>
        <v>124.76754545255625</v>
      </c>
      <c r="AN1491" s="153">
        <f>[1]节奏总纲!AZ1491</f>
        <v>1488</v>
      </c>
      <c r="AO1491" s="153">
        <f>[1]节奏总纲!BA1491</f>
        <v>56.290129989312227</v>
      </c>
      <c r="AP1491" s="153">
        <f>[1]节奏总纲!BB1491</f>
        <v>57.814068566050068</v>
      </c>
      <c r="AQ1491" s="153">
        <f>[1]节奏总纲!BC1491</f>
        <v>59.77270412564318</v>
      </c>
      <c r="AR1491" s="153">
        <f>[1]节奏总纲!BD1491</f>
        <v>62.533182313605657</v>
      </c>
      <c r="AS1491" s="153">
        <f>[1]节奏总纲!BE1491</f>
        <v>67.272903762786754</v>
      </c>
    </row>
    <row r="1492" spans="17:45" x14ac:dyDescent="0.15">
      <c r="Q1492" s="153">
        <f>[1]节奏总纲!AC1492</f>
        <v>1489</v>
      </c>
      <c r="R1492" s="153">
        <f>[1]节奏总纲!AD1492</f>
        <v>105.40259461258533</v>
      </c>
      <c r="S1492" s="153">
        <f>[1]节奏总纲!AE1492</f>
        <v>107.68753693388268</v>
      </c>
      <c r="T1492" s="153">
        <f>[1]节奏总纲!AF1492</f>
        <v>110.88883342329756</v>
      </c>
      <c r="U1492" s="153">
        <f>[1]节奏总纲!AG1492</f>
        <v>115.80305858672234</v>
      </c>
      <c r="V1492" s="153">
        <f>[1]节奏总纲!AH1492</f>
        <v>124.77817194201924</v>
      </c>
      <c r="AN1492" s="153">
        <f>[1]节奏总纲!AZ1492</f>
        <v>1489</v>
      </c>
      <c r="AO1492" s="153">
        <f>[1]节奏总纲!BA1492</f>
        <v>56.294571539188844</v>
      </c>
      <c r="AP1492" s="153">
        <f>[1]节奏总纲!BB1492</f>
        <v>57.818864536138406</v>
      </c>
      <c r="AQ1492" s="153">
        <f>[1]节奏总纲!BC1492</f>
        <v>59.777476742427574</v>
      </c>
      <c r="AR1492" s="153">
        <f>[1]节奏总纲!BD1492</f>
        <v>62.537800246690566</v>
      </c>
      <c r="AS1492" s="153">
        <f>[1]节奏总纲!BE1492</f>
        <v>67.277356423820748</v>
      </c>
    </row>
    <row r="1493" spans="17:45" x14ac:dyDescent="0.15">
      <c r="Q1493" s="153">
        <f>[1]节奏总纲!AC1493</f>
        <v>1490</v>
      </c>
      <c r="R1493" s="153">
        <f>[1]节奏总纲!AD1493</f>
        <v>105.41221563324675</v>
      </c>
      <c r="S1493" s="153">
        <f>[1]节奏总纲!AE1493</f>
        <v>107.6973501558584</v>
      </c>
      <c r="T1493" s="153">
        <f>[1]节奏总纲!AF1493</f>
        <v>110.89852438212232</v>
      </c>
      <c r="U1493" s="153">
        <f>[1]节奏总纲!AG1493</f>
        <v>115.81286637964219</v>
      </c>
      <c r="V1493" s="153">
        <f>[1]节奏总纲!AH1493</f>
        <v>124.78879843148222</v>
      </c>
      <c r="AN1493" s="153">
        <f>[1]节奏总纲!AZ1493</f>
        <v>1490</v>
      </c>
      <c r="AO1493" s="153">
        <f>[1]节奏总纲!BA1493</f>
        <v>56.299013089065468</v>
      </c>
      <c r="AP1493" s="153">
        <f>[1]节奏总纲!BB1493</f>
        <v>57.823660506226751</v>
      </c>
      <c r="AQ1493" s="153">
        <f>[1]节奏总纲!BC1493</f>
        <v>59.782249359211974</v>
      </c>
      <c r="AR1493" s="153">
        <f>[1]节奏总纲!BD1493</f>
        <v>62.542418179775474</v>
      </c>
      <c r="AS1493" s="153">
        <f>[1]节奏总纲!BE1493</f>
        <v>67.281809084854757</v>
      </c>
    </row>
    <row r="1494" spans="17:45" x14ac:dyDescent="0.15">
      <c r="Q1494" s="153">
        <f>[1]节奏总纲!AC1494</f>
        <v>1491</v>
      </c>
      <c r="R1494" s="153">
        <f>[1]节奏总纲!AD1494</f>
        <v>105.42183665390816</v>
      </c>
      <c r="S1494" s="153">
        <f>[1]节奏总纲!AE1494</f>
        <v>107.70716337783412</v>
      </c>
      <c r="T1494" s="153">
        <f>[1]节奏总纲!AF1494</f>
        <v>110.90821534094708</v>
      </c>
      <c r="U1494" s="153">
        <f>[1]节奏总纲!AG1494</f>
        <v>115.82267417256202</v>
      </c>
      <c r="V1494" s="153">
        <f>[1]节奏总纲!AH1494</f>
        <v>124.79942492094521</v>
      </c>
      <c r="AN1494" s="153">
        <f>[1]节奏总纲!AZ1494</f>
        <v>1491</v>
      </c>
      <c r="AO1494" s="153">
        <f>[1]节奏总纲!BA1494</f>
        <v>56.303454638942085</v>
      </c>
      <c r="AP1494" s="153">
        <f>[1]节奏总纲!BB1494</f>
        <v>57.82845647631509</v>
      </c>
      <c r="AQ1494" s="153">
        <f>[1]节奏总纲!BC1494</f>
        <v>59.787021975996367</v>
      </c>
      <c r="AR1494" s="153">
        <f>[1]节奏总纲!BD1494</f>
        <v>62.547036112860383</v>
      </c>
      <c r="AS1494" s="153">
        <f>[1]节奏总纲!BE1494</f>
        <v>67.286261745888751</v>
      </c>
    </row>
    <row r="1495" spans="17:45" x14ac:dyDescent="0.15">
      <c r="Q1495" s="153">
        <f>[1]节奏总纲!AC1495</f>
        <v>1492</v>
      </c>
      <c r="R1495" s="153">
        <f>[1]节奏总纲!AD1495</f>
        <v>105.43145767456956</v>
      </c>
      <c r="S1495" s="153">
        <f>[1]节奏总纲!AE1495</f>
        <v>107.71697659980983</v>
      </c>
      <c r="T1495" s="153">
        <f>[1]节奏总纲!AF1495</f>
        <v>110.91790629977184</v>
      </c>
      <c r="U1495" s="153">
        <f>[1]节奏总纲!AG1495</f>
        <v>115.83248196548186</v>
      </c>
      <c r="V1495" s="153">
        <f>[1]节奏总纲!AH1495</f>
        <v>124.81005141040821</v>
      </c>
      <c r="AN1495" s="153">
        <f>[1]节奏总纲!AZ1495</f>
        <v>1492</v>
      </c>
      <c r="AO1495" s="153">
        <f>[1]节奏总纲!BA1495</f>
        <v>56.30789618881871</v>
      </c>
      <c r="AP1495" s="153">
        <f>[1]节奏总纲!BB1495</f>
        <v>57.833252446403435</v>
      </c>
      <c r="AQ1495" s="153">
        <f>[1]节奏总纲!BC1495</f>
        <v>59.791794592780761</v>
      </c>
      <c r="AR1495" s="153">
        <f>[1]节奏总纲!BD1495</f>
        <v>62.551654045945291</v>
      </c>
      <c r="AS1495" s="153">
        <f>[1]节奏总纲!BE1495</f>
        <v>67.290714406922746</v>
      </c>
    </row>
    <row r="1496" spans="17:45" x14ac:dyDescent="0.15">
      <c r="Q1496" s="153">
        <f>[1]节奏总纲!AC1496</f>
        <v>1493</v>
      </c>
      <c r="R1496" s="153">
        <f>[1]节奏总纲!AD1496</f>
        <v>105.44107869523097</v>
      </c>
      <c r="S1496" s="153">
        <f>[1]节奏总纲!AE1496</f>
        <v>107.72678982178554</v>
      </c>
      <c r="T1496" s="153">
        <f>[1]节奏总纲!AF1496</f>
        <v>110.92759725859661</v>
      </c>
      <c r="U1496" s="153">
        <f>[1]节奏总纲!AG1496</f>
        <v>115.84228975840169</v>
      </c>
      <c r="V1496" s="153">
        <f>[1]节奏总纲!AH1496</f>
        <v>124.8206778998712</v>
      </c>
      <c r="AN1496" s="153">
        <f>[1]节奏总纲!AZ1496</f>
        <v>1493</v>
      </c>
      <c r="AO1496" s="153">
        <f>[1]节奏总纲!BA1496</f>
        <v>56.312337738695334</v>
      </c>
      <c r="AP1496" s="153">
        <f>[1]节奏总纲!BB1496</f>
        <v>57.838048416491773</v>
      </c>
      <c r="AQ1496" s="153">
        <f>[1]节奏总纲!BC1496</f>
        <v>59.796567209565154</v>
      </c>
      <c r="AR1496" s="153">
        <f>[1]节奏总纲!BD1496</f>
        <v>62.556271979030207</v>
      </c>
      <c r="AS1496" s="153">
        <f>[1]节奏总纲!BE1496</f>
        <v>67.29516706795674</v>
      </c>
    </row>
    <row r="1497" spans="17:45" x14ac:dyDescent="0.15">
      <c r="Q1497" s="153">
        <f>[1]节奏总纲!AC1497</f>
        <v>1494</v>
      </c>
      <c r="R1497" s="153">
        <f>[1]节奏总纲!AD1497</f>
        <v>105.45069971589238</v>
      </c>
      <c r="S1497" s="153">
        <f>[1]节奏总纲!AE1497</f>
        <v>107.73660304376126</v>
      </c>
      <c r="T1497" s="153">
        <f>[1]节奏总纲!AF1497</f>
        <v>110.93728821742135</v>
      </c>
      <c r="U1497" s="153">
        <f>[1]节奏总纲!AG1497</f>
        <v>115.85209755132153</v>
      </c>
      <c r="V1497" s="153">
        <f>[1]节奏总纲!AH1497</f>
        <v>124.83130438933418</v>
      </c>
      <c r="AN1497" s="153">
        <f>[1]节奏总纲!AZ1497</f>
        <v>1494</v>
      </c>
      <c r="AO1497" s="153">
        <f>[1]节奏总纲!BA1497</f>
        <v>56.316779288571951</v>
      </c>
      <c r="AP1497" s="153">
        <f>[1]节奏总纲!BB1497</f>
        <v>57.842844386580119</v>
      </c>
      <c r="AQ1497" s="153">
        <f>[1]节奏总纲!BC1497</f>
        <v>59.801339826349555</v>
      </c>
      <c r="AR1497" s="153">
        <f>[1]节奏总纲!BD1497</f>
        <v>62.560889912115115</v>
      </c>
      <c r="AS1497" s="153">
        <f>[1]节奏总纲!BE1497</f>
        <v>67.299619728990734</v>
      </c>
    </row>
    <row r="1498" spans="17:45" x14ac:dyDescent="0.15">
      <c r="Q1498" s="153">
        <f>[1]节奏总纲!AC1498</f>
        <v>1495</v>
      </c>
      <c r="R1498" s="153">
        <f>[1]节奏总纲!AD1498</f>
        <v>105.46032073655378</v>
      </c>
      <c r="S1498" s="153">
        <f>[1]节奏总纲!AE1498</f>
        <v>107.74641626573697</v>
      </c>
      <c r="T1498" s="153">
        <f>[1]节奏总纲!AF1498</f>
        <v>110.94697917624612</v>
      </c>
      <c r="U1498" s="153">
        <f>[1]节奏总纲!AG1498</f>
        <v>115.86190534424136</v>
      </c>
      <c r="V1498" s="153">
        <f>[1]节奏总纲!AH1498</f>
        <v>124.84193087879717</v>
      </c>
      <c r="AN1498" s="153">
        <f>[1]节奏总纲!AZ1498</f>
        <v>1495</v>
      </c>
      <c r="AO1498" s="153">
        <f>[1]节奏总纲!BA1498</f>
        <v>56.321220838448575</v>
      </c>
      <c r="AP1498" s="153">
        <f>[1]节奏总纲!BB1498</f>
        <v>57.847640356668457</v>
      </c>
      <c r="AQ1498" s="153">
        <f>[1]节奏总纲!BC1498</f>
        <v>59.806112443133948</v>
      </c>
      <c r="AR1498" s="153">
        <f>[1]节奏总纲!BD1498</f>
        <v>62.565507845200024</v>
      </c>
      <c r="AS1498" s="153">
        <f>[1]节奏总纲!BE1498</f>
        <v>67.304072390024729</v>
      </c>
    </row>
    <row r="1499" spans="17:45" x14ac:dyDescent="0.15">
      <c r="Q1499" s="153">
        <f>[1]节奏总纲!AC1499</f>
        <v>1496</v>
      </c>
      <c r="R1499" s="153">
        <f>[1]节奏总纲!AD1499</f>
        <v>105.4699417572152</v>
      </c>
      <c r="S1499" s="153">
        <f>[1]节奏总纲!AE1499</f>
        <v>107.75622948771269</v>
      </c>
      <c r="T1499" s="153">
        <f>[1]节奏总纲!AF1499</f>
        <v>110.95667013507088</v>
      </c>
      <c r="U1499" s="153">
        <f>[1]节奏总纲!AG1499</f>
        <v>115.87171313716121</v>
      </c>
      <c r="V1499" s="153">
        <f>[1]节奏总纲!AH1499</f>
        <v>124.85255736826016</v>
      </c>
      <c r="AN1499" s="153">
        <f>[1]节奏总纲!AZ1499</f>
        <v>1496</v>
      </c>
      <c r="AO1499" s="153">
        <f>[1]节奏总纲!BA1499</f>
        <v>56.325662388325199</v>
      </c>
      <c r="AP1499" s="153">
        <f>[1]节奏总纲!BB1499</f>
        <v>57.852436326756802</v>
      </c>
      <c r="AQ1499" s="153">
        <f>[1]节奏总纲!BC1499</f>
        <v>59.810885059918341</v>
      </c>
      <c r="AR1499" s="153">
        <f>[1]节奏总纲!BD1499</f>
        <v>62.570125778284932</v>
      </c>
      <c r="AS1499" s="153">
        <f>[1]节奏总纲!BE1499</f>
        <v>67.308525051058723</v>
      </c>
    </row>
    <row r="1500" spans="17:45" x14ac:dyDescent="0.15">
      <c r="Q1500" s="153">
        <f>[1]节奏总纲!AC1500</f>
        <v>1497</v>
      </c>
      <c r="R1500" s="153">
        <f>[1]节奏总纲!AD1500</f>
        <v>105.47956277787661</v>
      </c>
      <c r="S1500" s="153">
        <f>[1]节奏总纲!AE1500</f>
        <v>107.76604270968841</v>
      </c>
      <c r="T1500" s="153">
        <f>[1]节奏总纲!AF1500</f>
        <v>110.96636109389564</v>
      </c>
      <c r="U1500" s="153">
        <f>[1]节奏总纲!AG1500</f>
        <v>115.88152093008105</v>
      </c>
      <c r="V1500" s="153">
        <f>[1]节奏总纲!AH1500</f>
        <v>124.86318385772316</v>
      </c>
      <c r="AN1500" s="153">
        <f>[1]节奏总纲!AZ1500</f>
        <v>1497</v>
      </c>
      <c r="AO1500" s="153">
        <f>[1]节奏总纲!BA1500</f>
        <v>56.330103938201816</v>
      </c>
      <c r="AP1500" s="153">
        <f>[1]节奏总纲!BB1500</f>
        <v>57.85723229684514</v>
      </c>
      <c r="AQ1500" s="153">
        <f>[1]节奏总纲!BC1500</f>
        <v>59.815657676702735</v>
      </c>
      <c r="AR1500" s="153">
        <f>[1]节奏总纲!BD1500</f>
        <v>62.574743711369841</v>
      </c>
      <c r="AS1500" s="153">
        <f>[1]节奏总纲!BE1500</f>
        <v>67.312977712092732</v>
      </c>
    </row>
    <row r="1501" spans="17:45" x14ac:dyDescent="0.15">
      <c r="Q1501" s="153">
        <f>[1]节奏总纲!AC1501</f>
        <v>1498</v>
      </c>
      <c r="R1501" s="153">
        <f>[1]节奏总纲!AD1501</f>
        <v>105.48918379853801</v>
      </c>
      <c r="S1501" s="153">
        <f>[1]节奏总纲!AE1501</f>
        <v>107.77585593166411</v>
      </c>
      <c r="T1501" s="153">
        <f>[1]节奏总纲!AF1501</f>
        <v>110.97605205272041</v>
      </c>
      <c r="U1501" s="153">
        <f>[1]节奏总纲!AG1501</f>
        <v>115.89132872300088</v>
      </c>
      <c r="V1501" s="153">
        <f>[1]节奏总纲!AH1501</f>
        <v>124.87381034718614</v>
      </c>
      <c r="AN1501" s="153">
        <f>[1]节奏总纲!AZ1501</f>
        <v>1498</v>
      </c>
      <c r="AO1501" s="153">
        <f>[1]节奏总纲!BA1501</f>
        <v>56.33454548807844</v>
      </c>
      <c r="AP1501" s="153">
        <f>[1]节奏总纲!BB1501</f>
        <v>57.862028266933486</v>
      </c>
      <c r="AQ1501" s="153">
        <f>[1]节奏总纲!BC1501</f>
        <v>59.820430293487135</v>
      </c>
      <c r="AR1501" s="153">
        <f>[1]节奏总纲!BD1501</f>
        <v>62.57936164445475</v>
      </c>
      <c r="AS1501" s="153">
        <f>[1]节奏总纲!BE1501</f>
        <v>67.317430373126726</v>
      </c>
    </row>
    <row r="1502" spans="17:45" x14ac:dyDescent="0.15">
      <c r="Q1502" s="153">
        <f>[1]节奏总纲!AC1502</f>
        <v>1499</v>
      </c>
      <c r="R1502" s="153">
        <f>[1]节奏总纲!AD1502</f>
        <v>105.49880481919942</v>
      </c>
      <c r="S1502" s="153">
        <f>[1]节奏总纲!AE1502</f>
        <v>107.78566915363983</v>
      </c>
      <c r="T1502" s="153">
        <f>[1]节奏总纲!AF1502</f>
        <v>110.98574301154517</v>
      </c>
      <c r="U1502" s="153">
        <f>[1]节奏总纲!AG1502</f>
        <v>115.90113651592073</v>
      </c>
      <c r="V1502" s="153">
        <f>[1]节奏总纲!AH1502</f>
        <v>124.88443683664913</v>
      </c>
      <c r="AN1502" s="153">
        <f>[1]节奏总纲!AZ1502</f>
        <v>1499</v>
      </c>
      <c r="AO1502" s="153">
        <f>[1]节奏总纲!BA1502</f>
        <v>56.338987037955064</v>
      </c>
      <c r="AP1502" s="153">
        <f>[1]节奏总纲!BB1502</f>
        <v>57.866824237021824</v>
      </c>
      <c r="AQ1502" s="153">
        <f>[1]节奏总纲!BC1502</f>
        <v>59.825202910271528</v>
      </c>
      <c r="AR1502" s="153">
        <f>[1]节奏总纲!BD1502</f>
        <v>62.583979577539665</v>
      </c>
      <c r="AS1502" s="153">
        <f>[1]节奏总纲!BE1502</f>
        <v>67.32188303416072</v>
      </c>
    </row>
    <row r="1503" spans="17:45" x14ac:dyDescent="0.15">
      <c r="Q1503" s="153">
        <f>[1]节奏总纲!AC1503</f>
        <v>1500</v>
      </c>
      <c r="R1503" s="153">
        <f>[1]节奏总纲!AD1503</f>
        <v>105.50842583986083</v>
      </c>
      <c r="S1503" s="153">
        <f>[1]节奏总纲!AE1503</f>
        <v>107.79548237561555</v>
      </c>
      <c r="T1503" s="153">
        <f>[1]节奏总纲!AF1503</f>
        <v>110.99543397036992</v>
      </c>
      <c r="U1503" s="153">
        <f>[1]节奏总纲!AG1503</f>
        <v>115.91094430884056</v>
      </c>
      <c r="V1503" s="153">
        <f>[1]节奏总纲!AH1503</f>
        <v>124.89506332611212</v>
      </c>
      <c r="AN1503" s="153">
        <f>[1]节奏总纲!AZ1503</f>
        <v>1500</v>
      </c>
      <c r="AO1503" s="153">
        <f>[1]节奏总纲!BA1503</f>
        <v>56.343428587831681</v>
      </c>
      <c r="AP1503" s="153">
        <f>[1]节奏总纲!BB1503</f>
        <v>57.871620207110169</v>
      </c>
      <c r="AQ1503" s="153">
        <f>[1]节奏总纲!BC1503</f>
        <v>59.829975527055922</v>
      </c>
      <c r="AR1503" s="153">
        <f>[1]节奏总纲!BD1503</f>
        <v>62.588597510624574</v>
      </c>
      <c r="AS1503" s="153">
        <f>[1]节奏总纲!BE1503</f>
        <v>67.326335695194715</v>
      </c>
    </row>
    <row r="1504" spans="17:45" x14ac:dyDescent="0.15">
      <c r="Q1504" s="153">
        <f>[1]节奏总纲!AC1504</f>
        <v>1501</v>
      </c>
      <c r="R1504" s="153">
        <f>[1]节奏总纲!AD1504</f>
        <v>105.51804686052223</v>
      </c>
      <c r="S1504" s="153">
        <f>[1]节奏总纲!AE1504</f>
        <v>107.80529559759127</v>
      </c>
      <c r="T1504" s="153">
        <f>[1]节奏总纲!AF1504</f>
        <v>111.00485532179441</v>
      </c>
      <c r="U1504" s="153">
        <f>[1]节奏总纲!AG1504</f>
        <v>115.9207521017604</v>
      </c>
      <c r="V1504" s="153">
        <f>[1]节奏总纲!AH1504</f>
        <v>124.90568981557512</v>
      </c>
      <c r="AN1504" s="153">
        <f>[1]节奏总纲!AZ1504</f>
        <v>1501</v>
      </c>
      <c r="AO1504" s="153">
        <f>[1]节奏总纲!BA1504</f>
        <v>56.347870137708306</v>
      </c>
      <c r="AP1504" s="153">
        <f>[1]节奏总纲!BB1504</f>
        <v>57.876416177198507</v>
      </c>
      <c r="AQ1504" s="153">
        <f>[1]节奏总纲!BC1504</f>
        <v>59.834748143840315</v>
      </c>
      <c r="AR1504" s="153">
        <f>[1]节奏总纲!BD1504</f>
        <v>62.593215443709482</v>
      </c>
      <c r="AS1504" s="153">
        <f>[1]节奏总纲!BE1504</f>
        <v>67.330788356228709</v>
      </c>
    </row>
    <row r="1505" spans="17:45" x14ac:dyDescent="0.15">
      <c r="Q1505" s="153">
        <f>[1]节奏总纲!AC1505</f>
        <v>1502</v>
      </c>
      <c r="R1505" s="153">
        <f>[1]节奏总纲!AD1505</f>
        <v>105.52766788118365</v>
      </c>
      <c r="S1505" s="153">
        <f>[1]节奏总纲!AE1505</f>
        <v>107.81510881956697</v>
      </c>
      <c r="T1505" s="153">
        <f>[1]节奏总纲!AF1505</f>
        <v>111.0140364678753</v>
      </c>
      <c r="U1505" s="153">
        <f>[1]节奏总纲!AG1505</f>
        <v>115.93055989468023</v>
      </c>
      <c r="V1505" s="153">
        <f>[1]节奏总纲!AH1505</f>
        <v>124.91631630503809</v>
      </c>
      <c r="AN1505" s="153">
        <f>[1]节奏总纲!AZ1505</f>
        <v>1502</v>
      </c>
      <c r="AO1505" s="153">
        <f>[1]节奏总纲!BA1505</f>
        <v>56.35231168758493</v>
      </c>
      <c r="AP1505" s="153">
        <f>[1]节奏总纲!BB1505</f>
        <v>57.881212147286853</v>
      </c>
      <c r="AQ1505" s="153">
        <f>[1]节奏总纲!BC1505</f>
        <v>59.839520760624715</v>
      </c>
      <c r="AR1505" s="153">
        <f>[1]节奏总纲!BD1505</f>
        <v>62.597833376794391</v>
      </c>
      <c r="AS1505" s="153">
        <f>[1]节奏总纲!BE1505</f>
        <v>67.335241017262703</v>
      </c>
    </row>
    <row r="1506" spans="17:45" x14ac:dyDescent="0.15">
      <c r="Q1506" s="153">
        <f>[1]节奏总纲!AC1506</f>
        <v>1503</v>
      </c>
      <c r="R1506" s="153">
        <f>[1]节奏总纲!AD1506</f>
        <v>105.53728890184506</v>
      </c>
      <c r="S1506" s="153">
        <f>[1]节奏总纲!AE1506</f>
        <v>107.82492204154269</v>
      </c>
      <c r="T1506" s="153">
        <f>[1]节奏总纲!AF1506</f>
        <v>111.02321761395619</v>
      </c>
      <c r="U1506" s="153">
        <f>[1]节奏总纲!AG1506</f>
        <v>115.94036768760007</v>
      </c>
      <c r="V1506" s="153">
        <f>[1]节奏总纲!AH1506</f>
        <v>124.92694279450109</v>
      </c>
      <c r="AN1506" s="153">
        <f>[1]节奏总纲!AZ1506</f>
        <v>1503</v>
      </c>
      <c r="AO1506" s="153">
        <f>[1]节奏总纲!BA1506</f>
        <v>56.356753237461547</v>
      </c>
      <c r="AP1506" s="153">
        <f>[1]节奏总纲!BB1506</f>
        <v>57.886008117375191</v>
      </c>
      <c r="AQ1506" s="153">
        <f>[1]节奏总纲!BC1506</f>
        <v>59.844293377409109</v>
      </c>
      <c r="AR1506" s="153">
        <f>[1]节奏总纲!BD1506</f>
        <v>62.602451309879299</v>
      </c>
      <c r="AS1506" s="153">
        <f>[1]节奏总纲!BE1506</f>
        <v>67.339693678296697</v>
      </c>
    </row>
    <row r="1507" spans="17:45" x14ac:dyDescent="0.15">
      <c r="Q1507" s="153">
        <f>[1]节奏总纲!AC1507</f>
        <v>1504</v>
      </c>
      <c r="R1507" s="153">
        <f>[1]节奏总纲!AD1507</f>
        <v>105.54690992250646</v>
      </c>
      <c r="S1507" s="153">
        <f>[1]节奏总纲!AE1507</f>
        <v>107.83473526351841</v>
      </c>
      <c r="T1507" s="153">
        <f>[1]节奏总纲!AF1507</f>
        <v>111.03239876003708</v>
      </c>
      <c r="U1507" s="153">
        <f>[1]节奏总纲!AG1507</f>
        <v>115.95017548051992</v>
      </c>
      <c r="V1507" s="153">
        <f>[1]节奏总纲!AH1507</f>
        <v>124.93756928396408</v>
      </c>
      <c r="AN1507" s="153">
        <f>[1]节奏总纲!AZ1507</f>
        <v>1504</v>
      </c>
      <c r="AO1507" s="153">
        <f>[1]节奏总纲!BA1507</f>
        <v>56.361194787338171</v>
      </c>
      <c r="AP1507" s="153">
        <f>[1]节奏总纲!BB1507</f>
        <v>57.890804087463536</v>
      </c>
      <c r="AQ1507" s="153">
        <f>[1]节奏总纲!BC1507</f>
        <v>59.849065994193502</v>
      </c>
      <c r="AR1507" s="153">
        <f>[1]节奏总纲!BD1507</f>
        <v>62.607069242964208</v>
      </c>
      <c r="AS1507" s="153">
        <f>[1]节奏总纲!BE1507</f>
        <v>67.344146339330692</v>
      </c>
    </row>
    <row r="1508" spans="17:45" x14ac:dyDescent="0.15">
      <c r="Q1508" s="153">
        <f>[1]节奏总纲!AC1508</f>
        <v>1505</v>
      </c>
      <c r="R1508" s="153">
        <f>[1]节奏总纲!AD1508</f>
        <v>105.55653094316787</v>
      </c>
      <c r="S1508" s="153">
        <f>[1]节奏总纲!AE1508</f>
        <v>107.84454848549412</v>
      </c>
      <c r="T1508" s="153">
        <f>[1]节奏总纲!AF1508</f>
        <v>111.04157990611797</v>
      </c>
      <c r="U1508" s="153">
        <f>[1]节奏总纲!AG1508</f>
        <v>115.95998327343975</v>
      </c>
      <c r="V1508" s="153">
        <f>[1]节奏总纲!AH1508</f>
        <v>124.94819577342707</v>
      </c>
      <c r="AN1508" s="153">
        <f>[1]节奏总纲!AZ1508</f>
        <v>1505</v>
      </c>
      <c r="AO1508" s="153">
        <f>[1]节奏总纲!BA1508</f>
        <v>56.365636337214795</v>
      </c>
      <c r="AP1508" s="153">
        <f>[1]节奏总纲!BB1508</f>
        <v>57.895600057551881</v>
      </c>
      <c r="AQ1508" s="153">
        <f>[1]节奏总纲!BC1508</f>
        <v>59.853838610977895</v>
      </c>
      <c r="AR1508" s="153">
        <f>[1]节奏总纲!BD1508</f>
        <v>62.611687176049116</v>
      </c>
      <c r="AS1508" s="153">
        <f>[1]节奏总纲!BE1508</f>
        <v>67.3485990003647</v>
      </c>
    </row>
    <row r="1509" spans="17:45" x14ac:dyDescent="0.15">
      <c r="Q1509" s="153">
        <f>[1]节奏总纲!AC1509</f>
        <v>1506</v>
      </c>
      <c r="R1509" s="153">
        <f>[1]节奏总纲!AD1509</f>
        <v>105.56615196382928</v>
      </c>
      <c r="S1509" s="153">
        <f>[1]节奏总纲!AE1509</f>
        <v>107.85436170746983</v>
      </c>
      <c r="T1509" s="153">
        <f>[1]节奏总纲!AF1509</f>
        <v>111.05076105219887</v>
      </c>
      <c r="U1509" s="153">
        <f>[1]节奏总纲!AG1509</f>
        <v>115.96979106635959</v>
      </c>
      <c r="V1509" s="153">
        <f>[1]节奏总纲!AH1509</f>
        <v>124.95882226289005</v>
      </c>
      <c r="AN1509" s="153">
        <f>[1]节奏总纲!AZ1509</f>
        <v>1506</v>
      </c>
      <c r="AO1509" s="153">
        <f>[1]节奏总纲!BA1509</f>
        <v>56.370077887091412</v>
      </c>
      <c r="AP1509" s="153">
        <f>[1]节奏总纲!BB1509</f>
        <v>57.90039602764022</v>
      </c>
      <c r="AQ1509" s="153">
        <f>[1]节奏总纲!BC1509</f>
        <v>59.858611227762296</v>
      </c>
      <c r="AR1509" s="153">
        <f>[1]节奏总纲!BD1509</f>
        <v>62.616305109134032</v>
      </c>
      <c r="AS1509" s="153">
        <f>[1]节奏总纲!BE1509</f>
        <v>67.353051661398695</v>
      </c>
    </row>
    <row r="1510" spans="17:45" x14ac:dyDescent="0.15">
      <c r="Q1510" s="153">
        <f>[1]节奏总纲!AC1510</f>
        <v>1507</v>
      </c>
      <c r="R1510" s="153">
        <f>[1]节奏总纲!AD1510</f>
        <v>105.57577298449068</v>
      </c>
      <c r="S1510" s="153">
        <f>[1]节奏总纲!AE1510</f>
        <v>107.86417492944555</v>
      </c>
      <c r="T1510" s="153">
        <f>[1]节奏总纲!AF1510</f>
        <v>111.05994219827976</v>
      </c>
      <c r="U1510" s="153">
        <f>[1]节奏总纲!AG1510</f>
        <v>115.97959885927942</v>
      </c>
      <c r="V1510" s="153">
        <f>[1]节奏总纲!AH1510</f>
        <v>124.96944875235305</v>
      </c>
      <c r="AN1510" s="153">
        <f>[1]节奏总纲!AZ1510</f>
        <v>1507</v>
      </c>
      <c r="AO1510" s="153">
        <f>[1]节奏总纲!BA1510</f>
        <v>56.374519436968036</v>
      </c>
      <c r="AP1510" s="153">
        <f>[1]节奏总纲!BB1510</f>
        <v>57.905191997728565</v>
      </c>
      <c r="AQ1510" s="153">
        <f>[1]节奏总纲!BC1510</f>
        <v>59.863383844546689</v>
      </c>
      <c r="AR1510" s="153">
        <f>[1]节奏总纲!BD1510</f>
        <v>62.620923042218941</v>
      </c>
      <c r="AS1510" s="153">
        <f>[1]节奏总纲!BE1510</f>
        <v>67.357504322432689</v>
      </c>
    </row>
    <row r="1511" spans="17:45" x14ac:dyDescent="0.15">
      <c r="Q1511" s="153">
        <f>[1]节奏总纲!AC1511</f>
        <v>1508</v>
      </c>
      <c r="R1511" s="153">
        <f>[1]节奏总纲!AD1511</f>
        <v>105.5853940051521</v>
      </c>
      <c r="S1511" s="153">
        <f>[1]节奏总纲!AE1511</f>
        <v>107.87398815142126</v>
      </c>
      <c r="T1511" s="153">
        <f>[1]节奏总纲!AF1511</f>
        <v>111.06912334436065</v>
      </c>
      <c r="U1511" s="153">
        <f>[1]节奏总纲!AG1511</f>
        <v>115.98940665219926</v>
      </c>
      <c r="V1511" s="153">
        <f>[1]节奏总纲!AH1511</f>
        <v>124.98007524181604</v>
      </c>
      <c r="AN1511" s="153">
        <f>[1]节奏总纲!AZ1511</f>
        <v>1508</v>
      </c>
      <c r="AO1511" s="153">
        <f>[1]节奏总纲!BA1511</f>
        <v>56.37896098684466</v>
      </c>
      <c r="AP1511" s="153">
        <f>[1]节奏总纲!BB1511</f>
        <v>57.909987967816903</v>
      </c>
      <c r="AQ1511" s="153">
        <f>[1]节奏总纲!BC1511</f>
        <v>59.868156461331083</v>
      </c>
      <c r="AR1511" s="153">
        <f>[1]节奏总纲!BD1511</f>
        <v>62.625540975303849</v>
      </c>
      <c r="AS1511" s="153">
        <f>[1]节奏总纲!BE1511</f>
        <v>67.361956983466683</v>
      </c>
    </row>
    <row r="1512" spans="17:45" x14ac:dyDescent="0.15">
      <c r="Q1512" s="153">
        <f>[1]节奏总纲!AC1512</f>
        <v>1509</v>
      </c>
      <c r="R1512" s="153">
        <f>[1]节奏总纲!AD1512</f>
        <v>105.59501502581351</v>
      </c>
      <c r="S1512" s="153">
        <f>[1]节奏总纲!AE1512</f>
        <v>107.88380137339698</v>
      </c>
      <c r="T1512" s="153">
        <f>[1]节奏总纲!AF1512</f>
        <v>111.07830449044154</v>
      </c>
      <c r="U1512" s="153">
        <f>[1]节奏总纲!AG1512</f>
        <v>115.99921444511909</v>
      </c>
      <c r="V1512" s="153">
        <f>[1]节奏总纲!AH1512</f>
        <v>124.99070173127903</v>
      </c>
      <c r="AN1512" s="153">
        <f>[1]节奏总纲!AZ1512</f>
        <v>1509</v>
      </c>
      <c r="AO1512" s="153">
        <f>[1]节奏总纲!BA1512</f>
        <v>56.383402536721277</v>
      </c>
      <c r="AP1512" s="153">
        <f>[1]节奏总纲!BB1512</f>
        <v>57.914783937905248</v>
      </c>
      <c r="AQ1512" s="153">
        <f>[1]节奏总纲!BC1512</f>
        <v>59.872929078115476</v>
      </c>
      <c r="AR1512" s="153">
        <f>[1]节奏总纲!BD1512</f>
        <v>62.630158908388758</v>
      </c>
      <c r="AS1512" s="153">
        <f>[1]节奏总纲!BE1512</f>
        <v>67.366409644500678</v>
      </c>
    </row>
    <row r="1513" spans="17:45" x14ac:dyDescent="0.15">
      <c r="Q1513" s="153">
        <f>[1]节奏总纲!AC1513</f>
        <v>1510</v>
      </c>
      <c r="R1513" s="153">
        <f>[1]节奏总纲!AD1513</f>
        <v>105.60463604647491</v>
      </c>
      <c r="S1513" s="153">
        <f>[1]节奏总纲!AE1513</f>
        <v>107.8936145953727</v>
      </c>
      <c r="T1513" s="153">
        <f>[1]节奏总纲!AF1513</f>
        <v>111.08748563652243</v>
      </c>
      <c r="U1513" s="153">
        <f>[1]节奏总纲!AG1513</f>
        <v>116.00843856634077</v>
      </c>
      <c r="V1513" s="153">
        <f>[1]节奏总纲!AH1513</f>
        <v>125.00124595175376</v>
      </c>
      <c r="AN1513" s="153">
        <f>[1]节奏总纲!AZ1513</f>
        <v>1510</v>
      </c>
      <c r="AO1513" s="153">
        <f>[1]节奏总纲!BA1513</f>
        <v>56.387844086597902</v>
      </c>
      <c r="AP1513" s="153">
        <f>[1]节奏总纲!BB1513</f>
        <v>57.919579907993587</v>
      </c>
      <c r="AQ1513" s="153">
        <f>[1]节奏总纲!BC1513</f>
        <v>59.877701694899876</v>
      </c>
      <c r="AR1513" s="153">
        <f>[1]节奏总纲!BD1513</f>
        <v>62.634776841473666</v>
      </c>
      <c r="AS1513" s="153">
        <f>[1]节奏总纲!BE1513</f>
        <v>67.370862305534672</v>
      </c>
    </row>
    <row r="1514" spans="17:45" x14ac:dyDescent="0.15">
      <c r="Q1514" s="153">
        <f>[1]节奏总纲!AC1514</f>
        <v>1511</v>
      </c>
      <c r="R1514" s="153">
        <f>[1]节奏总纲!AD1514</f>
        <v>105.61425706713632</v>
      </c>
      <c r="S1514" s="153">
        <f>[1]节奏总纲!AE1514</f>
        <v>107.90342781734842</v>
      </c>
      <c r="T1514" s="153">
        <f>[1]节奏总纲!AF1514</f>
        <v>111.09666678260332</v>
      </c>
      <c r="U1514" s="153">
        <f>[1]节奏总纲!AG1514</f>
        <v>116.01761186800421</v>
      </c>
      <c r="V1514" s="153">
        <f>[1]节奏总纲!AH1514</f>
        <v>125.01121424449593</v>
      </c>
      <c r="AN1514" s="153">
        <f>[1]节奏总纲!AZ1514</f>
        <v>1511</v>
      </c>
      <c r="AO1514" s="153">
        <f>[1]节奏总纲!BA1514</f>
        <v>56.392285636474519</v>
      </c>
      <c r="AP1514" s="153">
        <f>[1]节奏总纲!BB1514</f>
        <v>57.924375878081932</v>
      </c>
      <c r="AQ1514" s="153">
        <f>[1]节奏总纲!BC1514</f>
        <v>59.88247431168427</v>
      </c>
      <c r="AR1514" s="153">
        <f>[1]节奏总纲!BD1514</f>
        <v>62.639394774558575</v>
      </c>
      <c r="AS1514" s="153">
        <f>[1]节奏总纲!BE1514</f>
        <v>67.375314966568666</v>
      </c>
    </row>
    <row r="1515" spans="17:45" x14ac:dyDescent="0.15">
      <c r="Q1515" s="153">
        <f>[1]节奏总纲!AC1515</f>
        <v>1512</v>
      </c>
      <c r="R1515" s="153">
        <f>[1]节奏总纲!AD1515</f>
        <v>105.62387808779773</v>
      </c>
      <c r="S1515" s="153">
        <f>[1]节奏总纲!AE1515</f>
        <v>107.91324103932412</v>
      </c>
      <c r="T1515" s="153">
        <f>[1]节奏总纲!AF1515</f>
        <v>111.1058479286842</v>
      </c>
      <c r="U1515" s="153">
        <f>[1]节奏总纲!AG1515</f>
        <v>116.02678516966765</v>
      </c>
      <c r="V1515" s="153">
        <f>[1]节奏总纲!AH1515</f>
        <v>125.02118253723812</v>
      </c>
      <c r="AN1515" s="153">
        <f>[1]节奏总纲!AZ1515</f>
        <v>1512</v>
      </c>
      <c r="AO1515" s="153">
        <f>[1]节奏总纲!BA1515</f>
        <v>56.396727186351143</v>
      </c>
      <c r="AP1515" s="153">
        <f>[1]节奏总纲!BB1515</f>
        <v>57.92917184817027</v>
      </c>
      <c r="AQ1515" s="153">
        <f>[1]节奏总纲!BC1515</f>
        <v>59.887246928468663</v>
      </c>
      <c r="AR1515" s="153">
        <f>[1]节奏总纲!BD1515</f>
        <v>62.644012707643491</v>
      </c>
      <c r="AS1515" s="153">
        <f>[1]节奏总纲!BE1515</f>
        <v>67.379767627602661</v>
      </c>
    </row>
    <row r="1516" spans="17:45" x14ac:dyDescent="0.15">
      <c r="Q1516" s="153">
        <f>[1]节奏总纲!AC1516</f>
        <v>1513</v>
      </c>
      <c r="R1516" s="153">
        <f>[1]节奏总纲!AD1516</f>
        <v>105.63349910845913</v>
      </c>
      <c r="S1516" s="153">
        <f>[1]节奏总纲!AE1516</f>
        <v>107.92305426129984</v>
      </c>
      <c r="T1516" s="153">
        <f>[1]节奏总纲!AF1516</f>
        <v>111.11502907476509</v>
      </c>
      <c r="U1516" s="153">
        <f>[1]节奏总纲!AG1516</f>
        <v>116.0359584713311</v>
      </c>
      <c r="V1516" s="153">
        <f>[1]节奏总纲!AH1516</f>
        <v>125.03115082998031</v>
      </c>
      <c r="AN1516" s="153">
        <f>[1]节奏总纲!AZ1516</f>
        <v>1513</v>
      </c>
      <c r="AO1516" s="153">
        <f>[1]节奏总纲!BA1516</f>
        <v>56.401168736227767</v>
      </c>
      <c r="AP1516" s="153">
        <f>[1]节奏总纲!BB1516</f>
        <v>57.933967818258616</v>
      </c>
      <c r="AQ1516" s="153">
        <f>[1]节奏总纲!BC1516</f>
        <v>59.892019545253063</v>
      </c>
      <c r="AR1516" s="153">
        <f>[1]节奏总纲!BD1516</f>
        <v>62.648630640728399</v>
      </c>
      <c r="AS1516" s="153">
        <f>[1]节奏总纲!BE1516</f>
        <v>67.384220288636669</v>
      </c>
    </row>
    <row r="1517" spans="17:45" x14ac:dyDescent="0.15">
      <c r="Q1517" s="153">
        <f>[1]节奏总纲!AC1517</f>
        <v>1514</v>
      </c>
      <c r="R1517" s="153">
        <f>[1]节奏总纲!AD1517</f>
        <v>105.64312012912055</v>
      </c>
      <c r="S1517" s="153">
        <f>[1]节奏总纲!AE1517</f>
        <v>107.93286748327556</v>
      </c>
      <c r="T1517" s="153">
        <f>[1]节奏总纲!AF1517</f>
        <v>111.12421022084598</v>
      </c>
      <c r="U1517" s="153">
        <f>[1]节奏总纲!AG1517</f>
        <v>116.04513177299454</v>
      </c>
      <c r="V1517" s="153">
        <f>[1]节奏总纲!AH1517</f>
        <v>125.04111912272249</v>
      </c>
      <c r="AN1517" s="153">
        <f>[1]节奏总纲!AZ1517</f>
        <v>1514</v>
      </c>
      <c r="AO1517" s="153">
        <f>[1]节奏总纲!BA1517</f>
        <v>56.405610286104384</v>
      </c>
      <c r="AP1517" s="153">
        <f>[1]节奏总纲!BB1517</f>
        <v>57.938763788346954</v>
      </c>
      <c r="AQ1517" s="153">
        <f>[1]节奏总纲!BC1517</f>
        <v>59.896792162037457</v>
      </c>
      <c r="AR1517" s="153">
        <f>[1]节奏总纲!BD1517</f>
        <v>62.653248573813308</v>
      </c>
      <c r="AS1517" s="153">
        <f>[1]节奏总纲!BE1517</f>
        <v>67.388672949670664</v>
      </c>
    </row>
    <row r="1518" spans="17:45" x14ac:dyDescent="0.15">
      <c r="Q1518" s="153">
        <f>[1]节奏总纲!AC1518</f>
        <v>1515</v>
      </c>
      <c r="R1518" s="153">
        <f>[1]节奏总纲!AD1518</f>
        <v>105.65274114978196</v>
      </c>
      <c r="S1518" s="153">
        <f>[1]节奏总纲!AE1518</f>
        <v>107.94268070525126</v>
      </c>
      <c r="T1518" s="153">
        <f>[1]节奏总纲!AF1518</f>
        <v>111.13339136692687</v>
      </c>
      <c r="U1518" s="153">
        <f>[1]节奏总纲!AG1518</f>
        <v>116.05430507465799</v>
      </c>
      <c r="V1518" s="153">
        <f>[1]节奏总纲!AH1518</f>
        <v>125.05108741546468</v>
      </c>
      <c r="AN1518" s="153">
        <f>[1]节奏总纲!AZ1518</f>
        <v>1515</v>
      </c>
      <c r="AO1518" s="153">
        <f>[1]节奏总纲!BA1518</f>
        <v>56.410051835981008</v>
      </c>
      <c r="AP1518" s="153">
        <f>[1]节奏总纲!BB1518</f>
        <v>57.943559758435299</v>
      </c>
      <c r="AQ1518" s="153">
        <f>[1]节奏总纲!BC1518</f>
        <v>59.90156477882185</v>
      </c>
      <c r="AR1518" s="153">
        <f>[1]节奏总纲!BD1518</f>
        <v>62.657866506898216</v>
      </c>
      <c r="AS1518" s="153">
        <f>[1]节奏总纲!BE1518</f>
        <v>67.393125610704658</v>
      </c>
    </row>
    <row r="1519" spans="17:45" x14ac:dyDescent="0.15">
      <c r="Q1519" s="153">
        <f>[1]节奏总纲!AC1519</f>
        <v>1516</v>
      </c>
      <c r="R1519" s="153">
        <f>[1]节奏总纲!AD1519</f>
        <v>105.66236217044336</v>
      </c>
      <c r="S1519" s="153">
        <f>[1]节奏总纲!AE1519</f>
        <v>107.95249392722698</v>
      </c>
      <c r="T1519" s="153">
        <f>[1]节奏总纲!AF1519</f>
        <v>111.14257251300776</v>
      </c>
      <c r="U1519" s="153">
        <f>[1]节奏总纲!AG1519</f>
        <v>116.06347837632143</v>
      </c>
      <c r="V1519" s="153">
        <f>[1]节奏总纲!AH1519</f>
        <v>125.06105570820687</v>
      </c>
      <c r="AN1519" s="153">
        <f>[1]节奏总纲!AZ1519</f>
        <v>1516</v>
      </c>
      <c r="AO1519" s="153">
        <f>[1]节奏总纲!BA1519</f>
        <v>56.414493385857632</v>
      </c>
      <c r="AP1519" s="153">
        <f>[1]节奏总纲!BB1519</f>
        <v>57.948355728523637</v>
      </c>
      <c r="AQ1519" s="153">
        <f>[1]节奏总纲!BC1519</f>
        <v>59.906337395606243</v>
      </c>
      <c r="AR1519" s="153">
        <f>[1]节奏总纲!BD1519</f>
        <v>62.662484439983125</v>
      </c>
      <c r="AS1519" s="153">
        <f>[1]节奏总纲!BE1519</f>
        <v>67.397578271738652</v>
      </c>
    </row>
    <row r="1520" spans="17:45" x14ac:dyDescent="0.15">
      <c r="Q1520" s="153">
        <f>[1]节奏总纲!AC1520</f>
        <v>1517</v>
      </c>
      <c r="R1520" s="153">
        <f>[1]节奏总纲!AD1520</f>
        <v>105.67198319110477</v>
      </c>
      <c r="S1520" s="153">
        <f>[1]节奏总纲!AE1520</f>
        <v>107.9623071492027</v>
      </c>
      <c r="T1520" s="153">
        <f>[1]节奏总纲!AF1520</f>
        <v>111.15175365908866</v>
      </c>
      <c r="U1520" s="153">
        <f>[1]节奏总纲!AG1520</f>
        <v>116.07265167798487</v>
      </c>
      <c r="V1520" s="153">
        <f>[1]节奏总纲!AH1520</f>
        <v>125.07102400094905</v>
      </c>
      <c r="AN1520" s="153">
        <f>[1]节奏总纲!AZ1520</f>
        <v>1517</v>
      </c>
      <c r="AO1520" s="153">
        <f>[1]节奏总纲!BA1520</f>
        <v>56.418934935734249</v>
      </c>
      <c r="AP1520" s="153">
        <f>[1]节奏总纲!BB1520</f>
        <v>57.953151698611983</v>
      </c>
      <c r="AQ1520" s="153">
        <f>[1]节奏总纲!BC1520</f>
        <v>59.911110012390644</v>
      </c>
      <c r="AR1520" s="153">
        <f>[1]节奏总纲!BD1520</f>
        <v>62.667102373068033</v>
      </c>
      <c r="AS1520" s="153">
        <f>[1]节奏总纲!BE1520</f>
        <v>67.402030932772647</v>
      </c>
    </row>
    <row r="1521" spans="17:45" x14ac:dyDescent="0.15">
      <c r="Q1521" s="153">
        <f>[1]节奏总纲!AC1521</f>
        <v>1518</v>
      </c>
      <c r="R1521" s="153">
        <f>[1]节奏总纲!AD1521</f>
        <v>105.68160421176619</v>
      </c>
      <c r="S1521" s="153">
        <f>[1]节奏总纲!AE1521</f>
        <v>107.97212037117841</v>
      </c>
      <c r="T1521" s="153">
        <f>[1]节奏总纲!AF1521</f>
        <v>111.16093480516955</v>
      </c>
      <c r="U1521" s="153">
        <f>[1]节奏总纲!AG1521</f>
        <v>116.08182497964832</v>
      </c>
      <c r="V1521" s="153">
        <f>[1]节奏总纲!AH1521</f>
        <v>125.08099229369124</v>
      </c>
      <c r="AN1521" s="153">
        <f>[1]节奏总纲!AZ1521</f>
        <v>1518</v>
      </c>
      <c r="AO1521" s="153">
        <f>[1]节奏总纲!BA1521</f>
        <v>56.423376485610873</v>
      </c>
      <c r="AP1521" s="153">
        <f>[1]节奏总纲!BB1521</f>
        <v>57.957947668700321</v>
      </c>
      <c r="AQ1521" s="153">
        <f>[1]节奏总纲!BC1521</f>
        <v>59.915882629175037</v>
      </c>
      <c r="AR1521" s="153">
        <f>[1]节奏总纲!BD1521</f>
        <v>62.671720306152949</v>
      </c>
      <c r="AS1521" s="153">
        <f>[1]节奏总纲!BE1521</f>
        <v>67.406483593806641</v>
      </c>
    </row>
    <row r="1522" spans="17:45" x14ac:dyDescent="0.15">
      <c r="Q1522" s="153">
        <f>[1]节奏总纲!AC1522</f>
        <v>1519</v>
      </c>
      <c r="R1522" s="153">
        <f>[1]节奏总纲!AD1522</f>
        <v>105.69122523242758</v>
      </c>
      <c r="S1522" s="153">
        <f>[1]节奏总纲!AE1522</f>
        <v>107.98193359315412</v>
      </c>
      <c r="T1522" s="153">
        <f>[1]节奏总纲!AF1522</f>
        <v>111.17011595125044</v>
      </c>
      <c r="U1522" s="153">
        <f>[1]节奏总纲!AG1522</f>
        <v>116.09099828131176</v>
      </c>
      <c r="V1522" s="153">
        <f>[1]节奏总纲!AH1522</f>
        <v>125.09096058643343</v>
      </c>
      <c r="AN1522" s="153">
        <f>[1]节奏总纲!AZ1522</f>
        <v>1519</v>
      </c>
      <c r="AO1522" s="153">
        <f>[1]节奏总纲!BA1522</f>
        <v>56.427818035487498</v>
      </c>
      <c r="AP1522" s="153">
        <f>[1]节奏总纲!BB1522</f>
        <v>57.962743638788666</v>
      </c>
      <c r="AQ1522" s="153">
        <f>[1]节奏总纲!BC1522</f>
        <v>59.920655245959431</v>
      </c>
      <c r="AR1522" s="153">
        <f>[1]节奏总纲!BD1522</f>
        <v>62.676338239237857</v>
      </c>
      <c r="AS1522" s="153">
        <f>[1]节奏总纲!BE1522</f>
        <v>67.410936254840635</v>
      </c>
    </row>
    <row r="1523" spans="17:45" x14ac:dyDescent="0.15">
      <c r="Q1523" s="153">
        <f>[1]节奏总纲!AC1523</f>
        <v>1520</v>
      </c>
      <c r="R1523" s="153">
        <f>[1]节奏总纲!AD1523</f>
        <v>105.700846253089</v>
      </c>
      <c r="S1523" s="153">
        <f>[1]节奏总纲!AE1523</f>
        <v>107.99174681512984</v>
      </c>
      <c r="T1523" s="153">
        <f>[1]节奏总纲!AF1523</f>
        <v>111.17929709733133</v>
      </c>
      <c r="U1523" s="153">
        <f>[1]节奏总纲!AG1523</f>
        <v>116.10017158297519</v>
      </c>
      <c r="V1523" s="153">
        <f>[1]节奏总纲!AH1523</f>
        <v>125.10092887917561</v>
      </c>
      <c r="AN1523" s="153">
        <f>[1]节奏总纲!AZ1523</f>
        <v>1520</v>
      </c>
      <c r="AO1523" s="153">
        <f>[1]节奏总纲!BA1523</f>
        <v>56.432259585364115</v>
      </c>
      <c r="AP1523" s="153">
        <f>[1]节奏总纲!BB1523</f>
        <v>57.967539608877004</v>
      </c>
      <c r="AQ1523" s="153">
        <f>[1]节奏总纲!BC1523</f>
        <v>59.925427862743824</v>
      </c>
      <c r="AR1523" s="153">
        <f>[1]节奏总纲!BD1523</f>
        <v>62.680956172322766</v>
      </c>
      <c r="AS1523" s="153">
        <f>[1]节奏总纲!BE1523</f>
        <v>67.415388915874644</v>
      </c>
    </row>
    <row r="1524" spans="17:45" x14ac:dyDescent="0.15">
      <c r="Q1524" s="153">
        <f>[1]节奏总纲!AC1524</f>
        <v>1521</v>
      </c>
      <c r="R1524" s="153">
        <f>[1]节奏总纲!AD1524</f>
        <v>105.71046727375041</v>
      </c>
      <c r="S1524" s="153">
        <f>[1]节奏总纲!AE1524</f>
        <v>108.00153050384537</v>
      </c>
      <c r="T1524" s="153">
        <f>[1]节奏总纲!AF1524</f>
        <v>111.18847824341222</v>
      </c>
      <c r="U1524" s="153">
        <f>[1]节奏总纲!AG1524</f>
        <v>116.10934488463865</v>
      </c>
      <c r="V1524" s="153">
        <f>[1]节奏总纲!AH1524</f>
        <v>125.1108971719178</v>
      </c>
      <c r="AN1524" s="153">
        <f>[1]节奏总纲!AZ1524</f>
        <v>1521</v>
      </c>
      <c r="AO1524" s="153">
        <f>[1]节奏总纲!BA1524</f>
        <v>56.436701135240739</v>
      </c>
      <c r="AP1524" s="153">
        <f>[1]节奏总纲!BB1524</f>
        <v>57.97233557896535</v>
      </c>
      <c r="AQ1524" s="153">
        <f>[1]节奏总纲!BC1524</f>
        <v>59.930200479528224</v>
      </c>
      <c r="AR1524" s="153">
        <f>[1]节奏总纲!BD1524</f>
        <v>62.685574105407674</v>
      </c>
      <c r="AS1524" s="153">
        <f>[1]节奏总纲!BE1524</f>
        <v>67.419841576908638</v>
      </c>
    </row>
    <row r="1525" spans="17:45" x14ac:dyDescent="0.15">
      <c r="Q1525" s="153">
        <f>[1]节奏总纲!AC1525</f>
        <v>1522</v>
      </c>
      <c r="R1525" s="153">
        <f>[1]节奏总纲!AD1525</f>
        <v>105.72008829441181</v>
      </c>
      <c r="S1525" s="153">
        <f>[1]节奏总纲!AE1525</f>
        <v>108.01115795047198</v>
      </c>
      <c r="T1525" s="153">
        <f>[1]节奏总纲!AF1525</f>
        <v>111.19765938949311</v>
      </c>
      <c r="U1525" s="153">
        <f>[1]节奏总纲!AG1525</f>
        <v>116.11851818630208</v>
      </c>
      <c r="V1525" s="153">
        <f>[1]节奏总纲!AH1525</f>
        <v>125.12086546465999</v>
      </c>
      <c r="AN1525" s="153">
        <f>[1]节奏总纲!AZ1525</f>
        <v>1522</v>
      </c>
      <c r="AO1525" s="153">
        <f>[1]节奏总纲!BA1525</f>
        <v>56.441142685117363</v>
      </c>
      <c r="AP1525" s="153">
        <f>[1]节奏总纲!BB1525</f>
        <v>57.977131549053688</v>
      </c>
      <c r="AQ1525" s="153">
        <f>[1]节奏总纲!BC1525</f>
        <v>59.934973096312618</v>
      </c>
      <c r="AR1525" s="153">
        <f>[1]节奏总纲!BD1525</f>
        <v>62.690192038492583</v>
      </c>
      <c r="AS1525" s="153">
        <f>[1]节奏总纲!BE1525</f>
        <v>67.424294237942632</v>
      </c>
    </row>
    <row r="1526" spans="17:45" x14ac:dyDescent="0.15">
      <c r="Q1526" s="153">
        <f>[1]节奏总纲!AC1526</f>
        <v>1523</v>
      </c>
      <c r="R1526" s="153">
        <f>[1]节奏总纲!AD1526</f>
        <v>105.72970931507322</v>
      </c>
      <c r="S1526" s="153">
        <f>[1]节奏总纲!AE1526</f>
        <v>108.02078539709859</v>
      </c>
      <c r="T1526" s="153">
        <f>[1]节奏总纲!AF1526</f>
        <v>111.206840535574</v>
      </c>
      <c r="U1526" s="153">
        <f>[1]节奏总纲!AG1526</f>
        <v>116.12769148796552</v>
      </c>
      <c r="V1526" s="153">
        <f>[1]节奏总纲!AH1526</f>
        <v>125.13083375740217</v>
      </c>
      <c r="AN1526" s="153">
        <f>[1]节奏总纲!AZ1526</f>
        <v>1523</v>
      </c>
      <c r="AO1526" s="153">
        <f>[1]节奏总纲!BA1526</f>
        <v>56.44558423499398</v>
      </c>
      <c r="AP1526" s="153">
        <f>[1]节奏总纲!BB1526</f>
        <v>57.981927519142033</v>
      </c>
      <c r="AQ1526" s="153">
        <f>[1]节奏总纲!BC1526</f>
        <v>59.939745713097011</v>
      </c>
      <c r="AR1526" s="153">
        <f>[1]节奏总纲!BD1526</f>
        <v>62.694809971577492</v>
      </c>
      <c r="AS1526" s="153">
        <f>[1]节奏总纲!BE1526</f>
        <v>67.428746898976627</v>
      </c>
    </row>
    <row r="1527" spans="17:45" x14ac:dyDescent="0.15">
      <c r="Q1527" s="153">
        <f>[1]节奏总纲!AC1527</f>
        <v>1524</v>
      </c>
      <c r="R1527" s="153">
        <f>[1]节奏总纲!AD1527</f>
        <v>105.73933033573464</v>
      </c>
      <c r="S1527" s="153">
        <f>[1]节奏总纲!AE1527</f>
        <v>108.03041284372522</v>
      </c>
      <c r="T1527" s="153">
        <f>[1]节奏总纲!AF1527</f>
        <v>111.21602168165489</v>
      </c>
      <c r="U1527" s="153">
        <f>[1]节奏总纲!AG1527</f>
        <v>116.13686478962897</v>
      </c>
      <c r="V1527" s="153">
        <f>[1]节奏总纲!AH1527</f>
        <v>125.14080205014436</v>
      </c>
      <c r="AN1527" s="153">
        <f>[1]节奏总纲!AZ1527</f>
        <v>1524</v>
      </c>
      <c r="AO1527" s="153">
        <f>[1]节奏总纲!BA1527</f>
        <v>56.450025784870604</v>
      </c>
      <c r="AP1527" s="153">
        <f>[1]节奏总纲!BB1527</f>
        <v>57.986723489230371</v>
      </c>
      <c r="AQ1527" s="153">
        <f>[1]节奏总纲!BC1527</f>
        <v>59.944518329881404</v>
      </c>
      <c r="AR1527" s="153">
        <f>[1]节奏总纲!BD1527</f>
        <v>62.6994279046624</v>
      </c>
      <c r="AS1527" s="153">
        <f>[1]节奏总纲!BE1527</f>
        <v>67.433199560010621</v>
      </c>
    </row>
    <row r="1528" spans="17:45" x14ac:dyDescent="0.15">
      <c r="Q1528" s="153">
        <f>[1]节奏总纲!AC1528</f>
        <v>1525</v>
      </c>
      <c r="R1528" s="153">
        <f>[1]节奏总纲!AD1528</f>
        <v>105.74895135639603</v>
      </c>
      <c r="S1528" s="153">
        <f>[1]节奏总纲!AE1528</f>
        <v>108.04004029035183</v>
      </c>
      <c r="T1528" s="153">
        <f>[1]节奏总纲!AF1528</f>
        <v>111.22520282773579</v>
      </c>
      <c r="U1528" s="153">
        <f>[1]节奏总纲!AG1528</f>
        <v>116.14603809129241</v>
      </c>
      <c r="V1528" s="153">
        <f>[1]节奏总纲!AH1528</f>
        <v>125.15077034288655</v>
      </c>
      <c r="AN1528" s="153">
        <f>[1]节奏总纲!AZ1528</f>
        <v>1525</v>
      </c>
      <c r="AO1528" s="153">
        <f>[1]节奏总纲!BA1528</f>
        <v>56.454467334747228</v>
      </c>
      <c r="AP1528" s="153">
        <f>[1]节奏总纲!BB1528</f>
        <v>57.991519459318717</v>
      </c>
      <c r="AQ1528" s="153">
        <f>[1]节奏总纲!BC1528</f>
        <v>59.949290946665805</v>
      </c>
      <c r="AR1528" s="153">
        <f>[1]节奏总纲!BD1528</f>
        <v>62.704045837747316</v>
      </c>
      <c r="AS1528" s="153">
        <f>[1]节奏总纲!BE1528</f>
        <v>67.437652221044615</v>
      </c>
    </row>
    <row r="1529" spans="17:45" x14ac:dyDescent="0.15">
      <c r="Q1529" s="153">
        <f>[1]节奏总纲!AC1529</f>
        <v>1526</v>
      </c>
      <c r="R1529" s="153">
        <f>[1]节奏总纲!AD1529</f>
        <v>105.75857237705745</v>
      </c>
      <c r="S1529" s="153">
        <f>[1]节奏总纲!AE1529</f>
        <v>108.04966773697844</v>
      </c>
      <c r="T1529" s="153">
        <f>[1]节奏总纲!AF1529</f>
        <v>111.23438397381668</v>
      </c>
      <c r="U1529" s="153">
        <f>[1]节奏总纲!AG1529</f>
        <v>116.15521139295585</v>
      </c>
      <c r="V1529" s="153">
        <f>[1]节奏总纲!AH1529</f>
        <v>125.16073863562873</v>
      </c>
      <c r="AN1529" s="153">
        <f>[1]节奏总纲!AZ1529</f>
        <v>1526</v>
      </c>
      <c r="AO1529" s="153">
        <f>[1]节奏总纲!BA1529</f>
        <v>56.458908884623845</v>
      </c>
      <c r="AP1529" s="153">
        <f>[1]节奏总纲!BB1529</f>
        <v>57.996315429407055</v>
      </c>
      <c r="AQ1529" s="153">
        <f>[1]节奏总纲!BC1529</f>
        <v>59.954063563450198</v>
      </c>
      <c r="AR1529" s="153">
        <f>[1]节奏总纲!BD1529</f>
        <v>62.708663770832224</v>
      </c>
      <c r="AS1529" s="153">
        <f>[1]节奏总纲!BE1529</f>
        <v>67.44210488207861</v>
      </c>
    </row>
    <row r="1530" spans="17:45" x14ac:dyDescent="0.15">
      <c r="Q1530" s="153">
        <f>[1]节奏总纲!AC1530</f>
        <v>1527</v>
      </c>
      <c r="R1530" s="153">
        <f>[1]节奏总纲!AD1530</f>
        <v>105.76819339771886</v>
      </c>
      <c r="S1530" s="153">
        <f>[1]节奏总纲!AE1530</f>
        <v>108.05929518360504</v>
      </c>
      <c r="T1530" s="153">
        <f>[1]节奏总纲!AF1530</f>
        <v>111.24356511989757</v>
      </c>
      <c r="U1530" s="153">
        <f>[1]节奏总纲!AG1530</f>
        <v>116.1643846946193</v>
      </c>
      <c r="V1530" s="153">
        <f>[1]节奏总纲!AH1530</f>
        <v>125.17070692837092</v>
      </c>
      <c r="AN1530" s="153">
        <f>[1]节奏总纲!AZ1530</f>
        <v>1527</v>
      </c>
      <c r="AO1530" s="153">
        <f>[1]节奏总纲!BA1530</f>
        <v>56.46335043450047</v>
      </c>
      <c r="AP1530" s="153">
        <f>[1]节奏总纲!BB1530</f>
        <v>58.000960125693105</v>
      </c>
      <c r="AQ1530" s="153">
        <f>[1]节奏总纲!BC1530</f>
        <v>59.958836180234591</v>
      </c>
      <c r="AR1530" s="153">
        <f>[1]节奏总纲!BD1530</f>
        <v>62.713281703917133</v>
      </c>
      <c r="AS1530" s="153">
        <f>[1]节奏总纲!BE1530</f>
        <v>67.446557543112604</v>
      </c>
    </row>
    <row r="1531" spans="17:45" x14ac:dyDescent="0.15">
      <c r="Q1531" s="153">
        <f>[1]节奏总纲!AC1531</f>
        <v>1528</v>
      </c>
      <c r="R1531" s="153">
        <f>[1]节奏总纲!AD1531</f>
        <v>105.77781441838026</v>
      </c>
      <c r="S1531" s="153">
        <f>[1]节奏总纲!AE1531</f>
        <v>108.06892263023167</v>
      </c>
      <c r="T1531" s="153">
        <f>[1]节奏总纲!AF1531</f>
        <v>111.25274626597846</v>
      </c>
      <c r="U1531" s="153">
        <f>[1]节奏总纲!AG1531</f>
        <v>116.17355799628274</v>
      </c>
      <c r="V1531" s="153">
        <f>[1]节奏总纲!AH1531</f>
        <v>125.18067522111309</v>
      </c>
      <c r="AN1531" s="153">
        <f>[1]节奏总纲!AZ1531</f>
        <v>1528</v>
      </c>
      <c r="AO1531" s="153">
        <f>[1]节奏总纲!BA1531</f>
        <v>56.467791984377094</v>
      </c>
      <c r="AP1531" s="153">
        <f>[1]节奏总纲!BB1531</f>
        <v>58.005103311041175</v>
      </c>
      <c r="AQ1531" s="153">
        <f>[1]节奏总纲!BC1531</f>
        <v>59.963608797018985</v>
      </c>
      <c r="AR1531" s="153">
        <f>[1]节奏总纲!BD1531</f>
        <v>62.717899637002041</v>
      </c>
      <c r="AS1531" s="153">
        <f>[1]节奏总纲!BE1531</f>
        <v>67.451010204146613</v>
      </c>
    </row>
    <row r="1532" spans="17:45" x14ac:dyDescent="0.15">
      <c r="Q1532" s="153">
        <f>[1]节奏总纲!AC1532</f>
        <v>1529</v>
      </c>
      <c r="R1532" s="153">
        <f>[1]节奏总纲!AD1532</f>
        <v>105.78743543904167</v>
      </c>
      <c r="S1532" s="153">
        <f>[1]节奏总纲!AE1532</f>
        <v>108.07855007685828</v>
      </c>
      <c r="T1532" s="153">
        <f>[1]节奏总纲!AF1532</f>
        <v>111.26192741205935</v>
      </c>
      <c r="U1532" s="153">
        <f>[1]节奏总纲!AG1532</f>
        <v>116.18273129794618</v>
      </c>
      <c r="V1532" s="153">
        <f>[1]节奏总纲!AH1532</f>
        <v>125.19064351385528</v>
      </c>
      <c r="AN1532" s="153">
        <f>[1]节奏总纲!AZ1532</f>
        <v>1529</v>
      </c>
      <c r="AO1532" s="153">
        <f>[1]节奏总纲!BA1532</f>
        <v>56.472233534253711</v>
      </c>
      <c r="AP1532" s="153">
        <f>[1]节奏总纲!BB1532</f>
        <v>58.009246496389245</v>
      </c>
      <c r="AQ1532" s="153">
        <f>[1]节奏总纲!BC1532</f>
        <v>59.968381413803385</v>
      </c>
      <c r="AR1532" s="153">
        <f>[1]节奏总纲!BD1532</f>
        <v>62.72251757008695</v>
      </c>
      <c r="AS1532" s="153">
        <f>[1]节奏总纲!BE1532</f>
        <v>67.455462865180607</v>
      </c>
    </row>
    <row r="1533" spans="17:45" x14ac:dyDescent="0.15">
      <c r="Q1533" s="153">
        <f>[1]节奏总纲!AC1533</f>
        <v>1530</v>
      </c>
      <c r="R1533" s="153">
        <f>[1]节奏总纲!AD1533</f>
        <v>105.79705645970309</v>
      </c>
      <c r="S1533" s="153">
        <f>[1]节奏总纲!AE1533</f>
        <v>108.08817752348489</v>
      </c>
      <c r="T1533" s="153">
        <f>[1]节奏总纲!AF1533</f>
        <v>111.27110855814023</v>
      </c>
      <c r="U1533" s="153">
        <f>[1]节奏总纲!AG1533</f>
        <v>116.19190459960963</v>
      </c>
      <c r="V1533" s="153">
        <f>[1]节奏总纲!AH1533</f>
        <v>125.20061180659746</v>
      </c>
      <c r="AN1533" s="153">
        <f>[1]节奏总纲!AZ1533</f>
        <v>1530</v>
      </c>
      <c r="AO1533" s="153">
        <f>[1]节奏总纲!BA1533</f>
        <v>56.476675084130335</v>
      </c>
      <c r="AP1533" s="153">
        <f>[1]节奏总纲!BB1533</f>
        <v>58.013389681737316</v>
      </c>
      <c r="AQ1533" s="153">
        <f>[1]节奏总纲!BC1533</f>
        <v>59.973154030587779</v>
      </c>
      <c r="AR1533" s="153">
        <f>[1]节奏总纲!BD1533</f>
        <v>62.727135503171858</v>
      </c>
      <c r="AS1533" s="153">
        <f>[1]节奏总纲!BE1533</f>
        <v>67.459915526214601</v>
      </c>
    </row>
    <row r="1534" spans="17:45" x14ac:dyDescent="0.15">
      <c r="Q1534" s="153">
        <f>[1]节奏总纲!AC1534</f>
        <v>1531</v>
      </c>
      <c r="R1534" s="153">
        <f>[1]节奏总纲!AD1534</f>
        <v>105.80667748036448</v>
      </c>
      <c r="S1534" s="153">
        <f>[1]节奏总纲!AE1534</f>
        <v>108.09780497011151</v>
      </c>
      <c r="T1534" s="153">
        <f>[1]节奏总纲!AF1534</f>
        <v>111.28028970422112</v>
      </c>
      <c r="U1534" s="153">
        <f>[1]节奏总纲!AG1534</f>
        <v>116.20107790127307</v>
      </c>
      <c r="V1534" s="153">
        <f>[1]节奏总纲!AH1534</f>
        <v>125.21058009933965</v>
      </c>
      <c r="AN1534" s="153">
        <f>[1]节奏总纲!AZ1534</f>
        <v>1531</v>
      </c>
      <c r="AO1534" s="153">
        <f>[1]节奏总纲!BA1534</f>
        <v>56.481116634006952</v>
      </c>
      <c r="AP1534" s="153">
        <f>[1]节奏总纲!BB1534</f>
        <v>58.017532867085386</v>
      </c>
      <c r="AQ1534" s="153">
        <f>[1]节奏总纲!BC1534</f>
        <v>59.977926647372172</v>
      </c>
      <c r="AR1534" s="153">
        <f>[1]节奏总纲!BD1534</f>
        <v>62.731753436256774</v>
      </c>
      <c r="AS1534" s="153">
        <f>[1]节奏总纲!BE1534</f>
        <v>67.464368187248596</v>
      </c>
    </row>
    <row r="1535" spans="17:45" x14ac:dyDescent="0.15">
      <c r="Q1535" s="153">
        <f>[1]节奏总纲!AC1535</f>
        <v>1532</v>
      </c>
      <c r="R1535" s="153">
        <f>[1]节奏总纲!AD1535</f>
        <v>105.8162985010259</v>
      </c>
      <c r="S1535" s="153">
        <f>[1]节奏总纲!AE1535</f>
        <v>108.10743241673812</v>
      </c>
      <c r="T1535" s="153">
        <f>[1]节奏总纲!AF1535</f>
        <v>111.28947085030201</v>
      </c>
      <c r="U1535" s="153">
        <f>[1]节奏总纲!AG1535</f>
        <v>116.2102512029365</v>
      </c>
      <c r="V1535" s="153">
        <f>[1]节奏总纲!AH1535</f>
        <v>125.22054839208184</v>
      </c>
      <c r="AN1535" s="153">
        <f>[1]节奏总纲!AZ1535</f>
        <v>1532</v>
      </c>
      <c r="AO1535" s="153">
        <f>[1]节奏总纲!BA1535</f>
        <v>56.485558183883576</v>
      </c>
      <c r="AP1535" s="153">
        <f>[1]节奏总纲!BB1535</f>
        <v>58.021676052433456</v>
      </c>
      <c r="AQ1535" s="153">
        <f>[1]节奏总纲!BC1535</f>
        <v>59.982699264156565</v>
      </c>
      <c r="AR1535" s="153">
        <f>[1]节奏总纲!BD1535</f>
        <v>62.736371369341683</v>
      </c>
      <c r="AS1535" s="153">
        <f>[1]节奏总纲!BE1535</f>
        <v>67.46882084828259</v>
      </c>
    </row>
    <row r="1536" spans="17:45" x14ac:dyDescent="0.15">
      <c r="Q1536" s="153">
        <f>[1]节奏总纲!AC1536</f>
        <v>1533</v>
      </c>
      <c r="R1536" s="153">
        <f>[1]节奏总纲!AD1536</f>
        <v>105.82591952168731</v>
      </c>
      <c r="S1536" s="153">
        <f>[1]节奏总纲!AE1536</f>
        <v>108.11705986336473</v>
      </c>
      <c r="T1536" s="153">
        <f>[1]节奏总纲!AF1536</f>
        <v>111.2986519963829</v>
      </c>
      <c r="U1536" s="153">
        <f>[1]节奏总纲!AG1536</f>
        <v>116.21942450459996</v>
      </c>
      <c r="V1536" s="153">
        <f>[1]节奏总纲!AH1536</f>
        <v>125.23051668482402</v>
      </c>
      <c r="AN1536" s="153">
        <f>[1]节奏总纲!AZ1536</f>
        <v>1533</v>
      </c>
      <c r="AO1536" s="153">
        <f>[1]节奏总纲!BA1536</f>
        <v>56.4899997337602</v>
      </c>
      <c r="AP1536" s="153">
        <f>[1]节奏总纲!BB1536</f>
        <v>58.025819237781526</v>
      </c>
      <c r="AQ1536" s="153">
        <f>[1]节奏总纲!BC1536</f>
        <v>59.987471880940966</v>
      </c>
      <c r="AR1536" s="153">
        <f>[1]节奏总纲!BD1536</f>
        <v>62.740989302426591</v>
      </c>
      <c r="AS1536" s="153">
        <f>[1]节奏总纲!BE1536</f>
        <v>67.473273509316584</v>
      </c>
    </row>
    <row r="1537" spans="17:45" x14ac:dyDescent="0.15">
      <c r="Q1537" s="153">
        <f>[1]节奏总纲!AC1537</f>
        <v>1534</v>
      </c>
      <c r="R1537" s="153">
        <f>[1]节奏总纲!AD1537</f>
        <v>105.83554054234871</v>
      </c>
      <c r="S1537" s="153">
        <f>[1]节奏总纲!AE1537</f>
        <v>108.12668730999135</v>
      </c>
      <c r="T1537" s="153">
        <f>[1]节奏总纲!AF1537</f>
        <v>111.30783314246379</v>
      </c>
      <c r="U1537" s="153">
        <f>[1]节奏总纲!AG1537</f>
        <v>116.22859780626339</v>
      </c>
      <c r="V1537" s="153">
        <f>[1]节奏总纲!AH1537</f>
        <v>125.24048497756621</v>
      </c>
      <c r="AN1537" s="153">
        <f>[1]节奏总纲!AZ1537</f>
        <v>1534</v>
      </c>
      <c r="AO1537" s="153">
        <f>[1]节奏总纲!BA1537</f>
        <v>56.494441283636817</v>
      </c>
      <c r="AP1537" s="153">
        <f>[1]节奏总纲!BB1537</f>
        <v>58.029962423129597</v>
      </c>
      <c r="AQ1537" s="153">
        <f>[1]节奏总纲!BC1537</f>
        <v>59.992244497725359</v>
      </c>
      <c r="AR1537" s="153">
        <f>[1]节奏总纲!BD1537</f>
        <v>62.7456072355115</v>
      </c>
      <c r="AS1537" s="153">
        <f>[1]节奏总纲!BE1537</f>
        <v>67.477726170350579</v>
      </c>
    </row>
    <row r="1538" spans="17:45" x14ac:dyDescent="0.15">
      <c r="Q1538" s="153">
        <f>[1]节奏总纲!AC1538</f>
        <v>1535</v>
      </c>
      <c r="R1538" s="153">
        <f>[1]节奏总纲!AD1538</f>
        <v>105.84516156301012</v>
      </c>
      <c r="S1538" s="153">
        <f>[1]节奏总纲!AE1538</f>
        <v>108.13631475661796</v>
      </c>
      <c r="T1538" s="153">
        <f>[1]节奏总纲!AF1538</f>
        <v>111.31701428854468</v>
      </c>
      <c r="U1538" s="153">
        <f>[1]节奏总纲!AG1538</f>
        <v>116.23777110792685</v>
      </c>
      <c r="V1538" s="153">
        <f>[1]节奏总纲!AH1538</f>
        <v>125.2504532703084</v>
      </c>
      <c r="AN1538" s="153">
        <f>[1]节奏总纲!AZ1538</f>
        <v>1535</v>
      </c>
      <c r="AO1538" s="153">
        <f>[1]节奏总纲!BA1538</f>
        <v>56.498882833513441</v>
      </c>
      <c r="AP1538" s="153">
        <f>[1]节奏总纲!BB1538</f>
        <v>58.034105608477667</v>
      </c>
      <c r="AQ1538" s="153">
        <f>[1]节奏总纲!BC1538</f>
        <v>59.997017114509752</v>
      </c>
      <c r="AR1538" s="153">
        <f>[1]节奏总纲!BD1538</f>
        <v>62.750225168596408</v>
      </c>
      <c r="AS1538" s="153">
        <f>[1]节奏总纲!BE1538</f>
        <v>67.482178831384573</v>
      </c>
    </row>
    <row r="1539" spans="17:45" x14ac:dyDescent="0.15">
      <c r="Q1539" s="153">
        <f>[1]节奏总纲!AC1539</f>
        <v>1536</v>
      </c>
      <c r="R1539" s="153">
        <f>[1]节奏总纲!AD1539</f>
        <v>105.85478258367154</v>
      </c>
      <c r="S1539" s="153">
        <f>[1]节奏总纲!AE1539</f>
        <v>108.14594220324457</v>
      </c>
      <c r="T1539" s="153">
        <f>[1]节奏总纲!AF1539</f>
        <v>111.32619543462557</v>
      </c>
      <c r="U1539" s="153">
        <f>[1]节奏总纲!AG1539</f>
        <v>116.24694440959028</v>
      </c>
      <c r="V1539" s="153">
        <f>[1]节奏总纲!AH1539</f>
        <v>125.26042156305058</v>
      </c>
      <c r="AN1539" s="153">
        <f>[1]节奏总纲!AZ1539</f>
        <v>1536</v>
      </c>
      <c r="AO1539" s="153">
        <f>[1]节奏总纲!BA1539</f>
        <v>56.503324383390066</v>
      </c>
      <c r="AP1539" s="153">
        <f>[1]节奏总纲!BB1539</f>
        <v>58.038248793825737</v>
      </c>
      <c r="AQ1539" s="153">
        <f>[1]节奏总纲!BC1539</f>
        <v>60.001546309631344</v>
      </c>
      <c r="AR1539" s="153">
        <f>[1]节奏总纲!BD1539</f>
        <v>62.754843101681317</v>
      </c>
      <c r="AS1539" s="153">
        <f>[1]节奏总纲!BE1539</f>
        <v>67.486631492418582</v>
      </c>
    </row>
    <row r="1540" spans="17:45" x14ac:dyDescent="0.15">
      <c r="Q1540" s="153">
        <f>[1]节奏总纲!AC1540</f>
        <v>1537</v>
      </c>
      <c r="R1540" s="153">
        <f>[1]节奏总纲!AD1540</f>
        <v>105.86440360433294</v>
      </c>
      <c r="S1540" s="153">
        <f>[1]节奏总纲!AE1540</f>
        <v>108.1555696498712</v>
      </c>
      <c r="T1540" s="153">
        <f>[1]节奏总纲!AF1540</f>
        <v>111.33537658070647</v>
      </c>
      <c r="U1540" s="153">
        <f>[1]节奏总纲!AG1540</f>
        <v>116.25611771125372</v>
      </c>
      <c r="V1540" s="153">
        <f>[1]节奏总纲!AH1540</f>
        <v>125.27038985579277</v>
      </c>
      <c r="AN1540" s="153">
        <f>[1]节奏总纲!AZ1540</f>
        <v>1537</v>
      </c>
      <c r="AO1540" s="153">
        <f>[1]节奏总纲!BA1540</f>
        <v>56.507765933266683</v>
      </c>
      <c r="AP1540" s="153">
        <f>[1]节奏总纲!BB1540</f>
        <v>58.042391979173807</v>
      </c>
      <c r="AQ1540" s="153">
        <f>[1]节奏总纲!BC1540</f>
        <v>60.005669801981604</v>
      </c>
      <c r="AR1540" s="153">
        <f>[1]节奏总纲!BD1540</f>
        <v>62.759461034766233</v>
      </c>
      <c r="AS1540" s="153">
        <f>[1]节奏总纲!BE1540</f>
        <v>67.491084153452576</v>
      </c>
    </row>
    <row r="1541" spans="17:45" x14ac:dyDescent="0.15">
      <c r="Q1541" s="153">
        <f>[1]节奏总纲!AC1541</f>
        <v>1538</v>
      </c>
      <c r="R1541" s="153">
        <f>[1]节奏总纲!AD1541</f>
        <v>105.87402462499435</v>
      </c>
      <c r="S1541" s="153">
        <f>[1]节奏总纲!AE1541</f>
        <v>108.16519709649781</v>
      </c>
      <c r="T1541" s="153">
        <f>[1]节奏总纲!AF1541</f>
        <v>111.34455772678736</v>
      </c>
      <c r="U1541" s="153">
        <f>[1]节奏总纲!AG1541</f>
        <v>116.26529101291717</v>
      </c>
      <c r="V1541" s="153">
        <f>[1]节奏总纲!AH1541</f>
        <v>125.28035814853496</v>
      </c>
      <c r="AN1541" s="153">
        <f>[1]节奏总纲!AZ1541</f>
        <v>1538</v>
      </c>
      <c r="AO1541" s="153">
        <f>[1]节奏总纲!BA1541</f>
        <v>56.512207483143307</v>
      </c>
      <c r="AP1541" s="153">
        <f>[1]节奏总纲!BB1541</f>
        <v>58.046535164521877</v>
      </c>
      <c r="AQ1541" s="153">
        <f>[1]节奏总纲!BC1541</f>
        <v>60.009793294331857</v>
      </c>
      <c r="AR1541" s="153">
        <f>[1]节奏总纲!BD1541</f>
        <v>62.764078967851141</v>
      </c>
      <c r="AS1541" s="153">
        <f>[1]节奏总纲!BE1541</f>
        <v>67.49553681448657</v>
      </c>
    </row>
    <row r="1542" spans="17:45" x14ac:dyDescent="0.15">
      <c r="Q1542" s="153">
        <f>[1]节奏总纲!AC1542</f>
        <v>1539</v>
      </c>
      <c r="R1542" s="153">
        <f>[1]节奏总纲!AD1542</f>
        <v>105.88364564565576</v>
      </c>
      <c r="S1542" s="153">
        <f>[1]节奏总纲!AE1542</f>
        <v>108.17482454312442</v>
      </c>
      <c r="T1542" s="153">
        <f>[1]节奏总纲!AF1542</f>
        <v>111.35373887286825</v>
      </c>
      <c r="U1542" s="153">
        <f>[1]节奏总纲!AG1542</f>
        <v>116.27446431458061</v>
      </c>
      <c r="V1542" s="153">
        <f>[1]节奏总纲!AH1542</f>
        <v>125.29032644127714</v>
      </c>
      <c r="AN1542" s="153">
        <f>[1]节奏总纲!AZ1542</f>
        <v>1539</v>
      </c>
      <c r="AO1542" s="153">
        <f>[1]节奏总纲!BA1542</f>
        <v>56.516649033019931</v>
      </c>
      <c r="AP1542" s="153">
        <f>[1]节奏总纲!BB1542</f>
        <v>58.050678349869948</v>
      </c>
      <c r="AQ1542" s="153">
        <f>[1]节奏总纲!BC1542</f>
        <v>60.013916786682117</v>
      </c>
      <c r="AR1542" s="153">
        <f>[1]节奏总纲!BD1542</f>
        <v>62.76869690093605</v>
      </c>
      <c r="AS1542" s="153">
        <f>[1]节奏总纲!BE1542</f>
        <v>67.499989475520564</v>
      </c>
    </row>
    <row r="1543" spans="17:45" x14ac:dyDescent="0.15">
      <c r="Q1543" s="153">
        <f>[1]节奏总纲!AC1543</f>
        <v>1540</v>
      </c>
      <c r="R1543" s="153">
        <f>[1]节奏总纲!AD1543</f>
        <v>105.89326666631716</v>
      </c>
      <c r="S1543" s="153">
        <f>[1]节奏总纲!AE1543</f>
        <v>108.18445198975103</v>
      </c>
      <c r="T1543" s="153">
        <f>[1]节奏总纲!AF1543</f>
        <v>111.36292001894914</v>
      </c>
      <c r="U1543" s="153">
        <f>[1]节奏总纲!AG1543</f>
        <v>116.28363761624405</v>
      </c>
      <c r="V1543" s="153">
        <f>[1]节奏总纲!AH1543</f>
        <v>125.30029473401933</v>
      </c>
      <c r="AN1543" s="153">
        <f>[1]节奏总纲!AZ1543</f>
        <v>1540</v>
      </c>
      <c r="AO1543" s="153">
        <f>[1]节奏总纲!BA1543</f>
        <v>56.521090582896548</v>
      </c>
      <c r="AP1543" s="153">
        <f>[1]节奏总纲!BB1543</f>
        <v>58.054821535218018</v>
      </c>
      <c r="AQ1543" s="153">
        <f>[1]节奏总纲!BC1543</f>
        <v>60.01804027903237</v>
      </c>
      <c r="AR1543" s="153">
        <f>[1]节奏总纲!BD1543</f>
        <v>62.773314834020958</v>
      </c>
      <c r="AS1543" s="153">
        <f>[1]节奏总纲!BE1543</f>
        <v>67.504442136554559</v>
      </c>
    </row>
    <row r="1544" spans="17:45" x14ac:dyDescent="0.15">
      <c r="Q1544" s="153">
        <f>[1]节奏总纲!AC1544</f>
        <v>1541</v>
      </c>
      <c r="R1544" s="153">
        <f>[1]节奏总纲!AD1544</f>
        <v>105.90288768697857</v>
      </c>
      <c r="S1544" s="153">
        <f>[1]节奏总纲!AE1544</f>
        <v>108.19407943637765</v>
      </c>
      <c r="T1544" s="153">
        <f>[1]节奏总纲!AF1544</f>
        <v>111.37210116503003</v>
      </c>
      <c r="U1544" s="153">
        <f>[1]节奏总纲!AG1544</f>
        <v>116.2928109179075</v>
      </c>
      <c r="V1544" s="153">
        <f>[1]节奏总纲!AH1544</f>
        <v>125.31026302676152</v>
      </c>
      <c r="AN1544" s="153">
        <f>[1]节奏总纲!AZ1544</f>
        <v>1541</v>
      </c>
      <c r="AO1544" s="153">
        <f>[1]节奏总纲!BA1544</f>
        <v>56.525532132773172</v>
      </c>
      <c r="AP1544" s="153">
        <f>[1]节奏总纲!BB1544</f>
        <v>58.058964720566088</v>
      </c>
      <c r="AQ1544" s="153">
        <f>[1]节奏总纲!BC1544</f>
        <v>60.02216377138263</v>
      </c>
      <c r="AR1544" s="153">
        <f>[1]节奏总纲!BD1544</f>
        <v>62.777932767105867</v>
      </c>
      <c r="AS1544" s="153">
        <f>[1]节奏总纲!BE1544</f>
        <v>67.508894797588553</v>
      </c>
    </row>
    <row r="1545" spans="17:45" x14ac:dyDescent="0.15">
      <c r="Q1545" s="153">
        <f>[1]节奏总纲!AC1545</f>
        <v>1542</v>
      </c>
      <c r="R1545" s="153">
        <f>[1]节奏总纲!AD1545</f>
        <v>105.91250870763999</v>
      </c>
      <c r="S1545" s="153">
        <f>[1]节奏总纲!AE1545</f>
        <v>108.20370688300426</v>
      </c>
      <c r="T1545" s="153">
        <f>[1]节奏总纲!AF1545</f>
        <v>111.38128231111092</v>
      </c>
      <c r="U1545" s="153">
        <f>[1]节奏总纲!AG1545</f>
        <v>116.30198421957094</v>
      </c>
      <c r="V1545" s="153">
        <f>[1]节奏总纲!AH1545</f>
        <v>125.3202313195037</v>
      </c>
      <c r="AN1545" s="153">
        <f>[1]节奏总纲!AZ1545</f>
        <v>1542</v>
      </c>
      <c r="AO1545" s="153">
        <f>[1]节奏总纲!BA1545</f>
        <v>56.529973682649796</v>
      </c>
      <c r="AP1545" s="153">
        <f>[1]节奏总纲!BB1545</f>
        <v>58.063107905914158</v>
      </c>
      <c r="AQ1545" s="153">
        <f>[1]节奏总纲!BC1545</f>
        <v>60.026287263732883</v>
      </c>
      <c r="AR1545" s="153">
        <f>[1]节奏总纲!BD1545</f>
        <v>62.782550700190775</v>
      </c>
      <c r="AS1545" s="153">
        <f>[1]节奏总纲!BE1545</f>
        <v>67.513347458622547</v>
      </c>
    </row>
    <row r="1546" spans="17:45" x14ac:dyDescent="0.15">
      <c r="Q1546" s="153">
        <f>[1]节奏总纲!AC1546</f>
        <v>1543</v>
      </c>
      <c r="R1546" s="153">
        <f>[1]节奏总纲!AD1546</f>
        <v>105.92212972830139</v>
      </c>
      <c r="S1546" s="153">
        <f>[1]节奏总纲!AE1546</f>
        <v>108.21333432963087</v>
      </c>
      <c r="T1546" s="153">
        <f>[1]节奏总纲!AF1546</f>
        <v>111.39046345719181</v>
      </c>
      <c r="U1546" s="153">
        <f>[1]节奏总纲!AG1546</f>
        <v>116.31115752123438</v>
      </c>
      <c r="V1546" s="153">
        <f>[1]节奏总纲!AH1546</f>
        <v>125.33019961224589</v>
      </c>
      <c r="AN1546" s="153">
        <f>[1]节奏总纲!AZ1546</f>
        <v>1543</v>
      </c>
      <c r="AO1546" s="153">
        <f>[1]节奏总纲!BA1546</f>
        <v>56.534415232526413</v>
      </c>
      <c r="AP1546" s="153">
        <f>[1]节奏总纲!BB1546</f>
        <v>58.067251091262229</v>
      </c>
      <c r="AQ1546" s="153">
        <f>[1]节奏总纲!BC1546</f>
        <v>60.030410756083143</v>
      </c>
      <c r="AR1546" s="153">
        <f>[1]节奏总纲!BD1546</f>
        <v>62.787168633275684</v>
      </c>
      <c r="AS1546" s="153">
        <f>[1]节奏总纲!BE1546</f>
        <v>67.517800119656556</v>
      </c>
    </row>
    <row r="1547" spans="17:45" x14ac:dyDescent="0.15">
      <c r="Q1547" s="153">
        <f>[1]节奏总纲!AC1547</f>
        <v>1544</v>
      </c>
      <c r="R1547" s="153">
        <f>[1]节奏总纲!AD1547</f>
        <v>105.9317507489628</v>
      </c>
      <c r="S1547" s="153">
        <f>[1]节奏总纲!AE1547</f>
        <v>108.22296177625749</v>
      </c>
      <c r="T1547" s="153">
        <f>[1]节奏总纲!AF1547</f>
        <v>111.39964460327271</v>
      </c>
      <c r="U1547" s="153">
        <f>[1]节奏总纲!AG1547</f>
        <v>116.32033082289783</v>
      </c>
      <c r="V1547" s="153">
        <f>[1]节奏总纲!AH1547</f>
        <v>125.34016790498808</v>
      </c>
      <c r="AN1547" s="153">
        <f>[1]节奏总纲!AZ1547</f>
        <v>1544</v>
      </c>
      <c r="AO1547" s="153">
        <f>[1]节奏总纲!BA1547</f>
        <v>56.538856782403037</v>
      </c>
      <c r="AP1547" s="153">
        <f>[1]节奏总纲!BB1547</f>
        <v>58.071394276610299</v>
      </c>
      <c r="AQ1547" s="153">
        <f>[1]节奏总纲!BC1547</f>
        <v>60.034534248433395</v>
      </c>
      <c r="AR1547" s="153">
        <f>[1]节奏总纲!BD1547</f>
        <v>62.791786566360599</v>
      </c>
      <c r="AS1547" s="153">
        <f>[1]节奏总纲!BE1547</f>
        <v>67.52225278069055</v>
      </c>
    </row>
    <row r="1548" spans="17:45" x14ac:dyDescent="0.15">
      <c r="Q1548" s="153">
        <f>[1]节奏总纲!AC1548</f>
        <v>1545</v>
      </c>
      <c r="R1548" s="153">
        <f>[1]节奏总纲!AD1548</f>
        <v>105.94137176962421</v>
      </c>
      <c r="S1548" s="153">
        <f>[1]节奏总纲!AE1548</f>
        <v>108.2325892228841</v>
      </c>
      <c r="T1548" s="153">
        <f>[1]节奏总纲!AF1548</f>
        <v>111.4088257493536</v>
      </c>
      <c r="U1548" s="153">
        <f>[1]节奏总纲!AG1548</f>
        <v>116.32950412456127</v>
      </c>
      <c r="V1548" s="153">
        <f>[1]节奏总纲!AH1548</f>
        <v>125.35013619773025</v>
      </c>
      <c r="AN1548" s="153">
        <f>[1]节奏总纲!AZ1548</f>
        <v>1545</v>
      </c>
      <c r="AO1548" s="153">
        <f>[1]节奏总纲!BA1548</f>
        <v>56.543298332279662</v>
      </c>
      <c r="AP1548" s="153">
        <f>[1]节奏总纲!BB1548</f>
        <v>58.075537461958369</v>
      </c>
      <c r="AQ1548" s="153">
        <f>[1]节奏总纲!BC1548</f>
        <v>60.038657740783655</v>
      </c>
      <c r="AR1548" s="153">
        <f>[1]节奏总纲!BD1548</f>
        <v>62.796404499445508</v>
      </c>
      <c r="AS1548" s="153">
        <f>[1]节奏总纲!BE1548</f>
        <v>67.526705441724545</v>
      </c>
    </row>
    <row r="1549" spans="17:45" x14ac:dyDescent="0.15">
      <c r="Q1549" s="153">
        <f>[1]节奏总纲!AC1549</f>
        <v>1546</v>
      </c>
      <c r="R1549" s="153">
        <f>[1]节奏总纲!AD1549</f>
        <v>105.95099279028561</v>
      </c>
      <c r="S1549" s="153">
        <f>[1]节奏总纲!AE1549</f>
        <v>108.24221666951071</v>
      </c>
      <c r="T1549" s="153">
        <f>[1]节奏总纲!AF1549</f>
        <v>111.41800689543449</v>
      </c>
      <c r="U1549" s="153">
        <f>[1]节奏总纲!AG1549</f>
        <v>116.33867742622471</v>
      </c>
      <c r="V1549" s="153">
        <f>[1]节奏总纲!AH1549</f>
        <v>125.36010449047244</v>
      </c>
      <c r="AN1549" s="153">
        <f>[1]节奏总纲!AZ1549</f>
        <v>1546</v>
      </c>
      <c r="AO1549" s="153">
        <f>[1]节奏总纲!BA1549</f>
        <v>56.547739882156279</v>
      </c>
      <c r="AP1549" s="153">
        <f>[1]节奏总纲!BB1549</f>
        <v>58.079680647306439</v>
      </c>
      <c r="AQ1549" s="153">
        <f>[1]节奏总纲!BC1549</f>
        <v>60.042781233133908</v>
      </c>
      <c r="AR1549" s="153">
        <f>[1]节奏总纲!BD1549</f>
        <v>62.801022432530416</v>
      </c>
      <c r="AS1549" s="153">
        <f>[1]节奏总纲!BE1549</f>
        <v>67.531158102758539</v>
      </c>
    </row>
    <row r="1550" spans="17:45" x14ac:dyDescent="0.15">
      <c r="Q1550" s="153">
        <f>[1]节奏总纲!AC1550</f>
        <v>1547</v>
      </c>
      <c r="R1550" s="153">
        <f>[1]节奏总纲!AD1550</f>
        <v>105.96061381094702</v>
      </c>
      <c r="S1550" s="153">
        <f>[1]节奏总纲!AE1550</f>
        <v>108.25184411613733</v>
      </c>
      <c r="T1550" s="153">
        <f>[1]节奏总纲!AF1550</f>
        <v>111.42718804151538</v>
      </c>
      <c r="U1550" s="153">
        <f>[1]节奏总纲!AG1550</f>
        <v>116.34785072788816</v>
      </c>
      <c r="V1550" s="153">
        <f>[1]节奏总纲!AH1550</f>
        <v>125.37007278321462</v>
      </c>
      <c r="AN1550" s="153">
        <f>[1]节奏总纲!AZ1550</f>
        <v>1547</v>
      </c>
      <c r="AO1550" s="153">
        <f>[1]节奏总纲!BA1550</f>
        <v>56.552181432032903</v>
      </c>
      <c r="AP1550" s="153">
        <f>[1]节奏总纲!BB1550</f>
        <v>58.08382383265451</v>
      </c>
      <c r="AQ1550" s="153">
        <f>[1]节奏总纲!BC1550</f>
        <v>60.046904725484168</v>
      </c>
      <c r="AR1550" s="153">
        <f>[1]节奏总纲!BD1550</f>
        <v>62.805640365615325</v>
      </c>
      <c r="AS1550" s="153">
        <f>[1]节奏总纲!BE1550</f>
        <v>67.535610763792533</v>
      </c>
    </row>
    <row r="1551" spans="17:45" x14ac:dyDescent="0.15">
      <c r="Q1551" s="153">
        <f>[1]节奏总纲!AC1551</f>
        <v>1548</v>
      </c>
      <c r="R1551" s="153">
        <f>[1]节奏总纲!AD1551</f>
        <v>105.97023483160844</v>
      </c>
      <c r="S1551" s="153">
        <f>[1]节奏总纲!AE1551</f>
        <v>108.26147156276394</v>
      </c>
      <c r="T1551" s="153">
        <f>[1]节奏总纲!AF1551</f>
        <v>111.43636918759627</v>
      </c>
      <c r="U1551" s="153">
        <f>[1]节奏总纲!AG1551</f>
        <v>116.3570240295516</v>
      </c>
      <c r="V1551" s="153">
        <f>[1]节奏总纲!AH1551</f>
        <v>125.38004107595681</v>
      </c>
      <c r="AN1551" s="153">
        <f>[1]节奏总纲!AZ1551</f>
        <v>1548</v>
      </c>
      <c r="AO1551" s="153">
        <f>[1]节奏总纲!BA1551</f>
        <v>56.556622981909527</v>
      </c>
      <c r="AP1551" s="153">
        <f>[1]节奏总纲!BB1551</f>
        <v>58.087967018002573</v>
      </c>
      <c r="AQ1551" s="153">
        <f>[1]节奏总纲!BC1551</f>
        <v>60.051028217834421</v>
      </c>
      <c r="AR1551" s="153">
        <f>[1]节奏总纲!BD1551</f>
        <v>62.810258298700234</v>
      </c>
      <c r="AS1551" s="153">
        <f>[1]节奏总纲!BE1551</f>
        <v>67.540063424826528</v>
      </c>
    </row>
    <row r="1552" spans="17:45" x14ac:dyDescent="0.15">
      <c r="Q1552" s="153">
        <f>[1]节奏总纲!AC1552</f>
        <v>1549</v>
      </c>
      <c r="R1552" s="153">
        <f>[1]节奏总纲!AD1552</f>
        <v>105.97985585226984</v>
      </c>
      <c r="S1552" s="153">
        <f>[1]节奏总纲!AE1552</f>
        <v>108.27109900939055</v>
      </c>
      <c r="T1552" s="153">
        <f>[1]节奏总纲!AF1552</f>
        <v>111.44555033367715</v>
      </c>
      <c r="U1552" s="153">
        <f>[1]节奏总纲!AG1552</f>
        <v>116.36619733121503</v>
      </c>
      <c r="V1552" s="153">
        <f>[1]节奏总纲!AH1552</f>
        <v>125.390009368699</v>
      </c>
      <c r="AN1552" s="153">
        <f>[1]节奏总纲!AZ1552</f>
        <v>1549</v>
      </c>
      <c r="AO1552" s="153">
        <f>[1]节奏总纲!BA1552</f>
        <v>56.561064531786144</v>
      </c>
      <c r="AP1552" s="153">
        <f>[1]节奏总纲!BB1552</f>
        <v>58.092110203350643</v>
      </c>
      <c r="AQ1552" s="153">
        <f>[1]节奏总纲!BC1552</f>
        <v>60.055151710184681</v>
      </c>
      <c r="AR1552" s="153">
        <f>[1]节奏总纲!BD1552</f>
        <v>62.814876231785142</v>
      </c>
      <c r="AS1552" s="153">
        <f>[1]节奏总纲!BE1552</f>
        <v>67.544516085860522</v>
      </c>
    </row>
    <row r="1553" spans="17:45" x14ac:dyDescent="0.15">
      <c r="Q1553" s="153">
        <f>[1]节奏总纲!AC1553</f>
        <v>1550</v>
      </c>
      <c r="R1553" s="153">
        <f>[1]节奏总纲!AD1553</f>
        <v>105.98947687293125</v>
      </c>
      <c r="S1553" s="153">
        <f>[1]节奏总纲!AE1553</f>
        <v>108.28072645601716</v>
      </c>
      <c r="T1553" s="153">
        <f>[1]节奏总纲!AF1553</f>
        <v>111.45473147975804</v>
      </c>
      <c r="U1553" s="153">
        <f>[1]节奏总纲!AG1553</f>
        <v>116.37537063287849</v>
      </c>
      <c r="V1553" s="153">
        <f>[1]节奏总纲!AH1553</f>
        <v>125.39997766144118</v>
      </c>
      <c r="AN1553" s="153">
        <f>[1]节奏总纲!AZ1553</f>
        <v>1550</v>
      </c>
      <c r="AO1553" s="153">
        <f>[1]节奏总纲!BA1553</f>
        <v>56.565506081662768</v>
      </c>
      <c r="AP1553" s="153">
        <f>[1]节奏总纲!BB1553</f>
        <v>58.096253388698713</v>
      </c>
      <c r="AQ1553" s="153">
        <f>[1]节奏总纲!BC1553</f>
        <v>60.059275202534941</v>
      </c>
      <c r="AR1553" s="153">
        <f>[1]节奏总纲!BD1553</f>
        <v>62.819494164870058</v>
      </c>
      <c r="AS1553" s="153">
        <f>[1]节奏总纲!BE1553</f>
        <v>67.548968746894516</v>
      </c>
    </row>
    <row r="1554" spans="17:45" x14ac:dyDescent="0.15">
      <c r="Q1554" s="153">
        <f>[1]节奏总纲!AC1554</f>
        <v>1551</v>
      </c>
      <c r="R1554" s="153">
        <f>[1]节奏总纲!AD1554</f>
        <v>105.99909789359266</v>
      </c>
      <c r="S1554" s="153">
        <f>[1]节奏总纲!AE1554</f>
        <v>108.29035390264379</v>
      </c>
      <c r="T1554" s="153">
        <f>[1]节奏总纲!AF1554</f>
        <v>111.46391262583893</v>
      </c>
      <c r="U1554" s="153">
        <f>[1]节奏总纲!AG1554</f>
        <v>116.38454393454192</v>
      </c>
      <c r="V1554" s="153">
        <f>[1]节奏总纲!AH1554</f>
        <v>125.40994595418337</v>
      </c>
      <c r="AN1554" s="153">
        <f>[1]节奏总纲!AZ1554</f>
        <v>1551</v>
      </c>
      <c r="AO1554" s="153">
        <f>[1]节奏总纲!BA1554</f>
        <v>56.569947631539385</v>
      </c>
      <c r="AP1554" s="153">
        <f>[1]节奏总纲!BB1554</f>
        <v>58.100396574046783</v>
      </c>
      <c r="AQ1554" s="153">
        <f>[1]节奏总纲!BC1554</f>
        <v>60.063398694885194</v>
      </c>
      <c r="AR1554" s="153">
        <f>[1]节奏总纲!BD1554</f>
        <v>62.824112097954966</v>
      </c>
      <c r="AS1554" s="153">
        <f>[1]节奏总纲!BE1554</f>
        <v>67.553421407928525</v>
      </c>
    </row>
    <row r="1555" spans="17:45" x14ac:dyDescent="0.15">
      <c r="Q1555" s="153">
        <f>[1]节奏总纲!AC1555</f>
        <v>1552</v>
      </c>
      <c r="R1555" s="153">
        <f>[1]节奏总纲!AD1555</f>
        <v>106.00813503464943</v>
      </c>
      <c r="S1555" s="153">
        <f>[1]节奏总纲!AE1555</f>
        <v>108.2999813492704</v>
      </c>
      <c r="T1555" s="153">
        <f>[1]节奏总纲!AF1555</f>
        <v>111.47309377191982</v>
      </c>
      <c r="U1555" s="153">
        <f>[1]节奏总纲!AG1555</f>
        <v>116.39371723620536</v>
      </c>
      <c r="V1555" s="153">
        <f>[1]节奏总纲!AH1555</f>
        <v>125.41991424692556</v>
      </c>
      <c r="AN1555" s="153">
        <f>[1]节奏总纲!AZ1555</f>
        <v>1552</v>
      </c>
      <c r="AO1555" s="153">
        <f>[1]节奏总纲!BA1555</f>
        <v>56.574389181416009</v>
      </c>
      <c r="AP1555" s="153">
        <f>[1]节奏总纲!BB1555</f>
        <v>58.104539759394854</v>
      </c>
      <c r="AQ1555" s="153">
        <f>[1]节奏总纲!BC1555</f>
        <v>60.067522187235454</v>
      </c>
      <c r="AR1555" s="153">
        <f>[1]节奏总纲!BD1555</f>
        <v>62.828730031039875</v>
      </c>
      <c r="AS1555" s="153">
        <f>[1]节奏总纲!BE1555</f>
        <v>67.557874068962519</v>
      </c>
    </row>
    <row r="1556" spans="17:45" x14ac:dyDescent="0.15">
      <c r="Q1556" s="153">
        <f>[1]节奏总纲!AC1556</f>
        <v>1553</v>
      </c>
      <c r="R1556" s="153">
        <f>[1]节奏总纲!AD1556</f>
        <v>106.01711176433878</v>
      </c>
      <c r="S1556" s="153">
        <f>[1]节奏总纲!AE1556</f>
        <v>108.30960879589701</v>
      </c>
      <c r="T1556" s="153">
        <f>[1]节奏总纲!AF1556</f>
        <v>111.48227491800071</v>
      </c>
      <c r="U1556" s="153">
        <f>[1]节奏总纲!AG1556</f>
        <v>116.40289053786881</v>
      </c>
      <c r="V1556" s="153">
        <f>[1]节奏总纲!AH1556</f>
        <v>125.42988253966774</v>
      </c>
      <c r="AN1556" s="153">
        <f>[1]节奏总纲!AZ1556</f>
        <v>1553</v>
      </c>
      <c r="AO1556" s="153">
        <f>[1]节奏总纲!BA1556</f>
        <v>56.578830731292634</v>
      </c>
      <c r="AP1556" s="153">
        <f>[1]节奏总纲!BB1556</f>
        <v>58.108682944742924</v>
      </c>
      <c r="AQ1556" s="153">
        <f>[1]节奏总纲!BC1556</f>
        <v>60.071645679585707</v>
      </c>
      <c r="AR1556" s="153">
        <f>[1]节奏总纲!BD1556</f>
        <v>62.833347964124783</v>
      </c>
      <c r="AS1556" s="153">
        <f>[1]节奏总纲!BE1556</f>
        <v>67.562326729996514</v>
      </c>
    </row>
    <row r="1557" spans="17:45" x14ac:dyDescent="0.15">
      <c r="Q1557" s="153">
        <f>[1]节奏总纲!AC1557</f>
        <v>1554</v>
      </c>
      <c r="R1557" s="153">
        <f>[1]节奏总纲!AD1557</f>
        <v>106.02608849402813</v>
      </c>
      <c r="S1557" s="153">
        <f>[1]节奏总纲!AE1557</f>
        <v>108.31923624252363</v>
      </c>
      <c r="T1557" s="153">
        <f>[1]节奏总纲!AF1557</f>
        <v>111.4914560640816</v>
      </c>
      <c r="U1557" s="153">
        <f>[1]节奏总纲!AG1557</f>
        <v>116.41206383953225</v>
      </c>
      <c r="V1557" s="153">
        <f>[1]节奏总纲!AH1557</f>
        <v>125.43985083240993</v>
      </c>
      <c r="AN1557" s="153">
        <f>[1]节奏总纲!AZ1557</f>
        <v>1554</v>
      </c>
      <c r="AO1557" s="153">
        <f>[1]节奏总纲!BA1557</f>
        <v>56.583272281169251</v>
      </c>
      <c r="AP1557" s="153">
        <f>[1]节奏总纲!BB1557</f>
        <v>58.112826130090994</v>
      </c>
      <c r="AQ1557" s="153">
        <f>[1]节奏总纲!BC1557</f>
        <v>60.075769171935967</v>
      </c>
      <c r="AR1557" s="153">
        <f>[1]节奏总纲!BD1557</f>
        <v>62.837965897209692</v>
      </c>
      <c r="AS1557" s="153">
        <f>[1]节奏总纲!BE1557</f>
        <v>67.566779391030508</v>
      </c>
    </row>
    <row r="1558" spans="17:45" x14ac:dyDescent="0.15">
      <c r="Q1558" s="153">
        <f>[1]节奏总纲!AC1558</f>
        <v>1555</v>
      </c>
      <c r="R1558" s="153">
        <f>[1]节奏总纲!AD1558</f>
        <v>106.03506522371748</v>
      </c>
      <c r="S1558" s="153">
        <f>[1]节奏总纲!AE1558</f>
        <v>108.32886368915024</v>
      </c>
      <c r="T1558" s="153">
        <f>[1]节奏总纲!AF1558</f>
        <v>111.50063721016249</v>
      </c>
      <c r="U1558" s="153">
        <f>[1]节奏总纲!AG1558</f>
        <v>116.42123714119569</v>
      </c>
      <c r="V1558" s="153">
        <f>[1]节奏总纲!AH1558</f>
        <v>125.44981912515212</v>
      </c>
      <c r="AN1558" s="153">
        <f>[1]节奏总纲!AZ1558</f>
        <v>1555</v>
      </c>
      <c r="AO1558" s="153">
        <f>[1]节奏总纲!BA1558</f>
        <v>56.587713831045875</v>
      </c>
      <c r="AP1558" s="153">
        <f>[1]节奏总纲!BB1558</f>
        <v>58.116969315439064</v>
      </c>
      <c r="AQ1558" s="153">
        <f>[1]节奏总纲!BC1558</f>
        <v>60.07989266428622</v>
      </c>
      <c r="AR1558" s="153">
        <f>[1]节奏总纲!BD1558</f>
        <v>62.8425838302946</v>
      </c>
      <c r="AS1558" s="153">
        <f>[1]节奏总纲!BE1558</f>
        <v>67.571232052064502</v>
      </c>
    </row>
    <row r="1559" spans="17:45" x14ac:dyDescent="0.15">
      <c r="Q1559" s="153">
        <f>[1]节奏总纲!AC1559</f>
        <v>1556</v>
      </c>
      <c r="R1559" s="153">
        <f>[1]节奏总纲!AD1559</f>
        <v>106.04404195340683</v>
      </c>
      <c r="S1559" s="153">
        <f>[1]节奏总纲!AE1559</f>
        <v>108.33849113577685</v>
      </c>
      <c r="T1559" s="153">
        <f>[1]节奏总纲!AF1559</f>
        <v>111.50981835624339</v>
      </c>
      <c r="U1559" s="153">
        <f>[1]节奏总纲!AG1559</f>
        <v>116.43041044285914</v>
      </c>
      <c r="V1559" s="153">
        <f>[1]节奏总纲!AH1559</f>
        <v>125.4597874178943</v>
      </c>
      <c r="AN1559" s="153">
        <f>[1]节奏总纲!AZ1559</f>
        <v>1556</v>
      </c>
      <c r="AO1559" s="153">
        <f>[1]节奏总纲!BA1559</f>
        <v>56.592155380922499</v>
      </c>
      <c r="AP1559" s="153">
        <f>[1]节奏总纲!BB1559</f>
        <v>58.121112500787135</v>
      </c>
      <c r="AQ1559" s="153">
        <f>[1]节奏总纲!BC1559</f>
        <v>60.08401615663648</v>
      </c>
      <c r="AR1559" s="153">
        <f>[1]节奏总纲!BD1559</f>
        <v>62.847201763379516</v>
      </c>
      <c r="AS1559" s="153">
        <f>[1]节奏总纲!BE1559</f>
        <v>67.575684713098497</v>
      </c>
    </row>
    <row r="1560" spans="17:45" x14ac:dyDescent="0.15">
      <c r="Q1560" s="153">
        <f>[1]节奏总纲!AC1560</f>
        <v>1557</v>
      </c>
      <c r="R1560" s="153">
        <f>[1]节奏总纲!AD1560</f>
        <v>106.05301868309618</v>
      </c>
      <c r="S1560" s="153">
        <f>[1]节奏总纲!AE1560</f>
        <v>108.34811858240347</v>
      </c>
      <c r="T1560" s="153">
        <f>[1]节奏总纲!AF1560</f>
        <v>111.51899950232428</v>
      </c>
      <c r="U1560" s="153">
        <f>[1]节奏总纲!AG1560</f>
        <v>116.43958374452258</v>
      </c>
      <c r="V1560" s="153">
        <f>[1]节奏总纲!AH1560</f>
        <v>125.46975571063649</v>
      </c>
      <c r="AN1560" s="153">
        <f>[1]节奏总纲!AZ1560</f>
        <v>1557</v>
      </c>
      <c r="AO1560" s="153">
        <f>[1]节奏总纲!BA1560</f>
        <v>56.596596930799116</v>
      </c>
      <c r="AP1560" s="153">
        <f>[1]节奏总纲!BB1560</f>
        <v>58.125255686135205</v>
      </c>
      <c r="AQ1560" s="153">
        <f>[1]节奏总纲!BC1560</f>
        <v>60.088139648986733</v>
      </c>
      <c r="AR1560" s="153">
        <f>[1]节奏总纲!BD1560</f>
        <v>62.851819696464425</v>
      </c>
      <c r="AS1560" s="153">
        <f>[1]节奏总纲!BE1560</f>
        <v>67.580137374132491</v>
      </c>
    </row>
    <row r="1561" spans="17:45" x14ac:dyDescent="0.15">
      <c r="Q1561" s="153">
        <f>[1]节奏总纲!AC1561</f>
        <v>1558</v>
      </c>
      <c r="R1561" s="153">
        <f>[1]节奏总纲!AD1561</f>
        <v>106.06199541278554</v>
      </c>
      <c r="S1561" s="153">
        <f>[1]节奏总纲!AE1561</f>
        <v>108.35774602903008</v>
      </c>
      <c r="T1561" s="153">
        <f>[1]节奏总纲!AF1561</f>
        <v>111.52818064840517</v>
      </c>
      <c r="U1561" s="153">
        <f>[1]节奏总纲!AG1561</f>
        <v>116.44875704618603</v>
      </c>
      <c r="V1561" s="153">
        <f>[1]节奏总纲!AH1561</f>
        <v>125.47972400337868</v>
      </c>
      <c r="AN1561" s="153">
        <f>[1]节奏总纲!AZ1561</f>
        <v>1558</v>
      </c>
      <c r="AO1561" s="153">
        <f>[1]节奏总纲!BA1561</f>
        <v>56.60103848067574</v>
      </c>
      <c r="AP1561" s="153">
        <f>[1]节奏总纲!BB1561</f>
        <v>58.129398871483275</v>
      </c>
      <c r="AQ1561" s="153">
        <f>[1]节奏总纲!BC1561</f>
        <v>60.092263141336993</v>
      </c>
      <c r="AR1561" s="153">
        <f>[1]节奏总纲!BD1561</f>
        <v>62.856437629549333</v>
      </c>
      <c r="AS1561" s="153">
        <f>[1]节奏总纲!BE1561</f>
        <v>67.584590035166499</v>
      </c>
    </row>
    <row r="1562" spans="17:45" x14ac:dyDescent="0.15">
      <c r="Q1562" s="153">
        <f>[1]节奏总纲!AC1562</f>
        <v>1559</v>
      </c>
      <c r="R1562" s="153">
        <f>[1]节奏总纲!AD1562</f>
        <v>106.07097214247489</v>
      </c>
      <c r="S1562" s="153">
        <f>[1]节奏总纲!AE1562</f>
        <v>108.36737347565669</v>
      </c>
      <c r="T1562" s="153">
        <f>[1]节奏总纲!AF1562</f>
        <v>111.53736179448606</v>
      </c>
      <c r="U1562" s="153">
        <f>[1]节奏总纲!AG1562</f>
        <v>116.45793034784947</v>
      </c>
      <c r="V1562" s="153">
        <f>[1]节奏总纲!AH1562</f>
        <v>125.48969229612086</v>
      </c>
      <c r="AN1562" s="153">
        <f>[1]节奏总纲!AZ1562</f>
        <v>1559</v>
      </c>
      <c r="AO1562" s="153">
        <f>[1]节奏总纲!BA1562</f>
        <v>56.605480030552364</v>
      </c>
      <c r="AP1562" s="153">
        <f>[1]节奏总纲!BB1562</f>
        <v>58.133542056831345</v>
      </c>
      <c r="AQ1562" s="153">
        <f>[1]节奏总纲!BC1562</f>
        <v>60.096386633687246</v>
      </c>
      <c r="AR1562" s="153">
        <f>[1]节奏总纲!BD1562</f>
        <v>62.861055562634242</v>
      </c>
      <c r="AS1562" s="153">
        <f>[1]节奏总纲!BE1562</f>
        <v>67.589042696200494</v>
      </c>
    </row>
    <row r="1563" spans="17:45" x14ac:dyDescent="0.15">
      <c r="Q1563" s="153">
        <f>[1]节奏总纲!AC1563</f>
        <v>1560</v>
      </c>
      <c r="R1563" s="153">
        <f>[1]节奏总纲!AD1563</f>
        <v>106.07994887216424</v>
      </c>
      <c r="S1563" s="153">
        <f>[1]节奏总纲!AE1563</f>
        <v>108.37700092228332</v>
      </c>
      <c r="T1563" s="153">
        <f>[1]节奏总纲!AF1563</f>
        <v>111.54654294056695</v>
      </c>
      <c r="U1563" s="153">
        <f>[1]节奏总纲!AG1563</f>
        <v>116.46710364951291</v>
      </c>
      <c r="V1563" s="153">
        <f>[1]节奏总纲!AH1563</f>
        <v>125.49966058886305</v>
      </c>
      <c r="AN1563" s="153">
        <f>[1]节奏总纲!AZ1563</f>
        <v>1560</v>
      </c>
      <c r="AO1563" s="153">
        <f>[1]节奏总纲!BA1563</f>
        <v>56.609921580428981</v>
      </c>
      <c r="AP1563" s="153">
        <f>[1]节奏总纲!BB1563</f>
        <v>58.137685242179415</v>
      </c>
      <c r="AQ1563" s="153">
        <f>[1]节奏总纲!BC1563</f>
        <v>60.100510126037506</v>
      </c>
      <c r="AR1563" s="153">
        <f>[1]节奏总纲!BD1563</f>
        <v>62.86567349571915</v>
      </c>
      <c r="AS1563" s="153">
        <f>[1]节奏总纲!BE1563</f>
        <v>67.593495357234488</v>
      </c>
    </row>
    <row r="1564" spans="17:45" x14ac:dyDescent="0.15">
      <c r="Q1564" s="153">
        <f>[1]节奏总纲!AC1564</f>
        <v>1561</v>
      </c>
      <c r="R1564" s="153">
        <f>[1]节奏总纲!AD1564</f>
        <v>106.08892560185359</v>
      </c>
      <c r="S1564" s="153">
        <f>[1]节奏总纲!AE1564</f>
        <v>108.38662836890992</v>
      </c>
      <c r="T1564" s="153">
        <f>[1]节奏总纲!AF1564</f>
        <v>111.55572408664784</v>
      </c>
      <c r="U1564" s="153">
        <f>[1]节奏总纲!AG1564</f>
        <v>116.47627695117636</v>
      </c>
      <c r="V1564" s="153">
        <f>[1]节奏总纲!AH1564</f>
        <v>125.50962888160524</v>
      </c>
      <c r="AN1564" s="153">
        <f>[1]节奏总纲!AZ1564</f>
        <v>1561</v>
      </c>
      <c r="AO1564" s="153">
        <f>[1]节奏总纲!BA1564</f>
        <v>56.614363130305605</v>
      </c>
      <c r="AP1564" s="153">
        <f>[1]节奏总纲!BB1564</f>
        <v>58.141828427527486</v>
      </c>
      <c r="AQ1564" s="153">
        <f>[1]节奏总纲!BC1564</f>
        <v>60.104633618387759</v>
      </c>
      <c r="AR1564" s="153">
        <f>[1]节奏总纲!BD1564</f>
        <v>62.870291428804059</v>
      </c>
      <c r="AS1564" s="153">
        <f>[1]节奏总纲!BE1564</f>
        <v>67.597948018268482</v>
      </c>
    </row>
    <row r="1565" spans="17:45" x14ac:dyDescent="0.15">
      <c r="Q1565" s="153">
        <f>[1]节奏总纲!AC1565</f>
        <v>1562</v>
      </c>
      <c r="R1565" s="153">
        <f>[1]节奏总纲!AD1565</f>
        <v>106.09790233154294</v>
      </c>
      <c r="S1565" s="153">
        <f>[1]节奏总纲!AE1565</f>
        <v>108.39625581553653</v>
      </c>
      <c r="T1565" s="153">
        <f>[1]节奏总纲!AF1565</f>
        <v>111.56490523272873</v>
      </c>
      <c r="U1565" s="153">
        <f>[1]节奏总纲!AG1565</f>
        <v>116.4854502528398</v>
      </c>
      <c r="V1565" s="153">
        <f>[1]节奏总纲!AH1565</f>
        <v>125.51959717434741</v>
      </c>
      <c r="AN1565" s="153">
        <f>[1]节奏总纲!AZ1565</f>
        <v>1562</v>
      </c>
      <c r="AO1565" s="153">
        <f>[1]节奏总纲!BA1565</f>
        <v>56.61880468018223</v>
      </c>
      <c r="AP1565" s="153">
        <f>[1]节奏总纲!BB1565</f>
        <v>58.145971612875556</v>
      </c>
      <c r="AQ1565" s="153">
        <f>[1]节奏总纲!BC1565</f>
        <v>60.108757110738019</v>
      </c>
      <c r="AR1565" s="153">
        <f>[1]节奏总纲!BD1565</f>
        <v>62.874909361888975</v>
      </c>
      <c r="AS1565" s="153">
        <f>[1]节奏总纲!BE1565</f>
        <v>67.602400679302477</v>
      </c>
    </row>
    <row r="1566" spans="17:45" x14ac:dyDescent="0.15">
      <c r="Q1566" s="153">
        <f>[1]节奏总纲!AC1566</f>
        <v>1563</v>
      </c>
      <c r="R1566" s="153">
        <f>[1]节奏总纲!AD1566</f>
        <v>106.10687906123229</v>
      </c>
      <c r="S1566" s="153">
        <f>[1]节奏总纲!AE1566</f>
        <v>108.40588326216314</v>
      </c>
      <c r="T1566" s="153">
        <f>[1]节奏总纲!AF1566</f>
        <v>111.57408637880962</v>
      </c>
      <c r="U1566" s="153">
        <f>[1]节奏总纲!AG1566</f>
        <v>116.49462355450324</v>
      </c>
      <c r="V1566" s="153">
        <f>[1]节奏总纲!AH1566</f>
        <v>125.5295654670896</v>
      </c>
      <c r="AN1566" s="153">
        <f>[1]节奏总纲!AZ1566</f>
        <v>1563</v>
      </c>
      <c r="AO1566" s="153">
        <f>[1]节奏总纲!BA1566</f>
        <v>56.623246230058847</v>
      </c>
      <c r="AP1566" s="153">
        <f>[1]节奏总纲!BB1566</f>
        <v>58.150114798223626</v>
      </c>
      <c r="AQ1566" s="153">
        <f>[1]节奏总纲!BC1566</f>
        <v>60.112880603088271</v>
      </c>
      <c r="AR1566" s="153">
        <f>[1]节奏总纲!BD1566</f>
        <v>62.879527294973883</v>
      </c>
      <c r="AS1566" s="153">
        <f>[1]节奏总纲!BE1566</f>
        <v>67.606853340336471</v>
      </c>
    </row>
    <row r="1567" spans="17:45" x14ac:dyDescent="0.15">
      <c r="Q1567" s="153">
        <f>[1]节奏总纲!AC1567</f>
        <v>1564</v>
      </c>
      <c r="R1567" s="153">
        <f>[1]节奏总纲!AD1567</f>
        <v>106.11585579092164</v>
      </c>
      <c r="S1567" s="153">
        <f>[1]节奏总纲!AE1567</f>
        <v>108.41551070878977</v>
      </c>
      <c r="T1567" s="153">
        <f>[1]节奏总纲!AF1567</f>
        <v>111.58326752489052</v>
      </c>
      <c r="U1567" s="153">
        <f>[1]节奏总纲!AG1567</f>
        <v>116.50379685616669</v>
      </c>
      <c r="V1567" s="153">
        <f>[1]节奏总纲!AH1567</f>
        <v>125.53953375983178</v>
      </c>
      <c r="AN1567" s="153">
        <f>[1]节奏总纲!AZ1567</f>
        <v>1564</v>
      </c>
      <c r="AO1567" s="153">
        <f>[1]节奏总纲!BA1567</f>
        <v>56.627687779935471</v>
      </c>
      <c r="AP1567" s="153">
        <f>[1]节奏总纲!BB1567</f>
        <v>58.154257983571696</v>
      </c>
      <c r="AQ1567" s="153">
        <f>[1]节奏总纲!BC1567</f>
        <v>60.117004095438531</v>
      </c>
      <c r="AR1567" s="153">
        <f>[1]节奏总纲!BD1567</f>
        <v>62.884145228058792</v>
      </c>
      <c r="AS1567" s="153">
        <f>[1]节奏总纲!BE1567</f>
        <v>67.611306001370465</v>
      </c>
    </row>
    <row r="1568" spans="17:45" x14ac:dyDescent="0.15">
      <c r="Q1568" s="153">
        <f>[1]节奏总纲!AC1568</f>
        <v>1565</v>
      </c>
      <c r="R1568" s="153">
        <f>[1]节奏总纲!AD1568</f>
        <v>106.12483252061099</v>
      </c>
      <c r="S1568" s="153">
        <f>[1]节奏总纲!AE1568</f>
        <v>108.42513815541638</v>
      </c>
      <c r="T1568" s="153">
        <f>[1]节奏总纲!AF1568</f>
        <v>111.59244867097141</v>
      </c>
      <c r="U1568" s="153">
        <f>[1]节奏总纲!AG1568</f>
        <v>116.51297015783013</v>
      </c>
      <c r="V1568" s="153">
        <f>[1]节奏总纲!AH1568</f>
        <v>125.54950205257397</v>
      </c>
      <c r="AN1568" s="153">
        <f>[1]节奏总纲!AZ1568</f>
        <v>1565</v>
      </c>
      <c r="AO1568" s="153">
        <f>[1]节奏总纲!BA1568</f>
        <v>56.632129329812095</v>
      </c>
      <c r="AP1568" s="153">
        <f>[1]节奏总纲!BB1568</f>
        <v>58.158401168919767</v>
      </c>
      <c r="AQ1568" s="153">
        <f>[1]节奏总纲!BC1568</f>
        <v>60.121127587788784</v>
      </c>
      <c r="AR1568" s="153">
        <f>[1]节奏总纲!BD1568</f>
        <v>62.8887631611437</v>
      </c>
      <c r="AS1568" s="153">
        <f>[1]节奏总纲!BE1568</f>
        <v>67.61575866240446</v>
      </c>
    </row>
    <row r="1569" spans="17:45" x14ac:dyDescent="0.15">
      <c r="Q1569" s="153">
        <f>[1]节奏总纲!AC1569</f>
        <v>1566</v>
      </c>
      <c r="R1569" s="153">
        <f>[1]节奏总纲!AD1569</f>
        <v>106.13380925030035</v>
      </c>
      <c r="S1569" s="153">
        <f>[1]节奏总纲!AE1569</f>
        <v>108.43476560204299</v>
      </c>
      <c r="T1569" s="153">
        <f>[1]节奏总纲!AF1569</f>
        <v>111.6016298170523</v>
      </c>
      <c r="U1569" s="153">
        <f>[1]节奏总纲!AG1569</f>
        <v>116.52214345949356</v>
      </c>
      <c r="V1569" s="153">
        <f>[1]节奏总纲!AH1569</f>
        <v>125.55947034531616</v>
      </c>
      <c r="AN1569" s="153">
        <f>[1]节奏总纲!AZ1569</f>
        <v>1566</v>
      </c>
      <c r="AO1569" s="153">
        <f>[1]节奏总纲!BA1569</f>
        <v>56.636570879688712</v>
      </c>
      <c r="AP1569" s="153">
        <f>[1]节奏总纲!BB1569</f>
        <v>58.162544354267837</v>
      </c>
      <c r="AQ1569" s="153">
        <f>[1]节奏总纲!BC1569</f>
        <v>60.125251080139044</v>
      </c>
      <c r="AR1569" s="153">
        <f>[1]节奏总纲!BD1569</f>
        <v>62.893381094228609</v>
      </c>
      <c r="AS1569" s="153">
        <f>[1]节奏总纲!BE1569</f>
        <v>67.620211323438468</v>
      </c>
    </row>
    <row r="1570" spans="17:45" x14ac:dyDescent="0.15">
      <c r="Q1570" s="153">
        <f>[1]节奏总纲!AC1570</f>
        <v>1567</v>
      </c>
      <c r="R1570" s="153">
        <f>[1]节奏总纲!AD1570</f>
        <v>106.1427859799897</v>
      </c>
      <c r="S1570" s="153">
        <f>[1]节奏总纲!AE1570</f>
        <v>108.44439304866961</v>
      </c>
      <c r="T1570" s="153">
        <f>[1]节奏总纲!AF1570</f>
        <v>111.61081096313318</v>
      </c>
      <c r="U1570" s="153">
        <f>[1]节奏总纲!AG1570</f>
        <v>116.53131676115702</v>
      </c>
      <c r="V1570" s="153">
        <f>[1]节奏总纲!AH1570</f>
        <v>125.56943863805834</v>
      </c>
      <c r="AN1570" s="153">
        <f>[1]节奏总纲!AZ1570</f>
        <v>1567</v>
      </c>
      <c r="AO1570" s="153">
        <f>[1]节奏总纲!BA1570</f>
        <v>56.641012429565336</v>
      </c>
      <c r="AP1570" s="153">
        <f>[1]节奏总纲!BB1570</f>
        <v>58.166687539615907</v>
      </c>
      <c r="AQ1570" s="153">
        <f>[1]节奏总纲!BC1570</f>
        <v>60.129374572489297</v>
      </c>
      <c r="AR1570" s="153">
        <f>[1]节奏总纲!BD1570</f>
        <v>62.897999027313517</v>
      </c>
      <c r="AS1570" s="153">
        <f>[1]节奏总纲!BE1570</f>
        <v>67.624663984472463</v>
      </c>
    </row>
    <row r="1571" spans="17:45" x14ac:dyDescent="0.15">
      <c r="Q1571" s="153">
        <f>[1]节奏总纲!AC1571</f>
        <v>1568</v>
      </c>
      <c r="R1571" s="153">
        <f>[1]节奏总纲!AD1571</f>
        <v>106.15176270967905</v>
      </c>
      <c r="S1571" s="153">
        <f>[1]节奏总纲!AE1571</f>
        <v>108.45402049529622</v>
      </c>
      <c r="T1571" s="153">
        <f>[1]节奏总纲!AF1571</f>
        <v>111.61999210921407</v>
      </c>
      <c r="U1571" s="153">
        <f>[1]节奏总纲!AG1571</f>
        <v>116.54049006282045</v>
      </c>
      <c r="V1571" s="153">
        <f>[1]节奏总纲!AH1571</f>
        <v>125.57940693080053</v>
      </c>
      <c r="AN1571" s="153">
        <f>[1]节奏总纲!AZ1571</f>
        <v>1568</v>
      </c>
      <c r="AO1571" s="153">
        <f>[1]节奏总纲!BA1571</f>
        <v>56.64545397944196</v>
      </c>
      <c r="AP1571" s="153">
        <f>[1]节奏总纲!BB1571</f>
        <v>58.170830724963977</v>
      </c>
      <c r="AQ1571" s="153">
        <f>[1]节奏总纲!BC1571</f>
        <v>60.133498064839557</v>
      </c>
      <c r="AR1571" s="153">
        <f>[1]节奏总纲!BD1571</f>
        <v>62.902616960398426</v>
      </c>
      <c r="AS1571" s="153">
        <f>[1]节奏总纲!BE1571</f>
        <v>67.629116645506457</v>
      </c>
    </row>
    <row r="1572" spans="17:45" x14ac:dyDescent="0.15">
      <c r="Q1572" s="153">
        <f>[1]节奏总纲!AC1572</f>
        <v>1569</v>
      </c>
      <c r="R1572" s="153">
        <f>[1]节奏总纲!AD1572</f>
        <v>106.1607394393684</v>
      </c>
      <c r="S1572" s="153">
        <f>[1]节奏总纲!AE1572</f>
        <v>108.46364794192283</v>
      </c>
      <c r="T1572" s="153">
        <f>[1]节奏总纲!AF1572</f>
        <v>111.62917325529496</v>
      </c>
      <c r="U1572" s="153">
        <f>[1]节奏总纲!AG1572</f>
        <v>116.54966336448389</v>
      </c>
      <c r="V1572" s="153">
        <f>[1]节奏总纲!AH1572</f>
        <v>125.58937522354272</v>
      </c>
      <c r="AN1572" s="153">
        <f>[1]节奏总纲!AZ1572</f>
        <v>1569</v>
      </c>
      <c r="AO1572" s="153">
        <f>[1]节奏总纲!BA1572</f>
        <v>56.649895529318577</v>
      </c>
      <c r="AP1572" s="153">
        <f>[1]节奏总纲!BB1572</f>
        <v>58.174973910312048</v>
      </c>
      <c r="AQ1572" s="153">
        <f>[1]节奏总纲!BC1572</f>
        <v>60.13762155718981</v>
      </c>
      <c r="AR1572" s="153">
        <f>[1]节奏总纲!BD1572</f>
        <v>62.907234893483341</v>
      </c>
      <c r="AS1572" s="153">
        <f>[1]节奏总纲!BE1572</f>
        <v>67.633569306540451</v>
      </c>
    </row>
    <row r="1573" spans="17:45" x14ac:dyDescent="0.15">
      <c r="Q1573" s="153">
        <f>[1]节奏总纲!AC1573</f>
        <v>1570</v>
      </c>
      <c r="R1573" s="153">
        <f>[1]节奏总纲!AD1573</f>
        <v>106.16971616905775</v>
      </c>
      <c r="S1573" s="153">
        <f>[1]节奏总纲!AE1573</f>
        <v>108.47327538854945</v>
      </c>
      <c r="T1573" s="153">
        <f>[1]节奏总纲!AF1573</f>
        <v>111.63835440137585</v>
      </c>
      <c r="U1573" s="153">
        <f>[1]节奏总纲!AG1573</f>
        <v>116.55883666614734</v>
      </c>
      <c r="V1573" s="153">
        <f>[1]节奏总纲!AH1573</f>
        <v>125.5993435162849</v>
      </c>
      <c r="AN1573" s="153">
        <f>[1]节奏总纲!AZ1573</f>
        <v>1570</v>
      </c>
      <c r="AO1573" s="153">
        <f>[1]节奏总纲!BA1573</f>
        <v>56.654337079195201</v>
      </c>
      <c r="AP1573" s="153">
        <f>[1]节奏总纲!BB1573</f>
        <v>58.179117095660118</v>
      </c>
      <c r="AQ1573" s="153">
        <f>[1]节奏总纲!BC1573</f>
        <v>60.14174504954007</v>
      </c>
      <c r="AR1573" s="153">
        <f>[1]节奏总纲!BD1573</f>
        <v>62.91185282656825</v>
      </c>
      <c r="AS1573" s="153">
        <f>[1]节奏总纲!BE1573</f>
        <v>67.638021967574446</v>
      </c>
    </row>
    <row r="1574" spans="17:45" x14ac:dyDescent="0.15">
      <c r="Q1574" s="153">
        <f>[1]节奏总纲!AC1574</f>
        <v>1571</v>
      </c>
      <c r="R1574" s="153">
        <f>[1]节奏总纲!AD1574</f>
        <v>106.1786928987471</v>
      </c>
      <c r="S1574" s="153">
        <f>[1]节奏总纲!AE1574</f>
        <v>108.48290283517606</v>
      </c>
      <c r="T1574" s="153">
        <f>[1]节奏总纲!AF1574</f>
        <v>111.64753554745674</v>
      </c>
      <c r="U1574" s="153">
        <f>[1]节奏总纲!AG1574</f>
        <v>116.56800996781078</v>
      </c>
      <c r="V1574" s="153">
        <f>[1]节奏总纲!AH1574</f>
        <v>125.60931180902709</v>
      </c>
      <c r="AN1574" s="153">
        <f>[1]节奏总纲!AZ1574</f>
        <v>1571</v>
      </c>
      <c r="AO1574" s="153">
        <f>[1]节奏总纲!BA1574</f>
        <v>56.658778629071819</v>
      </c>
      <c r="AP1574" s="153">
        <f>[1]节奏总纲!BB1574</f>
        <v>58.183260281008188</v>
      </c>
      <c r="AQ1574" s="153">
        <f>[1]节奏总纲!BC1574</f>
        <v>60.145868541890323</v>
      </c>
      <c r="AR1574" s="153">
        <f>[1]节奏总纲!BD1574</f>
        <v>62.916470759653158</v>
      </c>
      <c r="AS1574" s="153">
        <f>[1]节奏总纲!BE1574</f>
        <v>67.64247462860844</v>
      </c>
    </row>
    <row r="1575" spans="17:45" x14ac:dyDescent="0.15">
      <c r="Q1575" s="153">
        <f>[1]节奏总纲!AC1575</f>
        <v>1572</v>
      </c>
      <c r="R1575" s="153">
        <f>[1]节奏总纲!AD1575</f>
        <v>106.18766962843645</v>
      </c>
      <c r="S1575" s="153">
        <f>[1]节奏总纲!AE1575</f>
        <v>108.49253028180267</v>
      </c>
      <c r="T1575" s="153">
        <f>[1]节奏总纲!AF1575</f>
        <v>111.65671669353763</v>
      </c>
      <c r="U1575" s="153">
        <f>[1]节奏总纲!AG1575</f>
        <v>116.57718326947422</v>
      </c>
      <c r="V1575" s="153">
        <f>[1]节奏总纲!AH1575</f>
        <v>125.61928010176928</v>
      </c>
      <c r="AN1575" s="153">
        <f>[1]节奏总纲!AZ1575</f>
        <v>1572</v>
      </c>
      <c r="AO1575" s="153">
        <f>[1]节奏总纲!BA1575</f>
        <v>56.663220178948443</v>
      </c>
      <c r="AP1575" s="153">
        <f>[1]节奏总纲!BB1575</f>
        <v>58.187403466356251</v>
      </c>
      <c r="AQ1575" s="153">
        <f>[1]节奏总纲!BC1575</f>
        <v>60.149992034240583</v>
      </c>
      <c r="AR1575" s="153">
        <f>[1]节奏总纲!BD1575</f>
        <v>62.921088692738067</v>
      </c>
      <c r="AS1575" s="153">
        <f>[1]节奏总纲!BE1575</f>
        <v>67.646927289642434</v>
      </c>
    </row>
    <row r="1576" spans="17:45" x14ac:dyDescent="0.15">
      <c r="Q1576" s="153">
        <f>[1]节奏总纲!AC1576</f>
        <v>1573</v>
      </c>
      <c r="R1576" s="153">
        <f>[1]节奏总纲!AD1576</f>
        <v>106.1966463581258</v>
      </c>
      <c r="S1576" s="153">
        <f>[1]节奏总纲!AE1576</f>
        <v>108.5021577284293</v>
      </c>
      <c r="T1576" s="153">
        <f>[1]节奏总纲!AF1576</f>
        <v>111.66589783961852</v>
      </c>
      <c r="U1576" s="153">
        <f>[1]节奏总纲!AG1576</f>
        <v>116.58635657113767</v>
      </c>
      <c r="V1576" s="153">
        <f>[1]节奏总纲!AH1576</f>
        <v>125.62924839451146</v>
      </c>
      <c r="AN1576" s="153">
        <f>[1]节奏总纲!AZ1576</f>
        <v>1573</v>
      </c>
      <c r="AO1576" s="153">
        <f>[1]节奏总纲!BA1576</f>
        <v>56.667661728825067</v>
      </c>
      <c r="AP1576" s="153">
        <f>[1]节奏总纲!BB1576</f>
        <v>58.191546651704321</v>
      </c>
      <c r="AQ1576" s="153">
        <f>[1]节奏总纲!BC1576</f>
        <v>60.154115526590836</v>
      </c>
      <c r="AR1576" s="153">
        <f>[1]节奏总纲!BD1576</f>
        <v>62.925706625822976</v>
      </c>
      <c r="AS1576" s="153">
        <f>[1]节奏总纲!BE1576</f>
        <v>67.651379950676429</v>
      </c>
    </row>
    <row r="1577" spans="17:45" x14ac:dyDescent="0.15">
      <c r="Q1577" s="153">
        <f>[1]节奏总纲!AC1577</f>
        <v>1574</v>
      </c>
      <c r="R1577" s="153">
        <f>[1]节奏总纲!AD1577</f>
        <v>106.20562308781516</v>
      </c>
      <c r="S1577" s="153">
        <f>[1]节奏总纲!AE1577</f>
        <v>108.51178517505591</v>
      </c>
      <c r="T1577" s="153">
        <f>[1]节奏总纲!AF1577</f>
        <v>111.67507898569941</v>
      </c>
      <c r="U1577" s="153">
        <f>[1]节奏总纲!AG1577</f>
        <v>116.59552987280111</v>
      </c>
      <c r="V1577" s="153">
        <f>[1]节奏总纲!AH1577</f>
        <v>125.63921668725365</v>
      </c>
      <c r="AN1577" s="153">
        <f>[1]节奏总纲!AZ1577</f>
        <v>1574</v>
      </c>
      <c r="AO1577" s="153">
        <f>[1]节奏总纲!BA1577</f>
        <v>56.672103278701684</v>
      </c>
      <c r="AP1577" s="153">
        <f>[1]节奏总纲!BB1577</f>
        <v>58.195689837052392</v>
      </c>
      <c r="AQ1577" s="153">
        <f>[1]节奏总纲!BC1577</f>
        <v>60.158239018941096</v>
      </c>
      <c r="AR1577" s="153">
        <f>[1]节奏总纲!BD1577</f>
        <v>62.930324558907884</v>
      </c>
      <c r="AS1577" s="153">
        <f>[1]节奏总纲!BE1577</f>
        <v>67.655832611710437</v>
      </c>
    </row>
    <row r="1578" spans="17:45" x14ac:dyDescent="0.15">
      <c r="Q1578" s="153">
        <f>[1]节奏总纲!AC1578</f>
        <v>1575</v>
      </c>
      <c r="R1578" s="153">
        <f>[1]节奏总纲!AD1578</f>
        <v>106.21459981750451</v>
      </c>
      <c r="S1578" s="153">
        <f>[1]节奏总纲!AE1578</f>
        <v>108.52141262168252</v>
      </c>
      <c r="T1578" s="153">
        <f>[1]节奏总纲!AF1578</f>
        <v>111.68426013178031</v>
      </c>
      <c r="U1578" s="153">
        <f>[1]节奏总纲!AG1578</f>
        <v>116.60470317446455</v>
      </c>
      <c r="V1578" s="153">
        <f>[1]节奏总纲!AH1578</f>
        <v>125.64918497999584</v>
      </c>
      <c r="AN1578" s="153">
        <f>[1]节奏总纲!AZ1578</f>
        <v>1575</v>
      </c>
      <c r="AO1578" s="153">
        <f>[1]节奏总纲!BA1578</f>
        <v>56.676544828578308</v>
      </c>
      <c r="AP1578" s="153">
        <f>[1]节奏总纲!BB1578</f>
        <v>58.199833022400462</v>
      </c>
      <c r="AQ1578" s="153">
        <f>[1]节奏总纲!BC1578</f>
        <v>60.162362511291349</v>
      </c>
      <c r="AR1578" s="153">
        <f>[1]节奏总纲!BD1578</f>
        <v>62.9349424919928</v>
      </c>
      <c r="AS1578" s="153">
        <f>[1]节奏总纲!BE1578</f>
        <v>67.660285272744431</v>
      </c>
    </row>
    <row r="1579" spans="17:45" x14ac:dyDescent="0.15">
      <c r="Q1579" s="153">
        <f>[1]节奏总纲!AC1579</f>
        <v>1576</v>
      </c>
      <c r="R1579" s="153">
        <f>[1]节奏总纲!AD1579</f>
        <v>106.22357654719386</v>
      </c>
      <c r="S1579" s="153">
        <f>[1]节奏总纲!AE1579</f>
        <v>108.53104006830912</v>
      </c>
      <c r="T1579" s="153">
        <f>[1]节奏总纲!AF1579</f>
        <v>111.6934412778612</v>
      </c>
      <c r="U1579" s="153">
        <f>[1]节奏总纲!AG1579</f>
        <v>116.613876476128</v>
      </c>
      <c r="V1579" s="153">
        <f>[1]节奏总纲!AH1579</f>
        <v>125.65915327273802</v>
      </c>
      <c r="AN1579" s="153">
        <f>[1]节奏总纲!AZ1579</f>
        <v>1576</v>
      </c>
      <c r="AO1579" s="153">
        <f>[1]节奏总纲!BA1579</f>
        <v>56.680986378454932</v>
      </c>
      <c r="AP1579" s="153">
        <f>[1]节奏总纲!BB1579</f>
        <v>58.203976207748532</v>
      </c>
      <c r="AQ1579" s="153">
        <f>[1]节奏总纲!BC1579</f>
        <v>60.166486003641609</v>
      </c>
      <c r="AR1579" s="153">
        <f>[1]节奏总纲!BD1579</f>
        <v>62.939560425077708</v>
      </c>
      <c r="AS1579" s="153">
        <f>[1]节奏总纲!BE1579</f>
        <v>67.664737933778426</v>
      </c>
    </row>
    <row r="1580" spans="17:45" x14ac:dyDescent="0.15">
      <c r="Q1580" s="153">
        <f>[1]节奏总纲!AC1580</f>
        <v>1577</v>
      </c>
      <c r="R1580" s="153">
        <f>[1]节奏总纲!AD1580</f>
        <v>106.23255327688321</v>
      </c>
      <c r="S1580" s="153">
        <f>[1]节奏总纲!AE1580</f>
        <v>108.54066751493575</v>
      </c>
      <c r="T1580" s="153">
        <f>[1]节奏总纲!AF1580</f>
        <v>111.70262242394209</v>
      </c>
      <c r="U1580" s="153">
        <f>[1]节奏总纲!AG1580</f>
        <v>116.62304977779144</v>
      </c>
      <c r="V1580" s="153">
        <f>[1]节奏总纲!AH1580</f>
        <v>125.66912156548021</v>
      </c>
      <c r="AN1580" s="153">
        <f>[1]节奏总纲!AZ1580</f>
        <v>1577</v>
      </c>
      <c r="AO1580" s="153">
        <f>[1]节奏总纲!BA1580</f>
        <v>56.685427928331549</v>
      </c>
      <c r="AP1580" s="153">
        <f>[1]节奏总纲!BB1580</f>
        <v>58.208119393096602</v>
      </c>
      <c r="AQ1580" s="153">
        <f>[1]节奏总纲!BC1580</f>
        <v>60.170609495991862</v>
      </c>
      <c r="AR1580" s="153">
        <f>[1]节奏总纲!BD1580</f>
        <v>62.944178358162617</v>
      </c>
      <c r="AS1580" s="153">
        <f>[1]节奏总纲!BE1580</f>
        <v>67.66919059481242</v>
      </c>
    </row>
    <row r="1581" spans="17:45" x14ac:dyDescent="0.15">
      <c r="Q1581" s="153">
        <f>[1]节奏总纲!AC1581</f>
        <v>1578</v>
      </c>
      <c r="R1581" s="153">
        <f>[1]节奏总纲!AD1581</f>
        <v>106.24153000657256</v>
      </c>
      <c r="S1581" s="153">
        <f>[1]节奏总纲!AE1581</f>
        <v>108.55029496156236</v>
      </c>
      <c r="T1581" s="153">
        <f>[1]节奏总纲!AF1581</f>
        <v>111.71180357002298</v>
      </c>
      <c r="U1581" s="153">
        <f>[1]节奏总纲!AG1581</f>
        <v>116.63222307945487</v>
      </c>
      <c r="V1581" s="153">
        <f>[1]节奏总纲!AH1581</f>
        <v>125.6790898582224</v>
      </c>
      <c r="AN1581" s="153">
        <f>[1]节奏总纲!AZ1581</f>
        <v>1578</v>
      </c>
      <c r="AO1581" s="153">
        <f>[1]节奏总纲!BA1581</f>
        <v>56.689869478208173</v>
      </c>
      <c r="AP1581" s="153">
        <f>[1]节奏总纲!BB1581</f>
        <v>58.212262578444673</v>
      </c>
      <c r="AQ1581" s="153">
        <f>[1]节奏总纲!BC1581</f>
        <v>60.174732988342122</v>
      </c>
      <c r="AR1581" s="153">
        <f>[1]节奏总纲!BD1581</f>
        <v>62.948796291247525</v>
      </c>
      <c r="AS1581" s="153">
        <f>[1]节奏总纲!BE1581</f>
        <v>67.673643255846414</v>
      </c>
    </row>
    <row r="1582" spans="17:45" x14ac:dyDescent="0.15">
      <c r="Q1582" s="153">
        <f>[1]节奏总纲!AC1582</f>
        <v>1579</v>
      </c>
      <c r="R1582" s="153">
        <f>[1]节奏总纲!AD1582</f>
        <v>106.25050673626191</v>
      </c>
      <c r="S1582" s="153">
        <f>[1]节奏总纲!AE1582</f>
        <v>108.55992240818897</v>
      </c>
      <c r="T1582" s="153">
        <f>[1]节奏总纲!AF1582</f>
        <v>111.72098471610387</v>
      </c>
      <c r="U1582" s="153">
        <f>[1]节奏总纲!AG1582</f>
        <v>116.64139638111833</v>
      </c>
      <c r="V1582" s="153">
        <f>[1]节奏总纲!AH1582</f>
        <v>125.68905815096457</v>
      </c>
      <c r="AN1582" s="153">
        <f>[1]节奏总纲!AZ1582</f>
        <v>1579</v>
      </c>
      <c r="AO1582" s="153">
        <f>[1]节奏总纲!BA1582</f>
        <v>56.694311028084797</v>
      </c>
      <c r="AP1582" s="153">
        <f>[1]节奏总纲!BB1582</f>
        <v>58.216405763792743</v>
      </c>
      <c r="AQ1582" s="153">
        <f>[1]节奏总纲!BC1582</f>
        <v>60.178856480692374</v>
      </c>
      <c r="AR1582" s="153">
        <f>[1]节奏总纲!BD1582</f>
        <v>62.953414224332434</v>
      </c>
      <c r="AS1582" s="153">
        <f>[1]节奏总纲!BE1582</f>
        <v>67.678095916880409</v>
      </c>
    </row>
    <row r="1583" spans="17:45" x14ac:dyDescent="0.15">
      <c r="Q1583" s="153">
        <f>[1]节奏总纲!AC1583</f>
        <v>1580</v>
      </c>
      <c r="R1583" s="153">
        <f>[1]节奏总纲!AD1583</f>
        <v>106.25948346595126</v>
      </c>
      <c r="S1583" s="153">
        <f>[1]节奏总纲!AE1583</f>
        <v>108.56954985481559</v>
      </c>
      <c r="T1583" s="153">
        <f>[1]节奏总纲!AF1583</f>
        <v>111.73016586218476</v>
      </c>
      <c r="U1583" s="153">
        <f>[1]节奏总纲!AG1583</f>
        <v>116.65056968278176</v>
      </c>
      <c r="V1583" s="153">
        <f>[1]节奏总纲!AH1583</f>
        <v>125.69902644370676</v>
      </c>
      <c r="AN1583" s="153">
        <f>[1]节奏总纲!AZ1583</f>
        <v>1580</v>
      </c>
      <c r="AO1583" s="153">
        <f>[1]节奏总纲!BA1583</f>
        <v>56.698752577961415</v>
      </c>
      <c r="AP1583" s="153">
        <f>[1]节奏总纲!BB1583</f>
        <v>58.220548949140813</v>
      </c>
      <c r="AQ1583" s="153">
        <f>[1]节奏总纲!BC1583</f>
        <v>60.182979973042634</v>
      </c>
      <c r="AR1583" s="153">
        <f>[1]节奏总纲!BD1583</f>
        <v>62.958032157417342</v>
      </c>
      <c r="AS1583" s="153">
        <f>[1]节奏总纲!BE1583</f>
        <v>67.682548577914403</v>
      </c>
    </row>
    <row r="1584" spans="17:45" x14ac:dyDescent="0.15">
      <c r="Q1584" s="153">
        <f>[1]节奏总纲!AC1584</f>
        <v>1581</v>
      </c>
      <c r="R1584" s="153">
        <f>[1]节奏总纲!AD1584</f>
        <v>106.26846019564061</v>
      </c>
      <c r="S1584" s="153">
        <f>[1]节奏总纲!AE1584</f>
        <v>108.5791773014422</v>
      </c>
      <c r="T1584" s="153">
        <f>[1]节奏总纲!AF1584</f>
        <v>111.73934700826565</v>
      </c>
      <c r="U1584" s="153">
        <f>[1]节奏总纲!AG1584</f>
        <v>116.65974298444522</v>
      </c>
      <c r="V1584" s="153">
        <f>[1]节奏总纲!AH1584</f>
        <v>125.70899473644894</v>
      </c>
      <c r="AN1584" s="153">
        <f>[1]节奏总纲!AZ1584</f>
        <v>1581</v>
      </c>
      <c r="AO1584" s="153">
        <f>[1]节奏总纲!BA1584</f>
        <v>56.703194127838039</v>
      </c>
      <c r="AP1584" s="153">
        <f>[1]节奏总纲!BB1584</f>
        <v>58.224692134488883</v>
      </c>
      <c r="AQ1584" s="153">
        <f>[1]节奏总纲!BC1584</f>
        <v>60.187103465392887</v>
      </c>
      <c r="AR1584" s="153">
        <f>[1]节奏总纲!BD1584</f>
        <v>62.962650090502258</v>
      </c>
      <c r="AS1584" s="153">
        <f>[1]节奏总纲!BE1584</f>
        <v>67.687001238948412</v>
      </c>
    </row>
    <row r="1585" spans="17:45" x14ac:dyDescent="0.15">
      <c r="Q1585" s="153">
        <f>[1]节奏总纲!AC1585</f>
        <v>1582</v>
      </c>
      <c r="R1585" s="153">
        <f>[1]节奏总纲!AD1585</f>
        <v>106.27743692532997</v>
      </c>
      <c r="S1585" s="153">
        <f>[1]节奏总纲!AE1585</f>
        <v>108.58880474806881</v>
      </c>
      <c r="T1585" s="153">
        <f>[1]节奏总纲!AF1585</f>
        <v>111.74852815434654</v>
      </c>
      <c r="U1585" s="153">
        <f>[1]节奏总纲!AG1585</f>
        <v>116.66891628610865</v>
      </c>
      <c r="V1585" s="153">
        <f>[1]节奏总纲!AH1585</f>
        <v>125.71896302919113</v>
      </c>
      <c r="AN1585" s="153">
        <f>[1]节奏总纲!AZ1585</f>
        <v>1582</v>
      </c>
      <c r="AO1585" s="153">
        <f>[1]节奏总纲!BA1585</f>
        <v>56.707635677714663</v>
      </c>
      <c r="AP1585" s="153">
        <f>[1]节奏总纲!BB1585</f>
        <v>58.228835319836953</v>
      </c>
      <c r="AQ1585" s="153">
        <f>[1]节奏总纲!BC1585</f>
        <v>60.191226957743147</v>
      </c>
      <c r="AR1585" s="153">
        <f>[1]节奏总纲!BD1585</f>
        <v>62.967268023587167</v>
      </c>
      <c r="AS1585" s="153">
        <f>[1]节奏总纲!BE1585</f>
        <v>67.691453899982406</v>
      </c>
    </row>
    <row r="1586" spans="17:45" x14ac:dyDescent="0.15">
      <c r="Q1586" s="153">
        <f>[1]节奏总纲!AC1586</f>
        <v>1583</v>
      </c>
      <c r="R1586" s="153">
        <f>[1]节奏总纲!AD1586</f>
        <v>106.28641365501932</v>
      </c>
      <c r="S1586" s="153">
        <f>[1]节奏总纲!AE1586</f>
        <v>108.59843219469543</v>
      </c>
      <c r="T1586" s="153">
        <f>[1]节奏总纲!AF1586</f>
        <v>111.75770930042744</v>
      </c>
      <c r="U1586" s="153">
        <f>[1]节奏总纲!AG1586</f>
        <v>116.67808958777209</v>
      </c>
      <c r="V1586" s="153">
        <f>[1]节奏总纲!AH1586</f>
        <v>125.72893132193332</v>
      </c>
      <c r="AN1586" s="153">
        <f>[1]节奏总纲!AZ1586</f>
        <v>1583</v>
      </c>
      <c r="AO1586" s="153">
        <f>[1]节奏总纲!BA1586</f>
        <v>56.71207722759128</v>
      </c>
      <c r="AP1586" s="153">
        <f>[1]节奏总纲!BB1586</f>
        <v>58.232978505185024</v>
      </c>
      <c r="AQ1586" s="153">
        <f>[1]节奏总纲!BC1586</f>
        <v>60.195350450093407</v>
      </c>
      <c r="AR1586" s="153">
        <f>[1]节奏总纲!BD1586</f>
        <v>62.971885956672075</v>
      </c>
      <c r="AS1586" s="153">
        <f>[1]节奏总纲!BE1586</f>
        <v>67.6959065610164</v>
      </c>
    </row>
    <row r="1587" spans="17:45" x14ac:dyDescent="0.15">
      <c r="Q1587" s="153">
        <f>[1]节奏总纲!AC1587</f>
        <v>1584</v>
      </c>
      <c r="R1587" s="153">
        <f>[1]节奏总纲!AD1587</f>
        <v>106.29539038470867</v>
      </c>
      <c r="S1587" s="153">
        <f>[1]节奏总纲!AE1587</f>
        <v>108.60805964132204</v>
      </c>
      <c r="T1587" s="153">
        <f>[1]节奏总纲!AF1587</f>
        <v>111.76689044650833</v>
      </c>
      <c r="U1587" s="153">
        <f>[1]节奏总纲!AG1587</f>
        <v>116.68726288943554</v>
      </c>
      <c r="V1587" s="153">
        <f>[1]节奏总纲!AH1587</f>
        <v>125.7388996146755</v>
      </c>
      <c r="AN1587" s="153">
        <f>[1]节奏总纲!AZ1587</f>
        <v>1584</v>
      </c>
      <c r="AO1587" s="153">
        <f>[1]节奏总纲!BA1587</f>
        <v>56.716518777467904</v>
      </c>
      <c r="AP1587" s="153">
        <f>[1]节奏总纲!BB1587</f>
        <v>58.237121690533094</v>
      </c>
      <c r="AQ1587" s="153">
        <f>[1]节奏总纲!BC1587</f>
        <v>60.19947394244366</v>
      </c>
      <c r="AR1587" s="153">
        <f>[1]节奏总纲!BD1587</f>
        <v>62.976503889756984</v>
      </c>
      <c r="AS1587" s="153">
        <f>[1]节奏总纲!BE1587</f>
        <v>67.700359222050395</v>
      </c>
    </row>
    <row r="1588" spans="17:45" x14ac:dyDescent="0.15">
      <c r="Q1588" s="153">
        <f>[1]节奏总纲!AC1588</f>
        <v>1585</v>
      </c>
      <c r="R1588" s="153">
        <f>[1]节奏总纲!AD1588</f>
        <v>106.30436711439802</v>
      </c>
      <c r="S1588" s="153">
        <f>[1]节奏总纲!AE1588</f>
        <v>108.61768708794865</v>
      </c>
      <c r="T1588" s="153">
        <f>[1]节奏总纲!AF1588</f>
        <v>111.77607159258922</v>
      </c>
      <c r="U1588" s="153">
        <f>[1]节奏总纲!AG1588</f>
        <v>116.69643619109898</v>
      </c>
      <c r="V1588" s="153">
        <f>[1]节奏总纲!AH1588</f>
        <v>125.74886790741769</v>
      </c>
      <c r="AN1588" s="153">
        <f>[1]节奏总纲!AZ1588</f>
        <v>1585</v>
      </c>
      <c r="AO1588" s="153">
        <f>[1]节奏总纲!BA1588</f>
        <v>56.720960327344528</v>
      </c>
      <c r="AP1588" s="153">
        <f>[1]节奏总纲!BB1588</f>
        <v>58.241264875881164</v>
      </c>
      <c r="AQ1588" s="153">
        <f>[1]节奏总纲!BC1588</f>
        <v>60.20359743479392</v>
      </c>
      <c r="AR1588" s="153">
        <f>[1]节奏总纲!BD1588</f>
        <v>62.981121822841892</v>
      </c>
      <c r="AS1588" s="153">
        <f>[1]节奏总纲!BE1588</f>
        <v>67.704811883084389</v>
      </c>
    </row>
    <row r="1589" spans="17:45" x14ac:dyDescent="0.15">
      <c r="Q1589" s="153">
        <f>[1]节奏总纲!AC1589</f>
        <v>1586</v>
      </c>
      <c r="R1589" s="153">
        <f>[1]节奏总纲!AD1589</f>
        <v>106.31334384408737</v>
      </c>
      <c r="S1589" s="153">
        <f>[1]节奏总纲!AE1589</f>
        <v>108.62731453457528</v>
      </c>
      <c r="T1589" s="153">
        <f>[1]节奏总纲!AF1589</f>
        <v>111.7852527386701</v>
      </c>
      <c r="U1589" s="153">
        <f>[1]节奏总纲!AG1589</f>
        <v>116.70560949276242</v>
      </c>
      <c r="V1589" s="153">
        <f>[1]节奏总纲!AH1589</f>
        <v>125.75883620015988</v>
      </c>
      <c r="AN1589" s="153">
        <f>[1]节奏总纲!AZ1589</f>
        <v>1586</v>
      </c>
      <c r="AO1589" s="153">
        <f>[1]节奏总纲!BA1589</f>
        <v>56.725401877221145</v>
      </c>
      <c r="AP1589" s="153">
        <f>[1]节奏总纲!BB1589</f>
        <v>58.245408061229234</v>
      </c>
      <c r="AQ1589" s="153">
        <f>[1]节奏总纲!BC1589</f>
        <v>60.207720927144173</v>
      </c>
      <c r="AR1589" s="153">
        <f>[1]节奏总纲!BD1589</f>
        <v>62.985739755926801</v>
      </c>
      <c r="AS1589" s="153">
        <f>[1]节奏总纲!BE1589</f>
        <v>67.709264544118383</v>
      </c>
    </row>
    <row r="1590" spans="17:45" x14ac:dyDescent="0.15">
      <c r="Q1590" s="153">
        <f>[1]节奏总纲!AC1590</f>
        <v>1587</v>
      </c>
      <c r="R1590" s="153">
        <f>[1]节奏总纲!AD1590</f>
        <v>106.32232057377672</v>
      </c>
      <c r="S1590" s="153">
        <f>[1]节奏总纲!AE1590</f>
        <v>108.63694198120189</v>
      </c>
      <c r="T1590" s="153">
        <f>[1]节奏总纲!AF1590</f>
        <v>111.79443388475099</v>
      </c>
      <c r="U1590" s="153">
        <f>[1]节奏总纲!AG1590</f>
        <v>116.71478279442587</v>
      </c>
      <c r="V1590" s="153">
        <f>[1]节奏总纲!AH1590</f>
        <v>125.76880449290206</v>
      </c>
      <c r="AN1590" s="153">
        <f>[1]节奏总纲!AZ1590</f>
        <v>1587</v>
      </c>
      <c r="AO1590" s="153">
        <f>[1]节奏总纲!BA1590</f>
        <v>56.729843427097769</v>
      </c>
      <c r="AP1590" s="153">
        <f>[1]节奏总纲!BB1590</f>
        <v>58.249551246577305</v>
      </c>
      <c r="AQ1590" s="153">
        <f>[1]节奏总纲!BC1590</f>
        <v>60.211844419494433</v>
      </c>
      <c r="AR1590" s="153">
        <f>[1]节奏总纲!BD1590</f>
        <v>62.990357689011709</v>
      </c>
      <c r="AS1590" s="153">
        <f>[1]节奏总纲!BE1590</f>
        <v>67.713717205152378</v>
      </c>
    </row>
    <row r="1591" spans="17:45" x14ac:dyDescent="0.15">
      <c r="Q1591" s="153">
        <f>[1]节奏总纲!AC1591</f>
        <v>1588</v>
      </c>
      <c r="R1591" s="153">
        <f>[1]节奏总纲!AD1591</f>
        <v>106.33129730346607</v>
      </c>
      <c r="S1591" s="153">
        <f>[1]节奏总纲!AE1591</f>
        <v>108.6465694278285</v>
      </c>
      <c r="T1591" s="153">
        <f>[1]节奏总纲!AF1591</f>
        <v>111.80361503083188</v>
      </c>
      <c r="U1591" s="153">
        <f>[1]节奏总纲!AG1591</f>
        <v>116.72395609608931</v>
      </c>
      <c r="V1591" s="153">
        <f>[1]节奏总纲!AH1591</f>
        <v>125.77877278564425</v>
      </c>
      <c r="AN1591" s="153">
        <f>[1]节奏总纲!AZ1591</f>
        <v>1588</v>
      </c>
      <c r="AO1591" s="153">
        <f>[1]节奏总纲!BA1591</f>
        <v>56.734284976974394</v>
      </c>
      <c r="AP1591" s="153">
        <f>[1]节奏总纲!BB1591</f>
        <v>58.253694431925375</v>
      </c>
      <c r="AQ1591" s="153">
        <f>[1]节奏总纲!BC1591</f>
        <v>60.215967911844686</v>
      </c>
      <c r="AR1591" s="153">
        <f>[1]节奏总纲!BD1591</f>
        <v>62.994975622096625</v>
      </c>
      <c r="AS1591" s="153">
        <f>[1]节奏总纲!BE1591</f>
        <v>67.718169866186372</v>
      </c>
    </row>
    <row r="1592" spans="17:45" x14ac:dyDescent="0.15">
      <c r="Q1592" s="153">
        <f>[1]节奏总纲!AC1592</f>
        <v>1589</v>
      </c>
      <c r="R1592" s="153">
        <f>[1]节奏总纲!AD1592</f>
        <v>106.34027403315542</v>
      </c>
      <c r="S1592" s="153">
        <f>[1]节奏总纲!AE1592</f>
        <v>108.65619687445511</v>
      </c>
      <c r="T1592" s="153">
        <f>[1]节奏总纲!AF1592</f>
        <v>111.81279617691277</v>
      </c>
      <c r="U1592" s="153">
        <f>[1]节奏总纲!AG1592</f>
        <v>116.73312939775275</v>
      </c>
      <c r="V1592" s="153">
        <f>[1]节奏总纲!AH1592</f>
        <v>125.78874107838644</v>
      </c>
      <c r="AN1592" s="153">
        <f>[1]节奏总纲!AZ1592</f>
        <v>1589</v>
      </c>
      <c r="AO1592" s="153">
        <f>[1]节奏总纲!BA1592</f>
        <v>56.738726526851011</v>
      </c>
      <c r="AP1592" s="153">
        <f>[1]节奏总纲!BB1592</f>
        <v>58.257837617273445</v>
      </c>
      <c r="AQ1592" s="153">
        <f>[1]节奏总纲!BC1592</f>
        <v>60.220091404194946</v>
      </c>
      <c r="AR1592" s="153">
        <f>[1]节奏总纲!BD1592</f>
        <v>62.999593555181534</v>
      </c>
      <c r="AS1592" s="153">
        <f>[1]节奏总纲!BE1592</f>
        <v>67.722622527220381</v>
      </c>
    </row>
    <row r="1593" spans="17:45" x14ac:dyDescent="0.15">
      <c r="Q1593" s="153">
        <f>[1]节奏总纲!AC1593</f>
        <v>1590</v>
      </c>
      <c r="R1593" s="153">
        <f>[1]节奏总纲!AD1593</f>
        <v>106.34925076284478</v>
      </c>
      <c r="S1593" s="153">
        <f>[1]节奏总纲!AE1593</f>
        <v>108.66582432108173</v>
      </c>
      <c r="T1593" s="153">
        <f>[1]节奏总纲!AF1593</f>
        <v>111.82197732299366</v>
      </c>
      <c r="U1593" s="153">
        <f>[1]节奏总纲!AG1593</f>
        <v>116.7423026994162</v>
      </c>
      <c r="V1593" s="153">
        <f>[1]节奏总纲!AH1593</f>
        <v>125.79870937112862</v>
      </c>
      <c r="AN1593" s="153">
        <f>[1]节奏总纲!AZ1593</f>
        <v>1590</v>
      </c>
      <c r="AO1593" s="153">
        <f>[1]节奏总纲!BA1593</f>
        <v>56.743168076727635</v>
      </c>
      <c r="AP1593" s="153">
        <f>[1]节奏总纲!BB1593</f>
        <v>58.261980802621515</v>
      </c>
      <c r="AQ1593" s="153">
        <f>[1]节奏总纲!BC1593</f>
        <v>60.224214896545199</v>
      </c>
      <c r="AR1593" s="153">
        <f>[1]节奏总纲!BD1593</f>
        <v>63.00363929611192</v>
      </c>
      <c r="AS1593" s="153">
        <f>[1]节奏总纲!BE1593</f>
        <v>67.727075188254375</v>
      </c>
    </row>
    <row r="1594" spans="17:45" x14ac:dyDescent="0.15">
      <c r="Q1594" s="153">
        <f>[1]节奏总纲!AC1594</f>
        <v>1591</v>
      </c>
      <c r="R1594" s="153">
        <f>[1]节奏总纲!AD1594</f>
        <v>106.35822749253413</v>
      </c>
      <c r="S1594" s="153">
        <f>[1]节奏总纲!AE1594</f>
        <v>108.67545176770834</v>
      </c>
      <c r="T1594" s="153">
        <f>[1]节奏总纲!AF1594</f>
        <v>111.83115846907455</v>
      </c>
      <c r="U1594" s="153">
        <f>[1]节奏总纲!AG1594</f>
        <v>116.75147600107964</v>
      </c>
      <c r="V1594" s="153">
        <f>[1]节奏总纲!AH1594</f>
        <v>125.80867766387081</v>
      </c>
      <c r="AN1594" s="153">
        <f>[1]节奏总纲!AZ1594</f>
        <v>1591</v>
      </c>
      <c r="AO1594" s="153">
        <f>[1]节奏总纲!BA1594</f>
        <v>56.747609626604252</v>
      </c>
      <c r="AP1594" s="153">
        <f>[1]节奏总纲!BB1594</f>
        <v>58.266123987969586</v>
      </c>
      <c r="AQ1594" s="153">
        <f>[1]节奏总纲!BC1594</f>
        <v>60.228338388895459</v>
      </c>
      <c r="AR1594" s="153">
        <f>[1]节奏总纲!BD1594</f>
        <v>63.007629815580998</v>
      </c>
      <c r="AS1594" s="153">
        <f>[1]节奏总纲!BE1594</f>
        <v>67.731527849288369</v>
      </c>
    </row>
    <row r="1595" spans="17:45" x14ac:dyDescent="0.15">
      <c r="Q1595" s="153">
        <f>[1]节奏总纲!AC1595</f>
        <v>1592</v>
      </c>
      <c r="R1595" s="153">
        <f>[1]节奏总纲!AD1595</f>
        <v>106.36720422222346</v>
      </c>
      <c r="S1595" s="153">
        <f>[1]节奏总纲!AE1595</f>
        <v>108.68507921433495</v>
      </c>
      <c r="T1595" s="153">
        <f>[1]节奏总纲!AF1595</f>
        <v>111.84033961515544</v>
      </c>
      <c r="U1595" s="153">
        <f>[1]节奏总纲!AG1595</f>
        <v>116.76064930274308</v>
      </c>
      <c r="V1595" s="153">
        <f>[1]节奏总纲!AH1595</f>
        <v>125.818645956613</v>
      </c>
      <c r="AN1595" s="153">
        <f>[1]节奏总纲!AZ1595</f>
        <v>1592</v>
      </c>
      <c r="AO1595" s="153">
        <f>[1]节奏总纲!BA1595</f>
        <v>56.752051176480876</v>
      </c>
      <c r="AP1595" s="153">
        <f>[1]节奏总纲!BB1595</f>
        <v>58.270267173317656</v>
      </c>
      <c r="AQ1595" s="153">
        <f>[1]节奏总纲!BC1595</f>
        <v>60.232461881245712</v>
      </c>
      <c r="AR1595" s="153">
        <f>[1]节奏总纲!BD1595</f>
        <v>63.011620335050075</v>
      </c>
      <c r="AS1595" s="153">
        <f>[1]节奏总纲!BE1595</f>
        <v>67.735980510322364</v>
      </c>
    </row>
    <row r="1596" spans="17:45" x14ac:dyDescent="0.15">
      <c r="Q1596" s="153">
        <f>[1]节奏总纲!AC1596</f>
        <v>1593</v>
      </c>
      <c r="R1596" s="153">
        <f>[1]节奏总纲!AD1596</f>
        <v>106.37618095191281</v>
      </c>
      <c r="S1596" s="153">
        <f>[1]节奏总纲!AE1596</f>
        <v>108.69470666096157</v>
      </c>
      <c r="T1596" s="153">
        <f>[1]节奏总纲!AF1596</f>
        <v>111.84952076123633</v>
      </c>
      <c r="U1596" s="153">
        <f>[1]节奏总纲!AG1596</f>
        <v>116.76982260440653</v>
      </c>
      <c r="V1596" s="153">
        <f>[1]节奏总纲!AH1596</f>
        <v>125.82861424935518</v>
      </c>
      <c r="AN1596" s="153">
        <f>[1]节奏总纲!AZ1596</f>
        <v>1593</v>
      </c>
      <c r="AO1596" s="153">
        <f>[1]节奏总纲!BA1596</f>
        <v>56.7564927263575</v>
      </c>
      <c r="AP1596" s="153">
        <f>[1]节奏总纲!BB1596</f>
        <v>58.274410358665726</v>
      </c>
      <c r="AQ1596" s="153">
        <f>[1]节奏总纲!BC1596</f>
        <v>60.236585373595972</v>
      </c>
      <c r="AR1596" s="153">
        <f>[1]节奏总纲!BD1596</f>
        <v>63.015610854519153</v>
      </c>
      <c r="AS1596" s="153">
        <f>[1]节奏总纲!BE1596</f>
        <v>67.740433171356358</v>
      </c>
    </row>
    <row r="1597" spans="17:45" x14ac:dyDescent="0.15">
      <c r="Q1597" s="153">
        <f>[1]节奏总纲!AC1597</f>
        <v>1594</v>
      </c>
      <c r="R1597" s="153">
        <f>[1]节奏总纲!AD1597</f>
        <v>106.38515768160217</v>
      </c>
      <c r="S1597" s="153">
        <f>[1]节奏总纲!AE1597</f>
        <v>108.70433410758818</v>
      </c>
      <c r="T1597" s="153">
        <f>[1]节奏总纲!AF1597</f>
        <v>111.85870190731723</v>
      </c>
      <c r="U1597" s="153">
        <f>[1]节奏总纲!AG1597</f>
        <v>116.77899590606997</v>
      </c>
      <c r="V1597" s="153">
        <f>[1]节奏总纲!AH1597</f>
        <v>125.83858254209737</v>
      </c>
      <c r="AN1597" s="153">
        <f>[1]节奏总纲!AZ1597</f>
        <v>1594</v>
      </c>
      <c r="AO1597" s="153">
        <f>[1]节奏总纲!BA1597</f>
        <v>56.760934276234117</v>
      </c>
      <c r="AP1597" s="153">
        <f>[1]节奏总纲!BB1597</f>
        <v>58.278553544013796</v>
      </c>
      <c r="AQ1597" s="153">
        <f>[1]节奏总纲!BC1597</f>
        <v>60.240708865946225</v>
      </c>
      <c r="AR1597" s="153">
        <f>[1]节奏总纲!BD1597</f>
        <v>63.01960137398823</v>
      </c>
      <c r="AS1597" s="153">
        <f>[1]节奏总纲!BE1597</f>
        <v>67.744885832390352</v>
      </c>
    </row>
    <row r="1598" spans="17:45" x14ac:dyDescent="0.15">
      <c r="Q1598" s="153">
        <f>[1]节奏总纲!AC1598</f>
        <v>1595</v>
      </c>
      <c r="R1598" s="153">
        <f>[1]节奏总纲!AD1598</f>
        <v>106.39413441129152</v>
      </c>
      <c r="S1598" s="153">
        <f>[1]节奏总纲!AE1598</f>
        <v>108.71396155421479</v>
      </c>
      <c r="T1598" s="153">
        <f>[1]节奏总纲!AF1598</f>
        <v>111.86788305339812</v>
      </c>
      <c r="U1598" s="153">
        <f>[1]节奏总纲!AG1598</f>
        <v>116.7881692077334</v>
      </c>
      <c r="V1598" s="153">
        <f>[1]节奏总纲!AH1598</f>
        <v>125.84855083483956</v>
      </c>
      <c r="AN1598" s="153">
        <f>[1]节奏总纲!AZ1598</f>
        <v>1595</v>
      </c>
      <c r="AO1598" s="153">
        <f>[1]节奏总纲!BA1598</f>
        <v>56.765375826110741</v>
      </c>
      <c r="AP1598" s="153">
        <f>[1]节奏总纲!BB1598</f>
        <v>58.282696729361859</v>
      </c>
      <c r="AQ1598" s="153">
        <f>[1]节奏总纲!BC1598</f>
        <v>60.244832358296485</v>
      </c>
      <c r="AR1598" s="153">
        <f>[1]节奏总纲!BD1598</f>
        <v>63.023591893457308</v>
      </c>
      <c r="AS1598" s="153">
        <f>[1]节奏总纲!BE1598</f>
        <v>67.749338493424347</v>
      </c>
    </row>
    <row r="1599" spans="17:45" x14ac:dyDescent="0.15">
      <c r="Q1599" s="153">
        <f>[1]节奏总纲!AC1599</f>
        <v>1596</v>
      </c>
      <c r="R1599" s="153">
        <f>[1]节奏总纲!AD1599</f>
        <v>106.40311114098087</v>
      </c>
      <c r="S1599" s="153">
        <f>[1]节奏总纲!AE1599</f>
        <v>108.72358900084141</v>
      </c>
      <c r="T1599" s="153">
        <f>[1]节奏总纲!AF1599</f>
        <v>111.87706419947901</v>
      </c>
      <c r="U1599" s="153">
        <f>[1]节奏总纲!AG1599</f>
        <v>116.79734250939686</v>
      </c>
      <c r="V1599" s="153">
        <f>[1]节奏总纲!AH1599</f>
        <v>125.85851912758173</v>
      </c>
      <c r="AN1599" s="153">
        <f>[1]节奏总纲!AZ1599</f>
        <v>1596</v>
      </c>
      <c r="AO1599" s="153">
        <f>[1]节奏总纲!BA1599</f>
        <v>56.769817375987365</v>
      </c>
      <c r="AP1599" s="153">
        <f>[1]节奏总纲!BB1599</f>
        <v>58.28683991470993</v>
      </c>
      <c r="AQ1599" s="153">
        <f>[1]节奏总纲!BC1599</f>
        <v>60.248955850646738</v>
      </c>
      <c r="AR1599" s="153">
        <f>[1]节奏总纲!BD1599</f>
        <v>63.027582412926385</v>
      </c>
      <c r="AS1599" s="153">
        <f>[1]节奏总纲!BE1599</f>
        <v>67.753791154458341</v>
      </c>
    </row>
    <row r="1600" spans="17:45" x14ac:dyDescent="0.15">
      <c r="Q1600" s="153">
        <f>[1]节奏总纲!AC1600</f>
        <v>1597</v>
      </c>
      <c r="R1600" s="153">
        <f>[1]节奏总纲!AD1600</f>
        <v>106.41208787067022</v>
      </c>
      <c r="S1600" s="153">
        <f>[1]节奏总纲!AE1600</f>
        <v>108.73321644746802</v>
      </c>
      <c r="T1600" s="153">
        <f>[1]节奏总纲!AF1600</f>
        <v>111.8862453455599</v>
      </c>
      <c r="U1600" s="153">
        <f>[1]节奏总纲!AG1600</f>
        <v>116.80651581106029</v>
      </c>
      <c r="V1600" s="153">
        <f>[1]节奏总纲!AH1600</f>
        <v>125.86848742032392</v>
      </c>
      <c r="AN1600" s="153">
        <f>[1]节奏总纲!AZ1600</f>
        <v>1597</v>
      </c>
      <c r="AO1600" s="153">
        <f>[1]节奏总纲!BA1600</f>
        <v>56.774258925863982</v>
      </c>
      <c r="AP1600" s="153">
        <f>[1]节奏总纲!BB1600</f>
        <v>58.290983100058</v>
      </c>
      <c r="AQ1600" s="153">
        <f>[1]节奏总纲!BC1600</f>
        <v>60.253079342996998</v>
      </c>
      <c r="AR1600" s="153">
        <f>[1]节奏总纲!BD1600</f>
        <v>63.031572932395463</v>
      </c>
      <c r="AS1600" s="153">
        <f>[1]节奏总纲!BE1600</f>
        <v>67.758243815492349</v>
      </c>
    </row>
    <row r="1601" spans="17:45" x14ac:dyDescent="0.15">
      <c r="Q1601" s="153">
        <f>[1]节奏总纲!AC1601</f>
        <v>1598</v>
      </c>
      <c r="R1601" s="153">
        <f>[1]节奏总纲!AD1601</f>
        <v>106.42106460035957</v>
      </c>
      <c r="S1601" s="153">
        <f>[1]节奏总纲!AE1601</f>
        <v>108.74284389409463</v>
      </c>
      <c r="T1601" s="153">
        <f>[1]节奏总纲!AF1601</f>
        <v>111.89542649164079</v>
      </c>
      <c r="U1601" s="153">
        <f>[1]节奏总纲!AG1601</f>
        <v>116.81568911272373</v>
      </c>
      <c r="V1601" s="153">
        <f>[1]节奏总纲!AH1601</f>
        <v>125.8784557130661</v>
      </c>
      <c r="AN1601" s="153">
        <f>[1]节奏总纲!AZ1601</f>
        <v>1598</v>
      </c>
      <c r="AO1601" s="153">
        <f>[1]节奏总纲!BA1601</f>
        <v>56.778700475740607</v>
      </c>
      <c r="AP1601" s="153">
        <f>[1]节奏总纲!BB1601</f>
        <v>58.29512628540607</v>
      </c>
      <c r="AQ1601" s="153">
        <f>[1]节奏总纲!BC1601</f>
        <v>60.25720283534725</v>
      </c>
      <c r="AR1601" s="153">
        <f>[1]节奏总纲!BD1601</f>
        <v>63.03556345186454</v>
      </c>
      <c r="AS1601" s="153">
        <f>[1]节奏总纲!BE1601</f>
        <v>67.762696476526344</v>
      </c>
    </row>
    <row r="1602" spans="17:45" x14ac:dyDescent="0.15">
      <c r="Q1602" s="153">
        <f>[1]节奏总纲!AC1602</f>
        <v>1599</v>
      </c>
      <c r="R1602" s="153">
        <f>[1]节奏总纲!AD1602</f>
        <v>106.43004133004892</v>
      </c>
      <c r="S1602" s="153">
        <f>[1]节奏总纲!AE1602</f>
        <v>108.75247134072126</v>
      </c>
      <c r="T1602" s="153">
        <f>[1]节奏总纲!AF1602</f>
        <v>111.90460763772168</v>
      </c>
      <c r="U1602" s="153">
        <f>[1]节奏总纲!AG1602</f>
        <v>116.82486241438718</v>
      </c>
      <c r="V1602" s="153">
        <f>[1]节奏总纲!AH1602</f>
        <v>125.88842400580829</v>
      </c>
      <c r="AN1602" s="153">
        <f>[1]节奏总纲!AZ1602</f>
        <v>1599</v>
      </c>
      <c r="AO1602" s="153">
        <f>[1]节奏总纲!BA1602</f>
        <v>56.783142025617231</v>
      </c>
      <c r="AP1602" s="153">
        <f>[1]节奏总纲!BB1602</f>
        <v>58.29926947075414</v>
      </c>
      <c r="AQ1602" s="153">
        <f>[1]节奏总纲!BC1602</f>
        <v>60.26132632769751</v>
      </c>
      <c r="AR1602" s="153">
        <f>[1]节奏总纲!BD1602</f>
        <v>63.039553971333618</v>
      </c>
      <c r="AS1602" s="153">
        <f>[1]节奏总纲!BE1602</f>
        <v>67.767149137560338</v>
      </c>
    </row>
    <row r="1603" spans="17:45" x14ac:dyDescent="0.15">
      <c r="Q1603" s="153">
        <f>[1]节奏总纲!AC1603</f>
        <v>1600</v>
      </c>
      <c r="R1603" s="153">
        <f>[1]节奏总纲!AD1603</f>
        <v>106.43901805973827</v>
      </c>
      <c r="S1603" s="153">
        <f>[1]节奏总纲!AE1603</f>
        <v>108.76209878734787</v>
      </c>
      <c r="T1603" s="153">
        <f>[1]节奏总纲!AF1603</f>
        <v>111.91378878380257</v>
      </c>
      <c r="U1603" s="153">
        <f>[1]节奏总纲!AG1603</f>
        <v>116.83403571605062</v>
      </c>
      <c r="V1603" s="153">
        <f>[1]节奏总纲!AH1603</f>
        <v>125.89839229855048</v>
      </c>
      <c r="AN1603" s="153">
        <f>[1]节奏总纲!AZ1603</f>
        <v>1600</v>
      </c>
      <c r="AO1603" s="153">
        <f>[1]节奏总纲!BA1603</f>
        <v>56.787583575493848</v>
      </c>
      <c r="AP1603" s="153">
        <f>[1]节奏总纲!BB1603</f>
        <v>58.303412656102211</v>
      </c>
      <c r="AQ1603" s="153">
        <f>[1]节奏总纲!BC1603</f>
        <v>60.265449820047763</v>
      </c>
      <c r="AR1603" s="153">
        <f>[1]节奏总纲!BD1603</f>
        <v>63.043544490802695</v>
      </c>
      <c r="AS1603" s="153">
        <f>[1]节奏总纲!BE1603</f>
        <v>67.771601798594332</v>
      </c>
    </row>
    <row r="1604" spans="17:45" x14ac:dyDescent="0.15">
      <c r="Q1604" s="153">
        <f>[1]节奏总纲!AC1604</f>
        <v>1601</v>
      </c>
      <c r="R1604" s="153">
        <f>[1]节奏总纲!AD1604</f>
        <v>106.44799478942763</v>
      </c>
      <c r="S1604" s="153">
        <f>[1]节奏总纲!AE1604</f>
        <v>108.77172623397448</v>
      </c>
      <c r="T1604" s="153">
        <f>[1]节奏总纲!AF1604</f>
        <v>111.92296992988346</v>
      </c>
      <c r="U1604" s="153">
        <f>[1]节奏总纲!AG1604</f>
        <v>116.84320901771407</v>
      </c>
      <c r="V1604" s="153">
        <f>[1]节奏总纲!AH1604</f>
        <v>125.90836059129266</v>
      </c>
      <c r="AN1604" s="153">
        <f>[1]节奏总纲!AZ1604</f>
        <v>1601</v>
      </c>
      <c r="AO1604" s="153">
        <f>[1]节奏总纲!BA1604</f>
        <v>56.792025125370472</v>
      </c>
      <c r="AP1604" s="153">
        <f>[1]节奏总纲!BB1604</f>
        <v>58.307555841450281</v>
      </c>
      <c r="AQ1604" s="153">
        <f>[1]节奏总纲!BC1604</f>
        <v>60.269573312398023</v>
      </c>
      <c r="AR1604" s="153">
        <f>[1]节奏总纲!BD1604</f>
        <v>63.047535010271773</v>
      </c>
      <c r="AS1604" s="153">
        <f>[1]节奏总纲!BE1604</f>
        <v>67.776054459628327</v>
      </c>
    </row>
    <row r="1605" spans="17:45" x14ac:dyDescent="0.15">
      <c r="Q1605" s="153">
        <f>[1]节奏总纲!AC1605</f>
        <v>1602</v>
      </c>
      <c r="R1605" s="153">
        <f>[1]节奏总纲!AD1605</f>
        <v>106.45697151911698</v>
      </c>
      <c r="S1605" s="153">
        <f>[1]节奏总纲!AE1605</f>
        <v>108.78135368060109</v>
      </c>
      <c r="T1605" s="153">
        <f>[1]节奏总纲!AF1605</f>
        <v>111.93215107596436</v>
      </c>
      <c r="U1605" s="153">
        <f>[1]节奏总纲!AG1605</f>
        <v>116.85238231937751</v>
      </c>
      <c r="V1605" s="153">
        <f>[1]节奏总纲!AH1605</f>
        <v>125.91832888403485</v>
      </c>
      <c r="AN1605" s="153">
        <f>[1]节奏总纲!AZ1605</f>
        <v>1602</v>
      </c>
      <c r="AO1605" s="153">
        <f>[1]节奏总纲!BA1605</f>
        <v>56.796466675247096</v>
      </c>
      <c r="AP1605" s="153">
        <f>[1]节奏总纲!BB1605</f>
        <v>58.311699026798351</v>
      </c>
      <c r="AQ1605" s="153">
        <f>[1]节奏总纲!BC1605</f>
        <v>60.273696804748276</v>
      </c>
      <c r="AR1605" s="153">
        <f>[1]节奏总纲!BD1605</f>
        <v>63.05152552974085</v>
      </c>
      <c r="AS1605" s="153">
        <f>[1]节奏总纲!BE1605</f>
        <v>67.780507120662321</v>
      </c>
    </row>
    <row r="1606" spans="17:45" x14ac:dyDescent="0.15">
      <c r="Q1606" s="153">
        <f>[1]节奏总纲!AC1606</f>
        <v>1603</v>
      </c>
      <c r="R1606" s="153">
        <f>[1]节奏总纲!AD1606</f>
        <v>106.46594824880633</v>
      </c>
      <c r="S1606" s="153">
        <f>[1]节奏总纲!AE1606</f>
        <v>108.79098112722771</v>
      </c>
      <c r="T1606" s="153">
        <f>[1]节奏总纲!AF1606</f>
        <v>111.94133222204525</v>
      </c>
      <c r="U1606" s="153">
        <f>[1]节奏总纲!AG1606</f>
        <v>116.86155562104095</v>
      </c>
      <c r="V1606" s="153">
        <f>[1]节奏总纲!AH1606</f>
        <v>125.92829717677704</v>
      </c>
      <c r="AN1606" s="153">
        <f>[1]节奏总纲!AZ1606</f>
        <v>1603</v>
      </c>
      <c r="AO1606" s="153">
        <f>[1]节奏总纲!BA1606</f>
        <v>56.800908225123713</v>
      </c>
      <c r="AP1606" s="153">
        <f>[1]节奏总纲!BB1606</f>
        <v>58.315842212146421</v>
      </c>
      <c r="AQ1606" s="153">
        <f>[1]节奏总纲!BC1606</f>
        <v>60.277820297098536</v>
      </c>
      <c r="AR1606" s="153">
        <f>[1]节奏总纲!BD1606</f>
        <v>63.055516049209928</v>
      </c>
      <c r="AS1606" s="153">
        <f>[1]节奏总纲!BE1606</f>
        <v>67.784959781696315</v>
      </c>
    </row>
    <row r="1607" spans="17:45" x14ac:dyDescent="0.15">
      <c r="Q1607" s="153">
        <f>[1]节奏总纲!AC1607</f>
        <v>1604</v>
      </c>
      <c r="R1607" s="153">
        <f>[1]节奏总纲!AD1607</f>
        <v>106.47492497849568</v>
      </c>
      <c r="S1607" s="153">
        <f>[1]节奏总纲!AE1607</f>
        <v>108.80060857385432</v>
      </c>
      <c r="T1607" s="153">
        <f>[1]节奏总纲!AF1607</f>
        <v>111.95051336812614</v>
      </c>
      <c r="U1607" s="153">
        <f>[1]节奏总纲!AG1607</f>
        <v>116.8707289227044</v>
      </c>
      <c r="V1607" s="153">
        <f>[1]节奏总纲!AH1607</f>
        <v>125.93826546951922</v>
      </c>
      <c r="AN1607" s="153">
        <f>[1]节奏总纲!AZ1607</f>
        <v>1604</v>
      </c>
      <c r="AO1607" s="153">
        <f>[1]节奏总纲!BA1607</f>
        <v>56.805349775000337</v>
      </c>
      <c r="AP1607" s="153">
        <f>[1]节奏总纲!BB1607</f>
        <v>58.319985397494492</v>
      </c>
      <c r="AQ1607" s="153">
        <f>[1]节奏总纲!BC1607</f>
        <v>60.281943789448789</v>
      </c>
      <c r="AR1607" s="153">
        <f>[1]节奏总纲!BD1607</f>
        <v>63.059506568679005</v>
      </c>
      <c r="AS1607" s="153">
        <f>[1]节奏总纲!BE1607</f>
        <v>67.789412442730324</v>
      </c>
    </row>
    <row r="1608" spans="17:45" x14ac:dyDescent="0.15">
      <c r="Q1608" s="153">
        <f>[1]节奏总纲!AC1608</f>
        <v>1605</v>
      </c>
      <c r="R1608" s="153">
        <f>[1]节奏总纲!AD1608</f>
        <v>106.48390170818503</v>
      </c>
      <c r="S1608" s="153">
        <f>[1]节奏总纲!AE1608</f>
        <v>108.81023602048093</v>
      </c>
      <c r="T1608" s="153">
        <f>[1]节奏总纲!AF1608</f>
        <v>111.95969451420702</v>
      </c>
      <c r="U1608" s="153">
        <f>[1]节奏总纲!AG1608</f>
        <v>116.87990222436784</v>
      </c>
      <c r="V1608" s="153">
        <f>[1]节奏总纲!AH1608</f>
        <v>125.94823376226141</v>
      </c>
      <c r="AN1608" s="153">
        <f>[1]节奏总纲!AZ1608</f>
        <v>1605</v>
      </c>
      <c r="AO1608" s="153">
        <f>[1]节奏总纲!BA1608</f>
        <v>56.809791324876961</v>
      </c>
      <c r="AP1608" s="153">
        <f>[1]节奏总纲!BB1608</f>
        <v>58.324128582842562</v>
      </c>
      <c r="AQ1608" s="153">
        <f>[1]节奏总纲!BC1608</f>
        <v>60.286067281799049</v>
      </c>
      <c r="AR1608" s="153">
        <f>[1]节奏总纲!BD1608</f>
        <v>63.063497088148083</v>
      </c>
      <c r="AS1608" s="153">
        <f>[1]节奏总纲!BE1608</f>
        <v>67.793865103764318</v>
      </c>
    </row>
    <row r="1609" spans="17:45" x14ac:dyDescent="0.15">
      <c r="Q1609" s="153">
        <f>[1]节奏总纲!AC1609</f>
        <v>1606</v>
      </c>
      <c r="R1609" s="153">
        <f>[1]节奏总纲!AD1609</f>
        <v>106.49287843787438</v>
      </c>
      <c r="S1609" s="153">
        <f>[1]节奏总纲!AE1609</f>
        <v>108.81986346710755</v>
      </c>
      <c r="T1609" s="153">
        <f>[1]节奏总纲!AF1609</f>
        <v>111.96887566028791</v>
      </c>
      <c r="U1609" s="153">
        <f>[1]节奏总纲!AG1609</f>
        <v>116.88907552603128</v>
      </c>
      <c r="V1609" s="153">
        <f>[1]节奏总纲!AH1609</f>
        <v>125.9582020550036</v>
      </c>
      <c r="AN1609" s="153">
        <f>[1]节奏总纲!AZ1609</f>
        <v>1606</v>
      </c>
      <c r="AO1609" s="153">
        <f>[1]节奏总纲!BA1609</f>
        <v>56.814232874753579</v>
      </c>
      <c r="AP1609" s="153">
        <f>[1]节奏总纲!BB1609</f>
        <v>58.328271768190632</v>
      </c>
      <c r="AQ1609" s="153">
        <f>[1]节奏总纲!BC1609</f>
        <v>60.290190774149302</v>
      </c>
      <c r="AR1609" s="153">
        <f>[1]节奏总纲!BD1609</f>
        <v>63.06748760761716</v>
      </c>
      <c r="AS1609" s="153">
        <f>[1]节奏总纲!BE1609</f>
        <v>67.798317764798313</v>
      </c>
    </row>
    <row r="1610" spans="17:45" x14ac:dyDescent="0.15">
      <c r="Q1610" s="153">
        <f>[1]节奏总纲!AC1610</f>
        <v>1607</v>
      </c>
      <c r="R1610" s="153">
        <f>[1]节奏总纲!AD1610</f>
        <v>106.50185516756373</v>
      </c>
      <c r="S1610" s="153">
        <f>[1]节奏总纲!AE1610</f>
        <v>108.82949091373416</v>
      </c>
      <c r="T1610" s="153">
        <f>[1]节奏总纲!AF1610</f>
        <v>111.9780568063688</v>
      </c>
      <c r="U1610" s="153">
        <f>[1]节奏总纲!AG1610</f>
        <v>116.89824882769473</v>
      </c>
      <c r="V1610" s="153">
        <f>[1]节奏总纲!AH1610</f>
        <v>125.96817034774578</v>
      </c>
      <c r="AN1610" s="153">
        <f>[1]节奏总纲!AZ1610</f>
        <v>1607</v>
      </c>
      <c r="AO1610" s="153">
        <f>[1]节奏总纲!BA1610</f>
        <v>56.818674424630203</v>
      </c>
      <c r="AP1610" s="153">
        <f>[1]节奏总纲!BB1610</f>
        <v>58.332414953538702</v>
      </c>
      <c r="AQ1610" s="153">
        <f>[1]节奏总纲!BC1610</f>
        <v>60.294314266499562</v>
      </c>
      <c r="AR1610" s="153">
        <f>[1]节奏总纲!BD1610</f>
        <v>63.071478127086237</v>
      </c>
      <c r="AS1610" s="153">
        <f>[1]节奏总纲!BE1610</f>
        <v>67.802770425832307</v>
      </c>
    </row>
    <row r="1611" spans="17:45" x14ac:dyDescent="0.15">
      <c r="Q1611" s="153">
        <f>[1]节奏总纲!AC1611</f>
        <v>1608</v>
      </c>
      <c r="R1611" s="153">
        <f>[1]节奏总纲!AD1611</f>
        <v>106.51083189725308</v>
      </c>
      <c r="S1611" s="153">
        <f>[1]节奏总纲!AE1611</f>
        <v>108.83911836036077</v>
      </c>
      <c r="T1611" s="153">
        <f>[1]节奏总纲!AF1611</f>
        <v>111.98723795244969</v>
      </c>
      <c r="U1611" s="153">
        <f>[1]节奏总纲!AG1611</f>
        <v>116.90742212935817</v>
      </c>
      <c r="V1611" s="153">
        <f>[1]节奏总纲!AH1611</f>
        <v>125.97813864048797</v>
      </c>
      <c r="AN1611" s="153">
        <f>[1]节奏总纲!AZ1611</f>
        <v>1608</v>
      </c>
      <c r="AO1611" s="153">
        <f>[1]节奏总纲!BA1611</f>
        <v>56.823115974506827</v>
      </c>
      <c r="AP1611" s="153">
        <f>[1]节奏总纲!BB1611</f>
        <v>58.336558138886772</v>
      </c>
      <c r="AQ1611" s="153">
        <f>[1]节奏总纲!BC1611</f>
        <v>60.298437758849815</v>
      </c>
      <c r="AR1611" s="153">
        <f>[1]节奏总纲!BD1611</f>
        <v>63.075468646555315</v>
      </c>
      <c r="AS1611" s="153">
        <f>[1]节奏总纲!BE1611</f>
        <v>67.807223086866301</v>
      </c>
    </row>
    <row r="1612" spans="17:45" x14ac:dyDescent="0.15">
      <c r="Q1612" s="153">
        <f>[1]节奏总纲!AC1612</f>
        <v>1609</v>
      </c>
      <c r="R1612" s="153">
        <f>[1]节奏总纲!AD1612</f>
        <v>106.51980862694244</v>
      </c>
      <c r="S1612" s="153">
        <f>[1]节奏总纲!AE1612</f>
        <v>108.8487458069874</v>
      </c>
      <c r="T1612" s="153">
        <f>[1]节奏总纲!AF1612</f>
        <v>111.99641909853058</v>
      </c>
      <c r="U1612" s="153">
        <f>[1]节奏总纲!AG1612</f>
        <v>116.91659543102161</v>
      </c>
      <c r="V1612" s="153">
        <f>[1]节奏总纲!AH1612</f>
        <v>125.98810693323016</v>
      </c>
      <c r="AN1612" s="153">
        <f>[1]节奏总纲!AZ1612</f>
        <v>1609</v>
      </c>
      <c r="AO1612" s="153">
        <f>[1]节奏总纲!BA1612</f>
        <v>56.827557524383444</v>
      </c>
      <c r="AP1612" s="153">
        <f>[1]节奏总纲!BB1612</f>
        <v>58.340701324234843</v>
      </c>
      <c r="AQ1612" s="153">
        <f>[1]节奏总纲!BC1612</f>
        <v>60.302561251200075</v>
      </c>
      <c r="AR1612" s="153">
        <f>[1]节奏总纲!BD1612</f>
        <v>63.079459166024392</v>
      </c>
      <c r="AS1612" s="153">
        <f>[1]节奏总纲!BE1612</f>
        <v>67.811675747900296</v>
      </c>
    </row>
    <row r="1613" spans="17:45" x14ac:dyDescent="0.15">
      <c r="Q1613" s="153">
        <f>[1]节奏总纲!AC1613</f>
        <v>1610</v>
      </c>
      <c r="R1613" s="153">
        <f>[1]节奏总纲!AD1613</f>
        <v>106.52878535663179</v>
      </c>
      <c r="S1613" s="153">
        <f>[1]节奏总纲!AE1613</f>
        <v>108.858373253614</v>
      </c>
      <c r="T1613" s="153">
        <f>[1]节奏总纲!AF1613</f>
        <v>112.00519900172145</v>
      </c>
      <c r="U1613" s="153">
        <f>[1]节奏总纲!AG1613</f>
        <v>116.92576873268506</v>
      </c>
      <c r="V1613" s="153">
        <f>[1]节奏总纲!AH1613</f>
        <v>125.99807522597234</v>
      </c>
      <c r="AN1613" s="153">
        <f>[1]节奏总纲!AZ1613</f>
        <v>1610</v>
      </c>
      <c r="AO1613" s="153">
        <f>[1]节奏总纲!BA1613</f>
        <v>56.831999074260068</v>
      </c>
      <c r="AP1613" s="153">
        <f>[1]节奏总纲!BB1613</f>
        <v>58.344844509582913</v>
      </c>
      <c r="AQ1613" s="153">
        <f>[1]节奏总纲!BC1613</f>
        <v>60.306684743550328</v>
      </c>
      <c r="AR1613" s="153">
        <f>[1]节奏总纲!BD1613</f>
        <v>63.08344968549347</v>
      </c>
      <c r="AS1613" s="153">
        <f>[1]节奏总纲!BE1613</f>
        <v>67.81612840893429</v>
      </c>
    </row>
    <row r="1614" spans="17:45" x14ac:dyDescent="0.15">
      <c r="Q1614" s="153">
        <f>[1]节奏总纲!AC1614</f>
        <v>1611</v>
      </c>
      <c r="R1614" s="153">
        <f>[1]节奏总纲!AD1614</f>
        <v>106.53776208632114</v>
      </c>
      <c r="S1614" s="153">
        <f>[1]节奏总纲!AE1614</f>
        <v>108.86800070024061</v>
      </c>
      <c r="T1614" s="153">
        <f>[1]节奏总纲!AF1614</f>
        <v>112.01372234268081</v>
      </c>
      <c r="U1614" s="153">
        <f>[1]节奏总纲!AG1614</f>
        <v>116.9349420343485</v>
      </c>
      <c r="V1614" s="153">
        <f>[1]节奏总纲!AH1614</f>
        <v>126.00736231565979</v>
      </c>
      <c r="AN1614" s="153">
        <f>[1]节奏总纲!AZ1614</f>
        <v>1611</v>
      </c>
      <c r="AO1614" s="153">
        <f>[1]节奏总纲!BA1614</f>
        <v>56.836440624136685</v>
      </c>
      <c r="AP1614" s="153">
        <f>[1]节奏总纲!BB1614</f>
        <v>58.348987694930983</v>
      </c>
      <c r="AQ1614" s="153">
        <f>[1]节奏总纲!BC1614</f>
        <v>60.310808235900588</v>
      </c>
      <c r="AR1614" s="153">
        <f>[1]节奏总纲!BD1614</f>
        <v>63.087440204962547</v>
      </c>
      <c r="AS1614" s="153">
        <f>[1]节奏总纲!BE1614</f>
        <v>67.820581069968284</v>
      </c>
    </row>
    <row r="1615" spans="17:45" x14ac:dyDescent="0.15">
      <c r="Q1615" s="153">
        <f>[1]节奏总纲!AC1615</f>
        <v>1612</v>
      </c>
      <c r="R1615" s="153">
        <f>[1]节奏总纲!AD1615</f>
        <v>106.54673881601049</v>
      </c>
      <c r="S1615" s="153">
        <f>[1]节奏总纲!AE1615</f>
        <v>108.87762814686724</v>
      </c>
      <c r="T1615" s="153">
        <f>[1]节奏总纲!AF1615</f>
        <v>112.02224568364018</v>
      </c>
      <c r="U1615" s="153">
        <f>[1]节奏总纲!AG1615</f>
        <v>116.94411533601193</v>
      </c>
      <c r="V1615" s="153">
        <f>[1]节奏总纲!AH1615</f>
        <v>126.0164863968439</v>
      </c>
      <c r="AN1615" s="153">
        <f>[1]节奏总纲!AZ1615</f>
        <v>1612</v>
      </c>
      <c r="AO1615" s="153">
        <f>[1]节奏总纲!BA1615</f>
        <v>56.840882174013309</v>
      </c>
      <c r="AP1615" s="153">
        <f>[1]节奏总纲!BB1615</f>
        <v>58.353130880279053</v>
      </c>
      <c r="AQ1615" s="153">
        <f>[1]节奏总纲!BC1615</f>
        <v>60.314931728250841</v>
      </c>
      <c r="AR1615" s="153">
        <f>[1]节奏总纲!BD1615</f>
        <v>63.091430724431625</v>
      </c>
      <c r="AS1615" s="153">
        <f>[1]节奏总纲!BE1615</f>
        <v>67.825033731002293</v>
      </c>
    </row>
    <row r="1616" spans="17:45" x14ac:dyDescent="0.15">
      <c r="Q1616" s="153">
        <f>[1]节奏总纲!AC1616</f>
        <v>1613</v>
      </c>
      <c r="R1616" s="153">
        <f>[1]节奏总纲!AD1616</f>
        <v>106.55571554569984</v>
      </c>
      <c r="S1616" s="153">
        <f>[1]节奏总纲!AE1616</f>
        <v>108.88725559349385</v>
      </c>
      <c r="T1616" s="153">
        <f>[1]节奏总纲!AF1616</f>
        <v>112.03076902459954</v>
      </c>
      <c r="U1616" s="153">
        <f>[1]节奏总纲!AG1616</f>
        <v>116.95328863767539</v>
      </c>
      <c r="V1616" s="153">
        <f>[1]节奏总纲!AH1616</f>
        <v>126.025610478028</v>
      </c>
      <c r="AN1616" s="153">
        <f>[1]节奏总纲!AZ1616</f>
        <v>1613</v>
      </c>
      <c r="AO1616" s="153">
        <f>[1]节奏总纲!BA1616</f>
        <v>56.845323723889933</v>
      </c>
      <c r="AP1616" s="153">
        <f>[1]节奏总纲!BB1616</f>
        <v>58.357274065627124</v>
      </c>
      <c r="AQ1616" s="153">
        <f>[1]节奏总纲!BC1616</f>
        <v>60.319055220601101</v>
      </c>
      <c r="AR1616" s="153">
        <f>[1]节奏总纲!BD1616</f>
        <v>63.095421243900702</v>
      </c>
      <c r="AS1616" s="153">
        <f>[1]节奏总纲!BE1616</f>
        <v>67.829486392036287</v>
      </c>
    </row>
    <row r="1617" spans="17:45" x14ac:dyDescent="0.15">
      <c r="Q1617" s="153">
        <f>[1]节奏总纲!AC1617</f>
        <v>1614</v>
      </c>
      <c r="R1617" s="153">
        <f>[1]节奏总纲!AD1617</f>
        <v>106.56469227538919</v>
      </c>
      <c r="S1617" s="153">
        <f>[1]节奏总纲!AE1617</f>
        <v>108.89688304012046</v>
      </c>
      <c r="T1617" s="153">
        <f>[1]节奏总纲!AF1617</f>
        <v>112.03929236555889</v>
      </c>
      <c r="U1617" s="153">
        <f>[1]节奏总纲!AG1617</f>
        <v>116.96246193933882</v>
      </c>
      <c r="V1617" s="153">
        <f>[1]节奏总纲!AH1617</f>
        <v>126.03473455921211</v>
      </c>
      <c r="AN1617" s="153">
        <f>[1]节奏总纲!AZ1617</f>
        <v>1614</v>
      </c>
      <c r="AO1617" s="153">
        <f>[1]节奏总纲!BA1617</f>
        <v>56.84976527376655</v>
      </c>
      <c r="AP1617" s="153">
        <f>[1]节奏总纲!BB1617</f>
        <v>58.361417250975194</v>
      </c>
      <c r="AQ1617" s="153">
        <f>[1]节奏总纲!BC1617</f>
        <v>60.323178712951353</v>
      </c>
      <c r="AR1617" s="153">
        <f>[1]节奏总纲!BD1617</f>
        <v>63.09941176336978</v>
      </c>
      <c r="AS1617" s="153">
        <f>[1]节奏总纲!BE1617</f>
        <v>67.833939053070281</v>
      </c>
    </row>
    <row r="1618" spans="17:45" x14ac:dyDescent="0.15">
      <c r="Q1618" s="153">
        <f>[1]节奏总纲!AC1618</f>
        <v>1615</v>
      </c>
      <c r="R1618" s="153">
        <f>[1]节奏总纲!AD1618</f>
        <v>106.57366900507854</v>
      </c>
      <c r="S1618" s="153">
        <f>[1]节奏总纲!AE1618</f>
        <v>108.90651048674707</v>
      </c>
      <c r="T1618" s="153">
        <f>[1]节奏总纲!AF1618</f>
        <v>112.04781570651826</v>
      </c>
      <c r="U1618" s="153">
        <f>[1]节奏总纲!AG1618</f>
        <v>116.97163524100226</v>
      </c>
      <c r="V1618" s="153">
        <f>[1]节奏总纲!AH1618</f>
        <v>126.04385864039621</v>
      </c>
      <c r="AN1618" s="153">
        <f>[1]节奏总纲!AZ1618</f>
        <v>1615</v>
      </c>
      <c r="AO1618" s="153">
        <f>[1]节奏总纲!BA1618</f>
        <v>56.854206823643175</v>
      </c>
      <c r="AP1618" s="153">
        <f>[1]节奏总纲!BB1618</f>
        <v>58.365560436323264</v>
      </c>
      <c r="AQ1618" s="153">
        <f>[1]节奏总纲!BC1618</f>
        <v>60.327302205301613</v>
      </c>
      <c r="AR1618" s="153">
        <f>[1]节奏总纲!BD1618</f>
        <v>63.103402282838857</v>
      </c>
      <c r="AS1618" s="153">
        <f>[1]节奏总纲!BE1618</f>
        <v>67.838391714104276</v>
      </c>
    </row>
    <row r="1619" spans="17:45" x14ac:dyDescent="0.15">
      <c r="Q1619" s="153">
        <f>[1]节奏总纲!AC1619</f>
        <v>1616</v>
      </c>
      <c r="R1619" s="153">
        <f>[1]节奏总纲!AD1619</f>
        <v>106.58264573476789</v>
      </c>
      <c r="S1619" s="153">
        <f>[1]节奏总纲!AE1619</f>
        <v>108.91613793337369</v>
      </c>
      <c r="T1619" s="153">
        <f>[1]节奏总纲!AF1619</f>
        <v>112.05633904747762</v>
      </c>
      <c r="U1619" s="153">
        <f>[1]节奏总纲!AG1619</f>
        <v>116.98080854266571</v>
      </c>
      <c r="V1619" s="153">
        <f>[1]节奏总纲!AH1619</f>
        <v>126.05298272158032</v>
      </c>
      <c r="AN1619" s="153">
        <f>[1]节奏总纲!AZ1619</f>
        <v>1616</v>
      </c>
      <c r="AO1619" s="153">
        <f>[1]节奏总纲!BA1619</f>
        <v>56.858648373519799</v>
      </c>
      <c r="AP1619" s="153">
        <f>[1]节奏总纲!BB1619</f>
        <v>58.369703621671334</v>
      </c>
      <c r="AQ1619" s="153">
        <f>[1]节奏总纲!BC1619</f>
        <v>60.331425697651873</v>
      </c>
      <c r="AR1619" s="153">
        <f>[1]节奏总纲!BD1619</f>
        <v>63.107392802307935</v>
      </c>
      <c r="AS1619" s="153">
        <f>[1]节奏总纲!BE1619</f>
        <v>67.84284437513827</v>
      </c>
    </row>
    <row r="1620" spans="17:45" x14ac:dyDescent="0.15">
      <c r="Q1620" s="153">
        <f>[1]节奏总纲!AC1620</f>
        <v>1617</v>
      </c>
      <c r="R1620" s="153">
        <f>[1]节奏总纲!AD1620</f>
        <v>106.59162246445725</v>
      </c>
      <c r="S1620" s="153">
        <f>[1]节奏总纲!AE1620</f>
        <v>108.9257653800003</v>
      </c>
      <c r="T1620" s="153">
        <f>[1]节奏总纲!AF1620</f>
        <v>112.06486238843699</v>
      </c>
      <c r="U1620" s="153">
        <f>[1]节奏总纲!AG1620</f>
        <v>116.98998184432915</v>
      </c>
      <c r="V1620" s="153">
        <f>[1]节奏总纲!AH1620</f>
        <v>126.06210680276442</v>
      </c>
      <c r="AN1620" s="153">
        <f>[1]节奏总纲!AZ1620</f>
        <v>1617</v>
      </c>
      <c r="AO1620" s="153">
        <f>[1]节奏总纲!BA1620</f>
        <v>56.863089923396416</v>
      </c>
      <c r="AP1620" s="153">
        <f>[1]节奏总纲!BB1620</f>
        <v>58.373846807019405</v>
      </c>
      <c r="AQ1620" s="153">
        <f>[1]节奏总纲!BC1620</f>
        <v>60.335549190002126</v>
      </c>
      <c r="AR1620" s="153">
        <f>[1]节奏总纲!BD1620</f>
        <v>63.111383321777012</v>
      </c>
      <c r="AS1620" s="153">
        <f>[1]节奏总纲!BE1620</f>
        <v>67.847297036172264</v>
      </c>
    </row>
    <row r="1621" spans="17:45" x14ac:dyDescent="0.15">
      <c r="Q1621" s="153">
        <f>[1]节奏总纲!AC1621</f>
        <v>1618</v>
      </c>
      <c r="R1621" s="153">
        <f>[1]节奏总纲!AD1621</f>
        <v>106.6005991941466</v>
      </c>
      <c r="S1621" s="153">
        <f>[1]节奏总纲!AE1621</f>
        <v>108.93539282662691</v>
      </c>
      <c r="T1621" s="153">
        <f>[1]节奏总纲!AF1621</f>
        <v>112.07338572939635</v>
      </c>
      <c r="U1621" s="153">
        <f>[1]节奏总纲!AG1621</f>
        <v>116.99915514599259</v>
      </c>
      <c r="V1621" s="153">
        <f>[1]节奏总纲!AH1621</f>
        <v>126.07123088394853</v>
      </c>
      <c r="AN1621" s="153">
        <f>[1]节奏总纲!AZ1621</f>
        <v>1618</v>
      </c>
      <c r="AO1621" s="153">
        <f>[1]节奏总纲!BA1621</f>
        <v>56.86753147327304</v>
      </c>
      <c r="AP1621" s="153">
        <f>[1]节奏总纲!BB1621</f>
        <v>58.377989992367475</v>
      </c>
      <c r="AQ1621" s="153">
        <f>[1]节奏总纲!BC1621</f>
        <v>60.339672682352386</v>
      </c>
      <c r="AR1621" s="153">
        <f>[1]节奏总纲!BD1621</f>
        <v>63.11537384124609</v>
      </c>
      <c r="AS1621" s="153">
        <f>[1]节奏总纲!BE1621</f>
        <v>67.851749697206259</v>
      </c>
    </row>
    <row r="1622" spans="17:45" x14ac:dyDescent="0.15">
      <c r="Q1622" s="153">
        <f>[1]节奏总纲!AC1622</f>
        <v>1619</v>
      </c>
      <c r="R1622" s="153">
        <f>[1]节奏总纲!AD1622</f>
        <v>106.60957592383595</v>
      </c>
      <c r="S1622" s="153">
        <f>[1]节奏总纲!AE1622</f>
        <v>108.94502027325353</v>
      </c>
      <c r="T1622" s="153">
        <f>[1]节奏总纲!AF1622</f>
        <v>112.08190907035571</v>
      </c>
      <c r="U1622" s="153">
        <f>[1]节奏总纲!AG1622</f>
        <v>117.00760517830332</v>
      </c>
      <c r="V1622" s="153">
        <f>[1]节奏总纲!AH1622</f>
        <v>126.08035496513264</v>
      </c>
      <c r="AN1622" s="153">
        <f>[1]节奏总纲!AZ1622</f>
        <v>1619</v>
      </c>
      <c r="AO1622" s="153">
        <f>[1]节奏总纲!BA1622</f>
        <v>56.871973023149664</v>
      </c>
      <c r="AP1622" s="153">
        <f>[1]节奏总纲!BB1622</f>
        <v>58.382133177715538</v>
      </c>
      <c r="AQ1622" s="153">
        <f>[1]节奏总纲!BC1622</f>
        <v>60.343796174702639</v>
      </c>
      <c r="AR1622" s="153">
        <f>[1]节奏总纲!BD1622</f>
        <v>63.119364360715167</v>
      </c>
      <c r="AS1622" s="153">
        <f>[1]节奏总纲!BE1622</f>
        <v>67.856202358240253</v>
      </c>
    </row>
    <row r="1623" spans="17:45" x14ac:dyDescent="0.15">
      <c r="Q1623" s="153">
        <f>[1]节奏总纲!AC1623</f>
        <v>1620</v>
      </c>
      <c r="R1623" s="153">
        <f>[1]节奏总纲!AD1623</f>
        <v>106.6185526535253</v>
      </c>
      <c r="S1623" s="153">
        <f>[1]节奏总纲!AE1623</f>
        <v>108.95464771988014</v>
      </c>
      <c r="T1623" s="153">
        <f>[1]节奏总纲!AF1623</f>
        <v>112.09043241131508</v>
      </c>
      <c r="U1623" s="153">
        <f>[1]节奏总纲!AG1623</f>
        <v>117.01598184075736</v>
      </c>
      <c r="V1623" s="153">
        <f>[1]节奏总纲!AH1623</f>
        <v>126.08947904631674</v>
      </c>
      <c r="AN1623" s="153">
        <f>[1]节奏总纲!AZ1623</f>
        <v>1620</v>
      </c>
      <c r="AO1623" s="153">
        <f>[1]节奏总纲!BA1623</f>
        <v>56.876414573026281</v>
      </c>
      <c r="AP1623" s="153">
        <f>[1]节奏总纲!BB1623</f>
        <v>58.386276363063608</v>
      </c>
      <c r="AQ1623" s="153">
        <f>[1]节奏总纲!BC1623</f>
        <v>60.347919667052899</v>
      </c>
      <c r="AR1623" s="153">
        <f>[1]节奏总纲!BD1623</f>
        <v>63.123354880184245</v>
      </c>
      <c r="AS1623" s="153">
        <f>[1]节奏总纲!BE1623</f>
        <v>67.860655019274262</v>
      </c>
    </row>
    <row r="1624" spans="17:45" x14ac:dyDescent="0.15">
      <c r="Q1624" s="153">
        <f>[1]节奏总纲!AC1624</f>
        <v>1621</v>
      </c>
      <c r="R1624" s="153">
        <f>[1]节奏总纲!AD1624</f>
        <v>106.62752938321465</v>
      </c>
      <c r="S1624" s="153">
        <f>[1]节奏总纲!AE1624</f>
        <v>108.96427516650675</v>
      </c>
      <c r="T1624" s="153">
        <f>[1]节奏总纲!AF1624</f>
        <v>112.09895575227443</v>
      </c>
      <c r="U1624" s="153">
        <f>[1]节奏总纲!AG1624</f>
        <v>117.02435850321139</v>
      </c>
      <c r="V1624" s="153">
        <f>[1]节奏总纲!AH1624</f>
        <v>126.09860312750085</v>
      </c>
      <c r="AN1624" s="153">
        <f>[1]节奏总纲!AZ1624</f>
        <v>1621</v>
      </c>
      <c r="AO1624" s="153">
        <f>[1]节奏总纲!BA1624</f>
        <v>56.880856122902905</v>
      </c>
      <c r="AP1624" s="153">
        <f>[1]节奏总纲!BB1624</f>
        <v>58.390419548411678</v>
      </c>
      <c r="AQ1624" s="153">
        <f>[1]节奏总纲!BC1624</f>
        <v>60.352043159403152</v>
      </c>
      <c r="AR1624" s="153">
        <f>[1]节奏总纲!BD1624</f>
        <v>63.127345399653322</v>
      </c>
      <c r="AS1624" s="153">
        <f>[1]节奏总纲!BE1624</f>
        <v>67.865107680308256</v>
      </c>
    </row>
    <row r="1625" spans="17:45" x14ac:dyDescent="0.15">
      <c r="Q1625" s="153">
        <f>[1]节奏总纲!AC1625</f>
        <v>1622</v>
      </c>
      <c r="R1625" s="153">
        <f>[1]节奏总纲!AD1625</f>
        <v>106.636506112904</v>
      </c>
      <c r="S1625" s="153">
        <f>[1]节奏总纲!AE1625</f>
        <v>108.97390261313338</v>
      </c>
      <c r="T1625" s="153">
        <f>[1]节奏总纲!AF1625</f>
        <v>112.10747909323381</v>
      </c>
      <c r="U1625" s="153">
        <f>[1]节奏总纲!AG1625</f>
        <v>117.03273516566541</v>
      </c>
      <c r="V1625" s="153">
        <f>[1]节奏总纲!AH1625</f>
        <v>126.10772720868495</v>
      </c>
      <c r="AN1625" s="153">
        <f>[1]节奏总纲!AZ1625</f>
        <v>1622</v>
      </c>
      <c r="AO1625" s="153">
        <f>[1]节奏总纲!BA1625</f>
        <v>56.885297672779529</v>
      </c>
      <c r="AP1625" s="153">
        <f>[1]节奏总纲!BB1625</f>
        <v>58.394562733759749</v>
      </c>
      <c r="AQ1625" s="153">
        <f>[1]节奏总纲!BC1625</f>
        <v>60.356166651753412</v>
      </c>
      <c r="AR1625" s="153">
        <f>[1]节奏总纲!BD1625</f>
        <v>63.1313359191224</v>
      </c>
      <c r="AS1625" s="153">
        <f>[1]节奏总纲!BE1625</f>
        <v>67.86956034134225</v>
      </c>
    </row>
    <row r="1626" spans="17:45" x14ac:dyDescent="0.15">
      <c r="Q1626" s="153">
        <f>[1]节奏总纲!AC1626</f>
        <v>1623</v>
      </c>
      <c r="R1626" s="153">
        <f>[1]节奏总纲!AD1626</f>
        <v>106.64548284259335</v>
      </c>
      <c r="S1626" s="153">
        <f>[1]节奏总纲!AE1626</f>
        <v>108.98353005975999</v>
      </c>
      <c r="T1626" s="153">
        <f>[1]节奏总纲!AF1626</f>
        <v>112.11600243419316</v>
      </c>
      <c r="U1626" s="153">
        <f>[1]节奏总纲!AG1626</f>
        <v>117.04111182811945</v>
      </c>
      <c r="V1626" s="153">
        <f>[1]节奏总纲!AH1626</f>
        <v>126.11685128986906</v>
      </c>
      <c r="AN1626" s="153">
        <f>[1]节奏总纲!AZ1626</f>
        <v>1623</v>
      </c>
      <c r="AO1626" s="153">
        <f>[1]节奏总纲!BA1626</f>
        <v>56.889739222656146</v>
      </c>
      <c r="AP1626" s="153">
        <f>[1]节奏总纲!BB1626</f>
        <v>58.398705919107819</v>
      </c>
      <c r="AQ1626" s="153">
        <f>[1]节奏总纲!BC1626</f>
        <v>60.360290144103665</v>
      </c>
      <c r="AR1626" s="153">
        <f>[1]节奏总纲!BD1626</f>
        <v>63.135326438591477</v>
      </c>
      <c r="AS1626" s="153">
        <f>[1]节奏总纲!BE1626</f>
        <v>67.874013002376245</v>
      </c>
    </row>
    <row r="1627" spans="17:45" x14ac:dyDescent="0.15">
      <c r="Q1627" s="153">
        <f>[1]节奏总纲!AC1627</f>
        <v>1624</v>
      </c>
      <c r="R1627" s="153">
        <f>[1]节奏总纲!AD1627</f>
        <v>106.6544595722827</v>
      </c>
      <c r="S1627" s="153">
        <f>[1]节奏总纲!AE1627</f>
        <v>108.99315750638659</v>
      </c>
      <c r="T1627" s="153">
        <f>[1]节奏总纲!AF1627</f>
        <v>112.12452577515252</v>
      </c>
      <c r="U1627" s="153">
        <f>[1]节奏总纲!AG1627</f>
        <v>117.04948849057348</v>
      </c>
      <c r="V1627" s="153">
        <f>[1]节奏总纲!AH1627</f>
        <v>126.12597537105316</v>
      </c>
      <c r="AN1627" s="153">
        <f>[1]节奏总纲!AZ1627</f>
        <v>1624</v>
      </c>
      <c r="AO1627" s="153">
        <f>[1]节奏总纲!BA1627</f>
        <v>56.894180772532771</v>
      </c>
      <c r="AP1627" s="153">
        <f>[1]节奏总纲!BB1627</f>
        <v>58.402849104455889</v>
      </c>
      <c r="AQ1627" s="153">
        <f>[1]节奏总纲!BC1627</f>
        <v>60.364413636453925</v>
      </c>
      <c r="AR1627" s="153">
        <f>[1]节奏总纲!BD1627</f>
        <v>63.139316958060554</v>
      </c>
      <c r="AS1627" s="153">
        <f>[1]节奏总纲!BE1627</f>
        <v>67.878465663410239</v>
      </c>
    </row>
    <row r="1628" spans="17:45" x14ac:dyDescent="0.15">
      <c r="Q1628" s="153">
        <f>[1]节奏总纲!AC1628</f>
        <v>1625</v>
      </c>
      <c r="R1628" s="153">
        <f>[1]节奏总纲!AD1628</f>
        <v>106.66343630197206</v>
      </c>
      <c r="S1628" s="153">
        <f>[1]节奏总纲!AE1628</f>
        <v>109.00247935930663</v>
      </c>
      <c r="T1628" s="153">
        <f>[1]节奏总纲!AF1628</f>
        <v>112.13304911611189</v>
      </c>
      <c r="U1628" s="153">
        <f>[1]节奏总纲!AG1628</f>
        <v>117.05786515302751</v>
      </c>
      <c r="V1628" s="153">
        <f>[1]节奏总纲!AH1628</f>
        <v>126.13509945223727</v>
      </c>
      <c r="AN1628" s="153">
        <f>[1]节奏总纲!AZ1628</f>
        <v>1625</v>
      </c>
      <c r="AO1628" s="153">
        <f>[1]节奏总纲!BA1628</f>
        <v>56.898622322409395</v>
      </c>
      <c r="AP1628" s="153">
        <f>[1]节奏总纲!BB1628</f>
        <v>58.406992289803959</v>
      </c>
      <c r="AQ1628" s="153">
        <f>[1]节奏总纲!BC1628</f>
        <v>60.368537128804178</v>
      </c>
      <c r="AR1628" s="153">
        <f>[1]节奏总纲!BD1628</f>
        <v>63.143307477529632</v>
      </c>
      <c r="AS1628" s="153">
        <f>[1]节奏总纲!BE1628</f>
        <v>67.882918324444233</v>
      </c>
    </row>
    <row r="1629" spans="17:45" x14ac:dyDescent="0.15">
      <c r="Q1629" s="153">
        <f>[1]节奏总纲!AC1629</f>
        <v>1626</v>
      </c>
      <c r="R1629" s="153">
        <f>[1]节奏总纲!AD1629</f>
        <v>106.67241303166141</v>
      </c>
      <c r="S1629" s="153">
        <f>[1]节奏总纲!AE1629</f>
        <v>109.01105038340633</v>
      </c>
      <c r="T1629" s="153">
        <f>[1]节奏总纲!AF1629</f>
        <v>112.14157245707125</v>
      </c>
      <c r="U1629" s="153">
        <f>[1]节奏总纲!AG1629</f>
        <v>117.06624181548153</v>
      </c>
      <c r="V1629" s="153">
        <f>[1]节奏总纲!AH1629</f>
        <v>126.14422353342138</v>
      </c>
      <c r="AN1629" s="153">
        <f>[1]节奏总纲!AZ1629</f>
        <v>1626</v>
      </c>
      <c r="AO1629" s="153">
        <f>[1]节奏总纲!BA1629</f>
        <v>56.903063872286012</v>
      </c>
      <c r="AP1629" s="153">
        <f>[1]节奏总纲!BB1629</f>
        <v>58.41113547515203</v>
      </c>
      <c r="AQ1629" s="153">
        <f>[1]节奏总纲!BC1629</f>
        <v>60.372660621154438</v>
      </c>
      <c r="AR1629" s="153">
        <f>[1]节奏总纲!BD1629</f>
        <v>63.147297996998709</v>
      </c>
      <c r="AS1629" s="153">
        <f>[1]节奏总纲!BE1629</f>
        <v>67.887370985478228</v>
      </c>
    </row>
    <row r="1630" spans="17:45" x14ac:dyDescent="0.15">
      <c r="Q1630" s="153">
        <f>[1]节奏总纲!AC1630</f>
        <v>1627</v>
      </c>
      <c r="R1630" s="153">
        <f>[1]节奏总纲!AD1630</f>
        <v>106.68138976135076</v>
      </c>
      <c r="S1630" s="153">
        <f>[1]节奏总纲!AE1630</f>
        <v>109.01962140750604</v>
      </c>
      <c r="T1630" s="153">
        <f>[1]节奏总纲!AF1630</f>
        <v>112.15009579803061</v>
      </c>
      <c r="U1630" s="153">
        <f>[1]节奏总纲!AG1630</f>
        <v>117.07461847793557</v>
      </c>
      <c r="V1630" s="153">
        <f>[1]节奏总纲!AH1630</f>
        <v>126.15334761460548</v>
      </c>
      <c r="AN1630" s="153">
        <f>[1]节奏总纲!AZ1630</f>
        <v>1627</v>
      </c>
      <c r="AO1630" s="153">
        <f>[1]节奏总纲!BA1630</f>
        <v>56.907505422162636</v>
      </c>
      <c r="AP1630" s="153">
        <f>[1]节奏总纲!BB1630</f>
        <v>58.4152786605001</v>
      </c>
      <c r="AQ1630" s="153">
        <f>[1]节奏总纲!BC1630</f>
        <v>60.376784113504691</v>
      </c>
      <c r="AR1630" s="153">
        <f>[1]节奏总纲!BD1630</f>
        <v>63.151288516467787</v>
      </c>
      <c r="AS1630" s="153">
        <f>[1]节奏总纲!BE1630</f>
        <v>67.891823646512236</v>
      </c>
    </row>
    <row r="1631" spans="17:45" x14ac:dyDescent="0.15">
      <c r="Q1631" s="153">
        <f>[1]节奏总纲!AC1631</f>
        <v>1628</v>
      </c>
      <c r="R1631" s="153">
        <f>[1]节奏总纲!AD1631</f>
        <v>106.69036649104011</v>
      </c>
      <c r="S1631" s="153">
        <f>[1]节奏总纲!AE1631</f>
        <v>109.02819243160575</v>
      </c>
      <c r="T1631" s="153">
        <f>[1]节奏总纲!AF1631</f>
        <v>112.15861913898998</v>
      </c>
      <c r="U1631" s="153">
        <f>[1]节奏总纲!AG1631</f>
        <v>117.0829951403896</v>
      </c>
      <c r="V1631" s="153">
        <f>[1]节奏总纲!AH1631</f>
        <v>126.16247169578959</v>
      </c>
      <c r="AN1631" s="153">
        <f>[1]节奏总纲!AZ1631</f>
        <v>1628</v>
      </c>
      <c r="AO1631" s="153">
        <f>[1]节奏总纲!BA1631</f>
        <v>56.91194697203926</v>
      </c>
      <c r="AP1631" s="153">
        <f>[1]节奏总纲!BB1631</f>
        <v>58.41942184584817</v>
      </c>
      <c r="AQ1631" s="153">
        <f>[1]节奏总纲!BC1631</f>
        <v>60.380907605854951</v>
      </c>
      <c r="AR1631" s="153">
        <f>[1]节奏总纲!BD1631</f>
        <v>63.155279035936864</v>
      </c>
      <c r="AS1631" s="153">
        <f>[1]节奏总纲!BE1631</f>
        <v>67.896276307546231</v>
      </c>
    </row>
    <row r="1632" spans="17:45" x14ac:dyDescent="0.15">
      <c r="Q1632" s="153">
        <f>[1]节奏总纲!AC1632</f>
        <v>1629</v>
      </c>
      <c r="R1632" s="153">
        <f>[1]节奏总纲!AD1632</f>
        <v>106.69934322072946</v>
      </c>
      <c r="S1632" s="153">
        <f>[1]节奏总纲!AE1632</f>
        <v>109.03676345570544</v>
      </c>
      <c r="T1632" s="153">
        <f>[1]节奏总纲!AF1632</f>
        <v>112.16714247994933</v>
      </c>
      <c r="U1632" s="153">
        <f>[1]节奏总纲!AG1632</f>
        <v>117.09137180284363</v>
      </c>
      <c r="V1632" s="153">
        <f>[1]节奏总纲!AH1632</f>
        <v>126.17159577697369</v>
      </c>
      <c r="AN1632" s="153">
        <f>[1]节奏总纲!AZ1632</f>
        <v>1629</v>
      </c>
      <c r="AO1632" s="153">
        <f>[1]节奏总纲!BA1632</f>
        <v>56.916388521915877</v>
      </c>
      <c r="AP1632" s="153">
        <f>[1]节奏总纲!BB1632</f>
        <v>58.42356503119624</v>
      </c>
      <c r="AQ1632" s="153">
        <f>[1]节奏总纲!BC1632</f>
        <v>60.385031098205204</v>
      </c>
      <c r="AR1632" s="153">
        <f>[1]节奏总纲!BD1632</f>
        <v>63.159269555405942</v>
      </c>
      <c r="AS1632" s="153">
        <f>[1]节奏总纲!BE1632</f>
        <v>67.900728968580225</v>
      </c>
    </row>
    <row r="1633" spans="17:45" x14ac:dyDescent="0.15">
      <c r="Q1633" s="153">
        <f>[1]节奏总纲!AC1633</f>
        <v>1630</v>
      </c>
      <c r="R1633" s="153">
        <f>[1]节奏总纲!AD1633</f>
        <v>106.70831995041881</v>
      </c>
      <c r="S1633" s="153">
        <f>[1]节奏总纲!AE1633</f>
        <v>109.04533447980515</v>
      </c>
      <c r="T1633" s="153">
        <f>[1]节奏总纲!AF1633</f>
        <v>112.1756658209087</v>
      </c>
      <c r="U1633" s="153">
        <f>[1]节奏总纲!AG1633</f>
        <v>117.09974846529767</v>
      </c>
      <c r="V1633" s="153">
        <f>[1]节奏总纲!AH1633</f>
        <v>126.1807198581578</v>
      </c>
      <c r="AN1633" s="153">
        <f>[1]节奏总纲!AZ1633</f>
        <v>1630</v>
      </c>
      <c r="AO1633" s="153">
        <f>[1]节奏总纲!BA1633</f>
        <v>56.920830071792501</v>
      </c>
      <c r="AP1633" s="153">
        <f>[1]节奏总纲!BB1633</f>
        <v>58.42770821654431</v>
      </c>
      <c r="AQ1633" s="153">
        <f>[1]节奏总纲!BC1633</f>
        <v>60.389154590555464</v>
      </c>
      <c r="AR1633" s="153">
        <f>[1]节奏总纲!BD1633</f>
        <v>63.163260074875019</v>
      </c>
      <c r="AS1633" s="153">
        <f>[1]节奏总纲!BE1633</f>
        <v>67.905181629614219</v>
      </c>
    </row>
    <row r="1634" spans="17:45" x14ac:dyDescent="0.15">
      <c r="Q1634" s="153">
        <f>[1]节奏总纲!AC1634</f>
        <v>1631</v>
      </c>
      <c r="R1634" s="153">
        <f>[1]节奏总纲!AD1634</f>
        <v>106.71729668010816</v>
      </c>
      <c r="S1634" s="153">
        <f>[1]节奏总纲!AE1634</f>
        <v>109.05390550390484</v>
      </c>
      <c r="T1634" s="153">
        <f>[1]节奏总纲!AF1634</f>
        <v>112.18418916186806</v>
      </c>
      <c r="U1634" s="153">
        <f>[1]节奏总纲!AG1634</f>
        <v>117.10812512775169</v>
      </c>
      <c r="V1634" s="153">
        <f>[1]节奏总纲!AH1634</f>
        <v>126.1898439393419</v>
      </c>
      <c r="AN1634" s="153">
        <f>[1]节奏总纲!AZ1634</f>
        <v>1631</v>
      </c>
      <c r="AO1634" s="153">
        <f>[1]节奏总纲!BA1634</f>
        <v>56.925271621669118</v>
      </c>
      <c r="AP1634" s="153">
        <f>[1]节奏总纲!BB1634</f>
        <v>58.431851401892381</v>
      </c>
      <c r="AQ1634" s="153">
        <f>[1]节奏总纲!BC1634</f>
        <v>60.393278082905717</v>
      </c>
      <c r="AR1634" s="153">
        <f>[1]节奏总纲!BD1634</f>
        <v>63.167250594344097</v>
      </c>
      <c r="AS1634" s="153">
        <f>[1]节奏总纲!BE1634</f>
        <v>67.909634290648214</v>
      </c>
    </row>
    <row r="1635" spans="17:45" x14ac:dyDescent="0.15">
      <c r="Q1635" s="153">
        <f>[1]节奏总纲!AC1635</f>
        <v>1632</v>
      </c>
      <c r="R1635" s="153">
        <f>[1]节奏总纲!AD1635</f>
        <v>106.72627340979751</v>
      </c>
      <c r="S1635" s="153">
        <f>[1]节奏总纲!AE1635</f>
        <v>109.06247652800455</v>
      </c>
      <c r="T1635" s="153">
        <f>[1]节奏总纲!AF1635</f>
        <v>112.19271250282742</v>
      </c>
      <c r="U1635" s="153">
        <f>[1]节奏总纲!AG1635</f>
        <v>117.11650179020572</v>
      </c>
      <c r="V1635" s="153">
        <f>[1]节奏总纲!AH1635</f>
        <v>126.19896802052601</v>
      </c>
      <c r="AN1635" s="153">
        <f>[1]节奏总纲!AZ1635</f>
        <v>1632</v>
      </c>
      <c r="AO1635" s="153">
        <f>[1]节奏总纲!BA1635</f>
        <v>56.929713171545743</v>
      </c>
      <c r="AP1635" s="153">
        <f>[1]节奏总纲!BB1635</f>
        <v>58.435994587240451</v>
      </c>
      <c r="AQ1635" s="153">
        <f>[1]节奏总纲!BC1635</f>
        <v>60.397401575255977</v>
      </c>
      <c r="AR1635" s="153">
        <f>[1]节奏总纲!BD1635</f>
        <v>63.171241113813174</v>
      </c>
      <c r="AS1635" s="153">
        <f>[1]节奏总纲!BE1635</f>
        <v>67.914086951682208</v>
      </c>
    </row>
    <row r="1636" spans="17:45" x14ac:dyDescent="0.15">
      <c r="Q1636" s="153">
        <f>[1]节奏总纲!AC1636</f>
        <v>1633</v>
      </c>
      <c r="R1636" s="153">
        <f>[1]节奏总纲!AD1636</f>
        <v>106.73525013948687</v>
      </c>
      <c r="S1636" s="153">
        <f>[1]节奏总纲!AE1636</f>
        <v>109.07104755210426</v>
      </c>
      <c r="T1636" s="153">
        <f>[1]节奏总纲!AF1636</f>
        <v>112.20123584378679</v>
      </c>
      <c r="U1636" s="153">
        <f>[1]节奏总纲!AG1636</f>
        <v>117.12487845265974</v>
      </c>
      <c r="V1636" s="153">
        <f>[1]节奏总纲!AH1636</f>
        <v>126.20809210171011</v>
      </c>
      <c r="AN1636" s="153">
        <f>[1]节奏总纲!AZ1636</f>
        <v>1633</v>
      </c>
      <c r="AO1636" s="153">
        <f>[1]节奏总纲!BA1636</f>
        <v>56.934154721422367</v>
      </c>
      <c r="AP1636" s="153">
        <f>[1]节奏总纲!BB1636</f>
        <v>58.440137772588521</v>
      </c>
      <c r="AQ1636" s="153">
        <f>[1]节奏总纲!BC1636</f>
        <v>60.401525067606229</v>
      </c>
      <c r="AR1636" s="153">
        <f>[1]节奏总纲!BD1636</f>
        <v>63.175231633282252</v>
      </c>
      <c r="AS1636" s="153">
        <f>[1]节奏总纲!BE1636</f>
        <v>67.918539612716202</v>
      </c>
    </row>
    <row r="1637" spans="17:45" x14ac:dyDescent="0.15">
      <c r="Q1637" s="153">
        <f>[1]节奏总纲!AC1637</f>
        <v>1634</v>
      </c>
      <c r="R1637" s="153">
        <f>[1]节奏总纲!AD1637</f>
        <v>106.74422686917622</v>
      </c>
      <c r="S1637" s="153">
        <f>[1]节奏总纲!AE1637</f>
        <v>109.07961857620396</v>
      </c>
      <c r="T1637" s="153">
        <f>[1]节奏总纲!AF1637</f>
        <v>112.20975918474615</v>
      </c>
      <c r="U1637" s="153">
        <f>[1]节奏总纲!AG1637</f>
        <v>117.13325511511378</v>
      </c>
      <c r="V1637" s="153">
        <f>[1]节奏总纲!AH1637</f>
        <v>126.21721618289422</v>
      </c>
      <c r="AN1637" s="153">
        <f>[1]节奏总纲!AZ1637</f>
        <v>1634</v>
      </c>
      <c r="AO1637" s="153">
        <f>[1]节奏总纲!BA1637</f>
        <v>56.938596271298984</v>
      </c>
      <c r="AP1637" s="153">
        <f>[1]节奏总纲!BB1637</f>
        <v>58.444280957936591</v>
      </c>
      <c r="AQ1637" s="153">
        <f>[1]节奏总纲!BC1637</f>
        <v>60.405648559956489</v>
      </c>
      <c r="AR1637" s="153">
        <f>[1]节奏总纲!BD1637</f>
        <v>63.179222152751329</v>
      </c>
      <c r="AS1637" s="153">
        <f>[1]节奏总纲!BE1637</f>
        <v>67.922992273750197</v>
      </c>
    </row>
    <row r="1638" spans="17:45" x14ac:dyDescent="0.15">
      <c r="Q1638" s="153">
        <f>[1]节奏总纲!AC1638</f>
        <v>1635</v>
      </c>
      <c r="R1638" s="153">
        <f>[1]节奏总纲!AD1638</f>
        <v>106.75320359886557</v>
      </c>
      <c r="S1638" s="153">
        <f>[1]节奏总纲!AE1638</f>
        <v>109.08818960030366</v>
      </c>
      <c r="T1638" s="153">
        <f>[1]节奏总纲!AF1638</f>
        <v>112.21828252570552</v>
      </c>
      <c r="U1638" s="153">
        <f>[1]节奏总纲!AG1638</f>
        <v>117.14163177756781</v>
      </c>
      <c r="V1638" s="153">
        <f>[1]节奏总纲!AH1638</f>
        <v>126.22634026407833</v>
      </c>
      <c r="AN1638" s="153">
        <f>[1]节奏总纲!AZ1638</f>
        <v>1635</v>
      </c>
      <c r="AO1638" s="153">
        <f>[1]节奏总纲!BA1638</f>
        <v>56.943037821175608</v>
      </c>
      <c r="AP1638" s="153">
        <f>[1]节奏总纲!BB1638</f>
        <v>58.448424143284662</v>
      </c>
      <c r="AQ1638" s="153">
        <f>[1]节奏总纲!BC1638</f>
        <v>60.409772052306742</v>
      </c>
      <c r="AR1638" s="153">
        <f>[1]节奏总纲!BD1638</f>
        <v>63.183212672220407</v>
      </c>
      <c r="AS1638" s="153">
        <f>[1]节奏总纲!BE1638</f>
        <v>67.927444934784205</v>
      </c>
    </row>
    <row r="1639" spans="17:45" x14ac:dyDescent="0.15">
      <c r="Q1639" s="153">
        <f>[1]节奏总纲!AC1639</f>
        <v>1636</v>
      </c>
      <c r="R1639" s="153">
        <f>[1]节奏总纲!AD1639</f>
        <v>106.76218032855492</v>
      </c>
      <c r="S1639" s="153">
        <f>[1]节奏总纲!AE1639</f>
        <v>109.09676062440337</v>
      </c>
      <c r="T1639" s="153">
        <f>[1]节奏总纲!AF1639</f>
        <v>112.22680586666488</v>
      </c>
      <c r="U1639" s="153">
        <f>[1]节奏总纲!AG1639</f>
        <v>117.15000844002184</v>
      </c>
      <c r="V1639" s="153">
        <f>[1]节奏总纲!AH1639</f>
        <v>126.23546434526243</v>
      </c>
      <c r="AN1639" s="153">
        <f>[1]节奏总纲!AZ1639</f>
        <v>1636</v>
      </c>
      <c r="AO1639" s="153">
        <f>[1]节奏总纲!BA1639</f>
        <v>56.947479371052232</v>
      </c>
      <c r="AP1639" s="153">
        <f>[1]节奏总纲!BB1639</f>
        <v>58.452567328632732</v>
      </c>
      <c r="AQ1639" s="153">
        <f>[1]节奏总纲!BC1639</f>
        <v>60.413895544657002</v>
      </c>
      <c r="AR1639" s="153">
        <f>[1]节奏总纲!BD1639</f>
        <v>63.187203191689484</v>
      </c>
      <c r="AS1639" s="153">
        <f>[1]节奏总纲!BE1639</f>
        <v>67.931897595818199</v>
      </c>
    </row>
    <row r="1640" spans="17:45" x14ac:dyDescent="0.15">
      <c r="Q1640" s="153">
        <f>[1]节奏总纲!AC1640</f>
        <v>1637</v>
      </c>
      <c r="R1640" s="153">
        <f>[1]节奏总纲!AD1640</f>
        <v>106.77115705824427</v>
      </c>
      <c r="S1640" s="153">
        <f>[1]节奏总纲!AE1640</f>
        <v>109.10533164850307</v>
      </c>
      <c r="T1640" s="153">
        <f>[1]节奏总纲!AF1640</f>
        <v>112.23532920762423</v>
      </c>
      <c r="U1640" s="153">
        <f>[1]节奏总纲!AG1640</f>
        <v>117.15838510247588</v>
      </c>
      <c r="V1640" s="153">
        <f>[1]节奏总纲!AH1640</f>
        <v>126.24458842644654</v>
      </c>
      <c r="AN1640" s="153">
        <f>[1]节奏总纲!AZ1640</f>
        <v>1637</v>
      </c>
      <c r="AO1640" s="153">
        <f>[1]节奏总纲!BA1640</f>
        <v>56.951920920928849</v>
      </c>
      <c r="AP1640" s="153">
        <f>[1]节奏总纲!BB1640</f>
        <v>58.456710513980802</v>
      </c>
      <c r="AQ1640" s="153">
        <f>[1]节奏总纲!BC1640</f>
        <v>60.418019037007255</v>
      </c>
      <c r="AR1640" s="153">
        <f>[1]节奏总纲!BD1640</f>
        <v>63.191193711158562</v>
      </c>
      <c r="AS1640" s="153">
        <f>[1]节奏总纲!BE1640</f>
        <v>67.936350256852194</v>
      </c>
    </row>
    <row r="1641" spans="17:45" x14ac:dyDescent="0.15">
      <c r="Q1641" s="153">
        <f>[1]节奏总纲!AC1641</f>
        <v>1638</v>
      </c>
      <c r="R1641" s="153">
        <f>[1]节奏总纲!AD1641</f>
        <v>106.78013378793362</v>
      </c>
      <c r="S1641" s="153">
        <f>[1]节奏总纲!AE1641</f>
        <v>109.11390267260278</v>
      </c>
      <c r="T1641" s="153">
        <f>[1]节奏总纲!AF1641</f>
        <v>112.2438525485836</v>
      </c>
      <c r="U1641" s="153">
        <f>[1]节奏总纲!AG1641</f>
        <v>117.1667617649299</v>
      </c>
      <c r="V1641" s="153">
        <f>[1]节奏总纲!AH1641</f>
        <v>126.25371250763064</v>
      </c>
      <c r="AN1641" s="153">
        <f>[1]节奏总纲!AZ1641</f>
        <v>1638</v>
      </c>
      <c r="AO1641" s="153">
        <f>[1]节奏总纲!BA1641</f>
        <v>56.956362470805473</v>
      </c>
      <c r="AP1641" s="153">
        <f>[1]节奏总纲!BB1641</f>
        <v>58.460853699328872</v>
      </c>
      <c r="AQ1641" s="153">
        <f>[1]节奏总纲!BC1641</f>
        <v>60.422142529357515</v>
      </c>
      <c r="AR1641" s="153">
        <f>[1]节奏总纲!BD1641</f>
        <v>63.195184230627639</v>
      </c>
      <c r="AS1641" s="153">
        <f>[1]节奏总纲!BE1641</f>
        <v>67.940802917886188</v>
      </c>
    </row>
    <row r="1642" spans="17:45" x14ac:dyDescent="0.15">
      <c r="Q1642" s="153">
        <f>[1]节奏总纲!AC1642</f>
        <v>1639</v>
      </c>
      <c r="R1642" s="153">
        <f>[1]节奏总纲!AD1642</f>
        <v>106.78911051762297</v>
      </c>
      <c r="S1642" s="153">
        <f>[1]节奏总纲!AE1642</f>
        <v>109.12247369670247</v>
      </c>
      <c r="T1642" s="153">
        <f>[1]节奏总纲!AF1642</f>
        <v>112.25237588954296</v>
      </c>
      <c r="U1642" s="153">
        <f>[1]节奏总纲!AG1642</f>
        <v>117.17513842738393</v>
      </c>
      <c r="V1642" s="153">
        <f>[1]节奏总纲!AH1642</f>
        <v>126.26283658881475</v>
      </c>
      <c r="AN1642" s="153">
        <f>[1]节奏总纲!AZ1642</f>
        <v>1639</v>
      </c>
      <c r="AO1642" s="153">
        <f>[1]节奏总纲!BA1642</f>
        <v>56.960804020682097</v>
      </c>
      <c r="AP1642" s="153">
        <f>[1]节奏总纲!BB1642</f>
        <v>58.464996884676943</v>
      </c>
      <c r="AQ1642" s="153">
        <f>[1]节奏总纲!BC1642</f>
        <v>60.426266021707768</v>
      </c>
      <c r="AR1642" s="153">
        <f>[1]节奏总纲!BD1642</f>
        <v>63.199174750096716</v>
      </c>
      <c r="AS1642" s="153">
        <f>[1]节奏总纲!BE1642</f>
        <v>67.945255578920182</v>
      </c>
    </row>
    <row r="1643" spans="17:45" x14ac:dyDescent="0.15">
      <c r="Q1643" s="153">
        <f>[1]节奏总纲!AC1643</f>
        <v>1640</v>
      </c>
      <c r="R1643" s="153">
        <f>[1]节奏总纲!AD1643</f>
        <v>106.79808724731232</v>
      </c>
      <c r="S1643" s="153">
        <f>[1]节奏总纲!AE1643</f>
        <v>109.13104472080218</v>
      </c>
      <c r="T1643" s="153">
        <f>[1]节奏总纲!AF1643</f>
        <v>112.26089923050232</v>
      </c>
      <c r="U1643" s="153">
        <f>[1]节奏总纲!AG1643</f>
        <v>117.18351508983797</v>
      </c>
      <c r="V1643" s="153">
        <f>[1]节奏总纲!AH1643</f>
        <v>126.27196066999885</v>
      </c>
      <c r="AN1643" s="153">
        <f>[1]节奏总纲!AZ1643</f>
        <v>1640</v>
      </c>
      <c r="AO1643" s="153">
        <f>[1]节奏总纲!BA1643</f>
        <v>56.965245570558714</v>
      </c>
      <c r="AP1643" s="153">
        <f>[1]节奏总纲!BB1643</f>
        <v>58.469140070025013</v>
      </c>
      <c r="AQ1643" s="153">
        <f>[1]节奏总纲!BC1643</f>
        <v>60.430389514058028</v>
      </c>
      <c r="AR1643" s="153">
        <f>[1]节奏总纲!BD1643</f>
        <v>63.203165269565794</v>
      </c>
      <c r="AS1643" s="153">
        <f>[1]节奏总纲!BE1643</f>
        <v>67.949708239954177</v>
      </c>
    </row>
    <row r="1644" spans="17:45" x14ac:dyDescent="0.15">
      <c r="Q1644" s="153">
        <f>[1]节奏总纲!AC1644</f>
        <v>1641</v>
      </c>
      <c r="R1644" s="153">
        <f>[1]节奏总纲!AD1644</f>
        <v>106.80706397700168</v>
      </c>
      <c r="S1644" s="153">
        <f>[1]节奏总纲!AE1644</f>
        <v>109.13961574490189</v>
      </c>
      <c r="T1644" s="153">
        <f>[1]节奏总纲!AF1644</f>
        <v>112.26942257146169</v>
      </c>
      <c r="U1644" s="153">
        <f>[1]节奏总纲!AG1644</f>
        <v>117.19189175229199</v>
      </c>
      <c r="V1644" s="153">
        <f>[1]节奏总纲!AH1644</f>
        <v>126.28108475118296</v>
      </c>
      <c r="AN1644" s="153">
        <f>[1]节奏总纲!AZ1644</f>
        <v>1641</v>
      </c>
      <c r="AO1644" s="153">
        <f>[1]节奏总纲!BA1644</f>
        <v>56.969687120435339</v>
      </c>
      <c r="AP1644" s="153">
        <f>[1]节奏总纲!BB1644</f>
        <v>58.473283255373083</v>
      </c>
      <c r="AQ1644" s="153">
        <f>[1]节奏总纲!BC1644</f>
        <v>60.434513006408281</v>
      </c>
      <c r="AR1644" s="153">
        <f>[1]节奏总纲!BD1644</f>
        <v>63.207155789034871</v>
      </c>
      <c r="AS1644" s="153">
        <f>[1]节奏总纲!BE1644</f>
        <v>67.954160900988171</v>
      </c>
    </row>
    <row r="1645" spans="17:45" x14ac:dyDescent="0.15">
      <c r="Q1645" s="153">
        <f>[1]节奏总纲!AC1645</f>
        <v>1642</v>
      </c>
      <c r="R1645" s="153">
        <f>[1]节奏总纲!AD1645</f>
        <v>106.81604070669103</v>
      </c>
      <c r="S1645" s="153">
        <f>[1]节奏总纲!AE1645</f>
        <v>109.14818676900158</v>
      </c>
      <c r="T1645" s="153">
        <f>[1]节奏总纲!AF1645</f>
        <v>112.27794591242105</v>
      </c>
      <c r="U1645" s="153">
        <f>[1]节奏总纲!AG1645</f>
        <v>117.20026841474602</v>
      </c>
      <c r="V1645" s="153">
        <f>[1]节奏总纲!AH1645</f>
        <v>126.29020883236707</v>
      </c>
      <c r="AN1645" s="153">
        <f>[1]节奏总纲!AZ1645</f>
        <v>1642</v>
      </c>
      <c r="AO1645" s="153">
        <f>[1]节奏总纲!BA1645</f>
        <v>56.974128670311963</v>
      </c>
      <c r="AP1645" s="153">
        <f>[1]节奏总纲!BB1645</f>
        <v>58.477426440721153</v>
      </c>
      <c r="AQ1645" s="153">
        <f>[1]节奏总纲!BC1645</f>
        <v>60.438636498758541</v>
      </c>
      <c r="AR1645" s="153">
        <f>[1]节奏总纲!BD1645</f>
        <v>63.211146308503949</v>
      </c>
      <c r="AS1645" s="153">
        <f>[1]节奏总纲!BE1645</f>
        <v>67.95861356202218</v>
      </c>
    </row>
    <row r="1646" spans="17:45" x14ac:dyDescent="0.15">
      <c r="Q1646" s="153">
        <f>[1]节奏总纲!AC1646</f>
        <v>1643</v>
      </c>
      <c r="R1646" s="153">
        <f>[1]节奏总纲!AD1646</f>
        <v>106.82501743638038</v>
      </c>
      <c r="S1646" s="153">
        <f>[1]节奏总纲!AE1646</f>
        <v>109.15675779310129</v>
      </c>
      <c r="T1646" s="153">
        <f>[1]节奏总纲!AF1646</f>
        <v>112.28646925338042</v>
      </c>
      <c r="U1646" s="153">
        <f>[1]节奏总纲!AG1646</f>
        <v>117.20864507720005</v>
      </c>
      <c r="V1646" s="153">
        <f>[1]节奏总纲!AH1646</f>
        <v>126.29933291355117</v>
      </c>
      <c r="AN1646" s="153">
        <f>[1]节奏总纲!AZ1646</f>
        <v>1643</v>
      </c>
      <c r="AO1646" s="153">
        <f>[1]节奏总纲!BA1646</f>
        <v>56.97857022018858</v>
      </c>
      <c r="AP1646" s="153">
        <f>[1]节奏总纲!BB1646</f>
        <v>58.481569626069216</v>
      </c>
      <c r="AQ1646" s="153">
        <f>[1]节奏总纲!BC1646</f>
        <v>60.442759991108794</v>
      </c>
      <c r="AR1646" s="153">
        <f>[1]节奏总纲!BD1646</f>
        <v>63.215136827973026</v>
      </c>
      <c r="AS1646" s="153">
        <f>[1]节奏总纲!BE1646</f>
        <v>67.963066223056174</v>
      </c>
    </row>
    <row r="1647" spans="17:45" x14ac:dyDescent="0.15">
      <c r="Q1647" s="153">
        <f>[1]节奏总纲!AC1647</f>
        <v>1644</v>
      </c>
      <c r="R1647" s="153">
        <f>[1]节奏总纲!AD1647</f>
        <v>106.83399416606973</v>
      </c>
      <c r="S1647" s="153">
        <f>[1]节奏总纲!AE1647</f>
        <v>109.165328817201</v>
      </c>
      <c r="T1647" s="153">
        <f>[1]节奏总纲!AF1647</f>
        <v>112.29499259433977</v>
      </c>
      <c r="U1647" s="153">
        <f>[1]节奏总纲!AG1647</f>
        <v>117.21702173965409</v>
      </c>
      <c r="V1647" s="153">
        <f>[1]节奏总纲!AH1647</f>
        <v>126.30845699473528</v>
      </c>
      <c r="AN1647" s="153">
        <f>[1]节奏总纲!AZ1647</f>
        <v>1644</v>
      </c>
      <c r="AO1647" s="153">
        <f>[1]节奏总纲!BA1647</f>
        <v>56.983011770065204</v>
      </c>
      <c r="AP1647" s="153">
        <f>[1]节奏总纲!BB1647</f>
        <v>58.485712811417287</v>
      </c>
      <c r="AQ1647" s="153">
        <f>[1]节奏总纲!BC1647</f>
        <v>60.446883483459054</v>
      </c>
      <c r="AR1647" s="153">
        <f>[1]节奏总纲!BD1647</f>
        <v>63.219127347442104</v>
      </c>
      <c r="AS1647" s="153">
        <f>[1]节奏总纲!BE1647</f>
        <v>67.967518884090168</v>
      </c>
    </row>
    <row r="1648" spans="17:45" x14ac:dyDescent="0.15">
      <c r="Q1648" s="153">
        <f>[1]节奏总纲!AC1648</f>
        <v>1645</v>
      </c>
      <c r="R1648" s="153">
        <f>[1]节奏总纲!AD1648</f>
        <v>106.84297089575908</v>
      </c>
      <c r="S1648" s="153">
        <f>[1]节奏总纲!AE1648</f>
        <v>109.1738998413007</v>
      </c>
      <c r="T1648" s="153">
        <f>[1]节奏总纲!AF1648</f>
        <v>112.30351593529913</v>
      </c>
      <c r="U1648" s="153">
        <f>[1]节奏总纲!AG1648</f>
        <v>117.22539840210811</v>
      </c>
      <c r="V1648" s="153">
        <f>[1]节奏总纲!AH1648</f>
        <v>126.31758107591938</v>
      </c>
      <c r="AN1648" s="153">
        <f>[1]节奏总纲!AZ1648</f>
        <v>1645</v>
      </c>
      <c r="AO1648" s="153">
        <f>[1]节奏总纲!BA1648</f>
        <v>56.987453319941828</v>
      </c>
      <c r="AP1648" s="153">
        <f>[1]节奏总纲!BB1648</f>
        <v>58.489855996765357</v>
      </c>
      <c r="AQ1648" s="153">
        <f>[1]节奏总纲!BC1648</f>
        <v>60.451006975809307</v>
      </c>
      <c r="AR1648" s="153">
        <f>[1]节奏总纲!BD1648</f>
        <v>63.223117866911181</v>
      </c>
      <c r="AS1648" s="153">
        <f>[1]节奏总纲!BE1648</f>
        <v>67.971971545124163</v>
      </c>
    </row>
    <row r="1649" spans="17:45" x14ac:dyDescent="0.15">
      <c r="Q1649" s="153">
        <f>[1]节奏总纲!AC1649</f>
        <v>1646</v>
      </c>
      <c r="R1649" s="153">
        <f>[1]节奏总纲!AD1649</f>
        <v>106.85194762544843</v>
      </c>
      <c r="S1649" s="153">
        <f>[1]节奏总纲!AE1649</f>
        <v>109.1824708654004</v>
      </c>
      <c r="T1649" s="153">
        <f>[1]节奏总纲!AF1649</f>
        <v>112.3120392762585</v>
      </c>
      <c r="U1649" s="153">
        <f>[1]节奏总纲!AG1649</f>
        <v>117.23377506456214</v>
      </c>
      <c r="V1649" s="153">
        <f>[1]节奏总纲!AH1649</f>
        <v>126.32670515710349</v>
      </c>
      <c r="AN1649" s="153">
        <f>[1]节奏总纲!AZ1649</f>
        <v>1646</v>
      </c>
      <c r="AO1649" s="153">
        <f>[1]节奏总纲!BA1649</f>
        <v>56.991894869818445</v>
      </c>
      <c r="AP1649" s="153">
        <f>[1]节奏总纲!BB1649</f>
        <v>58.493999182113427</v>
      </c>
      <c r="AQ1649" s="153">
        <f>[1]节奏总纲!BC1649</f>
        <v>60.455130468159567</v>
      </c>
      <c r="AR1649" s="153">
        <f>[1]节奏总纲!BD1649</f>
        <v>63.227108386380259</v>
      </c>
      <c r="AS1649" s="153">
        <f>[1]节奏总纲!BE1649</f>
        <v>67.976424206158157</v>
      </c>
    </row>
    <row r="1650" spans="17:45" x14ac:dyDescent="0.15">
      <c r="Q1650" s="153">
        <f>[1]节奏总纲!AC1650</f>
        <v>1647</v>
      </c>
      <c r="R1650" s="153">
        <f>[1]节奏总纲!AD1650</f>
        <v>106.86092435513778</v>
      </c>
      <c r="S1650" s="153">
        <f>[1]节奏总纲!AE1650</f>
        <v>109.1910418895001</v>
      </c>
      <c r="T1650" s="153">
        <f>[1]节奏总纲!AF1650</f>
        <v>112.32056261721786</v>
      </c>
      <c r="U1650" s="153">
        <f>[1]节奏总纲!AG1650</f>
        <v>117.24215172701618</v>
      </c>
      <c r="V1650" s="153">
        <f>[1]节奏总纲!AH1650</f>
        <v>126.33582923828759</v>
      </c>
      <c r="AN1650" s="153">
        <f>[1]节奏总纲!AZ1650</f>
        <v>1647</v>
      </c>
      <c r="AO1650" s="153">
        <f>[1]节奏总纲!BA1650</f>
        <v>56.996336419695069</v>
      </c>
      <c r="AP1650" s="153">
        <f>[1]节奏总纲!BB1650</f>
        <v>58.498142367461497</v>
      </c>
      <c r="AQ1650" s="153">
        <f>[1]节奏总纲!BC1650</f>
        <v>60.45925396050982</v>
      </c>
      <c r="AR1650" s="153">
        <f>[1]节奏总纲!BD1650</f>
        <v>63.231098905849336</v>
      </c>
      <c r="AS1650" s="153">
        <f>[1]节奏总纲!BE1650</f>
        <v>67.980876867192151</v>
      </c>
    </row>
    <row r="1651" spans="17:45" x14ac:dyDescent="0.15">
      <c r="Q1651" s="153">
        <f>[1]节奏总纲!AC1651</f>
        <v>1648</v>
      </c>
      <c r="R1651" s="153">
        <f>[1]节奏总纲!AD1651</f>
        <v>106.86990108482713</v>
      </c>
      <c r="S1651" s="153">
        <f>[1]节奏总纲!AE1651</f>
        <v>109.19961291359981</v>
      </c>
      <c r="T1651" s="153">
        <f>[1]节奏总纲!AF1651</f>
        <v>112.32908595817723</v>
      </c>
      <c r="U1651" s="153">
        <f>[1]节奏总纲!AG1651</f>
        <v>117.2505283894702</v>
      </c>
      <c r="V1651" s="153">
        <f>[1]节奏总纲!AH1651</f>
        <v>126.3449533194717</v>
      </c>
      <c r="AN1651" s="153">
        <f>[1]节奏总纲!AZ1651</f>
        <v>1648</v>
      </c>
      <c r="AO1651" s="153">
        <f>[1]节奏总纲!BA1651</f>
        <v>57.000672039067283</v>
      </c>
      <c r="AP1651" s="153">
        <f>[1]节奏总纲!BB1651</f>
        <v>58.502285552809568</v>
      </c>
      <c r="AQ1651" s="153">
        <f>[1]节奏总纲!BC1651</f>
        <v>60.46337745286008</v>
      </c>
      <c r="AR1651" s="153">
        <f>[1]节奏总纲!BD1651</f>
        <v>63.235089425318414</v>
      </c>
      <c r="AS1651" s="153">
        <f>[1]节奏总纲!BE1651</f>
        <v>67.985329528226146</v>
      </c>
    </row>
    <row r="1652" spans="17:45" x14ac:dyDescent="0.15">
      <c r="Q1652" s="153">
        <f>[1]节奏总纲!AC1652</f>
        <v>1649</v>
      </c>
      <c r="R1652" s="153">
        <f>[1]节奏总纲!AD1652</f>
        <v>106.87887781451649</v>
      </c>
      <c r="S1652" s="153">
        <f>[1]节奏总纲!AE1652</f>
        <v>109.20818393769952</v>
      </c>
      <c r="T1652" s="153">
        <f>[1]节奏总纲!AF1652</f>
        <v>112.33760929913659</v>
      </c>
      <c r="U1652" s="153">
        <f>[1]节奏总纲!AG1652</f>
        <v>117.25890505192423</v>
      </c>
      <c r="V1652" s="153">
        <f>[1]节奏总纲!AH1652</f>
        <v>126.3540774006558</v>
      </c>
      <c r="AN1652" s="153">
        <f>[1]节奏总纲!AZ1652</f>
        <v>1649</v>
      </c>
      <c r="AO1652" s="153">
        <f>[1]节奏总纲!BA1652</f>
        <v>57.004508815137953</v>
      </c>
      <c r="AP1652" s="153">
        <f>[1]节奏总纲!BB1652</f>
        <v>58.506428738157638</v>
      </c>
      <c r="AQ1652" s="153">
        <f>[1]节奏总纲!BC1652</f>
        <v>60.467500945210332</v>
      </c>
      <c r="AR1652" s="153">
        <f>[1]节奏总纲!BD1652</f>
        <v>63.239079944787491</v>
      </c>
      <c r="AS1652" s="153">
        <f>[1]节奏总纲!BE1652</f>
        <v>67.98978218926014</v>
      </c>
    </row>
    <row r="1653" spans="17:45" x14ac:dyDescent="0.15">
      <c r="Q1653" s="153">
        <f>[1]节奏总纲!AC1653</f>
        <v>1650</v>
      </c>
      <c r="R1653" s="153">
        <f>[1]节奏总纲!AD1653</f>
        <v>106.88785454420584</v>
      </c>
      <c r="S1653" s="153">
        <f>[1]节奏总纲!AE1653</f>
        <v>109.21675496179921</v>
      </c>
      <c r="T1653" s="153">
        <f>[1]节奏总纲!AF1653</f>
        <v>112.34613264009595</v>
      </c>
      <c r="U1653" s="153">
        <f>[1]节奏总纲!AG1653</f>
        <v>117.26728171437826</v>
      </c>
      <c r="V1653" s="153">
        <f>[1]节奏总纲!AH1653</f>
        <v>126.36320148183991</v>
      </c>
      <c r="AN1653" s="153">
        <f>[1]节奏总纲!AZ1653</f>
        <v>1650</v>
      </c>
      <c r="AO1653" s="153">
        <f>[1]节奏总纲!BA1653</f>
        <v>57.008345591208631</v>
      </c>
      <c r="AP1653" s="153">
        <f>[1]节奏总纲!BB1653</f>
        <v>58.510571923505708</v>
      </c>
      <c r="AQ1653" s="153">
        <f>[1]节奏总纲!BC1653</f>
        <v>60.471624437560592</v>
      </c>
      <c r="AR1653" s="153">
        <f>[1]节奏总纲!BD1653</f>
        <v>63.243070464256569</v>
      </c>
      <c r="AS1653" s="153">
        <f>[1]节奏总纲!BE1653</f>
        <v>67.994234850294148</v>
      </c>
    </row>
    <row r="1654" spans="17:45" x14ac:dyDescent="0.15">
      <c r="Q1654" s="153">
        <f>[1]节奏总纲!AC1654</f>
        <v>1651</v>
      </c>
      <c r="R1654" s="153">
        <f>[1]节奏总纲!AD1654</f>
        <v>106.89683127389519</v>
      </c>
      <c r="S1654" s="153">
        <f>[1]节奏总纲!AE1654</f>
        <v>109.22532598589892</v>
      </c>
      <c r="T1654" s="153">
        <f>[1]节奏总纲!AF1654</f>
        <v>112.35465598105532</v>
      </c>
      <c r="U1654" s="153">
        <f>[1]节奏总纲!AG1654</f>
        <v>117.2756583768323</v>
      </c>
      <c r="V1654" s="153">
        <f>[1]节奏总纲!AH1654</f>
        <v>126.37232556302402</v>
      </c>
      <c r="AN1654" s="153">
        <f>[1]节奏总纲!AZ1654</f>
        <v>1651</v>
      </c>
      <c r="AO1654" s="153">
        <f>[1]节奏总纲!BA1654</f>
        <v>57.012182367279301</v>
      </c>
      <c r="AP1654" s="153">
        <f>[1]节奏总纲!BB1654</f>
        <v>58.514715108853778</v>
      </c>
      <c r="AQ1654" s="153">
        <f>[1]节奏总纲!BC1654</f>
        <v>60.475747929910852</v>
      </c>
      <c r="AR1654" s="153">
        <f>[1]节奏总纲!BD1654</f>
        <v>63.247060983725646</v>
      </c>
      <c r="AS1654" s="153">
        <f>[1]节奏总纲!BE1654</f>
        <v>67.998687511328143</v>
      </c>
    </row>
    <row r="1655" spans="17:45" x14ac:dyDescent="0.15">
      <c r="Q1655" s="153">
        <f>[1]节奏总纲!AC1655</f>
        <v>1652</v>
      </c>
      <c r="R1655" s="153">
        <f>[1]节奏总纲!AD1655</f>
        <v>106.90580800358454</v>
      </c>
      <c r="S1655" s="153">
        <f>[1]节奏总纲!AE1655</f>
        <v>109.23389700999863</v>
      </c>
      <c r="T1655" s="153">
        <f>[1]节奏总纲!AF1655</f>
        <v>112.36317932201467</v>
      </c>
      <c r="U1655" s="153">
        <f>[1]节奏总纲!AG1655</f>
        <v>117.28403503928632</v>
      </c>
      <c r="V1655" s="153">
        <f>[1]节奏总纲!AH1655</f>
        <v>126.38144964420812</v>
      </c>
      <c r="AN1655" s="153">
        <f>[1]节奏总纲!AZ1655</f>
        <v>1652</v>
      </c>
      <c r="AO1655" s="153">
        <f>[1]节奏总纲!BA1655</f>
        <v>57.016019143349979</v>
      </c>
      <c r="AP1655" s="153">
        <f>[1]节奏总纲!BB1655</f>
        <v>58.518858294201848</v>
      </c>
      <c r="AQ1655" s="153">
        <f>[1]节奏总纲!BC1655</f>
        <v>60.479871422261105</v>
      </c>
      <c r="AR1655" s="153">
        <f>[1]节奏总纲!BD1655</f>
        <v>63.251051503194724</v>
      </c>
      <c r="AS1655" s="153">
        <f>[1]节奏总纲!BE1655</f>
        <v>68.002714251502766</v>
      </c>
    </row>
    <row r="1656" spans="17:45" x14ac:dyDescent="0.15">
      <c r="Q1656" s="153">
        <f>[1]节奏总纲!AC1656</f>
        <v>1653</v>
      </c>
      <c r="R1656" s="153">
        <f>[1]节奏总纲!AD1656</f>
        <v>106.91478473327389</v>
      </c>
      <c r="S1656" s="153">
        <f>[1]节奏总纲!AE1656</f>
        <v>109.24246803409832</v>
      </c>
      <c r="T1656" s="153">
        <f>[1]节奏总纲!AF1656</f>
        <v>112.37170266297403</v>
      </c>
      <c r="U1656" s="153">
        <f>[1]节奏总纲!AG1656</f>
        <v>117.29241170174035</v>
      </c>
      <c r="V1656" s="153">
        <f>[1]节奏总纲!AH1656</f>
        <v>126.39057372539223</v>
      </c>
      <c r="AN1656" s="153">
        <f>[1]节奏总纲!AZ1656</f>
        <v>1653</v>
      </c>
      <c r="AO1656" s="153">
        <f>[1]节奏总纲!BA1656</f>
        <v>57.01985591942065</v>
      </c>
      <c r="AP1656" s="153">
        <f>[1]节奏总纲!BB1656</f>
        <v>58.523001479549919</v>
      </c>
      <c r="AQ1656" s="153">
        <f>[1]节奏总纲!BC1656</f>
        <v>60.483994914611365</v>
      </c>
      <c r="AR1656" s="153">
        <f>[1]节奏总纲!BD1656</f>
        <v>63.255042022663801</v>
      </c>
      <c r="AS1656" s="153">
        <f>[1]节奏总纲!BE1656</f>
        <v>68.006562970779626</v>
      </c>
    </row>
    <row r="1657" spans="17:45" x14ac:dyDescent="0.15">
      <c r="Q1657" s="153">
        <f>[1]节奏总纲!AC1657</f>
        <v>1654</v>
      </c>
      <c r="R1657" s="153">
        <f>[1]节奏总纲!AD1657</f>
        <v>106.92376146296324</v>
      </c>
      <c r="S1657" s="153">
        <f>[1]节奏总纲!AE1657</f>
        <v>109.25103905819803</v>
      </c>
      <c r="T1657" s="153">
        <f>[1]节奏总纲!AF1657</f>
        <v>112.3802260039334</v>
      </c>
      <c r="U1657" s="153">
        <f>[1]节奏总纲!AG1657</f>
        <v>117.30078836419439</v>
      </c>
      <c r="V1657" s="153">
        <f>[1]节奏总纲!AH1657</f>
        <v>126.39969780657633</v>
      </c>
      <c r="AN1657" s="153">
        <f>[1]节奏总纲!AZ1657</f>
        <v>1654</v>
      </c>
      <c r="AO1657" s="153">
        <f>[1]节奏总纲!BA1657</f>
        <v>57.02369269549132</v>
      </c>
      <c r="AP1657" s="153">
        <f>[1]节奏总纲!BB1657</f>
        <v>58.527144664897989</v>
      </c>
      <c r="AQ1657" s="153">
        <f>[1]节奏总纲!BC1657</f>
        <v>60.488118406961618</v>
      </c>
      <c r="AR1657" s="153">
        <f>[1]节奏总纲!BD1657</f>
        <v>63.259032542132879</v>
      </c>
      <c r="AS1657" s="153">
        <f>[1]节奏总纲!BE1657</f>
        <v>68.010411690056486</v>
      </c>
    </row>
    <row r="1658" spans="17:45" x14ac:dyDescent="0.15">
      <c r="Q1658" s="153">
        <f>[1]节奏总纲!AC1658</f>
        <v>1655</v>
      </c>
      <c r="R1658" s="153">
        <f>[1]节奏总纲!AD1658</f>
        <v>106.93273819265259</v>
      </c>
      <c r="S1658" s="153">
        <f>[1]节奏总纲!AE1658</f>
        <v>109.25961008229773</v>
      </c>
      <c r="T1658" s="153">
        <f>[1]节奏总纲!AF1658</f>
        <v>112.38874934489276</v>
      </c>
      <c r="U1658" s="153">
        <f>[1]节奏总纲!AG1658</f>
        <v>117.30916502664842</v>
      </c>
      <c r="V1658" s="153">
        <f>[1]节奏总纲!AH1658</f>
        <v>126.40882188776044</v>
      </c>
      <c r="AN1658" s="153">
        <f>[1]节奏总纲!AZ1658</f>
        <v>1655</v>
      </c>
      <c r="AO1658" s="153">
        <f>[1]节奏总纲!BA1658</f>
        <v>57.027529471561998</v>
      </c>
      <c r="AP1658" s="153">
        <f>[1]节奏总纲!BB1658</f>
        <v>58.531287850246059</v>
      </c>
      <c r="AQ1658" s="153">
        <f>[1]节奏总纲!BC1658</f>
        <v>60.492241899311878</v>
      </c>
      <c r="AR1658" s="153">
        <f>[1]节奏总纲!BD1658</f>
        <v>63.263023061601956</v>
      </c>
      <c r="AS1658" s="153">
        <f>[1]节奏总纲!BE1658</f>
        <v>68.014260409333346</v>
      </c>
    </row>
    <row r="1659" spans="17:45" x14ac:dyDescent="0.15">
      <c r="Q1659" s="153">
        <f>[1]节奏总纲!AC1659</f>
        <v>1656</v>
      </c>
      <c r="R1659" s="153">
        <f>[1]节奏总纲!AD1659</f>
        <v>106.94171492234194</v>
      </c>
      <c r="S1659" s="153">
        <f>[1]节奏总纲!AE1659</f>
        <v>109.26818110639744</v>
      </c>
      <c r="T1659" s="153">
        <f>[1]节奏总纲!AF1659</f>
        <v>112.39727268585213</v>
      </c>
      <c r="U1659" s="153">
        <f>[1]节奏总纲!AG1659</f>
        <v>117.31754168910244</v>
      </c>
      <c r="V1659" s="153">
        <f>[1]节奏总纲!AH1659</f>
        <v>126.41794596894454</v>
      </c>
      <c r="AN1659" s="153">
        <f>[1]节奏总纲!AZ1659</f>
        <v>1656</v>
      </c>
      <c r="AO1659" s="153">
        <f>[1]节奏总纲!BA1659</f>
        <v>57.031366247632668</v>
      </c>
      <c r="AP1659" s="153">
        <f>[1]节奏总纲!BB1659</f>
        <v>58.535431035594129</v>
      </c>
      <c r="AQ1659" s="153">
        <f>[1]节奏总纲!BC1659</f>
        <v>60.496365391662131</v>
      </c>
      <c r="AR1659" s="153">
        <f>[1]节奏总纲!BD1659</f>
        <v>63.267013581071033</v>
      </c>
      <c r="AS1659" s="153">
        <f>[1]节奏总纲!BE1659</f>
        <v>68.018109128610206</v>
      </c>
    </row>
    <row r="1660" spans="17:45" x14ac:dyDescent="0.15">
      <c r="Q1660" s="153">
        <f>[1]节奏总纲!AC1660</f>
        <v>1657</v>
      </c>
      <c r="R1660" s="153">
        <f>[1]节奏总纲!AD1660</f>
        <v>106.9506916520313</v>
      </c>
      <c r="S1660" s="153">
        <f>[1]节奏总纲!AE1660</f>
        <v>109.27675213049714</v>
      </c>
      <c r="T1660" s="153">
        <f>[1]节奏总纲!AF1660</f>
        <v>112.40579602681149</v>
      </c>
      <c r="U1660" s="153">
        <f>[1]节奏总纲!AG1660</f>
        <v>117.32591835155648</v>
      </c>
      <c r="V1660" s="153">
        <f>[1]节奏总纲!AH1660</f>
        <v>126.42707005012865</v>
      </c>
      <c r="AN1660" s="153">
        <f>[1]节奏总纲!AZ1660</f>
        <v>1657</v>
      </c>
      <c r="AO1660" s="153">
        <f>[1]节奏总纲!BA1660</f>
        <v>57.035203023703346</v>
      </c>
      <c r="AP1660" s="153">
        <f>[1]节奏总纲!BB1660</f>
        <v>58.5395742209422</v>
      </c>
      <c r="AQ1660" s="153">
        <f>[1]节奏总纲!BC1660</f>
        <v>60.500488884012391</v>
      </c>
      <c r="AR1660" s="153">
        <f>[1]节奏总纲!BD1660</f>
        <v>63.271004100540111</v>
      </c>
      <c r="AS1660" s="153">
        <f>[1]节奏总纲!BE1660</f>
        <v>68.021957847887066</v>
      </c>
    </row>
    <row r="1661" spans="17:45" x14ac:dyDescent="0.15">
      <c r="Q1661" s="153">
        <f>[1]节奏总纲!AC1661</f>
        <v>1658</v>
      </c>
      <c r="R1661" s="153">
        <f>[1]节奏总纲!AD1661</f>
        <v>106.95966838172065</v>
      </c>
      <c r="S1661" s="153">
        <f>[1]节奏总纲!AE1661</f>
        <v>109.28532315459684</v>
      </c>
      <c r="T1661" s="153">
        <f>[1]节奏总纲!AF1661</f>
        <v>112.41431936777084</v>
      </c>
      <c r="U1661" s="153">
        <f>[1]节奏总纲!AG1661</f>
        <v>117.33429501401051</v>
      </c>
      <c r="V1661" s="153">
        <f>[1]节奏总纲!AH1661</f>
        <v>126.43619413131276</v>
      </c>
      <c r="AN1661" s="153">
        <f>[1]节奏总纲!AZ1661</f>
        <v>1658</v>
      </c>
      <c r="AO1661" s="153">
        <f>[1]节奏总纲!BA1661</f>
        <v>57.039039799774017</v>
      </c>
      <c r="AP1661" s="153">
        <f>[1]节奏总纲!BB1661</f>
        <v>58.54371740629027</v>
      </c>
      <c r="AQ1661" s="153">
        <f>[1]节奏总纲!BC1661</f>
        <v>60.504612376362644</v>
      </c>
      <c r="AR1661" s="153">
        <f>[1]节奏总纲!BD1661</f>
        <v>63.274994620009188</v>
      </c>
      <c r="AS1661" s="153">
        <f>[1]节奏总纲!BE1661</f>
        <v>68.025806567163926</v>
      </c>
    </row>
    <row r="1662" spans="17:45" x14ac:dyDescent="0.15">
      <c r="Q1662" s="153">
        <f>[1]节奏总纲!AC1662</f>
        <v>1659</v>
      </c>
      <c r="R1662" s="153">
        <f>[1]节奏总纲!AD1662</f>
        <v>106.96864511141</v>
      </c>
      <c r="S1662" s="153">
        <f>[1]节奏总纲!AE1662</f>
        <v>109.29389417869655</v>
      </c>
      <c r="T1662" s="153">
        <f>[1]节奏总纲!AF1662</f>
        <v>112.42284270873022</v>
      </c>
      <c r="U1662" s="153">
        <f>[1]节奏总纲!AG1662</f>
        <v>117.34267167646453</v>
      </c>
      <c r="V1662" s="153">
        <f>[1]节奏总纲!AH1662</f>
        <v>126.44531821249686</v>
      </c>
      <c r="AN1662" s="153">
        <f>[1]节奏总纲!AZ1662</f>
        <v>1659</v>
      </c>
      <c r="AO1662" s="153">
        <f>[1]节奏总纲!BA1662</f>
        <v>57.042876575844694</v>
      </c>
      <c r="AP1662" s="153">
        <f>[1]节奏总纲!BB1662</f>
        <v>58.54786059163834</v>
      </c>
      <c r="AQ1662" s="153">
        <f>[1]节奏总纲!BC1662</f>
        <v>60.508735868712904</v>
      </c>
      <c r="AR1662" s="153">
        <f>[1]节奏总纲!BD1662</f>
        <v>63.278985139478266</v>
      </c>
      <c r="AS1662" s="153">
        <f>[1]节奏总纲!BE1662</f>
        <v>68.029655286440786</v>
      </c>
    </row>
    <row r="1663" spans="17:45" x14ac:dyDescent="0.15">
      <c r="Q1663" s="153">
        <f>[1]节奏总纲!AC1663</f>
        <v>1660</v>
      </c>
      <c r="R1663" s="153">
        <f>[1]节奏总纲!AD1663</f>
        <v>106.97762184109935</v>
      </c>
      <c r="S1663" s="153">
        <f>[1]节奏总纲!AE1663</f>
        <v>109.30246520279624</v>
      </c>
      <c r="T1663" s="153">
        <f>[1]节奏总纲!AF1663</f>
        <v>112.43136604968957</v>
      </c>
      <c r="U1663" s="153">
        <f>[1]节奏总纲!AG1663</f>
        <v>117.35104833891856</v>
      </c>
      <c r="V1663" s="153">
        <f>[1]节奏总纲!AH1663</f>
        <v>126.45444229368097</v>
      </c>
      <c r="AN1663" s="153">
        <f>[1]节奏总纲!AZ1663</f>
        <v>1660</v>
      </c>
      <c r="AO1663" s="153">
        <f>[1]节奏总纲!BA1663</f>
        <v>57.046713351915365</v>
      </c>
      <c r="AP1663" s="153">
        <f>[1]节奏总纲!BB1663</f>
        <v>58.55200377698641</v>
      </c>
      <c r="AQ1663" s="153">
        <f>[1]节奏总纲!BC1663</f>
        <v>60.512859361063157</v>
      </c>
      <c r="AR1663" s="153">
        <f>[1]节奏总纲!BD1663</f>
        <v>63.282975658947343</v>
      </c>
      <c r="AS1663" s="153">
        <f>[1]节奏总纲!BE1663</f>
        <v>68.033504005717646</v>
      </c>
    </row>
    <row r="1664" spans="17:45" x14ac:dyDescent="0.15">
      <c r="Q1664" s="153">
        <f>[1]节奏总纲!AC1664</f>
        <v>1661</v>
      </c>
      <c r="R1664" s="153">
        <f>[1]节奏总纲!AD1664</f>
        <v>106.9865985707887</v>
      </c>
      <c r="S1664" s="153">
        <f>[1]节奏总纲!AE1664</f>
        <v>109.31103622689595</v>
      </c>
      <c r="T1664" s="153">
        <f>[1]节奏总纲!AF1664</f>
        <v>112.43988939064894</v>
      </c>
      <c r="U1664" s="153">
        <f>[1]节奏总纲!AG1664</f>
        <v>117.3594250013726</v>
      </c>
      <c r="V1664" s="153">
        <f>[1]节奏总纲!AH1664</f>
        <v>126.46356637486507</v>
      </c>
      <c r="AN1664" s="153">
        <f>[1]节奏总纲!AZ1664</f>
        <v>1661</v>
      </c>
      <c r="AO1664" s="153">
        <f>[1]节奏总纲!BA1664</f>
        <v>57.050550127986035</v>
      </c>
      <c r="AP1664" s="153">
        <f>[1]节奏总纲!BB1664</f>
        <v>58.556146962334481</v>
      </c>
      <c r="AQ1664" s="153">
        <f>[1]节奏总纲!BC1664</f>
        <v>60.516982853413417</v>
      </c>
      <c r="AR1664" s="153">
        <f>[1]节奏总纲!BD1664</f>
        <v>63.286966178416421</v>
      </c>
      <c r="AS1664" s="153">
        <f>[1]节奏总纲!BE1664</f>
        <v>68.037352724994506</v>
      </c>
    </row>
    <row r="1665" spans="17:45" x14ac:dyDescent="0.15">
      <c r="Q1665" s="153">
        <f>[1]节奏总纲!AC1665</f>
        <v>1662</v>
      </c>
      <c r="R1665" s="153">
        <f>[1]节奏总纲!AD1665</f>
        <v>106.99557530047805</v>
      </c>
      <c r="S1665" s="153">
        <f>[1]节奏总纲!AE1665</f>
        <v>109.31960725099566</v>
      </c>
      <c r="T1665" s="153">
        <f>[1]节奏总纲!AF1665</f>
        <v>112.4484127316083</v>
      </c>
      <c r="U1665" s="153">
        <f>[1]节奏总纲!AG1665</f>
        <v>117.36780166382663</v>
      </c>
      <c r="V1665" s="153">
        <f>[1]节奏总纲!AH1665</f>
        <v>126.47269045604918</v>
      </c>
      <c r="AN1665" s="153">
        <f>[1]节奏总纲!AZ1665</f>
        <v>1662</v>
      </c>
      <c r="AO1665" s="153">
        <f>[1]节奏总纲!BA1665</f>
        <v>57.054386904056713</v>
      </c>
      <c r="AP1665" s="153">
        <f>[1]节奏总纲!BB1665</f>
        <v>58.560290147682551</v>
      </c>
      <c r="AQ1665" s="153">
        <f>[1]节奏总纲!BC1665</f>
        <v>60.52110634576367</v>
      </c>
      <c r="AR1665" s="153">
        <f>[1]节奏总纲!BD1665</f>
        <v>63.290956697885498</v>
      </c>
      <c r="AS1665" s="153">
        <f>[1]节奏总纲!BE1665</f>
        <v>68.041201444271366</v>
      </c>
    </row>
    <row r="1666" spans="17:45" x14ac:dyDescent="0.15">
      <c r="Q1666" s="153">
        <f>[1]节奏总纲!AC1666</f>
        <v>1663</v>
      </c>
      <c r="R1666" s="153">
        <f>[1]节奏总纲!AD1666</f>
        <v>107.00424719432466</v>
      </c>
      <c r="S1666" s="153">
        <f>[1]节奏总纲!AE1666</f>
        <v>109.32817827509535</v>
      </c>
      <c r="T1666" s="153">
        <f>[1]节奏总纲!AF1666</f>
        <v>112.45693607256766</v>
      </c>
      <c r="U1666" s="153">
        <f>[1]节奏总纲!AG1666</f>
        <v>117.37617832628065</v>
      </c>
      <c r="V1666" s="153">
        <f>[1]节奏总纲!AH1666</f>
        <v>126.48181453723328</v>
      </c>
      <c r="AN1666" s="153">
        <f>[1]节奏总纲!AZ1666</f>
        <v>1663</v>
      </c>
      <c r="AO1666" s="153">
        <f>[1]节奏总纲!BA1666</f>
        <v>57.058223680127384</v>
      </c>
      <c r="AP1666" s="153">
        <f>[1]节奏总纲!BB1666</f>
        <v>58.564433333030621</v>
      </c>
      <c r="AQ1666" s="153">
        <f>[1]节奏总纲!BC1666</f>
        <v>60.52522983811393</v>
      </c>
      <c r="AR1666" s="153">
        <f>[1]节奏总纲!BD1666</f>
        <v>63.294947217354576</v>
      </c>
      <c r="AS1666" s="153">
        <f>[1]节奏总纲!BE1666</f>
        <v>68.04505016354824</v>
      </c>
    </row>
    <row r="1667" spans="17:45" x14ac:dyDescent="0.15">
      <c r="Q1667" s="153">
        <f>[1]节奏总纲!AC1667</f>
        <v>1664</v>
      </c>
      <c r="R1667" s="153">
        <f>[1]节奏总纲!AD1667</f>
        <v>107.01262277928093</v>
      </c>
      <c r="S1667" s="153">
        <f>[1]节奏总纲!AE1667</f>
        <v>109.33674929919506</v>
      </c>
      <c r="T1667" s="153">
        <f>[1]节奏总纲!AF1667</f>
        <v>112.46545941352703</v>
      </c>
      <c r="U1667" s="153">
        <f>[1]节奏总纲!AG1667</f>
        <v>117.38455498873469</v>
      </c>
      <c r="V1667" s="153">
        <f>[1]节奏总纲!AH1667</f>
        <v>126.49093861841739</v>
      </c>
      <c r="AN1667" s="153">
        <f>[1]节奏总纲!AZ1667</f>
        <v>1664</v>
      </c>
      <c r="AO1667" s="153">
        <f>[1]节奏总纲!BA1667</f>
        <v>57.062060456198061</v>
      </c>
      <c r="AP1667" s="153">
        <f>[1]节奏总纲!BB1667</f>
        <v>58.568576518378691</v>
      </c>
      <c r="AQ1667" s="153">
        <f>[1]节奏总纲!BC1667</f>
        <v>60.529353330464183</v>
      </c>
      <c r="AR1667" s="153">
        <f>[1]节奏总纲!BD1667</f>
        <v>63.298937736823653</v>
      </c>
      <c r="AS1667" s="153">
        <f>[1]节奏总纲!BE1667</f>
        <v>68.0488988828251</v>
      </c>
    </row>
    <row r="1668" spans="17:45" x14ac:dyDescent="0.15">
      <c r="Q1668" s="153">
        <f>[1]节奏总纲!AC1668</f>
        <v>1665</v>
      </c>
      <c r="R1668" s="153">
        <f>[1]节奏总纲!AD1668</f>
        <v>107.0209983642372</v>
      </c>
      <c r="S1668" s="153">
        <f>[1]节奏总纲!AE1668</f>
        <v>109.34532032329477</v>
      </c>
      <c r="T1668" s="153">
        <f>[1]节奏总纲!AF1668</f>
        <v>112.47398275448639</v>
      </c>
      <c r="U1668" s="153">
        <f>[1]节奏总纲!AG1668</f>
        <v>117.39293165118872</v>
      </c>
      <c r="V1668" s="153">
        <f>[1]节奏总纲!AH1668</f>
        <v>126.50006269960149</v>
      </c>
      <c r="AN1668" s="153">
        <f>[1]节奏总纲!AZ1668</f>
        <v>1665</v>
      </c>
      <c r="AO1668" s="153">
        <f>[1]节奏总纲!BA1668</f>
        <v>57.065897232268732</v>
      </c>
      <c r="AP1668" s="153">
        <f>[1]节奏总纲!BB1668</f>
        <v>58.572719703726762</v>
      </c>
      <c r="AQ1668" s="153">
        <f>[1]节奏总纲!BC1668</f>
        <v>60.533476822814443</v>
      </c>
      <c r="AR1668" s="153">
        <f>[1]节奏总纲!BD1668</f>
        <v>63.302928256292731</v>
      </c>
      <c r="AS1668" s="153">
        <f>[1]节奏总纲!BE1668</f>
        <v>68.05274760210196</v>
      </c>
    </row>
    <row r="1669" spans="17:45" x14ac:dyDescent="0.15">
      <c r="Q1669" s="153">
        <f>[1]节奏总纲!AC1669</f>
        <v>1666</v>
      </c>
      <c r="R1669" s="153">
        <f>[1]节奏总纲!AD1669</f>
        <v>107.02937394919348</v>
      </c>
      <c r="S1669" s="153">
        <f>[1]节奏总纲!AE1669</f>
        <v>109.35389134739447</v>
      </c>
      <c r="T1669" s="153">
        <f>[1]节奏总纲!AF1669</f>
        <v>112.48250609544574</v>
      </c>
      <c r="U1669" s="153">
        <f>[1]节奏总纲!AG1669</f>
        <v>117.40130831364274</v>
      </c>
      <c r="V1669" s="153">
        <f>[1]节奏总纲!AH1669</f>
        <v>126.5091867807856</v>
      </c>
      <c r="AN1669" s="153">
        <f>[1]节奏总纲!AZ1669</f>
        <v>1666</v>
      </c>
      <c r="AO1669" s="153">
        <f>[1]节奏总纲!BA1669</f>
        <v>57.069734008339402</v>
      </c>
      <c r="AP1669" s="153">
        <f>[1]节奏总纲!BB1669</f>
        <v>58.576862889074832</v>
      </c>
      <c r="AQ1669" s="153">
        <f>[1]节奏总纲!BC1669</f>
        <v>60.537600315164696</v>
      </c>
      <c r="AR1669" s="153">
        <f>[1]节奏总纲!BD1669</f>
        <v>63.306918775761808</v>
      </c>
      <c r="AS1669" s="153">
        <f>[1]节奏总纲!BE1669</f>
        <v>68.056596321378819</v>
      </c>
    </row>
    <row r="1670" spans="17:45" x14ac:dyDescent="0.15">
      <c r="Q1670" s="153">
        <f>[1]节奏总纲!AC1670</f>
        <v>1667</v>
      </c>
      <c r="R1670" s="153">
        <f>[1]节奏总纲!AD1670</f>
        <v>107.03774953414975</v>
      </c>
      <c r="S1670" s="153">
        <f>[1]节奏总纲!AE1670</f>
        <v>109.36246237149417</v>
      </c>
      <c r="T1670" s="153">
        <f>[1]节奏总纲!AF1670</f>
        <v>112.49102943640511</v>
      </c>
      <c r="U1670" s="153">
        <f>[1]节奏总纲!AG1670</f>
        <v>117.40968497609677</v>
      </c>
      <c r="V1670" s="153">
        <f>[1]节奏总纲!AH1670</f>
        <v>126.51831086196971</v>
      </c>
      <c r="AN1670" s="153">
        <f>[1]节奏总纲!AZ1670</f>
        <v>1667</v>
      </c>
      <c r="AO1670" s="153">
        <f>[1]节奏总纲!BA1670</f>
        <v>57.07357078441008</v>
      </c>
      <c r="AP1670" s="153">
        <f>[1]节奏总纲!BB1670</f>
        <v>58.581006074422895</v>
      </c>
      <c r="AQ1670" s="153">
        <f>[1]节奏总纲!BC1670</f>
        <v>60.541723807514956</v>
      </c>
      <c r="AR1670" s="153">
        <f>[1]节奏总纲!BD1670</f>
        <v>63.310909295230886</v>
      </c>
      <c r="AS1670" s="153">
        <f>[1]节奏总纲!BE1670</f>
        <v>68.060445040655679</v>
      </c>
    </row>
    <row r="1671" spans="17:45" x14ac:dyDescent="0.15">
      <c r="Q1671" s="153">
        <f>[1]节奏总纲!AC1671</f>
        <v>1668</v>
      </c>
      <c r="R1671" s="153">
        <f>[1]节奏总纲!AD1671</f>
        <v>107.04612511910602</v>
      </c>
      <c r="S1671" s="153">
        <f>[1]节奏总纲!AE1671</f>
        <v>109.37103339559387</v>
      </c>
      <c r="T1671" s="153">
        <f>[1]节奏总纲!AF1671</f>
        <v>112.49955277736447</v>
      </c>
      <c r="U1671" s="153">
        <f>[1]节奏总纲!AG1671</f>
        <v>117.41806163855081</v>
      </c>
      <c r="V1671" s="153">
        <f>[1]节奏总纲!AH1671</f>
        <v>126.52743494315381</v>
      </c>
      <c r="AN1671" s="153">
        <f>[1]节奏总纲!AZ1671</f>
        <v>1668</v>
      </c>
      <c r="AO1671" s="153">
        <f>[1]节奏总纲!BA1671</f>
        <v>57.077407560480751</v>
      </c>
      <c r="AP1671" s="153">
        <f>[1]节奏总纲!BB1671</f>
        <v>58.585149259770965</v>
      </c>
      <c r="AQ1671" s="153">
        <f>[1]节奏总纲!BC1671</f>
        <v>60.545847299865208</v>
      </c>
      <c r="AR1671" s="153">
        <f>[1]节奏总纲!BD1671</f>
        <v>63.314899814699963</v>
      </c>
      <c r="AS1671" s="153">
        <f>[1]节奏总纲!BE1671</f>
        <v>68.064293759932539</v>
      </c>
    </row>
    <row r="1672" spans="17:45" x14ac:dyDescent="0.15">
      <c r="Q1672" s="153">
        <f>[1]节奏总纲!AC1672</f>
        <v>1669</v>
      </c>
      <c r="R1672" s="153">
        <f>[1]节奏总纲!AD1672</f>
        <v>107.05450070406229</v>
      </c>
      <c r="S1672" s="153">
        <f>[1]节奏总纲!AE1672</f>
        <v>109.37960441969358</v>
      </c>
      <c r="T1672" s="153">
        <f>[1]节奏总纲!AF1672</f>
        <v>112.50807611832384</v>
      </c>
      <c r="U1672" s="153">
        <f>[1]节奏总纲!AG1672</f>
        <v>117.42643830100484</v>
      </c>
      <c r="V1672" s="153">
        <f>[1]节奏总纲!AH1672</f>
        <v>126.53655902433792</v>
      </c>
      <c r="AN1672" s="153">
        <f>[1]节奏总纲!AZ1672</f>
        <v>1669</v>
      </c>
      <c r="AO1672" s="153">
        <f>[1]节奏总纲!BA1672</f>
        <v>57.081244336551428</v>
      </c>
      <c r="AP1672" s="153">
        <f>[1]节奏总纲!BB1672</f>
        <v>58.589292445119035</v>
      </c>
      <c r="AQ1672" s="153">
        <f>[1]节奏总纲!BC1672</f>
        <v>60.549970792215468</v>
      </c>
      <c r="AR1672" s="153">
        <f>[1]节奏总纲!BD1672</f>
        <v>63.318890334169041</v>
      </c>
      <c r="AS1672" s="153">
        <f>[1]节奏总纲!BE1672</f>
        <v>68.068142479209399</v>
      </c>
    </row>
    <row r="1673" spans="17:45" x14ac:dyDescent="0.15">
      <c r="Q1673" s="153">
        <f>[1]节奏总纲!AC1673</f>
        <v>1670</v>
      </c>
      <c r="R1673" s="153">
        <f>[1]节奏总纲!AD1673</f>
        <v>107.06287628901856</v>
      </c>
      <c r="S1673" s="153">
        <f>[1]节奏总纲!AE1673</f>
        <v>109.38817544379329</v>
      </c>
      <c r="T1673" s="153">
        <f>[1]节奏总纲!AF1673</f>
        <v>112.5165994592832</v>
      </c>
      <c r="U1673" s="153">
        <f>[1]节奏总纲!AG1673</f>
        <v>117.43481496345886</v>
      </c>
      <c r="V1673" s="153">
        <f>[1]节奏总纲!AH1673</f>
        <v>126.54568310552202</v>
      </c>
      <c r="AN1673" s="153">
        <f>[1]节奏总纲!AZ1673</f>
        <v>1670</v>
      </c>
      <c r="AO1673" s="153">
        <f>[1]节奏总纲!BA1673</f>
        <v>57.085081112622099</v>
      </c>
      <c r="AP1673" s="153">
        <f>[1]节奏总纲!BB1673</f>
        <v>58.593435630467106</v>
      </c>
      <c r="AQ1673" s="153">
        <f>[1]节奏总纲!BC1673</f>
        <v>60.554094284565721</v>
      </c>
      <c r="AR1673" s="153">
        <f>[1]节奏总纲!BD1673</f>
        <v>63.322880853638118</v>
      </c>
      <c r="AS1673" s="153">
        <f>[1]节奏总纲!BE1673</f>
        <v>68.071991198486259</v>
      </c>
    </row>
    <row r="1674" spans="17:45" x14ac:dyDescent="0.15">
      <c r="Q1674" s="153">
        <f>[1]节奏总纲!AC1674</f>
        <v>1671</v>
      </c>
      <c r="R1674" s="153">
        <f>[1]节奏总纲!AD1674</f>
        <v>107.07125187397484</v>
      </c>
      <c r="S1674" s="153">
        <f>[1]节奏总纲!AE1674</f>
        <v>109.39674646789298</v>
      </c>
      <c r="T1674" s="153">
        <f>[1]节奏总纲!AF1674</f>
        <v>112.52512280024256</v>
      </c>
      <c r="U1674" s="153">
        <f>[1]节奏总纲!AG1674</f>
        <v>117.4431916259129</v>
      </c>
      <c r="V1674" s="153">
        <f>[1]节奏总纲!AH1674</f>
        <v>126.55480718670613</v>
      </c>
      <c r="AN1674" s="153">
        <f>[1]节奏总纲!AZ1674</f>
        <v>1671</v>
      </c>
      <c r="AO1674" s="153">
        <f>[1]节奏总纲!BA1674</f>
        <v>57.08891788869277</v>
      </c>
      <c r="AP1674" s="153">
        <f>[1]节奏总纲!BB1674</f>
        <v>58.597578815815176</v>
      </c>
      <c r="AQ1674" s="153">
        <f>[1]节奏总纲!BC1674</f>
        <v>60.558217776915981</v>
      </c>
      <c r="AR1674" s="153">
        <f>[1]节奏总纲!BD1674</f>
        <v>63.326871373107195</v>
      </c>
      <c r="AS1674" s="153">
        <f>[1]节奏总纲!BE1674</f>
        <v>68.075839917763119</v>
      </c>
    </row>
    <row r="1675" spans="17:45" x14ac:dyDescent="0.15">
      <c r="Q1675" s="153">
        <f>[1]节奏总纲!AC1675</f>
        <v>1672</v>
      </c>
      <c r="R1675" s="153">
        <f>[1]节奏总纲!AD1675</f>
        <v>107.07962745893111</v>
      </c>
      <c r="S1675" s="153">
        <f>[1]节奏总纲!AE1675</f>
        <v>109.40531749199269</v>
      </c>
      <c r="T1675" s="153">
        <f>[1]节奏总纲!AF1675</f>
        <v>112.53364614120193</v>
      </c>
      <c r="U1675" s="153">
        <f>[1]节奏总纲!AG1675</f>
        <v>117.45156828836693</v>
      </c>
      <c r="V1675" s="153">
        <f>[1]节奏总纲!AH1675</f>
        <v>126.56393126789023</v>
      </c>
      <c r="AN1675" s="153">
        <f>[1]节奏总纲!AZ1675</f>
        <v>1672</v>
      </c>
      <c r="AO1675" s="153">
        <f>[1]节奏总纲!BA1675</f>
        <v>57.092754664763447</v>
      </c>
      <c r="AP1675" s="153">
        <f>[1]节奏总纲!BB1675</f>
        <v>58.601722001163246</v>
      </c>
      <c r="AQ1675" s="153">
        <f>[1]节奏总纲!BC1675</f>
        <v>60.562341269266234</v>
      </c>
      <c r="AR1675" s="153">
        <f>[1]节奏总纲!BD1675</f>
        <v>63.330861892576273</v>
      </c>
      <c r="AS1675" s="153">
        <f>[1]节奏总纲!BE1675</f>
        <v>68.079688637039979</v>
      </c>
    </row>
    <row r="1676" spans="17:45" x14ac:dyDescent="0.15">
      <c r="Q1676" s="153">
        <f>[1]节奏总纲!AC1676</f>
        <v>1673</v>
      </c>
      <c r="R1676" s="153">
        <f>[1]节奏总纲!AD1676</f>
        <v>107.08800304388738</v>
      </c>
      <c r="S1676" s="153">
        <f>[1]节奏总纲!AE1676</f>
        <v>109.4138885160924</v>
      </c>
      <c r="T1676" s="153">
        <f>[1]节奏总纲!AF1676</f>
        <v>112.54216948216128</v>
      </c>
      <c r="U1676" s="153">
        <f>[1]节奏总纲!AG1676</f>
        <v>117.45994495082095</v>
      </c>
      <c r="V1676" s="153">
        <f>[1]节奏总纲!AH1676</f>
        <v>126.57305534907434</v>
      </c>
      <c r="AN1676" s="153">
        <f>[1]节奏总纲!AZ1676</f>
        <v>1673</v>
      </c>
      <c r="AO1676" s="153">
        <f>[1]节奏总纲!BA1676</f>
        <v>57.096591440834118</v>
      </c>
      <c r="AP1676" s="153">
        <f>[1]节奏总纲!BB1676</f>
        <v>58.605865186511316</v>
      </c>
      <c r="AQ1676" s="153">
        <f>[1]节奏总纲!BC1676</f>
        <v>60.566464761616494</v>
      </c>
      <c r="AR1676" s="153">
        <f>[1]节奏总纲!BD1676</f>
        <v>63.33485241204535</v>
      </c>
      <c r="AS1676" s="153">
        <f>[1]节奏总纲!BE1676</f>
        <v>68.083537356316839</v>
      </c>
    </row>
    <row r="1677" spans="17:45" x14ac:dyDescent="0.15">
      <c r="Q1677" s="153">
        <f>[1]节奏总纲!AC1677</f>
        <v>1674</v>
      </c>
      <c r="R1677" s="153">
        <f>[1]节奏总纲!AD1677</f>
        <v>107.09637862884365</v>
      </c>
      <c r="S1677" s="153">
        <f>[1]节奏总纲!AE1677</f>
        <v>109.42245954019209</v>
      </c>
      <c r="T1677" s="153">
        <f>[1]节奏总纲!AF1677</f>
        <v>112.55069282312066</v>
      </c>
      <c r="U1677" s="153">
        <f>[1]节奏总纲!AG1677</f>
        <v>117.46832161327499</v>
      </c>
      <c r="V1677" s="153">
        <f>[1]节奏总纲!AH1677</f>
        <v>126.58217943025845</v>
      </c>
      <c r="AN1677" s="153">
        <f>[1]节奏总纲!AZ1677</f>
        <v>1674</v>
      </c>
      <c r="AO1677" s="153">
        <f>[1]节奏总纲!BA1677</f>
        <v>57.100428216904795</v>
      </c>
      <c r="AP1677" s="153">
        <f>[1]节奏总纲!BB1677</f>
        <v>58.610008371859387</v>
      </c>
      <c r="AQ1677" s="153">
        <f>[1]节奏总纲!BC1677</f>
        <v>60.570588253966747</v>
      </c>
      <c r="AR1677" s="153">
        <f>[1]节奏总纲!BD1677</f>
        <v>63.338842931514428</v>
      </c>
      <c r="AS1677" s="153">
        <f>[1]节奏总纲!BE1677</f>
        <v>68.087386075593699</v>
      </c>
    </row>
    <row r="1678" spans="17:45" x14ac:dyDescent="0.15">
      <c r="Q1678" s="153">
        <f>[1]节奏总纲!AC1678</f>
        <v>1675</v>
      </c>
      <c r="R1678" s="153">
        <f>[1]节奏总纲!AD1678</f>
        <v>107.10475421379994</v>
      </c>
      <c r="S1678" s="153">
        <f>[1]节奏总纲!AE1678</f>
        <v>109.4310305642918</v>
      </c>
      <c r="T1678" s="153">
        <f>[1]节奏总纲!AF1678</f>
        <v>112.55921616408001</v>
      </c>
      <c r="U1678" s="153">
        <f>[1]节奏总纲!AG1678</f>
        <v>117.47669827572902</v>
      </c>
      <c r="V1678" s="153">
        <f>[1]节奏总纲!AH1678</f>
        <v>126.59130351144255</v>
      </c>
      <c r="AN1678" s="153">
        <f>[1]节奏总纲!AZ1678</f>
        <v>1675</v>
      </c>
      <c r="AO1678" s="153">
        <f>[1]节奏总纲!BA1678</f>
        <v>57.104264992975466</v>
      </c>
      <c r="AP1678" s="153">
        <f>[1]节奏总纲!BB1678</f>
        <v>58.614151557207457</v>
      </c>
      <c r="AQ1678" s="153">
        <f>[1]节奏总纲!BC1678</f>
        <v>60.574711746317007</v>
      </c>
      <c r="AR1678" s="153">
        <f>[1]节奏总纲!BD1678</f>
        <v>63.342833450983505</v>
      </c>
      <c r="AS1678" s="153">
        <f>[1]节奏总纲!BE1678</f>
        <v>68.091234794870573</v>
      </c>
    </row>
    <row r="1679" spans="17:45" x14ac:dyDescent="0.15">
      <c r="Q1679" s="153">
        <f>[1]节奏总纲!AC1679</f>
        <v>1676</v>
      </c>
      <c r="R1679" s="153">
        <f>[1]节奏总纲!AD1679</f>
        <v>107.1131297987562</v>
      </c>
      <c r="S1679" s="153">
        <f>[1]节奏总纲!AE1679</f>
        <v>109.4396015883915</v>
      </c>
      <c r="T1679" s="153">
        <f>[1]节奏总纲!AF1679</f>
        <v>112.56773950503937</v>
      </c>
      <c r="U1679" s="153">
        <f>[1]节奏总纲!AG1679</f>
        <v>117.48507493818305</v>
      </c>
      <c r="V1679" s="153">
        <f>[1]节奏总纲!AH1679</f>
        <v>126.60042759262666</v>
      </c>
      <c r="AN1679" s="153">
        <f>[1]节奏总纲!AZ1679</f>
        <v>1676</v>
      </c>
      <c r="AO1679" s="153">
        <f>[1]节奏总纲!BA1679</f>
        <v>57.108101769046144</v>
      </c>
      <c r="AP1679" s="153">
        <f>[1]节奏总纲!BB1679</f>
        <v>58.618294742555527</v>
      </c>
      <c r="AQ1679" s="153">
        <f>[1]节奏总纲!BC1679</f>
        <v>60.57883523866726</v>
      </c>
      <c r="AR1679" s="153">
        <f>[1]节奏总纲!BD1679</f>
        <v>63.346823970452583</v>
      </c>
      <c r="AS1679" s="153">
        <f>[1]节奏总纲!BE1679</f>
        <v>68.095083514147433</v>
      </c>
    </row>
    <row r="1680" spans="17:45" x14ac:dyDescent="0.15">
      <c r="Q1680" s="153">
        <f>[1]节奏总纲!AC1680</f>
        <v>1677</v>
      </c>
      <c r="R1680" s="153">
        <f>[1]节奏总纲!AD1680</f>
        <v>107.12150538371247</v>
      </c>
      <c r="S1680" s="153">
        <f>[1]节奏总纲!AE1680</f>
        <v>109.44817261249121</v>
      </c>
      <c r="T1680" s="153">
        <f>[1]节奏总纲!AF1680</f>
        <v>112.57626284599874</v>
      </c>
      <c r="U1680" s="153">
        <f>[1]节奏总纲!AG1680</f>
        <v>117.49345160063707</v>
      </c>
      <c r="V1680" s="153">
        <f>[1]节奏总纲!AH1680</f>
        <v>126.60955167381076</v>
      </c>
      <c r="AN1680" s="153">
        <f>[1]节奏总纲!AZ1680</f>
        <v>1677</v>
      </c>
      <c r="AO1680" s="153">
        <f>[1]节奏总纲!BA1680</f>
        <v>57.111938545116814</v>
      </c>
      <c r="AP1680" s="153">
        <f>[1]节奏总纲!BB1680</f>
        <v>58.622437927903597</v>
      </c>
      <c r="AQ1680" s="153">
        <f>[1]节奏总纲!BC1680</f>
        <v>60.58295873101752</v>
      </c>
      <c r="AR1680" s="153">
        <f>[1]节奏总纲!BD1680</f>
        <v>63.35081448992166</v>
      </c>
      <c r="AS1680" s="153">
        <f>[1]节奏总纲!BE1680</f>
        <v>68.098932233424293</v>
      </c>
    </row>
    <row r="1681" spans="17:45" x14ac:dyDescent="0.15">
      <c r="Q1681" s="153">
        <f>[1]节奏总纲!AC1681</f>
        <v>1678</v>
      </c>
      <c r="R1681" s="153">
        <f>[1]节奏总纲!AD1681</f>
        <v>107.12988096866874</v>
      </c>
      <c r="S1681" s="153">
        <f>[1]节奏总纲!AE1681</f>
        <v>109.45674363659091</v>
      </c>
      <c r="T1681" s="153">
        <f>[1]节奏总纲!AF1681</f>
        <v>112.5847861869581</v>
      </c>
      <c r="U1681" s="153">
        <f>[1]节奏总纲!AG1681</f>
        <v>117.50182826309111</v>
      </c>
      <c r="V1681" s="153">
        <f>[1]节奏总纲!AH1681</f>
        <v>126.61867575499487</v>
      </c>
      <c r="AN1681" s="153">
        <f>[1]节奏总纲!AZ1681</f>
        <v>1678</v>
      </c>
      <c r="AO1681" s="153">
        <f>[1]节奏总纲!BA1681</f>
        <v>57.115775321187485</v>
      </c>
      <c r="AP1681" s="153">
        <f>[1]节奏总纲!BB1681</f>
        <v>58.626581113251667</v>
      </c>
      <c r="AQ1681" s="153">
        <f>[1]节奏总纲!BC1681</f>
        <v>60.587082223367773</v>
      </c>
      <c r="AR1681" s="153">
        <f>[1]节奏总纲!BD1681</f>
        <v>63.354805009390738</v>
      </c>
      <c r="AS1681" s="153">
        <f>[1]节奏总纲!BE1681</f>
        <v>68.102780952701153</v>
      </c>
    </row>
    <row r="1682" spans="17:45" x14ac:dyDescent="0.15">
      <c r="Q1682" s="153">
        <f>[1]节奏总纲!AC1682</f>
        <v>1679</v>
      </c>
      <c r="R1682" s="153">
        <f>[1]节奏总纲!AD1682</f>
        <v>107.13825655362503</v>
      </c>
      <c r="S1682" s="153">
        <f>[1]节奏总纲!AE1682</f>
        <v>109.46531466069061</v>
      </c>
      <c r="T1682" s="153">
        <f>[1]节奏总纲!AF1682</f>
        <v>112.59330952791746</v>
      </c>
      <c r="U1682" s="153">
        <f>[1]节奏总纲!AG1682</f>
        <v>117.51020492554514</v>
      </c>
      <c r="V1682" s="153">
        <f>[1]节奏总纲!AH1682</f>
        <v>126.62779983617897</v>
      </c>
      <c r="AN1682" s="153">
        <f>[1]节奏总纲!AZ1682</f>
        <v>1679</v>
      </c>
      <c r="AO1682" s="153">
        <f>[1]节奏总纲!BA1682</f>
        <v>57.119612097258162</v>
      </c>
      <c r="AP1682" s="153">
        <f>[1]节奏总纲!BB1682</f>
        <v>58.630724298599738</v>
      </c>
      <c r="AQ1682" s="153">
        <f>[1]节奏总纲!BC1682</f>
        <v>60.591205715718033</v>
      </c>
      <c r="AR1682" s="153">
        <f>[1]节奏总纲!BD1682</f>
        <v>63.358795528859815</v>
      </c>
      <c r="AS1682" s="153">
        <f>[1]节奏总纲!BE1682</f>
        <v>68.106629671978013</v>
      </c>
    </row>
    <row r="1683" spans="17:45" x14ac:dyDescent="0.15">
      <c r="Q1683" s="153">
        <f>[1]节奏总纲!AC1683</f>
        <v>1680</v>
      </c>
      <c r="R1683" s="153">
        <f>[1]节奏总纲!AD1683</f>
        <v>107.1466321385813</v>
      </c>
      <c r="S1683" s="153">
        <f>[1]节奏总纲!AE1683</f>
        <v>109.47388568479032</v>
      </c>
      <c r="T1683" s="153">
        <f>[1]节奏总纲!AF1683</f>
        <v>112.60183286887683</v>
      </c>
      <c r="U1683" s="153">
        <f>[1]节奏总纲!AG1683</f>
        <v>117.51858158799917</v>
      </c>
      <c r="V1683" s="153">
        <f>[1]节奏总纲!AH1683</f>
        <v>126.63692391736308</v>
      </c>
      <c r="AN1683" s="153">
        <f>[1]节奏总纲!AZ1683</f>
        <v>1680</v>
      </c>
      <c r="AO1683" s="153">
        <f>[1]节奏总纲!BA1683</f>
        <v>57.123448873328833</v>
      </c>
      <c r="AP1683" s="153">
        <f>[1]节奏总纲!BB1683</f>
        <v>58.634867483947808</v>
      </c>
      <c r="AQ1683" s="153">
        <f>[1]节奏总纲!BC1683</f>
        <v>60.595329208068286</v>
      </c>
      <c r="AR1683" s="153">
        <f>[1]节奏总纲!BD1683</f>
        <v>63.362786048328893</v>
      </c>
      <c r="AS1683" s="153">
        <f>[1]节奏总纲!BE1683</f>
        <v>68.110478391254873</v>
      </c>
    </row>
    <row r="1684" spans="17:45" x14ac:dyDescent="0.15">
      <c r="Q1684" s="153">
        <f>[1]节奏总纲!AC1684</f>
        <v>1681</v>
      </c>
      <c r="R1684" s="153">
        <f>[1]节奏总纲!AD1684</f>
        <v>107.15500772353757</v>
      </c>
      <c r="S1684" s="153">
        <f>[1]节奏总纲!AE1684</f>
        <v>109.48245670889003</v>
      </c>
      <c r="T1684" s="153">
        <f>[1]节奏总纲!AF1684</f>
        <v>112.61035620983618</v>
      </c>
      <c r="U1684" s="153">
        <f>[1]节奏总纲!AG1684</f>
        <v>117.52695825045321</v>
      </c>
      <c r="V1684" s="153">
        <f>[1]节奏总纲!AH1684</f>
        <v>126.64604799854717</v>
      </c>
      <c r="AN1684" s="153">
        <f>[1]节奏总纲!AZ1684</f>
        <v>1681</v>
      </c>
      <c r="AO1684" s="153">
        <f>[1]节奏总纲!BA1684</f>
        <v>57.127285649399511</v>
      </c>
      <c r="AP1684" s="153">
        <f>[1]节奏总纲!BB1684</f>
        <v>58.639010669295878</v>
      </c>
      <c r="AQ1684" s="153">
        <f>[1]节奏总纲!BC1684</f>
        <v>60.599452700418546</v>
      </c>
      <c r="AR1684" s="153">
        <f>[1]节奏总纲!BD1684</f>
        <v>63.36677656779797</v>
      </c>
      <c r="AS1684" s="153">
        <f>[1]节奏总纲!BE1684</f>
        <v>68.114327110531733</v>
      </c>
    </row>
    <row r="1685" spans="17:45" x14ac:dyDescent="0.15">
      <c r="Q1685" s="153">
        <f>[1]节奏总纲!AC1685</f>
        <v>1682</v>
      </c>
      <c r="R1685" s="153">
        <f>[1]节奏总纲!AD1685</f>
        <v>107.16338330849383</v>
      </c>
      <c r="S1685" s="153">
        <f>[1]节奏总纲!AE1685</f>
        <v>109.49102773298972</v>
      </c>
      <c r="T1685" s="153">
        <f>[1]节奏总纲!AF1685</f>
        <v>112.61887955079555</v>
      </c>
      <c r="U1685" s="153">
        <f>[1]节奏总纲!AG1685</f>
        <v>117.53533491290723</v>
      </c>
      <c r="V1685" s="153">
        <f>[1]节奏总纲!AH1685</f>
        <v>126.65517207973129</v>
      </c>
      <c r="AN1685" s="153">
        <f>[1]节奏总纲!AZ1685</f>
        <v>1682</v>
      </c>
      <c r="AO1685" s="153">
        <f>[1]节奏总纲!BA1685</f>
        <v>57.131122425470181</v>
      </c>
      <c r="AP1685" s="153">
        <f>[1]节奏总纲!BB1685</f>
        <v>58.643153854643948</v>
      </c>
      <c r="AQ1685" s="153">
        <f>[1]节奏总纲!BC1685</f>
        <v>60.603576192768799</v>
      </c>
      <c r="AR1685" s="153">
        <f>[1]节奏总纲!BD1685</f>
        <v>63.370767087267048</v>
      </c>
      <c r="AS1685" s="153">
        <f>[1]节奏总纲!BE1685</f>
        <v>68.118175829808592</v>
      </c>
    </row>
    <row r="1686" spans="17:45" x14ac:dyDescent="0.15">
      <c r="Q1686" s="153">
        <f>[1]节奏总纲!AC1686</f>
        <v>1683</v>
      </c>
      <c r="R1686" s="153">
        <f>[1]节奏总纲!AD1686</f>
        <v>107.1717588934501</v>
      </c>
      <c r="S1686" s="153">
        <f>[1]节奏总纲!AE1686</f>
        <v>109.49959875708943</v>
      </c>
      <c r="T1686" s="153">
        <f>[1]节奏总纲!AF1686</f>
        <v>112.62740289175491</v>
      </c>
      <c r="U1686" s="153">
        <f>[1]节奏总纲!AG1686</f>
        <v>117.54371157536126</v>
      </c>
      <c r="V1686" s="153">
        <f>[1]节奏总纲!AH1686</f>
        <v>126.6642961609154</v>
      </c>
      <c r="AN1686" s="153">
        <f>[1]节奏总纲!AZ1686</f>
        <v>1683</v>
      </c>
      <c r="AO1686" s="153">
        <f>[1]节奏总纲!BA1686</f>
        <v>57.134959201540852</v>
      </c>
      <c r="AP1686" s="153">
        <f>[1]节奏总纲!BB1686</f>
        <v>58.647297039992019</v>
      </c>
      <c r="AQ1686" s="153">
        <f>[1]节奏总纲!BC1686</f>
        <v>60.607699685119059</v>
      </c>
      <c r="AR1686" s="153">
        <f>[1]节奏总纲!BD1686</f>
        <v>63.374757606736125</v>
      </c>
      <c r="AS1686" s="153">
        <f>[1]节奏总纲!BE1686</f>
        <v>68.122024549085452</v>
      </c>
    </row>
    <row r="1687" spans="17:45" x14ac:dyDescent="0.15">
      <c r="Q1687" s="153">
        <f>[1]节奏总纲!AC1687</f>
        <v>1684</v>
      </c>
      <c r="R1687" s="153">
        <f>[1]节奏总纲!AD1687</f>
        <v>107.18013447840639</v>
      </c>
      <c r="S1687" s="153">
        <f>[1]节奏总纲!AE1687</f>
        <v>109.50816978118912</v>
      </c>
      <c r="T1687" s="153">
        <f>[1]节奏总纲!AF1687</f>
        <v>112.63592623271427</v>
      </c>
      <c r="U1687" s="153">
        <f>[1]节奏总纲!AG1687</f>
        <v>117.55208823781528</v>
      </c>
      <c r="V1687" s="153">
        <f>[1]节奏总纲!AH1687</f>
        <v>126.6734202420995</v>
      </c>
      <c r="AN1687" s="153">
        <f>[1]节奏总纲!AZ1687</f>
        <v>1684</v>
      </c>
      <c r="AO1687" s="153">
        <f>[1]节奏总纲!BA1687</f>
        <v>57.13879597761153</v>
      </c>
      <c r="AP1687" s="153">
        <f>[1]节奏总纲!BB1687</f>
        <v>58.651440225340089</v>
      </c>
      <c r="AQ1687" s="153">
        <f>[1]节奏总纲!BC1687</f>
        <v>60.611823177469319</v>
      </c>
      <c r="AR1687" s="153">
        <f>[1]节奏总纲!BD1687</f>
        <v>63.378748126205203</v>
      </c>
      <c r="AS1687" s="153">
        <f>[1]节奏总纲!BE1687</f>
        <v>68.125873268362312</v>
      </c>
    </row>
    <row r="1688" spans="17:45" x14ac:dyDescent="0.15">
      <c r="Q1688" s="153">
        <f>[1]节奏总纲!AC1688</f>
        <v>1685</v>
      </c>
      <c r="R1688" s="153">
        <f>[1]节奏总纲!AD1688</f>
        <v>107.18851006336266</v>
      </c>
      <c r="S1688" s="153">
        <f>[1]节奏总纲!AE1688</f>
        <v>109.51674080528883</v>
      </c>
      <c r="T1688" s="153">
        <f>[1]节奏总纲!AF1688</f>
        <v>112.64444957367364</v>
      </c>
      <c r="U1688" s="153">
        <f>[1]节奏总纲!AG1688</f>
        <v>117.56046490026932</v>
      </c>
      <c r="V1688" s="153">
        <f>[1]节奏总纲!AH1688</f>
        <v>126.68254432328361</v>
      </c>
      <c r="AN1688" s="153">
        <f>[1]节奏总纲!AZ1688</f>
        <v>1685</v>
      </c>
      <c r="AO1688" s="153">
        <f>[1]节奏总纲!BA1688</f>
        <v>57.1426327536822</v>
      </c>
      <c r="AP1688" s="153">
        <f>[1]节奏总纲!BB1688</f>
        <v>58.655583410688159</v>
      </c>
      <c r="AQ1688" s="153">
        <f>[1]节奏总纲!BC1688</f>
        <v>60.615946669819571</v>
      </c>
      <c r="AR1688" s="153">
        <f>[1]节奏总纲!BD1688</f>
        <v>63.38273864567428</v>
      </c>
      <c r="AS1688" s="153">
        <f>[1]节奏总纲!BE1688</f>
        <v>68.129721987639172</v>
      </c>
    </row>
    <row r="1689" spans="17:45" x14ac:dyDescent="0.15">
      <c r="Q1689" s="153">
        <f>[1]节奏总纲!AC1689</f>
        <v>1686</v>
      </c>
      <c r="R1689" s="153">
        <f>[1]节奏总纲!AD1689</f>
        <v>107.19688564831893</v>
      </c>
      <c r="S1689" s="153">
        <f>[1]节奏总纲!AE1689</f>
        <v>109.52531182938854</v>
      </c>
      <c r="T1689" s="153">
        <f>[1]节奏总纲!AF1689</f>
        <v>112.652972914633</v>
      </c>
      <c r="U1689" s="153">
        <f>[1]节奏总纲!AG1689</f>
        <v>117.56884156272335</v>
      </c>
      <c r="V1689" s="153">
        <f>[1]节奏总纲!AH1689</f>
        <v>126.69166840446771</v>
      </c>
      <c r="AN1689" s="153">
        <f>[1]节奏总纲!AZ1689</f>
        <v>1686</v>
      </c>
      <c r="AO1689" s="153">
        <f>[1]节奏总纲!BA1689</f>
        <v>57.146469529752878</v>
      </c>
      <c r="AP1689" s="153">
        <f>[1]节奏总纲!BB1689</f>
        <v>58.659726596036229</v>
      </c>
      <c r="AQ1689" s="153">
        <f>[1]节奏总纲!BC1689</f>
        <v>60.620070162169831</v>
      </c>
      <c r="AR1689" s="153">
        <f>[1]节奏总纲!BD1689</f>
        <v>63.386729165143358</v>
      </c>
      <c r="AS1689" s="153">
        <f>[1]节奏总纲!BE1689</f>
        <v>68.133570706916032</v>
      </c>
    </row>
    <row r="1690" spans="17:45" x14ac:dyDescent="0.15">
      <c r="Q1690" s="153">
        <f>[1]节奏总纲!AC1690</f>
        <v>1687</v>
      </c>
      <c r="R1690" s="153">
        <f>[1]节奏总纲!AD1690</f>
        <v>107.20526123327519</v>
      </c>
      <c r="S1690" s="153">
        <f>[1]节奏总纲!AE1690</f>
        <v>109.53388285348824</v>
      </c>
      <c r="T1690" s="153">
        <f>[1]节奏总纲!AF1690</f>
        <v>112.66149625559237</v>
      </c>
      <c r="U1690" s="153">
        <f>[1]节奏总纲!AG1690</f>
        <v>117.57721822517738</v>
      </c>
      <c r="V1690" s="153">
        <f>[1]节奏总纲!AH1690</f>
        <v>126.70079248565182</v>
      </c>
      <c r="AN1690" s="153">
        <f>[1]节奏总纲!AZ1690</f>
        <v>1687</v>
      </c>
      <c r="AO1690" s="153">
        <f>[1]节奏总纲!BA1690</f>
        <v>57.150306305823548</v>
      </c>
      <c r="AP1690" s="153">
        <f>[1]节奏总纲!BB1690</f>
        <v>58.6638697813843</v>
      </c>
      <c r="AQ1690" s="153">
        <f>[1]节奏总纲!BC1690</f>
        <v>60.624193654520084</v>
      </c>
      <c r="AR1690" s="153">
        <f>[1]节奏总纲!BD1690</f>
        <v>63.390719684612435</v>
      </c>
      <c r="AS1690" s="153">
        <f>[1]节奏总纲!BE1690</f>
        <v>68.137419426192906</v>
      </c>
    </row>
    <row r="1691" spans="17:45" x14ac:dyDescent="0.15">
      <c r="Q1691" s="153">
        <f>[1]节奏总纲!AC1691</f>
        <v>1688</v>
      </c>
      <c r="R1691" s="153">
        <f>[1]节奏总纲!AD1691</f>
        <v>107.21363681823148</v>
      </c>
      <c r="S1691" s="153">
        <f>[1]节奏总纲!AE1691</f>
        <v>109.54245387758795</v>
      </c>
      <c r="T1691" s="153">
        <f>[1]节奏总纲!AF1691</f>
        <v>112.67001959655173</v>
      </c>
      <c r="U1691" s="153">
        <f>[1]节奏总纲!AG1691</f>
        <v>117.58559488763142</v>
      </c>
      <c r="V1691" s="153">
        <f>[1]节奏总纲!AH1691</f>
        <v>126.70991656683591</v>
      </c>
      <c r="AN1691" s="153">
        <f>[1]节奏总纲!AZ1691</f>
        <v>1688</v>
      </c>
      <c r="AO1691" s="153">
        <f>[1]节奏总纲!BA1691</f>
        <v>57.154143081894226</v>
      </c>
      <c r="AP1691" s="153">
        <f>[1]节奏总纲!BB1691</f>
        <v>58.66801296673237</v>
      </c>
      <c r="AQ1691" s="153">
        <f>[1]节奏总纲!BC1691</f>
        <v>60.628317146870344</v>
      </c>
      <c r="AR1691" s="153">
        <f>[1]节奏总纲!BD1691</f>
        <v>63.394710204081512</v>
      </c>
      <c r="AS1691" s="153">
        <f>[1]节奏总纲!BE1691</f>
        <v>68.141268145469766</v>
      </c>
    </row>
    <row r="1692" spans="17:45" x14ac:dyDescent="0.15">
      <c r="Q1692" s="153">
        <f>[1]节奏总纲!AC1692</f>
        <v>1689</v>
      </c>
      <c r="R1692" s="153">
        <f>[1]节奏总纲!AD1692</f>
        <v>107.22201240318775</v>
      </c>
      <c r="S1692" s="153">
        <f>[1]节奏总纲!AE1692</f>
        <v>109.55102490168764</v>
      </c>
      <c r="T1692" s="153">
        <f>[1]节奏总纲!AF1692</f>
        <v>112.67854293751108</v>
      </c>
      <c r="U1692" s="153">
        <f>[1]节奏总纲!AG1692</f>
        <v>117.59397155008544</v>
      </c>
      <c r="V1692" s="153">
        <f>[1]节奏总纲!AH1692</f>
        <v>126.71904064802003</v>
      </c>
      <c r="AN1692" s="153">
        <f>[1]节奏总纲!AZ1692</f>
        <v>1689</v>
      </c>
      <c r="AO1692" s="153">
        <f>[1]节奏总纲!BA1692</f>
        <v>57.157979857964897</v>
      </c>
      <c r="AP1692" s="153">
        <f>[1]节奏总纲!BB1692</f>
        <v>58.67215615208044</v>
      </c>
      <c r="AQ1692" s="153">
        <f>[1]节奏总纲!BC1692</f>
        <v>60.632440639220597</v>
      </c>
      <c r="AR1692" s="153">
        <f>[1]节奏总纲!BD1692</f>
        <v>63.39870072355059</v>
      </c>
      <c r="AS1692" s="153">
        <f>[1]节奏总纲!BE1692</f>
        <v>68.145116864746626</v>
      </c>
    </row>
    <row r="1693" spans="17:45" x14ac:dyDescent="0.15">
      <c r="Q1693" s="153">
        <f>[1]节奏总纲!AC1693</f>
        <v>1690</v>
      </c>
      <c r="R1693" s="153">
        <f>[1]节奏总纲!AD1693</f>
        <v>107.23038798814402</v>
      </c>
      <c r="S1693" s="153">
        <f>[1]节奏总纲!AE1693</f>
        <v>109.55959592578735</v>
      </c>
      <c r="T1693" s="153">
        <f>[1]节奏总纲!AF1693</f>
        <v>112.68706627847045</v>
      </c>
      <c r="U1693" s="153">
        <f>[1]节奏总纲!AG1693</f>
        <v>117.60234821253947</v>
      </c>
      <c r="V1693" s="153">
        <f>[1]节奏总纲!AH1693</f>
        <v>126.72816472920414</v>
      </c>
      <c r="AN1693" s="153">
        <f>[1]节奏总纲!AZ1693</f>
        <v>1690</v>
      </c>
      <c r="AO1693" s="153">
        <f>[1]节奏总纲!BA1693</f>
        <v>57.161816634035567</v>
      </c>
      <c r="AP1693" s="153">
        <f>[1]节奏总纲!BB1693</f>
        <v>58.676299337428503</v>
      </c>
      <c r="AQ1693" s="153">
        <f>[1]节奏总纲!BC1693</f>
        <v>60.636564131570857</v>
      </c>
      <c r="AR1693" s="153">
        <f>[1]节奏总纲!BD1693</f>
        <v>63.402691243019667</v>
      </c>
      <c r="AS1693" s="153">
        <f>[1]节奏总纲!BE1693</f>
        <v>68.148965584023486</v>
      </c>
    </row>
    <row r="1694" spans="17:45" x14ac:dyDescent="0.15">
      <c r="Q1694" s="153">
        <f>[1]节奏总纲!AC1694</f>
        <v>1691</v>
      </c>
      <c r="R1694" s="153">
        <f>[1]节奏总纲!AD1694</f>
        <v>107.23876357310029</v>
      </c>
      <c r="S1694" s="153">
        <f>[1]节奏总纲!AE1694</f>
        <v>109.56816694988706</v>
      </c>
      <c r="T1694" s="153">
        <f>[1]节奏总纲!AF1694</f>
        <v>112.69558961942981</v>
      </c>
      <c r="U1694" s="153">
        <f>[1]节奏总纲!AG1694</f>
        <v>117.61072487499351</v>
      </c>
      <c r="V1694" s="153">
        <f>[1]节奏总纲!AH1694</f>
        <v>126.73728881038824</v>
      </c>
      <c r="AN1694" s="153">
        <f>[1]节奏总纲!AZ1694</f>
        <v>1691</v>
      </c>
      <c r="AO1694" s="153">
        <f>[1]节奏总纲!BA1694</f>
        <v>57.165653410106245</v>
      </c>
      <c r="AP1694" s="153">
        <f>[1]节奏总纲!BB1694</f>
        <v>58.680442522776573</v>
      </c>
      <c r="AQ1694" s="153">
        <f>[1]节奏总纲!BC1694</f>
        <v>60.64068762392111</v>
      </c>
      <c r="AR1694" s="153">
        <f>[1]节奏总纲!BD1694</f>
        <v>63.406681762488745</v>
      </c>
      <c r="AS1694" s="153">
        <f>[1]节奏总纲!BE1694</f>
        <v>68.152814303300346</v>
      </c>
    </row>
    <row r="1695" spans="17:45" x14ac:dyDescent="0.15">
      <c r="Q1695" s="153">
        <f>[1]节奏总纲!AC1695</f>
        <v>1692</v>
      </c>
      <c r="R1695" s="153">
        <f>[1]节奏总纲!AD1695</f>
        <v>107.24713915805657</v>
      </c>
      <c r="S1695" s="153">
        <f>[1]节奏总纲!AE1695</f>
        <v>109.57673797398675</v>
      </c>
      <c r="T1695" s="153">
        <f>[1]节奏总纲!AF1695</f>
        <v>112.70411296038918</v>
      </c>
      <c r="U1695" s="153">
        <f>[1]节奏总纲!AG1695</f>
        <v>117.61910153744753</v>
      </c>
      <c r="V1695" s="153">
        <f>[1]节奏总纲!AH1695</f>
        <v>126.74641289157235</v>
      </c>
      <c r="AN1695" s="153">
        <f>[1]节奏总纲!AZ1695</f>
        <v>1692</v>
      </c>
      <c r="AO1695" s="153">
        <f>[1]节奏总纲!BA1695</f>
        <v>57.169490186176915</v>
      </c>
      <c r="AP1695" s="153">
        <f>[1]节奏总纲!BB1695</f>
        <v>58.684585708124644</v>
      </c>
      <c r="AQ1695" s="153">
        <f>[1]节奏总纲!BC1695</f>
        <v>60.64481111627137</v>
      </c>
      <c r="AR1695" s="153">
        <f>[1]节奏总纲!BD1695</f>
        <v>63.410672281957822</v>
      </c>
      <c r="AS1695" s="153">
        <f>[1]节奏总纲!BE1695</f>
        <v>68.156663022577206</v>
      </c>
    </row>
    <row r="1696" spans="17:45" x14ac:dyDescent="0.15">
      <c r="Q1696" s="153">
        <f>[1]节奏总纲!AC1696</f>
        <v>1693</v>
      </c>
      <c r="R1696" s="153">
        <f>[1]节奏总纲!AD1696</f>
        <v>107.25551474301284</v>
      </c>
      <c r="S1696" s="153">
        <f>[1]节奏总纲!AE1696</f>
        <v>109.58530899808646</v>
      </c>
      <c r="T1696" s="153">
        <f>[1]节奏总纲!AF1696</f>
        <v>112.71263630134854</v>
      </c>
      <c r="U1696" s="153">
        <f>[1]节奏总纲!AG1696</f>
        <v>117.62747819990156</v>
      </c>
      <c r="V1696" s="153">
        <f>[1]节奏总纲!AH1696</f>
        <v>126.75553697275645</v>
      </c>
      <c r="AN1696" s="153">
        <f>[1]节奏总纲!AZ1696</f>
        <v>1693</v>
      </c>
      <c r="AO1696" s="153">
        <f>[1]节奏总纲!BA1696</f>
        <v>57.173326962247593</v>
      </c>
      <c r="AP1696" s="153">
        <f>[1]节奏总纲!BB1696</f>
        <v>58.688728893472714</v>
      </c>
      <c r="AQ1696" s="153">
        <f>[1]节奏总纲!BC1696</f>
        <v>60.648934608621623</v>
      </c>
      <c r="AR1696" s="153">
        <f>[1]节奏总纲!BD1696</f>
        <v>63.4146628014269</v>
      </c>
      <c r="AS1696" s="153">
        <f>[1]节奏总纲!BE1696</f>
        <v>68.160511741854066</v>
      </c>
    </row>
    <row r="1697" spans="17:45" x14ac:dyDescent="0.15">
      <c r="Q1697" s="153">
        <f>[1]节奏总纲!AC1697</f>
        <v>1694</v>
      </c>
      <c r="R1697" s="153">
        <f>[1]节奏总纲!AD1697</f>
        <v>107.26389032796911</v>
      </c>
      <c r="S1697" s="153">
        <f>[1]节奏总纲!AE1697</f>
        <v>109.59388002218617</v>
      </c>
      <c r="T1697" s="153">
        <f>[1]节奏总纲!AF1697</f>
        <v>112.7211596423079</v>
      </c>
      <c r="U1697" s="153">
        <f>[1]节奏总纲!AG1697</f>
        <v>117.63585486235559</v>
      </c>
      <c r="V1697" s="153">
        <f>[1]节奏总纲!AH1697</f>
        <v>126.76466105394056</v>
      </c>
      <c r="AN1697" s="153">
        <f>[1]节奏总纲!AZ1697</f>
        <v>1694</v>
      </c>
      <c r="AO1697" s="153">
        <f>[1]节奏总纲!BA1697</f>
        <v>57.177163738318264</v>
      </c>
      <c r="AP1697" s="153">
        <f>[1]节奏总纲!BB1697</f>
        <v>58.692872078820784</v>
      </c>
      <c r="AQ1697" s="153">
        <f>[1]节奏总纲!BC1697</f>
        <v>60.653058100971883</v>
      </c>
      <c r="AR1697" s="153">
        <f>[1]节奏总纲!BD1697</f>
        <v>63.418653320895977</v>
      </c>
      <c r="AS1697" s="153">
        <f>[1]节奏总纲!BE1697</f>
        <v>68.164360461130926</v>
      </c>
    </row>
    <row r="1698" spans="17:45" x14ac:dyDescent="0.15">
      <c r="Q1698" s="153">
        <f>[1]节奏总纲!AC1698</f>
        <v>1695</v>
      </c>
      <c r="R1698" s="153">
        <f>[1]节奏总纲!AD1698</f>
        <v>107.27226591292538</v>
      </c>
      <c r="S1698" s="153">
        <f>[1]节奏总纲!AE1698</f>
        <v>109.60245104628586</v>
      </c>
      <c r="T1698" s="153">
        <f>[1]节奏总纲!AF1698</f>
        <v>112.72968298326727</v>
      </c>
      <c r="U1698" s="153">
        <f>[1]节奏总纲!AG1698</f>
        <v>117.64423152480963</v>
      </c>
      <c r="V1698" s="153">
        <f>[1]节奏总纲!AH1698</f>
        <v>126.77378513512465</v>
      </c>
      <c r="AN1698" s="153">
        <f>[1]节奏总纲!AZ1698</f>
        <v>1695</v>
      </c>
      <c r="AO1698" s="153">
        <f>[1]节奏总纲!BA1698</f>
        <v>57.181000514388934</v>
      </c>
      <c r="AP1698" s="153">
        <f>[1]节奏总纲!BB1698</f>
        <v>58.697015264168854</v>
      </c>
      <c r="AQ1698" s="153">
        <f>[1]节奏总纲!BC1698</f>
        <v>60.657181593322136</v>
      </c>
      <c r="AR1698" s="153">
        <f>[1]节奏总纲!BD1698</f>
        <v>63.422643840365055</v>
      </c>
      <c r="AS1698" s="153">
        <f>[1]节奏总纲!BE1698</f>
        <v>68.168209180407786</v>
      </c>
    </row>
    <row r="1699" spans="17:45" x14ac:dyDescent="0.15">
      <c r="Q1699" s="153">
        <f>[1]节奏总纲!AC1699</f>
        <v>1696</v>
      </c>
      <c r="R1699" s="153">
        <f>[1]节奏总纲!AD1699</f>
        <v>107.28064149788165</v>
      </c>
      <c r="S1699" s="153">
        <f>[1]节奏总纲!AE1699</f>
        <v>109.61102207038557</v>
      </c>
      <c r="T1699" s="153">
        <f>[1]节奏总纲!AF1699</f>
        <v>112.73820632422662</v>
      </c>
      <c r="U1699" s="153">
        <f>[1]节奏总纲!AG1699</f>
        <v>117.65260818726365</v>
      </c>
      <c r="V1699" s="153">
        <f>[1]节奏总纲!AH1699</f>
        <v>126.78290921630877</v>
      </c>
      <c r="AN1699" s="153">
        <f>[1]节奏总纲!AZ1699</f>
        <v>1696</v>
      </c>
      <c r="AO1699" s="153">
        <f>[1]节奏总纲!BA1699</f>
        <v>57.184837290459612</v>
      </c>
      <c r="AP1699" s="153">
        <f>[1]节奏总纲!BB1699</f>
        <v>58.701158449516925</v>
      </c>
      <c r="AQ1699" s="153">
        <f>[1]节奏总纲!BC1699</f>
        <v>60.661305085672396</v>
      </c>
      <c r="AR1699" s="153">
        <f>[1]节奏总纲!BD1699</f>
        <v>63.426634359834132</v>
      </c>
      <c r="AS1699" s="153">
        <f>[1]节奏总纲!BE1699</f>
        <v>68.172057899684646</v>
      </c>
    </row>
    <row r="1700" spans="17:45" x14ac:dyDescent="0.15">
      <c r="Q1700" s="153">
        <f>[1]节奏总纲!AC1700</f>
        <v>1697</v>
      </c>
      <c r="R1700" s="153">
        <f>[1]节奏总纲!AD1700</f>
        <v>107.28901708283793</v>
      </c>
      <c r="S1700" s="153">
        <f>[1]节奏总纲!AE1700</f>
        <v>109.61959309448527</v>
      </c>
      <c r="T1700" s="153">
        <f>[1]节奏总纲!AF1700</f>
        <v>112.74672966518598</v>
      </c>
      <c r="U1700" s="153">
        <f>[1]节奏总纲!AG1700</f>
        <v>117.66098484971768</v>
      </c>
      <c r="V1700" s="153">
        <f>[1]节奏总纲!AH1700</f>
        <v>126.79203329749288</v>
      </c>
      <c r="AN1700" s="153">
        <f>[1]节奏总纲!AZ1700</f>
        <v>1697</v>
      </c>
      <c r="AO1700" s="153">
        <f>[1]节奏总纲!BA1700</f>
        <v>57.188674066530282</v>
      </c>
      <c r="AP1700" s="153">
        <f>[1]节奏总纲!BB1700</f>
        <v>58.705301634864995</v>
      </c>
      <c r="AQ1700" s="153">
        <f>[1]节奏总纲!BC1700</f>
        <v>60.665428578022649</v>
      </c>
      <c r="AR1700" s="153">
        <f>[1]节奏总纲!BD1700</f>
        <v>63.43062487930321</v>
      </c>
      <c r="AS1700" s="153">
        <f>[1]节奏总纲!BE1700</f>
        <v>68.175906618961506</v>
      </c>
    </row>
    <row r="1701" spans="17:45" x14ac:dyDescent="0.15">
      <c r="Q1701" s="153">
        <f>[1]节奏总纲!AC1701</f>
        <v>1698</v>
      </c>
      <c r="R1701" s="153">
        <f>[1]节奏总纲!AD1701</f>
        <v>107.2973926677942</v>
      </c>
      <c r="S1701" s="153">
        <f>[1]节奏总纲!AE1701</f>
        <v>109.62816411858498</v>
      </c>
      <c r="T1701" s="153">
        <f>[1]节奏总纲!AF1701</f>
        <v>112.75525300614535</v>
      </c>
      <c r="U1701" s="153">
        <f>[1]节奏总纲!AG1701</f>
        <v>117.66936151217172</v>
      </c>
      <c r="V1701" s="153">
        <f>[1]节奏总纲!AH1701</f>
        <v>126.80115737867698</v>
      </c>
      <c r="AN1701" s="153">
        <f>[1]节奏总纲!AZ1701</f>
        <v>1698</v>
      </c>
      <c r="AO1701" s="153">
        <f>[1]节奏总纲!BA1701</f>
        <v>57.19251084260096</v>
      </c>
      <c r="AP1701" s="153">
        <f>[1]节奏总纲!BB1701</f>
        <v>58.709444820213065</v>
      </c>
      <c r="AQ1701" s="153">
        <f>[1]节奏总纲!BC1701</f>
        <v>60.669552070372909</v>
      </c>
      <c r="AR1701" s="153">
        <f>[1]节奏总纲!BD1701</f>
        <v>63.434615398772287</v>
      </c>
      <c r="AS1701" s="153">
        <f>[1]节奏总纲!BE1701</f>
        <v>68.179755338238365</v>
      </c>
    </row>
    <row r="1702" spans="17:45" x14ac:dyDescent="0.15">
      <c r="Q1702" s="153">
        <f>[1]节奏总纲!AC1702</f>
        <v>1699</v>
      </c>
      <c r="R1702" s="153">
        <f>[1]节奏总纲!AD1702</f>
        <v>107.30576825275047</v>
      </c>
      <c r="S1702" s="153">
        <f>[1]节奏总纲!AE1702</f>
        <v>109.63673514268469</v>
      </c>
      <c r="T1702" s="153">
        <f>[1]节奏总纲!AF1702</f>
        <v>112.76377634710471</v>
      </c>
      <c r="U1702" s="153">
        <f>[1]节奏总纲!AG1702</f>
        <v>117.67773817462574</v>
      </c>
      <c r="V1702" s="153">
        <f>[1]节奏总纲!AH1702</f>
        <v>126.81028145986109</v>
      </c>
      <c r="AN1702" s="153">
        <f>[1]节奏总纲!AZ1702</f>
        <v>1699</v>
      </c>
      <c r="AO1702" s="153">
        <f>[1]节奏总纲!BA1702</f>
        <v>57.196347618671631</v>
      </c>
      <c r="AP1702" s="153">
        <f>[1]节奏总纲!BB1702</f>
        <v>58.713588005561135</v>
      </c>
      <c r="AQ1702" s="153">
        <f>[1]节奏总纲!BC1702</f>
        <v>60.673675562723162</v>
      </c>
      <c r="AR1702" s="153">
        <f>[1]节奏总纲!BD1702</f>
        <v>63.438605918241365</v>
      </c>
      <c r="AS1702" s="153">
        <f>[1]节奏总纲!BE1702</f>
        <v>68.183604057515225</v>
      </c>
    </row>
    <row r="1703" spans="17:45" x14ac:dyDescent="0.15">
      <c r="Q1703" s="153">
        <f>[1]节奏总纲!AC1703</f>
        <v>1700</v>
      </c>
      <c r="R1703" s="153">
        <f>[1]节奏总纲!AD1703</f>
        <v>107.31414383770674</v>
      </c>
      <c r="S1703" s="153">
        <f>[1]节奏总纲!AE1703</f>
        <v>109.64530616678438</v>
      </c>
      <c r="T1703" s="153">
        <f>[1]节奏总纲!AF1703</f>
        <v>112.77229968806408</v>
      </c>
      <c r="U1703" s="153">
        <f>[1]节奏总纲!AG1703</f>
        <v>117.68611483707977</v>
      </c>
      <c r="V1703" s="153">
        <f>[1]节奏总纲!AH1703</f>
        <v>126.81940554104519</v>
      </c>
      <c r="AN1703" s="153">
        <f>[1]节奏总纲!AZ1703</f>
        <v>1700</v>
      </c>
      <c r="AO1703" s="153">
        <f>[1]节奏总纲!BA1703</f>
        <v>57.200184394742308</v>
      </c>
      <c r="AP1703" s="153">
        <f>[1]节奏总纲!BB1703</f>
        <v>58.717731190909205</v>
      </c>
      <c r="AQ1703" s="153">
        <f>[1]节奏总纲!BC1703</f>
        <v>60.677799055073422</v>
      </c>
      <c r="AR1703" s="153">
        <f>[1]节奏总纲!BD1703</f>
        <v>63.442596437710442</v>
      </c>
      <c r="AS1703" s="153">
        <f>[1]节奏总纲!BE1703</f>
        <v>68.187452776792099</v>
      </c>
    </row>
    <row r="1704" spans="17:45" x14ac:dyDescent="0.15">
      <c r="Q1704" s="153">
        <f>[1]节奏总纲!AC1704</f>
        <v>1701</v>
      </c>
      <c r="R1704" s="153">
        <f>[1]节奏总纲!AD1704</f>
        <v>107.32251942266302</v>
      </c>
      <c r="S1704" s="153">
        <f>[1]节奏总纲!AE1704</f>
        <v>109.65387719088409</v>
      </c>
      <c r="T1704" s="153">
        <f>[1]节奏总纲!AF1704</f>
        <v>112.78082302902344</v>
      </c>
      <c r="U1704" s="153">
        <f>[1]节奏总纲!AG1704</f>
        <v>117.6944914995338</v>
      </c>
      <c r="V1704" s="153">
        <f>[1]节奏总纲!AH1704</f>
        <v>126.8285296222293</v>
      </c>
      <c r="AN1704" s="153">
        <f>[1]节奏总纲!AZ1704</f>
        <v>1701</v>
      </c>
      <c r="AO1704" s="153">
        <f>[1]节奏总纲!BA1704</f>
        <v>57.204021170812979</v>
      </c>
      <c r="AP1704" s="153">
        <f>[1]节奏总纲!BB1704</f>
        <v>58.721874376257276</v>
      </c>
      <c r="AQ1704" s="153">
        <f>[1]节奏总纲!BC1704</f>
        <v>60.681922547423675</v>
      </c>
      <c r="AR1704" s="153">
        <f>[1]节奏总纲!BD1704</f>
        <v>63.44658695717952</v>
      </c>
      <c r="AS1704" s="153">
        <f>[1]节奏总纲!BE1704</f>
        <v>68.191301496068959</v>
      </c>
    </row>
    <row r="1705" spans="17:45" x14ac:dyDescent="0.15">
      <c r="Q1705" s="153">
        <f>[1]节奏总纲!AC1705</f>
        <v>1702</v>
      </c>
      <c r="R1705" s="153">
        <f>[1]节奏总纲!AD1705</f>
        <v>107.33089500761929</v>
      </c>
      <c r="S1705" s="153">
        <f>[1]节奏总纲!AE1705</f>
        <v>109.6624482149838</v>
      </c>
      <c r="T1705" s="153">
        <f>[1]节奏总纲!AF1705</f>
        <v>112.78934636998279</v>
      </c>
      <c r="U1705" s="153">
        <f>[1]节奏总纲!AG1705</f>
        <v>117.70286816198784</v>
      </c>
      <c r="V1705" s="153">
        <f>[1]节奏总纲!AH1705</f>
        <v>126.83765370341339</v>
      </c>
      <c r="AN1705" s="153">
        <f>[1]节奏总纲!AZ1705</f>
        <v>1702</v>
      </c>
      <c r="AO1705" s="153">
        <f>[1]节奏总纲!BA1705</f>
        <v>57.207857946883649</v>
      </c>
      <c r="AP1705" s="153">
        <f>[1]节奏总纲!BB1705</f>
        <v>58.726017561605346</v>
      </c>
      <c r="AQ1705" s="153">
        <f>[1]节奏总纲!BC1705</f>
        <v>60.686046039773935</v>
      </c>
      <c r="AR1705" s="153">
        <f>[1]节奏总纲!BD1705</f>
        <v>63.450577476648597</v>
      </c>
      <c r="AS1705" s="153">
        <f>[1]节奏总纲!BE1705</f>
        <v>68.195150215345819</v>
      </c>
    </row>
    <row r="1706" spans="17:45" x14ac:dyDescent="0.15">
      <c r="Q1706" s="153">
        <f>[1]节奏总纲!AC1706</f>
        <v>1703</v>
      </c>
      <c r="R1706" s="153">
        <f>[1]节奏总纲!AD1706</f>
        <v>107.33927059257556</v>
      </c>
      <c r="S1706" s="153">
        <f>[1]节奏总纲!AE1706</f>
        <v>109.67101923908349</v>
      </c>
      <c r="T1706" s="153">
        <f>[1]节奏总纲!AF1706</f>
        <v>112.79786971094217</v>
      </c>
      <c r="U1706" s="153">
        <f>[1]节奏总纲!AG1706</f>
        <v>117.71124482444186</v>
      </c>
      <c r="V1706" s="153">
        <f>[1]节奏总纲!AH1706</f>
        <v>126.84677778459751</v>
      </c>
      <c r="AN1706" s="153">
        <f>[1]节奏总纲!AZ1706</f>
        <v>1703</v>
      </c>
      <c r="AO1706" s="153">
        <f>[1]节奏总纲!BA1706</f>
        <v>57.211694722954327</v>
      </c>
      <c r="AP1706" s="153">
        <f>[1]节奏总纲!BB1706</f>
        <v>58.730160746953416</v>
      </c>
      <c r="AQ1706" s="153">
        <f>[1]节奏总纲!BC1706</f>
        <v>60.690169532124187</v>
      </c>
      <c r="AR1706" s="153">
        <f>[1]节奏总纲!BD1706</f>
        <v>63.454567996117675</v>
      </c>
      <c r="AS1706" s="153">
        <f>[1]节奏总纲!BE1706</f>
        <v>68.198998934622679</v>
      </c>
    </row>
    <row r="1707" spans="17:45" x14ac:dyDescent="0.15">
      <c r="Q1707" s="153">
        <f>[1]节奏总纲!AC1707</f>
        <v>1704</v>
      </c>
      <c r="R1707" s="153">
        <f>[1]节奏总纲!AD1707</f>
        <v>107.34764617753183</v>
      </c>
      <c r="S1707" s="153">
        <f>[1]节奏总纲!AE1707</f>
        <v>109.6795902631832</v>
      </c>
      <c r="T1707" s="153">
        <f>[1]节奏总纲!AF1707</f>
        <v>112.80639305190152</v>
      </c>
      <c r="U1707" s="153">
        <f>[1]节奏总纲!AG1707</f>
        <v>117.71962148689589</v>
      </c>
      <c r="V1707" s="153">
        <f>[1]节奏总纲!AH1707</f>
        <v>126.8559018657816</v>
      </c>
      <c r="AN1707" s="153">
        <f>[1]节奏总纲!AZ1707</f>
        <v>1704</v>
      </c>
      <c r="AO1707" s="153">
        <f>[1]节奏总纲!BA1707</f>
        <v>57.215531499024998</v>
      </c>
      <c r="AP1707" s="153">
        <f>[1]节奏总纲!BB1707</f>
        <v>58.734303932301486</v>
      </c>
      <c r="AQ1707" s="153">
        <f>[1]节奏总纲!BC1707</f>
        <v>60.694293024474447</v>
      </c>
      <c r="AR1707" s="153">
        <f>[1]节奏总纲!BD1707</f>
        <v>63.458558515586752</v>
      </c>
      <c r="AS1707" s="153">
        <f>[1]节奏总纲!BE1707</f>
        <v>68.202847653899539</v>
      </c>
    </row>
    <row r="1708" spans="17:45" x14ac:dyDescent="0.15">
      <c r="Q1708" s="153">
        <f>[1]节奏总纲!AC1708</f>
        <v>1705</v>
      </c>
      <c r="R1708" s="153">
        <f>[1]节奏总纲!AD1708</f>
        <v>107.3560217624881</v>
      </c>
      <c r="S1708" s="153">
        <f>[1]节奏总纲!AE1708</f>
        <v>109.6881612872829</v>
      </c>
      <c r="T1708" s="153">
        <f>[1]节奏总纲!AF1708</f>
        <v>112.81491639286089</v>
      </c>
      <c r="U1708" s="153">
        <f>[1]节奏总纲!AG1708</f>
        <v>117.72799814934993</v>
      </c>
      <c r="V1708" s="153">
        <f>[1]节奏总纲!AH1708</f>
        <v>126.86502594696572</v>
      </c>
      <c r="AN1708" s="153">
        <f>[1]节奏总纲!AZ1708</f>
        <v>1705</v>
      </c>
      <c r="AO1708" s="153">
        <f>[1]节奏总纲!BA1708</f>
        <v>57.219368275095675</v>
      </c>
      <c r="AP1708" s="153">
        <f>[1]节奏总纲!BB1708</f>
        <v>58.738447117649557</v>
      </c>
      <c r="AQ1708" s="153">
        <f>[1]节奏总纲!BC1708</f>
        <v>60.6984165168247</v>
      </c>
      <c r="AR1708" s="153">
        <f>[1]节奏总纲!BD1708</f>
        <v>63.462549035055829</v>
      </c>
      <c r="AS1708" s="153">
        <f>[1]节奏总纲!BE1708</f>
        <v>68.206696373176399</v>
      </c>
    </row>
    <row r="1709" spans="17:45" x14ac:dyDescent="0.15">
      <c r="Q1709" s="153">
        <f>[1]节奏总纲!AC1709</f>
        <v>1706</v>
      </c>
      <c r="R1709" s="153">
        <f>[1]节奏总纲!AD1709</f>
        <v>107.36439734744438</v>
      </c>
      <c r="S1709" s="153">
        <f>[1]节奏总纲!AE1709</f>
        <v>109.6967323113826</v>
      </c>
      <c r="T1709" s="153">
        <f>[1]节奏总纲!AF1709</f>
        <v>112.82343973382025</v>
      </c>
      <c r="U1709" s="153">
        <f>[1]节奏总纲!AG1709</f>
        <v>117.73637481180396</v>
      </c>
      <c r="V1709" s="153">
        <f>[1]节奏总纲!AH1709</f>
        <v>126.87415002814983</v>
      </c>
      <c r="AN1709" s="153">
        <f>[1]节奏总纲!AZ1709</f>
        <v>1706</v>
      </c>
      <c r="AO1709" s="153">
        <f>[1]节奏总纲!BA1709</f>
        <v>57.223205051166346</v>
      </c>
      <c r="AP1709" s="153">
        <f>[1]节奏总纲!BB1709</f>
        <v>58.742590302997627</v>
      </c>
      <c r="AQ1709" s="153">
        <f>[1]节奏总纲!BC1709</f>
        <v>60.70254000917496</v>
      </c>
      <c r="AR1709" s="153">
        <f>[1]节奏总纲!BD1709</f>
        <v>63.466539554524907</v>
      </c>
      <c r="AS1709" s="153">
        <f>[1]节奏总纲!BE1709</f>
        <v>68.210545092453259</v>
      </c>
    </row>
    <row r="1710" spans="17:45" x14ac:dyDescent="0.15">
      <c r="Q1710" s="153">
        <f>[1]节奏总纲!AC1710</f>
        <v>1707</v>
      </c>
      <c r="R1710" s="153">
        <f>[1]节奏总纲!AD1710</f>
        <v>107.37277293240065</v>
      </c>
      <c r="S1710" s="153">
        <f>[1]节奏总纲!AE1710</f>
        <v>109.70530333548231</v>
      </c>
      <c r="T1710" s="153">
        <f>[1]节奏总纲!AF1710</f>
        <v>112.83196307477961</v>
      </c>
      <c r="U1710" s="153">
        <f>[1]节奏总纲!AG1710</f>
        <v>117.74475147425798</v>
      </c>
      <c r="V1710" s="153">
        <f>[1]节奏总纲!AH1710</f>
        <v>126.88327410933393</v>
      </c>
      <c r="AN1710" s="153">
        <f>[1]节奏总纲!AZ1710</f>
        <v>1707</v>
      </c>
      <c r="AO1710" s="153">
        <f>[1]节奏总纲!BA1710</f>
        <v>57.227041827237016</v>
      </c>
      <c r="AP1710" s="153">
        <f>[1]节奏总纲!BB1710</f>
        <v>58.746733488345697</v>
      </c>
      <c r="AQ1710" s="153">
        <f>[1]节奏总纲!BC1710</f>
        <v>60.706663501525213</v>
      </c>
      <c r="AR1710" s="153">
        <f>[1]节奏总纲!BD1710</f>
        <v>63.470530073993984</v>
      </c>
      <c r="AS1710" s="153">
        <f>[1]节奏总纲!BE1710</f>
        <v>68.214393811730119</v>
      </c>
    </row>
    <row r="1711" spans="17:45" x14ac:dyDescent="0.15">
      <c r="Q1711" s="153">
        <f>[1]节奏总纲!AC1711</f>
        <v>1708</v>
      </c>
      <c r="R1711" s="153">
        <f>[1]节奏总纲!AD1711</f>
        <v>107.38114851735692</v>
      </c>
      <c r="S1711" s="153">
        <f>[1]节奏总纲!AE1711</f>
        <v>109.71387435958201</v>
      </c>
      <c r="T1711" s="153">
        <f>[1]节奏总纲!AF1711</f>
        <v>112.84048641573898</v>
      </c>
      <c r="U1711" s="153">
        <f>[1]节奏总纲!AG1711</f>
        <v>117.75312813671202</v>
      </c>
      <c r="V1711" s="153">
        <f>[1]节奏总纲!AH1711</f>
        <v>126.89239819051804</v>
      </c>
      <c r="AN1711" s="153">
        <f>[1]节奏总纲!AZ1711</f>
        <v>1708</v>
      </c>
      <c r="AO1711" s="153">
        <f>[1]节奏总纲!BA1711</f>
        <v>57.230878603307694</v>
      </c>
      <c r="AP1711" s="153">
        <f>[1]节奏总纲!BB1711</f>
        <v>58.750876673693767</v>
      </c>
      <c r="AQ1711" s="153">
        <f>[1]节奏总纲!BC1711</f>
        <v>60.710786993875473</v>
      </c>
      <c r="AR1711" s="153">
        <f>[1]节奏总纲!BD1711</f>
        <v>63.474520593463062</v>
      </c>
      <c r="AS1711" s="153">
        <f>[1]节奏总纲!BE1711</f>
        <v>68.218242531006979</v>
      </c>
    </row>
    <row r="1712" spans="17:45" x14ac:dyDescent="0.15">
      <c r="Q1712" s="153">
        <f>[1]节奏总纲!AC1712</f>
        <v>1709</v>
      </c>
      <c r="R1712" s="153">
        <f>[1]节奏总纲!AD1712</f>
        <v>107.38952410231319</v>
      </c>
      <c r="S1712" s="153">
        <f>[1]节奏总纲!AE1712</f>
        <v>109.72244538368172</v>
      </c>
      <c r="T1712" s="153">
        <f>[1]节奏总纲!AF1712</f>
        <v>112.84900975669834</v>
      </c>
      <c r="U1712" s="153">
        <f>[1]节奏总纲!AG1712</f>
        <v>117.76150479916605</v>
      </c>
      <c r="V1712" s="153">
        <f>[1]节奏总纲!AH1712</f>
        <v>126.90152227170213</v>
      </c>
      <c r="AN1712" s="153">
        <f>[1]节奏总纲!AZ1712</f>
        <v>1709</v>
      </c>
      <c r="AO1712" s="153">
        <f>[1]节奏总纲!BA1712</f>
        <v>57.234715379378365</v>
      </c>
      <c r="AP1712" s="153">
        <f>[1]节奏总纲!BB1712</f>
        <v>58.755019859041838</v>
      </c>
      <c r="AQ1712" s="153">
        <f>[1]节奏总纲!BC1712</f>
        <v>60.714910486225726</v>
      </c>
      <c r="AR1712" s="153">
        <f>[1]节奏总纲!BD1712</f>
        <v>63.478511112932139</v>
      </c>
      <c r="AS1712" s="153">
        <f>[1]节奏总纲!BE1712</f>
        <v>68.222091250283839</v>
      </c>
    </row>
    <row r="1713" spans="17:45" x14ac:dyDescent="0.15">
      <c r="Q1713" s="153">
        <f>[1]节奏总纲!AC1713</f>
        <v>1710</v>
      </c>
      <c r="R1713" s="153">
        <f>[1]节奏总纲!AD1713</f>
        <v>107.39789968726947</v>
      </c>
      <c r="S1713" s="153">
        <f>[1]节奏总纲!AE1713</f>
        <v>109.73101640778142</v>
      </c>
      <c r="T1713" s="153">
        <f>[1]节奏总纲!AF1713</f>
        <v>112.85753309765769</v>
      </c>
      <c r="U1713" s="153">
        <f>[1]节奏总纲!AG1713</f>
        <v>117.76988146162007</v>
      </c>
      <c r="V1713" s="153">
        <f>[1]节奏总纲!AH1713</f>
        <v>126.91064635288625</v>
      </c>
      <c r="AN1713" s="153">
        <f>[1]节奏总纲!AZ1713</f>
        <v>1710</v>
      </c>
      <c r="AO1713" s="153">
        <f>[1]节奏总纲!BA1713</f>
        <v>57.238552155449042</v>
      </c>
      <c r="AP1713" s="153">
        <f>[1]节奏总纲!BB1713</f>
        <v>58.759163044389908</v>
      </c>
      <c r="AQ1713" s="153">
        <f>[1]节奏总纲!BC1713</f>
        <v>60.719033978575986</v>
      </c>
      <c r="AR1713" s="153">
        <f>[1]节奏总纲!BD1713</f>
        <v>63.482501632401217</v>
      </c>
      <c r="AS1713" s="153">
        <f>[1]节奏总纲!BE1713</f>
        <v>68.225939969560699</v>
      </c>
    </row>
    <row r="1714" spans="17:45" x14ac:dyDescent="0.15">
      <c r="Q1714" s="153">
        <f>[1]节奏总纲!AC1714</f>
        <v>1711</v>
      </c>
      <c r="R1714" s="153">
        <f>[1]节奏总纲!AD1714</f>
        <v>107.40627527222574</v>
      </c>
      <c r="S1714" s="153">
        <f>[1]节奏总纲!AE1714</f>
        <v>109.73958743188112</v>
      </c>
      <c r="T1714" s="153">
        <f>[1]节奏总纲!AF1714</f>
        <v>112.86605643861706</v>
      </c>
      <c r="U1714" s="153">
        <f>[1]节奏总纲!AG1714</f>
        <v>117.7782581240741</v>
      </c>
      <c r="V1714" s="153">
        <f>[1]节奏总纲!AH1714</f>
        <v>126.91977043407034</v>
      </c>
      <c r="AN1714" s="153">
        <f>[1]节奏总纲!AZ1714</f>
        <v>1711</v>
      </c>
      <c r="AO1714" s="153">
        <f>[1]节奏总纲!BA1714</f>
        <v>57.242388931519713</v>
      </c>
      <c r="AP1714" s="153">
        <f>[1]节奏总纲!BB1714</f>
        <v>58.763306229737978</v>
      </c>
      <c r="AQ1714" s="153">
        <f>[1]节奏总纲!BC1714</f>
        <v>60.723157470926239</v>
      </c>
      <c r="AR1714" s="153">
        <f>[1]节奏总纲!BD1714</f>
        <v>63.486492151870294</v>
      </c>
      <c r="AS1714" s="153">
        <f>[1]节奏总纲!BE1714</f>
        <v>68.229788688837559</v>
      </c>
    </row>
    <row r="1715" spans="17:45" x14ac:dyDescent="0.15">
      <c r="Q1715" s="153">
        <f>[1]节奏总纲!AC1715</f>
        <v>1712</v>
      </c>
      <c r="R1715" s="153">
        <f>[1]节奏总纲!AD1715</f>
        <v>107.41465085718201</v>
      </c>
      <c r="S1715" s="153">
        <f>[1]节奏总纲!AE1715</f>
        <v>109.74815845598083</v>
      </c>
      <c r="T1715" s="153">
        <f>[1]节奏总纲!AF1715</f>
        <v>112.87457977957642</v>
      </c>
      <c r="U1715" s="153">
        <f>[1]节奏总纲!AG1715</f>
        <v>117.78663478652814</v>
      </c>
      <c r="V1715" s="153">
        <f>[1]节奏总纲!AH1715</f>
        <v>126.92889451525446</v>
      </c>
      <c r="AN1715" s="153">
        <f>[1]节奏总纲!AZ1715</f>
        <v>1712</v>
      </c>
      <c r="AO1715" s="153">
        <f>[1]节奏总纲!BA1715</f>
        <v>57.246225707590384</v>
      </c>
      <c r="AP1715" s="153">
        <f>[1]节奏总纲!BB1715</f>
        <v>58.767449415086048</v>
      </c>
      <c r="AQ1715" s="153">
        <f>[1]节奏总纲!BC1715</f>
        <v>60.727280963276499</v>
      </c>
      <c r="AR1715" s="153">
        <f>[1]节奏总纲!BD1715</f>
        <v>63.490482671339372</v>
      </c>
      <c r="AS1715" s="153">
        <f>[1]节奏总纲!BE1715</f>
        <v>68.233637408114433</v>
      </c>
    </row>
    <row r="1716" spans="17:45" x14ac:dyDescent="0.15">
      <c r="Q1716" s="153">
        <f>[1]节奏总纲!AC1716</f>
        <v>1713</v>
      </c>
      <c r="R1716" s="153">
        <f>[1]节奏总纲!AD1716</f>
        <v>107.42302644213828</v>
      </c>
      <c r="S1716" s="153">
        <f>[1]节奏总纲!AE1716</f>
        <v>109.75672948008052</v>
      </c>
      <c r="T1716" s="153">
        <f>[1]节奏总纲!AF1716</f>
        <v>112.88310312053579</v>
      </c>
      <c r="U1716" s="153">
        <f>[1]节奏总纲!AG1716</f>
        <v>117.79501144898217</v>
      </c>
      <c r="V1716" s="153">
        <f>[1]节奏总纲!AH1716</f>
        <v>126.93801859643857</v>
      </c>
      <c r="AN1716" s="153">
        <f>[1]节奏总纲!AZ1716</f>
        <v>1713</v>
      </c>
      <c r="AO1716" s="153">
        <f>[1]节奏总纲!BA1716</f>
        <v>57.250062483661061</v>
      </c>
      <c r="AP1716" s="153">
        <f>[1]节奏总纲!BB1716</f>
        <v>58.771592600434118</v>
      </c>
      <c r="AQ1716" s="153">
        <f>[1]节奏总纲!BC1716</f>
        <v>60.731404455626752</v>
      </c>
      <c r="AR1716" s="153">
        <f>[1]节奏总纲!BD1716</f>
        <v>63.494473190808449</v>
      </c>
      <c r="AS1716" s="153">
        <f>[1]节奏总纲!BE1716</f>
        <v>68.237486127391293</v>
      </c>
    </row>
    <row r="1717" spans="17:45" x14ac:dyDescent="0.15">
      <c r="Q1717" s="153">
        <f>[1]节奏总纲!AC1717</f>
        <v>1714</v>
      </c>
      <c r="R1717" s="153">
        <f>[1]节奏总纲!AD1717</f>
        <v>107.43140202709456</v>
      </c>
      <c r="S1717" s="153">
        <f>[1]节奏总纲!AE1717</f>
        <v>109.76530050418023</v>
      </c>
      <c r="T1717" s="153">
        <f>[1]节奏总纲!AF1717</f>
        <v>112.89162646149515</v>
      </c>
      <c r="U1717" s="153">
        <f>[1]节奏总纲!AG1717</f>
        <v>117.80338811143619</v>
      </c>
      <c r="V1717" s="153">
        <f>[1]节奏总纲!AH1717</f>
        <v>126.94714267762267</v>
      </c>
      <c r="AN1717" s="153">
        <f>[1]节奏总纲!AZ1717</f>
        <v>1714</v>
      </c>
      <c r="AO1717" s="153">
        <f>[1]节奏总纲!BA1717</f>
        <v>57.253899259731732</v>
      </c>
      <c r="AP1717" s="153">
        <f>[1]节奏总纲!BB1717</f>
        <v>58.775735785782182</v>
      </c>
      <c r="AQ1717" s="153">
        <f>[1]节奏总纲!BC1717</f>
        <v>60.735527947977012</v>
      </c>
      <c r="AR1717" s="153">
        <f>[1]节奏总纲!BD1717</f>
        <v>63.498463710277527</v>
      </c>
      <c r="AS1717" s="153">
        <f>[1]节奏总纲!BE1717</f>
        <v>68.241334846668153</v>
      </c>
    </row>
    <row r="1718" spans="17:45" x14ac:dyDescent="0.15">
      <c r="Q1718" s="153">
        <f>[1]节奏总纲!AC1718</f>
        <v>1715</v>
      </c>
      <c r="R1718" s="153">
        <f>[1]节奏总纲!AD1718</f>
        <v>107.43977761205083</v>
      </c>
      <c r="S1718" s="153">
        <f>[1]节奏总纲!AE1718</f>
        <v>109.77387152827994</v>
      </c>
      <c r="T1718" s="153">
        <f>[1]节奏总纲!AF1718</f>
        <v>112.90014980245451</v>
      </c>
      <c r="U1718" s="153">
        <f>[1]节奏总纲!AG1718</f>
        <v>117.81176477389023</v>
      </c>
      <c r="V1718" s="153">
        <f>[1]节奏总纲!AH1718</f>
        <v>126.95626675880678</v>
      </c>
      <c r="AN1718" s="153">
        <f>[1]节奏总纲!AZ1718</f>
        <v>1715</v>
      </c>
      <c r="AO1718" s="153">
        <f>[1]节奏总纲!BA1718</f>
        <v>57.257736035802409</v>
      </c>
      <c r="AP1718" s="153">
        <f>[1]节奏总纲!BB1718</f>
        <v>58.779878971130252</v>
      </c>
      <c r="AQ1718" s="153">
        <f>[1]节奏总纲!BC1718</f>
        <v>60.739651440327265</v>
      </c>
      <c r="AR1718" s="153">
        <f>[1]节奏总纲!BD1718</f>
        <v>63.502454229746604</v>
      </c>
      <c r="AS1718" s="153">
        <f>[1]节奏总纲!BE1718</f>
        <v>68.245183565945013</v>
      </c>
    </row>
    <row r="1719" spans="17:45" x14ac:dyDescent="0.15">
      <c r="Q1719" s="153">
        <f>[1]节奏总纲!AC1719</f>
        <v>1716</v>
      </c>
      <c r="R1719" s="153">
        <f>[1]节奏总纲!AD1719</f>
        <v>107.4481531970071</v>
      </c>
      <c r="S1719" s="153">
        <f>[1]节奏总纲!AE1719</f>
        <v>109.78244255237964</v>
      </c>
      <c r="T1719" s="153">
        <f>[1]节奏总纲!AF1719</f>
        <v>112.90867314341388</v>
      </c>
      <c r="U1719" s="153">
        <f>[1]节奏总纲!AG1719</f>
        <v>117.82014143634426</v>
      </c>
      <c r="V1719" s="153">
        <f>[1]节奏总纲!AH1719</f>
        <v>126.96539083999087</v>
      </c>
      <c r="AN1719" s="153">
        <f>[1]节奏总纲!AZ1719</f>
        <v>1716</v>
      </c>
      <c r="AO1719" s="153">
        <f>[1]节奏总纲!BA1719</f>
        <v>57.26157281187308</v>
      </c>
      <c r="AP1719" s="153">
        <f>[1]节奏总纲!BB1719</f>
        <v>58.784022156478322</v>
      </c>
      <c r="AQ1719" s="153">
        <f>[1]节奏总纲!BC1719</f>
        <v>60.743774932677525</v>
      </c>
      <c r="AR1719" s="153">
        <f>[1]节奏总纲!BD1719</f>
        <v>63.506444749215682</v>
      </c>
      <c r="AS1719" s="153">
        <f>[1]节奏总纲!BE1719</f>
        <v>68.249032285221872</v>
      </c>
    </row>
    <row r="1720" spans="17:45" x14ac:dyDescent="0.15">
      <c r="Q1720" s="153">
        <f>[1]节奏总纲!AC1720</f>
        <v>1717</v>
      </c>
      <c r="R1720" s="153">
        <f>[1]节奏总纲!AD1720</f>
        <v>107.45652878196337</v>
      </c>
      <c r="S1720" s="153">
        <f>[1]节奏总纲!AE1720</f>
        <v>109.79101357647934</v>
      </c>
      <c r="T1720" s="153">
        <f>[1]节奏总纲!AF1720</f>
        <v>112.91719648437324</v>
      </c>
      <c r="U1720" s="153">
        <f>[1]节奏总纲!AG1720</f>
        <v>117.82851809879828</v>
      </c>
      <c r="V1720" s="153">
        <f>[1]节奏总纲!AH1720</f>
        <v>126.97451492117499</v>
      </c>
      <c r="AN1720" s="153">
        <f>[1]节奏总纲!AZ1720</f>
        <v>1717</v>
      </c>
      <c r="AO1720" s="153">
        <f>[1]节奏总纲!BA1720</f>
        <v>57.265409587943758</v>
      </c>
      <c r="AP1720" s="153">
        <f>[1]节奏总纲!BB1720</f>
        <v>58.788165341826392</v>
      </c>
      <c r="AQ1720" s="153">
        <f>[1]节奏总纲!BC1720</f>
        <v>60.747898425027785</v>
      </c>
      <c r="AR1720" s="153">
        <f>[1]节奏总纲!BD1720</f>
        <v>63.510435268684759</v>
      </c>
      <c r="AS1720" s="153">
        <f>[1]节奏总纲!BE1720</f>
        <v>68.252881004498732</v>
      </c>
    </row>
    <row r="1721" spans="17:45" x14ac:dyDescent="0.15">
      <c r="Q1721" s="153">
        <f>[1]节奏总纲!AC1721</f>
        <v>1718</v>
      </c>
      <c r="R1721" s="153">
        <f>[1]节奏总纲!AD1721</f>
        <v>107.46490436691964</v>
      </c>
      <c r="S1721" s="153">
        <f>[1]节奏总纲!AE1721</f>
        <v>109.79958460057904</v>
      </c>
      <c r="T1721" s="153">
        <f>[1]节奏总纲!AF1721</f>
        <v>112.92571982533261</v>
      </c>
      <c r="U1721" s="153">
        <f>[1]节奏总纲!AG1721</f>
        <v>117.83689476125231</v>
      </c>
      <c r="V1721" s="153">
        <f>[1]节奏总纲!AH1721</f>
        <v>126.98363900235908</v>
      </c>
      <c r="AN1721" s="153">
        <f>[1]节奏总纲!AZ1721</f>
        <v>1718</v>
      </c>
      <c r="AO1721" s="153">
        <f>[1]节奏总纲!BA1721</f>
        <v>57.269246364014428</v>
      </c>
      <c r="AP1721" s="153">
        <f>[1]节奏总纲!BB1721</f>
        <v>58.792308527174463</v>
      </c>
      <c r="AQ1721" s="153">
        <f>[1]节奏总纲!BC1721</f>
        <v>60.752021917378038</v>
      </c>
      <c r="AR1721" s="153">
        <f>[1]节奏总纲!BD1721</f>
        <v>63.514425788153837</v>
      </c>
      <c r="AS1721" s="153">
        <f>[1]节奏总纲!BE1721</f>
        <v>68.256729723775592</v>
      </c>
    </row>
    <row r="1722" spans="17:45" x14ac:dyDescent="0.15">
      <c r="Q1722" s="153">
        <f>[1]节奏总纲!AC1722</f>
        <v>1719</v>
      </c>
      <c r="R1722" s="153">
        <f>[1]节奏总纲!AD1722</f>
        <v>107.47327995187592</v>
      </c>
      <c r="S1722" s="153">
        <f>[1]节奏总纲!AE1722</f>
        <v>109.80815562467875</v>
      </c>
      <c r="T1722" s="153">
        <f>[1]节奏总纲!AF1722</f>
        <v>112.93424316629196</v>
      </c>
      <c r="U1722" s="153">
        <f>[1]节奏总纲!AG1722</f>
        <v>117.84527142370635</v>
      </c>
      <c r="V1722" s="153">
        <f>[1]节奏总纲!AH1722</f>
        <v>126.9927630835432</v>
      </c>
      <c r="AN1722" s="153">
        <f>[1]节奏总纲!AZ1722</f>
        <v>1719</v>
      </c>
      <c r="AO1722" s="153">
        <f>[1]节奏总纲!BA1722</f>
        <v>57.273083140085099</v>
      </c>
      <c r="AP1722" s="153">
        <f>[1]节奏总纲!BB1722</f>
        <v>58.796451712522533</v>
      </c>
      <c r="AQ1722" s="153">
        <f>[1]节奏总纲!BC1722</f>
        <v>60.756145409728298</v>
      </c>
      <c r="AR1722" s="153">
        <f>[1]节奏总纲!BD1722</f>
        <v>63.518416307622914</v>
      </c>
      <c r="AS1722" s="153">
        <f>[1]节奏总纲!BE1722</f>
        <v>68.260578443052452</v>
      </c>
    </row>
    <row r="1723" spans="17:45" x14ac:dyDescent="0.15">
      <c r="Q1723" s="153">
        <f>[1]节奏总纲!AC1723</f>
        <v>1720</v>
      </c>
      <c r="R1723" s="153">
        <f>[1]节奏总纲!AD1723</f>
        <v>107.48165553683219</v>
      </c>
      <c r="S1723" s="153">
        <f>[1]节奏总纲!AE1723</f>
        <v>109.81672664877846</v>
      </c>
      <c r="T1723" s="153">
        <f>[1]节奏总纲!AF1723</f>
        <v>112.94276650725132</v>
      </c>
      <c r="U1723" s="153">
        <f>[1]节奏总纲!AG1723</f>
        <v>117.85364808616038</v>
      </c>
      <c r="V1723" s="153">
        <f>[1]节奏总纲!AH1723</f>
        <v>127.00173553283786</v>
      </c>
      <c r="AN1723" s="153">
        <f>[1]节奏总纲!AZ1723</f>
        <v>1720</v>
      </c>
      <c r="AO1723" s="153">
        <f>[1]节奏总纲!BA1723</f>
        <v>57.276919916155776</v>
      </c>
      <c r="AP1723" s="153">
        <f>[1]节奏总纲!BB1723</f>
        <v>58.800594897870603</v>
      </c>
      <c r="AQ1723" s="153">
        <f>[1]节奏总纲!BC1723</f>
        <v>60.76026890207855</v>
      </c>
      <c r="AR1723" s="153">
        <f>[1]节奏总纲!BD1723</f>
        <v>63.522406827091991</v>
      </c>
      <c r="AS1723" s="153">
        <f>[1]节奏总纲!BE1723</f>
        <v>68.264427162329312</v>
      </c>
    </row>
    <row r="1724" spans="17:45" x14ac:dyDescent="0.15">
      <c r="Q1724" s="153">
        <f>[1]节奏总纲!AC1724</f>
        <v>1721</v>
      </c>
      <c r="R1724" s="153">
        <f>[1]节奏总纲!AD1724</f>
        <v>107.49003112178846</v>
      </c>
      <c r="S1724" s="153">
        <f>[1]节奏总纲!AE1724</f>
        <v>109.82529767287815</v>
      </c>
      <c r="T1724" s="153">
        <f>[1]节奏总纲!AF1724</f>
        <v>112.95128984821069</v>
      </c>
      <c r="U1724" s="153">
        <f>[1]节奏总纲!AG1724</f>
        <v>117.8620247486144</v>
      </c>
      <c r="V1724" s="153">
        <f>[1]节奏总纲!AH1724</f>
        <v>127.01012650278408</v>
      </c>
      <c r="AN1724" s="153">
        <f>[1]节奏总纲!AZ1724</f>
        <v>1721</v>
      </c>
      <c r="AO1724" s="153">
        <f>[1]节奏总纲!BA1724</f>
        <v>57.280756692226447</v>
      </c>
      <c r="AP1724" s="153">
        <f>[1]节奏总纲!BB1724</f>
        <v>58.804738083218673</v>
      </c>
      <c r="AQ1724" s="153">
        <f>[1]节奏总纲!BC1724</f>
        <v>60.76439239442881</v>
      </c>
      <c r="AR1724" s="153">
        <f>[1]节奏总纲!BD1724</f>
        <v>63.526397346561069</v>
      </c>
      <c r="AS1724" s="153">
        <f>[1]节奏总纲!BE1724</f>
        <v>68.268275881606172</v>
      </c>
    </row>
    <row r="1725" spans="17:45" x14ac:dyDescent="0.15">
      <c r="Q1725" s="153">
        <f>[1]节奏总纲!AC1725</f>
        <v>1722</v>
      </c>
      <c r="R1725" s="153">
        <f>[1]节奏总纲!AD1725</f>
        <v>107.49840670674473</v>
      </c>
      <c r="S1725" s="153">
        <f>[1]节奏总纲!AE1725</f>
        <v>109.83386869697786</v>
      </c>
      <c r="T1725" s="153">
        <f>[1]节奏总纲!AF1725</f>
        <v>112.95981318917005</v>
      </c>
      <c r="U1725" s="153">
        <f>[1]节奏总纲!AG1725</f>
        <v>117.87040141106844</v>
      </c>
      <c r="V1725" s="153">
        <f>[1]节奏总纲!AH1725</f>
        <v>127.01851747273028</v>
      </c>
      <c r="AN1725" s="153">
        <f>[1]节奏总纲!AZ1725</f>
        <v>1722</v>
      </c>
      <c r="AO1725" s="153">
        <f>[1]节奏总纲!BA1725</f>
        <v>57.284593468297125</v>
      </c>
      <c r="AP1725" s="153">
        <f>[1]节奏总纲!BB1725</f>
        <v>58.808881268566743</v>
      </c>
      <c r="AQ1725" s="153">
        <f>[1]节奏总纲!BC1725</f>
        <v>60.768515886779063</v>
      </c>
      <c r="AR1725" s="153">
        <f>[1]节奏总纲!BD1725</f>
        <v>63.530387866030146</v>
      </c>
      <c r="AS1725" s="153">
        <f>[1]节奏总纲!BE1725</f>
        <v>68.272124600883032</v>
      </c>
    </row>
    <row r="1726" spans="17:45" x14ac:dyDescent="0.15">
      <c r="Q1726" s="153">
        <f>[1]节奏总纲!AC1726</f>
        <v>1723</v>
      </c>
      <c r="R1726" s="153">
        <f>[1]节奏总纲!AD1726</f>
        <v>107.50678229170101</v>
      </c>
      <c r="S1726" s="153">
        <f>[1]节奏总纲!AE1726</f>
        <v>109.84243972107757</v>
      </c>
      <c r="T1726" s="153">
        <f>[1]节奏总纲!AF1726</f>
        <v>112.96833653012941</v>
      </c>
      <c r="U1726" s="153">
        <f>[1]节奏总纲!AG1726</f>
        <v>117.87877807352247</v>
      </c>
      <c r="V1726" s="153">
        <f>[1]节奏总纲!AH1726</f>
        <v>127.02690844267649</v>
      </c>
      <c r="AN1726" s="153">
        <f>[1]节奏总纲!AZ1726</f>
        <v>1723</v>
      </c>
      <c r="AO1726" s="153">
        <f>[1]节奏总纲!BA1726</f>
        <v>57.288430244367795</v>
      </c>
      <c r="AP1726" s="153">
        <f>[1]节奏总纲!BB1726</f>
        <v>58.813024453914814</v>
      </c>
      <c r="AQ1726" s="153">
        <f>[1]节奏总纲!BC1726</f>
        <v>60.772639379129323</v>
      </c>
      <c r="AR1726" s="153">
        <f>[1]节奏总纲!BD1726</f>
        <v>63.534378385499224</v>
      </c>
      <c r="AS1726" s="153">
        <f>[1]节奏总纲!BE1726</f>
        <v>68.275973320159892</v>
      </c>
    </row>
    <row r="1727" spans="17:45" x14ac:dyDescent="0.15">
      <c r="Q1727" s="153">
        <f>[1]节奏总纲!AC1727</f>
        <v>1724</v>
      </c>
      <c r="R1727" s="153">
        <f>[1]节奏总纲!AD1727</f>
        <v>107.51515787665728</v>
      </c>
      <c r="S1727" s="153">
        <f>[1]节奏总纲!AE1727</f>
        <v>109.85101074517726</v>
      </c>
      <c r="T1727" s="153">
        <f>[1]节奏总纲!AF1727</f>
        <v>112.97685987108878</v>
      </c>
      <c r="U1727" s="153">
        <f>[1]节奏总纲!AG1727</f>
        <v>117.88715473597649</v>
      </c>
      <c r="V1727" s="153">
        <f>[1]节奏总纲!AH1727</f>
        <v>127.03529941262269</v>
      </c>
      <c r="AN1727" s="153">
        <f>[1]节奏总纲!AZ1727</f>
        <v>1724</v>
      </c>
      <c r="AO1727" s="153">
        <f>[1]节奏总纲!BA1727</f>
        <v>57.292267020438466</v>
      </c>
      <c r="AP1727" s="153">
        <f>[1]节奏总纲!BB1727</f>
        <v>58.817167639262884</v>
      </c>
      <c r="AQ1727" s="153">
        <f>[1]节奏总纲!BC1727</f>
        <v>60.776762871479576</v>
      </c>
      <c r="AR1727" s="153">
        <f>[1]节奏总纲!BD1727</f>
        <v>63.538368904968301</v>
      </c>
      <c r="AS1727" s="153">
        <f>[1]节奏总纲!BE1727</f>
        <v>68.279822039436752</v>
      </c>
    </row>
    <row r="1728" spans="17:45" x14ac:dyDescent="0.15">
      <c r="Q1728" s="153">
        <f>[1]节奏总纲!AC1728</f>
        <v>1725</v>
      </c>
      <c r="R1728" s="153">
        <f>[1]节奏总纲!AD1728</f>
        <v>107.52353346161355</v>
      </c>
      <c r="S1728" s="153">
        <f>[1]节奏总纲!AE1728</f>
        <v>109.85958176927697</v>
      </c>
      <c r="T1728" s="153">
        <f>[1]节奏总纲!AF1728</f>
        <v>112.98538321204813</v>
      </c>
      <c r="U1728" s="153">
        <f>[1]节奏总纲!AG1728</f>
        <v>117.89553139843053</v>
      </c>
      <c r="V1728" s="153">
        <f>[1]节奏总纲!AH1728</f>
        <v>127.04369038256891</v>
      </c>
      <c r="AN1728" s="153">
        <f>[1]节奏总纲!AZ1728</f>
        <v>1725</v>
      </c>
      <c r="AO1728" s="153">
        <f>[1]节奏总纲!BA1728</f>
        <v>57.296103796509144</v>
      </c>
      <c r="AP1728" s="153">
        <f>[1]节奏总纲!BB1728</f>
        <v>58.821310824610954</v>
      </c>
      <c r="AQ1728" s="153">
        <f>[1]节奏总纲!BC1728</f>
        <v>60.780886363829836</v>
      </c>
      <c r="AR1728" s="153">
        <f>[1]节奏总纲!BD1728</f>
        <v>63.542359424437379</v>
      </c>
      <c r="AS1728" s="153">
        <f>[1]节奏总纲!BE1728</f>
        <v>68.283670758713626</v>
      </c>
    </row>
    <row r="1729" spans="17:45" x14ac:dyDescent="0.15">
      <c r="Q1729" s="153">
        <f>[1]节奏总纲!AC1729</f>
        <v>1726</v>
      </c>
      <c r="R1729" s="153">
        <f>[1]节奏总纲!AD1729</f>
        <v>107.53190904656982</v>
      </c>
      <c r="S1729" s="153">
        <f>[1]节奏总纲!AE1729</f>
        <v>109.86815279337667</v>
      </c>
      <c r="T1729" s="153">
        <f>[1]节奏总纲!AF1729</f>
        <v>112.99390655300751</v>
      </c>
      <c r="U1729" s="153">
        <f>[1]节奏总纲!AG1729</f>
        <v>117.90390806088456</v>
      </c>
      <c r="V1729" s="153">
        <f>[1]节奏总纲!AH1729</f>
        <v>127.05208135251512</v>
      </c>
      <c r="AN1729" s="153">
        <f>[1]节奏总纲!AZ1729</f>
        <v>1726</v>
      </c>
      <c r="AO1729" s="153">
        <f>[1]节奏总纲!BA1729</f>
        <v>57.299940572579814</v>
      </c>
      <c r="AP1729" s="153">
        <f>[1]节奏总纲!BB1729</f>
        <v>58.825454009959024</v>
      </c>
      <c r="AQ1729" s="153">
        <f>[1]节奏总纲!BC1729</f>
        <v>60.785009856180089</v>
      </c>
      <c r="AR1729" s="153">
        <f>[1]节奏总纲!BD1729</f>
        <v>63.546349943906456</v>
      </c>
      <c r="AS1729" s="153">
        <f>[1]节奏总纲!BE1729</f>
        <v>68.287519477990486</v>
      </c>
    </row>
    <row r="1730" spans="17:45" x14ac:dyDescent="0.15">
      <c r="Q1730" s="153">
        <f>[1]节奏总纲!AC1730</f>
        <v>1727</v>
      </c>
      <c r="R1730" s="153">
        <f>[1]节奏总纲!AD1730</f>
        <v>107.54028463152611</v>
      </c>
      <c r="S1730" s="153">
        <f>[1]节奏总纲!AE1730</f>
        <v>109.87672381747637</v>
      </c>
      <c r="T1730" s="153">
        <f>[1]节奏总纲!AF1730</f>
        <v>113.00238248921141</v>
      </c>
      <c r="U1730" s="153">
        <f>[1]节奏总纲!AG1730</f>
        <v>117.91228472333859</v>
      </c>
      <c r="V1730" s="153">
        <f>[1]节奏总纲!AH1730</f>
        <v>127.06047232246132</v>
      </c>
      <c r="AN1730" s="153">
        <f>[1]节奏总纲!AZ1730</f>
        <v>1727</v>
      </c>
      <c r="AO1730" s="153">
        <f>[1]节奏总纲!BA1730</f>
        <v>57.303777348650492</v>
      </c>
      <c r="AP1730" s="153">
        <f>[1]节奏总纲!BB1730</f>
        <v>58.829597195307095</v>
      </c>
      <c r="AQ1730" s="153">
        <f>[1]节奏总纲!BC1730</f>
        <v>60.789133348530349</v>
      </c>
      <c r="AR1730" s="153">
        <f>[1]节奏总纲!BD1730</f>
        <v>63.550340463375534</v>
      </c>
      <c r="AS1730" s="153">
        <f>[1]节奏总纲!BE1730</f>
        <v>68.291368197267346</v>
      </c>
    </row>
    <row r="1731" spans="17:45" x14ac:dyDescent="0.15">
      <c r="Q1731" s="153">
        <f>[1]节奏总纲!AC1731</f>
        <v>1728</v>
      </c>
      <c r="R1731" s="153">
        <f>[1]节奏总纲!AD1731</f>
        <v>107.54866021648238</v>
      </c>
      <c r="S1731" s="153">
        <f>[1]节奏总纲!AE1731</f>
        <v>109.88529484157608</v>
      </c>
      <c r="T1731" s="153">
        <f>[1]节奏总纲!AF1731</f>
        <v>113.0107395484732</v>
      </c>
      <c r="U1731" s="153">
        <f>[1]节奏总纲!AG1731</f>
        <v>117.92066138579261</v>
      </c>
      <c r="V1731" s="153">
        <f>[1]节奏总纲!AH1731</f>
        <v>127.06886329240753</v>
      </c>
      <c r="AN1731" s="153">
        <f>[1]节奏总纲!AZ1731</f>
        <v>1728</v>
      </c>
      <c r="AO1731" s="153">
        <f>[1]节奏总纲!BA1731</f>
        <v>57.307614124721162</v>
      </c>
      <c r="AP1731" s="153">
        <f>[1]节奏总纲!BB1731</f>
        <v>58.833740380655165</v>
      </c>
      <c r="AQ1731" s="153">
        <f>[1]节奏总纲!BC1731</f>
        <v>60.793256840880602</v>
      </c>
      <c r="AR1731" s="153">
        <f>[1]节奏总纲!BD1731</f>
        <v>63.554330982844611</v>
      </c>
      <c r="AS1731" s="153">
        <f>[1]节奏总纲!BE1731</f>
        <v>68.295216916544206</v>
      </c>
    </row>
    <row r="1732" spans="17:45" x14ac:dyDescent="0.15">
      <c r="Q1732" s="153">
        <f>[1]节奏总纲!AC1732</f>
        <v>1729</v>
      </c>
      <c r="R1732" s="153">
        <f>[1]节奏总纲!AD1732</f>
        <v>107.55703580143864</v>
      </c>
      <c r="S1732" s="153">
        <f>[1]节奏总纲!AE1732</f>
        <v>109.89386586567578</v>
      </c>
      <c r="T1732" s="153">
        <f>[1]节奏总纲!AF1732</f>
        <v>113.01909660773497</v>
      </c>
      <c r="U1732" s="153">
        <f>[1]节奏总纲!AG1732</f>
        <v>117.92903804824665</v>
      </c>
      <c r="V1732" s="153">
        <f>[1]节奏总纲!AH1732</f>
        <v>127.07725426235373</v>
      </c>
      <c r="AN1732" s="153">
        <f>[1]节奏总纲!AZ1732</f>
        <v>1729</v>
      </c>
      <c r="AO1732" s="153">
        <f>[1]节奏总纲!BA1732</f>
        <v>57.31145090079184</v>
      </c>
      <c r="AP1732" s="153">
        <f>[1]节奏总纲!BB1732</f>
        <v>58.837883566003235</v>
      </c>
      <c r="AQ1732" s="153">
        <f>[1]节奏总纲!BC1732</f>
        <v>60.797380333230862</v>
      </c>
      <c r="AR1732" s="153">
        <f>[1]节奏总纲!BD1732</f>
        <v>63.558321502313689</v>
      </c>
      <c r="AS1732" s="153">
        <f>[1]节奏总纲!BE1732</f>
        <v>68.299065635821066</v>
      </c>
    </row>
    <row r="1733" spans="17:45" x14ac:dyDescent="0.15">
      <c r="Q1733" s="153">
        <f>[1]节奏总纲!AC1733</f>
        <v>1730</v>
      </c>
      <c r="R1733" s="153">
        <f>[1]节奏总纲!AD1733</f>
        <v>107.56541138639491</v>
      </c>
      <c r="S1733" s="153">
        <f>[1]节奏总纲!AE1733</f>
        <v>109.90243688977549</v>
      </c>
      <c r="T1733" s="153">
        <f>[1]节奏总纲!AF1733</f>
        <v>113.02745366699675</v>
      </c>
      <c r="U1733" s="153">
        <f>[1]节奏总纲!AG1733</f>
        <v>117.93741471070068</v>
      </c>
      <c r="V1733" s="153">
        <f>[1]节奏总纲!AH1733</f>
        <v>127.08564523229995</v>
      </c>
      <c r="AN1733" s="153">
        <f>[1]节奏总纲!AZ1733</f>
        <v>1730</v>
      </c>
      <c r="AO1733" s="153">
        <f>[1]节奏总纲!BA1733</f>
        <v>57.315287676862511</v>
      </c>
      <c r="AP1733" s="153">
        <f>[1]节奏总纲!BB1733</f>
        <v>58.842026751351305</v>
      </c>
      <c r="AQ1733" s="153">
        <f>[1]节奏总纲!BC1733</f>
        <v>60.801503825581115</v>
      </c>
      <c r="AR1733" s="153">
        <f>[1]节奏总纲!BD1733</f>
        <v>63.562312021782766</v>
      </c>
      <c r="AS1733" s="153">
        <f>[1]节奏总纲!BE1733</f>
        <v>68.302914355097926</v>
      </c>
    </row>
    <row r="1734" spans="17:45" x14ac:dyDescent="0.15">
      <c r="Q1734" s="153">
        <f>[1]节奏总纲!AC1734</f>
        <v>1731</v>
      </c>
      <c r="R1734" s="153">
        <f>[1]节奏总纲!AD1734</f>
        <v>107.57378697135118</v>
      </c>
      <c r="S1734" s="153">
        <f>[1]节奏总纲!AE1734</f>
        <v>109.9110079138752</v>
      </c>
      <c r="T1734" s="153">
        <f>[1]节奏总纲!AF1734</f>
        <v>113.03581072625853</v>
      </c>
      <c r="U1734" s="153">
        <f>[1]节奏总纲!AG1734</f>
        <v>117.94579137315471</v>
      </c>
      <c r="V1734" s="153">
        <f>[1]节奏总纲!AH1734</f>
        <v>127.09403620224616</v>
      </c>
      <c r="AN1734" s="153">
        <f>[1]节奏总纲!AZ1734</f>
        <v>1731</v>
      </c>
      <c r="AO1734" s="153">
        <f>[1]节奏总纲!BA1734</f>
        <v>57.319124452933181</v>
      </c>
      <c r="AP1734" s="153">
        <f>[1]节奏总纲!BB1734</f>
        <v>58.846169936699376</v>
      </c>
      <c r="AQ1734" s="153">
        <f>[1]节奏总纲!BC1734</f>
        <v>60.805627317931375</v>
      </c>
      <c r="AR1734" s="153">
        <f>[1]节奏总纲!BD1734</f>
        <v>63.566302541251844</v>
      </c>
      <c r="AS1734" s="153">
        <f>[1]节奏总纲!BE1734</f>
        <v>68.306763074374786</v>
      </c>
    </row>
    <row r="1735" spans="17:45" x14ac:dyDescent="0.15">
      <c r="Q1735" s="153">
        <f>[1]节奏总纲!AC1735</f>
        <v>1732</v>
      </c>
      <c r="R1735" s="153">
        <f>[1]节奏总纲!AD1735</f>
        <v>107.58216255630747</v>
      </c>
      <c r="S1735" s="153">
        <f>[1]节奏总纲!AE1735</f>
        <v>109.91957893797489</v>
      </c>
      <c r="T1735" s="153">
        <f>[1]节奏总纲!AF1735</f>
        <v>113.0441677855203</v>
      </c>
      <c r="U1735" s="153">
        <f>[1]节奏总纲!AG1735</f>
        <v>117.95416803560875</v>
      </c>
      <c r="V1735" s="153">
        <f>[1]节奏总纲!AH1735</f>
        <v>127.10242717219236</v>
      </c>
      <c r="AN1735" s="153">
        <f>[1]节奏总纲!AZ1735</f>
        <v>1732</v>
      </c>
      <c r="AO1735" s="153">
        <f>[1]节奏总纲!BA1735</f>
        <v>57.322961229003859</v>
      </c>
      <c r="AP1735" s="153">
        <f>[1]节奏总纲!BB1735</f>
        <v>58.850313122047446</v>
      </c>
      <c r="AQ1735" s="153">
        <f>[1]节奏总纲!BC1735</f>
        <v>60.809750810281628</v>
      </c>
      <c r="AR1735" s="153">
        <f>[1]节奏总纲!BD1735</f>
        <v>63.570293060720921</v>
      </c>
      <c r="AS1735" s="153">
        <f>[1]节奏总纲!BE1735</f>
        <v>68.310611793651645</v>
      </c>
    </row>
    <row r="1736" spans="17:45" x14ac:dyDescent="0.15">
      <c r="Q1736" s="153">
        <f>[1]节奏总纲!AC1736</f>
        <v>1733</v>
      </c>
      <c r="R1736" s="153">
        <f>[1]节奏总纲!AD1736</f>
        <v>107.59053814126374</v>
      </c>
      <c r="S1736" s="153">
        <f>[1]节奏总纲!AE1736</f>
        <v>109.9281499620746</v>
      </c>
      <c r="T1736" s="153">
        <f>[1]节奏总纲!AF1736</f>
        <v>113.05252484478208</v>
      </c>
      <c r="U1736" s="153">
        <f>[1]节奏总纲!AG1736</f>
        <v>117.96254469806277</v>
      </c>
      <c r="V1736" s="153">
        <f>[1]节奏总纲!AH1736</f>
        <v>127.11081814213857</v>
      </c>
      <c r="AN1736" s="153">
        <f>[1]节奏总纲!AZ1736</f>
        <v>1733</v>
      </c>
      <c r="AO1736" s="153">
        <f>[1]节奏总纲!BA1736</f>
        <v>57.326798005074529</v>
      </c>
      <c r="AP1736" s="153">
        <f>[1]节奏总纲!BB1736</f>
        <v>58.854456307395516</v>
      </c>
      <c r="AQ1736" s="153">
        <f>[1]节奏总纲!BC1736</f>
        <v>60.813874302631888</v>
      </c>
      <c r="AR1736" s="153">
        <f>[1]节奏总纲!BD1736</f>
        <v>63.574283580189999</v>
      </c>
      <c r="AS1736" s="153">
        <f>[1]节奏总纲!BE1736</f>
        <v>68.314460512928505</v>
      </c>
    </row>
    <row r="1737" spans="17:45" x14ac:dyDescent="0.15">
      <c r="Q1737" s="153">
        <f>[1]节奏总纲!AC1737</f>
        <v>1734</v>
      </c>
      <c r="R1737" s="153">
        <f>[1]节奏总纲!AD1737</f>
        <v>107.59891372622</v>
      </c>
      <c r="S1737" s="153">
        <f>[1]节奏总纲!AE1737</f>
        <v>109.93672098617429</v>
      </c>
      <c r="T1737" s="153">
        <f>[1]节奏总纲!AF1737</f>
        <v>113.06088190404387</v>
      </c>
      <c r="U1737" s="153">
        <f>[1]节奏总纲!AG1737</f>
        <v>117.9709213605168</v>
      </c>
      <c r="V1737" s="153">
        <f>[1]节奏总纲!AH1737</f>
        <v>127.11920911208479</v>
      </c>
      <c r="AN1737" s="153">
        <f>[1]节奏总纲!AZ1737</f>
        <v>1734</v>
      </c>
      <c r="AO1737" s="153">
        <f>[1]节奏总纲!BA1737</f>
        <v>57.330634781145207</v>
      </c>
      <c r="AP1737" s="153">
        <f>[1]节奏总纲!BB1737</f>
        <v>58.858599492743586</v>
      </c>
      <c r="AQ1737" s="153">
        <f>[1]节奏总纲!BC1737</f>
        <v>60.817997794982141</v>
      </c>
      <c r="AR1737" s="153">
        <f>[1]节奏总纲!BD1737</f>
        <v>63.578274099659076</v>
      </c>
      <c r="AS1737" s="153">
        <f>[1]节奏总纲!BE1737</f>
        <v>68.318309232205365</v>
      </c>
    </row>
    <row r="1738" spans="17:45" x14ac:dyDescent="0.15">
      <c r="Q1738" s="153">
        <f>[1]节奏总纲!AC1738</f>
        <v>1735</v>
      </c>
      <c r="R1738" s="153">
        <f>[1]节奏总纲!AD1738</f>
        <v>107.60728931117627</v>
      </c>
      <c r="S1738" s="153">
        <f>[1]节奏总纲!AE1738</f>
        <v>109.945292010274</v>
      </c>
      <c r="T1738" s="153">
        <f>[1]节奏总纲!AF1738</f>
        <v>113.06923896330564</v>
      </c>
      <c r="U1738" s="153">
        <f>[1]节奏总纲!AG1738</f>
        <v>117.97929802297082</v>
      </c>
      <c r="V1738" s="153">
        <f>[1]节奏总纲!AH1738</f>
        <v>127.12760008203099</v>
      </c>
      <c r="AN1738" s="153">
        <f>[1]节奏总纲!AZ1738</f>
        <v>1735</v>
      </c>
      <c r="AO1738" s="153">
        <f>[1]节奏总纲!BA1738</f>
        <v>57.334471557215878</v>
      </c>
      <c r="AP1738" s="153">
        <f>[1]节奏总纲!BB1738</f>
        <v>58.862742678091657</v>
      </c>
      <c r="AQ1738" s="153">
        <f>[1]节奏总纲!BC1738</f>
        <v>60.822121287332401</v>
      </c>
      <c r="AR1738" s="153">
        <f>[1]节奏总纲!BD1738</f>
        <v>63.582264619128154</v>
      </c>
      <c r="AS1738" s="153">
        <f>[1]节奏总纲!BE1738</f>
        <v>68.322157951482225</v>
      </c>
    </row>
    <row r="1739" spans="17:45" x14ac:dyDescent="0.15">
      <c r="Q1739" s="153">
        <f>[1]节奏总纲!AC1739</f>
        <v>1736</v>
      </c>
      <c r="R1739" s="153">
        <f>[1]节奏总纲!AD1739</f>
        <v>107.61566489613256</v>
      </c>
      <c r="S1739" s="153">
        <f>[1]节奏总纲!AE1739</f>
        <v>109.95386303437371</v>
      </c>
      <c r="T1739" s="153">
        <f>[1]节奏总纲!AF1739</f>
        <v>113.07759602256742</v>
      </c>
      <c r="U1739" s="153">
        <f>[1]节奏总纲!AG1739</f>
        <v>117.98767468542486</v>
      </c>
      <c r="V1739" s="153">
        <f>[1]节奏总纲!AH1739</f>
        <v>127.1359910519772</v>
      </c>
      <c r="AN1739" s="153">
        <f>[1]节奏总纲!AZ1739</f>
        <v>1736</v>
      </c>
      <c r="AO1739" s="153">
        <f>[1]节奏总纲!BA1739</f>
        <v>57.338308333286548</v>
      </c>
      <c r="AP1739" s="153">
        <f>[1]节奏总纲!BB1739</f>
        <v>58.866885863439727</v>
      </c>
      <c r="AQ1739" s="153">
        <f>[1]节奏总纲!BC1739</f>
        <v>60.826244779682654</v>
      </c>
      <c r="AR1739" s="153">
        <f>[1]节奏总纲!BD1739</f>
        <v>63.586255138597231</v>
      </c>
      <c r="AS1739" s="153">
        <f>[1]节奏总纲!BE1739</f>
        <v>68.326006670759085</v>
      </c>
    </row>
    <row r="1740" spans="17:45" x14ac:dyDescent="0.15">
      <c r="Q1740" s="153">
        <f>[1]节奏总纲!AC1740</f>
        <v>1737</v>
      </c>
      <c r="R1740" s="153">
        <f>[1]节奏总纲!AD1740</f>
        <v>107.62404048108883</v>
      </c>
      <c r="S1740" s="153">
        <f>[1]节奏总纲!AE1740</f>
        <v>109.96243405847341</v>
      </c>
      <c r="T1740" s="153">
        <f>[1]节奏总纲!AF1740</f>
        <v>113.08595308182919</v>
      </c>
      <c r="U1740" s="153">
        <f>[1]节奏总纲!AG1740</f>
        <v>117.99605134787889</v>
      </c>
      <c r="V1740" s="153">
        <f>[1]节奏总纲!AH1740</f>
        <v>127.14438202192341</v>
      </c>
      <c r="AN1740" s="153">
        <f>[1]节奏总纲!AZ1740</f>
        <v>1737</v>
      </c>
      <c r="AO1740" s="153">
        <f>[1]节奏总纲!BA1740</f>
        <v>57.342145109357226</v>
      </c>
      <c r="AP1740" s="153">
        <f>[1]节奏总纲!BB1740</f>
        <v>58.871029048787797</v>
      </c>
      <c r="AQ1740" s="153">
        <f>[1]节奏总纲!BC1740</f>
        <v>60.830368272032914</v>
      </c>
      <c r="AR1740" s="153">
        <f>[1]节奏总纲!BD1740</f>
        <v>63.590245658066308</v>
      </c>
      <c r="AS1740" s="153">
        <f>[1]节奏总纲!BE1740</f>
        <v>68.329855390035959</v>
      </c>
    </row>
    <row r="1741" spans="17:45" x14ac:dyDescent="0.15">
      <c r="Q1741" s="153">
        <f>[1]节奏总纲!AC1741</f>
        <v>1738</v>
      </c>
      <c r="R1741" s="153">
        <f>[1]节奏总纲!AD1741</f>
        <v>107.6324160660451</v>
      </c>
      <c r="S1741" s="153">
        <f>[1]节奏总纲!AE1741</f>
        <v>109.97100508257311</v>
      </c>
      <c r="T1741" s="153">
        <f>[1]节奏总纲!AF1741</f>
        <v>113.09431014109097</v>
      </c>
      <c r="U1741" s="153">
        <f>[1]节奏总纲!AG1741</f>
        <v>118.00419915392548</v>
      </c>
      <c r="V1741" s="153">
        <f>[1]节奏总纲!AH1741</f>
        <v>127.15277299186963</v>
      </c>
      <c r="AN1741" s="153">
        <f>[1]节奏总纲!AZ1741</f>
        <v>1738</v>
      </c>
      <c r="AO1741" s="153">
        <f>[1]节奏总纲!BA1741</f>
        <v>57.345981885427896</v>
      </c>
      <c r="AP1741" s="153">
        <f>[1]节奏总纲!BB1741</f>
        <v>58.87517223413586</v>
      </c>
      <c r="AQ1741" s="153">
        <f>[1]节奏总纲!BC1741</f>
        <v>60.834491764383166</v>
      </c>
      <c r="AR1741" s="153">
        <f>[1]节奏总纲!BD1741</f>
        <v>63.594236177535386</v>
      </c>
      <c r="AS1741" s="153">
        <f>[1]节奏总纲!BE1741</f>
        <v>68.333704109312819</v>
      </c>
    </row>
    <row r="1742" spans="17:45" x14ac:dyDescent="0.15">
      <c r="Q1742" s="153">
        <f>[1]节奏总纲!AC1742</f>
        <v>1739</v>
      </c>
      <c r="R1742" s="153">
        <f>[1]节奏总纲!AD1742</f>
        <v>107.64079165100136</v>
      </c>
      <c r="S1742" s="153">
        <f>[1]节奏总纲!AE1742</f>
        <v>109.97957610667282</v>
      </c>
      <c r="T1742" s="153">
        <f>[1]节奏总纲!AF1742</f>
        <v>113.10266720035276</v>
      </c>
      <c r="U1742" s="153">
        <f>[1]节奏总纲!AG1742</f>
        <v>118.01214287861934</v>
      </c>
      <c r="V1742" s="153">
        <f>[1]节奏总纲!AH1742</f>
        <v>127.16116396181583</v>
      </c>
      <c r="AN1742" s="153">
        <f>[1]节奏总纲!AZ1742</f>
        <v>1739</v>
      </c>
      <c r="AO1742" s="153">
        <f>[1]节奏总纲!BA1742</f>
        <v>57.349818661498574</v>
      </c>
      <c r="AP1742" s="153">
        <f>[1]节奏总纲!BB1742</f>
        <v>58.87931541948393</v>
      </c>
      <c r="AQ1742" s="153">
        <f>[1]节奏总纲!BC1742</f>
        <v>60.838615256733426</v>
      </c>
      <c r="AR1742" s="153">
        <f>[1]节奏总纲!BD1742</f>
        <v>63.598226697004463</v>
      </c>
      <c r="AS1742" s="153">
        <f>[1]节奏总纲!BE1742</f>
        <v>68.337552828589679</v>
      </c>
    </row>
    <row r="1743" spans="17:45" x14ac:dyDescent="0.15">
      <c r="Q1743" s="153">
        <f>[1]节奏总纲!AC1743</f>
        <v>1740</v>
      </c>
      <c r="R1743" s="153">
        <f>[1]节奏总纲!AD1743</f>
        <v>107.64916723595765</v>
      </c>
      <c r="S1743" s="153">
        <f>[1]节奏总纲!AE1743</f>
        <v>109.98814713077252</v>
      </c>
      <c r="T1743" s="153">
        <f>[1]节奏总纲!AF1743</f>
        <v>113.11102425961452</v>
      </c>
      <c r="U1743" s="153">
        <f>[1]节奏总纲!AG1743</f>
        <v>118.0200866033132</v>
      </c>
      <c r="V1743" s="153">
        <f>[1]节奏总纲!AH1743</f>
        <v>127.16955493176204</v>
      </c>
      <c r="AN1743" s="153">
        <f>[1]节奏总纲!AZ1743</f>
        <v>1740</v>
      </c>
      <c r="AO1743" s="153">
        <f>[1]节奏总纲!BA1743</f>
        <v>57.353655437569245</v>
      </c>
      <c r="AP1743" s="153">
        <f>[1]节奏总纲!BB1743</f>
        <v>58.883458604832001</v>
      </c>
      <c r="AQ1743" s="153">
        <f>[1]节奏总纲!BC1743</f>
        <v>60.842738749083679</v>
      </c>
      <c r="AR1743" s="153">
        <f>[1]节奏总纲!BD1743</f>
        <v>63.602217216473541</v>
      </c>
      <c r="AS1743" s="153">
        <f>[1]节奏总纲!BE1743</f>
        <v>68.341401547866539</v>
      </c>
    </row>
    <row r="1744" spans="17:45" x14ac:dyDescent="0.15">
      <c r="Q1744" s="153">
        <f>[1]节奏总纲!AC1744</f>
        <v>1741</v>
      </c>
      <c r="R1744" s="153">
        <f>[1]节奏总纲!AD1744</f>
        <v>107.65754282091392</v>
      </c>
      <c r="S1744" s="153">
        <f>[1]节奏总纲!AE1744</f>
        <v>109.99671815487223</v>
      </c>
      <c r="T1744" s="153">
        <f>[1]节奏总纲!AF1744</f>
        <v>113.11938131887631</v>
      </c>
      <c r="U1744" s="153">
        <f>[1]节奏总纲!AG1744</f>
        <v>118.02803032800706</v>
      </c>
      <c r="V1744" s="153">
        <f>[1]节奏总纲!AH1744</f>
        <v>127.17794590170824</v>
      </c>
      <c r="AN1744" s="153">
        <f>[1]节奏总纲!AZ1744</f>
        <v>1741</v>
      </c>
      <c r="AO1744" s="153">
        <f>[1]节奏总纲!BA1744</f>
        <v>57.357492213639915</v>
      </c>
      <c r="AP1744" s="153">
        <f>[1]节奏总纲!BB1744</f>
        <v>58.887601790180071</v>
      </c>
      <c r="AQ1744" s="153">
        <f>[1]节奏总纲!BC1744</f>
        <v>60.846862241433939</v>
      </c>
      <c r="AR1744" s="153">
        <f>[1]节奏总纲!BD1744</f>
        <v>63.606207735942618</v>
      </c>
      <c r="AS1744" s="153">
        <f>[1]节奏总纲!BE1744</f>
        <v>68.345250267143399</v>
      </c>
    </row>
    <row r="1745" spans="17:45" x14ac:dyDescent="0.15">
      <c r="Q1745" s="153">
        <f>[1]节奏总纲!AC1745</f>
        <v>1742</v>
      </c>
      <c r="R1745" s="153">
        <f>[1]节奏总纲!AD1745</f>
        <v>107.66591840587019</v>
      </c>
      <c r="S1745" s="153">
        <f>[1]节奏总纲!AE1745</f>
        <v>110.00483321725318</v>
      </c>
      <c r="T1745" s="153">
        <f>[1]节奏总纲!AF1745</f>
        <v>113.12773837813808</v>
      </c>
      <c r="U1745" s="153">
        <f>[1]节奏总纲!AG1745</f>
        <v>118.03597405270092</v>
      </c>
      <c r="V1745" s="153">
        <f>[1]节奏总纲!AH1745</f>
        <v>127.18633687165446</v>
      </c>
      <c r="AN1745" s="153">
        <f>[1]节奏总纲!AZ1745</f>
        <v>1742</v>
      </c>
      <c r="AO1745" s="153">
        <f>[1]节奏总纲!BA1745</f>
        <v>57.361328989710593</v>
      </c>
      <c r="AP1745" s="153">
        <f>[1]节奏总纲!BB1745</f>
        <v>58.891744975528141</v>
      </c>
      <c r="AQ1745" s="153">
        <f>[1]节奏总纲!BC1745</f>
        <v>60.850985733784192</v>
      </c>
      <c r="AR1745" s="153">
        <f>[1]节奏总纲!BD1745</f>
        <v>63.610198255411696</v>
      </c>
      <c r="AS1745" s="153">
        <f>[1]节奏总纲!BE1745</f>
        <v>68.349098986420259</v>
      </c>
    </row>
    <row r="1746" spans="17:45" x14ac:dyDescent="0.15">
      <c r="Q1746" s="153">
        <f>[1]节奏总纲!AC1746</f>
        <v>1743</v>
      </c>
      <c r="R1746" s="153">
        <f>[1]节奏总纲!AD1746</f>
        <v>107.67429399082646</v>
      </c>
      <c r="S1746" s="153">
        <f>[1]节奏总纲!AE1746</f>
        <v>110.01266536318282</v>
      </c>
      <c r="T1746" s="153">
        <f>[1]节奏总纲!AF1746</f>
        <v>113.13609543739986</v>
      </c>
      <c r="U1746" s="153">
        <f>[1]节奏总纲!AG1746</f>
        <v>118.04391777739478</v>
      </c>
      <c r="V1746" s="153">
        <f>[1]节奏总纲!AH1746</f>
        <v>127.19472784160067</v>
      </c>
      <c r="AN1746" s="153">
        <f>[1]节奏总纲!AZ1746</f>
        <v>1743</v>
      </c>
      <c r="AO1746" s="153">
        <f>[1]节奏总纲!BA1746</f>
        <v>57.365165765781263</v>
      </c>
      <c r="AP1746" s="153">
        <f>[1]节奏总纲!BB1746</f>
        <v>58.895888160876211</v>
      </c>
      <c r="AQ1746" s="153">
        <f>[1]节奏总纲!BC1746</f>
        <v>60.855109226134452</v>
      </c>
      <c r="AR1746" s="153">
        <f>[1]节奏总纲!BD1746</f>
        <v>63.614188774880773</v>
      </c>
      <c r="AS1746" s="153">
        <f>[1]节奏总纲!BE1746</f>
        <v>68.352947705697119</v>
      </c>
    </row>
    <row r="1747" spans="17:45" x14ac:dyDescent="0.15">
      <c r="Q1747" s="153">
        <f>[1]节奏总纲!AC1747</f>
        <v>1744</v>
      </c>
      <c r="R1747" s="153">
        <f>[1]节奏总纲!AD1747</f>
        <v>107.68266957578273</v>
      </c>
      <c r="S1747" s="153">
        <f>[1]节奏总纲!AE1747</f>
        <v>110.02049750911246</v>
      </c>
      <c r="T1747" s="153">
        <f>[1]节奏总纲!AF1747</f>
        <v>113.14445249666164</v>
      </c>
      <c r="U1747" s="153">
        <f>[1]节奏总纲!AG1747</f>
        <v>118.05186150208864</v>
      </c>
      <c r="V1747" s="153">
        <f>[1]节奏总纲!AH1747</f>
        <v>127.20311881154687</v>
      </c>
      <c r="AN1747" s="153">
        <f>[1]节奏总纲!AZ1747</f>
        <v>1744</v>
      </c>
      <c r="AO1747" s="153">
        <f>[1]节奏总纲!BA1747</f>
        <v>57.369002541851941</v>
      </c>
      <c r="AP1747" s="153">
        <f>[1]节奏总纲!BB1747</f>
        <v>58.900031346224281</v>
      </c>
      <c r="AQ1747" s="153">
        <f>[1]节奏总纲!BC1747</f>
        <v>60.859232718484705</v>
      </c>
      <c r="AR1747" s="153">
        <f>[1]节奏总纲!BD1747</f>
        <v>63.618179294349851</v>
      </c>
      <c r="AS1747" s="153">
        <f>[1]节奏总纲!BE1747</f>
        <v>68.356796424973979</v>
      </c>
    </row>
    <row r="1748" spans="17:45" x14ac:dyDescent="0.15">
      <c r="Q1748" s="153">
        <f>[1]节奏总纲!AC1748</f>
        <v>1745</v>
      </c>
      <c r="R1748" s="153">
        <f>[1]节奏总纲!AD1748</f>
        <v>107.69104516073901</v>
      </c>
      <c r="S1748" s="153">
        <f>[1]节奏总纲!AE1748</f>
        <v>110.0283296550421</v>
      </c>
      <c r="T1748" s="153">
        <f>[1]节奏总纲!AF1748</f>
        <v>113.15280955592341</v>
      </c>
      <c r="U1748" s="153">
        <f>[1]节奏总纲!AG1748</f>
        <v>118.0598052267825</v>
      </c>
      <c r="V1748" s="153">
        <f>[1]节奏总纲!AH1748</f>
        <v>127.21150978149308</v>
      </c>
      <c r="AN1748" s="153">
        <f>[1]节奏总纲!AZ1748</f>
        <v>1745</v>
      </c>
      <c r="AO1748" s="153">
        <f>[1]节奏总纲!BA1748</f>
        <v>57.372839317922612</v>
      </c>
      <c r="AP1748" s="153">
        <f>[1]节奏总纲!BB1748</f>
        <v>58.904174531572352</v>
      </c>
      <c r="AQ1748" s="153">
        <f>[1]节奏总纲!BC1748</f>
        <v>60.863356210834965</v>
      </c>
      <c r="AR1748" s="153">
        <f>[1]节奏总纲!BD1748</f>
        <v>63.622169813818928</v>
      </c>
      <c r="AS1748" s="153">
        <f>[1]节奏总纲!BE1748</f>
        <v>68.360645144250839</v>
      </c>
    </row>
    <row r="1749" spans="17:45" x14ac:dyDescent="0.15">
      <c r="Q1749" s="153">
        <f>[1]节奏总纲!AC1749</f>
        <v>1746</v>
      </c>
      <c r="R1749" s="153">
        <f>[1]节奏总纲!AD1749</f>
        <v>107.69942074569528</v>
      </c>
      <c r="S1749" s="153">
        <f>[1]节奏总纲!AE1749</f>
        <v>110.03616180097174</v>
      </c>
      <c r="T1749" s="153">
        <f>[1]节奏总纲!AF1749</f>
        <v>113.16116661518519</v>
      </c>
      <c r="U1749" s="153">
        <f>[1]节奏总纲!AG1749</f>
        <v>118.06774895147636</v>
      </c>
      <c r="V1749" s="153">
        <f>[1]节奏总纲!AH1749</f>
        <v>127.2199007514393</v>
      </c>
      <c r="AN1749" s="153">
        <f>[1]节奏总纲!AZ1749</f>
        <v>1746</v>
      </c>
      <c r="AO1749" s="153">
        <f>[1]节奏总纲!BA1749</f>
        <v>57.376676093993289</v>
      </c>
      <c r="AP1749" s="153">
        <f>[1]节奏总纲!BB1749</f>
        <v>58.908317716920422</v>
      </c>
      <c r="AQ1749" s="153">
        <f>[1]节奏总纲!BC1749</f>
        <v>60.867479703185218</v>
      </c>
      <c r="AR1749" s="153">
        <f>[1]节奏总纲!BD1749</f>
        <v>63.626160333288006</v>
      </c>
      <c r="AS1749" s="153">
        <f>[1]节奏总纲!BE1749</f>
        <v>68.364493863527699</v>
      </c>
    </row>
    <row r="1750" spans="17:45" x14ac:dyDescent="0.15">
      <c r="Q1750" s="153">
        <f>[1]节奏总纲!AC1750</f>
        <v>1747</v>
      </c>
      <c r="R1750" s="153">
        <f>[1]节奏总纲!AD1750</f>
        <v>107.70779633065155</v>
      </c>
      <c r="S1750" s="153">
        <f>[1]节奏总纲!AE1750</f>
        <v>110.04399394690138</v>
      </c>
      <c r="T1750" s="153">
        <f>[1]节奏总纲!AF1750</f>
        <v>113.16952367444696</v>
      </c>
      <c r="U1750" s="153">
        <f>[1]节奏总纲!AG1750</f>
        <v>118.07569267617022</v>
      </c>
      <c r="V1750" s="153">
        <f>[1]节奏总纲!AH1750</f>
        <v>127.2282917213855</v>
      </c>
      <c r="AN1750" s="153">
        <f>[1]节奏总纲!AZ1750</f>
        <v>1747</v>
      </c>
      <c r="AO1750" s="153">
        <f>[1]节奏总纲!BA1750</f>
        <v>57.38051287006396</v>
      </c>
      <c r="AP1750" s="153">
        <f>[1]节奏总纲!BB1750</f>
        <v>58.912460902268492</v>
      </c>
      <c r="AQ1750" s="153">
        <f>[1]节奏总纲!BC1750</f>
        <v>60.871603195535478</v>
      </c>
      <c r="AR1750" s="153">
        <f>[1]节奏总纲!BD1750</f>
        <v>63.630150852757083</v>
      </c>
      <c r="AS1750" s="153">
        <f>[1]节奏总纲!BE1750</f>
        <v>68.368342582804559</v>
      </c>
    </row>
    <row r="1751" spans="17:45" x14ac:dyDescent="0.15">
      <c r="Q1751" s="153">
        <f>[1]节奏总纲!AC1751</f>
        <v>1748</v>
      </c>
      <c r="R1751" s="153">
        <f>[1]节奏总纲!AD1751</f>
        <v>107.71617191560782</v>
      </c>
      <c r="S1751" s="153">
        <f>[1]节奏总纲!AE1751</f>
        <v>110.05182609283102</v>
      </c>
      <c r="T1751" s="153">
        <f>[1]节奏总纲!AF1751</f>
        <v>113.17788073370875</v>
      </c>
      <c r="U1751" s="153">
        <f>[1]节奏总纲!AG1751</f>
        <v>118.08363640086408</v>
      </c>
      <c r="V1751" s="153">
        <f>[1]节奏总纲!AH1751</f>
        <v>127.23668269133171</v>
      </c>
      <c r="AN1751" s="153">
        <f>[1]节奏总纲!AZ1751</f>
        <v>1748</v>
      </c>
      <c r="AO1751" s="153">
        <f>[1]节奏总纲!BA1751</f>
        <v>57.384349646134631</v>
      </c>
      <c r="AP1751" s="153">
        <f>[1]节奏总纲!BB1751</f>
        <v>58.916604087616562</v>
      </c>
      <c r="AQ1751" s="153">
        <f>[1]节奏总纲!BC1751</f>
        <v>60.875726687885731</v>
      </c>
      <c r="AR1751" s="153">
        <f>[1]节奏总纲!BD1751</f>
        <v>63.634141372226161</v>
      </c>
      <c r="AS1751" s="153">
        <f>[1]节奏总纲!BE1751</f>
        <v>68.372191302081418</v>
      </c>
    </row>
    <row r="1752" spans="17:45" x14ac:dyDescent="0.15">
      <c r="Q1752" s="153">
        <f>[1]节奏总纲!AC1752</f>
        <v>1749</v>
      </c>
      <c r="R1752" s="153">
        <f>[1]节奏总纲!AD1752</f>
        <v>107.7245475005641</v>
      </c>
      <c r="S1752" s="153">
        <f>[1]节奏总纲!AE1752</f>
        <v>110.05965823876065</v>
      </c>
      <c r="T1752" s="153">
        <f>[1]节奏总纲!AF1752</f>
        <v>113.18623779297053</v>
      </c>
      <c r="U1752" s="153">
        <f>[1]节奏总纲!AG1752</f>
        <v>118.09158012555794</v>
      </c>
      <c r="V1752" s="153">
        <f>[1]节奏总纲!AH1752</f>
        <v>127.24507366127791</v>
      </c>
      <c r="AN1752" s="153">
        <f>[1]节奏总纲!AZ1752</f>
        <v>1749</v>
      </c>
      <c r="AO1752" s="153">
        <f>[1]节奏总纲!BA1752</f>
        <v>57.388186422205308</v>
      </c>
      <c r="AP1752" s="153">
        <f>[1]节奏总纲!BB1752</f>
        <v>58.920747272964633</v>
      </c>
      <c r="AQ1752" s="153">
        <f>[1]节奏总纲!BC1752</f>
        <v>60.879850180235991</v>
      </c>
      <c r="AR1752" s="153">
        <f>[1]节奏总纲!BD1752</f>
        <v>63.638131891695238</v>
      </c>
      <c r="AS1752" s="153">
        <f>[1]节奏总纲!BE1752</f>
        <v>68.376040021358293</v>
      </c>
    </row>
    <row r="1753" spans="17:45" x14ac:dyDescent="0.15">
      <c r="Q1753" s="153">
        <f>[1]节奏总纲!AC1753</f>
        <v>1750</v>
      </c>
      <c r="R1753" s="153">
        <f>[1]节奏总纲!AD1753</f>
        <v>107.73292308552037</v>
      </c>
      <c r="S1753" s="153">
        <f>[1]节奏总纲!AE1753</f>
        <v>110.06749038469029</v>
      </c>
      <c r="T1753" s="153">
        <f>[1]节奏总纲!AF1753</f>
        <v>113.1945948522323</v>
      </c>
      <c r="U1753" s="153">
        <f>[1]节奏总纲!AG1753</f>
        <v>118.0995238502518</v>
      </c>
      <c r="V1753" s="153">
        <f>[1]节奏总纲!AH1753</f>
        <v>127.25346463122413</v>
      </c>
      <c r="AN1753" s="153">
        <f>[1]节奏总纲!AZ1753</f>
        <v>1750</v>
      </c>
      <c r="AO1753" s="153">
        <f>[1]节奏总纲!BA1753</f>
        <v>57.392023198275979</v>
      </c>
      <c r="AP1753" s="153">
        <f>[1]节奏总纲!BB1753</f>
        <v>58.924890458312703</v>
      </c>
      <c r="AQ1753" s="153">
        <f>[1]节奏总纲!BC1753</f>
        <v>60.883973672586251</v>
      </c>
      <c r="AR1753" s="153">
        <f>[1]节奏总纲!BD1753</f>
        <v>63.642122411164316</v>
      </c>
      <c r="AS1753" s="153">
        <f>[1]节奏总纲!BE1753</f>
        <v>68.379888740635153</v>
      </c>
    </row>
    <row r="1754" spans="17:45" x14ac:dyDescent="0.15">
      <c r="Q1754" s="153">
        <f>[1]节奏总纲!AC1754</f>
        <v>1751</v>
      </c>
      <c r="R1754" s="153">
        <f>[1]节奏总纲!AD1754</f>
        <v>107.74129867047664</v>
      </c>
      <c r="S1754" s="153">
        <f>[1]节奏总纲!AE1754</f>
        <v>110.07532253061993</v>
      </c>
      <c r="T1754" s="153">
        <f>[1]节奏总纲!AF1754</f>
        <v>113.20295191149408</v>
      </c>
      <c r="U1754" s="153">
        <f>[1]节奏总纲!AG1754</f>
        <v>118.10746757494566</v>
      </c>
      <c r="V1754" s="153">
        <f>[1]节奏总纲!AH1754</f>
        <v>127.26185560117034</v>
      </c>
      <c r="AN1754" s="153">
        <f>[1]节奏总纲!AZ1754</f>
        <v>1751</v>
      </c>
      <c r="AO1754" s="153">
        <f>[1]节奏总纲!BA1754</f>
        <v>57.395859974346656</v>
      </c>
      <c r="AP1754" s="153">
        <f>[1]节奏总纲!BB1754</f>
        <v>58.929033643660773</v>
      </c>
      <c r="AQ1754" s="153">
        <f>[1]节奏总纲!BC1754</f>
        <v>60.888097164936504</v>
      </c>
      <c r="AR1754" s="153">
        <f>[1]节奏总纲!BD1754</f>
        <v>63.646112930633393</v>
      </c>
      <c r="AS1754" s="153">
        <f>[1]节奏总纲!BE1754</f>
        <v>68.383737459912012</v>
      </c>
    </row>
    <row r="1755" spans="17:45" x14ac:dyDescent="0.15">
      <c r="Q1755" s="153">
        <f>[1]节奏总纲!AC1755</f>
        <v>1752</v>
      </c>
      <c r="R1755" s="153">
        <f>[1]节奏总纲!AD1755</f>
        <v>107.74967425543291</v>
      </c>
      <c r="S1755" s="153">
        <f>[1]节奏总纲!AE1755</f>
        <v>110.08315467654957</v>
      </c>
      <c r="T1755" s="153">
        <f>[1]节奏总纲!AF1755</f>
        <v>113.21130897075587</v>
      </c>
      <c r="U1755" s="153">
        <f>[1]节奏总纲!AG1755</f>
        <v>118.11541129963952</v>
      </c>
      <c r="V1755" s="153">
        <f>[1]节奏总纲!AH1755</f>
        <v>127.27024657111654</v>
      </c>
      <c r="AN1755" s="153">
        <f>[1]节奏总纲!AZ1755</f>
        <v>1752</v>
      </c>
      <c r="AO1755" s="153">
        <f>[1]节奏总纲!BA1755</f>
        <v>57.399696750417327</v>
      </c>
      <c r="AP1755" s="153">
        <f>[1]节奏总纲!BB1755</f>
        <v>58.933176829008843</v>
      </c>
      <c r="AQ1755" s="153">
        <f>[1]节奏总纲!BC1755</f>
        <v>60.892220657286764</v>
      </c>
      <c r="AR1755" s="153">
        <f>[1]节奏总纲!BD1755</f>
        <v>63.650103450102471</v>
      </c>
      <c r="AS1755" s="153">
        <f>[1]节奏总纲!BE1755</f>
        <v>68.387586179188872</v>
      </c>
    </row>
    <row r="1756" spans="17:45" x14ac:dyDescent="0.15">
      <c r="Q1756" s="153">
        <f>[1]节奏总纲!AC1756</f>
        <v>1753</v>
      </c>
      <c r="R1756" s="153">
        <f>[1]节奏总纲!AD1756</f>
        <v>107.75804984038919</v>
      </c>
      <c r="S1756" s="153">
        <f>[1]节奏总纲!AE1756</f>
        <v>110.09098682247921</v>
      </c>
      <c r="T1756" s="153">
        <f>[1]节奏总纲!AF1756</f>
        <v>113.21966603001763</v>
      </c>
      <c r="U1756" s="153">
        <f>[1]节奏总纲!AG1756</f>
        <v>118.12335502433338</v>
      </c>
      <c r="V1756" s="153">
        <f>[1]节奏总纲!AH1756</f>
        <v>127.27863754106275</v>
      </c>
      <c r="AN1756" s="153">
        <f>[1]节奏总纲!AZ1756</f>
        <v>1753</v>
      </c>
      <c r="AO1756" s="153">
        <f>[1]节奏总纲!BA1756</f>
        <v>57.403533526487998</v>
      </c>
      <c r="AP1756" s="153">
        <f>[1]节奏总纲!BB1756</f>
        <v>58.937320014356914</v>
      </c>
      <c r="AQ1756" s="153">
        <f>[1]节奏总纲!BC1756</f>
        <v>60.896344149637017</v>
      </c>
      <c r="AR1756" s="153">
        <f>[1]节奏总纲!BD1756</f>
        <v>63.654093969571548</v>
      </c>
      <c r="AS1756" s="153">
        <f>[1]节奏总纲!BE1756</f>
        <v>68.391434898465732</v>
      </c>
    </row>
    <row r="1757" spans="17:45" x14ac:dyDescent="0.15">
      <c r="Q1757" s="153">
        <f>[1]节奏总纲!AC1757</f>
        <v>1754</v>
      </c>
      <c r="R1757" s="153">
        <f>[1]节奏总纲!AD1757</f>
        <v>107.76642542534546</v>
      </c>
      <c r="S1757" s="153">
        <f>[1]节奏总纲!AE1757</f>
        <v>110.09881896840885</v>
      </c>
      <c r="T1757" s="153">
        <f>[1]节奏总纲!AF1757</f>
        <v>113.22802308927942</v>
      </c>
      <c r="U1757" s="153">
        <f>[1]节奏总纲!AG1757</f>
        <v>118.13129874902724</v>
      </c>
      <c r="V1757" s="153">
        <f>[1]节奏总纲!AH1757</f>
        <v>127.28702851100897</v>
      </c>
      <c r="AN1757" s="153">
        <f>[1]节奏总纲!AZ1757</f>
        <v>1754</v>
      </c>
      <c r="AO1757" s="153">
        <f>[1]节奏总纲!BA1757</f>
        <v>57.407370302558675</v>
      </c>
      <c r="AP1757" s="153">
        <f>[1]节奏总纲!BB1757</f>
        <v>58.941463199704984</v>
      </c>
      <c r="AQ1757" s="153">
        <f>[1]节奏总纲!BC1757</f>
        <v>60.900467641987277</v>
      </c>
      <c r="AR1757" s="153">
        <f>[1]节奏总纲!BD1757</f>
        <v>63.658084489040625</v>
      </c>
      <c r="AS1757" s="153">
        <f>[1]节奏总纲!BE1757</f>
        <v>68.395283617742592</v>
      </c>
    </row>
    <row r="1758" spans="17:45" x14ac:dyDescent="0.15">
      <c r="Q1758" s="153">
        <f>[1]节奏总纲!AC1758</f>
        <v>1755</v>
      </c>
      <c r="R1758" s="153">
        <f>[1]节奏总纲!AD1758</f>
        <v>107.77480101030173</v>
      </c>
      <c r="S1758" s="153">
        <f>[1]节奏总纲!AE1758</f>
        <v>110.10665111433849</v>
      </c>
      <c r="T1758" s="153">
        <f>[1]节奏总纲!AF1758</f>
        <v>113.23638014854119</v>
      </c>
      <c r="U1758" s="153">
        <f>[1]节奏总纲!AG1758</f>
        <v>118.1392424737211</v>
      </c>
      <c r="V1758" s="153">
        <f>[1]节奏总纲!AH1758</f>
        <v>127.29541948095518</v>
      </c>
      <c r="AN1758" s="153">
        <f>[1]节奏总纲!AZ1758</f>
        <v>1755</v>
      </c>
      <c r="AO1758" s="153">
        <f>[1]节奏总纲!BA1758</f>
        <v>57.411207078629346</v>
      </c>
      <c r="AP1758" s="153">
        <f>[1]节奏总纲!BB1758</f>
        <v>58.945606385053054</v>
      </c>
      <c r="AQ1758" s="153">
        <f>[1]节奏总纲!BC1758</f>
        <v>60.904591134337529</v>
      </c>
      <c r="AR1758" s="153">
        <f>[1]节奏总纲!BD1758</f>
        <v>63.662075008509703</v>
      </c>
      <c r="AS1758" s="153">
        <f>[1]节奏总纲!BE1758</f>
        <v>68.399132337019452</v>
      </c>
    </row>
    <row r="1759" spans="17:45" x14ac:dyDescent="0.15">
      <c r="Q1759" s="153">
        <f>[1]节奏总纲!AC1759</f>
        <v>1756</v>
      </c>
      <c r="R1759" s="153">
        <f>[1]节奏总纲!AD1759</f>
        <v>107.783176595258</v>
      </c>
      <c r="S1759" s="153">
        <f>[1]节奏总纲!AE1759</f>
        <v>110.11448326026813</v>
      </c>
      <c r="T1759" s="153">
        <f>[1]节奏总纲!AF1759</f>
        <v>113.24473720780297</v>
      </c>
      <c r="U1759" s="153">
        <f>[1]节奏总纲!AG1759</f>
        <v>118.14718619841496</v>
      </c>
      <c r="V1759" s="153">
        <f>[1]节奏总纲!AH1759</f>
        <v>127.30381045090138</v>
      </c>
      <c r="AN1759" s="153">
        <f>[1]节奏总纲!AZ1759</f>
        <v>1756</v>
      </c>
      <c r="AO1759" s="153">
        <f>[1]节奏总纲!BA1759</f>
        <v>57.415043854700023</v>
      </c>
      <c r="AP1759" s="153">
        <f>[1]节奏总纲!BB1759</f>
        <v>58.949749570401124</v>
      </c>
      <c r="AQ1759" s="153">
        <f>[1]节奏总纲!BC1759</f>
        <v>60.908714626687789</v>
      </c>
      <c r="AR1759" s="153">
        <f>[1]节奏总纲!BD1759</f>
        <v>63.66606552797878</v>
      </c>
      <c r="AS1759" s="153">
        <f>[1]节奏总纲!BE1759</f>
        <v>68.402981056296312</v>
      </c>
    </row>
    <row r="1760" spans="17:45" x14ac:dyDescent="0.15">
      <c r="Q1760" s="153">
        <f>[1]节奏总纲!AC1760</f>
        <v>1757</v>
      </c>
      <c r="R1760" s="153">
        <f>[1]节奏总纲!AD1760</f>
        <v>107.79155218021427</v>
      </c>
      <c r="S1760" s="153">
        <f>[1]节奏总纲!AE1760</f>
        <v>110.12231540619777</v>
      </c>
      <c r="T1760" s="153">
        <f>[1]节奏总纲!AF1760</f>
        <v>113.25309426706475</v>
      </c>
      <c r="U1760" s="153">
        <f>[1]节奏总纲!AG1760</f>
        <v>118.15512992310882</v>
      </c>
      <c r="V1760" s="153">
        <f>[1]节奏总纲!AH1760</f>
        <v>127.31220142084759</v>
      </c>
      <c r="AN1760" s="153">
        <f>[1]节奏总纲!AZ1760</f>
        <v>1757</v>
      </c>
      <c r="AO1760" s="153">
        <f>[1]节奏总纲!BA1760</f>
        <v>57.418880630770694</v>
      </c>
      <c r="AP1760" s="153">
        <f>[1]节奏总纲!BB1760</f>
        <v>58.953892755749195</v>
      </c>
      <c r="AQ1760" s="153">
        <f>[1]节奏总纲!BC1760</f>
        <v>60.912838119038042</v>
      </c>
      <c r="AR1760" s="153">
        <f>[1]节奏总纲!BD1760</f>
        <v>63.670056047447858</v>
      </c>
      <c r="AS1760" s="153">
        <f>[1]节奏总纲!BE1760</f>
        <v>68.406829775573172</v>
      </c>
    </row>
    <row r="1761" spans="17:45" x14ac:dyDescent="0.15">
      <c r="Q1761" s="153">
        <f>[1]节奏总纲!AC1761</f>
        <v>1758</v>
      </c>
      <c r="R1761" s="153">
        <f>[1]节奏总纲!AD1761</f>
        <v>107.79992776517055</v>
      </c>
      <c r="S1761" s="153">
        <f>[1]节奏总纲!AE1761</f>
        <v>110.13014755212741</v>
      </c>
      <c r="T1761" s="153">
        <f>[1]节奏总纲!AF1761</f>
        <v>113.26145132632652</v>
      </c>
      <c r="U1761" s="153">
        <f>[1]节奏总纲!AG1761</f>
        <v>118.16307364780268</v>
      </c>
      <c r="V1761" s="153">
        <f>[1]节奏总纲!AH1761</f>
        <v>127.32059239079379</v>
      </c>
      <c r="AN1761" s="153">
        <f>[1]节奏总纲!AZ1761</f>
        <v>1758</v>
      </c>
      <c r="AO1761" s="153">
        <f>[1]节奏总纲!BA1761</f>
        <v>57.422717406841372</v>
      </c>
      <c r="AP1761" s="153">
        <f>[1]节奏总纲!BB1761</f>
        <v>58.958035941097265</v>
      </c>
      <c r="AQ1761" s="153">
        <f>[1]节奏总纲!BC1761</f>
        <v>60.916961611388302</v>
      </c>
      <c r="AR1761" s="153">
        <f>[1]节奏总纲!BD1761</f>
        <v>63.674046566916935</v>
      </c>
      <c r="AS1761" s="153">
        <f>[1]节奏总纲!BE1761</f>
        <v>68.410678494850032</v>
      </c>
    </row>
    <row r="1762" spans="17:45" x14ac:dyDescent="0.15">
      <c r="Q1762" s="153">
        <f>[1]节奏总纲!AC1762</f>
        <v>1759</v>
      </c>
      <c r="R1762" s="153">
        <f>[1]节奏总纲!AD1762</f>
        <v>107.80830335012682</v>
      </c>
      <c r="S1762" s="153">
        <f>[1]节奏总纲!AE1762</f>
        <v>110.13797969805704</v>
      </c>
      <c r="T1762" s="153">
        <f>[1]节奏总纲!AF1762</f>
        <v>113.26980838558831</v>
      </c>
      <c r="U1762" s="153">
        <f>[1]节奏总纲!AG1762</f>
        <v>118.17101737249654</v>
      </c>
      <c r="V1762" s="153">
        <f>[1]节奏总纲!AH1762</f>
        <v>127.32898336074001</v>
      </c>
      <c r="AN1762" s="153">
        <f>[1]节奏总纲!AZ1762</f>
        <v>1759</v>
      </c>
      <c r="AO1762" s="153">
        <f>[1]节奏总纲!BA1762</f>
        <v>57.426554182912042</v>
      </c>
      <c r="AP1762" s="153">
        <f>[1]节奏总纲!BB1762</f>
        <v>58.962179126445335</v>
      </c>
      <c r="AQ1762" s="153">
        <f>[1]节奏总纲!BC1762</f>
        <v>60.921085103738555</v>
      </c>
      <c r="AR1762" s="153">
        <f>[1]节奏总纲!BD1762</f>
        <v>63.678037086386013</v>
      </c>
      <c r="AS1762" s="153">
        <f>[1]节奏总纲!BE1762</f>
        <v>68.414527214126892</v>
      </c>
    </row>
    <row r="1763" spans="17:45" x14ac:dyDescent="0.15">
      <c r="Q1763" s="153">
        <f>[1]节奏总纲!AC1763</f>
        <v>1760</v>
      </c>
      <c r="R1763" s="153">
        <f>[1]节奏总纲!AD1763</f>
        <v>107.81667893508309</v>
      </c>
      <c r="S1763" s="153">
        <f>[1]节奏总纲!AE1763</f>
        <v>110.14581184398668</v>
      </c>
      <c r="T1763" s="153">
        <f>[1]节奏总纲!AF1763</f>
        <v>113.27816544485007</v>
      </c>
      <c r="U1763" s="153">
        <f>[1]节奏总纲!AG1763</f>
        <v>118.1789610971904</v>
      </c>
      <c r="V1763" s="153">
        <f>[1]节奏总纲!AH1763</f>
        <v>127.33737433068622</v>
      </c>
      <c r="AN1763" s="153">
        <f>[1]节奏总纲!AZ1763</f>
        <v>1760</v>
      </c>
      <c r="AO1763" s="153">
        <f>[1]节奏总纲!BA1763</f>
        <v>57.430390958982713</v>
      </c>
      <c r="AP1763" s="153">
        <f>[1]节奏总纲!BB1763</f>
        <v>58.966322311793405</v>
      </c>
      <c r="AQ1763" s="153">
        <f>[1]节奏总纲!BC1763</f>
        <v>60.925208596088815</v>
      </c>
      <c r="AR1763" s="153">
        <f>[1]节奏总纲!BD1763</f>
        <v>63.68202760585509</v>
      </c>
      <c r="AS1763" s="153">
        <f>[1]节奏总纲!BE1763</f>
        <v>68.418375933403752</v>
      </c>
    </row>
    <row r="1764" spans="17:45" x14ac:dyDescent="0.15">
      <c r="Q1764" s="153">
        <f>[1]节奏总纲!AC1764</f>
        <v>1761</v>
      </c>
      <c r="R1764" s="153">
        <f>[1]节奏总纲!AD1764</f>
        <v>107.82505452003936</v>
      </c>
      <c r="S1764" s="153">
        <f>[1]节奏总纲!AE1764</f>
        <v>110.15364398991632</v>
      </c>
      <c r="T1764" s="153">
        <f>[1]节奏总纲!AF1764</f>
        <v>113.28652250411186</v>
      </c>
      <c r="U1764" s="153">
        <f>[1]节奏总纲!AG1764</f>
        <v>118.18690482188426</v>
      </c>
      <c r="V1764" s="153">
        <f>[1]节奏总纲!AH1764</f>
        <v>127.34576530063242</v>
      </c>
      <c r="AN1764" s="153">
        <f>[1]节奏总纲!AZ1764</f>
        <v>1761</v>
      </c>
      <c r="AO1764" s="153">
        <f>[1]节奏总纲!BA1764</f>
        <v>57.434227735053391</v>
      </c>
      <c r="AP1764" s="153">
        <f>[1]节奏总纲!BB1764</f>
        <v>58.970465497141475</v>
      </c>
      <c r="AQ1764" s="153">
        <f>[1]节奏总纲!BC1764</f>
        <v>60.929332088439068</v>
      </c>
      <c r="AR1764" s="153">
        <f>[1]节奏总纲!BD1764</f>
        <v>63.686018125324168</v>
      </c>
      <c r="AS1764" s="153">
        <f>[1]节奏总纲!BE1764</f>
        <v>68.422224652680612</v>
      </c>
    </row>
    <row r="1765" spans="17:45" x14ac:dyDescent="0.15">
      <c r="Q1765" s="153">
        <f>[1]节奏总纲!AC1765</f>
        <v>1762</v>
      </c>
      <c r="R1765" s="153">
        <f>[1]节奏总纲!AD1765</f>
        <v>107.83343010499564</v>
      </c>
      <c r="S1765" s="153">
        <f>[1]节奏总纲!AE1765</f>
        <v>110.16147613584596</v>
      </c>
      <c r="T1765" s="153">
        <f>[1]节奏总纲!AF1765</f>
        <v>113.29487956337364</v>
      </c>
      <c r="U1765" s="153">
        <f>[1]节奏总纲!AG1765</f>
        <v>118.19484854657811</v>
      </c>
      <c r="V1765" s="153">
        <f>[1]节奏总纲!AH1765</f>
        <v>127.35415627057863</v>
      </c>
      <c r="AN1765" s="153">
        <f>[1]节奏总纲!AZ1765</f>
        <v>1762</v>
      </c>
      <c r="AO1765" s="153">
        <f>[1]节奏总纲!BA1765</f>
        <v>57.438064511124061</v>
      </c>
      <c r="AP1765" s="153">
        <f>[1]节奏总纲!BB1765</f>
        <v>58.974608682489539</v>
      </c>
      <c r="AQ1765" s="153">
        <f>[1]节奏总纲!BC1765</f>
        <v>60.933455580789328</v>
      </c>
      <c r="AR1765" s="153">
        <f>[1]节奏总纲!BD1765</f>
        <v>63.690008644793245</v>
      </c>
      <c r="AS1765" s="153">
        <f>[1]节奏总纲!BE1765</f>
        <v>68.426073371957486</v>
      </c>
    </row>
    <row r="1766" spans="17:45" x14ac:dyDescent="0.15">
      <c r="Q1766" s="153">
        <f>[1]节奏总纲!AC1766</f>
        <v>1763</v>
      </c>
      <c r="R1766" s="153">
        <f>[1]节奏总纲!AD1766</f>
        <v>107.84180568995191</v>
      </c>
      <c r="S1766" s="153">
        <f>[1]节奏总纲!AE1766</f>
        <v>110.1693082817756</v>
      </c>
      <c r="T1766" s="153">
        <f>[1]节奏总纲!AF1766</f>
        <v>113.30323662263541</v>
      </c>
      <c r="U1766" s="153">
        <f>[1]节奏总纲!AG1766</f>
        <v>118.20279227127197</v>
      </c>
      <c r="V1766" s="153">
        <f>[1]节奏总纲!AH1766</f>
        <v>127.36254724052485</v>
      </c>
      <c r="AN1766" s="153">
        <f>[1]节奏总纲!AZ1766</f>
        <v>1763</v>
      </c>
      <c r="AO1766" s="153">
        <f>[1]节奏总纲!BA1766</f>
        <v>57.441901287194739</v>
      </c>
      <c r="AP1766" s="153">
        <f>[1]节奏总纲!BB1766</f>
        <v>58.978751867837609</v>
      </c>
      <c r="AQ1766" s="153">
        <f>[1]节奏总纲!BC1766</f>
        <v>60.937579073139581</v>
      </c>
      <c r="AR1766" s="153">
        <f>[1]节奏总纲!BD1766</f>
        <v>63.693999164262323</v>
      </c>
      <c r="AS1766" s="153">
        <f>[1]节奏总纲!BE1766</f>
        <v>68.429922091234346</v>
      </c>
    </row>
    <row r="1767" spans="17:45" x14ac:dyDescent="0.15">
      <c r="Q1767" s="153">
        <f>[1]节奏总纲!AC1767</f>
        <v>1764</v>
      </c>
      <c r="R1767" s="153">
        <f>[1]节奏总纲!AD1767</f>
        <v>107.85018127490818</v>
      </c>
      <c r="S1767" s="153">
        <f>[1]节奏总纲!AE1767</f>
        <v>110.17714042770524</v>
      </c>
      <c r="T1767" s="153">
        <f>[1]节奏总纲!AF1767</f>
        <v>113.31159368189719</v>
      </c>
      <c r="U1767" s="153">
        <f>[1]节奏总纲!AG1767</f>
        <v>118.21073599596583</v>
      </c>
      <c r="V1767" s="153">
        <f>[1]节奏总纲!AH1767</f>
        <v>127.37093821047105</v>
      </c>
      <c r="AN1767" s="153">
        <f>[1]节奏总纲!AZ1767</f>
        <v>1764</v>
      </c>
      <c r="AO1767" s="153">
        <f>[1]节奏总纲!BA1767</f>
        <v>57.445738063265409</v>
      </c>
      <c r="AP1767" s="153">
        <f>[1]节奏总纲!BB1767</f>
        <v>58.982895053185679</v>
      </c>
      <c r="AQ1767" s="153">
        <f>[1]节奏总纲!BC1767</f>
        <v>60.941702565489841</v>
      </c>
      <c r="AR1767" s="153">
        <f>[1]节奏总纲!BD1767</f>
        <v>63.6979896837314</v>
      </c>
      <c r="AS1767" s="153">
        <f>[1]节奏总纲!BE1767</f>
        <v>68.433770810511206</v>
      </c>
    </row>
    <row r="1768" spans="17:45" x14ac:dyDescent="0.15">
      <c r="Q1768" s="153">
        <f>[1]节奏总纲!AC1768</f>
        <v>1765</v>
      </c>
      <c r="R1768" s="153">
        <f>[1]节奏总纲!AD1768</f>
        <v>107.85855685986445</v>
      </c>
      <c r="S1768" s="153">
        <f>[1]节奏总纲!AE1768</f>
        <v>110.18497257363488</v>
      </c>
      <c r="T1768" s="153">
        <f>[1]节奏总纲!AF1768</f>
        <v>113.31995074115898</v>
      </c>
      <c r="U1768" s="153">
        <f>[1]节奏总纲!AG1768</f>
        <v>118.21867972065971</v>
      </c>
      <c r="V1768" s="153">
        <f>[1]节奏总纲!AH1768</f>
        <v>127.37932918041726</v>
      </c>
      <c r="AN1768" s="153">
        <f>[1]节奏总纲!AZ1768</f>
        <v>1765</v>
      </c>
      <c r="AO1768" s="153">
        <f>[1]节奏总纲!BA1768</f>
        <v>57.44957483933608</v>
      </c>
      <c r="AP1768" s="153">
        <f>[1]节奏总纲!BB1768</f>
        <v>58.987038238533749</v>
      </c>
      <c r="AQ1768" s="153">
        <f>[1]节奏总纲!BC1768</f>
        <v>60.945826057840094</v>
      </c>
      <c r="AR1768" s="153">
        <f>[1]节奏总纲!BD1768</f>
        <v>63.701980203200478</v>
      </c>
      <c r="AS1768" s="153">
        <f>[1]节奏总纲!BE1768</f>
        <v>68.437619529788066</v>
      </c>
    </row>
    <row r="1769" spans="17:45" x14ac:dyDescent="0.15">
      <c r="Q1769" s="153">
        <f>[1]节奏总纲!AC1769</f>
        <v>1766</v>
      </c>
      <c r="R1769" s="153">
        <f>[1]节奏总纲!AD1769</f>
        <v>107.86693244482073</v>
      </c>
      <c r="S1769" s="153">
        <f>[1]节奏总纲!AE1769</f>
        <v>110.19280471956452</v>
      </c>
      <c r="T1769" s="153">
        <f>[1]节奏总纲!AF1769</f>
        <v>113.32830780042075</v>
      </c>
      <c r="U1769" s="153">
        <f>[1]节奏总纲!AG1769</f>
        <v>118.22662344535357</v>
      </c>
      <c r="V1769" s="153">
        <f>[1]节奏总纲!AH1769</f>
        <v>127.38772015036346</v>
      </c>
      <c r="AN1769" s="153">
        <f>[1]节奏总纲!AZ1769</f>
        <v>1766</v>
      </c>
      <c r="AO1769" s="153">
        <f>[1]节奏总纲!BA1769</f>
        <v>57.453411615406758</v>
      </c>
      <c r="AP1769" s="153">
        <f>[1]节奏总纲!BB1769</f>
        <v>58.99118142388182</v>
      </c>
      <c r="AQ1769" s="153">
        <f>[1]节奏总纲!BC1769</f>
        <v>60.949949550190354</v>
      </c>
      <c r="AR1769" s="153">
        <f>[1]节奏总纲!BD1769</f>
        <v>63.705970722669555</v>
      </c>
      <c r="AS1769" s="153">
        <f>[1]节奏总纲!BE1769</f>
        <v>68.441468249064926</v>
      </c>
    </row>
    <row r="1770" spans="17:45" x14ac:dyDescent="0.15">
      <c r="Q1770" s="153">
        <f>[1]节奏总纲!AC1770</f>
        <v>1767</v>
      </c>
      <c r="R1770" s="153">
        <f>[1]节奏总纲!AD1770</f>
        <v>107.875308029777</v>
      </c>
      <c r="S1770" s="153">
        <f>[1]节奏总纲!AE1770</f>
        <v>110.20063686549416</v>
      </c>
      <c r="T1770" s="153">
        <f>[1]节奏总纲!AF1770</f>
        <v>113.33666485968253</v>
      </c>
      <c r="U1770" s="153">
        <f>[1]节奏总纲!AG1770</f>
        <v>118.23456717004743</v>
      </c>
      <c r="V1770" s="153">
        <f>[1]节奏总纲!AH1770</f>
        <v>127.39611112030968</v>
      </c>
      <c r="AN1770" s="153">
        <f>[1]节奏总纲!AZ1770</f>
        <v>1767</v>
      </c>
      <c r="AO1770" s="153">
        <f>[1]节奏总纲!BA1770</f>
        <v>57.457248391477428</v>
      </c>
      <c r="AP1770" s="153">
        <f>[1]节奏总纲!BB1770</f>
        <v>58.99532460922989</v>
      </c>
      <c r="AQ1770" s="153">
        <f>[1]节奏总纲!BC1770</f>
        <v>60.954073042540607</v>
      </c>
      <c r="AR1770" s="153">
        <f>[1]节奏总纲!BD1770</f>
        <v>63.709961242138633</v>
      </c>
      <c r="AS1770" s="153">
        <f>[1]节奏总纲!BE1770</f>
        <v>68.445316968341785</v>
      </c>
    </row>
    <row r="1771" spans="17:45" x14ac:dyDescent="0.15">
      <c r="Q1771" s="153">
        <f>[1]节奏总纲!AC1771</f>
        <v>1768</v>
      </c>
      <c r="R1771" s="153">
        <f>[1]节奏总纲!AD1771</f>
        <v>107.88368361473327</v>
      </c>
      <c r="S1771" s="153">
        <f>[1]节奏总纲!AE1771</f>
        <v>110.2084690114238</v>
      </c>
      <c r="T1771" s="153">
        <f>[1]节奏总纲!AF1771</f>
        <v>113.3450219189443</v>
      </c>
      <c r="U1771" s="153">
        <f>[1]节奏总纲!AG1771</f>
        <v>118.24251089474129</v>
      </c>
      <c r="V1771" s="153">
        <f>[1]节奏总纲!AH1771</f>
        <v>127.40450209025589</v>
      </c>
      <c r="AN1771" s="153">
        <f>[1]节奏总纲!AZ1771</f>
        <v>1768</v>
      </c>
      <c r="AO1771" s="153">
        <f>[1]节奏总纲!BA1771</f>
        <v>57.461085167548106</v>
      </c>
      <c r="AP1771" s="153">
        <f>[1]节奏总纲!BB1771</f>
        <v>58.99946779457796</v>
      </c>
      <c r="AQ1771" s="153">
        <f>[1]节奏总纲!BC1771</f>
        <v>60.958196534890867</v>
      </c>
      <c r="AR1771" s="153">
        <f>[1]节奏总纲!BD1771</f>
        <v>63.71395176160771</v>
      </c>
      <c r="AS1771" s="153">
        <f>[1]节奏总纲!BE1771</f>
        <v>68.449165687618645</v>
      </c>
    </row>
    <row r="1772" spans="17:45" x14ac:dyDescent="0.15">
      <c r="Q1772" s="153">
        <f>[1]节奏总纲!AC1772</f>
        <v>1769</v>
      </c>
      <c r="R1772" s="153">
        <f>[1]节奏总纲!AD1772</f>
        <v>107.89205919968954</v>
      </c>
      <c r="S1772" s="153">
        <f>[1]节奏总纲!AE1772</f>
        <v>110.21630115735344</v>
      </c>
      <c r="T1772" s="153">
        <f>[1]节奏总纲!AF1772</f>
        <v>113.35337897820608</v>
      </c>
      <c r="U1772" s="153">
        <f>[1]节奏总纲!AG1772</f>
        <v>118.25045461943515</v>
      </c>
      <c r="V1772" s="153">
        <f>[1]节奏总纲!AH1772</f>
        <v>127.41289306020209</v>
      </c>
      <c r="AN1772" s="153">
        <f>[1]节奏总纲!AZ1772</f>
        <v>1769</v>
      </c>
      <c r="AO1772" s="153">
        <f>[1]节奏总纲!BA1772</f>
        <v>57.464921943618776</v>
      </c>
      <c r="AP1772" s="153">
        <f>[1]节奏总纲!BB1772</f>
        <v>59.003119669159467</v>
      </c>
      <c r="AQ1772" s="153">
        <f>[1]节奏总纲!BC1772</f>
        <v>60.96232002724112</v>
      </c>
      <c r="AR1772" s="153">
        <f>[1]节奏总纲!BD1772</f>
        <v>63.717942281076787</v>
      </c>
      <c r="AS1772" s="153">
        <f>[1]节奏总纲!BE1772</f>
        <v>68.453014406895505</v>
      </c>
    </row>
    <row r="1773" spans="17:45" x14ac:dyDescent="0.15">
      <c r="Q1773" s="153">
        <f>[1]节奏总纲!AC1773</f>
        <v>1770</v>
      </c>
      <c r="R1773" s="153">
        <f>[1]节奏总纲!AD1773</f>
        <v>107.90043478464581</v>
      </c>
      <c r="S1773" s="153">
        <f>[1]节奏总纲!AE1773</f>
        <v>110.22413330328307</v>
      </c>
      <c r="T1773" s="153">
        <f>[1]节奏总纲!AF1773</f>
        <v>113.36173603746786</v>
      </c>
      <c r="U1773" s="153">
        <f>[1]节奏总纲!AG1773</f>
        <v>118.25839834412901</v>
      </c>
      <c r="V1773" s="153">
        <f>[1]节奏总纲!AH1773</f>
        <v>127.4212840301483</v>
      </c>
      <c r="AN1773" s="153">
        <f>[1]节奏总纲!AZ1773</f>
        <v>1770</v>
      </c>
      <c r="AO1773" s="153">
        <f>[1]节奏总纲!BA1773</f>
        <v>57.468758719689454</v>
      </c>
      <c r="AP1773" s="153">
        <f>[1]节奏总纲!BB1773</f>
        <v>59.006699131747759</v>
      </c>
      <c r="AQ1773" s="153">
        <f>[1]节奏总纲!BC1773</f>
        <v>60.96644351959138</v>
      </c>
      <c r="AR1773" s="153">
        <f>[1]节奏总纲!BD1773</f>
        <v>63.721932800545865</v>
      </c>
      <c r="AS1773" s="153">
        <f>[1]节奏总纲!BE1773</f>
        <v>68.456863126172365</v>
      </c>
    </row>
    <row r="1774" spans="17:45" x14ac:dyDescent="0.15">
      <c r="Q1774" s="153">
        <f>[1]节奏总纲!AC1774</f>
        <v>1771</v>
      </c>
      <c r="R1774" s="153">
        <f>[1]节奏总纲!AD1774</f>
        <v>107.90881036960209</v>
      </c>
      <c r="S1774" s="153">
        <f>[1]节奏总纲!AE1774</f>
        <v>110.23196544921271</v>
      </c>
      <c r="T1774" s="153">
        <f>[1]节奏总纲!AF1774</f>
        <v>113.37009309672963</v>
      </c>
      <c r="U1774" s="153">
        <f>[1]节奏总纲!AG1774</f>
        <v>118.26634206882287</v>
      </c>
      <c r="V1774" s="153">
        <f>[1]节奏总纲!AH1774</f>
        <v>127.42967500009452</v>
      </c>
      <c r="AN1774" s="153">
        <f>[1]节奏总纲!AZ1774</f>
        <v>1771</v>
      </c>
      <c r="AO1774" s="153">
        <f>[1]节奏总纲!BA1774</f>
        <v>57.472595495760125</v>
      </c>
      <c r="AP1774" s="153">
        <f>[1]节奏总纲!BB1774</f>
        <v>59.010278594336057</v>
      </c>
      <c r="AQ1774" s="153">
        <f>[1]节奏总纲!BC1774</f>
        <v>60.970567011941633</v>
      </c>
      <c r="AR1774" s="153">
        <f>[1]节奏总纲!BD1774</f>
        <v>63.725923320014942</v>
      </c>
      <c r="AS1774" s="153">
        <f>[1]节奏总纲!BE1774</f>
        <v>68.460711845449225</v>
      </c>
    </row>
    <row r="1775" spans="17:45" x14ac:dyDescent="0.15">
      <c r="Q1775" s="153">
        <f>[1]节奏总纲!AC1775</f>
        <v>1772</v>
      </c>
      <c r="R1775" s="153">
        <f>[1]节奏总纲!AD1775</f>
        <v>107.91718595455836</v>
      </c>
      <c r="S1775" s="153">
        <f>[1]节奏总纲!AE1775</f>
        <v>110.23979759514235</v>
      </c>
      <c r="T1775" s="153">
        <f>[1]节奏总纲!AF1775</f>
        <v>113.37845015599142</v>
      </c>
      <c r="U1775" s="153">
        <f>[1]节奏总纲!AG1775</f>
        <v>118.27428579351673</v>
      </c>
      <c r="V1775" s="153">
        <f>[1]节奏总纲!AH1775</f>
        <v>127.43806597004073</v>
      </c>
      <c r="AN1775" s="153">
        <f>[1]节奏总纲!AZ1775</f>
        <v>1772</v>
      </c>
      <c r="AO1775" s="153">
        <f>[1]节奏总纲!BA1775</f>
        <v>57.476432271830795</v>
      </c>
      <c r="AP1775" s="153">
        <f>[1]节奏总纲!BB1775</f>
        <v>59.013858056924356</v>
      </c>
      <c r="AQ1775" s="153">
        <f>[1]节奏总纲!BC1775</f>
        <v>60.974690504291893</v>
      </c>
      <c r="AR1775" s="153">
        <f>[1]节奏总纲!BD1775</f>
        <v>63.72991383948402</v>
      </c>
      <c r="AS1775" s="153">
        <f>[1]节奏总纲!BE1775</f>
        <v>68.464560564726085</v>
      </c>
    </row>
    <row r="1776" spans="17:45" x14ac:dyDescent="0.15">
      <c r="Q1776" s="153">
        <f>[1]节奏总纲!AC1776</f>
        <v>1773</v>
      </c>
      <c r="R1776" s="153">
        <f>[1]节奏总纲!AD1776</f>
        <v>107.92556153951463</v>
      </c>
      <c r="S1776" s="153">
        <f>[1]节奏总纲!AE1776</f>
        <v>110.24762974107199</v>
      </c>
      <c r="T1776" s="153">
        <f>[1]节奏总纲!AF1776</f>
        <v>113.38680721525319</v>
      </c>
      <c r="U1776" s="153">
        <f>[1]节奏总纲!AG1776</f>
        <v>118.28222951821058</v>
      </c>
      <c r="V1776" s="153">
        <f>[1]节奏总纲!AH1776</f>
        <v>127.44645693998693</v>
      </c>
      <c r="AN1776" s="153">
        <f>[1]节奏总纲!AZ1776</f>
        <v>1773</v>
      </c>
      <c r="AO1776" s="153">
        <f>[1]节奏总纲!BA1776</f>
        <v>57.480269047901473</v>
      </c>
      <c r="AP1776" s="153">
        <f>[1]节奏总纲!BB1776</f>
        <v>59.017437519512647</v>
      </c>
      <c r="AQ1776" s="153">
        <f>[1]节奏总纲!BC1776</f>
        <v>60.978813996642145</v>
      </c>
      <c r="AR1776" s="153">
        <f>[1]节奏总纲!BD1776</f>
        <v>63.733904358953097</v>
      </c>
      <c r="AS1776" s="153">
        <f>[1]节奏总纲!BE1776</f>
        <v>68.468409284002945</v>
      </c>
    </row>
    <row r="1777" spans="17:45" x14ac:dyDescent="0.15">
      <c r="Q1777" s="153">
        <f>[1]节奏总纲!AC1777</f>
        <v>1774</v>
      </c>
      <c r="R1777" s="153">
        <f>[1]节奏总纲!AD1777</f>
        <v>107.9339371244709</v>
      </c>
      <c r="S1777" s="153">
        <f>[1]节奏总纲!AE1777</f>
        <v>110.25546188700163</v>
      </c>
      <c r="T1777" s="153">
        <f>[1]节奏总纲!AF1777</f>
        <v>113.39516427451497</v>
      </c>
      <c r="U1777" s="153">
        <f>[1]节奏总纲!AG1777</f>
        <v>118.29017324290444</v>
      </c>
      <c r="V1777" s="153">
        <f>[1]节奏总纲!AH1777</f>
        <v>127.45484790993314</v>
      </c>
      <c r="AN1777" s="153">
        <f>[1]节奏总纲!AZ1777</f>
        <v>1774</v>
      </c>
      <c r="AO1777" s="153">
        <f>[1]节奏总纲!BA1777</f>
        <v>57.484105823972143</v>
      </c>
      <c r="AP1777" s="153">
        <f>[1]节奏总纲!BB1777</f>
        <v>59.021016982100946</v>
      </c>
      <c r="AQ1777" s="153">
        <f>[1]节奏总纲!BC1777</f>
        <v>60.982937488992405</v>
      </c>
      <c r="AR1777" s="153">
        <f>[1]节奏总纲!BD1777</f>
        <v>63.737894878422175</v>
      </c>
      <c r="AS1777" s="153">
        <f>[1]节奏总纲!BE1777</f>
        <v>68.472258003279819</v>
      </c>
    </row>
    <row r="1778" spans="17:45" x14ac:dyDescent="0.15">
      <c r="Q1778" s="153">
        <f>[1]节奏总纲!AC1778</f>
        <v>1775</v>
      </c>
      <c r="R1778" s="153">
        <f>[1]节奏总纲!AD1778</f>
        <v>107.94231270942718</v>
      </c>
      <c r="S1778" s="153">
        <f>[1]节奏总纲!AE1778</f>
        <v>110.26329403293127</v>
      </c>
      <c r="T1778" s="153">
        <f>[1]节奏总纲!AF1778</f>
        <v>113.40352133377675</v>
      </c>
      <c r="U1778" s="153">
        <f>[1]节奏总纲!AG1778</f>
        <v>118.2981169675983</v>
      </c>
      <c r="V1778" s="153">
        <f>[1]节奏总纲!AH1778</f>
        <v>127.46323887987936</v>
      </c>
      <c r="AN1778" s="153">
        <f>[1]节奏总纲!AZ1778</f>
        <v>1775</v>
      </c>
      <c r="AO1778" s="153">
        <f>[1]节奏总纲!BA1778</f>
        <v>57.487942600042821</v>
      </c>
      <c r="AP1778" s="153">
        <f>[1]节奏总纲!BB1778</f>
        <v>59.024596444689244</v>
      </c>
      <c r="AQ1778" s="153">
        <f>[1]节奏总纲!BC1778</f>
        <v>60.987060981342658</v>
      </c>
      <c r="AR1778" s="153">
        <f>[1]节奏总纲!BD1778</f>
        <v>63.741885397891252</v>
      </c>
      <c r="AS1778" s="153">
        <f>[1]节奏总纲!BE1778</f>
        <v>68.476106722556679</v>
      </c>
    </row>
    <row r="1779" spans="17:45" x14ac:dyDescent="0.15">
      <c r="Q1779" s="153">
        <f>[1]节奏总纲!AC1779</f>
        <v>1776</v>
      </c>
      <c r="R1779" s="153">
        <f>[1]节奏总纲!AD1779</f>
        <v>107.95068829438345</v>
      </c>
      <c r="S1779" s="153">
        <f>[1]节奏总纲!AE1779</f>
        <v>110.27112617886091</v>
      </c>
      <c r="T1779" s="153">
        <f>[1]节奏总纲!AF1779</f>
        <v>113.41187839303852</v>
      </c>
      <c r="U1779" s="153">
        <f>[1]节奏总纲!AG1779</f>
        <v>118.30606069229216</v>
      </c>
      <c r="V1779" s="153">
        <f>[1]节奏总纲!AH1779</f>
        <v>127.47162984982556</v>
      </c>
      <c r="AN1779" s="153">
        <f>[1]节奏总纲!AZ1779</f>
        <v>1776</v>
      </c>
      <c r="AO1779" s="153">
        <f>[1]节奏总纲!BA1779</f>
        <v>57.491779376113492</v>
      </c>
      <c r="AP1779" s="153">
        <f>[1]节奏总纲!BB1779</f>
        <v>59.028175907277536</v>
      </c>
      <c r="AQ1779" s="153">
        <f>[1]节奏总纲!BC1779</f>
        <v>60.991184473692918</v>
      </c>
      <c r="AR1779" s="153">
        <f>[1]节奏总纲!BD1779</f>
        <v>63.74587591736033</v>
      </c>
      <c r="AS1779" s="153">
        <f>[1]节奏总纲!BE1779</f>
        <v>68.479955441833539</v>
      </c>
    </row>
    <row r="1780" spans="17:45" x14ac:dyDescent="0.15">
      <c r="Q1780" s="153">
        <f>[1]节奏总纲!AC1780</f>
        <v>1777</v>
      </c>
      <c r="R1780" s="153">
        <f>[1]节奏总纲!AD1780</f>
        <v>107.95906387933972</v>
      </c>
      <c r="S1780" s="153">
        <f>[1]节奏总纲!AE1780</f>
        <v>110.27895832479055</v>
      </c>
      <c r="T1780" s="153">
        <f>[1]节奏总纲!AF1780</f>
        <v>113.4202354523003</v>
      </c>
      <c r="U1780" s="153">
        <f>[1]节奏总纲!AG1780</f>
        <v>118.31400441698602</v>
      </c>
      <c r="V1780" s="153">
        <f>[1]节奏总纲!AH1780</f>
        <v>127.48002081977177</v>
      </c>
      <c r="AN1780" s="153">
        <f>[1]节奏总纲!AZ1780</f>
        <v>1777</v>
      </c>
      <c r="AO1780" s="153">
        <f>[1]节奏总纲!BA1780</f>
        <v>57.495616152184162</v>
      </c>
      <c r="AP1780" s="153">
        <f>[1]节奏总纲!BB1780</f>
        <v>59.031755369865834</v>
      </c>
      <c r="AQ1780" s="153">
        <f>[1]节奏总纲!BC1780</f>
        <v>60.995307966043171</v>
      </c>
      <c r="AR1780" s="153">
        <f>[1]节奏总纲!BD1780</f>
        <v>63.749866436829407</v>
      </c>
      <c r="AS1780" s="153">
        <f>[1]节奏总纲!BE1780</f>
        <v>68.483804161110399</v>
      </c>
    </row>
    <row r="1781" spans="17:45" x14ac:dyDescent="0.15">
      <c r="Q1781" s="153">
        <f>[1]节奏总纲!AC1781</f>
        <v>1778</v>
      </c>
      <c r="R1781" s="153">
        <f>[1]节奏总纲!AD1781</f>
        <v>107.96743946429599</v>
      </c>
      <c r="S1781" s="153">
        <f>[1]节奏总纲!AE1781</f>
        <v>110.28679047072019</v>
      </c>
      <c r="T1781" s="153">
        <f>[1]节奏总纲!AF1781</f>
        <v>113.42859251156209</v>
      </c>
      <c r="U1781" s="153">
        <f>[1]节奏总纲!AG1781</f>
        <v>118.32194814167988</v>
      </c>
      <c r="V1781" s="153">
        <f>[1]节奏总纲!AH1781</f>
        <v>127.48841178971797</v>
      </c>
      <c r="AN1781" s="153">
        <f>[1]节奏总纲!AZ1781</f>
        <v>1778</v>
      </c>
      <c r="AO1781" s="153">
        <f>[1]节奏总纲!BA1781</f>
        <v>57.49945292825484</v>
      </c>
      <c r="AP1781" s="153">
        <f>[1]节奏总纲!BB1781</f>
        <v>59.035334832454133</v>
      </c>
      <c r="AQ1781" s="153">
        <f>[1]节奏总纲!BC1781</f>
        <v>60.999431458393431</v>
      </c>
      <c r="AR1781" s="153">
        <f>[1]节奏总纲!BD1781</f>
        <v>63.753856956298485</v>
      </c>
      <c r="AS1781" s="153">
        <f>[1]节奏总纲!BE1781</f>
        <v>68.487652880387259</v>
      </c>
    </row>
    <row r="1782" spans="17:45" x14ac:dyDescent="0.15">
      <c r="Q1782" s="153">
        <f>[1]节奏总纲!AC1782</f>
        <v>1779</v>
      </c>
      <c r="R1782" s="153">
        <f>[1]节奏总纲!AD1782</f>
        <v>107.97581504925228</v>
      </c>
      <c r="S1782" s="153">
        <f>[1]节奏总纲!AE1782</f>
        <v>110.29462261664983</v>
      </c>
      <c r="T1782" s="153">
        <f>[1]节奏总纲!AF1782</f>
        <v>113.43694957082386</v>
      </c>
      <c r="U1782" s="153">
        <f>[1]节奏总纲!AG1782</f>
        <v>118.32989186637374</v>
      </c>
      <c r="V1782" s="153">
        <f>[1]节奏总纲!AH1782</f>
        <v>127.49680275966419</v>
      </c>
      <c r="AN1782" s="153">
        <f>[1]节奏总纲!AZ1782</f>
        <v>1779</v>
      </c>
      <c r="AO1782" s="153">
        <f>[1]节奏总纲!BA1782</f>
        <v>57.50328970432551</v>
      </c>
      <c r="AP1782" s="153">
        <f>[1]节奏总纲!BB1782</f>
        <v>59.038914295042431</v>
      </c>
      <c r="AQ1782" s="153">
        <f>[1]节奏总纲!BC1782</f>
        <v>61.003071616459493</v>
      </c>
      <c r="AR1782" s="153">
        <f>[1]节奏总纲!BD1782</f>
        <v>63.757847475767562</v>
      </c>
      <c r="AS1782" s="153">
        <f>[1]节奏总纲!BE1782</f>
        <v>68.491501599664119</v>
      </c>
    </row>
    <row r="1783" spans="17:45" x14ac:dyDescent="0.15">
      <c r="Q1783" s="153">
        <f>[1]节奏总纲!AC1783</f>
        <v>1780</v>
      </c>
      <c r="R1783" s="153">
        <f>[1]节奏总纲!AD1783</f>
        <v>107.98419063420855</v>
      </c>
      <c r="S1783" s="153">
        <f>[1]节奏总纲!AE1783</f>
        <v>110.30245476257946</v>
      </c>
      <c r="T1783" s="153">
        <f>[1]节奏总纲!AF1783</f>
        <v>113.44530663008564</v>
      </c>
      <c r="U1783" s="153">
        <f>[1]节奏总纲!AG1783</f>
        <v>118.3378355910676</v>
      </c>
      <c r="V1783" s="153">
        <f>[1]节奏总纲!AH1783</f>
        <v>127.5051937296104</v>
      </c>
      <c r="AN1783" s="153">
        <f>[1]节奏总纲!AZ1783</f>
        <v>1780</v>
      </c>
      <c r="AO1783" s="153">
        <f>[1]节奏总纲!BA1783</f>
        <v>57.507126480396188</v>
      </c>
      <c r="AP1783" s="153">
        <f>[1]节奏总纲!BB1783</f>
        <v>59.042493757630723</v>
      </c>
      <c r="AQ1783" s="153">
        <f>[1]节奏总纲!BC1783</f>
        <v>61.006634475099972</v>
      </c>
      <c r="AR1783" s="153">
        <f>[1]节奏总纲!BD1783</f>
        <v>63.76183799523664</v>
      </c>
      <c r="AS1783" s="153">
        <f>[1]节奏总纲!BE1783</f>
        <v>68.495350318940979</v>
      </c>
    </row>
    <row r="1784" spans="17:45" x14ac:dyDescent="0.15">
      <c r="Q1784" s="153">
        <f>[1]节奏总纲!AC1784</f>
        <v>1781</v>
      </c>
      <c r="R1784" s="153">
        <f>[1]节奏总纲!AD1784</f>
        <v>107.99256621916481</v>
      </c>
      <c r="S1784" s="153">
        <f>[1]节奏总纲!AE1784</f>
        <v>110.3102869085091</v>
      </c>
      <c r="T1784" s="153">
        <f>[1]节奏总纲!AF1784</f>
        <v>113.45366368934741</v>
      </c>
      <c r="U1784" s="153">
        <f>[1]节奏总纲!AG1784</f>
        <v>118.34577931576146</v>
      </c>
      <c r="V1784" s="153">
        <f>[1]节奏总纲!AH1784</f>
        <v>127.5135846995566</v>
      </c>
      <c r="AN1784" s="153">
        <f>[1]节奏总纲!AZ1784</f>
        <v>1781</v>
      </c>
      <c r="AO1784" s="153">
        <f>[1]节奏总纲!BA1784</f>
        <v>57.510963256466859</v>
      </c>
      <c r="AP1784" s="153">
        <f>[1]节奏总纲!BB1784</f>
        <v>59.046073220219021</v>
      </c>
      <c r="AQ1784" s="153">
        <f>[1]节奏总纲!BC1784</f>
        <v>61.010197333740457</v>
      </c>
      <c r="AR1784" s="153">
        <f>[1]节奏总纲!BD1784</f>
        <v>63.765828514705717</v>
      </c>
      <c r="AS1784" s="153">
        <f>[1]节奏总纲!BE1784</f>
        <v>68.499199038217839</v>
      </c>
    </row>
    <row r="1785" spans="17:45" x14ac:dyDescent="0.15">
      <c r="Q1785" s="153">
        <f>[1]节奏总纲!AC1785</f>
        <v>1782</v>
      </c>
      <c r="R1785" s="153">
        <f>[1]节奏总纲!AD1785</f>
        <v>108.00087873431654</v>
      </c>
      <c r="S1785" s="153">
        <f>[1]节奏总纲!AE1785</f>
        <v>110.31811905443874</v>
      </c>
      <c r="T1785" s="153">
        <f>[1]节奏总纲!AF1785</f>
        <v>113.46202074860919</v>
      </c>
      <c r="U1785" s="153">
        <f>[1]节奏总纲!AG1785</f>
        <v>118.35372304045532</v>
      </c>
      <c r="V1785" s="153">
        <f>[1]节奏总纲!AH1785</f>
        <v>127.52197566950281</v>
      </c>
      <c r="AN1785" s="153">
        <f>[1]节奏总纲!AZ1785</f>
        <v>1782</v>
      </c>
      <c r="AO1785" s="153">
        <f>[1]节奏总纲!BA1785</f>
        <v>57.514800032537536</v>
      </c>
      <c r="AP1785" s="153">
        <f>[1]节奏总纲!BB1785</f>
        <v>59.04965268280732</v>
      </c>
      <c r="AQ1785" s="153">
        <f>[1]节奏总纲!BC1785</f>
        <v>61.013760192380936</v>
      </c>
      <c r="AR1785" s="153">
        <f>[1]节奏总纲!BD1785</f>
        <v>63.769819034174795</v>
      </c>
      <c r="AS1785" s="153">
        <f>[1]节奏总纲!BE1785</f>
        <v>68.503047757494699</v>
      </c>
    </row>
    <row r="1786" spans="17:45" x14ac:dyDescent="0.15">
      <c r="Q1786" s="153">
        <f>[1]节奏总纲!AC1786</f>
        <v>1783</v>
      </c>
      <c r="R1786" s="153">
        <f>[1]节奏总纲!AD1786</f>
        <v>108.00869343140415</v>
      </c>
      <c r="S1786" s="153">
        <f>[1]节奏总纲!AE1786</f>
        <v>110.32595120036838</v>
      </c>
      <c r="T1786" s="153">
        <f>[1]节奏总纲!AF1786</f>
        <v>113.47037780787097</v>
      </c>
      <c r="U1786" s="153">
        <f>[1]节奏总纲!AG1786</f>
        <v>118.36166676514918</v>
      </c>
      <c r="V1786" s="153">
        <f>[1]节奏总纲!AH1786</f>
        <v>127.53036663944903</v>
      </c>
      <c r="AN1786" s="153">
        <f>[1]节奏总纲!AZ1786</f>
        <v>1783</v>
      </c>
      <c r="AO1786" s="153">
        <f>[1]节奏总纲!BA1786</f>
        <v>57.518636808608207</v>
      </c>
      <c r="AP1786" s="153">
        <f>[1]节奏总纲!BB1786</f>
        <v>59.053232145395611</v>
      </c>
      <c r="AQ1786" s="153">
        <f>[1]节奏总纲!BC1786</f>
        <v>61.017323051021421</v>
      </c>
      <c r="AR1786" s="153">
        <f>[1]节奏总纲!BD1786</f>
        <v>63.773809553643872</v>
      </c>
      <c r="AS1786" s="153">
        <f>[1]节奏总纲!BE1786</f>
        <v>68.506896476771558</v>
      </c>
    </row>
    <row r="1787" spans="17:45" x14ac:dyDescent="0.15">
      <c r="Q1787" s="153">
        <f>[1]节奏总纲!AC1787</f>
        <v>1784</v>
      </c>
      <c r="R1787" s="153">
        <f>[1]节奏总纲!AD1787</f>
        <v>108.01650812849178</v>
      </c>
      <c r="S1787" s="153">
        <f>[1]节奏总纲!AE1787</f>
        <v>110.33378334629802</v>
      </c>
      <c r="T1787" s="153">
        <f>[1]节奏总纲!AF1787</f>
        <v>113.47873486713274</v>
      </c>
      <c r="U1787" s="153">
        <f>[1]节奏总纲!AG1787</f>
        <v>118.36961048984304</v>
      </c>
      <c r="V1787" s="153">
        <f>[1]节奏总纲!AH1787</f>
        <v>127.53875760939523</v>
      </c>
      <c r="AN1787" s="153">
        <f>[1]节奏总纲!AZ1787</f>
        <v>1784</v>
      </c>
      <c r="AO1787" s="153">
        <f>[1]节奏总纲!BA1787</f>
        <v>57.522473584678878</v>
      </c>
      <c r="AP1787" s="153">
        <f>[1]节奏总纲!BB1787</f>
        <v>59.05681160798391</v>
      </c>
      <c r="AQ1787" s="153">
        <f>[1]节奏总纲!BC1787</f>
        <v>61.020885909661899</v>
      </c>
      <c r="AR1787" s="153">
        <f>[1]节奏总纲!BD1787</f>
        <v>63.77780007311295</v>
      </c>
      <c r="AS1787" s="153">
        <f>[1]节奏总纲!BE1787</f>
        <v>68.510745196048418</v>
      </c>
    </row>
    <row r="1788" spans="17:45" x14ac:dyDescent="0.15">
      <c r="Q1788" s="153">
        <f>[1]节奏总纲!AC1788</f>
        <v>1785</v>
      </c>
      <c r="R1788" s="153">
        <f>[1]节奏总纲!AD1788</f>
        <v>108.0243228255794</v>
      </c>
      <c r="S1788" s="153">
        <f>[1]节奏总纲!AE1788</f>
        <v>110.34161549222766</v>
      </c>
      <c r="T1788" s="153">
        <f>[1]节奏总纲!AF1788</f>
        <v>113.48709192639453</v>
      </c>
      <c r="U1788" s="153">
        <f>[1]节奏总纲!AG1788</f>
        <v>118.3775542145369</v>
      </c>
      <c r="V1788" s="153">
        <f>[1]节奏总纲!AH1788</f>
        <v>127.54714857934144</v>
      </c>
      <c r="AN1788" s="153">
        <f>[1]节奏总纲!AZ1788</f>
        <v>1785</v>
      </c>
      <c r="AO1788" s="153">
        <f>[1]节奏总纲!BA1788</f>
        <v>57.526310360749555</v>
      </c>
      <c r="AP1788" s="153">
        <f>[1]节奏总纲!BB1788</f>
        <v>59.060391070572209</v>
      </c>
      <c r="AQ1788" s="153">
        <f>[1]节奏总纲!BC1788</f>
        <v>61.024448768302385</v>
      </c>
      <c r="AR1788" s="153">
        <f>[1]节奏总纲!BD1788</f>
        <v>63.781790592582027</v>
      </c>
      <c r="AS1788" s="153">
        <f>[1]节奏总纲!BE1788</f>
        <v>68.514593915325278</v>
      </c>
    </row>
    <row r="1789" spans="17:45" x14ac:dyDescent="0.15">
      <c r="Q1789" s="153">
        <f>[1]节奏总纲!AC1789</f>
        <v>1786</v>
      </c>
      <c r="R1789" s="153">
        <f>[1]节奏总纲!AD1789</f>
        <v>108.03213752266703</v>
      </c>
      <c r="S1789" s="153">
        <f>[1]节奏总纲!AE1789</f>
        <v>110.3494476381573</v>
      </c>
      <c r="T1789" s="153">
        <f>[1]节奏总纲!AF1789</f>
        <v>113.4954489856563</v>
      </c>
      <c r="U1789" s="153">
        <f>[1]节奏总纲!AG1789</f>
        <v>118.38549793923076</v>
      </c>
      <c r="V1789" s="153">
        <f>[1]节奏总纲!AH1789</f>
        <v>127.55553954928764</v>
      </c>
      <c r="AN1789" s="153">
        <f>[1]节奏总纲!AZ1789</f>
        <v>1786</v>
      </c>
      <c r="AO1789" s="153">
        <f>[1]节奏总纲!BA1789</f>
        <v>57.530147136820226</v>
      </c>
      <c r="AP1789" s="153">
        <f>[1]节奏总纲!BB1789</f>
        <v>59.0639705331605</v>
      </c>
      <c r="AQ1789" s="153">
        <f>[1]节奏总纲!BC1789</f>
        <v>61.028011626942863</v>
      </c>
      <c r="AR1789" s="153">
        <f>[1]节奏总纲!BD1789</f>
        <v>63.785781112051104</v>
      </c>
      <c r="AS1789" s="153">
        <f>[1]节奏总纲!BE1789</f>
        <v>68.518442634602138</v>
      </c>
    </row>
    <row r="1790" spans="17:45" x14ac:dyDescent="0.15">
      <c r="Q1790" s="153">
        <f>[1]节奏总纲!AC1790</f>
        <v>1787</v>
      </c>
      <c r="R1790" s="153">
        <f>[1]节奏总纲!AD1790</f>
        <v>108.03995221975465</v>
      </c>
      <c r="S1790" s="153">
        <f>[1]节奏总纲!AE1790</f>
        <v>110.35727978408694</v>
      </c>
      <c r="T1790" s="153">
        <f>[1]节奏总纲!AF1790</f>
        <v>113.50380604491808</v>
      </c>
      <c r="U1790" s="153">
        <f>[1]节奏总纲!AG1790</f>
        <v>118.39344166392462</v>
      </c>
      <c r="V1790" s="153">
        <f>[1]节奏总纲!AH1790</f>
        <v>127.56393051923385</v>
      </c>
      <c r="AN1790" s="153">
        <f>[1]节奏总纲!AZ1790</f>
        <v>1787</v>
      </c>
      <c r="AO1790" s="153">
        <f>[1]节奏总纲!BA1790</f>
        <v>57.533983912890903</v>
      </c>
      <c r="AP1790" s="153">
        <f>[1]节奏总纲!BB1790</f>
        <v>59.067549995748799</v>
      </c>
      <c r="AQ1790" s="153">
        <f>[1]节奏总纲!BC1790</f>
        <v>61.031574485583349</v>
      </c>
      <c r="AR1790" s="153">
        <f>[1]节奏总纲!BD1790</f>
        <v>63.789771631520182</v>
      </c>
      <c r="AS1790" s="153">
        <f>[1]节奏总纲!BE1790</f>
        <v>68.522291353879012</v>
      </c>
    </row>
    <row r="1791" spans="17:45" x14ac:dyDescent="0.15">
      <c r="Q1791" s="153">
        <f>[1]节奏总纲!AC1791</f>
        <v>1788</v>
      </c>
      <c r="R1791" s="153">
        <f>[1]节奏总纲!AD1791</f>
        <v>108.04776691684226</v>
      </c>
      <c r="S1791" s="153">
        <f>[1]节奏总纲!AE1791</f>
        <v>110.36511193001658</v>
      </c>
      <c r="T1791" s="153">
        <f>[1]节奏总纲!AF1791</f>
        <v>113.51216310417986</v>
      </c>
      <c r="U1791" s="153">
        <f>[1]节奏总纲!AG1791</f>
        <v>118.40138538861848</v>
      </c>
      <c r="V1791" s="153">
        <f>[1]节奏总纲!AH1791</f>
        <v>127.57232148918007</v>
      </c>
      <c r="AN1791" s="153">
        <f>[1]节奏总纲!AZ1791</f>
        <v>1788</v>
      </c>
      <c r="AO1791" s="153">
        <f>[1]节奏总纲!BA1791</f>
        <v>57.537820688961574</v>
      </c>
      <c r="AP1791" s="153">
        <f>[1]节奏总纲!BB1791</f>
        <v>59.071129458337097</v>
      </c>
      <c r="AQ1791" s="153">
        <f>[1]节奏总纲!BC1791</f>
        <v>61.035137344223827</v>
      </c>
      <c r="AR1791" s="153">
        <f>[1]节奏总纲!BD1791</f>
        <v>63.793762150989259</v>
      </c>
      <c r="AS1791" s="153">
        <f>[1]节奏总纲!BE1791</f>
        <v>68.526140073155872</v>
      </c>
    </row>
    <row r="1792" spans="17:45" x14ac:dyDescent="0.15">
      <c r="Q1792" s="153">
        <f>[1]节奏总纲!AC1792</f>
        <v>1789</v>
      </c>
      <c r="R1792" s="153">
        <f>[1]节奏总纲!AD1792</f>
        <v>108.05558161392989</v>
      </c>
      <c r="S1792" s="153">
        <f>[1]节奏总纲!AE1792</f>
        <v>110.37294407594622</v>
      </c>
      <c r="T1792" s="153">
        <f>[1]节奏总纲!AF1792</f>
        <v>113.52052016344163</v>
      </c>
      <c r="U1792" s="153">
        <f>[1]节奏总纲!AG1792</f>
        <v>118.40932911331234</v>
      </c>
      <c r="V1792" s="153">
        <f>[1]节奏总纲!AH1792</f>
        <v>127.58071245912627</v>
      </c>
      <c r="AN1792" s="153">
        <f>[1]节奏总纲!AZ1792</f>
        <v>1789</v>
      </c>
      <c r="AO1792" s="153">
        <f>[1]节奏总纲!BA1792</f>
        <v>57.541657465032245</v>
      </c>
      <c r="AP1792" s="153">
        <f>[1]节奏总纲!BB1792</f>
        <v>59.074708920925389</v>
      </c>
      <c r="AQ1792" s="153">
        <f>[1]节奏总纲!BC1792</f>
        <v>61.038700202864312</v>
      </c>
      <c r="AR1792" s="153">
        <f>[1]节奏总纲!BD1792</f>
        <v>63.797752670458337</v>
      </c>
      <c r="AS1792" s="153">
        <f>[1]节奏总纲!BE1792</f>
        <v>68.529988792432732</v>
      </c>
    </row>
    <row r="1793" spans="17:45" x14ac:dyDescent="0.15">
      <c r="Q1793" s="153">
        <f>[1]节奏总纲!AC1793</f>
        <v>1790</v>
      </c>
      <c r="R1793" s="153">
        <f>[1]节奏总纲!AD1793</f>
        <v>108.06339631101751</v>
      </c>
      <c r="S1793" s="153">
        <f>[1]节奏总纲!AE1793</f>
        <v>110.38077622187586</v>
      </c>
      <c r="T1793" s="153">
        <f>[1]节奏总纲!AF1793</f>
        <v>113.52887722270341</v>
      </c>
      <c r="U1793" s="153">
        <f>[1]节奏总纲!AG1793</f>
        <v>118.4172728380062</v>
      </c>
      <c r="V1793" s="153">
        <f>[1]节奏总纲!AH1793</f>
        <v>127.58910342907248</v>
      </c>
      <c r="AN1793" s="153">
        <f>[1]节奏总纲!AZ1793</f>
        <v>1790</v>
      </c>
      <c r="AO1793" s="153">
        <f>[1]节奏总纲!BA1793</f>
        <v>57.545494241102922</v>
      </c>
      <c r="AP1793" s="153">
        <f>[1]节奏总纲!BB1793</f>
        <v>59.078288383513687</v>
      </c>
      <c r="AQ1793" s="153">
        <f>[1]节奏总纲!BC1793</f>
        <v>61.042263061504791</v>
      </c>
      <c r="AR1793" s="153">
        <f>[1]节奏总纲!BD1793</f>
        <v>63.801743189927414</v>
      </c>
      <c r="AS1793" s="153">
        <f>[1]节奏总纲!BE1793</f>
        <v>68.533837511709592</v>
      </c>
    </row>
    <row r="1794" spans="17:45" x14ac:dyDescent="0.15">
      <c r="Q1794" s="153">
        <f>[1]节奏总纲!AC1794</f>
        <v>1791</v>
      </c>
      <c r="R1794" s="153">
        <f>[1]节奏总纲!AD1794</f>
        <v>108.07121100810514</v>
      </c>
      <c r="S1794" s="153">
        <f>[1]节奏总纲!AE1794</f>
        <v>110.38860836780549</v>
      </c>
      <c r="T1794" s="153">
        <f>[1]节奏总纲!AF1794</f>
        <v>113.53723428196518</v>
      </c>
      <c r="U1794" s="153">
        <f>[1]节奏总纲!AG1794</f>
        <v>118.42521656270006</v>
      </c>
      <c r="V1794" s="153">
        <f>[1]节奏总纲!AH1794</f>
        <v>127.59749439901869</v>
      </c>
      <c r="AN1794" s="153">
        <f>[1]节奏总纲!AZ1794</f>
        <v>1791</v>
      </c>
      <c r="AO1794" s="153">
        <f>[1]节奏总纲!BA1794</f>
        <v>57.549331017173593</v>
      </c>
      <c r="AP1794" s="153">
        <f>[1]节奏总纲!BB1794</f>
        <v>59.081867846101986</v>
      </c>
      <c r="AQ1794" s="153">
        <f>[1]节奏总纲!BC1794</f>
        <v>61.045825920145276</v>
      </c>
      <c r="AR1794" s="153">
        <f>[1]节奏总纲!BD1794</f>
        <v>63.805733709396492</v>
      </c>
      <c r="AS1794" s="153">
        <f>[1]节奏总纲!BE1794</f>
        <v>68.537686230986452</v>
      </c>
    </row>
    <row r="1795" spans="17:45" x14ac:dyDescent="0.15">
      <c r="Q1795" s="153">
        <f>[1]节奏总纲!AC1795</f>
        <v>1792</v>
      </c>
      <c r="R1795" s="153">
        <f>[1]节奏总纲!AD1795</f>
        <v>108.07902570519276</v>
      </c>
      <c r="S1795" s="153">
        <f>[1]节奏总纲!AE1795</f>
        <v>110.39644051373513</v>
      </c>
      <c r="T1795" s="153">
        <f>[1]节奏总纲!AF1795</f>
        <v>113.54559134122697</v>
      </c>
      <c r="U1795" s="153">
        <f>[1]节奏总纲!AG1795</f>
        <v>118.43316028739392</v>
      </c>
      <c r="V1795" s="153">
        <f>[1]节奏总纲!AH1795</f>
        <v>127.60588536896491</v>
      </c>
      <c r="AN1795" s="153">
        <f>[1]节奏总纲!AZ1795</f>
        <v>1792</v>
      </c>
      <c r="AO1795" s="153">
        <f>[1]节奏总纲!BA1795</f>
        <v>57.55316779324427</v>
      </c>
      <c r="AP1795" s="153">
        <f>[1]节奏总纲!BB1795</f>
        <v>59.085447308690277</v>
      </c>
      <c r="AQ1795" s="153">
        <f>[1]节奏总纲!BC1795</f>
        <v>61.049388778785755</v>
      </c>
      <c r="AR1795" s="153">
        <f>[1]节奏总纲!BD1795</f>
        <v>63.809724228865569</v>
      </c>
      <c r="AS1795" s="153">
        <f>[1]节奏总纲!BE1795</f>
        <v>68.541534950263312</v>
      </c>
    </row>
    <row r="1796" spans="17:45" x14ac:dyDescent="0.15">
      <c r="Q1796" s="153">
        <f>[1]节奏总纲!AC1796</f>
        <v>1793</v>
      </c>
      <c r="R1796" s="153">
        <f>[1]节奏总纲!AD1796</f>
        <v>108.08684040228037</v>
      </c>
      <c r="S1796" s="153">
        <f>[1]节奏总纲!AE1796</f>
        <v>110.40427265966477</v>
      </c>
      <c r="T1796" s="153">
        <f>[1]节奏总纲!AF1796</f>
        <v>113.55394840048875</v>
      </c>
      <c r="U1796" s="153">
        <f>[1]节奏总纲!AG1796</f>
        <v>118.44110401208778</v>
      </c>
      <c r="V1796" s="153">
        <f>[1]节奏总纲!AH1796</f>
        <v>127.61427633891111</v>
      </c>
      <c r="AN1796" s="153">
        <f>[1]节奏总纲!AZ1796</f>
        <v>1793</v>
      </c>
      <c r="AO1796" s="153">
        <f>[1]节奏总纲!BA1796</f>
        <v>57.557004569314941</v>
      </c>
      <c r="AP1796" s="153">
        <f>[1]节奏总纲!BB1796</f>
        <v>59.089026771278576</v>
      </c>
      <c r="AQ1796" s="153">
        <f>[1]节奏总纲!BC1796</f>
        <v>61.05295163742624</v>
      </c>
      <c r="AR1796" s="153">
        <f>[1]节奏总纲!BD1796</f>
        <v>63.813714748334647</v>
      </c>
      <c r="AS1796" s="153">
        <f>[1]节奏总纲!BE1796</f>
        <v>68.545383669540172</v>
      </c>
    </row>
    <row r="1797" spans="17:45" x14ac:dyDescent="0.15">
      <c r="Q1797" s="153">
        <f>[1]节奏总纲!AC1797</f>
        <v>1794</v>
      </c>
      <c r="R1797" s="153">
        <f>[1]节奏总纲!AD1797</f>
        <v>108.094655099368</v>
      </c>
      <c r="S1797" s="153">
        <f>[1]节奏总纲!AE1797</f>
        <v>110.41210480559441</v>
      </c>
      <c r="T1797" s="153">
        <f>[1]节奏总纲!AF1797</f>
        <v>113.56230545975052</v>
      </c>
      <c r="U1797" s="153">
        <f>[1]节奏总纲!AG1797</f>
        <v>118.44904773678164</v>
      </c>
      <c r="V1797" s="153">
        <f>[1]节奏总纲!AH1797</f>
        <v>127.62266730885732</v>
      </c>
      <c r="AN1797" s="153">
        <f>[1]节奏总纲!AZ1797</f>
        <v>1794</v>
      </c>
      <c r="AO1797" s="153">
        <f>[1]节奏总纲!BA1797</f>
        <v>57.560841345385612</v>
      </c>
      <c r="AP1797" s="153">
        <f>[1]节奏总纲!BB1797</f>
        <v>59.092606233866874</v>
      </c>
      <c r="AQ1797" s="153">
        <f>[1]节奏总纲!BC1797</f>
        <v>61.056514496066718</v>
      </c>
      <c r="AR1797" s="153">
        <f>[1]节奏总纲!BD1797</f>
        <v>63.817705267803724</v>
      </c>
      <c r="AS1797" s="153">
        <f>[1]节奏总纲!BE1797</f>
        <v>68.549232388817032</v>
      </c>
    </row>
    <row r="1798" spans="17:45" x14ac:dyDescent="0.15">
      <c r="Q1798" s="153">
        <f>[1]节奏总纲!AC1798</f>
        <v>1795</v>
      </c>
      <c r="R1798" s="153">
        <f>[1]节奏总纲!AD1798</f>
        <v>108.10246979645562</v>
      </c>
      <c r="S1798" s="153">
        <f>[1]节奏总纲!AE1798</f>
        <v>110.41993695152405</v>
      </c>
      <c r="T1798" s="153">
        <f>[1]节奏总纲!AF1798</f>
        <v>113.5706625190123</v>
      </c>
      <c r="U1798" s="153">
        <f>[1]节奏总纲!AG1798</f>
        <v>118.4569914614755</v>
      </c>
      <c r="V1798" s="153">
        <f>[1]节奏总纲!AH1798</f>
        <v>127.63105827880352</v>
      </c>
      <c r="AN1798" s="153">
        <f>[1]节奏总纲!AZ1798</f>
        <v>1795</v>
      </c>
      <c r="AO1798" s="153">
        <f>[1]节奏总纲!BA1798</f>
        <v>57.564678121456289</v>
      </c>
      <c r="AP1798" s="153">
        <f>[1]节奏总纲!BB1798</f>
        <v>59.096185696455173</v>
      </c>
      <c r="AQ1798" s="153">
        <f>[1]节奏总纲!BC1798</f>
        <v>61.060077354707204</v>
      </c>
      <c r="AR1798" s="153">
        <f>[1]节奏总纲!BD1798</f>
        <v>63.821695787272802</v>
      </c>
      <c r="AS1798" s="153">
        <f>[1]节奏总纲!BE1798</f>
        <v>68.553081108093892</v>
      </c>
    </row>
    <row r="1799" spans="17:45" x14ac:dyDescent="0.15">
      <c r="Q1799" s="153">
        <f>[1]节奏总纲!AC1799</f>
        <v>1796</v>
      </c>
      <c r="R1799" s="153">
        <f>[1]节奏总纲!AD1799</f>
        <v>108.11028449354325</v>
      </c>
      <c r="S1799" s="153">
        <f>[1]节奏总纲!AE1799</f>
        <v>110.42776909745369</v>
      </c>
      <c r="T1799" s="153">
        <f>[1]节奏总纲!AF1799</f>
        <v>113.57901957827409</v>
      </c>
      <c r="U1799" s="153">
        <f>[1]节奏总纲!AG1799</f>
        <v>118.46493518616936</v>
      </c>
      <c r="V1799" s="153">
        <f>[1]节奏总纲!AH1799</f>
        <v>127.63944924874974</v>
      </c>
      <c r="AN1799" s="153">
        <f>[1]节奏总纲!AZ1799</f>
        <v>1796</v>
      </c>
      <c r="AO1799" s="153">
        <f>[1]节奏总纲!BA1799</f>
        <v>57.56851489752696</v>
      </c>
      <c r="AP1799" s="153">
        <f>[1]节奏总纲!BB1799</f>
        <v>59.099765159043464</v>
      </c>
      <c r="AQ1799" s="153">
        <f>[1]节奏总纲!BC1799</f>
        <v>61.063640213347682</v>
      </c>
      <c r="AR1799" s="153">
        <f>[1]节奏总纲!BD1799</f>
        <v>63.825686306741879</v>
      </c>
      <c r="AS1799" s="153">
        <f>[1]节奏总纲!BE1799</f>
        <v>68.556929827370752</v>
      </c>
    </row>
    <row r="1800" spans="17:45" x14ac:dyDescent="0.15">
      <c r="Q1800" s="153">
        <f>[1]节奏总纲!AC1800</f>
        <v>1797</v>
      </c>
      <c r="R1800" s="153">
        <f>[1]节奏总纲!AD1800</f>
        <v>108.11809919063086</v>
      </c>
      <c r="S1800" s="153">
        <f>[1]节奏总纲!AE1800</f>
        <v>110.43560124338333</v>
      </c>
      <c r="T1800" s="153">
        <f>[1]节奏总纲!AF1800</f>
        <v>113.58737663753585</v>
      </c>
      <c r="U1800" s="153">
        <f>[1]节奏总纲!AG1800</f>
        <v>118.47287891086322</v>
      </c>
      <c r="V1800" s="153">
        <f>[1]节奏总纲!AH1800</f>
        <v>127.64784021869595</v>
      </c>
      <c r="AN1800" s="153">
        <f>[1]节奏总纲!AZ1800</f>
        <v>1797</v>
      </c>
      <c r="AO1800" s="153">
        <f>[1]节奏总纲!BA1800</f>
        <v>57.572351673597638</v>
      </c>
      <c r="AP1800" s="153">
        <f>[1]节奏总纲!BB1800</f>
        <v>59.103344621631763</v>
      </c>
      <c r="AQ1800" s="153">
        <f>[1]节奏总纲!BC1800</f>
        <v>61.067203071988168</v>
      </c>
      <c r="AR1800" s="153">
        <f>[1]节奏总纲!BD1800</f>
        <v>63.829676826210957</v>
      </c>
      <c r="AS1800" s="153">
        <f>[1]节奏总纲!BE1800</f>
        <v>68.560778546647612</v>
      </c>
    </row>
    <row r="1801" spans="17:45" x14ac:dyDescent="0.15">
      <c r="Q1801" s="153">
        <f>[1]节奏总纲!AC1801</f>
        <v>1798</v>
      </c>
      <c r="R1801" s="153">
        <f>[1]节奏总纲!AD1801</f>
        <v>108.12591388771848</v>
      </c>
      <c r="S1801" s="153">
        <f>[1]节奏总纲!AE1801</f>
        <v>110.44343338931297</v>
      </c>
      <c r="T1801" s="153">
        <f>[1]节奏总纲!AF1801</f>
        <v>113.59573369679764</v>
      </c>
      <c r="U1801" s="153">
        <f>[1]节奏总纲!AG1801</f>
        <v>118.48082263555708</v>
      </c>
      <c r="V1801" s="153">
        <f>[1]节奏总纲!AH1801</f>
        <v>127.65623118864215</v>
      </c>
      <c r="AN1801" s="153">
        <f>[1]节奏总纲!AZ1801</f>
        <v>1798</v>
      </c>
      <c r="AO1801" s="153">
        <f>[1]节奏总纲!BA1801</f>
        <v>57.576188449668308</v>
      </c>
      <c r="AP1801" s="153">
        <f>[1]节奏总纲!BB1801</f>
        <v>59.106924084220061</v>
      </c>
      <c r="AQ1801" s="153">
        <f>[1]节奏总纲!BC1801</f>
        <v>61.070765930628646</v>
      </c>
      <c r="AR1801" s="153">
        <f>[1]节奏总纲!BD1801</f>
        <v>63.833667345680034</v>
      </c>
      <c r="AS1801" s="153">
        <f>[1]节奏总纲!BE1801</f>
        <v>68.564627265924472</v>
      </c>
    </row>
    <row r="1802" spans="17:45" x14ac:dyDescent="0.15">
      <c r="Q1802" s="153">
        <f>[1]节奏总纲!AC1802</f>
        <v>1799</v>
      </c>
      <c r="R1802" s="153">
        <f>[1]节奏总纲!AD1802</f>
        <v>108.13372858480611</v>
      </c>
      <c r="S1802" s="153">
        <f>[1]节奏总纲!AE1802</f>
        <v>110.45126553524261</v>
      </c>
      <c r="T1802" s="153">
        <f>[1]节奏总纲!AF1802</f>
        <v>113.60409075605941</v>
      </c>
      <c r="U1802" s="153">
        <f>[1]节奏总纲!AG1802</f>
        <v>118.48876636025093</v>
      </c>
      <c r="V1802" s="153">
        <f>[1]节奏总纲!AH1802</f>
        <v>127.66462215858836</v>
      </c>
      <c r="AN1802" s="153">
        <f>[1]节奏总纲!AZ1802</f>
        <v>1799</v>
      </c>
      <c r="AO1802" s="153">
        <f>[1]节奏总纲!BA1802</f>
        <v>57.580025225738986</v>
      </c>
      <c r="AP1802" s="153">
        <f>[1]节奏总纲!BB1802</f>
        <v>59.110503546808353</v>
      </c>
      <c r="AQ1802" s="153">
        <f>[1]节奏总纲!BC1802</f>
        <v>61.074328789269131</v>
      </c>
      <c r="AR1802" s="153">
        <f>[1]节奏总纲!BD1802</f>
        <v>63.837657865149112</v>
      </c>
      <c r="AS1802" s="153">
        <f>[1]节奏总纲!BE1802</f>
        <v>68.568475985201346</v>
      </c>
    </row>
    <row r="1803" spans="17:45" x14ac:dyDescent="0.15">
      <c r="Q1803" s="153">
        <f>[1]节奏总纲!AC1803</f>
        <v>1800</v>
      </c>
      <c r="R1803" s="153">
        <f>[1]节奏总纲!AD1803</f>
        <v>108.14154328189373</v>
      </c>
      <c r="S1803" s="153">
        <f>[1]节奏总纲!AE1803</f>
        <v>110.45909768117225</v>
      </c>
      <c r="T1803" s="153">
        <f>[1]节奏总纲!AF1803</f>
        <v>113.61244781532119</v>
      </c>
      <c r="U1803" s="153">
        <f>[1]节奏总纲!AG1803</f>
        <v>118.49671008494479</v>
      </c>
      <c r="V1803" s="153">
        <f>[1]节奏总纲!AH1803</f>
        <v>127.67301312853458</v>
      </c>
      <c r="AN1803" s="153">
        <f>[1]节奏总纲!AZ1803</f>
        <v>1800</v>
      </c>
      <c r="AO1803" s="153">
        <f>[1]节奏总纲!BA1803</f>
        <v>57.583862001809656</v>
      </c>
      <c r="AP1803" s="153">
        <f>[1]节奏总纲!BB1803</f>
        <v>59.114083009396651</v>
      </c>
      <c r="AQ1803" s="153">
        <f>[1]节奏总纲!BC1803</f>
        <v>61.077891647909617</v>
      </c>
      <c r="AR1803" s="153">
        <f>[1]节奏总纲!BD1803</f>
        <v>63.841648384618189</v>
      </c>
      <c r="AS1803" s="153">
        <f>[1]节奏总纲!BE1803</f>
        <v>68.572324704478206</v>
      </c>
    </row>
    <row r="1804" spans="17:45" x14ac:dyDescent="0.15">
      <c r="Q1804" s="153">
        <f>[1]节奏总纲!AC1804</f>
        <v>1801</v>
      </c>
      <c r="R1804" s="153">
        <f>[1]节奏总纲!AD1804</f>
        <v>108.14935797898136</v>
      </c>
      <c r="S1804" s="153">
        <f>[1]节奏总纲!AE1804</f>
        <v>110.46692982710188</v>
      </c>
      <c r="T1804" s="153">
        <f>[1]节奏总纲!AF1804</f>
        <v>113.62080487458297</v>
      </c>
      <c r="U1804" s="153">
        <f>[1]节奏总纲!AG1804</f>
        <v>118.50465380963865</v>
      </c>
      <c r="V1804" s="153">
        <f>[1]节奏总纲!AH1804</f>
        <v>127.68140409848078</v>
      </c>
      <c r="AN1804" s="153">
        <f>[1]节奏总纲!AZ1804</f>
        <v>1801</v>
      </c>
      <c r="AO1804" s="153">
        <f>[1]节奏总纲!BA1804</f>
        <v>57.587698777880327</v>
      </c>
      <c r="AP1804" s="153">
        <f>[1]节奏总纲!BB1804</f>
        <v>59.11766247198495</v>
      </c>
      <c r="AQ1804" s="153">
        <f>[1]节奏总纲!BC1804</f>
        <v>61.081454506550095</v>
      </c>
      <c r="AR1804" s="153">
        <f>[1]节奏总纲!BD1804</f>
        <v>63.845638904087266</v>
      </c>
      <c r="AS1804" s="153">
        <f>[1]节奏总纲!BE1804</f>
        <v>68.576173423755066</v>
      </c>
    </row>
    <row r="1805" spans="17:45" x14ac:dyDescent="0.15">
      <c r="Q1805" s="153">
        <f>[1]节奏总纲!AC1805</f>
        <v>1802</v>
      </c>
      <c r="R1805" s="153">
        <f>[1]节奏总纲!AD1805</f>
        <v>108.15717267606897</v>
      </c>
      <c r="S1805" s="153">
        <f>[1]节奏总纲!AE1805</f>
        <v>110.47476197303152</v>
      </c>
      <c r="T1805" s="153">
        <f>[1]节奏总纲!AF1805</f>
        <v>113.62916193384474</v>
      </c>
      <c r="U1805" s="153">
        <f>[1]节奏总纲!AG1805</f>
        <v>118.51259753433251</v>
      </c>
      <c r="V1805" s="153">
        <f>[1]节奏总纲!AH1805</f>
        <v>127.68979506842699</v>
      </c>
      <c r="AN1805" s="153">
        <f>[1]节奏总纲!AZ1805</f>
        <v>1802</v>
      </c>
      <c r="AO1805" s="153">
        <f>[1]节奏总纲!BA1805</f>
        <v>57.591535553951005</v>
      </c>
      <c r="AP1805" s="153">
        <f>[1]节奏总纲!BB1805</f>
        <v>59.121241934573241</v>
      </c>
      <c r="AQ1805" s="153">
        <f>[1]节奏总纲!BC1805</f>
        <v>61.085017365190581</v>
      </c>
      <c r="AR1805" s="153">
        <f>[1]节奏总纲!BD1805</f>
        <v>63.849629423556344</v>
      </c>
      <c r="AS1805" s="153">
        <f>[1]节奏总纲!BE1805</f>
        <v>68.580022143031925</v>
      </c>
    </row>
    <row r="1806" spans="17:45" x14ac:dyDescent="0.15">
      <c r="Q1806" s="153">
        <f>[1]节奏总纲!AC1806</f>
        <v>1803</v>
      </c>
      <c r="R1806" s="153">
        <f>[1]节奏总纲!AD1806</f>
        <v>108.16498737315659</v>
      </c>
      <c r="S1806" s="153">
        <f>[1]节奏总纲!AE1806</f>
        <v>110.48259411896116</v>
      </c>
      <c r="T1806" s="153">
        <f>[1]节奏总纲!AF1806</f>
        <v>113.63751899310653</v>
      </c>
      <c r="U1806" s="153">
        <f>[1]节奏总纲!AG1806</f>
        <v>118.52054125902637</v>
      </c>
      <c r="V1806" s="153">
        <f>[1]节奏总纲!AH1806</f>
        <v>127.69818603837319</v>
      </c>
      <c r="AN1806" s="153">
        <f>[1]节奏总纲!AZ1806</f>
        <v>1803</v>
      </c>
      <c r="AO1806" s="153">
        <f>[1]节奏总纲!BA1806</f>
        <v>57.595372330021675</v>
      </c>
      <c r="AP1806" s="153">
        <f>[1]节奏总纲!BB1806</f>
        <v>59.12482139716154</v>
      </c>
      <c r="AQ1806" s="153">
        <f>[1]节奏总纲!BC1806</f>
        <v>61.088580223831059</v>
      </c>
      <c r="AR1806" s="153">
        <f>[1]节奏总纲!BD1806</f>
        <v>63.853619943025421</v>
      </c>
      <c r="AS1806" s="153">
        <f>[1]节奏总纲!BE1806</f>
        <v>68.583870862308785</v>
      </c>
    </row>
    <row r="1807" spans="17:45" x14ac:dyDescent="0.15">
      <c r="Q1807" s="153">
        <f>[1]节奏总纲!AC1807</f>
        <v>1804</v>
      </c>
      <c r="R1807" s="153">
        <f>[1]节奏总纲!AD1807</f>
        <v>108.17280207024422</v>
      </c>
      <c r="S1807" s="153">
        <f>[1]节奏总纲!AE1807</f>
        <v>110.4904262648908</v>
      </c>
      <c r="T1807" s="153">
        <f>[1]节奏总纲!AF1807</f>
        <v>113.64587605236829</v>
      </c>
      <c r="U1807" s="153">
        <f>[1]节奏总纲!AG1807</f>
        <v>118.52848498372023</v>
      </c>
      <c r="V1807" s="153">
        <f>[1]节奏总纲!AH1807</f>
        <v>127.70657700831941</v>
      </c>
      <c r="AN1807" s="153">
        <f>[1]节奏总纲!AZ1807</f>
        <v>1804</v>
      </c>
      <c r="AO1807" s="153">
        <f>[1]节奏总纲!BA1807</f>
        <v>57.599209106092353</v>
      </c>
      <c r="AP1807" s="153">
        <f>[1]节奏总纲!BB1807</f>
        <v>59.128400859749839</v>
      </c>
      <c r="AQ1807" s="153">
        <f>[1]节奏总纲!BC1807</f>
        <v>61.092143082471544</v>
      </c>
      <c r="AR1807" s="153">
        <f>[1]节奏总纲!BD1807</f>
        <v>63.857610462494499</v>
      </c>
      <c r="AS1807" s="153">
        <f>[1]节奏总纲!BE1807</f>
        <v>68.587719581585645</v>
      </c>
    </row>
    <row r="1808" spans="17:45" x14ac:dyDescent="0.15">
      <c r="Q1808" s="153">
        <f>[1]节奏总纲!AC1808</f>
        <v>1805</v>
      </c>
      <c r="R1808" s="153">
        <f>[1]节奏总纲!AD1808</f>
        <v>108.18061676733184</v>
      </c>
      <c r="S1808" s="153">
        <f>[1]节奏总纲!AE1808</f>
        <v>110.49825841082044</v>
      </c>
      <c r="T1808" s="153">
        <f>[1]节奏总纲!AF1808</f>
        <v>113.65423311163008</v>
      </c>
      <c r="U1808" s="153">
        <f>[1]节奏总纲!AG1808</f>
        <v>118.53642870841409</v>
      </c>
      <c r="V1808" s="153">
        <f>[1]节奏总纲!AH1808</f>
        <v>127.71496797826562</v>
      </c>
      <c r="AN1808" s="153">
        <f>[1]节奏总纲!AZ1808</f>
        <v>1805</v>
      </c>
      <c r="AO1808" s="153">
        <f>[1]节奏总纲!BA1808</f>
        <v>57.603045882163023</v>
      </c>
      <c r="AP1808" s="153">
        <f>[1]节奏总纲!BB1808</f>
        <v>59.13198032233813</v>
      </c>
      <c r="AQ1808" s="153">
        <f>[1]节奏总纲!BC1808</f>
        <v>61.095705941112023</v>
      </c>
      <c r="AR1808" s="153">
        <f>[1]节奏总纲!BD1808</f>
        <v>63.861600981963576</v>
      </c>
      <c r="AS1808" s="153">
        <f>[1]节奏总纲!BE1808</f>
        <v>68.591568300862505</v>
      </c>
    </row>
    <row r="1809" spans="17:45" x14ac:dyDescent="0.15">
      <c r="Q1809" s="153">
        <f>[1]节奏总纲!AC1809</f>
        <v>1806</v>
      </c>
      <c r="R1809" s="153">
        <f>[1]节奏总纲!AD1809</f>
        <v>108.18843146441947</v>
      </c>
      <c r="S1809" s="153">
        <f>[1]节奏总纲!AE1809</f>
        <v>110.50609055675008</v>
      </c>
      <c r="T1809" s="153">
        <f>[1]节奏总纲!AF1809</f>
        <v>113.66259017089186</v>
      </c>
      <c r="U1809" s="153">
        <f>[1]节奏总纲!AG1809</f>
        <v>118.54437243310795</v>
      </c>
      <c r="V1809" s="153">
        <f>[1]节奏总纲!AH1809</f>
        <v>127.72335894821182</v>
      </c>
      <c r="AN1809" s="153">
        <f>[1]节奏总纲!AZ1809</f>
        <v>1806</v>
      </c>
      <c r="AO1809" s="153">
        <f>[1]节奏总纲!BA1809</f>
        <v>57.606882658233694</v>
      </c>
      <c r="AP1809" s="153">
        <f>[1]节奏总纲!BB1809</f>
        <v>59.135559784926429</v>
      </c>
      <c r="AQ1809" s="153">
        <f>[1]节奏总纲!BC1809</f>
        <v>61.099268799752508</v>
      </c>
      <c r="AR1809" s="153">
        <f>[1]节奏总纲!BD1809</f>
        <v>63.865591501432654</v>
      </c>
      <c r="AS1809" s="153">
        <f>[1]节奏总纲!BE1809</f>
        <v>68.595417020139365</v>
      </c>
    </row>
    <row r="1810" spans="17:45" x14ac:dyDescent="0.15">
      <c r="Q1810" s="153">
        <f>[1]节奏总纲!AC1810</f>
        <v>1807</v>
      </c>
      <c r="R1810" s="153">
        <f>[1]节奏总纲!AD1810</f>
        <v>108.19624616150708</v>
      </c>
      <c r="S1810" s="153">
        <f>[1]节奏总纲!AE1810</f>
        <v>110.51392270267972</v>
      </c>
      <c r="T1810" s="153">
        <f>[1]节奏总纲!AF1810</f>
        <v>113.67094723015363</v>
      </c>
      <c r="U1810" s="153">
        <f>[1]节奏总纲!AG1810</f>
        <v>118.55231615780181</v>
      </c>
      <c r="V1810" s="153">
        <f>[1]节奏总纲!AH1810</f>
        <v>127.73174991815803</v>
      </c>
      <c r="AN1810" s="153">
        <f>[1]节奏总纲!AZ1810</f>
        <v>1807</v>
      </c>
      <c r="AO1810" s="153">
        <f>[1]节奏总纲!BA1810</f>
        <v>57.610719434304372</v>
      </c>
      <c r="AP1810" s="153">
        <f>[1]节奏总纲!BB1810</f>
        <v>59.139139247514727</v>
      </c>
      <c r="AQ1810" s="153">
        <f>[1]节奏总纲!BC1810</f>
        <v>61.102831658392986</v>
      </c>
      <c r="AR1810" s="153">
        <f>[1]节奏总纲!BD1810</f>
        <v>63.869582020901731</v>
      </c>
      <c r="AS1810" s="153">
        <f>[1]节奏总纲!BE1810</f>
        <v>68.599265739416225</v>
      </c>
    </row>
    <row r="1811" spans="17:45" x14ac:dyDescent="0.15">
      <c r="Q1811" s="153">
        <f>[1]节奏总纲!AC1811</f>
        <v>1808</v>
      </c>
      <c r="R1811" s="153">
        <f>[1]节奏总纲!AD1811</f>
        <v>108.2040608585947</v>
      </c>
      <c r="S1811" s="153">
        <f>[1]节奏总纲!AE1811</f>
        <v>110.52175484860936</v>
      </c>
      <c r="T1811" s="153">
        <f>[1]节奏总纲!AF1811</f>
        <v>113.67930428941541</v>
      </c>
      <c r="U1811" s="153">
        <f>[1]节奏总纲!AG1811</f>
        <v>118.56025988249567</v>
      </c>
      <c r="V1811" s="153">
        <f>[1]节奏总纲!AH1811</f>
        <v>127.74014088810425</v>
      </c>
      <c r="AN1811" s="153">
        <f>[1]节奏总纲!AZ1811</f>
        <v>1808</v>
      </c>
      <c r="AO1811" s="153">
        <f>[1]节奏总纲!BA1811</f>
        <v>57.614556210375042</v>
      </c>
      <c r="AP1811" s="153">
        <f>[1]节奏总纲!BB1811</f>
        <v>59.142718710103026</v>
      </c>
      <c r="AQ1811" s="153">
        <f>[1]节奏总纲!BC1811</f>
        <v>61.106394517033472</v>
      </c>
      <c r="AR1811" s="153">
        <f>[1]节奏总纲!BD1811</f>
        <v>63.873572540370809</v>
      </c>
      <c r="AS1811" s="153">
        <f>[1]节奏总纲!BE1811</f>
        <v>68.603114458693085</v>
      </c>
    </row>
    <row r="1812" spans="17:45" x14ac:dyDescent="0.15">
      <c r="Q1812" s="153">
        <f>[1]节奏总纲!AC1812</f>
        <v>1809</v>
      </c>
      <c r="R1812" s="153">
        <f>[1]节奏总纲!AD1812</f>
        <v>108.21187555568233</v>
      </c>
      <c r="S1812" s="153">
        <f>[1]节奏总纲!AE1812</f>
        <v>110.529586994539</v>
      </c>
      <c r="T1812" s="153">
        <f>[1]节奏总纲!AF1812</f>
        <v>113.6876613486772</v>
      </c>
      <c r="U1812" s="153">
        <f>[1]节奏总纲!AG1812</f>
        <v>118.56820360718953</v>
      </c>
      <c r="V1812" s="153">
        <f>[1]节奏总纲!AH1812</f>
        <v>127.74853185805046</v>
      </c>
      <c r="AN1812" s="153">
        <f>[1]节奏总纲!AZ1812</f>
        <v>1809</v>
      </c>
      <c r="AO1812" s="153">
        <f>[1]节奏总纲!BA1812</f>
        <v>57.61839298644572</v>
      </c>
      <c r="AP1812" s="153">
        <f>[1]节奏总纲!BB1812</f>
        <v>59.146298172691317</v>
      </c>
      <c r="AQ1812" s="153">
        <f>[1]节奏总纲!BC1812</f>
        <v>61.10995737567395</v>
      </c>
      <c r="AR1812" s="153">
        <f>[1]节奏总纲!BD1812</f>
        <v>63.877563059839886</v>
      </c>
      <c r="AS1812" s="153">
        <f>[1]节奏总纲!BE1812</f>
        <v>68.606963177969945</v>
      </c>
    </row>
    <row r="1813" spans="17:45" x14ac:dyDescent="0.15">
      <c r="Q1813" s="153">
        <f>[1]节奏总纲!AC1813</f>
        <v>1810</v>
      </c>
      <c r="R1813" s="153">
        <f>[1]节奏总纲!AD1813</f>
        <v>108.21969025276995</v>
      </c>
      <c r="S1813" s="153">
        <f>[1]节奏总纲!AE1813</f>
        <v>110.53741914046864</v>
      </c>
      <c r="T1813" s="153">
        <f>[1]节奏总纲!AF1813</f>
        <v>113.69601840793896</v>
      </c>
      <c r="U1813" s="153">
        <f>[1]节奏总纲!AG1813</f>
        <v>118.57614733188339</v>
      </c>
      <c r="V1813" s="153">
        <f>[1]节奏总纲!AH1813</f>
        <v>127.75692282799666</v>
      </c>
      <c r="AN1813" s="153">
        <f>[1]节奏总纲!AZ1813</f>
        <v>1810</v>
      </c>
      <c r="AO1813" s="153">
        <f>[1]节奏总纲!BA1813</f>
        <v>57.62222976251639</v>
      </c>
      <c r="AP1813" s="153">
        <f>[1]节奏总纲!BB1813</f>
        <v>59.149877635279616</v>
      </c>
      <c r="AQ1813" s="153">
        <f>[1]节奏总纲!BC1813</f>
        <v>61.113520234314436</v>
      </c>
      <c r="AR1813" s="153">
        <f>[1]节奏总纲!BD1813</f>
        <v>63.881553579308964</v>
      </c>
      <c r="AS1813" s="153">
        <f>[1]节奏总纲!BE1813</f>
        <v>68.610811897246805</v>
      </c>
    </row>
    <row r="1814" spans="17:45" x14ac:dyDescent="0.15">
      <c r="Q1814" s="153">
        <f>[1]节奏总纲!AC1814</f>
        <v>1811</v>
      </c>
      <c r="R1814" s="153">
        <f>[1]节奏总纲!AD1814</f>
        <v>108.22750494985758</v>
      </c>
      <c r="S1814" s="153">
        <f>[1]节奏总纲!AE1814</f>
        <v>110.54525128639828</v>
      </c>
      <c r="T1814" s="153">
        <f>[1]节奏总纲!AF1814</f>
        <v>113.70437546720075</v>
      </c>
      <c r="U1814" s="153">
        <f>[1]节奏总纲!AG1814</f>
        <v>118.58409105657725</v>
      </c>
      <c r="V1814" s="153">
        <f>[1]节奏总纲!AH1814</f>
        <v>127.76531379794287</v>
      </c>
      <c r="AN1814" s="153">
        <f>[1]节奏总纲!AZ1814</f>
        <v>1811</v>
      </c>
      <c r="AO1814" s="153">
        <f>[1]节奏总纲!BA1814</f>
        <v>57.626066538587068</v>
      </c>
      <c r="AP1814" s="153">
        <f>[1]节奏总纲!BB1814</f>
        <v>59.153457097867914</v>
      </c>
      <c r="AQ1814" s="153">
        <f>[1]节奏总纲!BC1814</f>
        <v>61.117083092954914</v>
      </c>
      <c r="AR1814" s="153">
        <f>[1]节奏总纲!BD1814</f>
        <v>63.885544098778041</v>
      </c>
      <c r="AS1814" s="153">
        <f>[1]节奏总纲!BE1814</f>
        <v>68.614660616523679</v>
      </c>
    </row>
    <row r="1815" spans="17:45" x14ac:dyDescent="0.15">
      <c r="Q1815" s="153">
        <f>[1]节奏总纲!AC1815</f>
        <v>1812</v>
      </c>
      <c r="R1815" s="153">
        <f>[1]节奏总纲!AD1815</f>
        <v>108.23531964694519</v>
      </c>
      <c r="S1815" s="153">
        <f>[1]节奏总纲!AE1815</f>
        <v>110.55308343232791</v>
      </c>
      <c r="T1815" s="153">
        <f>[1]节奏总纲!AF1815</f>
        <v>113.71273252646252</v>
      </c>
      <c r="U1815" s="153">
        <f>[1]节奏总纲!AG1815</f>
        <v>118.59203478127111</v>
      </c>
      <c r="V1815" s="153">
        <f>[1]节奏总纲!AH1815</f>
        <v>127.77370476788909</v>
      </c>
      <c r="AN1815" s="153">
        <f>[1]节奏总纲!AZ1815</f>
        <v>1812</v>
      </c>
      <c r="AO1815" s="153">
        <f>[1]节奏总纲!BA1815</f>
        <v>57.629903314657739</v>
      </c>
      <c r="AP1815" s="153">
        <f>[1]节奏总纲!BB1815</f>
        <v>59.157036560456206</v>
      </c>
      <c r="AQ1815" s="153">
        <f>[1]节奏总纲!BC1815</f>
        <v>61.120645951595399</v>
      </c>
      <c r="AR1815" s="153">
        <f>[1]节奏总纲!BD1815</f>
        <v>63.889534618247119</v>
      </c>
      <c r="AS1815" s="153">
        <f>[1]节奏总纲!BE1815</f>
        <v>68.618509335800539</v>
      </c>
    </row>
    <row r="1816" spans="17:45" x14ac:dyDescent="0.15">
      <c r="Q1816" s="153">
        <f>[1]节奏总纲!AC1816</f>
        <v>1813</v>
      </c>
      <c r="R1816" s="153">
        <f>[1]节奏总纲!AD1816</f>
        <v>108.24313434403281</v>
      </c>
      <c r="S1816" s="153">
        <f>[1]节奏总纲!AE1816</f>
        <v>110.56091557825755</v>
      </c>
      <c r="T1816" s="153">
        <f>[1]节奏总纲!AF1816</f>
        <v>113.7210895857243</v>
      </c>
      <c r="U1816" s="153">
        <f>[1]节奏总纲!AG1816</f>
        <v>118.59997850596497</v>
      </c>
      <c r="V1816" s="153">
        <f>[1]节奏总纲!AH1816</f>
        <v>127.78209573783529</v>
      </c>
      <c r="AN1816" s="153">
        <f>[1]节奏总纲!AZ1816</f>
        <v>1813</v>
      </c>
      <c r="AO1816" s="153">
        <f>[1]节奏总纲!BA1816</f>
        <v>57.633740090728409</v>
      </c>
      <c r="AP1816" s="153">
        <f>[1]节奏总纲!BB1816</f>
        <v>59.160616023044504</v>
      </c>
      <c r="AQ1816" s="153">
        <f>[1]节奏总纲!BC1816</f>
        <v>61.124208810235878</v>
      </c>
      <c r="AR1816" s="153">
        <f>[1]节奏总纲!BD1816</f>
        <v>63.893525137716196</v>
      </c>
      <c r="AS1816" s="153">
        <f>[1]节奏总纲!BE1816</f>
        <v>68.622358055077399</v>
      </c>
    </row>
    <row r="1817" spans="17:45" x14ac:dyDescent="0.15">
      <c r="Q1817" s="153">
        <f>[1]节奏总纲!AC1817</f>
        <v>1814</v>
      </c>
      <c r="R1817" s="153">
        <f>[1]节奏总纲!AD1817</f>
        <v>108.25094904112044</v>
      </c>
      <c r="S1817" s="153">
        <f>[1]节奏总纲!AE1817</f>
        <v>110.56874772418719</v>
      </c>
      <c r="T1817" s="153">
        <f>[1]节奏总纲!AF1817</f>
        <v>113.72944664498608</v>
      </c>
      <c r="U1817" s="153">
        <f>[1]节奏总纲!AG1817</f>
        <v>118.60792223065883</v>
      </c>
      <c r="V1817" s="153">
        <f>[1]节奏总纲!AH1817</f>
        <v>127.7904867077815</v>
      </c>
      <c r="AN1817" s="153">
        <f>[1]节奏总纲!AZ1817</f>
        <v>1814</v>
      </c>
      <c r="AO1817" s="153">
        <f>[1]节奏总纲!BA1817</f>
        <v>57.637576866799087</v>
      </c>
      <c r="AP1817" s="153">
        <f>[1]节奏总纲!BB1817</f>
        <v>59.164195485632803</v>
      </c>
      <c r="AQ1817" s="153">
        <f>[1]节奏总纲!BC1817</f>
        <v>61.127771668876363</v>
      </c>
      <c r="AR1817" s="153">
        <f>[1]节奏总纲!BD1817</f>
        <v>63.897515657185274</v>
      </c>
      <c r="AS1817" s="153">
        <f>[1]节奏总纲!BE1817</f>
        <v>68.626206774354259</v>
      </c>
    </row>
    <row r="1818" spans="17:45" x14ac:dyDescent="0.15">
      <c r="Q1818" s="153">
        <f>[1]节奏总纲!AC1818</f>
        <v>1815</v>
      </c>
      <c r="R1818" s="153">
        <f>[1]节奏总纲!AD1818</f>
        <v>108.25876373820806</v>
      </c>
      <c r="S1818" s="153">
        <f>[1]节奏总纲!AE1818</f>
        <v>110.57657987011683</v>
      </c>
      <c r="T1818" s="153">
        <f>[1]节奏总纲!AF1818</f>
        <v>113.73780370424785</v>
      </c>
      <c r="U1818" s="153">
        <f>[1]节奏总纲!AG1818</f>
        <v>118.61586595535269</v>
      </c>
      <c r="V1818" s="153">
        <f>[1]节奏总纲!AH1818</f>
        <v>127.7988776777277</v>
      </c>
      <c r="AN1818" s="153">
        <f>[1]节奏总纲!AZ1818</f>
        <v>1815</v>
      </c>
      <c r="AO1818" s="153">
        <f>[1]节奏总纲!BA1818</f>
        <v>57.641413642869757</v>
      </c>
      <c r="AP1818" s="153">
        <f>[1]节奏总纲!BB1818</f>
        <v>59.167774948221094</v>
      </c>
      <c r="AQ1818" s="153">
        <f>[1]节奏总纲!BC1818</f>
        <v>61.131334527516842</v>
      </c>
      <c r="AR1818" s="153">
        <f>[1]节奏总纲!BD1818</f>
        <v>63.901506176654351</v>
      </c>
      <c r="AS1818" s="153">
        <f>[1]节奏总纲!BE1818</f>
        <v>68.630055493631119</v>
      </c>
    </row>
    <row r="1819" spans="17:45" x14ac:dyDescent="0.15">
      <c r="Q1819" s="153">
        <f>[1]节奏总纲!AC1819</f>
        <v>1816</v>
      </c>
      <c r="R1819" s="153">
        <f>[1]节奏总纲!AD1819</f>
        <v>108.26657843529567</v>
      </c>
      <c r="S1819" s="153">
        <f>[1]节奏总纲!AE1819</f>
        <v>110.58441201604647</v>
      </c>
      <c r="T1819" s="153">
        <f>[1]节奏总纲!AF1819</f>
        <v>113.74616076350964</v>
      </c>
      <c r="U1819" s="153">
        <f>[1]节奏总纲!AG1819</f>
        <v>118.62380968004655</v>
      </c>
      <c r="V1819" s="153">
        <f>[1]节奏总纲!AH1819</f>
        <v>127.80726864767391</v>
      </c>
      <c r="AN1819" s="153">
        <f>[1]节奏总纲!AZ1819</f>
        <v>1816</v>
      </c>
      <c r="AO1819" s="153">
        <f>[1]节奏总纲!BA1819</f>
        <v>57.645250418940435</v>
      </c>
      <c r="AP1819" s="153">
        <f>[1]节奏总纲!BB1819</f>
        <v>59.171354410809393</v>
      </c>
      <c r="AQ1819" s="153">
        <f>[1]节奏总纲!BC1819</f>
        <v>61.134897386157327</v>
      </c>
      <c r="AR1819" s="153">
        <f>[1]节奏总纲!BD1819</f>
        <v>63.905496696123429</v>
      </c>
      <c r="AS1819" s="153">
        <f>[1]节奏总纲!BE1819</f>
        <v>68.633904212907979</v>
      </c>
    </row>
    <row r="1820" spans="17:45" x14ac:dyDescent="0.15">
      <c r="Q1820" s="153">
        <f>[1]节奏总纲!AC1820</f>
        <v>1817</v>
      </c>
      <c r="R1820" s="153">
        <f>[1]节奏总纲!AD1820</f>
        <v>108.2743931323833</v>
      </c>
      <c r="S1820" s="153">
        <f>[1]节奏总纲!AE1820</f>
        <v>110.59224416197611</v>
      </c>
      <c r="T1820" s="153">
        <f>[1]节奏总纲!AF1820</f>
        <v>113.7545178227714</v>
      </c>
      <c r="U1820" s="153">
        <f>[1]节奏总纲!AG1820</f>
        <v>118.63175340474042</v>
      </c>
      <c r="V1820" s="153">
        <f>[1]节奏总纲!AH1820</f>
        <v>127.81565961762013</v>
      </c>
      <c r="AN1820" s="153">
        <f>[1]节奏总纲!AZ1820</f>
        <v>1817</v>
      </c>
      <c r="AO1820" s="153">
        <f>[1]节奏总纲!BA1820</f>
        <v>57.649087195011106</v>
      </c>
      <c r="AP1820" s="153">
        <f>[1]节奏总纲!BB1820</f>
        <v>59.174933873397691</v>
      </c>
      <c r="AQ1820" s="153">
        <f>[1]节奏总纲!BC1820</f>
        <v>61.138460244797805</v>
      </c>
      <c r="AR1820" s="153">
        <f>[1]节奏总纲!BD1820</f>
        <v>63.909487215592506</v>
      </c>
      <c r="AS1820" s="153">
        <f>[1]节奏总纲!BE1820</f>
        <v>68.637752932184839</v>
      </c>
    </row>
    <row r="1821" spans="17:45" x14ac:dyDescent="0.15">
      <c r="Q1821" s="153">
        <f>[1]节奏总纲!AC1821</f>
        <v>1818</v>
      </c>
      <c r="R1821" s="153">
        <f>[1]节奏总纲!AD1821</f>
        <v>108.28220782947092</v>
      </c>
      <c r="S1821" s="153">
        <f>[1]节奏总纲!AE1821</f>
        <v>110.60007630790575</v>
      </c>
      <c r="T1821" s="153">
        <f>[1]节奏总纲!AF1821</f>
        <v>113.76287488203319</v>
      </c>
      <c r="U1821" s="153">
        <f>[1]节奏总纲!AG1821</f>
        <v>118.63969712943428</v>
      </c>
      <c r="V1821" s="153">
        <f>[1]节奏总纲!AH1821</f>
        <v>127.82405058756633</v>
      </c>
      <c r="AN1821" s="153">
        <f>[1]节奏总纲!AZ1821</f>
        <v>1818</v>
      </c>
      <c r="AO1821" s="153">
        <f>[1]节奏总纲!BA1821</f>
        <v>57.652923971081776</v>
      </c>
      <c r="AP1821" s="153">
        <f>[1]节奏总纲!BB1821</f>
        <v>59.178513335985983</v>
      </c>
      <c r="AQ1821" s="153">
        <f>[1]节奏总纲!BC1821</f>
        <v>61.142023103438291</v>
      </c>
      <c r="AR1821" s="153">
        <f>[1]节奏总纲!BD1821</f>
        <v>63.913477735061583</v>
      </c>
      <c r="AS1821" s="153">
        <f>[1]节奏总纲!BE1821</f>
        <v>68.641601651461698</v>
      </c>
    </row>
    <row r="1822" spans="17:45" x14ac:dyDescent="0.15">
      <c r="Q1822" s="153">
        <f>[1]节奏总纲!AC1822</f>
        <v>1819</v>
      </c>
      <c r="R1822" s="153">
        <f>[1]节奏总纲!AD1822</f>
        <v>108.29002252655854</v>
      </c>
      <c r="S1822" s="153">
        <f>[1]节奏总纲!AE1822</f>
        <v>110.60790845383539</v>
      </c>
      <c r="T1822" s="153">
        <f>[1]节奏总纲!AF1822</f>
        <v>113.77123194129497</v>
      </c>
      <c r="U1822" s="153">
        <f>[1]节奏总纲!AG1822</f>
        <v>118.64764085412814</v>
      </c>
      <c r="V1822" s="153">
        <f>[1]节奏总纲!AH1822</f>
        <v>127.83244155751254</v>
      </c>
      <c r="AN1822" s="153">
        <f>[1]节奏总纲!AZ1822</f>
        <v>1819</v>
      </c>
      <c r="AO1822" s="153">
        <f>[1]节奏总纲!BA1822</f>
        <v>57.656760747152454</v>
      </c>
      <c r="AP1822" s="153">
        <f>[1]节奏总纲!BB1822</f>
        <v>59.182092798574281</v>
      </c>
      <c r="AQ1822" s="153">
        <f>[1]节奏总纲!BC1822</f>
        <v>61.145585962078769</v>
      </c>
      <c r="AR1822" s="153">
        <f>[1]节奏总纲!BD1822</f>
        <v>63.917468254530661</v>
      </c>
      <c r="AS1822" s="153">
        <f>[1]节奏总纲!BE1822</f>
        <v>68.645450370738558</v>
      </c>
    </row>
    <row r="1823" spans="17:45" x14ac:dyDescent="0.15">
      <c r="Q1823" s="153">
        <f>[1]节奏总纲!AC1823</f>
        <v>1820</v>
      </c>
      <c r="R1823" s="153">
        <f>[1]节奏总纲!AD1823</f>
        <v>108.29783722364617</v>
      </c>
      <c r="S1823" s="153">
        <f>[1]节奏总纲!AE1823</f>
        <v>110.61574059976503</v>
      </c>
      <c r="T1823" s="153">
        <f>[1]节奏总纲!AF1823</f>
        <v>113.77958900055674</v>
      </c>
      <c r="U1823" s="153">
        <f>[1]节奏总纲!AG1823</f>
        <v>118.655584578822</v>
      </c>
      <c r="V1823" s="153">
        <f>[1]节奏总纲!AH1823</f>
        <v>127.84083252745874</v>
      </c>
      <c r="AN1823" s="153">
        <f>[1]节奏总纲!AZ1823</f>
        <v>1820</v>
      </c>
      <c r="AO1823" s="153">
        <f>[1]节奏总纲!BA1823</f>
        <v>57.660597523223124</v>
      </c>
      <c r="AP1823" s="153">
        <f>[1]节奏总纲!BB1823</f>
        <v>59.18567226116258</v>
      </c>
      <c r="AQ1823" s="153">
        <f>[1]节奏总纲!BC1823</f>
        <v>61.149148820719255</v>
      </c>
      <c r="AR1823" s="153">
        <f>[1]节奏总纲!BD1823</f>
        <v>63.921458773999738</v>
      </c>
      <c r="AS1823" s="153">
        <f>[1]节奏总纲!BE1823</f>
        <v>68.649299090015418</v>
      </c>
    </row>
    <row r="1824" spans="17:45" x14ac:dyDescent="0.15">
      <c r="Q1824" s="153">
        <f>[1]节奏总纲!AC1824</f>
        <v>1821</v>
      </c>
      <c r="R1824" s="153">
        <f>[1]节奏总纲!AD1824</f>
        <v>108.30565192073378</v>
      </c>
      <c r="S1824" s="153">
        <f>[1]节奏总纲!AE1824</f>
        <v>110.62357274569467</v>
      </c>
      <c r="T1824" s="153">
        <f>[1]节奏总纲!AF1824</f>
        <v>113.78794605981852</v>
      </c>
      <c r="U1824" s="153">
        <f>[1]节奏总纲!AG1824</f>
        <v>118.66352830351586</v>
      </c>
      <c r="V1824" s="153">
        <f>[1]节奏总纲!AH1824</f>
        <v>127.84922349740496</v>
      </c>
      <c r="AN1824" s="153">
        <f>[1]节奏总纲!AZ1824</f>
        <v>1821</v>
      </c>
      <c r="AO1824" s="153">
        <f>[1]节奏总纲!BA1824</f>
        <v>57.664434299293802</v>
      </c>
      <c r="AP1824" s="153">
        <f>[1]节奏总纲!BB1824</f>
        <v>59.189251723750878</v>
      </c>
      <c r="AQ1824" s="153">
        <f>[1]节奏总纲!BC1824</f>
        <v>61.152711679359733</v>
      </c>
      <c r="AR1824" s="153">
        <f>[1]节奏总纲!BD1824</f>
        <v>63.925449293468816</v>
      </c>
      <c r="AS1824" s="153">
        <f>[1]节奏总纲!BE1824</f>
        <v>68.653147809292278</v>
      </c>
    </row>
    <row r="1825" spans="17:45" x14ac:dyDescent="0.15">
      <c r="Q1825" s="153">
        <f>[1]节奏总纲!AC1825</f>
        <v>1822</v>
      </c>
      <c r="R1825" s="153">
        <f>[1]节奏总纲!AD1825</f>
        <v>108.3134666178214</v>
      </c>
      <c r="S1825" s="153">
        <f>[1]节奏总纲!AE1825</f>
        <v>110.6314048916243</v>
      </c>
      <c r="T1825" s="153">
        <f>[1]节奏总纲!AF1825</f>
        <v>113.79630311908031</v>
      </c>
      <c r="U1825" s="153">
        <f>[1]节奏总纲!AG1825</f>
        <v>118.67147202820972</v>
      </c>
      <c r="V1825" s="153">
        <f>[1]节奏总纲!AH1825</f>
        <v>127.85761446735117</v>
      </c>
      <c r="AN1825" s="153">
        <f>[1]节奏总纲!AZ1825</f>
        <v>1822</v>
      </c>
      <c r="AO1825" s="153">
        <f>[1]节奏总纲!BA1825</f>
        <v>57.668271075364473</v>
      </c>
      <c r="AP1825" s="153">
        <f>[1]节奏总纲!BB1825</f>
        <v>59.19283118633917</v>
      </c>
      <c r="AQ1825" s="153">
        <f>[1]节奏总纲!BC1825</f>
        <v>61.156274538000218</v>
      </c>
      <c r="AR1825" s="153">
        <f>[1]节奏总纲!BD1825</f>
        <v>63.929439812937893</v>
      </c>
      <c r="AS1825" s="153">
        <f>[1]节奏总纲!BE1825</f>
        <v>68.656996528569138</v>
      </c>
    </row>
    <row r="1826" spans="17:45" x14ac:dyDescent="0.15">
      <c r="Q1826" s="153">
        <f>[1]节奏总纲!AC1826</f>
        <v>1823</v>
      </c>
      <c r="R1826" s="153">
        <f>[1]节奏总纲!AD1826</f>
        <v>108.32128131490903</v>
      </c>
      <c r="S1826" s="153">
        <f>[1]节奏总纲!AE1826</f>
        <v>110.63923703755394</v>
      </c>
      <c r="T1826" s="153">
        <f>[1]节奏总纲!AF1826</f>
        <v>113.80466017834208</v>
      </c>
      <c r="U1826" s="153">
        <f>[1]节奏总纲!AG1826</f>
        <v>118.67941575290358</v>
      </c>
      <c r="V1826" s="153">
        <f>[1]节奏总纲!AH1826</f>
        <v>127.86600543729737</v>
      </c>
      <c r="AN1826" s="153">
        <f>[1]节奏总纲!AZ1826</f>
        <v>1823</v>
      </c>
      <c r="AO1826" s="153">
        <f>[1]节奏总纲!BA1826</f>
        <v>57.672107851435143</v>
      </c>
      <c r="AP1826" s="153">
        <f>[1]节奏总纲!BB1826</f>
        <v>59.196410648927468</v>
      </c>
      <c r="AQ1826" s="153">
        <f>[1]节奏总纲!BC1826</f>
        <v>61.159837396640697</v>
      </c>
      <c r="AR1826" s="153">
        <f>[1]节奏总纲!BD1826</f>
        <v>63.933430332406971</v>
      </c>
      <c r="AS1826" s="153">
        <f>[1]节奏总纲!BE1826</f>
        <v>68.660845247845998</v>
      </c>
    </row>
    <row r="1827" spans="17:45" x14ac:dyDescent="0.15">
      <c r="Q1827" s="153">
        <f>[1]节奏总纲!AC1827</f>
        <v>1824</v>
      </c>
      <c r="R1827" s="153">
        <f>[1]节奏总纲!AD1827</f>
        <v>108.32909601199665</v>
      </c>
      <c r="S1827" s="153">
        <f>[1]节奏总纲!AE1827</f>
        <v>110.64706918348358</v>
      </c>
      <c r="T1827" s="153">
        <f>[1]节奏总纲!AF1827</f>
        <v>113.81301723760386</v>
      </c>
      <c r="U1827" s="153">
        <f>[1]节奏总纲!AG1827</f>
        <v>118.68735947759744</v>
      </c>
      <c r="V1827" s="153">
        <f>[1]节奏总纲!AH1827</f>
        <v>127.87439640724358</v>
      </c>
      <c r="AN1827" s="153">
        <f>[1]节奏总纲!AZ1827</f>
        <v>1824</v>
      </c>
      <c r="AO1827" s="153">
        <f>[1]节奏总纲!BA1827</f>
        <v>57.675944627505821</v>
      </c>
      <c r="AP1827" s="153">
        <f>[1]节奏总纲!BB1827</f>
        <v>59.199990111515767</v>
      </c>
      <c r="AQ1827" s="153">
        <f>[1]节奏总纲!BC1827</f>
        <v>61.163400255281182</v>
      </c>
      <c r="AR1827" s="153">
        <f>[1]节奏总纲!BD1827</f>
        <v>63.937420851876048</v>
      </c>
      <c r="AS1827" s="153">
        <f>[1]节奏总纲!BE1827</f>
        <v>68.664693967122872</v>
      </c>
    </row>
    <row r="1828" spans="17:45" x14ac:dyDescent="0.15">
      <c r="Q1828" s="153">
        <f>[1]节奏总纲!AC1828</f>
        <v>1825</v>
      </c>
      <c r="R1828" s="153">
        <f>[1]节奏总纲!AD1828</f>
        <v>108.33691070908428</v>
      </c>
      <c r="S1828" s="153">
        <f>[1]节奏总纲!AE1828</f>
        <v>110.65490132941322</v>
      </c>
      <c r="T1828" s="153">
        <f>[1]节奏总纲!AF1828</f>
        <v>113.82137429686563</v>
      </c>
      <c r="U1828" s="153">
        <f>[1]节奏总纲!AG1828</f>
        <v>118.6953032022913</v>
      </c>
      <c r="V1828" s="153">
        <f>[1]节奏总纲!AH1828</f>
        <v>127.8827873771898</v>
      </c>
      <c r="AN1828" s="153">
        <f>[1]节奏总纲!AZ1828</f>
        <v>1825</v>
      </c>
      <c r="AO1828" s="153">
        <f>[1]节奏总纲!BA1828</f>
        <v>57.679781403576492</v>
      </c>
      <c r="AP1828" s="153">
        <f>[1]节奏总纲!BB1828</f>
        <v>59.203569574104058</v>
      </c>
      <c r="AQ1828" s="153">
        <f>[1]节奏总纲!BC1828</f>
        <v>61.166963113921661</v>
      </c>
      <c r="AR1828" s="153">
        <f>[1]节奏总纲!BD1828</f>
        <v>63.941411371345126</v>
      </c>
      <c r="AS1828" s="153">
        <f>[1]节奏总纲!BE1828</f>
        <v>68.668542686399732</v>
      </c>
    </row>
    <row r="1829" spans="17:45" x14ac:dyDescent="0.15">
      <c r="Q1829" s="153">
        <f>[1]节奏总纲!AC1829</f>
        <v>1826</v>
      </c>
      <c r="R1829" s="153">
        <f>[1]节奏总纲!AD1829</f>
        <v>108.34472540617189</v>
      </c>
      <c r="S1829" s="153">
        <f>[1]节奏总纲!AE1829</f>
        <v>110.66273347534286</v>
      </c>
      <c r="T1829" s="153">
        <f>[1]节奏总纲!AF1829</f>
        <v>113.82973135612741</v>
      </c>
      <c r="U1829" s="153">
        <f>[1]节奏总纲!AG1829</f>
        <v>118.70324692698516</v>
      </c>
      <c r="V1829" s="153">
        <f>[1]节奏总纲!AH1829</f>
        <v>127.89117834713601</v>
      </c>
      <c r="AN1829" s="153">
        <f>[1]节奏总纲!AZ1829</f>
        <v>1826</v>
      </c>
      <c r="AO1829" s="153">
        <f>[1]节奏总纲!BA1829</f>
        <v>57.683618179647169</v>
      </c>
      <c r="AP1829" s="153">
        <f>[1]节奏总纲!BB1829</f>
        <v>59.207149036692357</v>
      </c>
      <c r="AQ1829" s="153">
        <f>[1]节奏总纲!BC1829</f>
        <v>61.170525972562146</v>
      </c>
      <c r="AR1829" s="153">
        <f>[1]节奏总纲!BD1829</f>
        <v>63.945401890814203</v>
      </c>
      <c r="AS1829" s="153">
        <f>[1]节奏总纲!BE1829</f>
        <v>68.672391405676592</v>
      </c>
    </row>
    <row r="1830" spans="17:45" x14ac:dyDescent="0.15">
      <c r="Q1830" s="153">
        <f>[1]节奏总纲!AC1830</f>
        <v>1827</v>
      </c>
      <c r="R1830" s="153">
        <f>[1]节奏总纲!AD1830</f>
        <v>108.35254010325951</v>
      </c>
      <c r="S1830" s="153">
        <f>[1]节奏总纲!AE1830</f>
        <v>110.6705656212725</v>
      </c>
      <c r="T1830" s="153">
        <f>[1]节奏总纲!AF1830</f>
        <v>113.83808841538919</v>
      </c>
      <c r="U1830" s="153">
        <f>[1]节奏总纲!AG1830</f>
        <v>118.71119065167902</v>
      </c>
      <c r="V1830" s="153">
        <f>[1]节奏总纲!AH1830</f>
        <v>127.89956931708221</v>
      </c>
      <c r="AN1830" s="153">
        <f>[1]节奏总纲!AZ1830</f>
        <v>1827</v>
      </c>
      <c r="AO1830" s="153">
        <f>[1]节奏总纲!BA1830</f>
        <v>57.68745495571784</v>
      </c>
      <c r="AP1830" s="153">
        <f>[1]节奏总纲!BB1830</f>
        <v>59.210728499280656</v>
      </c>
      <c r="AQ1830" s="153">
        <f>[1]节奏总纲!BC1830</f>
        <v>61.174088831202624</v>
      </c>
      <c r="AR1830" s="153">
        <f>[1]节奏总纲!BD1830</f>
        <v>63.949392410283281</v>
      </c>
      <c r="AS1830" s="153">
        <f>[1]节奏总纲!BE1830</f>
        <v>68.676240124953452</v>
      </c>
    </row>
    <row r="1831" spans="17:45" x14ac:dyDescent="0.15">
      <c r="Q1831" s="153">
        <f>[1]节奏总纲!AC1831</f>
        <v>1828</v>
      </c>
      <c r="R1831" s="153">
        <f>[1]节奏总纲!AD1831</f>
        <v>108.36035480034714</v>
      </c>
      <c r="S1831" s="153">
        <f>[1]节奏总纲!AE1831</f>
        <v>110.67839776720214</v>
      </c>
      <c r="T1831" s="153">
        <f>[1]节奏总纲!AF1831</f>
        <v>113.84644547465096</v>
      </c>
      <c r="U1831" s="153">
        <f>[1]节奏总纲!AG1831</f>
        <v>118.71913437637288</v>
      </c>
      <c r="V1831" s="153">
        <f>[1]节奏总纲!AH1831</f>
        <v>127.90796028702842</v>
      </c>
      <c r="AN1831" s="153">
        <f>[1]节奏总纲!AZ1831</f>
        <v>1828</v>
      </c>
      <c r="AO1831" s="153">
        <f>[1]节奏总纲!BA1831</f>
        <v>57.691291731788517</v>
      </c>
      <c r="AP1831" s="153">
        <f>[1]节奏总纲!BB1831</f>
        <v>59.214307961868947</v>
      </c>
      <c r="AQ1831" s="153">
        <f>[1]节奏总纲!BC1831</f>
        <v>61.17765168984311</v>
      </c>
      <c r="AR1831" s="153">
        <f>[1]节奏总纲!BD1831</f>
        <v>63.953382929752358</v>
      </c>
      <c r="AS1831" s="153">
        <f>[1]节奏总纲!BE1831</f>
        <v>68.680088844230312</v>
      </c>
    </row>
    <row r="1832" spans="17:45" x14ac:dyDescent="0.15">
      <c r="Q1832" s="153">
        <f>[1]节奏总纲!AC1832</f>
        <v>1829</v>
      </c>
      <c r="R1832" s="153">
        <f>[1]节奏总纲!AD1832</f>
        <v>108.36816949743476</v>
      </c>
      <c r="S1832" s="153">
        <f>[1]节奏总纲!AE1832</f>
        <v>110.68622991313178</v>
      </c>
      <c r="T1832" s="153">
        <f>[1]节奏总纲!AF1832</f>
        <v>113.85480253391275</v>
      </c>
      <c r="U1832" s="153">
        <f>[1]节奏总纲!AG1832</f>
        <v>118.72707810106674</v>
      </c>
      <c r="V1832" s="153">
        <f>[1]节奏总纲!AH1832</f>
        <v>127.91635125697464</v>
      </c>
      <c r="AN1832" s="153">
        <f>[1]节奏总纲!AZ1832</f>
        <v>1829</v>
      </c>
      <c r="AO1832" s="153">
        <f>[1]节奏总纲!BA1832</f>
        <v>57.695128507859188</v>
      </c>
      <c r="AP1832" s="153">
        <f>[1]节奏总纲!BB1832</f>
        <v>59.217887424457246</v>
      </c>
      <c r="AQ1832" s="153">
        <f>[1]节奏总纲!BC1832</f>
        <v>61.181214548483588</v>
      </c>
      <c r="AR1832" s="153">
        <f>[1]节奏总纲!BD1832</f>
        <v>63.957373449221436</v>
      </c>
      <c r="AS1832" s="153">
        <f>[1]节奏总纲!BE1832</f>
        <v>68.683937563507172</v>
      </c>
    </row>
    <row r="1833" spans="17:45" x14ac:dyDescent="0.15">
      <c r="Q1833" s="153">
        <f>[1]节奏总纲!AC1833</f>
        <v>1830</v>
      </c>
      <c r="R1833" s="153">
        <f>[1]节奏总纲!AD1833</f>
        <v>108.37598419452237</v>
      </c>
      <c r="S1833" s="153">
        <f>[1]节奏总纲!AE1833</f>
        <v>110.69406205906142</v>
      </c>
      <c r="T1833" s="153">
        <f>[1]节奏总纲!AF1833</f>
        <v>113.86315959317452</v>
      </c>
      <c r="U1833" s="153">
        <f>[1]节奏总纲!AG1833</f>
        <v>118.7350218257606</v>
      </c>
      <c r="V1833" s="153">
        <f>[1]节奏总纲!AH1833</f>
        <v>127.92474222692084</v>
      </c>
      <c r="AN1833" s="153">
        <f>[1]节奏总纲!AZ1833</f>
        <v>1830</v>
      </c>
      <c r="AO1833" s="153">
        <f>[1]节奏总纲!BA1833</f>
        <v>57.698965283929859</v>
      </c>
      <c r="AP1833" s="153">
        <f>[1]节奏总纲!BB1833</f>
        <v>59.221466887045544</v>
      </c>
      <c r="AQ1833" s="153">
        <f>[1]节奏总纲!BC1833</f>
        <v>61.184777407124074</v>
      </c>
      <c r="AR1833" s="153">
        <f>[1]节奏总纲!BD1833</f>
        <v>63.961363968690513</v>
      </c>
      <c r="AS1833" s="153">
        <f>[1]节奏总纲!BE1833</f>
        <v>68.687786282784032</v>
      </c>
    </row>
    <row r="1834" spans="17:45" x14ac:dyDescent="0.15">
      <c r="Q1834" s="153">
        <f>[1]节奏总纲!AC1834</f>
        <v>1831</v>
      </c>
      <c r="R1834" s="153">
        <f>[1]节奏总纲!AD1834</f>
        <v>108.38379889161</v>
      </c>
      <c r="S1834" s="153">
        <f>[1]节奏总纲!AE1834</f>
        <v>110.70189420499106</v>
      </c>
      <c r="T1834" s="153">
        <f>[1]节奏总纲!AF1834</f>
        <v>113.8715166524363</v>
      </c>
      <c r="U1834" s="153">
        <f>[1]节奏总纲!AG1834</f>
        <v>118.74296555045446</v>
      </c>
      <c r="V1834" s="153">
        <f>[1]节奏总纲!AH1834</f>
        <v>127.93313319686705</v>
      </c>
      <c r="AN1834" s="153">
        <f>[1]节奏总纲!AZ1834</f>
        <v>1831</v>
      </c>
      <c r="AO1834" s="153">
        <f>[1]节奏总纲!BA1834</f>
        <v>57.702802060000536</v>
      </c>
      <c r="AP1834" s="153">
        <f>[1]节奏总纲!BB1834</f>
        <v>59.225046349633836</v>
      </c>
      <c r="AQ1834" s="153">
        <f>[1]节奏总纲!BC1834</f>
        <v>61.188340265764559</v>
      </c>
      <c r="AR1834" s="153">
        <f>[1]节奏总纲!BD1834</f>
        <v>63.965354488159591</v>
      </c>
      <c r="AS1834" s="153">
        <f>[1]节奏总纲!BE1834</f>
        <v>68.691635002060892</v>
      </c>
    </row>
    <row r="1835" spans="17:45" x14ac:dyDescent="0.15">
      <c r="Q1835" s="153">
        <f>[1]节奏总纲!AC1835</f>
        <v>1832</v>
      </c>
      <c r="R1835" s="153">
        <f>[1]节奏总纲!AD1835</f>
        <v>108.39161358869762</v>
      </c>
      <c r="S1835" s="153">
        <f>[1]节奏总纲!AE1835</f>
        <v>110.7097263509207</v>
      </c>
      <c r="T1835" s="153">
        <f>[1]节奏总纲!AF1835</f>
        <v>113.87987371169808</v>
      </c>
      <c r="U1835" s="153">
        <f>[1]节奏总纲!AG1835</f>
        <v>118.75090927514832</v>
      </c>
      <c r="V1835" s="153">
        <f>[1]节奏总纲!AH1835</f>
        <v>127.94152416681325</v>
      </c>
      <c r="AN1835" s="153">
        <f>[1]节奏总纲!AZ1835</f>
        <v>1832</v>
      </c>
      <c r="AO1835" s="153">
        <f>[1]节奏总纲!BA1835</f>
        <v>57.706638836071207</v>
      </c>
      <c r="AP1835" s="153">
        <f>[1]节奏总纲!BB1835</f>
        <v>59.228625812222134</v>
      </c>
      <c r="AQ1835" s="153">
        <f>[1]节奏总纲!BC1835</f>
        <v>61.191903124405037</v>
      </c>
      <c r="AR1835" s="153">
        <f>[1]节奏总纲!BD1835</f>
        <v>63.969345007628668</v>
      </c>
      <c r="AS1835" s="153">
        <f>[1]节奏总纲!BE1835</f>
        <v>68.695483721337752</v>
      </c>
    </row>
    <row r="1836" spans="17:45" x14ac:dyDescent="0.15">
      <c r="Q1836" s="153">
        <f>[1]节奏总纲!AC1836</f>
        <v>1833</v>
      </c>
      <c r="R1836" s="153">
        <f>[1]节奏总纲!AD1836</f>
        <v>108.39942828578525</v>
      </c>
      <c r="S1836" s="153">
        <f>[1]节奏总纲!AE1836</f>
        <v>110.71755849685033</v>
      </c>
      <c r="T1836" s="153">
        <f>[1]节奏总纲!AF1836</f>
        <v>113.88823077095985</v>
      </c>
      <c r="U1836" s="153">
        <f>[1]节奏总纲!AG1836</f>
        <v>118.75885299984218</v>
      </c>
      <c r="V1836" s="153">
        <f>[1]节奏总纲!AH1836</f>
        <v>127.94991513675947</v>
      </c>
      <c r="AN1836" s="153">
        <f>[1]节奏总纲!AZ1836</f>
        <v>1833</v>
      </c>
      <c r="AO1836" s="153">
        <f>[1]节奏总纲!BA1836</f>
        <v>57.710475612141884</v>
      </c>
      <c r="AP1836" s="153">
        <f>[1]节奏总纲!BB1836</f>
        <v>59.232205274810433</v>
      </c>
      <c r="AQ1836" s="153">
        <f>[1]节奏总纲!BC1836</f>
        <v>61.195465983045523</v>
      </c>
      <c r="AR1836" s="153">
        <f>[1]节奏总纲!BD1836</f>
        <v>63.973335527097746</v>
      </c>
      <c r="AS1836" s="153">
        <f>[1]节奏总纲!BE1836</f>
        <v>68.699332440614612</v>
      </c>
    </row>
    <row r="1837" spans="17:45" x14ac:dyDescent="0.15">
      <c r="Q1837" s="153">
        <f>[1]节奏总纲!AC1837</f>
        <v>1834</v>
      </c>
      <c r="R1837" s="153">
        <f>[1]节奏总纲!AD1837</f>
        <v>108.40724298287287</v>
      </c>
      <c r="S1837" s="153">
        <f>[1]节奏总纲!AE1837</f>
        <v>110.72539064277997</v>
      </c>
      <c r="T1837" s="153">
        <f>[1]节奏总纲!AF1837</f>
        <v>113.89658783022163</v>
      </c>
      <c r="U1837" s="153">
        <f>[1]节奏总纲!AG1837</f>
        <v>118.76679672453604</v>
      </c>
      <c r="V1837" s="153">
        <f>[1]节奏总纲!AH1837</f>
        <v>127.95830610670568</v>
      </c>
      <c r="AN1837" s="153">
        <f>[1]节奏总纲!AZ1837</f>
        <v>1834</v>
      </c>
      <c r="AO1837" s="153">
        <f>[1]节奏总纲!BA1837</f>
        <v>57.714312388212555</v>
      </c>
      <c r="AP1837" s="153">
        <f>[1]节奏总纲!BB1837</f>
        <v>59.235784737398731</v>
      </c>
      <c r="AQ1837" s="153">
        <f>[1]节奏总纲!BC1837</f>
        <v>61.199028841686001</v>
      </c>
      <c r="AR1837" s="153">
        <f>[1]节奏总纲!BD1837</f>
        <v>63.977326046566823</v>
      </c>
      <c r="AS1837" s="153">
        <f>[1]节奏总纲!BE1837</f>
        <v>68.703181159891471</v>
      </c>
    </row>
    <row r="1838" spans="17:45" x14ac:dyDescent="0.15">
      <c r="Q1838" s="153">
        <f>[1]节奏总纲!AC1838</f>
        <v>1835</v>
      </c>
      <c r="R1838" s="153">
        <f>[1]节奏总纲!AD1838</f>
        <v>108.41505767996048</v>
      </c>
      <c r="S1838" s="153">
        <f>[1]节奏总纲!AE1838</f>
        <v>110.73322278870961</v>
      </c>
      <c r="T1838" s="153">
        <f>[1]节奏总纲!AF1838</f>
        <v>113.9049448894834</v>
      </c>
      <c r="U1838" s="153">
        <f>[1]节奏总纲!AG1838</f>
        <v>118.7747404492299</v>
      </c>
      <c r="V1838" s="153">
        <f>[1]节奏总纲!AH1838</f>
        <v>127.96669707665188</v>
      </c>
      <c r="AN1838" s="153">
        <f>[1]节奏总纲!AZ1838</f>
        <v>1835</v>
      </c>
      <c r="AO1838" s="153">
        <f>[1]节奏总纲!BA1838</f>
        <v>57.718149164283226</v>
      </c>
      <c r="AP1838" s="153">
        <f>[1]节奏总纲!BB1838</f>
        <v>59.239364199987023</v>
      </c>
      <c r="AQ1838" s="153">
        <f>[1]节奏总纲!BC1838</f>
        <v>61.202591700326487</v>
      </c>
      <c r="AR1838" s="153">
        <f>[1]节奏总纲!BD1838</f>
        <v>63.9813165660359</v>
      </c>
      <c r="AS1838" s="153">
        <f>[1]节奏总纲!BE1838</f>
        <v>68.707029879168331</v>
      </c>
    </row>
    <row r="1839" spans="17:45" x14ac:dyDescent="0.15">
      <c r="Q1839" s="153">
        <f>[1]节奏总纲!AC1839</f>
        <v>1836</v>
      </c>
      <c r="R1839" s="153">
        <f>[1]节奏总纲!AD1839</f>
        <v>108.42287237704811</v>
      </c>
      <c r="S1839" s="153">
        <f>[1]节奏总纲!AE1839</f>
        <v>110.74105493463925</v>
      </c>
      <c r="T1839" s="153">
        <f>[1]节奏总纲!AF1839</f>
        <v>113.91330194874519</v>
      </c>
      <c r="U1839" s="153">
        <f>[1]节奏总纲!AG1839</f>
        <v>118.78268417392376</v>
      </c>
      <c r="V1839" s="153">
        <f>[1]节奏总纲!AH1839</f>
        <v>127.97508804659809</v>
      </c>
      <c r="AN1839" s="153">
        <f>[1]节奏总纲!AZ1839</f>
        <v>1836</v>
      </c>
      <c r="AO1839" s="153">
        <f>[1]节奏总纲!BA1839</f>
        <v>57.721985940353903</v>
      </c>
      <c r="AP1839" s="153">
        <f>[1]节奏总纲!BB1839</f>
        <v>59.242943662575321</v>
      </c>
      <c r="AQ1839" s="153">
        <f>[1]节奏总纲!BC1839</f>
        <v>61.206154558966965</v>
      </c>
      <c r="AR1839" s="153">
        <f>[1]节奏总纲!BD1839</f>
        <v>63.985307085504978</v>
      </c>
      <c r="AS1839" s="153">
        <f>[1]节奏总纲!BE1839</f>
        <v>68.710878598445206</v>
      </c>
    </row>
    <row r="1840" spans="17:45" x14ac:dyDescent="0.15">
      <c r="Q1840" s="153">
        <f>[1]节奏总纲!AC1840</f>
        <v>1837</v>
      </c>
      <c r="R1840" s="153">
        <f>[1]节奏总纲!AD1840</f>
        <v>108.43068707413573</v>
      </c>
      <c r="S1840" s="153">
        <f>[1]节奏总纲!AE1840</f>
        <v>110.74888708056889</v>
      </c>
      <c r="T1840" s="153">
        <f>[1]节奏总纲!AF1840</f>
        <v>113.92165900800697</v>
      </c>
      <c r="U1840" s="153">
        <f>[1]节奏总纲!AG1840</f>
        <v>118.79062789861761</v>
      </c>
      <c r="V1840" s="153">
        <f>[1]节奏总纲!AH1840</f>
        <v>127.98347901654431</v>
      </c>
      <c r="AN1840" s="153">
        <f>[1]节奏总纲!AZ1840</f>
        <v>1837</v>
      </c>
      <c r="AO1840" s="153">
        <f>[1]节奏总纲!BA1840</f>
        <v>57.725822716424574</v>
      </c>
      <c r="AP1840" s="153">
        <f>[1]节奏总纲!BB1840</f>
        <v>59.24652312516362</v>
      </c>
      <c r="AQ1840" s="153">
        <f>[1]节奏总纲!BC1840</f>
        <v>61.20971741760745</v>
      </c>
      <c r="AR1840" s="153">
        <f>[1]节奏总纲!BD1840</f>
        <v>63.989297604974055</v>
      </c>
      <c r="AS1840" s="153">
        <f>[1]节奏总纲!BE1840</f>
        <v>68.714727317722065</v>
      </c>
    </row>
    <row r="1841" spans="17:45" x14ac:dyDescent="0.15">
      <c r="Q1841" s="153">
        <f>[1]节奏总纲!AC1841</f>
        <v>1838</v>
      </c>
      <c r="R1841" s="153">
        <f>[1]节奏总纲!AD1841</f>
        <v>108.43850177122336</v>
      </c>
      <c r="S1841" s="153">
        <f>[1]节奏总纲!AE1841</f>
        <v>110.75671922649853</v>
      </c>
      <c r="T1841" s="153">
        <f>[1]节奏总纲!AF1841</f>
        <v>113.93001606726874</v>
      </c>
      <c r="U1841" s="153">
        <f>[1]节奏总纲!AG1841</f>
        <v>118.79857162331147</v>
      </c>
      <c r="V1841" s="153">
        <f>[1]节奏总纲!AH1841</f>
        <v>127.99186998649051</v>
      </c>
      <c r="AN1841" s="153">
        <f>[1]节奏总纲!AZ1841</f>
        <v>1838</v>
      </c>
      <c r="AO1841" s="153">
        <f>[1]节奏总纲!BA1841</f>
        <v>57.729659492495252</v>
      </c>
      <c r="AP1841" s="153">
        <f>[1]节奏总纲!BB1841</f>
        <v>59.250102587751911</v>
      </c>
      <c r="AQ1841" s="153">
        <f>[1]节奏总纲!BC1841</f>
        <v>61.213280276247929</v>
      </c>
      <c r="AR1841" s="153">
        <f>[1]节奏总纲!BD1841</f>
        <v>63.993288124443133</v>
      </c>
      <c r="AS1841" s="153">
        <f>[1]节奏总纲!BE1841</f>
        <v>68.718576036998925</v>
      </c>
    </row>
    <row r="1842" spans="17:45" x14ac:dyDescent="0.15">
      <c r="Q1842" s="153">
        <f>[1]节奏总纲!AC1842</f>
        <v>1839</v>
      </c>
      <c r="R1842" s="153">
        <f>[1]节奏总纲!AD1842</f>
        <v>108.44631646831098</v>
      </c>
      <c r="S1842" s="153">
        <f>[1]节奏总纲!AE1842</f>
        <v>110.76455137242817</v>
      </c>
      <c r="T1842" s="153">
        <f>[1]节奏总纲!AF1842</f>
        <v>113.93837312653052</v>
      </c>
      <c r="U1842" s="153">
        <f>[1]节奏总纲!AG1842</f>
        <v>118.80651534800533</v>
      </c>
      <c r="V1842" s="153">
        <f>[1]节奏总纲!AH1842</f>
        <v>128.00022768112262</v>
      </c>
      <c r="AN1842" s="153">
        <f>[1]节奏总纲!AZ1842</f>
        <v>1839</v>
      </c>
      <c r="AO1842" s="153">
        <f>[1]节奏总纲!BA1842</f>
        <v>57.733496268565922</v>
      </c>
      <c r="AP1842" s="153">
        <f>[1]节奏总纲!BB1842</f>
        <v>59.25368205034021</v>
      </c>
      <c r="AQ1842" s="153">
        <f>[1]节奏总纲!BC1842</f>
        <v>61.216843134888414</v>
      </c>
      <c r="AR1842" s="153">
        <f>[1]节奏总纲!BD1842</f>
        <v>63.99727864391221</v>
      </c>
      <c r="AS1842" s="153">
        <f>[1]节奏总纲!BE1842</f>
        <v>68.722424756275785</v>
      </c>
    </row>
    <row r="1843" spans="17:45" x14ac:dyDescent="0.15">
      <c r="Q1843" s="153">
        <f>[1]节奏总纲!AC1843</f>
        <v>1840</v>
      </c>
      <c r="R1843" s="153">
        <f>[1]节奏总纲!AD1843</f>
        <v>108.45413116539859</v>
      </c>
      <c r="S1843" s="153">
        <f>[1]节奏总纲!AE1843</f>
        <v>110.77238351835781</v>
      </c>
      <c r="T1843" s="153">
        <f>[1]节奏总纲!AF1843</f>
        <v>113.9467301857923</v>
      </c>
      <c r="U1843" s="153">
        <f>[1]节奏总纲!AG1843</f>
        <v>118.81445907269919</v>
      </c>
      <c r="V1843" s="153">
        <f>[1]节奏总纲!AH1843</f>
        <v>128.00754869409064</v>
      </c>
      <c r="AN1843" s="153">
        <f>[1]节奏总纲!AZ1843</f>
        <v>1840</v>
      </c>
      <c r="AO1843" s="153">
        <f>[1]节奏总纲!BA1843</f>
        <v>57.7373330446366</v>
      </c>
      <c r="AP1843" s="153">
        <f>[1]节奏总纲!BB1843</f>
        <v>59.257261512928508</v>
      </c>
      <c r="AQ1843" s="153">
        <f>[1]节奏总纲!BC1843</f>
        <v>61.220405993528892</v>
      </c>
      <c r="AR1843" s="153">
        <f>[1]节奏总纲!BD1843</f>
        <v>64.001096788737044</v>
      </c>
      <c r="AS1843" s="153">
        <f>[1]节奏总纲!BE1843</f>
        <v>68.726273475552645</v>
      </c>
    </row>
    <row r="1844" spans="17:45" x14ac:dyDescent="0.15">
      <c r="Q1844" s="153">
        <f>[1]节奏总纲!AC1844</f>
        <v>1841</v>
      </c>
      <c r="R1844" s="153">
        <f>[1]节奏总纲!AD1844</f>
        <v>108.46194586248622</v>
      </c>
      <c r="S1844" s="153">
        <f>[1]节奏总纲!AE1844</f>
        <v>110.78021566428745</v>
      </c>
      <c r="T1844" s="153">
        <f>[1]节奏总纲!AF1844</f>
        <v>113.95508724505407</v>
      </c>
      <c r="U1844" s="153">
        <f>[1]节奏总纲!AG1844</f>
        <v>118.82240279739305</v>
      </c>
      <c r="V1844" s="153">
        <f>[1]节奏总纲!AH1844</f>
        <v>128.01486970705869</v>
      </c>
      <c r="AN1844" s="153">
        <f>[1]节奏总纲!AZ1844</f>
        <v>1841</v>
      </c>
      <c r="AO1844" s="153">
        <f>[1]节奏总纲!BA1844</f>
        <v>57.74116982070727</v>
      </c>
      <c r="AP1844" s="153">
        <f>[1]节奏总纲!BB1844</f>
        <v>59.2608409755168</v>
      </c>
      <c r="AQ1844" s="153">
        <f>[1]节奏总纲!BC1844</f>
        <v>61.223968852169378</v>
      </c>
      <c r="AR1844" s="153">
        <f>[1]节奏总纲!BD1844</f>
        <v>64.004545325681264</v>
      </c>
      <c r="AS1844" s="153">
        <f>[1]节奏总纲!BE1844</f>
        <v>68.730122194829505</v>
      </c>
    </row>
    <row r="1845" spans="17:45" x14ac:dyDescent="0.15">
      <c r="Q1845" s="153">
        <f>[1]节奏总纲!AC1845</f>
        <v>1842</v>
      </c>
      <c r="R1845" s="153">
        <f>[1]节奏总纲!AD1845</f>
        <v>108.46976055957384</v>
      </c>
      <c r="S1845" s="153">
        <f>[1]节奏总纲!AE1845</f>
        <v>110.78804781021709</v>
      </c>
      <c r="T1845" s="153">
        <f>[1]节奏总纲!AF1845</f>
        <v>113.96344430431586</v>
      </c>
      <c r="U1845" s="153">
        <f>[1]节奏总纲!AG1845</f>
        <v>118.83034652208691</v>
      </c>
      <c r="V1845" s="153">
        <f>[1]节奏总纲!AH1845</f>
        <v>128.02219072002671</v>
      </c>
      <c r="AN1845" s="153">
        <f>[1]节奏总纲!AZ1845</f>
        <v>1842</v>
      </c>
      <c r="AO1845" s="153">
        <f>[1]节奏总纲!BA1845</f>
        <v>57.745006596777941</v>
      </c>
      <c r="AP1845" s="153">
        <f>[1]节奏总纲!BB1845</f>
        <v>59.264420438105098</v>
      </c>
      <c r="AQ1845" s="153">
        <f>[1]节奏总纲!BC1845</f>
        <v>61.227531710809856</v>
      </c>
      <c r="AR1845" s="153">
        <f>[1]节奏总纲!BD1845</f>
        <v>64.007993862625483</v>
      </c>
      <c r="AS1845" s="153">
        <f>[1]节奏总纲!BE1845</f>
        <v>68.733970914106365</v>
      </c>
    </row>
    <row r="1846" spans="17:45" x14ac:dyDescent="0.15">
      <c r="Q1846" s="153">
        <f>[1]节奏总纲!AC1846</f>
        <v>1843</v>
      </c>
      <c r="R1846" s="153">
        <f>[1]节奏总纲!AD1846</f>
        <v>108.47757525666147</v>
      </c>
      <c r="S1846" s="153">
        <f>[1]节奏总纲!AE1846</f>
        <v>110.79587995614672</v>
      </c>
      <c r="T1846" s="153">
        <f>[1]节奏总纲!AF1846</f>
        <v>113.97180136357763</v>
      </c>
      <c r="U1846" s="153">
        <f>[1]节奏总纲!AG1846</f>
        <v>118.83829024678077</v>
      </c>
      <c r="V1846" s="153">
        <f>[1]节奏总纲!AH1846</f>
        <v>128.02951173299473</v>
      </c>
      <c r="AN1846" s="153">
        <f>[1]节奏总纲!AZ1846</f>
        <v>1843</v>
      </c>
      <c r="AO1846" s="153">
        <f>[1]节奏总纲!BA1846</f>
        <v>57.748843372848619</v>
      </c>
      <c r="AP1846" s="153">
        <f>[1]节奏总纲!BB1846</f>
        <v>59.267999900693397</v>
      </c>
      <c r="AQ1846" s="153">
        <f>[1]节奏总纲!BC1846</f>
        <v>61.231094569450342</v>
      </c>
      <c r="AR1846" s="153">
        <f>[1]节奏总纲!BD1846</f>
        <v>64.011442399569702</v>
      </c>
      <c r="AS1846" s="153">
        <f>[1]节奏总纲!BE1846</f>
        <v>68.737819633383225</v>
      </c>
    </row>
    <row r="1847" spans="17:45" x14ac:dyDescent="0.15">
      <c r="Q1847" s="153">
        <f>[1]节奏总纲!AC1847</f>
        <v>1844</v>
      </c>
      <c r="R1847" s="153">
        <f>[1]节奏总纲!AD1847</f>
        <v>108.48538995374909</v>
      </c>
      <c r="S1847" s="153">
        <f>[1]节奏总纲!AE1847</f>
        <v>110.80371210207636</v>
      </c>
      <c r="T1847" s="153">
        <f>[1]节奏总纲!AF1847</f>
        <v>113.98015842283941</v>
      </c>
      <c r="U1847" s="153">
        <f>[1]节奏总纲!AG1847</f>
        <v>118.84623397147463</v>
      </c>
      <c r="V1847" s="153">
        <f>[1]节奏总纲!AH1847</f>
        <v>128.03683274596276</v>
      </c>
      <c r="AN1847" s="153">
        <f>[1]节奏总纲!AZ1847</f>
        <v>1844</v>
      </c>
      <c r="AO1847" s="153">
        <f>[1]节奏总纲!BA1847</f>
        <v>57.752680148919289</v>
      </c>
      <c r="AP1847" s="153">
        <f>[1]节奏总纲!BB1847</f>
        <v>59.271579363281688</v>
      </c>
      <c r="AQ1847" s="153">
        <f>[1]节奏总纲!BC1847</f>
        <v>61.23465742809082</v>
      </c>
      <c r="AR1847" s="153">
        <f>[1]节奏总纲!BD1847</f>
        <v>64.014890936513922</v>
      </c>
      <c r="AS1847" s="153">
        <f>[1]节奏总纲!BE1847</f>
        <v>68.741668352660085</v>
      </c>
    </row>
    <row r="1848" spans="17:45" x14ac:dyDescent="0.15">
      <c r="Q1848" s="153">
        <f>[1]节奏总纲!AC1848</f>
        <v>1845</v>
      </c>
      <c r="R1848" s="153">
        <f>[1]节奏总纲!AD1848</f>
        <v>108.4932046508367</v>
      </c>
      <c r="S1848" s="153">
        <f>[1]节奏总纲!AE1848</f>
        <v>110.811544248006</v>
      </c>
      <c r="T1848" s="153">
        <f>[1]节奏总纲!AF1848</f>
        <v>113.98851548210119</v>
      </c>
      <c r="U1848" s="153">
        <f>[1]节奏总纲!AG1848</f>
        <v>118.85417769616849</v>
      </c>
      <c r="V1848" s="153">
        <f>[1]节奏总纲!AH1848</f>
        <v>128.0441537589308</v>
      </c>
      <c r="AN1848" s="153">
        <f>[1]节奏总纲!AZ1848</f>
        <v>1845</v>
      </c>
      <c r="AO1848" s="153">
        <f>[1]节奏总纲!BA1848</f>
        <v>57.756516924989967</v>
      </c>
      <c r="AP1848" s="153">
        <f>[1]节奏总纲!BB1848</f>
        <v>59.275158825869987</v>
      </c>
      <c r="AQ1848" s="153">
        <f>[1]节奏总纲!BC1848</f>
        <v>61.238220286731305</v>
      </c>
      <c r="AR1848" s="153">
        <f>[1]节奏总纲!BD1848</f>
        <v>64.018339473458141</v>
      </c>
      <c r="AS1848" s="153">
        <f>[1]节奏总纲!BE1848</f>
        <v>68.745517071936945</v>
      </c>
    </row>
    <row r="1849" spans="17:45" x14ac:dyDescent="0.15">
      <c r="Q1849" s="153">
        <f>[1]节奏总纲!AC1849</f>
        <v>1846</v>
      </c>
      <c r="R1849" s="153">
        <f>[1]节奏总纲!AD1849</f>
        <v>108.50101934792433</v>
      </c>
      <c r="S1849" s="153">
        <f>[1]节奏总纲!AE1849</f>
        <v>110.81937639393564</v>
      </c>
      <c r="T1849" s="153">
        <f>[1]节奏总纲!AF1849</f>
        <v>113.99687254136296</v>
      </c>
      <c r="U1849" s="153">
        <f>[1]节奏总纲!AG1849</f>
        <v>118.86212142086235</v>
      </c>
      <c r="V1849" s="153">
        <f>[1]节奏总纲!AH1849</f>
        <v>128.05147477189882</v>
      </c>
      <c r="AN1849" s="153">
        <f>[1]节奏总纲!AZ1849</f>
        <v>1846</v>
      </c>
      <c r="AO1849" s="153">
        <f>[1]节奏总纲!BA1849</f>
        <v>57.760353701060637</v>
      </c>
      <c r="AP1849" s="153">
        <f>[1]节奏总纲!BB1849</f>
        <v>59.278738288458285</v>
      </c>
      <c r="AQ1849" s="153">
        <f>[1]节奏总纲!BC1849</f>
        <v>61.241783145371784</v>
      </c>
      <c r="AR1849" s="153">
        <f>[1]节奏总纲!BD1849</f>
        <v>64.021788010402361</v>
      </c>
      <c r="AS1849" s="153">
        <f>[1]节奏总纲!BE1849</f>
        <v>68.749365791213805</v>
      </c>
    </row>
    <row r="1850" spans="17:45" x14ac:dyDescent="0.15">
      <c r="Q1850" s="153">
        <f>[1]节奏总纲!AC1850</f>
        <v>1847</v>
      </c>
      <c r="R1850" s="153">
        <f>[1]节奏总纲!AD1850</f>
        <v>108.50883404501195</v>
      </c>
      <c r="S1850" s="153">
        <f>[1]节奏总纲!AE1850</f>
        <v>110.82720853986528</v>
      </c>
      <c r="T1850" s="153">
        <f>[1]节奏总纲!AF1850</f>
        <v>114.00506310234596</v>
      </c>
      <c r="U1850" s="153">
        <f>[1]节奏总纲!AG1850</f>
        <v>118.87006514555621</v>
      </c>
      <c r="V1850" s="153">
        <f>[1]节奏总纲!AH1850</f>
        <v>128.05879578486685</v>
      </c>
      <c r="AN1850" s="153">
        <f>[1]节奏总纲!AZ1850</f>
        <v>1847</v>
      </c>
      <c r="AO1850" s="153">
        <f>[1]节奏总纲!BA1850</f>
        <v>57.764190477131308</v>
      </c>
      <c r="AP1850" s="153">
        <f>[1]节奏总纲!BB1850</f>
        <v>59.282317751046577</v>
      </c>
      <c r="AQ1850" s="153">
        <f>[1]节奏总纲!BC1850</f>
        <v>61.245346004012269</v>
      </c>
      <c r="AR1850" s="153">
        <f>[1]节奏总纲!BD1850</f>
        <v>64.02523654734658</v>
      </c>
      <c r="AS1850" s="153">
        <f>[1]节奏总纲!BE1850</f>
        <v>68.753214510490665</v>
      </c>
    </row>
    <row r="1851" spans="17:45" x14ac:dyDescent="0.15">
      <c r="Q1851" s="153">
        <f>[1]节奏总纲!AC1851</f>
        <v>1848</v>
      </c>
      <c r="R1851" s="153">
        <f>[1]节奏总纲!AD1851</f>
        <v>108.51664874209958</v>
      </c>
      <c r="S1851" s="153">
        <f>[1]节奏总纲!AE1851</f>
        <v>110.83504068579492</v>
      </c>
      <c r="T1851" s="153">
        <f>[1]节奏总纲!AF1851</f>
        <v>114.01315409234498</v>
      </c>
      <c r="U1851" s="153">
        <f>[1]节奏总纲!AG1851</f>
        <v>118.87800887025007</v>
      </c>
      <c r="V1851" s="153">
        <f>[1]节奏总纲!AH1851</f>
        <v>128.06611679783487</v>
      </c>
      <c r="AN1851" s="153">
        <f>[1]节奏总纲!AZ1851</f>
        <v>1848</v>
      </c>
      <c r="AO1851" s="153">
        <f>[1]节奏总纲!BA1851</f>
        <v>57.768027253201986</v>
      </c>
      <c r="AP1851" s="153">
        <f>[1]节奏总纲!BB1851</f>
        <v>59.285897213634875</v>
      </c>
      <c r="AQ1851" s="153">
        <f>[1]节奏总纲!BC1851</f>
        <v>61.248908862652748</v>
      </c>
      <c r="AR1851" s="153">
        <f>[1]节奏总纲!BD1851</f>
        <v>64.0286850842908</v>
      </c>
      <c r="AS1851" s="153">
        <f>[1]节奏总纲!BE1851</f>
        <v>68.757063229767525</v>
      </c>
    </row>
    <row r="1852" spans="17:45" x14ac:dyDescent="0.15">
      <c r="Q1852" s="153">
        <f>[1]节奏总纲!AC1852</f>
        <v>1849</v>
      </c>
      <c r="R1852" s="153">
        <f>[1]节奏总纲!AD1852</f>
        <v>108.52446343918719</v>
      </c>
      <c r="S1852" s="153">
        <f>[1]节奏总纲!AE1852</f>
        <v>110.84287283172456</v>
      </c>
      <c r="T1852" s="153">
        <f>[1]节奏总纲!AF1852</f>
        <v>114.02124508234398</v>
      </c>
      <c r="U1852" s="153">
        <f>[1]节奏总纲!AG1852</f>
        <v>118.88595259494393</v>
      </c>
      <c r="V1852" s="153">
        <f>[1]节奏总纲!AH1852</f>
        <v>128.07343781080291</v>
      </c>
      <c r="AN1852" s="153">
        <f>[1]节奏总纲!AZ1852</f>
        <v>1849</v>
      </c>
      <c r="AO1852" s="153">
        <f>[1]节奏总纲!BA1852</f>
        <v>57.771864029272656</v>
      </c>
      <c r="AP1852" s="153">
        <f>[1]节奏总纲!BB1852</f>
        <v>59.289476676223174</v>
      </c>
      <c r="AQ1852" s="153">
        <f>[1]节奏总纲!BC1852</f>
        <v>61.252471721293233</v>
      </c>
      <c r="AR1852" s="153">
        <f>[1]节奏总纲!BD1852</f>
        <v>64.032133621235019</v>
      </c>
      <c r="AS1852" s="153">
        <f>[1]节奏总纲!BE1852</f>
        <v>68.760911949044399</v>
      </c>
    </row>
    <row r="1853" spans="17:45" x14ac:dyDescent="0.15">
      <c r="Q1853" s="153">
        <f>[1]节奏总纲!AC1853</f>
        <v>1850</v>
      </c>
      <c r="R1853" s="153">
        <f>[1]节奏总纲!AD1853</f>
        <v>108.53227813627481</v>
      </c>
      <c r="S1853" s="153">
        <f>[1]节奏总纲!AE1853</f>
        <v>110.8507049776542</v>
      </c>
      <c r="T1853" s="153">
        <f>[1]节奏总纲!AF1853</f>
        <v>114.02933607234299</v>
      </c>
      <c r="U1853" s="153">
        <f>[1]节奏总纲!AG1853</f>
        <v>118.89389631963779</v>
      </c>
      <c r="V1853" s="153">
        <f>[1]节奏总纲!AH1853</f>
        <v>128.08075882377094</v>
      </c>
      <c r="AN1853" s="153">
        <f>[1]节奏总纲!AZ1853</f>
        <v>1850</v>
      </c>
      <c r="AO1853" s="153">
        <f>[1]节奏总纲!BA1853</f>
        <v>57.775700805343334</v>
      </c>
      <c r="AP1853" s="153">
        <f>[1]节奏总纲!BB1853</f>
        <v>59.293056138811473</v>
      </c>
      <c r="AQ1853" s="153">
        <f>[1]节奏总纲!BC1853</f>
        <v>61.256034579933711</v>
      </c>
      <c r="AR1853" s="153">
        <f>[1]节奏总纲!BD1853</f>
        <v>64.035582158179238</v>
      </c>
      <c r="AS1853" s="153">
        <f>[1]节奏总纲!BE1853</f>
        <v>68.764760668321259</v>
      </c>
    </row>
    <row r="1854" spans="17:45" x14ac:dyDescent="0.15">
      <c r="Q1854" s="153">
        <f>[1]节奏总纲!AC1854</f>
        <v>1851</v>
      </c>
      <c r="R1854" s="153">
        <f>[1]节奏总纲!AD1854</f>
        <v>108.54009283336244</v>
      </c>
      <c r="S1854" s="153">
        <f>[1]节奏总纲!AE1854</f>
        <v>110.85853712358384</v>
      </c>
      <c r="T1854" s="153">
        <f>[1]节奏总纲!AF1854</f>
        <v>114.037427062342</v>
      </c>
      <c r="U1854" s="153">
        <f>[1]节奏总纲!AG1854</f>
        <v>118.90184004433165</v>
      </c>
      <c r="V1854" s="153">
        <f>[1]节奏总纲!AH1854</f>
        <v>128.08807983673896</v>
      </c>
      <c r="AN1854" s="153">
        <f>[1]节奏总纲!AZ1854</f>
        <v>1851</v>
      </c>
      <c r="AO1854" s="153">
        <f>[1]节奏总纲!BA1854</f>
        <v>57.779537581414004</v>
      </c>
      <c r="AP1854" s="153">
        <f>[1]节奏总纲!BB1854</f>
        <v>59.296635601399764</v>
      </c>
      <c r="AQ1854" s="153">
        <f>[1]节奏总纲!BC1854</f>
        <v>61.259597438574197</v>
      </c>
      <c r="AR1854" s="153">
        <f>[1]节奏总纲!BD1854</f>
        <v>64.039030695123472</v>
      </c>
      <c r="AS1854" s="153">
        <f>[1]节奏总纲!BE1854</f>
        <v>68.768609387598119</v>
      </c>
    </row>
    <row r="1855" spans="17:45" x14ac:dyDescent="0.15">
      <c r="Q1855" s="153">
        <f>[1]节奏总纲!AC1855</f>
        <v>1852</v>
      </c>
      <c r="R1855" s="153">
        <f>[1]节奏总纲!AD1855</f>
        <v>108.54790753045006</v>
      </c>
      <c r="S1855" s="153">
        <f>[1]节奏总纲!AE1855</f>
        <v>110.86636926951348</v>
      </c>
      <c r="T1855" s="153">
        <f>[1]节奏总纲!AF1855</f>
        <v>114.04551805234101</v>
      </c>
      <c r="U1855" s="153">
        <f>[1]节奏总纲!AG1855</f>
        <v>118.90978376902551</v>
      </c>
      <c r="V1855" s="153">
        <f>[1]节奏总纲!AH1855</f>
        <v>128.09540084970698</v>
      </c>
      <c r="AN1855" s="153">
        <f>[1]节奏总纲!AZ1855</f>
        <v>1852</v>
      </c>
      <c r="AO1855" s="153">
        <f>[1]节奏总纲!BA1855</f>
        <v>57.783374357484675</v>
      </c>
      <c r="AP1855" s="153">
        <f>[1]节奏总纲!BB1855</f>
        <v>59.300215063988063</v>
      </c>
      <c r="AQ1855" s="153">
        <f>[1]节奏总纲!BC1855</f>
        <v>61.263160297214675</v>
      </c>
      <c r="AR1855" s="153">
        <f>[1]节奏总纲!BD1855</f>
        <v>64.042479232067691</v>
      </c>
      <c r="AS1855" s="153">
        <f>[1]节奏总纲!BE1855</f>
        <v>68.772458106874979</v>
      </c>
    </row>
    <row r="1856" spans="17:45" x14ac:dyDescent="0.15">
      <c r="Q1856" s="153">
        <f>[1]节奏总纲!AC1856</f>
        <v>1853</v>
      </c>
      <c r="R1856" s="153">
        <f>[1]节奏总纲!AD1856</f>
        <v>108.55572222753769</v>
      </c>
      <c r="S1856" s="153">
        <f>[1]节奏总纲!AE1856</f>
        <v>110.87420141544312</v>
      </c>
      <c r="T1856" s="153">
        <f>[1]节奏总纲!AF1856</f>
        <v>114.05360904234003</v>
      </c>
      <c r="U1856" s="153">
        <f>[1]节奏总纲!AG1856</f>
        <v>118.91772749371937</v>
      </c>
      <c r="V1856" s="153">
        <f>[1]节奏总纲!AH1856</f>
        <v>128.10272186267503</v>
      </c>
      <c r="AN1856" s="153">
        <f>[1]节奏总纲!AZ1856</f>
        <v>1853</v>
      </c>
      <c r="AO1856" s="153">
        <f>[1]节奏总纲!BA1856</f>
        <v>57.787211133555353</v>
      </c>
      <c r="AP1856" s="153">
        <f>[1]节奏总纲!BB1856</f>
        <v>59.303794526576361</v>
      </c>
      <c r="AQ1856" s="153">
        <f>[1]节奏总纲!BC1856</f>
        <v>61.266723155855161</v>
      </c>
      <c r="AR1856" s="153">
        <f>[1]节奏总纲!BD1856</f>
        <v>64.045927769011911</v>
      </c>
      <c r="AS1856" s="153">
        <f>[1]节奏总纲!BE1856</f>
        <v>68.776306826151838</v>
      </c>
    </row>
    <row r="1857" spans="17:45" x14ac:dyDescent="0.15">
      <c r="Q1857" s="153">
        <f>[1]节奏总纲!AC1857</f>
        <v>1854</v>
      </c>
      <c r="R1857" s="153">
        <f>[1]节奏总纲!AD1857</f>
        <v>108.5635369246253</v>
      </c>
      <c r="S1857" s="153">
        <f>[1]节奏总纲!AE1857</f>
        <v>110.88203356137275</v>
      </c>
      <c r="T1857" s="153">
        <f>[1]节奏总纲!AF1857</f>
        <v>114.06170003233903</v>
      </c>
      <c r="U1857" s="153">
        <f>[1]节奏总纲!AG1857</f>
        <v>118.92567121841323</v>
      </c>
      <c r="V1857" s="153">
        <f>[1]节奏总纲!AH1857</f>
        <v>128.11004287564305</v>
      </c>
      <c r="AN1857" s="153">
        <f>[1]节奏总纲!AZ1857</f>
        <v>1854</v>
      </c>
      <c r="AO1857" s="153">
        <f>[1]节奏总纲!BA1857</f>
        <v>57.791047909626023</v>
      </c>
      <c r="AP1857" s="153">
        <f>[1]节奏总纲!BB1857</f>
        <v>59.307373989164653</v>
      </c>
      <c r="AQ1857" s="153">
        <f>[1]节奏总纲!BC1857</f>
        <v>61.270286014495639</v>
      </c>
      <c r="AR1857" s="153">
        <f>[1]节奏总纲!BD1857</f>
        <v>64.04937630595613</v>
      </c>
      <c r="AS1857" s="153">
        <f>[1]节奏总纲!BE1857</f>
        <v>68.780155545428698</v>
      </c>
    </row>
    <row r="1858" spans="17:45" x14ac:dyDescent="0.15">
      <c r="Q1858" s="153">
        <f>[1]节奏总纲!AC1858</f>
        <v>1855</v>
      </c>
      <c r="R1858" s="153">
        <f>[1]节奏总纲!AD1858</f>
        <v>108.57135162171292</v>
      </c>
      <c r="S1858" s="153">
        <f>[1]节奏总纲!AE1858</f>
        <v>110.88986570730239</v>
      </c>
      <c r="T1858" s="153">
        <f>[1]节奏总纲!AF1858</f>
        <v>114.06979102233805</v>
      </c>
      <c r="U1858" s="153">
        <f>[1]节奏总纲!AG1858</f>
        <v>118.93361494310709</v>
      </c>
      <c r="V1858" s="153">
        <f>[1]节奏总纲!AH1858</f>
        <v>128.11736388861107</v>
      </c>
      <c r="AN1858" s="153">
        <f>[1]节奏总纲!AZ1858</f>
        <v>1855</v>
      </c>
      <c r="AO1858" s="153">
        <f>[1]节奏总纲!BA1858</f>
        <v>57.794884685696701</v>
      </c>
      <c r="AP1858" s="153">
        <f>[1]节奏总纲!BB1858</f>
        <v>59.310953451752951</v>
      </c>
      <c r="AQ1858" s="153">
        <f>[1]节奏总纲!BC1858</f>
        <v>61.273848873136124</v>
      </c>
      <c r="AR1858" s="153">
        <f>[1]节奏总纲!BD1858</f>
        <v>64.05282484290035</v>
      </c>
      <c r="AS1858" s="153">
        <f>[1]节奏总纲!BE1858</f>
        <v>68.784004264705558</v>
      </c>
    </row>
    <row r="1859" spans="17:45" x14ac:dyDescent="0.15">
      <c r="Q1859" s="153">
        <f>[1]节奏总纲!AC1859</f>
        <v>1856</v>
      </c>
      <c r="R1859" s="153">
        <f>[1]节奏总纲!AD1859</f>
        <v>108.57916631880055</v>
      </c>
      <c r="S1859" s="153">
        <f>[1]节奏总纲!AE1859</f>
        <v>110.89769785323203</v>
      </c>
      <c r="T1859" s="153">
        <f>[1]节奏总纲!AF1859</f>
        <v>114.07788201233706</v>
      </c>
      <c r="U1859" s="153">
        <f>[1]节奏总纲!AG1859</f>
        <v>118.94155866780095</v>
      </c>
      <c r="V1859" s="153">
        <f>[1]节奏总纲!AH1859</f>
        <v>128.12468490157909</v>
      </c>
      <c r="AN1859" s="153">
        <f>[1]节奏总纲!AZ1859</f>
        <v>1856</v>
      </c>
      <c r="AO1859" s="153">
        <f>[1]节奏总纲!BA1859</f>
        <v>57.798721461767371</v>
      </c>
      <c r="AP1859" s="153">
        <f>[1]节奏总纲!BB1859</f>
        <v>59.31453291434125</v>
      </c>
      <c r="AQ1859" s="153">
        <f>[1]节奏总纲!BC1859</f>
        <v>61.277411731776603</v>
      </c>
      <c r="AR1859" s="153">
        <f>[1]节奏总纲!BD1859</f>
        <v>64.056273379844569</v>
      </c>
      <c r="AS1859" s="153">
        <f>[1]节奏总纲!BE1859</f>
        <v>68.787852983982418</v>
      </c>
    </row>
    <row r="1860" spans="17:45" x14ac:dyDescent="0.15">
      <c r="Q1860" s="153">
        <f>[1]节奏总纲!AC1860</f>
        <v>1857</v>
      </c>
      <c r="R1860" s="153">
        <f>[1]节奏总纲!AD1860</f>
        <v>108.58698101588817</v>
      </c>
      <c r="S1860" s="153">
        <f>[1]节奏总纲!AE1860</f>
        <v>110.90552999916167</v>
      </c>
      <c r="T1860" s="153">
        <f>[1]节奏总纲!AF1860</f>
        <v>114.08597300233608</v>
      </c>
      <c r="U1860" s="153">
        <f>[1]节奏总纲!AG1860</f>
        <v>118.94950239249481</v>
      </c>
      <c r="V1860" s="153">
        <f>[1]节奏总纲!AH1860</f>
        <v>128.13200591454714</v>
      </c>
      <c r="AN1860" s="153">
        <f>[1]节奏总纲!AZ1860</f>
        <v>1857</v>
      </c>
      <c r="AO1860" s="153">
        <f>[1]节奏总纲!BA1860</f>
        <v>57.802558237838049</v>
      </c>
      <c r="AP1860" s="153">
        <f>[1]节奏总纲!BB1860</f>
        <v>59.318112376929541</v>
      </c>
      <c r="AQ1860" s="153">
        <f>[1]节奏总纲!BC1860</f>
        <v>61.280974590417088</v>
      </c>
      <c r="AR1860" s="153">
        <f>[1]节奏总纲!BD1860</f>
        <v>64.059721916788789</v>
      </c>
      <c r="AS1860" s="153">
        <f>[1]节奏总纲!BE1860</f>
        <v>68.791701703259278</v>
      </c>
    </row>
    <row r="1861" spans="17:45" x14ac:dyDescent="0.15">
      <c r="Q1861" s="153">
        <f>[1]节奏总纲!AC1861</f>
        <v>1858</v>
      </c>
      <c r="R1861" s="153">
        <f>[1]节奏总纲!AD1861</f>
        <v>108.5947957129758</v>
      </c>
      <c r="S1861" s="153">
        <f>[1]节奏总纲!AE1861</f>
        <v>110.91336214509131</v>
      </c>
      <c r="T1861" s="153">
        <f>[1]节奏总纲!AF1861</f>
        <v>114.09406399233508</v>
      </c>
      <c r="U1861" s="153">
        <f>[1]节奏总纲!AG1861</f>
        <v>118.95744611718867</v>
      </c>
      <c r="V1861" s="153">
        <f>[1]节奏总纲!AH1861</f>
        <v>128.13932692751516</v>
      </c>
      <c r="AN1861" s="153">
        <f>[1]节奏总纲!AZ1861</f>
        <v>1858</v>
      </c>
      <c r="AO1861" s="153">
        <f>[1]节奏总纲!BA1861</f>
        <v>57.80639501390872</v>
      </c>
      <c r="AP1861" s="153">
        <f>[1]节奏总纲!BB1861</f>
        <v>59.32169183951784</v>
      </c>
      <c r="AQ1861" s="153">
        <f>[1]节奏总纲!BC1861</f>
        <v>61.284537449057567</v>
      </c>
      <c r="AR1861" s="153">
        <f>[1]节奏总纲!BD1861</f>
        <v>64.063170453733008</v>
      </c>
      <c r="AS1861" s="153">
        <f>[1]节奏总纲!BE1861</f>
        <v>68.795550422536138</v>
      </c>
    </row>
    <row r="1862" spans="17:45" x14ac:dyDescent="0.15">
      <c r="Q1862" s="153">
        <f>[1]节奏总纲!AC1862</f>
        <v>1859</v>
      </c>
      <c r="R1862" s="153">
        <f>[1]节奏总纲!AD1862</f>
        <v>108.60261041006341</v>
      </c>
      <c r="S1862" s="153">
        <f>[1]节奏总纲!AE1862</f>
        <v>110.92119429102095</v>
      </c>
      <c r="T1862" s="153">
        <f>[1]节奏总纲!AF1862</f>
        <v>114.1021549823341</v>
      </c>
      <c r="U1862" s="153">
        <f>[1]节奏总纲!AG1862</f>
        <v>118.96538984188253</v>
      </c>
      <c r="V1862" s="153">
        <f>[1]节奏总纲!AH1862</f>
        <v>128.14664794048318</v>
      </c>
      <c r="AN1862" s="153">
        <f>[1]节奏总纲!AZ1862</f>
        <v>1859</v>
      </c>
      <c r="AO1862" s="153">
        <f>[1]节奏总纲!BA1862</f>
        <v>57.81023178997939</v>
      </c>
      <c r="AP1862" s="153">
        <f>[1]节奏总纲!BB1862</f>
        <v>59.325271302106138</v>
      </c>
      <c r="AQ1862" s="153">
        <f>[1]节奏总纲!BC1862</f>
        <v>61.288100307698052</v>
      </c>
      <c r="AR1862" s="153">
        <f>[1]节奏总纲!BD1862</f>
        <v>64.066618990677227</v>
      </c>
      <c r="AS1862" s="153">
        <f>[1]节奏总纲!BE1862</f>
        <v>68.799399141812998</v>
      </c>
    </row>
    <row r="1863" spans="17:45" x14ac:dyDescent="0.15">
      <c r="Q1863" s="153">
        <f>[1]节奏总纲!AC1863</f>
        <v>1860</v>
      </c>
      <c r="R1863" s="153">
        <f>[1]节奏总纲!AD1863</f>
        <v>108.61042510715103</v>
      </c>
      <c r="S1863" s="153">
        <f>[1]节奏总纲!AE1863</f>
        <v>110.92902643695059</v>
      </c>
      <c r="T1863" s="153">
        <f>[1]节奏总纲!AF1863</f>
        <v>114.1102459723331</v>
      </c>
      <c r="U1863" s="153">
        <f>[1]节奏总纲!AG1863</f>
        <v>118.97333356657639</v>
      </c>
      <c r="V1863" s="153">
        <f>[1]节奏总纲!AH1863</f>
        <v>128.1539689534512</v>
      </c>
      <c r="AN1863" s="153">
        <f>[1]节奏总纲!AZ1863</f>
        <v>1860</v>
      </c>
      <c r="AO1863" s="153">
        <f>[1]节奏总纲!BA1863</f>
        <v>57.814068566050068</v>
      </c>
      <c r="AP1863" s="153">
        <f>[1]节奏总纲!BB1863</f>
        <v>59.32885076469443</v>
      </c>
      <c r="AQ1863" s="153">
        <f>[1]节奏总纲!BC1863</f>
        <v>61.291663166338537</v>
      </c>
      <c r="AR1863" s="153">
        <f>[1]节奏总纲!BD1863</f>
        <v>64.070067527621447</v>
      </c>
      <c r="AS1863" s="153">
        <f>[1]节奏总纲!BE1863</f>
        <v>68.803247861089858</v>
      </c>
    </row>
    <row r="1864" spans="17:45" x14ac:dyDescent="0.15">
      <c r="Q1864" s="153">
        <f>[1]节奏总纲!AC1864</f>
        <v>1861</v>
      </c>
      <c r="R1864" s="153">
        <f>[1]节奏总纲!AD1864</f>
        <v>108.61823980423866</v>
      </c>
      <c r="S1864" s="153">
        <f>[1]节奏总纲!AE1864</f>
        <v>110.93685858288023</v>
      </c>
      <c r="T1864" s="153">
        <f>[1]节奏总纲!AF1864</f>
        <v>114.11833696233212</v>
      </c>
      <c r="U1864" s="153">
        <f>[1]节奏总纲!AG1864</f>
        <v>118.98127729127025</v>
      </c>
      <c r="V1864" s="153">
        <f>[1]节奏总纲!AH1864</f>
        <v>128.16128996641925</v>
      </c>
      <c r="AN1864" s="153">
        <f>[1]节奏总纲!AZ1864</f>
        <v>1861</v>
      </c>
      <c r="AO1864" s="153">
        <f>[1]节奏总纲!BA1864</f>
        <v>57.817905342120739</v>
      </c>
      <c r="AP1864" s="153">
        <f>[1]节奏总纲!BB1864</f>
        <v>59.332430227282728</v>
      </c>
      <c r="AQ1864" s="153">
        <f>[1]节奏总纲!BC1864</f>
        <v>61.295226024979016</v>
      </c>
      <c r="AR1864" s="153">
        <f>[1]节奏总纲!BD1864</f>
        <v>64.073516064565666</v>
      </c>
      <c r="AS1864" s="153">
        <f>[1]节奏总纲!BE1864</f>
        <v>68.807096580366732</v>
      </c>
    </row>
    <row r="1865" spans="17:45" x14ac:dyDescent="0.15">
      <c r="Q1865" s="153">
        <f>[1]节奏总纲!AC1865</f>
        <v>1862</v>
      </c>
      <c r="R1865" s="153">
        <f>[1]节奏总纲!AD1865</f>
        <v>108.62605450132628</v>
      </c>
      <c r="S1865" s="153">
        <f>[1]节奏总纲!AE1865</f>
        <v>110.94469072880987</v>
      </c>
      <c r="T1865" s="153">
        <f>[1]节奏总纲!AF1865</f>
        <v>114.12642795233113</v>
      </c>
      <c r="U1865" s="153">
        <f>[1]节奏总纲!AG1865</f>
        <v>118.98922101596411</v>
      </c>
      <c r="V1865" s="153">
        <f>[1]节奏总纲!AH1865</f>
        <v>128.16861097938727</v>
      </c>
      <c r="AN1865" s="153">
        <f>[1]节奏总纲!AZ1865</f>
        <v>1862</v>
      </c>
      <c r="AO1865" s="153">
        <f>[1]节奏总纲!BA1865</f>
        <v>57.821742118191416</v>
      </c>
      <c r="AP1865" s="153">
        <f>[1]节奏总纲!BB1865</f>
        <v>59.336009689871027</v>
      </c>
      <c r="AQ1865" s="153">
        <f>[1]节奏总纲!BC1865</f>
        <v>61.298788883619501</v>
      </c>
      <c r="AR1865" s="153">
        <f>[1]节奏总纲!BD1865</f>
        <v>64.0769646015099</v>
      </c>
      <c r="AS1865" s="153">
        <f>[1]节奏总纲!BE1865</f>
        <v>68.810945299643592</v>
      </c>
    </row>
    <row r="1866" spans="17:45" x14ac:dyDescent="0.15">
      <c r="Q1866" s="153">
        <f>[1]节奏总纲!AC1866</f>
        <v>1863</v>
      </c>
      <c r="R1866" s="153">
        <f>[1]节奏总纲!AD1866</f>
        <v>108.63386919841389</v>
      </c>
      <c r="S1866" s="153">
        <f>[1]节奏总纲!AE1866</f>
        <v>110.95252287473951</v>
      </c>
      <c r="T1866" s="153">
        <f>[1]节奏总纲!AF1866</f>
        <v>114.13451894233015</v>
      </c>
      <c r="U1866" s="153">
        <f>[1]节奏总纲!AG1866</f>
        <v>118.99716474065796</v>
      </c>
      <c r="V1866" s="153">
        <f>[1]节奏总纲!AH1866</f>
        <v>128.17593199235529</v>
      </c>
      <c r="AN1866" s="153">
        <f>[1]节奏总纲!AZ1866</f>
        <v>1863</v>
      </c>
      <c r="AO1866" s="153">
        <f>[1]节奏总纲!BA1866</f>
        <v>57.825578894262087</v>
      </c>
      <c r="AP1866" s="153">
        <f>[1]节奏总纲!BB1866</f>
        <v>59.339589152459325</v>
      </c>
      <c r="AQ1866" s="153">
        <f>[1]节奏总纲!BC1866</f>
        <v>61.30235174225998</v>
      </c>
      <c r="AR1866" s="153">
        <f>[1]节奏总纲!BD1866</f>
        <v>64.080413138454119</v>
      </c>
      <c r="AS1866" s="153">
        <f>[1]节奏总纲!BE1866</f>
        <v>68.814794018920452</v>
      </c>
    </row>
    <row r="1867" spans="17:45" x14ac:dyDescent="0.15">
      <c r="Q1867" s="153">
        <f>[1]节奏总纲!AC1867</f>
        <v>1864</v>
      </c>
      <c r="R1867" s="153">
        <f>[1]节奏总纲!AD1867</f>
        <v>108.64168389550152</v>
      </c>
      <c r="S1867" s="153">
        <f>[1]节奏总纲!AE1867</f>
        <v>110.96035502066914</v>
      </c>
      <c r="T1867" s="153">
        <f>[1]节奏总纲!AF1867</f>
        <v>114.14260993232915</v>
      </c>
      <c r="U1867" s="153">
        <f>[1]节奏总纲!AG1867</f>
        <v>119.0051374591733</v>
      </c>
      <c r="V1867" s="153">
        <f>[1]节奏总纲!AH1867</f>
        <v>128.18325300532331</v>
      </c>
      <c r="AN1867" s="153">
        <f>[1]节奏总纲!AZ1867</f>
        <v>1864</v>
      </c>
      <c r="AO1867" s="153">
        <f>[1]节奏总纲!BA1867</f>
        <v>57.829415670332757</v>
      </c>
      <c r="AP1867" s="153">
        <f>[1]节奏总纲!BB1867</f>
        <v>59.343168615047617</v>
      </c>
      <c r="AQ1867" s="153">
        <f>[1]节奏总纲!BC1867</f>
        <v>61.305914600900465</v>
      </c>
      <c r="AR1867" s="153">
        <f>[1]节奏总纲!BD1867</f>
        <v>64.083861675398339</v>
      </c>
      <c r="AS1867" s="153">
        <f>[1]节奏总纲!BE1867</f>
        <v>68.818642738197312</v>
      </c>
    </row>
    <row r="1868" spans="17:45" x14ac:dyDescent="0.15">
      <c r="Q1868" s="153">
        <f>[1]节奏总纲!AC1868</f>
        <v>1865</v>
      </c>
      <c r="R1868" s="153">
        <f>[1]节奏总纲!AD1868</f>
        <v>108.64949859258914</v>
      </c>
      <c r="S1868" s="153">
        <f>[1]节奏总纲!AE1868</f>
        <v>110.96818716659878</v>
      </c>
      <c r="T1868" s="153">
        <f>[1]节奏总纲!AF1868</f>
        <v>114.15070092232817</v>
      </c>
      <c r="U1868" s="153">
        <f>[1]节奏总纲!AG1868</f>
        <v>119.01312626960618</v>
      </c>
      <c r="V1868" s="153">
        <f>[1]节奏总纲!AH1868</f>
        <v>128.19057401829136</v>
      </c>
      <c r="AN1868" s="153">
        <f>[1]节奏总纲!AZ1868</f>
        <v>1865</v>
      </c>
      <c r="AO1868" s="153">
        <f>[1]节奏总纲!BA1868</f>
        <v>57.833252446403435</v>
      </c>
      <c r="AP1868" s="153">
        <f>[1]节奏总纲!BB1868</f>
        <v>59.346748077635915</v>
      </c>
      <c r="AQ1868" s="153">
        <f>[1]节奏总纲!BC1868</f>
        <v>61.309477459540943</v>
      </c>
      <c r="AR1868" s="153">
        <f>[1]节奏总纲!BD1868</f>
        <v>64.087310212342558</v>
      </c>
      <c r="AS1868" s="153">
        <f>[1]节奏总纲!BE1868</f>
        <v>68.822491457474172</v>
      </c>
    </row>
    <row r="1869" spans="17:45" x14ac:dyDescent="0.15">
      <c r="Q1869" s="153">
        <f>[1]节奏总纲!AC1869</f>
        <v>1866</v>
      </c>
      <c r="R1869" s="153">
        <f>[1]节奏总纲!AD1869</f>
        <v>108.65731328967676</v>
      </c>
      <c r="S1869" s="153">
        <f>[1]节奏总纲!AE1869</f>
        <v>110.97601931252842</v>
      </c>
      <c r="T1869" s="153">
        <f>[1]节奏总纲!AF1869</f>
        <v>114.15879191232717</v>
      </c>
      <c r="U1869" s="153">
        <f>[1]节奏总纲!AG1869</f>
        <v>119.02111508003905</v>
      </c>
      <c r="V1869" s="153">
        <f>[1]节奏总纲!AH1869</f>
        <v>128.19789503125938</v>
      </c>
      <c r="AN1869" s="153">
        <f>[1]节奏总纲!AZ1869</f>
        <v>1866</v>
      </c>
      <c r="AO1869" s="153">
        <f>[1]节奏总纲!BA1869</f>
        <v>57.837089222474106</v>
      </c>
      <c r="AP1869" s="153">
        <f>[1]节奏总纲!BB1869</f>
        <v>59.350327540224214</v>
      </c>
      <c r="AQ1869" s="153">
        <f>[1]节奏总纲!BC1869</f>
        <v>61.313040318181429</v>
      </c>
      <c r="AR1869" s="153">
        <f>[1]节奏总纲!BD1869</f>
        <v>64.090758749286778</v>
      </c>
      <c r="AS1869" s="153">
        <f>[1]节奏总纲!BE1869</f>
        <v>68.826340176751032</v>
      </c>
    </row>
    <row r="1870" spans="17:45" x14ac:dyDescent="0.15">
      <c r="Q1870" s="153">
        <f>[1]节奏总纲!AC1870</f>
        <v>1867</v>
      </c>
      <c r="R1870" s="153">
        <f>[1]节奏总纲!AD1870</f>
        <v>108.66512798676439</v>
      </c>
      <c r="S1870" s="153">
        <f>[1]节奏总纲!AE1870</f>
        <v>110.98385145845806</v>
      </c>
      <c r="T1870" s="153">
        <f>[1]节奏总纲!AF1870</f>
        <v>114.16688290232619</v>
      </c>
      <c r="U1870" s="153">
        <f>[1]节奏总纲!AG1870</f>
        <v>119.02910389047193</v>
      </c>
      <c r="V1870" s="153">
        <f>[1]节奏总纲!AH1870</f>
        <v>128.2052160442274</v>
      </c>
      <c r="AN1870" s="153">
        <f>[1]节奏总纲!AZ1870</f>
        <v>1867</v>
      </c>
      <c r="AO1870" s="153">
        <f>[1]节奏总纲!BA1870</f>
        <v>57.840925998544783</v>
      </c>
      <c r="AP1870" s="153">
        <f>[1]节奏总纲!BB1870</f>
        <v>59.353907002812505</v>
      </c>
      <c r="AQ1870" s="153">
        <f>[1]节奏总纲!BC1870</f>
        <v>61.316603176821907</v>
      </c>
      <c r="AR1870" s="153">
        <f>[1]节奏总纲!BD1870</f>
        <v>64.094207286230997</v>
      </c>
      <c r="AS1870" s="153">
        <f>[1]节奏总纲!BE1870</f>
        <v>68.830188896027892</v>
      </c>
    </row>
    <row r="1871" spans="17:45" x14ac:dyDescent="0.15">
      <c r="Q1871" s="153">
        <f>[1]节奏总纲!AC1871</f>
        <v>1868</v>
      </c>
      <c r="R1871" s="153">
        <f>[1]节奏总纲!AD1871</f>
        <v>108.672942683852</v>
      </c>
      <c r="S1871" s="153">
        <f>[1]节奏总纲!AE1871</f>
        <v>110.9916836043877</v>
      </c>
      <c r="T1871" s="153">
        <f>[1]节奏总纲!AF1871</f>
        <v>114.1749738923252</v>
      </c>
      <c r="U1871" s="153">
        <f>[1]节奏总纲!AG1871</f>
        <v>119.03709270090481</v>
      </c>
      <c r="V1871" s="153">
        <f>[1]节奏总纲!AH1871</f>
        <v>128.21253705719542</v>
      </c>
      <c r="AN1871" s="153">
        <f>[1]节奏总纲!AZ1871</f>
        <v>1868</v>
      </c>
      <c r="AO1871" s="153">
        <f>[1]节奏总纲!BA1871</f>
        <v>57.844762774615454</v>
      </c>
      <c r="AP1871" s="153">
        <f>[1]节奏总纲!BB1871</f>
        <v>59.357486465400804</v>
      </c>
      <c r="AQ1871" s="153">
        <f>[1]节奏总纲!BC1871</f>
        <v>61.320166035462393</v>
      </c>
      <c r="AR1871" s="153">
        <f>[1]节奏总纲!BD1871</f>
        <v>64.097655823175216</v>
      </c>
      <c r="AS1871" s="153">
        <f>[1]节奏总纲!BE1871</f>
        <v>68.834037615304752</v>
      </c>
    </row>
    <row r="1872" spans="17:45" x14ac:dyDescent="0.15">
      <c r="Q1872" s="153">
        <f>[1]节奏总纲!AC1872</f>
        <v>1869</v>
      </c>
      <c r="R1872" s="153">
        <f>[1]节奏总纲!AD1872</f>
        <v>108.68075738093962</v>
      </c>
      <c r="S1872" s="153">
        <f>[1]节奏总纲!AE1872</f>
        <v>110.99951575031734</v>
      </c>
      <c r="T1872" s="153">
        <f>[1]节奏总纲!AF1872</f>
        <v>114.18306488232422</v>
      </c>
      <c r="U1872" s="153">
        <f>[1]节奏总纲!AG1872</f>
        <v>119.04508151133767</v>
      </c>
      <c r="V1872" s="153">
        <f>[1]节奏总纲!AH1872</f>
        <v>128.21985807016344</v>
      </c>
      <c r="AN1872" s="153">
        <f>[1]节奏总纲!AZ1872</f>
        <v>1869</v>
      </c>
      <c r="AO1872" s="153">
        <f>[1]节奏总纲!BA1872</f>
        <v>57.848599550686131</v>
      </c>
      <c r="AP1872" s="153">
        <f>[1]节奏总纲!BB1872</f>
        <v>59.361065927989102</v>
      </c>
      <c r="AQ1872" s="153">
        <f>[1]节奏总纲!BC1872</f>
        <v>61.323728894102871</v>
      </c>
      <c r="AR1872" s="153">
        <f>[1]节奏总纲!BD1872</f>
        <v>64.101104360119436</v>
      </c>
      <c r="AS1872" s="153">
        <f>[1]节奏总纲!BE1872</f>
        <v>68.837886334581611</v>
      </c>
    </row>
    <row r="1873" spans="17:45" x14ac:dyDescent="0.15">
      <c r="Q1873" s="153">
        <f>[1]节奏总纲!AC1873</f>
        <v>1870</v>
      </c>
      <c r="R1873" s="153">
        <f>[1]节奏总纲!AD1873</f>
        <v>108.68857207802725</v>
      </c>
      <c r="S1873" s="153">
        <f>[1]节奏总纲!AE1873</f>
        <v>111.00691759243479</v>
      </c>
      <c r="T1873" s="153">
        <f>[1]节奏总纲!AF1873</f>
        <v>114.19115587232322</v>
      </c>
      <c r="U1873" s="153">
        <f>[1]节奏总纲!AG1873</f>
        <v>119.05307032177055</v>
      </c>
      <c r="V1873" s="153">
        <f>[1]节奏总纲!AH1873</f>
        <v>128.22717908313149</v>
      </c>
      <c r="AN1873" s="153">
        <f>[1]节奏总纲!AZ1873</f>
        <v>1870</v>
      </c>
      <c r="AO1873" s="153">
        <f>[1]节奏总纲!BA1873</f>
        <v>57.852436326756802</v>
      </c>
      <c r="AP1873" s="153">
        <f>[1]节奏总纲!BB1873</f>
        <v>59.364645390577394</v>
      </c>
      <c r="AQ1873" s="153">
        <f>[1]节奏总纲!BC1873</f>
        <v>61.327291752743356</v>
      </c>
      <c r="AR1873" s="153">
        <f>[1]节奏总纲!BD1873</f>
        <v>64.104552897063655</v>
      </c>
      <c r="AS1873" s="153">
        <f>[1]节奏总纲!BE1873</f>
        <v>68.841735053858471</v>
      </c>
    </row>
    <row r="1874" spans="17:45" x14ac:dyDescent="0.15">
      <c r="Q1874" s="153">
        <f>[1]节奏总纲!AC1874</f>
        <v>1871</v>
      </c>
      <c r="R1874" s="153">
        <f>[1]节奏总纲!AD1874</f>
        <v>108.69638677511487</v>
      </c>
      <c r="S1874" s="153">
        <f>[1]节奏总纲!AE1874</f>
        <v>111.01429107616535</v>
      </c>
      <c r="T1874" s="153">
        <f>[1]节奏总纲!AF1874</f>
        <v>114.19924686232224</v>
      </c>
      <c r="U1874" s="153">
        <f>[1]节奏总纲!AG1874</f>
        <v>119.06105913220343</v>
      </c>
      <c r="V1874" s="153">
        <f>[1]节奏总纲!AH1874</f>
        <v>128.23450009609951</v>
      </c>
      <c r="AN1874" s="153">
        <f>[1]节奏总纲!AZ1874</f>
        <v>1871</v>
      </c>
      <c r="AO1874" s="153">
        <f>[1]节奏总纲!BA1874</f>
        <v>57.856273102827473</v>
      </c>
      <c r="AP1874" s="153">
        <f>[1]节奏总纲!BB1874</f>
        <v>59.368224853165692</v>
      </c>
      <c r="AQ1874" s="153">
        <f>[1]节奏总纲!BC1874</f>
        <v>61.330854611383835</v>
      </c>
      <c r="AR1874" s="153">
        <f>[1]节奏总纲!BD1874</f>
        <v>64.108001434007875</v>
      </c>
      <c r="AS1874" s="153">
        <f>[1]节奏总纲!BE1874</f>
        <v>68.845583773135331</v>
      </c>
    </row>
    <row r="1875" spans="17:45" x14ac:dyDescent="0.15">
      <c r="Q1875" s="153">
        <f>[1]节奏总纲!AC1875</f>
        <v>1872</v>
      </c>
      <c r="R1875" s="153">
        <f>[1]节奏总纲!AD1875</f>
        <v>108.7042014722025</v>
      </c>
      <c r="S1875" s="153">
        <f>[1]节奏总纲!AE1875</f>
        <v>111.02166455989591</v>
      </c>
      <c r="T1875" s="153">
        <f>[1]节奏总纲!AF1875</f>
        <v>114.20733785232125</v>
      </c>
      <c r="U1875" s="153">
        <f>[1]节奏总纲!AG1875</f>
        <v>119.0690479426363</v>
      </c>
      <c r="V1875" s="153">
        <f>[1]节奏总纲!AH1875</f>
        <v>128.24182110906753</v>
      </c>
      <c r="AN1875" s="153">
        <f>[1]节奏总纲!AZ1875</f>
        <v>1872</v>
      </c>
      <c r="AO1875" s="153">
        <f>[1]节奏总纲!BA1875</f>
        <v>57.86010987889815</v>
      </c>
      <c r="AP1875" s="153">
        <f>[1]节奏总纲!BB1875</f>
        <v>59.371804315753991</v>
      </c>
      <c r="AQ1875" s="153">
        <f>[1]节奏总纲!BC1875</f>
        <v>61.33441747002432</v>
      </c>
      <c r="AR1875" s="153">
        <f>[1]节奏总纲!BD1875</f>
        <v>64.111449970952094</v>
      </c>
      <c r="AS1875" s="153">
        <f>[1]节奏总纲!BE1875</f>
        <v>68.849432492412191</v>
      </c>
    </row>
    <row r="1876" spans="17:45" x14ac:dyDescent="0.15">
      <c r="Q1876" s="153">
        <f>[1]节奏总纲!AC1876</f>
        <v>1873</v>
      </c>
      <c r="R1876" s="153">
        <f>[1]节奏总纲!AD1876</f>
        <v>108.71201616929011</v>
      </c>
      <c r="S1876" s="153">
        <f>[1]节奏总纲!AE1876</f>
        <v>111.02903804362647</v>
      </c>
      <c r="T1876" s="153">
        <f>[1]节奏总纲!AF1876</f>
        <v>114.21542884232026</v>
      </c>
      <c r="U1876" s="153">
        <f>[1]节奏总纲!AG1876</f>
        <v>119.07703675306918</v>
      </c>
      <c r="V1876" s="153">
        <f>[1]节奏总纲!AH1876</f>
        <v>128.24914212203555</v>
      </c>
      <c r="AN1876" s="153">
        <f>[1]节奏总纲!AZ1876</f>
        <v>1873</v>
      </c>
      <c r="AO1876" s="153">
        <f>[1]节奏总纲!BA1876</f>
        <v>57.863946654968821</v>
      </c>
      <c r="AP1876" s="153">
        <f>[1]节奏总纲!BB1876</f>
        <v>59.375383778342282</v>
      </c>
      <c r="AQ1876" s="153">
        <f>[1]节奏总纲!BC1876</f>
        <v>61.337980328664798</v>
      </c>
      <c r="AR1876" s="153">
        <f>[1]节奏总纲!BD1876</f>
        <v>64.114898507896328</v>
      </c>
      <c r="AS1876" s="153">
        <f>[1]节奏总纲!BE1876</f>
        <v>68.853281211689051</v>
      </c>
    </row>
    <row r="1877" spans="17:45" x14ac:dyDescent="0.15">
      <c r="Q1877" s="153">
        <f>[1]节奏总纲!AC1877</f>
        <v>1874</v>
      </c>
      <c r="R1877" s="153">
        <f>[1]节奏总纲!AD1877</f>
        <v>108.71983086637773</v>
      </c>
      <c r="S1877" s="153">
        <f>[1]节奏总纲!AE1877</f>
        <v>111.03641152735703</v>
      </c>
      <c r="T1877" s="153">
        <f>[1]节奏总纲!AF1877</f>
        <v>114.22351983231927</v>
      </c>
      <c r="U1877" s="153">
        <f>[1]节奏总纲!AG1877</f>
        <v>119.08502556350204</v>
      </c>
      <c r="V1877" s="153">
        <f>[1]节奏总纲!AH1877</f>
        <v>128.2564631350036</v>
      </c>
      <c r="AN1877" s="153">
        <f>[1]节奏总纲!AZ1877</f>
        <v>1874</v>
      </c>
      <c r="AO1877" s="153">
        <f>[1]节奏总纲!BA1877</f>
        <v>57.867783431039499</v>
      </c>
      <c r="AP1877" s="153">
        <f>[1]节奏总纲!BB1877</f>
        <v>59.378963240930581</v>
      </c>
      <c r="AQ1877" s="153">
        <f>[1]节奏总纲!BC1877</f>
        <v>61.341543187305284</v>
      </c>
      <c r="AR1877" s="153">
        <f>[1]节奏总纲!BD1877</f>
        <v>64.118347044840547</v>
      </c>
      <c r="AS1877" s="153">
        <f>[1]节奏总纲!BE1877</f>
        <v>68.857129930965925</v>
      </c>
    </row>
    <row r="1878" spans="17:45" x14ac:dyDescent="0.15">
      <c r="Q1878" s="153">
        <f>[1]节奏总纲!AC1878</f>
        <v>1875</v>
      </c>
      <c r="R1878" s="153">
        <f>[1]节奏总纲!AD1878</f>
        <v>108.72764556346536</v>
      </c>
      <c r="S1878" s="153">
        <f>[1]节奏总纲!AE1878</f>
        <v>111.04378501108759</v>
      </c>
      <c r="T1878" s="153">
        <f>[1]节奏总纲!AF1878</f>
        <v>114.23161082231829</v>
      </c>
      <c r="U1878" s="153">
        <f>[1]节奏总纲!AG1878</f>
        <v>119.09301437393492</v>
      </c>
      <c r="V1878" s="153">
        <f>[1]节奏总纲!AH1878</f>
        <v>128.26378414797162</v>
      </c>
      <c r="AN1878" s="153">
        <f>[1]节奏总纲!AZ1878</f>
        <v>1875</v>
      </c>
      <c r="AO1878" s="153">
        <f>[1]节奏总纲!BA1878</f>
        <v>57.871620207110169</v>
      </c>
      <c r="AP1878" s="153">
        <f>[1]节奏总纲!BB1878</f>
        <v>59.38254270351888</v>
      </c>
      <c r="AQ1878" s="153">
        <f>[1]节奏总纲!BC1878</f>
        <v>61.345106045945762</v>
      </c>
      <c r="AR1878" s="153">
        <f>[1]节奏总纲!BD1878</f>
        <v>64.121795581784767</v>
      </c>
      <c r="AS1878" s="153">
        <f>[1]节奏总纲!BE1878</f>
        <v>68.860978650242785</v>
      </c>
    </row>
    <row r="1879" spans="17:45" x14ac:dyDescent="0.15">
      <c r="Q1879" s="153">
        <f>[1]节奏总纲!AC1879</f>
        <v>1876</v>
      </c>
      <c r="R1879" s="153">
        <f>[1]节奏总纲!AD1879</f>
        <v>108.73546026055298</v>
      </c>
      <c r="S1879" s="153">
        <f>[1]节奏总纲!AE1879</f>
        <v>111.05115849481817</v>
      </c>
      <c r="T1879" s="153">
        <f>[1]节奏总纲!AF1879</f>
        <v>114.23970181231729</v>
      </c>
      <c r="U1879" s="153">
        <f>[1]节奏总纲!AG1879</f>
        <v>119.1010031843678</v>
      </c>
      <c r="V1879" s="153">
        <f>[1]节奏总纲!AH1879</f>
        <v>128.27110516093964</v>
      </c>
      <c r="AN1879" s="153">
        <f>[1]节奏总纲!AZ1879</f>
        <v>1876</v>
      </c>
      <c r="AO1879" s="153">
        <f>[1]节奏总纲!BA1879</f>
        <v>57.87545698318084</v>
      </c>
      <c r="AP1879" s="153">
        <f>[1]节奏总纲!BB1879</f>
        <v>59.386122166107178</v>
      </c>
      <c r="AQ1879" s="153">
        <f>[1]节奏总纲!BC1879</f>
        <v>61.348668904586248</v>
      </c>
      <c r="AR1879" s="153">
        <f>[1]节奏总纲!BD1879</f>
        <v>64.125244118728986</v>
      </c>
      <c r="AS1879" s="153">
        <f>[1]节奏总纲!BE1879</f>
        <v>68.864827369519645</v>
      </c>
    </row>
    <row r="1880" spans="17:45" x14ac:dyDescent="0.15">
      <c r="Q1880" s="153">
        <f>[1]节奏总纲!AC1880</f>
        <v>1877</v>
      </c>
      <c r="R1880" s="153">
        <f>[1]节奏总纲!AD1880</f>
        <v>108.74327495764061</v>
      </c>
      <c r="S1880" s="153">
        <f>[1]节奏总纲!AE1880</f>
        <v>111.05853197854873</v>
      </c>
      <c r="T1880" s="153">
        <f>[1]节奏总纲!AF1880</f>
        <v>114.24779280231631</v>
      </c>
      <c r="U1880" s="153">
        <f>[1]节奏总纲!AG1880</f>
        <v>119.10899199480068</v>
      </c>
      <c r="V1880" s="153">
        <f>[1]节奏总纲!AH1880</f>
        <v>128.27842617390766</v>
      </c>
      <c r="AN1880" s="153">
        <f>[1]节奏总纲!AZ1880</f>
        <v>1877</v>
      </c>
      <c r="AO1880" s="153">
        <f>[1]节奏总纲!BA1880</f>
        <v>57.879293759251517</v>
      </c>
      <c r="AP1880" s="153">
        <f>[1]节奏总纲!BB1880</f>
        <v>59.38970162869547</v>
      </c>
      <c r="AQ1880" s="153">
        <f>[1]节奏总纲!BC1880</f>
        <v>61.352231763226726</v>
      </c>
      <c r="AR1880" s="153">
        <f>[1]节奏总纲!BD1880</f>
        <v>64.128692655673206</v>
      </c>
      <c r="AS1880" s="153">
        <f>[1]节奏总纲!BE1880</f>
        <v>68.868676088796505</v>
      </c>
    </row>
    <row r="1881" spans="17:45" x14ac:dyDescent="0.15">
      <c r="Q1881" s="153">
        <f>[1]节奏总纲!AC1881</f>
        <v>1878</v>
      </c>
      <c r="R1881" s="153">
        <f>[1]节奏总纲!AD1881</f>
        <v>108.75108965472822</v>
      </c>
      <c r="S1881" s="153">
        <f>[1]节奏总纲!AE1881</f>
        <v>111.06590546227929</v>
      </c>
      <c r="T1881" s="153">
        <f>[1]节奏总纲!AF1881</f>
        <v>114.25588379231532</v>
      </c>
      <c r="U1881" s="153">
        <f>[1]节奏总纲!AG1881</f>
        <v>119.11698080523354</v>
      </c>
      <c r="V1881" s="153">
        <f>[1]节奏总纲!AH1881</f>
        <v>128.28574718687571</v>
      </c>
      <c r="AN1881" s="153">
        <f>[1]节奏总纲!AZ1881</f>
        <v>1878</v>
      </c>
      <c r="AO1881" s="153">
        <f>[1]节奏总纲!BA1881</f>
        <v>57.883130535322188</v>
      </c>
      <c r="AP1881" s="153">
        <f>[1]节奏总纲!BB1881</f>
        <v>59.393281091283768</v>
      </c>
      <c r="AQ1881" s="153">
        <f>[1]节奏总纲!BC1881</f>
        <v>61.355794621867211</v>
      </c>
      <c r="AR1881" s="153">
        <f>[1]节奏总纲!BD1881</f>
        <v>64.132141192617425</v>
      </c>
      <c r="AS1881" s="153">
        <f>[1]节奏总纲!BE1881</f>
        <v>68.872524808073365</v>
      </c>
    </row>
    <row r="1882" spans="17:45" x14ac:dyDescent="0.15">
      <c r="Q1882" s="153">
        <f>[1]节奏总纲!AC1882</f>
        <v>1879</v>
      </c>
      <c r="R1882" s="153">
        <f>[1]节奏总纲!AD1882</f>
        <v>108.75890435181584</v>
      </c>
      <c r="S1882" s="153">
        <f>[1]节奏总纲!AE1882</f>
        <v>111.07327894600985</v>
      </c>
      <c r="T1882" s="153">
        <f>[1]节奏总纲!AF1882</f>
        <v>114.26397478231432</v>
      </c>
      <c r="U1882" s="153">
        <f>[1]节奏总纲!AG1882</f>
        <v>119.12496961566642</v>
      </c>
      <c r="V1882" s="153">
        <f>[1]节奏总纲!AH1882</f>
        <v>128.29306819984373</v>
      </c>
      <c r="AN1882" s="153">
        <f>[1]节奏总纲!AZ1882</f>
        <v>1879</v>
      </c>
      <c r="AO1882" s="153">
        <f>[1]节奏总纲!BA1882</f>
        <v>57.886967311392866</v>
      </c>
      <c r="AP1882" s="153">
        <f>[1]节奏总纲!BB1882</f>
        <v>59.396860553872067</v>
      </c>
      <c r="AQ1882" s="153">
        <f>[1]节奏总纲!BC1882</f>
        <v>61.35935748050769</v>
      </c>
      <c r="AR1882" s="153">
        <f>[1]节奏总纲!BD1882</f>
        <v>64.135589729561644</v>
      </c>
      <c r="AS1882" s="153">
        <f>[1]节奏总纲!BE1882</f>
        <v>68.876373527350225</v>
      </c>
    </row>
    <row r="1883" spans="17:45" x14ac:dyDescent="0.15">
      <c r="Q1883" s="153">
        <f>[1]节奏总纲!AC1883</f>
        <v>1880</v>
      </c>
      <c r="R1883" s="153">
        <f>[1]节奏总纲!AD1883</f>
        <v>108.76671904890347</v>
      </c>
      <c r="S1883" s="153">
        <f>[1]节奏总纲!AE1883</f>
        <v>111.08065242974041</v>
      </c>
      <c r="T1883" s="153">
        <f>[1]节奏总纲!AF1883</f>
        <v>114.27206577231334</v>
      </c>
      <c r="U1883" s="153">
        <f>[1]节奏总纲!AG1883</f>
        <v>119.13295842609929</v>
      </c>
      <c r="V1883" s="153">
        <f>[1]节奏总纲!AH1883</f>
        <v>128.30038921281175</v>
      </c>
      <c r="AN1883" s="153">
        <f>[1]节奏总纲!AZ1883</f>
        <v>1880</v>
      </c>
      <c r="AO1883" s="153">
        <f>[1]节奏总纲!BA1883</f>
        <v>57.890804087463536</v>
      </c>
      <c r="AP1883" s="153">
        <f>[1]节奏总纲!BB1883</f>
        <v>59.400440016460358</v>
      </c>
      <c r="AQ1883" s="153">
        <f>[1]节奏总纲!BC1883</f>
        <v>61.362920339148175</v>
      </c>
      <c r="AR1883" s="153">
        <f>[1]节奏总纲!BD1883</f>
        <v>64.139038266505864</v>
      </c>
      <c r="AS1883" s="153">
        <f>[1]节奏总纲!BE1883</f>
        <v>68.880222246627085</v>
      </c>
    </row>
    <row r="1884" spans="17:45" x14ac:dyDescent="0.15">
      <c r="Q1884" s="153">
        <f>[1]节奏总纲!AC1884</f>
        <v>1881</v>
      </c>
      <c r="R1884" s="153">
        <f>[1]节奏总纲!AD1884</f>
        <v>108.77453374599109</v>
      </c>
      <c r="S1884" s="153">
        <f>[1]节奏总纲!AE1884</f>
        <v>111.08802591347097</v>
      </c>
      <c r="T1884" s="153">
        <f>[1]节奏总纲!AF1884</f>
        <v>114.28015676231234</v>
      </c>
      <c r="U1884" s="153">
        <f>[1]节奏总纲!AG1884</f>
        <v>119.14094723653217</v>
      </c>
      <c r="V1884" s="153">
        <f>[1]节奏总纲!AH1884</f>
        <v>128.30771022577977</v>
      </c>
      <c r="AN1884" s="153">
        <f>[1]节奏总纲!AZ1884</f>
        <v>1881</v>
      </c>
      <c r="AO1884" s="153">
        <f>[1]节奏总纲!BA1884</f>
        <v>57.894640863534214</v>
      </c>
      <c r="AP1884" s="153">
        <f>[1]节奏总纲!BB1884</f>
        <v>59.404019479048657</v>
      </c>
      <c r="AQ1884" s="153">
        <f>[1]节奏总纲!BC1884</f>
        <v>61.366483197788654</v>
      </c>
      <c r="AR1884" s="153">
        <f>[1]节奏总纲!BD1884</f>
        <v>64.142486803450083</v>
      </c>
      <c r="AS1884" s="153">
        <f>[1]节奏总纲!BE1884</f>
        <v>68.884070965903945</v>
      </c>
    </row>
    <row r="1885" spans="17:45" x14ac:dyDescent="0.15">
      <c r="Q1885" s="153">
        <f>[1]节奏总纲!AC1885</f>
        <v>1882</v>
      </c>
      <c r="R1885" s="153">
        <f>[1]节奏总纲!AD1885</f>
        <v>108.7823484430787</v>
      </c>
      <c r="S1885" s="153">
        <f>[1]节奏总纲!AE1885</f>
        <v>111.09539939720155</v>
      </c>
      <c r="T1885" s="153">
        <f>[1]节奏总纲!AF1885</f>
        <v>114.28824775231136</v>
      </c>
      <c r="U1885" s="153">
        <f>[1]节奏总纲!AG1885</f>
        <v>119.14893604696505</v>
      </c>
      <c r="V1885" s="153">
        <f>[1]节奏总纲!AH1885</f>
        <v>128.31503123874782</v>
      </c>
      <c r="AN1885" s="153">
        <f>[1]节奏总纲!AZ1885</f>
        <v>1882</v>
      </c>
      <c r="AO1885" s="153">
        <f>[1]节奏总纲!BA1885</f>
        <v>57.898477639604884</v>
      </c>
      <c r="AP1885" s="153">
        <f>[1]节奏总纲!BB1885</f>
        <v>59.407598941636955</v>
      </c>
      <c r="AQ1885" s="153">
        <f>[1]节奏总纲!BC1885</f>
        <v>61.370046056429139</v>
      </c>
      <c r="AR1885" s="153">
        <f>[1]节奏总纲!BD1885</f>
        <v>64.145935340394303</v>
      </c>
      <c r="AS1885" s="153">
        <f>[1]节奏总纲!BE1885</f>
        <v>68.887919685180805</v>
      </c>
    </row>
    <row r="1886" spans="17:45" x14ac:dyDescent="0.15">
      <c r="Q1886" s="153">
        <f>[1]节奏总纲!AC1886</f>
        <v>1883</v>
      </c>
      <c r="R1886" s="153">
        <f>[1]节奏总纲!AD1886</f>
        <v>108.79016314016633</v>
      </c>
      <c r="S1886" s="153">
        <f>[1]节奏总纲!AE1886</f>
        <v>111.10277288093211</v>
      </c>
      <c r="T1886" s="153">
        <f>[1]节奏总纲!AF1886</f>
        <v>114.29633874231037</v>
      </c>
      <c r="U1886" s="153">
        <f>[1]节奏总纲!AG1886</f>
        <v>119.15692485739791</v>
      </c>
      <c r="V1886" s="153">
        <f>[1]节奏总纲!AH1886</f>
        <v>128.32235225171584</v>
      </c>
      <c r="AN1886" s="153">
        <f>[1]节奏总纲!AZ1886</f>
        <v>1883</v>
      </c>
      <c r="AO1886" s="153">
        <f>[1]节奏总纲!BA1886</f>
        <v>57.902314415675555</v>
      </c>
      <c r="AP1886" s="153">
        <f>[1]节奏总纲!BB1886</f>
        <v>59.411178404225247</v>
      </c>
      <c r="AQ1886" s="153">
        <f>[1]节奏总纲!BC1886</f>
        <v>61.373608915069617</v>
      </c>
      <c r="AR1886" s="153">
        <f>[1]节奏总纲!BD1886</f>
        <v>64.149383877338522</v>
      </c>
      <c r="AS1886" s="153">
        <f>[1]节奏总纲!BE1886</f>
        <v>68.891768404457665</v>
      </c>
    </row>
    <row r="1887" spans="17:45" x14ac:dyDescent="0.15">
      <c r="Q1887" s="153">
        <f>[1]节奏总纲!AC1887</f>
        <v>1884</v>
      </c>
      <c r="R1887" s="153">
        <f>[1]节奏总纲!AD1887</f>
        <v>108.79797783725395</v>
      </c>
      <c r="S1887" s="153">
        <f>[1]节奏总纲!AE1887</f>
        <v>111.11014636466267</v>
      </c>
      <c r="T1887" s="153">
        <f>[1]节奏总纲!AF1887</f>
        <v>114.30442973230939</v>
      </c>
      <c r="U1887" s="153">
        <f>[1]节奏总纲!AG1887</f>
        <v>119.16491366783079</v>
      </c>
      <c r="V1887" s="153">
        <f>[1]节奏总纲!AH1887</f>
        <v>128.32967326468386</v>
      </c>
      <c r="AN1887" s="153">
        <f>[1]节奏总纲!AZ1887</f>
        <v>1884</v>
      </c>
      <c r="AO1887" s="153">
        <f>[1]节奏总纲!BA1887</f>
        <v>57.906151191746233</v>
      </c>
      <c r="AP1887" s="153">
        <f>[1]节奏总纲!BB1887</f>
        <v>59.414757866813545</v>
      </c>
      <c r="AQ1887" s="153">
        <f>[1]节奏总纲!BC1887</f>
        <v>61.377171773710103</v>
      </c>
      <c r="AR1887" s="153">
        <f>[1]节奏总纲!BD1887</f>
        <v>64.152832414282742</v>
      </c>
      <c r="AS1887" s="153">
        <f>[1]节奏总纲!BE1887</f>
        <v>68.895617123734525</v>
      </c>
    </row>
    <row r="1888" spans="17:45" x14ac:dyDescent="0.15">
      <c r="Q1888" s="153">
        <f>[1]节奏总纲!AC1888</f>
        <v>1885</v>
      </c>
      <c r="R1888" s="153">
        <f>[1]节奏总纲!AD1888</f>
        <v>108.80579253434158</v>
      </c>
      <c r="S1888" s="153">
        <f>[1]节奏总纲!AE1888</f>
        <v>111.11751984839323</v>
      </c>
      <c r="T1888" s="153">
        <f>[1]节奏总纲!AF1888</f>
        <v>114.31252072230839</v>
      </c>
      <c r="U1888" s="153">
        <f>[1]节奏总纲!AG1888</f>
        <v>119.17290247826367</v>
      </c>
      <c r="V1888" s="153">
        <f>[1]节奏总纲!AH1888</f>
        <v>128.33699427765188</v>
      </c>
      <c r="AN1888" s="153">
        <f>[1]节奏总纲!AZ1888</f>
        <v>1885</v>
      </c>
      <c r="AO1888" s="153">
        <f>[1]节奏总纲!BA1888</f>
        <v>57.909987967816903</v>
      </c>
      <c r="AP1888" s="153">
        <f>[1]节奏总纲!BB1888</f>
        <v>59.418337329401844</v>
      </c>
      <c r="AQ1888" s="153">
        <f>[1]节奏总纲!BC1888</f>
        <v>61.380734632350581</v>
      </c>
      <c r="AR1888" s="153">
        <f>[1]节奏总纲!BD1888</f>
        <v>64.156280951226975</v>
      </c>
      <c r="AS1888" s="153">
        <f>[1]节奏总纲!BE1888</f>
        <v>68.899465843011384</v>
      </c>
    </row>
    <row r="1889" spans="17:45" x14ac:dyDescent="0.15">
      <c r="Q1889" s="153">
        <f>[1]节奏总纲!AC1889</f>
        <v>1886</v>
      </c>
      <c r="R1889" s="153">
        <f>[1]节奏总纲!AD1889</f>
        <v>108.8136072314292</v>
      </c>
      <c r="S1889" s="153">
        <f>[1]节奏总纲!AE1889</f>
        <v>111.12489333212379</v>
      </c>
      <c r="T1889" s="153">
        <f>[1]节奏总纲!AF1889</f>
        <v>114.32061171230741</v>
      </c>
      <c r="U1889" s="153">
        <f>[1]节奏总纲!AG1889</f>
        <v>119.18089128869654</v>
      </c>
      <c r="V1889" s="153">
        <f>[1]节奏总纲!AH1889</f>
        <v>128.34431529061993</v>
      </c>
      <c r="AN1889" s="153">
        <f>[1]节奏总纲!AZ1889</f>
        <v>1886</v>
      </c>
      <c r="AO1889" s="153">
        <f>[1]节奏总纲!BA1889</f>
        <v>57.913824743887581</v>
      </c>
      <c r="AP1889" s="153">
        <f>[1]节奏总纲!BB1889</f>
        <v>59.421916791990135</v>
      </c>
      <c r="AQ1889" s="153">
        <f>[1]节奏总纲!BC1889</f>
        <v>61.384297490991067</v>
      </c>
      <c r="AR1889" s="153">
        <f>[1]节奏总纲!BD1889</f>
        <v>64.159729488171195</v>
      </c>
      <c r="AS1889" s="153">
        <f>[1]节奏总纲!BE1889</f>
        <v>68.903314562288259</v>
      </c>
    </row>
    <row r="1890" spans="17:45" x14ac:dyDescent="0.15">
      <c r="Q1890" s="153">
        <f>[1]节奏总纲!AC1890</f>
        <v>1887</v>
      </c>
      <c r="R1890" s="153">
        <f>[1]节奏总纲!AD1890</f>
        <v>108.82142192851681</v>
      </c>
      <c r="S1890" s="153">
        <f>[1]节奏总纲!AE1890</f>
        <v>111.13226681585435</v>
      </c>
      <c r="T1890" s="153">
        <f>[1]节奏总纲!AF1890</f>
        <v>114.32870270230642</v>
      </c>
      <c r="U1890" s="153">
        <f>[1]节奏总纲!AG1890</f>
        <v>119.18888009912941</v>
      </c>
      <c r="V1890" s="153">
        <f>[1]节奏总纲!AH1890</f>
        <v>128.35163630358795</v>
      </c>
      <c r="AN1890" s="153">
        <f>[1]节奏总纲!AZ1890</f>
        <v>1887</v>
      </c>
      <c r="AO1890" s="153">
        <f>[1]节奏总纲!BA1890</f>
        <v>57.917661519958251</v>
      </c>
      <c r="AP1890" s="153">
        <f>[1]节奏总纲!BB1890</f>
        <v>59.425496254578434</v>
      </c>
      <c r="AQ1890" s="153">
        <f>[1]节奏总纲!BC1890</f>
        <v>61.387860349631545</v>
      </c>
      <c r="AR1890" s="153">
        <f>[1]节奏总纲!BD1890</f>
        <v>64.163178025115414</v>
      </c>
      <c r="AS1890" s="153">
        <f>[1]节奏总纲!BE1890</f>
        <v>68.907163281565118</v>
      </c>
    </row>
    <row r="1891" spans="17:45" x14ac:dyDescent="0.15">
      <c r="Q1891" s="153">
        <f>[1]节奏总纲!AC1891</f>
        <v>1888</v>
      </c>
      <c r="R1891" s="153">
        <f>[1]节奏总纲!AD1891</f>
        <v>108.82923662560444</v>
      </c>
      <c r="S1891" s="153">
        <f>[1]节奏总纲!AE1891</f>
        <v>111.13964029958493</v>
      </c>
      <c r="T1891" s="153">
        <f>[1]节奏总纲!AF1891</f>
        <v>114.33679369230543</v>
      </c>
      <c r="U1891" s="153">
        <f>[1]节奏总纲!AG1891</f>
        <v>119.19686890956228</v>
      </c>
      <c r="V1891" s="153">
        <f>[1]节奏总纲!AH1891</f>
        <v>128.35895731655597</v>
      </c>
      <c r="AN1891" s="153">
        <f>[1]节奏总纲!AZ1891</f>
        <v>1888</v>
      </c>
      <c r="AO1891" s="153">
        <f>[1]节奏总纲!BA1891</f>
        <v>57.921498296028922</v>
      </c>
      <c r="AP1891" s="153">
        <f>[1]节奏总纲!BB1891</f>
        <v>59.429075717166732</v>
      </c>
      <c r="AQ1891" s="153">
        <f>[1]节奏总纲!BC1891</f>
        <v>61.39142320827203</v>
      </c>
      <c r="AR1891" s="153">
        <f>[1]节奏总纲!BD1891</f>
        <v>64.166626562059633</v>
      </c>
      <c r="AS1891" s="153">
        <f>[1]节奏总纲!BE1891</f>
        <v>68.911012000841978</v>
      </c>
    </row>
    <row r="1892" spans="17:45" x14ac:dyDescent="0.15">
      <c r="Q1892" s="153">
        <f>[1]节奏总纲!AC1892</f>
        <v>1889</v>
      </c>
      <c r="R1892" s="153">
        <f>[1]节奏总纲!AD1892</f>
        <v>108.83705132269206</v>
      </c>
      <c r="S1892" s="153">
        <f>[1]节奏总纲!AE1892</f>
        <v>111.14701378331549</v>
      </c>
      <c r="T1892" s="153">
        <f>[1]节奏总纲!AF1892</f>
        <v>114.34488468230444</v>
      </c>
      <c r="U1892" s="153">
        <f>[1]节奏总纲!AG1892</f>
        <v>119.20485771999516</v>
      </c>
      <c r="V1892" s="153">
        <f>[1]节奏总纲!AH1892</f>
        <v>128.36627832952399</v>
      </c>
      <c r="AN1892" s="153">
        <f>[1]节奏总纲!AZ1892</f>
        <v>1889</v>
      </c>
      <c r="AO1892" s="153">
        <f>[1]节奏总纲!BA1892</f>
        <v>57.9253350720996</v>
      </c>
      <c r="AP1892" s="153">
        <f>[1]节奏总纲!BB1892</f>
        <v>59.432655179755031</v>
      </c>
      <c r="AQ1892" s="153">
        <f>[1]节奏总纲!BC1892</f>
        <v>61.394986066912509</v>
      </c>
      <c r="AR1892" s="153">
        <f>[1]节奏总纲!BD1892</f>
        <v>64.170075099003853</v>
      </c>
      <c r="AS1892" s="153">
        <f>[1]节奏总纲!BE1892</f>
        <v>68.914860720118838</v>
      </c>
    </row>
    <row r="1893" spans="17:45" x14ac:dyDescent="0.15">
      <c r="Q1893" s="153">
        <f>[1]节奏总纲!AC1893</f>
        <v>1890</v>
      </c>
      <c r="R1893" s="153">
        <f>[1]节奏总纲!AD1893</f>
        <v>108.84486601977969</v>
      </c>
      <c r="S1893" s="153">
        <f>[1]节奏总纲!AE1893</f>
        <v>111.15438726704605</v>
      </c>
      <c r="T1893" s="153">
        <f>[1]节奏总纲!AF1893</f>
        <v>114.35297567230346</v>
      </c>
      <c r="U1893" s="153">
        <f>[1]节奏总纲!AG1893</f>
        <v>119.21284653042804</v>
      </c>
      <c r="V1893" s="153">
        <f>[1]节奏总纲!AH1893</f>
        <v>128.37359934249204</v>
      </c>
      <c r="AN1893" s="153">
        <f>[1]节奏总纲!AZ1893</f>
        <v>1890</v>
      </c>
      <c r="AO1893" s="153">
        <f>[1]节奏总纲!BA1893</f>
        <v>57.92917184817027</v>
      </c>
      <c r="AP1893" s="153">
        <f>[1]节奏总纲!BB1893</f>
        <v>59.436234642343322</v>
      </c>
      <c r="AQ1893" s="153">
        <f>[1]节奏总纲!BC1893</f>
        <v>61.398548925552994</v>
      </c>
      <c r="AR1893" s="153">
        <f>[1]节奏总纲!BD1893</f>
        <v>64.173523635948072</v>
      </c>
      <c r="AS1893" s="153">
        <f>[1]节奏总纲!BE1893</f>
        <v>68.918709439395698</v>
      </c>
    </row>
    <row r="1894" spans="17:45" x14ac:dyDescent="0.15">
      <c r="Q1894" s="153">
        <f>[1]节奏总纲!AC1894</f>
        <v>1891</v>
      </c>
      <c r="R1894" s="153">
        <f>[1]节奏总纲!AD1894</f>
        <v>108.85268071686731</v>
      </c>
      <c r="S1894" s="153">
        <f>[1]节奏总纲!AE1894</f>
        <v>111.16176075077661</v>
      </c>
      <c r="T1894" s="153">
        <f>[1]节奏总纲!AF1894</f>
        <v>114.36106666230246</v>
      </c>
      <c r="U1894" s="153">
        <f>[1]节奏总纲!AG1894</f>
        <v>119.22083534086092</v>
      </c>
      <c r="V1894" s="153">
        <f>[1]节奏总纲!AH1894</f>
        <v>128.38092035546006</v>
      </c>
      <c r="AN1894" s="153">
        <f>[1]节奏总纲!AZ1894</f>
        <v>1891</v>
      </c>
      <c r="AO1894" s="153">
        <f>[1]节奏总纲!BA1894</f>
        <v>57.933008624240948</v>
      </c>
      <c r="AP1894" s="153">
        <f>[1]节奏总纲!BB1894</f>
        <v>59.439814104931621</v>
      </c>
      <c r="AQ1894" s="153">
        <f>[1]节奏总纲!BC1894</f>
        <v>61.40211178419348</v>
      </c>
      <c r="AR1894" s="153">
        <f>[1]节奏总纲!BD1894</f>
        <v>64.176972172892292</v>
      </c>
      <c r="AS1894" s="153">
        <f>[1]节奏总纲!BE1894</f>
        <v>68.922558158672558</v>
      </c>
    </row>
    <row r="1895" spans="17:45" x14ac:dyDescent="0.15">
      <c r="Q1895" s="153">
        <f>[1]节奏总纲!AC1895</f>
        <v>1892</v>
      </c>
      <c r="R1895" s="153">
        <f>[1]节奏总纲!AD1895</f>
        <v>108.86049541395492</v>
      </c>
      <c r="S1895" s="153">
        <f>[1]节奏总纲!AE1895</f>
        <v>111.16913423450717</v>
      </c>
      <c r="T1895" s="153">
        <f>[1]节奏总纲!AF1895</f>
        <v>114.36915765230148</v>
      </c>
      <c r="U1895" s="153">
        <f>[1]节奏总纲!AG1895</f>
        <v>119.22882415129378</v>
      </c>
      <c r="V1895" s="153">
        <f>[1]节奏总纲!AH1895</f>
        <v>128.38824136842808</v>
      </c>
      <c r="AN1895" s="153">
        <f>[1]节奏总纲!AZ1895</f>
        <v>1892</v>
      </c>
      <c r="AO1895" s="153">
        <f>[1]节奏总纲!BA1895</f>
        <v>57.936845400311618</v>
      </c>
      <c r="AP1895" s="153">
        <f>[1]节奏总纲!BB1895</f>
        <v>59.443393567519919</v>
      </c>
      <c r="AQ1895" s="153">
        <f>[1]节奏总纲!BC1895</f>
        <v>61.405674642833958</v>
      </c>
      <c r="AR1895" s="153">
        <f>[1]节奏总纲!BD1895</f>
        <v>64.180420709836511</v>
      </c>
      <c r="AS1895" s="153">
        <f>[1]节奏总纲!BE1895</f>
        <v>68.926406877949418</v>
      </c>
    </row>
    <row r="1896" spans="17:45" x14ac:dyDescent="0.15">
      <c r="Q1896" s="153">
        <f>[1]节奏总纲!AC1896</f>
        <v>1893</v>
      </c>
      <c r="R1896" s="153">
        <f>[1]节奏总纲!AD1896</f>
        <v>108.86831011104255</v>
      </c>
      <c r="S1896" s="153">
        <f>[1]节奏总纲!AE1896</f>
        <v>111.17650771823773</v>
      </c>
      <c r="T1896" s="153">
        <f>[1]节奏总纲!AF1896</f>
        <v>114.37724864230049</v>
      </c>
      <c r="U1896" s="153">
        <f>[1]节奏总纲!AG1896</f>
        <v>119.23681296172666</v>
      </c>
      <c r="V1896" s="153">
        <f>[1]节奏总纲!AH1896</f>
        <v>128.3955623813961</v>
      </c>
      <c r="AN1896" s="153">
        <f>[1]节奏总纲!AZ1896</f>
        <v>1893</v>
      </c>
      <c r="AO1896" s="153">
        <f>[1]节奏总纲!BA1896</f>
        <v>57.940682176382296</v>
      </c>
      <c r="AP1896" s="153">
        <f>[1]节奏总纲!BB1896</f>
        <v>59.446973030108211</v>
      </c>
      <c r="AQ1896" s="153">
        <f>[1]节奏总纲!BC1896</f>
        <v>61.409237501474443</v>
      </c>
      <c r="AR1896" s="153">
        <f>[1]节奏总纲!BD1896</f>
        <v>64.183869246780731</v>
      </c>
      <c r="AS1896" s="153">
        <f>[1]节奏总纲!BE1896</f>
        <v>68.930255597226278</v>
      </c>
    </row>
    <row r="1897" spans="17:45" x14ac:dyDescent="0.15">
      <c r="Q1897" s="153">
        <f>[1]节奏总纲!AC1897</f>
        <v>1894</v>
      </c>
      <c r="R1897" s="153">
        <f>[1]节奏总纲!AD1897</f>
        <v>108.87612480813017</v>
      </c>
      <c r="S1897" s="153">
        <f>[1]节奏总纲!AE1897</f>
        <v>111.1838812019683</v>
      </c>
      <c r="T1897" s="153">
        <f>[1]节奏总纲!AF1897</f>
        <v>114.38533963229951</v>
      </c>
      <c r="U1897" s="153">
        <f>[1]节奏总纲!AG1897</f>
        <v>119.24480177215953</v>
      </c>
      <c r="V1897" s="153">
        <f>[1]节奏总纲!AH1897</f>
        <v>128.40288339436415</v>
      </c>
      <c r="AN1897" s="153">
        <f>[1]节奏总纲!AZ1897</f>
        <v>1894</v>
      </c>
      <c r="AO1897" s="153">
        <f>[1]节奏总纲!BA1897</f>
        <v>57.944518952452967</v>
      </c>
      <c r="AP1897" s="153">
        <f>[1]节奏总纲!BB1897</f>
        <v>59.450552492696509</v>
      </c>
      <c r="AQ1897" s="153">
        <f>[1]节奏总纲!BC1897</f>
        <v>61.412800360114922</v>
      </c>
      <c r="AR1897" s="153">
        <f>[1]节奏总纲!BD1897</f>
        <v>64.18731778372495</v>
      </c>
      <c r="AS1897" s="153">
        <f>[1]节奏总纲!BE1897</f>
        <v>68.934104316503138</v>
      </c>
    </row>
    <row r="1898" spans="17:45" x14ac:dyDescent="0.15">
      <c r="Q1898" s="153">
        <f>[1]节奏总纲!AC1898</f>
        <v>1895</v>
      </c>
      <c r="R1898" s="153">
        <f>[1]节奏总纲!AD1898</f>
        <v>108.8839395052178</v>
      </c>
      <c r="S1898" s="153">
        <f>[1]节奏总纲!AE1898</f>
        <v>111.19125468569887</v>
      </c>
      <c r="T1898" s="153">
        <f>[1]节奏总纲!AF1898</f>
        <v>114.39343062229851</v>
      </c>
      <c r="U1898" s="153">
        <f>[1]节奏总纲!AG1898</f>
        <v>119.25279058259241</v>
      </c>
      <c r="V1898" s="153">
        <f>[1]节奏总纲!AH1898</f>
        <v>128.41020440733217</v>
      </c>
      <c r="AN1898" s="153">
        <f>[1]节奏总纲!AZ1898</f>
        <v>1895</v>
      </c>
      <c r="AO1898" s="153">
        <f>[1]节奏总纲!BA1898</f>
        <v>57.948355728523637</v>
      </c>
      <c r="AP1898" s="153">
        <f>[1]节奏总纲!BB1898</f>
        <v>59.454131955284808</v>
      </c>
      <c r="AQ1898" s="153">
        <f>[1]节奏总纲!BC1898</f>
        <v>61.416363218755407</v>
      </c>
      <c r="AR1898" s="153">
        <f>[1]节奏总纲!BD1898</f>
        <v>64.190766320669169</v>
      </c>
      <c r="AS1898" s="153">
        <f>[1]节奏总纲!BE1898</f>
        <v>68.937953035779998</v>
      </c>
    </row>
    <row r="1899" spans="17:45" x14ac:dyDescent="0.15">
      <c r="Q1899" s="153">
        <f>[1]节奏总纲!AC1899</f>
        <v>1896</v>
      </c>
      <c r="R1899" s="153">
        <f>[1]节奏总纲!AD1899</f>
        <v>108.89175420230541</v>
      </c>
      <c r="S1899" s="153">
        <f>[1]节奏总纲!AE1899</f>
        <v>111.19862816942943</v>
      </c>
      <c r="T1899" s="153">
        <f>[1]节奏总纲!AF1899</f>
        <v>114.40152161229753</v>
      </c>
      <c r="U1899" s="153">
        <f>[1]节奏总纲!AG1899</f>
        <v>119.26077939302527</v>
      </c>
      <c r="V1899" s="153">
        <f>[1]节奏总纲!AH1899</f>
        <v>128.41752542030019</v>
      </c>
      <c r="AN1899" s="153">
        <f>[1]节奏总纲!AZ1899</f>
        <v>1896</v>
      </c>
      <c r="AO1899" s="153">
        <f>[1]节奏总纲!BA1899</f>
        <v>57.952192504594315</v>
      </c>
      <c r="AP1899" s="153">
        <f>[1]节奏总纲!BB1899</f>
        <v>59.457711417873099</v>
      </c>
      <c r="AQ1899" s="153">
        <f>[1]节奏总纲!BC1899</f>
        <v>61.419926077395885</v>
      </c>
      <c r="AR1899" s="153">
        <f>[1]节奏总纲!BD1899</f>
        <v>64.194214857613403</v>
      </c>
      <c r="AS1899" s="153">
        <f>[1]节奏总纲!BE1899</f>
        <v>68.941801755056858</v>
      </c>
    </row>
    <row r="1900" spans="17:45" x14ac:dyDescent="0.15">
      <c r="Q1900" s="153">
        <f>[1]节奏总纲!AC1900</f>
        <v>1897</v>
      </c>
      <c r="R1900" s="153">
        <f>[1]节奏总纲!AD1900</f>
        <v>108.89956889939303</v>
      </c>
      <c r="S1900" s="153">
        <f>[1]节奏总纲!AE1900</f>
        <v>111.20600165315999</v>
      </c>
      <c r="T1900" s="153">
        <f>[1]节奏总纲!AF1900</f>
        <v>114.40961260229653</v>
      </c>
      <c r="U1900" s="153">
        <f>[1]节奏总纲!AG1900</f>
        <v>119.26876820345815</v>
      </c>
      <c r="V1900" s="153">
        <f>[1]节奏总纲!AH1900</f>
        <v>128.42484643326821</v>
      </c>
      <c r="AN1900" s="153">
        <f>[1]节奏总纲!AZ1900</f>
        <v>1897</v>
      </c>
      <c r="AO1900" s="153">
        <f>[1]节奏总纲!BA1900</f>
        <v>57.956029280664985</v>
      </c>
      <c r="AP1900" s="153">
        <f>[1]节奏总纲!BB1900</f>
        <v>59.461290880461398</v>
      </c>
      <c r="AQ1900" s="153">
        <f>[1]节奏总纲!BC1900</f>
        <v>61.423488936036371</v>
      </c>
      <c r="AR1900" s="153">
        <f>[1]节奏总纲!BD1900</f>
        <v>64.197663394557622</v>
      </c>
      <c r="AS1900" s="153">
        <f>[1]节奏总纲!BE1900</f>
        <v>68.945650474333718</v>
      </c>
    </row>
    <row r="1901" spans="17:45" x14ac:dyDescent="0.15">
      <c r="Q1901" s="153">
        <f>[1]节奏总纲!AC1901</f>
        <v>1898</v>
      </c>
      <c r="R1901" s="153">
        <f>[1]节奏总纲!AD1901</f>
        <v>108.90738359648066</v>
      </c>
      <c r="S1901" s="153">
        <f>[1]节奏总纲!AE1901</f>
        <v>111.21337513689055</v>
      </c>
      <c r="T1901" s="153">
        <f>[1]节奏总纲!AF1901</f>
        <v>114.41770359229555</v>
      </c>
      <c r="U1901" s="153">
        <f>[1]节奏总纲!AG1901</f>
        <v>119.27675701389103</v>
      </c>
      <c r="V1901" s="153">
        <f>[1]节奏总纲!AH1901</f>
        <v>128.43216744623624</v>
      </c>
      <c r="AN1901" s="153">
        <f>[1]节奏总纲!AZ1901</f>
        <v>1898</v>
      </c>
      <c r="AO1901" s="153">
        <f>[1]节奏总纲!BA1901</f>
        <v>57.959866056735663</v>
      </c>
      <c r="AP1901" s="153">
        <f>[1]节奏总纲!BB1901</f>
        <v>59.464870343049697</v>
      </c>
      <c r="AQ1901" s="153">
        <f>[1]节奏总纲!BC1901</f>
        <v>61.427051794676849</v>
      </c>
      <c r="AR1901" s="153">
        <f>[1]节奏总纲!BD1901</f>
        <v>64.201111931501842</v>
      </c>
      <c r="AS1901" s="153">
        <f>[1]节奏总纲!BE1901</f>
        <v>68.949499193610592</v>
      </c>
    </row>
    <row r="1902" spans="17:45" x14ac:dyDescent="0.15">
      <c r="Q1902" s="153">
        <f>[1]节奏总纲!AC1902</f>
        <v>1899</v>
      </c>
      <c r="R1902" s="153">
        <f>[1]节奏总纲!AD1902</f>
        <v>108.91519829356828</v>
      </c>
      <c r="S1902" s="153">
        <f>[1]节奏总纲!AE1902</f>
        <v>111.22074862062111</v>
      </c>
      <c r="T1902" s="153">
        <f>[1]节奏总纲!AF1902</f>
        <v>114.42579458229456</v>
      </c>
      <c r="U1902" s="153">
        <f>[1]节奏总纲!AG1902</f>
        <v>119.28474582432391</v>
      </c>
      <c r="V1902" s="153">
        <f>[1]节奏总纲!AH1902</f>
        <v>128.43948845920428</v>
      </c>
      <c r="AN1902" s="153">
        <f>[1]节奏总纲!AZ1902</f>
        <v>1899</v>
      </c>
      <c r="AO1902" s="153">
        <f>[1]节奏总纲!BA1902</f>
        <v>57.963702832806334</v>
      </c>
      <c r="AP1902" s="153">
        <f>[1]节奏总纲!BB1902</f>
        <v>59.468449805637988</v>
      </c>
      <c r="AQ1902" s="153">
        <f>[1]节奏总纲!BC1902</f>
        <v>61.430614653317335</v>
      </c>
      <c r="AR1902" s="153">
        <f>[1]节奏总纲!BD1902</f>
        <v>64.204560468446061</v>
      </c>
      <c r="AS1902" s="153">
        <f>[1]节奏总纲!BE1902</f>
        <v>68.953347912887452</v>
      </c>
    </row>
    <row r="1903" spans="17:45" x14ac:dyDescent="0.15">
      <c r="Q1903" s="153">
        <f>[1]节奏总纲!AC1903</f>
        <v>1900</v>
      </c>
      <c r="R1903" s="153">
        <f>[1]节奏总纲!AD1903</f>
        <v>108.92301299065591</v>
      </c>
      <c r="S1903" s="153">
        <f>[1]节奏总纲!AE1903</f>
        <v>111.22812210435168</v>
      </c>
      <c r="T1903" s="153">
        <f>[1]节奏总纲!AF1903</f>
        <v>114.43388557229358</v>
      </c>
      <c r="U1903" s="153">
        <f>[1]节奏总纲!AG1903</f>
        <v>119.29273463475678</v>
      </c>
      <c r="V1903" s="153">
        <f>[1]节奏总纲!AH1903</f>
        <v>128.4468094721723</v>
      </c>
      <c r="AN1903" s="153">
        <f>[1]节奏总纲!AZ1903</f>
        <v>1900</v>
      </c>
      <c r="AO1903" s="153">
        <f>[1]节奏总纲!BA1903</f>
        <v>57.967539608877004</v>
      </c>
      <c r="AP1903" s="153">
        <f>[1]节奏总纲!BB1903</f>
        <v>59.472029268226287</v>
      </c>
      <c r="AQ1903" s="153">
        <f>[1]节奏总纲!BC1903</f>
        <v>61.434177511957813</v>
      </c>
      <c r="AR1903" s="153">
        <f>[1]节奏总纲!BD1903</f>
        <v>64.208009005390281</v>
      </c>
      <c r="AS1903" s="153">
        <f>[1]节奏总纲!BE1903</f>
        <v>68.957196632164312</v>
      </c>
    </row>
    <row r="1904" spans="17:45" x14ac:dyDescent="0.15">
      <c r="Q1904" s="153">
        <f>[1]节奏总纲!AC1904</f>
        <v>1901</v>
      </c>
      <c r="R1904" s="153">
        <f>[1]节奏总纲!AD1904</f>
        <v>108.93082768774352</v>
      </c>
      <c r="S1904" s="153">
        <f>[1]节奏总纲!AE1904</f>
        <v>111.23549558808224</v>
      </c>
      <c r="T1904" s="153">
        <f>[1]节奏总纲!AF1904</f>
        <v>114.44197656229258</v>
      </c>
      <c r="U1904" s="153">
        <f>[1]节奏总纲!AG1904</f>
        <v>119.30072344518965</v>
      </c>
      <c r="V1904" s="153">
        <f>[1]节奏总纲!AH1904</f>
        <v>128.45413048514033</v>
      </c>
      <c r="AN1904" s="153">
        <f>[1]节奏总纲!AZ1904</f>
        <v>1901</v>
      </c>
      <c r="AO1904" s="153">
        <f>[1]节奏总纲!BA1904</f>
        <v>57.971376384947682</v>
      </c>
      <c r="AP1904" s="153">
        <f>[1]节奏总纲!BB1904</f>
        <v>59.475608730814585</v>
      </c>
      <c r="AQ1904" s="153">
        <f>[1]节奏总纲!BC1904</f>
        <v>61.437740370598299</v>
      </c>
      <c r="AR1904" s="153">
        <f>[1]节奏总纲!BD1904</f>
        <v>64.2114575423345</v>
      </c>
      <c r="AS1904" s="153">
        <f>[1]节奏总纲!BE1904</f>
        <v>68.961045351441172</v>
      </c>
    </row>
    <row r="1905" spans="17:45" x14ac:dyDescent="0.15">
      <c r="Q1905" s="153">
        <f>[1]节奏总纲!AC1905</f>
        <v>1902</v>
      </c>
      <c r="R1905" s="153">
        <f>[1]节奏总纲!AD1905</f>
        <v>108.93864238483114</v>
      </c>
      <c r="S1905" s="153">
        <f>[1]节奏总纲!AE1905</f>
        <v>111.24286907181281</v>
      </c>
      <c r="T1905" s="153">
        <f>[1]节奏总纲!AF1905</f>
        <v>114.4500675522916</v>
      </c>
      <c r="U1905" s="153">
        <f>[1]节奏总纲!AG1905</f>
        <v>119.30871225562252</v>
      </c>
      <c r="V1905" s="153">
        <f>[1]节奏总纲!AH1905</f>
        <v>128.46145149810835</v>
      </c>
      <c r="AN1905" s="153">
        <f>[1]节奏总纲!AZ1905</f>
        <v>1902</v>
      </c>
      <c r="AO1905" s="153">
        <f>[1]节奏总纲!BA1905</f>
        <v>57.975213161018353</v>
      </c>
      <c r="AP1905" s="153">
        <f>[1]节奏总纲!BB1905</f>
        <v>59.479188193402877</v>
      </c>
      <c r="AQ1905" s="153">
        <f>[1]节奏总纲!BC1905</f>
        <v>61.441303229238777</v>
      </c>
      <c r="AR1905" s="153">
        <f>[1]节奏总纲!BD1905</f>
        <v>64.21490607927872</v>
      </c>
      <c r="AS1905" s="153">
        <f>[1]节奏总纲!BE1905</f>
        <v>68.964894070718032</v>
      </c>
    </row>
    <row r="1906" spans="17:45" x14ac:dyDescent="0.15">
      <c r="Q1906" s="153">
        <f>[1]节奏总纲!AC1906</f>
        <v>1903</v>
      </c>
      <c r="R1906" s="153">
        <f>[1]节奏总纲!AD1906</f>
        <v>108.94645708191877</v>
      </c>
      <c r="S1906" s="153">
        <f>[1]节奏总纲!AE1906</f>
        <v>111.25024255554337</v>
      </c>
      <c r="T1906" s="153">
        <f>[1]节奏总纲!AF1906</f>
        <v>114.4581585422906</v>
      </c>
      <c r="U1906" s="153">
        <f>[1]节奏总纲!AG1906</f>
        <v>119.3167010660554</v>
      </c>
      <c r="V1906" s="153">
        <f>[1]节奏总纲!AH1906</f>
        <v>128.46877251107639</v>
      </c>
      <c r="AN1906" s="153">
        <f>[1]节奏总纲!AZ1906</f>
        <v>1903</v>
      </c>
      <c r="AO1906" s="153">
        <f>[1]节奏总纲!BA1906</f>
        <v>57.97904993708903</v>
      </c>
      <c r="AP1906" s="153">
        <f>[1]节奏总纲!BB1906</f>
        <v>59.482767655991175</v>
      </c>
      <c r="AQ1906" s="153">
        <f>[1]节奏总纲!BC1906</f>
        <v>61.444866087879262</v>
      </c>
      <c r="AR1906" s="153">
        <f>[1]节奏总纲!BD1906</f>
        <v>64.218354616222939</v>
      </c>
      <c r="AS1906" s="153">
        <f>[1]节奏总纲!BE1906</f>
        <v>68.968742789994891</v>
      </c>
    </row>
    <row r="1907" spans="17:45" x14ac:dyDescent="0.15">
      <c r="Q1907" s="153">
        <f>[1]节奏总纲!AC1907</f>
        <v>1904</v>
      </c>
      <c r="R1907" s="153">
        <f>[1]节奏总纲!AD1907</f>
        <v>108.95427177900639</v>
      </c>
      <c r="S1907" s="153">
        <f>[1]节奏总纲!AE1907</f>
        <v>111.25761603927393</v>
      </c>
      <c r="T1907" s="153">
        <f>[1]节奏总纲!AF1907</f>
        <v>114.46624953228962</v>
      </c>
      <c r="U1907" s="153">
        <f>[1]节奏总纲!AG1907</f>
        <v>119.32468987648828</v>
      </c>
      <c r="V1907" s="153">
        <f>[1]节奏总纲!AH1907</f>
        <v>128.47609352404442</v>
      </c>
      <c r="AN1907" s="153">
        <f>[1]节奏总纲!AZ1907</f>
        <v>1904</v>
      </c>
      <c r="AO1907" s="153">
        <f>[1]节奏总纲!BA1907</f>
        <v>57.982886713159701</v>
      </c>
      <c r="AP1907" s="153">
        <f>[1]节奏总纲!BB1907</f>
        <v>59.486347118579474</v>
      </c>
      <c r="AQ1907" s="153">
        <f>[1]节奏总纲!BC1907</f>
        <v>61.448428946519741</v>
      </c>
      <c r="AR1907" s="153">
        <f>[1]节奏总纲!BD1907</f>
        <v>64.221803153167158</v>
      </c>
      <c r="AS1907" s="153">
        <f>[1]节奏总纲!BE1907</f>
        <v>68.972591509271751</v>
      </c>
    </row>
    <row r="1908" spans="17:45" x14ac:dyDescent="0.15">
      <c r="Q1908" s="153">
        <f>[1]节奏总纲!AC1908</f>
        <v>1905</v>
      </c>
      <c r="R1908" s="153">
        <f>[1]节奏总纲!AD1908</f>
        <v>108.96208647609402</v>
      </c>
      <c r="S1908" s="153">
        <f>[1]节奏总纲!AE1908</f>
        <v>111.26498952300449</v>
      </c>
      <c r="T1908" s="153">
        <f>[1]节奏总纲!AF1908</f>
        <v>114.47434052228863</v>
      </c>
      <c r="U1908" s="153">
        <f>[1]节奏总纲!AG1908</f>
        <v>119.33267868692116</v>
      </c>
      <c r="V1908" s="153">
        <f>[1]节奏总纲!AH1908</f>
        <v>128.48341453701244</v>
      </c>
      <c r="AN1908" s="153">
        <f>[1]节奏总纲!AZ1908</f>
        <v>1905</v>
      </c>
      <c r="AO1908" s="153">
        <f>[1]节奏总纲!BA1908</f>
        <v>57.986723489230371</v>
      </c>
      <c r="AP1908" s="153">
        <f>[1]节奏总纲!BB1908</f>
        <v>59.489926581167772</v>
      </c>
      <c r="AQ1908" s="153">
        <f>[1]节奏总纲!BC1908</f>
        <v>61.451991805160226</v>
      </c>
      <c r="AR1908" s="153">
        <f>[1]节奏总纲!BD1908</f>
        <v>64.225251690111378</v>
      </c>
      <c r="AS1908" s="153">
        <f>[1]节奏总纲!BE1908</f>
        <v>68.976440228548611</v>
      </c>
    </row>
    <row r="1909" spans="17:45" x14ac:dyDescent="0.15">
      <c r="Q1909" s="153">
        <f>[1]节奏总纲!AC1909</f>
        <v>1906</v>
      </c>
      <c r="R1909" s="153">
        <f>[1]节奏总纲!AD1909</f>
        <v>108.96990117318163</v>
      </c>
      <c r="S1909" s="153">
        <f>[1]节奏总纲!AE1909</f>
        <v>111.27236300673506</v>
      </c>
      <c r="T1909" s="153">
        <f>[1]节奏总纲!AF1909</f>
        <v>114.48243151228765</v>
      </c>
      <c r="U1909" s="153">
        <f>[1]节奏总纲!AG1909</f>
        <v>119.34066749735402</v>
      </c>
      <c r="V1909" s="153">
        <f>[1]节奏总纲!AH1909</f>
        <v>128.49073554998046</v>
      </c>
      <c r="AN1909" s="153">
        <f>[1]节奏总纲!AZ1909</f>
        <v>1906</v>
      </c>
      <c r="AO1909" s="153">
        <f>[1]节奏总纲!BA1909</f>
        <v>57.990560265301049</v>
      </c>
      <c r="AP1909" s="153">
        <f>[1]节奏总纲!BB1909</f>
        <v>59.493506043756064</v>
      </c>
      <c r="AQ1909" s="153">
        <f>[1]节奏总纲!BC1909</f>
        <v>61.455554663800704</v>
      </c>
      <c r="AR1909" s="153">
        <f>[1]节奏总纲!BD1909</f>
        <v>64.228700227055597</v>
      </c>
      <c r="AS1909" s="153">
        <f>[1]节奏总纲!BE1909</f>
        <v>68.980288947825471</v>
      </c>
    </row>
    <row r="1910" spans="17:45" x14ac:dyDescent="0.15">
      <c r="Q1910" s="153">
        <f>[1]节奏总纲!AC1910</f>
        <v>1907</v>
      </c>
      <c r="R1910" s="153">
        <f>[1]节奏总纲!AD1910</f>
        <v>108.97771587026925</v>
      </c>
      <c r="S1910" s="153">
        <f>[1]节奏总纲!AE1910</f>
        <v>111.27973649046562</v>
      </c>
      <c r="T1910" s="153">
        <f>[1]节奏总纲!AF1910</f>
        <v>114.49052250228665</v>
      </c>
      <c r="U1910" s="153">
        <f>[1]节奏总纲!AG1910</f>
        <v>119.3486563077869</v>
      </c>
      <c r="V1910" s="153">
        <f>[1]节奏总纲!AH1910</f>
        <v>128.49805656294851</v>
      </c>
      <c r="AN1910" s="153">
        <f>[1]节奏总纲!AZ1910</f>
        <v>1907</v>
      </c>
      <c r="AO1910" s="153">
        <f>[1]节奏总纲!BA1910</f>
        <v>57.99439704137172</v>
      </c>
      <c r="AP1910" s="153">
        <f>[1]节奏总纲!BB1910</f>
        <v>59.497085506344362</v>
      </c>
      <c r="AQ1910" s="153">
        <f>[1]节奏总纲!BC1910</f>
        <v>61.45911752244119</v>
      </c>
      <c r="AR1910" s="153">
        <f>[1]节奏总纲!BD1910</f>
        <v>64.232148763999817</v>
      </c>
      <c r="AS1910" s="153">
        <f>[1]节奏总纲!BE1910</f>
        <v>68.984137667102331</v>
      </c>
    </row>
    <row r="1911" spans="17:45" x14ac:dyDescent="0.15">
      <c r="Q1911" s="153">
        <f>[1]节奏总纲!AC1911</f>
        <v>1908</v>
      </c>
      <c r="R1911" s="153">
        <f>[1]节奏总纲!AD1911</f>
        <v>108.98553056735688</v>
      </c>
      <c r="S1911" s="153">
        <f>[1]节奏总纲!AE1911</f>
        <v>111.28710997419618</v>
      </c>
      <c r="T1911" s="153">
        <f>[1]节奏总纲!AF1911</f>
        <v>114.49861349228566</v>
      </c>
      <c r="U1911" s="153">
        <f>[1]节奏总纲!AG1911</f>
        <v>119.35664511821977</v>
      </c>
      <c r="V1911" s="153">
        <f>[1]节奏总纲!AH1911</f>
        <v>128.50537757591653</v>
      </c>
      <c r="AN1911" s="153">
        <f>[1]节奏总纲!AZ1911</f>
        <v>1908</v>
      </c>
      <c r="AO1911" s="153">
        <f>[1]节奏总纲!BA1911</f>
        <v>57.998233817442397</v>
      </c>
      <c r="AP1911" s="153">
        <f>[1]节奏总纲!BB1911</f>
        <v>59.500664968932661</v>
      </c>
      <c r="AQ1911" s="153">
        <f>[1]节奏总纲!BC1911</f>
        <v>61.462680381081668</v>
      </c>
      <c r="AR1911" s="153">
        <f>[1]节奏总纲!BD1911</f>
        <v>64.23559730094405</v>
      </c>
      <c r="AS1911" s="153">
        <f>[1]节奏总纲!BE1911</f>
        <v>68.987986386379191</v>
      </c>
    </row>
    <row r="1912" spans="17:45" x14ac:dyDescent="0.15">
      <c r="Q1912" s="153">
        <f>[1]节奏总纲!AC1912</f>
        <v>1909</v>
      </c>
      <c r="R1912" s="153">
        <f>[1]节奏总纲!AD1912</f>
        <v>108.9933452644445</v>
      </c>
      <c r="S1912" s="153">
        <f>[1]节奏总纲!AE1912</f>
        <v>111.29448345792675</v>
      </c>
      <c r="T1912" s="153">
        <f>[1]节奏总纲!AF1912</f>
        <v>114.50670448228468</v>
      </c>
      <c r="U1912" s="153">
        <f>[1]节奏总纲!AG1912</f>
        <v>119.36463392865265</v>
      </c>
      <c r="V1912" s="153">
        <f>[1]节奏总纲!AH1912</f>
        <v>128.51269858888455</v>
      </c>
      <c r="AN1912" s="153">
        <f>[1]节奏总纲!AZ1912</f>
        <v>1909</v>
      </c>
      <c r="AO1912" s="153">
        <f>[1]节奏总纲!BA1912</f>
        <v>58.001788762762722</v>
      </c>
      <c r="AP1912" s="153">
        <f>[1]节奏总纲!BB1912</f>
        <v>59.504244431520952</v>
      </c>
      <c r="AQ1912" s="153">
        <f>[1]节奏总纲!BC1912</f>
        <v>61.466243239722154</v>
      </c>
      <c r="AR1912" s="153">
        <f>[1]节奏总纲!BD1912</f>
        <v>64.23904583788827</v>
      </c>
      <c r="AS1912" s="153">
        <f>[1]节奏总纲!BE1912</f>
        <v>68.991835105656051</v>
      </c>
    </row>
    <row r="1913" spans="17:45" x14ac:dyDescent="0.15">
      <c r="Q1913" s="153">
        <f>[1]节奏总纲!AC1913</f>
        <v>1910</v>
      </c>
      <c r="R1913" s="153">
        <f>[1]节奏总纲!AD1913</f>
        <v>109.00108228237838</v>
      </c>
      <c r="S1913" s="153">
        <f>[1]节奏总纲!AE1913</f>
        <v>111.30185694165731</v>
      </c>
      <c r="T1913" s="153">
        <f>[1]节奏总纲!AF1913</f>
        <v>114.51479547228368</v>
      </c>
      <c r="U1913" s="153">
        <f>[1]节奏总纲!AG1913</f>
        <v>119.37262273908551</v>
      </c>
      <c r="V1913" s="153">
        <f>[1]节奏总纲!AH1913</f>
        <v>128.52001960185257</v>
      </c>
      <c r="AN1913" s="153">
        <f>[1]节奏总纲!AZ1913</f>
        <v>1910</v>
      </c>
      <c r="AO1913" s="153">
        <f>[1]节奏总纲!BA1913</f>
        <v>58.005103311041175</v>
      </c>
      <c r="AP1913" s="153">
        <f>[1]节奏总纲!BB1913</f>
        <v>59.507823894109251</v>
      </c>
      <c r="AQ1913" s="153">
        <f>[1]节奏总纲!BC1913</f>
        <v>61.469806098362632</v>
      </c>
      <c r="AR1913" s="153">
        <f>[1]节奏总纲!BD1913</f>
        <v>64.242494374832489</v>
      </c>
      <c r="AS1913" s="153">
        <f>[1]节奏总纲!BE1913</f>
        <v>68.995683824932911</v>
      </c>
    </row>
    <row r="1914" spans="17:45" x14ac:dyDescent="0.15">
      <c r="Q1914" s="153">
        <f>[1]节奏总纲!AC1914</f>
        <v>1911</v>
      </c>
      <c r="R1914" s="153">
        <f>[1]节奏总纲!AD1914</f>
        <v>109.00837365257999</v>
      </c>
      <c r="S1914" s="153">
        <f>[1]节奏总纲!AE1914</f>
        <v>111.30923042538787</v>
      </c>
      <c r="T1914" s="153">
        <f>[1]节奏总纲!AF1914</f>
        <v>114.5228864622827</v>
      </c>
      <c r="U1914" s="153">
        <f>[1]节奏总纲!AG1914</f>
        <v>119.38061154951839</v>
      </c>
      <c r="V1914" s="153">
        <f>[1]节奏总纲!AH1914</f>
        <v>128.52734061482062</v>
      </c>
      <c r="AN1914" s="153">
        <f>[1]节奏总纲!AZ1914</f>
        <v>1911</v>
      </c>
      <c r="AO1914" s="153">
        <f>[1]节奏总纲!BA1914</f>
        <v>58.008417859319636</v>
      </c>
      <c r="AP1914" s="153">
        <f>[1]节奏总纲!BB1914</f>
        <v>59.511403356697549</v>
      </c>
      <c r="AQ1914" s="153">
        <f>[1]节奏总纲!BC1914</f>
        <v>61.473368957003117</v>
      </c>
      <c r="AR1914" s="153">
        <f>[1]节奏总纲!BD1914</f>
        <v>64.245942911776709</v>
      </c>
      <c r="AS1914" s="153">
        <f>[1]节奏总纲!BE1914</f>
        <v>68.999532544209785</v>
      </c>
    </row>
    <row r="1915" spans="17:45" x14ac:dyDescent="0.15">
      <c r="Q1915" s="153">
        <f>[1]节奏总纲!AC1915</f>
        <v>1912</v>
      </c>
      <c r="R1915" s="153">
        <f>[1]节奏总纲!AD1915</f>
        <v>109.01566502278162</v>
      </c>
      <c r="S1915" s="153">
        <f>[1]节奏总纲!AE1915</f>
        <v>111.31660390911844</v>
      </c>
      <c r="T1915" s="153">
        <f>[1]节奏总纲!AF1915</f>
        <v>114.5309774522817</v>
      </c>
      <c r="U1915" s="153">
        <f>[1]节奏总纲!AG1915</f>
        <v>119.38860035995127</v>
      </c>
      <c r="V1915" s="153">
        <f>[1]节奏总纲!AH1915</f>
        <v>128.53466162778864</v>
      </c>
      <c r="AN1915" s="153">
        <f>[1]节奏总纲!AZ1915</f>
        <v>1912</v>
      </c>
      <c r="AO1915" s="153">
        <f>[1]节奏总纲!BA1915</f>
        <v>58.011732407598089</v>
      </c>
      <c r="AP1915" s="153">
        <f>[1]节奏总纲!BB1915</f>
        <v>59.514982819285841</v>
      </c>
      <c r="AQ1915" s="153">
        <f>[1]节奏总纲!BC1915</f>
        <v>61.476931815643596</v>
      </c>
      <c r="AR1915" s="153">
        <f>[1]节奏总纲!BD1915</f>
        <v>64.249391448720928</v>
      </c>
      <c r="AS1915" s="153">
        <f>[1]节奏总纲!BE1915</f>
        <v>69.002922789786879</v>
      </c>
    </row>
    <row r="1916" spans="17:45" x14ac:dyDescent="0.15">
      <c r="Q1916" s="153">
        <f>[1]节奏总纲!AC1916</f>
        <v>1913</v>
      </c>
      <c r="R1916" s="153">
        <f>[1]节奏总纲!AD1916</f>
        <v>109.02295639298323</v>
      </c>
      <c r="S1916" s="153">
        <f>[1]节奏总纲!AE1916</f>
        <v>111.323977392849</v>
      </c>
      <c r="T1916" s="153">
        <f>[1]节奏总纲!AF1916</f>
        <v>114.53906844228072</v>
      </c>
      <c r="U1916" s="153">
        <f>[1]节奏总纲!AG1916</f>
        <v>119.39658917038415</v>
      </c>
      <c r="V1916" s="153">
        <f>[1]节奏总纲!AH1916</f>
        <v>128.54198264075666</v>
      </c>
      <c r="AN1916" s="153">
        <f>[1]节奏总纲!AZ1916</f>
        <v>1913</v>
      </c>
      <c r="AO1916" s="153">
        <f>[1]节奏总纲!BA1916</f>
        <v>58.015046955876549</v>
      </c>
      <c r="AP1916" s="153">
        <f>[1]节奏总纲!BB1916</f>
        <v>59.518562281874139</v>
      </c>
      <c r="AQ1916" s="153">
        <f>[1]节奏总纲!BC1916</f>
        <v>61.480494674284081</v>
      </c>
      <c r="AR1916" s="153">
        <f>[1]节奏总纲!BD1916</f>
        <v>64.252839985665148</v>
      </c>
      <c r="AS1916" s="153">
        <f>[1]节奏总纲!BE1916</f>
        <v>69.006249651901996</v>
      </c>
    </row>
    <row r="1917" spans="17:45" x14ac:dyDescent="0.15">
      <c r="Q1917" s="153">
        <f>[1]节奏总纲!AC1917</f>
        <v>1914</v>
      </c>
      <c r="R1917" s="153">
        <f>[1]节奏总纲!AD1917</f>
        <v>109.03024776318485</v>
      </c>
      <c r="S1917" s="153">
        <f>[1]节奏总纲!AE1917</f>
        <v>111.33135087657956</v>
      </c>
      <c r="T1917" s="153">
        <f>[1]节奏总纲!AF1917</f>
        <v>114.54715943227973</v>
      </c>
      <c r="U1917" s="153">
        <f>[1]节奏总纲!AG1917</f>
        <v>119.40457798081702</v>
      </c>
      <c r="V1917" s="153">
        <f>[1]节奏总纲!AH1917</f>
        <v>128.54930365372468</v>
      </c>
      <c r="AN1917" s="153">
        <f>[1]节奏总纲!AZ1917</f>
        <v>1914</v>
      </c>
      <c r="AO1917" s="153">
        <f>[1]节奏总纲!BA1917</f>
        <v>58.018361504155003</v>
      </c>
      <c r="AP1917" s="153">
        <f>[1]节奏总纲!BB1917</f>
        <v>59.522141744462438</v>
      </c>
      <c r="AQ1917" s="153">
        <f>[1]节奏总纲!BC1917</f>
        <v>61.48405753292456</v>
      </c>
      <c r="AR1917" s="153">
        <f>[1]节奏总纲!BD1917</f>
        <v>64.256288522609367</v>
      </c>
      <c r="AS1917" s="153">
        <f>[1]节奏总纲!BE1917</f>
        <v>69.009576514017127</v>
      </c>
    </row>
    <row r="1918" spans="17:45" x14ac:dyDescent="0.15">
      <c r="Q1918" s="153">
        <f>[1]节奏总纲!AC1918</f>
        <v>1915</v>
      </c>
      <c r="R1918" s="153">
        <f>[1]节奏总纲!AD1918</f>
        <v>109.03753913338647</v>
      </c>
      <c r="S1918" s="153">
        <f>[1]节奏总纲!AE1918</f>
        <v>111.33872436031012</v>
      </c>
      <c r="T1918" s="153">
        <f>[1]节奏总纲!AF1918</f>
        <v>114.55525042227875</v>
      </c>
      <c r="U1918" s="153">
        <f>[1]节奏总纲!AG1918</f>
        <v>119.41256679124989</v>
      </c>
      <c r="V1918" s="153">
        <f>[1]节奏总纲!AH1918</f>
        <v>128.55662466669273</v>
      </c>
      <c r="AN1918" s="153">
        <f>[1]节奏总纲!AZ1918</f>
        <v>1915</v>
      </c>
      <c r="AO1918" s="153">
        <f>[1]节奏总纲!BA1918</f>
        <v>58.021676052433456</v>
      </c>
      <c r="AP1918" s="153">
        <f>[1]节奏总纲!BB1918</f>
        <v>59.525721207050729</v>
      </c>
      <c r="AQ1918" s="153">
        <f>[1]节奏总纲!BC1918</f>
        <v>61.487620391565045</v>
      </c>
      <c r="AR1918" s="153">
        <f>[1]节奏总纲!BD1918</f>
        <v>64.259737059553586</v>
      </c>
      <c r="AS1918" s="153">
        <f>[1]节奏总纲!BE1918</f>
        <v>69.012903376132243</v>
      </c>
    </row>
    <row r="1919" spans="17:45" x14ac:dyDescent="0.15">
      <c r="Q1919" s="153">
        <f>[1]节奏总纲!AC1919</f>
        <v>1916</v>
      </c>
      <c r="R1919" s="153">
        <f>[1]节奏总纲!AD1919</f>
        <v>109.04483050358809</v>
      </c>
      <c r="S1919" s="153">
        <f>[1]节奏总纲!AE1919</f>
        <v>111.34609784404068</v>
      </c>
      <c r="T1919" s="153">
        <f>[1]节奏总纲!AF1919</f>
        <v>114.56334141227775</v>
      </c>
      <c r="U1919" s="153">
        <f>[1]节奏总纲!AG1919</f>
        <v>119.42055560168276</v>
      </c>
      <c r="V1919" s="153">
        <f>[1]节奏总纲!AH1919</f>
        <v>128.56394567966075</v>
      </c>
      <c r="AN1919" s="153">
        <f>[1]节奏总纲!AZ1919</f>
        <v>1916</v>
      </c>
      <c r="AO1919" s="153">
        <f>[1]节奏总纲!BA1919</f>
        <v>58.024990600711916</v>
      </c>
      <c r="AP1919" s="153">
        <f>[1]节奏总纲!BB1919</f>
        <v>59.529300669639028</v>
      </c>
      <c r="AQ1919" s="153">
        <f>[1]节奏总纲!BC1919</f>
        <v>61.491183250205523</v>
      </c>
      <c r="AR1919" s="153">
        <f>[1]节奏总纲!BD1919</f>
        <v>64.263185596497806</v>
      </c>
      <c r="AS1919" s="153">
        <f>[1]节奏总纲!BE1919</f>
        <v>69.016230238247374</v>
      </c>
    </row>
    <row r="1920" spans="17:45" x14ac:dyDescent="0.15">
      <c r="Q1920" s="153">
        <f>[1]节奏总纲!AC1920</f>
        <v>1917</v>
      </c>
      <c r="R1920" s="153">
        <f>[1]节奏总纲!AD1920</f>
        <v>109.0521218737897</v>
      </c>
      <c r="S1920" s="153">
        <f>[1]节奏总纲!AE1920</f>
        <v>111.35347132777125</v>
      </c>
      <c r="T1920" s="153">
        <f>[1]节奏总纲!AF1920</f>
        <v>114.57143240227677</v>
      </c>
      <c r="U1920" s="153">
        <f>[1]节奏总纲!AG1920</f>
        <v>119.42854441211564</v>
      </c>
      <c r="V1920" s="153">
        <f>[1]节奏总纲!AH1920</f>
        <v>128.57126669262877</v>
      </c>
      <c r="AN1920" s="153">
        <f>[1]节奏总纲!AZ1920</f>
        <v>1917</v>
      </c>
      <c r="AO1920" s="153">
        <f>[1]节奏总纲!BA1920</f>
        <v>58.02830514899037</v>
      </c>
      <c r="AP1920" s="153">
        <f>[1]节奏总纲!BB1920</f>
        <v>59.532880132227326</v>
      </c>
      <c r="AQ1920" s="153">
        <f>[1]节奏总纲!BC1920</f>
        <v>61.494746108846009</v>
      </c>
      <c r="AR1920" s="153">
        <f>[1]节奏总纲!BD1920</f>
        <v>64.266634133442025</v>
      </c>
      <c r="AS1920" s="153">
        <f>[1]节奏总纲!BE1920</f>
        <v>69.019557100362491</v>
      </c>
    </row>
    <row r="1921" spans="17:45" x14ac:dyDescent="0.15">
      <c r="Q1921" s="153">
        <f>[1]节奏总纲!AC1921</f>
        <v>1918</v>
      </c>
      <c r="R1921" s="153">
        <f>[1]节奏总纲!AD1921</f>
        <v>109.05941324399132</v>
      </c>
      <c r="S1921" s="153">
        <f>[1]节奏总纲!AE1921</f>
        <v>111.36084481150181</v>
      </c>
      <c r="T1921" s="153">
        <f>[1]节奏总纲!AF1921</f>
        <v>114.57952339227577</v>
      </c>
      <c r="U1921" s="153">
        <f>[1]节奏总纲!AG1921</f>
        <v>119.43653322254852</v>
      </c>
      <c r="V1921" s="153">
        <f>[1]节奏总纲!AH1921</f>
        <v>128.57858770559679</v>
      </c>
      <c r="AN1921" s="153">
        <f>[1]节奏总纲!AZ1921</f>
        <v>1918</v>
      </c>
      <c r="AO1921" s="153">
        <f>[1]节奏总纲!BA1921</f>
        <v>58.031619697268823</v>
      </c>
      <c r="AP1921" s="153">
        <f>[1]节奏总纲!BB1921</f>
        <v>59.536459594815625</v>
      </c>
      <c r="AQ1921" s="153">
        <f>[1]节奏总纲!BC1921</f>
        <v>61.498308967486487</v>
      </c>
      <c r="AR1921" s="153">
        <f>[1]节奏总纲!BD1921</f>
        <v>64.270082670386245</v>
      </c>
      <c r="AS1921" s="153">
        <f>[1]节奏总纲!BE1921</f>
        <v>69.022883962477621</v>
      </c>
    </row>
    <row r="1922" spans="17:45" x14ac:dyDescent="0.15">
      <c r="Q1922" s="153">
        <f>[1]节奏总纲!AC1922</f>
        <v>1919</v>
      </c>
      <c r="R1922" s="153">
        <f>[1]节奏总纲!AD1922</f>
        <v>109.06670461419294</v>
      </c>
      <c r="S1922" s="153">
        <f>[1]节奏总纲!AE1922</f>
        <v>111.36821829523238</v>
      </c>
      <c r="T1922" s="153">
        <f>[1]节奏总纲!AF1922</f>
        <v>114.58761438227479</v>
      </c>
      <c r="U1922" s="153">
        <f>[1]节奏总纲!AG1922</f>
        <v>119.44452203298138</v>
      </c>
      <c r="V1922" s="153">
        <f>[1]节奏总纲!AH1922</f>
        <v>128.58590871856484</v>
      </c>
      <c r="AN1922" s="153">
        <f>[1]节奏总纲!AZ1922</f>
        <v>1919</v>
      </c>
      <c r="AO1922" s="153">
        <f>[1]节奏总纲!BA1922</f>
        <v>58.034934245547284</v>
      </c>
      <c r="AP1922" s="153">
        <f>[1]节奏总纲!BB1922</f>
        <v>59.540039057403916</v>
      </c>
      <c r="AQ1922" s="153">
        <f>[1]节奏总纲!BC1922</f>
        <v>61.501871826126973</v>
      </c>
      <c r="AR1922" s="153">
        <f>[1]节奏总纲!BD1922</f>
        <v>64.273531207330478</v>
      </c>
      <c r="AS1922" s="153">
        <f>[1]节奏总纲!BE1922</f>
        <v>69.026210824592738</v>
      </c>
    </row>
    <row r="1923" spans="17:45" x14ac:dyDescent="0.15">
      <c r="Q1923" s="153">
        <f>[1]节奏总纲!AC1923</f>
        <v>1920</v>
      </c>
      <c r="R1923" s="153">
        <f>[1]节奏总纲!AD1923</f>
        <v>109.07399598439456</v>
      </c>
      <c r="S1923" s="153">
        <f>[1]节奏总纲!AE1923</f>
        <v>111.37559177896294</v>
      </c>
      <c r="T1923" s="153">
        <f>[1]节奏总纲!AF1923</f>
        <v>114.5957053722738</v>
      </c>
      <c r="U1923" s="153">
        <f>[1]节奏总纲!AG1923</f>
        <v>119.45251084341426</v>
      </c>
      <c r="V1923" s="153">
        <f>[1]节奏总纲!AH1923</f>
        <v>128.59322973153286</v>
      </c>
      <c r="AN1923" s="153">
        <f>[1]节奏总纲!AZ1923</f>
        <v>1920</v>
      </c>
      <c r="AO1923" s="153">
        <f>[1]节奏总纲!BA1923</f>
        <v>58.038248793825737</v>
      </c>
      <c r="AP1923" s="153">
        <f>[1]节奏总纲!BB1923</f>
        <v>59.543618519992215</v>
      </c>
      <c r="AQ1923" s="153">
        <f>[1]节奏总纲!BC1923</f>
        <v>61.505434684767451</v>
      </c>
      <c r="AR1923" s="153">
        <f>[1]节奏总纲!BD1923</f>
        <v>64.276979744274698</v>
      </c>
      <c r="AS1923" s="153">
        <f>[1]节奏总纲!BE1923</f>
        <v>69.029537686707869</v>
      </c>
    </row>
    <row r="1924" spans="17:45" x14ac:dyDescent="0.15">
      <c r="Q1924" s="153">
        <f>[1]节奏总纲!AC1924</f>
        <v>1921</v>
      </c>
      <c r="R1924" s="153">
        <f>[1]节奏总纲!AD1924</f>
        <v>109.08128735459617</v>
      </c>
      <c r="S1924" s="153">
        <f>[1]节奏总纲!AE1924</f>
        <v>111.3829652626935</v>
      </c>
      <c r="T1924" s="153">
        <f>[1]节奏总纲!AF1924</f>
        <v>114.60379636227282</v>
      </c>
      <c r="U1924" s="153">
        <f>[1]节奏总纲!AG1924</f>
        <v>119.46049965384714</v>
      </c>
      <c r="V1924" s="153">
        <f>[1]节奏总纲!AH1924</f>
        <v>128.60055074450088</v>
      </c>
      <c r="AN1924" s="153">
        <f>[1]节奏总纲!AZ1924</f>
        <v>1921</v>
      </c>
      <c r="AO1924" s="153">
        <f>[1]节奏总纲!BA1924</f>
        <v>58.04156334210419</v>
      </c>
      <c r="AP1924" s="153">
        <f>[1]节奏总纲!BB1924</f>
        <v>59.547197982580514</v>
      </c>
      <c r="AQ1924" s="153">
        <f>[1]节奏总纲!BC1924</f>
        <v>61.508997543407936</v>
      </c>
      <c r="AR1924" s="153">
        <f>[1]节奏总纲!BD1924</f>
        <v>64.280428281218917</v>
      </c>
      <c r="AS1924" s="153">
        <f>[1]节奏总纲!BE1924</f>
        <v>69.032864548822985</v>
      </c>
    </row>
    <row r="1925" spans="17:45" x14ac:dyDescent="0.15">
      <c r="Q1925" s="153">
        <f>[1]节奏总纲!AC1925</f>
        <v>1922</v>
      </c>
      <c r="R1925" s="153">
        <f>[1]节奏总纲!AD1925</f>
        <v>109.08857872479778</v>
      </c>
      <c r="S1925" s="153">
        <f>[1]节奏总纲!AE1925</f>
        <v>111.39033874642406</v>
      </c>
      <c r="T1925" s="153">
        <f>[1]节奏总纲!AF1925</f>
        <v>114.61188735227182</v>
      </c>
      <c r="U1925" s="153">
        <f>[1]节奏总纲!AG1925</f>
        <v>119.46848846428001</v>
      </c>
      <c r="V1925" s="153">
        <f>[1]节奏总纲!AH1925</f>
        <v>128.6078717574689</v>
      </c>
      <c r="AN1925" s="153">
        <f>[1]节奏总纲!AZ1925</f>
        <v>1922</v>
      </c>
      <c r="AO1925" s="153">
        <f>[1]节奏总纲!BA1925</f>
        <v>58.044877890382651</v>
      </c>
      <c r="AP1925" s="153">
        <f>[1]节奏总纲!BB1925</f>
        <v>59.550777445168805</v>
      </c>
      <c r="AQ1925" s="153">
        <f>[1]节奏总纲!BC1925</f>
        <v>61.512560402048422</v>
      </c>
      <c r="AR1925" s="153">
        <f>[1]节奏总纲!BD1925</f>
        <v>64.283876818163137</v>
      </c>
      <c r="AS1925" s="153">
        <f>[1]节奏总纲!BE1925</f>
        <v>69.036191410938116</v>
      </c>
    </row>
    <row r="1926" spans="17:45" x14ac:dyDescent="0.15">
      <c r="Q1926" s="153">
        <f>[1]节奏总纲!AC1926</f>
        <v>1923</v>
      </c>
      <c r="R1926" s="153">
        <f>[1]节奏总纲!AD1926</f>
        <v>109.09587009499941</v>
      </c>
      <c r="S1926" s="153">
        <f>[1]节奏总纲!AE1926</f>
        <v>111.39771223015462</v>
      </c>
      <c r="T1926" s="153">
        <f>[1]节奏总纲!AF1926</f>
        <v>114.61997834227084</v>
      </c>
      <c r="U1926" s="153">
        <f>[1]节奏总纲!AG1926</f>
        <v>119.47647727471289</v>
      </c>
      <c r="V1926" s="153">
        <f>[1]节奏总纲!AH1926</f>
        <v>128.61519277043695</v>
      </c>
      <c r="AN1926" s="153">
        <f>[1]节奏总纲!AZ1926</f>
        <v>1923</v>
      </c>
      <c r="AO1926" s="153">
        <f>[1]节奏总纲!BA1926</f>
        <v>58.048192438661104</v>
      </c>
      <c r="AP1926" s="153">
        <f>[1]节奏总纲!BB1926</f>
        <v>59.554356907757104</v>
      </c>
      <c r="AQ1926" s="153">
        <f>[1]节奏总纲!BC1926</f>
        <v>61.5161232606889</v>
      </c>
      <c r="AR1926" s="153">
        <f>[1]节奏总纲!BD1926</f>
        <v>64.287325355107356</v>
      </c>
      <c r="AS1926" s="153">
        <f>[1]节奏总纲!BE1926</f>
        <v>69.039518273053233</v>
      </c>
    </row>
    <row r="1927" spans="17:45" x14ac:dyDescent="0.15">
      <c r="Q1927" s="153">
        <f>[1]节奏总纲!AC1927</f>
        <v>1924</v>
      </c>
      <c r="R1927" s="153">
        <f>[1]节奏总纲!AD1927</f>
        <v>109.10316146520103</v>
      </c>
      <c r="S1927" s="153">
        <f>[1]节奏总纲!AE1927</f>
        <v>111.40508571388519</v>
      </c>
      <c r="T1927" s="153">
        <f>[1]节奏总纲!AF1927</f>
        <v>114.62806933226985</v>
      </c>
      <c r="U1927" s="153">
        <f>[1]节奏总纲!AG1927</f>
        <v>119.48446608514575</v>
      </c>
      <c r="V1927" s="153">
        <f>[1]节奏总纲!AH1927</f>
        <v>128.62251378340497</v>
      </c>
      <c r="AN1927" s="153">
        <f>[1]节奏总纲!AZ1927</f>
        <v>1924</v>
      </c>
      <c r="AO1927" s="153">
        <f>[1]节奏总纲!BA1927</f>
        <v>58.051506986939565</v>
      </c>
      <c r="AP1927" s="153">
        <f>[1]节奏总纲!BB1927</f>
        <v>59.557936370345402</v>
      </c>
      <c r="AQ1927" s="153">
        <f>[1]节奏总纲!BC1927</f>
        <v>61.519686119329386</v>
      </c>
      <c r="AR1927" s="153">
        <f>[1]节奏总纲!BD1927</f>
        <v>64.290773892051575</v>
      </c>
      <c r="AS1927" s="153">
        <f>[1]节奏总纲!BE1927</f>
        <v>69.042845135168363</v>
      </c>
    </row>
    <row r="1928" spans="17:45" x14ac:dyDescent="0.15">
      <c r="Q1928" s="153">
        <f>[1]节奏总纲!AC1928</f>
        <v>1925</v>
      </c>
      <c r="R1928" s="153">
        <f>[1]节奏总纲!AD1928</f>
        <v>109.11045283540264</v>
      </c>
      <c r="S1928" s="153">
        <f>[1]节奏总纲!AE1928</f>
        <v>111.41245919761576</v>
      </c>
      <c r="T1928" s="153">
        <f>[1]节奏总纲!AF1928</f>
        <v>114.63616032226886</v>
      </c>
      <c r="U1928" s="153">
        <f>[1]节奏总纲!AG1928</f>
        <v>119.49245489557863</v>
      </c>
      <c r="V1928" s="153">
        <f>[1]节奏总纲!AH1928</f>
        <v>128.62983479637299</v>
      </c>
      <c r="AN1928" s="153">
        <f>[1]节奏总纲!AZ1928</f>
        <v>1925</v>
      </c>
      <c r="AO1928" s="153">
        <f>[1]节奏总纲!BA1928</f>
        <v>58.054821535218018</v>
      </c>
      <c r="AP1928" s="153">
        <f>[1]节奏总纲!BB1928</f>
        <v>59.561515832933694</v>
      </c>
      <c r="AQ1928" s="153">
        <f>[1]节奏总纲!BC1928</f>
        <v>61.523248977969864</v>
      </c>
      <c r="AR1928" s="153">
        <f>[1]节奏总纲!BD1928</f>
        <v>64.294222428995795</v>
      </c>
      <c r="AS1928" s="153">
        <f>[1]节奏总纲!BE1928</f>
        <v>69.04617199728348</v>
      </c>
    </row>
    <row r="1929" spans="17:45" x14ac:dyDescent="0.15">
      <c r="Q1929" s="153">
        <f>[1]节奏总纲!AC1929</f>
        <v>1926</v>
      </c>
      <c r="R1929" s="153">
        <f>[1]节奏总纲!AD1929</f>
        <v>109.11774420560427</v>
      </c>
      <c r="S1929" s="153">
        <f>[1]节奏总纲!AE1929</f>
        <v>111.41983268134632</v>
      </c>
      <c r="T1929" s="153">
        <f>[1]节奏总纲!AF1929</f>
        <v>114.64425131226787</v>
      </c>
      <c r="U1929" s="153">
        <f>[1]节奏总纲!AG1929</f>
        <v>119.50044370601151</v>
      </c>
      <c r="V1929" s="153">
        <f>[1]节奏总纲!AH1929</f>
        <v>128.63715580934101</v>
      </c>
      <c r="AN1929" s="153">
        <f>[1]节奏总纲!AZ1929</f>
        <v>1926</v>
      </c>
      <c r="AO1929" s="153">
        <f>[1]节奏总纲!BA1929</f>
        <v>58.058136083496471</v>
      </c>
      <c r="AP1929" s="153">
        <f>[1]节奏总纲!BB1929</f>
        <v>59.565095295521992</v>
      </c>
      <c r="AQ1929" s="153">
        <f>[1]节奏总纲!BC1929</f>
        <v>61.526811836610349</v>
      </c>
      <c r="AR1929" s="153">
        <f>[1]节奏总纲!BD1929</f>
        <v>64.297670965940014</v>
      </c>
      <c r="AS1929" s="153">
        <f>[1]节奏总纲!BE1929</f>
        <v>69.049498859398611</v>
      </c>
    </row>
    <row r="1930" spans="17:45" x14ac:dyDescent="0.15">
      <c r="Q1930" s="153">
        <f>[1]节奏总纲!AC1930</f>
        <v>1927</v>
      </c>
      <c r="R1930" s="153">
        <f>[1]节奏总纲!AD1930</f>
        <v>109.12503557580588</v>
      </c>
      <c r="S1930" s="153">
        <f>[1]节奏总纲!AE1930</f>
        <v>111.42720616507688</v>
      </c>
      <c r="T1930" s="153">
        <f>[1]节奏总纲!AF1930</f>
        <v>114.65234230226689</v>
      </c>
      <c r="U1930" s="153">
        <f>[1]节奏总纲!AG1930</f>
        <v>119.50843251644439</v>
      </c>
      <c r="V1930" s="153">
        <f>[1]节奏总纲!AH1930</f>
        <v>128.64447682230903</v>
      </c>
      <c r="AN1930" s="153">
        <f>[1]节奏总纲!AZ1930</f>
        <v>1927</v>
      </c>
      <c r="AO1930" s="153">
        <f>[1]节奏总纲!BA1930</f>
        <v>58.061450631774932</v>
      </c>
      <c r="AP1930" s="153">
        <f>[1]节奏总纲!BB1930</f>
        <v>59.568674758110291</v>
      </c>
      <c r="AQ1930" s="153">
        <f>[1]节奏总纲!BC1930</f>
        <v>61.530374695250828</v>
      </c>
      <c r="AR1930" s="153">
        <f>[1]节奏总纲!BD1930</f>
        <v>64.301119502884234</v>
      </c>
      <c r="AS1930" s="153">
        <f>[1]节奏总纲!BE1930</f>
        <v>69.052825721513727</v>
      </c>
    </row>
    <row r="1931" spans="17:45" x14ac:dyDescent="0.15">
      <c r="Q1931" s="153">
        <f>[1]节奏总纲!AC1931</f>
        <v>1928</v>
      </c>
      <c r="R1931" s="153">
        <f>[1]节奏总纲!AD1931</f>
        <v>109.1323269460075</v>
      </c>
      <c r="S1931" s="153">
        <f>[1]节奏总纲!AE1931</f>
        <v>111.43457964880744</v>
      </c>
      <c r="T1931" s="153">
        <f>[1]节奏总纲!AF1931</f>
        <v>114.66043329226589</v>
      </c>
      <c r="U1931" s="153">
        <f>[1]节奏总纲!AG1931</f>
        <v>119.51642132687725</v>
      </c>
      <c r="V1931" s="153">
        <f>[1]节奏总纲!AH1931</f>
        <v>128.65179783527708</v>
      </c>
      <c r="AN1931" s="153">
        <f>[1]节奏总纲!AZ1931</f>
        <v>1928</v>
      </c>
      <c r="AO1931" s="153">
        <f>[1]节奏总纲!BA1931</f>
        <v>58.064765180053385</v>
      </c>
      <c r="AP1931" s="153">
        <f>[1]节奏总纲!BB1931</f>
        <v>59.572254220698582</v>
      </c>
      <c r="AQ1931" s="153">
        <f>[1]节奏总纲!BC1931</f>
        <v>61.533937553891313</v>
      </c>
      <c r="AR1931" s="153">
        <f>[1]节奏总纲!BD1931</f>
        <v>64.304568039828453</v>
      </c>
      <c r="AS1931" s="153">
        <f>[1]节奏总纲!BE1931</f>
        <v>69.056152583628858</v>
      </c>
    </row>
    <row r="1932" spans="17:45" x14ac:dyDescent="0.15">
      <c r="Q1932" s="153">
        <f>[1]节奏总纲!AC1932</f>
        <v>1929</v>
      </c>
      <c r="R1932" s="153">
        <f>[1]节奏总纲!AD1932</f>
        <v>109.13961831620911</v>
      </c>
      <c r="S1932" s="153">
        <f>[1]节奏总纲!AE1932</f>
        <v>111.441953132538</v>
      </c>
      <c r="T1932" s="153">
        <f>[1]节奏总纲!AF1932</f>
        <v>114.66852428226491</v>
      </c>
      <c r="U1932" s="153">
        <f>[1]节奏总纲!AG1932</f>
        <v>119.52441013731013</v>
      </c>
      <c r="V1932" s="153">
        <f>[1]节奏总纲!AH1932</f>
        <v>128.6591188482451</v>
      </c>
      <c r="AN1932" s="153">
        <f>[1]节奏总纲!AZ1932</f>
        <v>1929</v>
      </c>
      <c r="AO1932" s="153">
        <f>[1]节奏总纲!BA1932</f>
        <v>58.068079728331838</v>
      </c>
      <c r="AP1932" s="153">
        <f>[1]节奏总纲!BB1932</f>
        <v>59.575833683286881</v>
      </c>
      <c r="AQ1932" s="153">
        <f>[1]节奏总纲!BC1932</f>
        <v>61.537500412531791</v>
      </c>
      <c r="AR1932" s="153">
        <f>[1]节奏总纲!BD1932</f>
        <v>64.308016576772673</v>
      </c>
      <c r="AS1932" s="153">
        <f>[1]节奏总纲!BE1932</f>
        <v>69.059479445743975</v>
      </c>
    </row>
    <row r="1933" spans="17:45" x14ac:dyDescent="0.15">
      <c r="Q1933" s="153">
        <f>[1]节奏总纲!AC1933</f>
        <v>1930</v>
      </c>
      <c r="R1933" s="153">
        <f>[1]节奏总纲!AD1933</f>
        <v>109.14690968641074</v>
      </c>
      <c r="S1933" s="153">
        <f>[1]节奏总纲!AE1933</f>
        <v>111.44932661626856</v>
      </c>
      <c r="T1933" s="153">
        <f>[1]节奏总纲!AF1933</f>
        <v>114.67661527226392</v>
      </c>
      <c r="U1933" s="153">
        <f>[1]节奏总纲!AG1933</f>
        <v>119.532398947743</v>
      </c>
      <c r="V1933" s="153">
        <f>[1]节奏总纲!AH1933</f>
        <v>128.66643986121312</v>
      </c>
      <c r="AN1933" s="153">
        <f>[1]节奏总纲!AZ1933</f>
        <v>1930</v>
      </c>
      <c r="AO1933" s="153">
        <f>[1]节奏总纲!BA1933</f>
        <v>58.071394276610299</v>
      </c>
      <c r="AP1933" s="153">
        <f>[1]节奏总纲!BB1933</f>
        <v>59.579413145875179</v>
      </c>
      <c r="AQ1933" s="153">
        <f>[1]节奏总纲!BC1933</f>
        <v>61.541063271172277</v>
      </c>
      <c r="AR1933" s="153">
        <f>[1]节奏总纲!BD1933</f>
        <v>64.311465113716906</v>
      </c>
      <c r="AS1933" s="153">
        <f>[1]节奏总纲!BE1933</f>
        <v>69.062806307859105</v>
      </c>
    </row>
    <row r="1934" spans="17:45" x14ac:dyDescent="0.15">
      <c r="Q1934" s="153">
        <f>[1]节奏总纲!AC1934</f>
        <v>1931</v>
      </c>
      <c r="R1934" s="153">
        <f>[1]节奏总纲!AD1934</f>
        <v>109.15420105661235</v>
      </c>
      <c r="S1934" s="153">
        <f>[1]节奏总纲!AE1934</f>
        <v>111.45670009999914</v>
      </c>
      <c r="T1934" s="153">
        <f>[1]节奏总纲!AF1934</f>
        <v>114.68470626226294</v>
      </c>
      <c r="U1934" s="153">
        <f>[1]节奏总纲!AG1934</f>
        <v>119.54038775817588</v>
      </c>
      <c r="V1934" s="153">
        <f>[1]节奏总纲!AH1934</f>
        <v>128.67376087418114</v>
      </c>
      <c r="AN1934" s="153">
        <f>[1]节奏总纲!AZ1934</f>
        <v>1931</v>
      </c>
      <c r="AO1934" s="153">
        <f>[1]节奏总纲!BA1934</f>
        <v>58.074708824888752</v>
      </c>
      <c r="AP1934" s="153">
        <f>[1]节奏总纲!BB1934</f>
        <v>59.582992608463478</v>
      </c>
      <c r="AQ1934" s="153">
        <f>[1]节奏总纲!BC1934</f>
        <v>61.544626129812755</v>
      </c>
      <c r="AR1934" s="153">
        <f>[1]节奏总纲!BD1934</f>
        <v>64.314913650661126</v>
      </c>
      <c r="AS1934" s="153">
        <f>[1]节奏总纲!BE1934</f>
        <v>69.066133169974222</v>
      </c>
    </row>
    <row r="1935" spans="17:45" x14ac:dyDescent="0.15">
      <c r="Q1935" s="153">
        <f>[1]节奏总纲!AC1935</f>
        <v>1932</v>
      </c>
      <c r="R1935" s="153">
        <f>[1]节奏总纲!AD1935</f>
        <v>109.16149242681396</v>
      </c>
      <c r="S1935" s="153">
        <f>[1]节奏总纲!AE1935</f>
        <v>111.4640735837297</v>
      </c>
      <c r="T1935" s="153">
        <f>[1]节奏总纲!AF1935</f>
        <v>114.69279725226194</v>
      </c>
      <c r="U1935" s="153">
        <f>[1]节奏总纲!AG1935</f>
        <v>119.54837656860876</v>
      </c>
      <c r="V1935" s="153">
        <f>[1]节奏总纲!AH1935</f>
        <v>128.68108188714919</v>
      </c>
      <c r="AN1935" s="153">
        <f>[1]节奏总纲!AZ1935</f>
        <v>1932</v>
      </c>
      <c r="AO1935" s="153">
        <f>[1]节奏总纲!BA1935</f>
        <v>58.078023373167206</v>
      </c>
      <c r="AP1935" s="153">
        <f>[1]节奏总纲!BB1935</f>
        <v>59.586572071051769</v>
      </c>
      <c r="AQ1935" s="153">
        <f>[1]节奏总纲!BC1935</f>
        <v>61.548188988453241</v>
      </c>
      <c r="AR1935" s="153">
        <f>[1]节奏总纲!BD1935</f>
        <v>64.318362187605345</v>
      </c>
      <c r="AS1935" s="153">
        <f>[1]节奏总纲!BE1935</f>
        <v>69.069460032089353</v>
      </c>
    </row>
    <row r="1936" spans="17:45" x14ac:dyDescent="0.15">
      <c r="Q1936" s="153">
        <f>[1]节奏总纲!AC1936</f>
        <v>1933</v>
      </c>
      <c r="R1936" s="153">
        <f>[1]节奏总纲!AD1936</f>
        <v>109.16878379701559</v>
      </c>
      <c r="S1936" s="153">
        <f>[1]节奏总纲!AE1936</f>
        <v>111.47144706746026</v>
      </c>
      <c r="T1936" s="153">
        <f>[1]节奏总纲!AF1936</f>
        <v>114.70088824226096</v>
      </c>
      <c r="U1936" s="153">
        <f>[1]节奏总纲!AG1936</f>
        <v>119.55636537904162</v>
      </c>
      <c r="V1936" s="153">
        <f>[1]节奏总纲!AH1936</f>
        <v>128.68840290011721</v>
      </c>
      <c r="AN1936" s="153">
        <f>[1]节奏总纲!AZ1936</f>
        <v>1933</v>
      </c>
      <c r="AO1936" s="153">
        <f>[1]节奏总纲!BA1936</f>
        <v>58.081337921445666</v>
      </c>
      <c r="AP1936" s="153">
        <f>[1]节奏总纲!BB1936</f>
        <v>59.590151533640068</v>
      </c>
      <c r="AQ1936" s="153">
        <f>[1]节奏总纲!BC1936</f>
        <v>61.551751847093719</v>
      </c>
      <c r="AR1936" s="153">
        <f>[1]节奏总纲!BD1936</f>
        <v>64.321810724549564</v>
      </c>
      <c r="AS1936" s="153">
        <f>[1]节奏总纲!BE1936</f>
        <v>69.072786894204469</v>
      </c>
    </row>
    <row r="1937" spans="17:45" x14ac:dyDescent="0.15">
      <c r="Q1937" s="153">
        <f>[1]节奏总纲!AC1937</f>
        <v>1934</v>
      </c>
      <c r="R1937" s="153">
        <f>[1]节奏总纲!AD1937</f>
        <v>109.17607516721721</v>
      </c>
      <c r="S1937" s="153">
        <f>[1]节奏总纲!AE1937</f>
        <v>111.47882055119082</v>
      </c>
      <c r="T1937" s="153">
        <f>[1]节奏总纲!AF1937</f>
        <v>114.70897923225996</v>
      </c>
      <c r="U1937" s="153">
        <f>[1]节奏总纲!AG1937</f>
        <v>119.5643541894745</v>
      </c>
      <c r="V1937" s="153">
        <f>[1]节奏总纲!AH1937</f>
        <v>128.69572391308523</v>
      </c>
      <c r="AN1937" s="153">
        <f>[1]节奏总纲!AZ1937</f>
        <v>1934</v>
      </c>
      <c r="AO1937" s="153">
        <f>[1]节奏总纲!BA1937</f>
        <v>58.084652469724119</v>
      </c>
      <c r="AP1937" s="153">
        <f>[1]节奏总纲!BB1937</f>
        <v>59.593730996228366</v>
      </c>
      <c r="AQ1937" s="153">
        <f>[1]节奏总纲!BC1937</f>
        <v>61.555314705734204</v>
      </c>
      <c r="AR1937" s="153">
        <f>[1]节奏总纲!BD1937</f>
        <v>64.325259261493784</v>
      </c>
      <c r="AS1937" s="153">
        <f>[1]节奏总纲!BE1937</f>
        <v>69.0761137563196</v>
      </c>
    </row>
    <row r="1938" spans="17:45" x14ac:dyDescent="0.15">
      <c r="Q1938" s="153">
        <f>[1]节奏总纲!AC1938</f>
        <v>1935</v>
      </c>
      <c r="R1938" s="153">
        <f>[1]节奏总纲!AD1938</f>
        <v>109.18336653741882</v>
      </c>
      <c r="S1938" s="153">
        <f>[1]节奏总纲!AE1938</f>
        <v>111.48619403492138</v>
      </c>
      <c r="T1938" s="153">
        <f>[1]节奏总纲!AF1938</f>
        <v>114.71707022225898</v>
      </c>
      <c r="U1938" s="153">
        <f>[1]节奏总纲!AG1938</f>
        <v>119.57234299990738</v>
      </c>
      <c r="V1938" s="153">
        <f>[1]节奏总纲!AH1938</f>
        <v>128.70304492605325</v>
      </c>
      <c r="AN1938" s="153">
        <f>[1]节奏总纲!AZ1938</f>
        <v>1935</v>
      </c>
      <c r="AO1938" s="153">
        <f>[1]节奏总纲!BA1938</f>
        <v>58.08796701800258</v>
      </c>
      <c r="AP1938" s="153">
        <f>[1]节奏总纲!BB1938</f>
        <v>59.597310458816658</v>
      </c>
      <c r="AQ1938" s="153">
        <f>[1]节奏总纲!BC1938</f>
        <v>61.558877564374683</v>
      </c>
      <c r="AR1938" s="153">
        <f>[1]节奏总纲!BD1938</f>
        <v>64.328707798438003</v>
      </c>
      <c r="AS1938" s="153">
        <f>[1]节奏总纲!BE1938</f>
        <v>69.079440618434717</v>
      </c>
    </row>
    <row r="1939" spans="17:45" x14ac:dyDescent="0.15">
      <c r="Q1939" s="153">
        <f>[1]节奏总纲!AC1939</f>
        <v>1936</v>
      </c>
      <c r="R1939" s="153">
        <f>[1]节奏总纲!AD1939</f>
        <v>109.19065790762043</v>
      </c>
      <c r="S1939" s="153">
        <f>[1]节奏总纲!AE1939</f>
        <v>111.49356751865194</v>
      </c>
      <c r="T1939" s="153">
        <f>[1]节奏总纲!AF1939</f>
        <v>114.72516121225799</v>
      </c>
      <c r="U1939" s="153">
        <f>[1]节奏总纲!AG1939</f>
        <v>119.58033181034025</v>
      </c>
      <c r="V1939" s="153">
        <f>[1]节奏总纲!AH1939</f>
        <v>128.7103659390213</v>
      </c>
      <c r="AN1939" s="153">
        <f>[1]节奏总纲!AZ1939</f>
        <v>1936</v>
      </c>
      <c r="AO1939" s="153">
        <f>[1]节奏总纲!BA1939</f>
        <v>58.091281566281033</v>
      </c>
      <c r="AP1939" s="153">
        <f>[1]节奏总纲!BB1939</f>
        <v>59.600889921404956</v>
      </c>
      <c r="AQ1939" s="153">
        <f>[1]节奏总纲!BC1939</f>
        <v>61.562440423015168</v>
      </c>
      <c r="AR1939" s="153">
        <f>[1]节奏总纲!BD1939</f>
        <v>64.332156335382223</v>
      </c>
      <c r="AS1939" s="153">
        <f>[1]节奏总纲!BE1939</f>
        <v>69.082767480549848</v>
      </c>
    </row>
    <row r="1940" spans="17:45" x14ac:dyDescent="0.15">
      <c r="Q1940" s="153">
        <f>[1]节奏总纲!AC1940</f>
        <v>1937</v>
      </c>
      <c r="R1940" s="153">
        <f>[1]节奏总纲!AD1940</f>
        <v>109.19794927782206</v>
      </c>
      <c r="S1940" s="153">
        <f>[1]节奏总纲!AE1940</f>
        <v>111.50094100238252</v>
      </c>
      <c r="T1940" s="153">
        <f>[1]节奏总纲!AF1940</f>
        <v>114.73325220225699</v>
      </c>
      <c r="U1940" s="153">
        <f>[1]节奏总纲!AG1940</f>
        <v>119.58832062077313</v>
      </c>
      <c r="V1940" s="153">
        <f>[1]节奏总纲!AH1940</f>
        <v>128.71768695198932</v>
      </c>
      <c r="AN1940" s="153">
        <f>[1]节奏总纲!AZ1940</f>
        <v>1937</v>
      </c>
      <c r="AO1940" s="153">
        <f>[1]节奏总纲!BA1940</f>
        <v>58.094596114559486</v>
      </c>
      <c r="AP1940" s="153">
        <f>[1]节奏总纲!BB1940</f>
        <v>59.604469383993255</v>
      </c>
      <c r="AQ1940" s="153">
        <f>[1]节奏总纲!BC1940</f>
        <v>61.566003281655647</v>
      </c>
      <c r="AR1940" s="153">
        <f>[1]节奏总纲!BD1940</f>
        <v>64.335604872326442</v>
      </c>
      <c r="AS1940" s="153">
        <f>[1]节奏总纲!BE1940</f>
        <v>69.086094342664964</v>
      </c>
    </row>
    <row r="1941" spans="17:45" x14ac:dyDescent="0.15">
      <c r="Q1941" s="153">
        <f>[1]节奏总纲!AC1941</f>
        <v>1938</v>
      </c>
      <c r="R1941" s="153">
        <f>[1]节奏总纲!AD1941</f>
        <v>109.20524064802368</v>
      </c>
      <c r="S1941" s="153">
        <f>[1]节奏总纲!AE1941</f>
        <v>111.50831448611308</v>
      </c>
      <c r="T1941" s="153">
        <f>[1]节奏总纲!AF1941</f>
        <v>114.74134319225601</v>
      </c>
      <c r="U1941" s="153">
        <f>[1]节奏总纲!AG1941</f>
        <v>119.596309431206</v>
      </c>
      <c r="V1941" s="153">
        <f>[1]节奏总纲!AH1941</f>
        <v>128.72500796495734</v>
      </c>
      <c r="AN1941" s="153">
        <f>[1]节奏总纲!AZ1941</f>
        <v>1938</v>
      </c>
      <c r="AO1941" s="153">
        <f>[1]节奏总纲!BA1941</f>
        <v>58.097910662837947</v>
      </c>
      <c r="AP1941" s="153">
        <f>[1]节奏总纲!BB1941</f>
        <v>59.608048846581546</v>
      </c>
      <c r="AQ1941" s="153">
        <f>[1]节奏总纲!BC1941</f>
        <v>61.569566140296132</v>
      </c>
      <c r="AR1941" s="153">
        <f>[1]节奏总纲!BD1941</f>
        <v>64.339053409270662</v>
      </c>
      <c r="AS1941" s="153">
        <f>[1]节奏总纲!BE1941</f>
        <v>69.089421204780081</v>
      </c>
    </row>
    <row r="1942" spans="17:45" x14ac:dyDescent="0.15">
      <c r="Q1942" s="153">
        <f>[1]节奏总纲!AC1942</f>
        <v>1939</v>
      </c>
      <c r="R1942" s="153">
        <f>[1]节奏总纲!AD1942</f>
        <v>109.21253201822529</v>
      </c>
      <c r="S1942" s="153">
        <f>[1]节奏总纲!AE1942</f>
        <v>111.51568796984364</v>
      </c>
      <c r="T1942" s="153">
        <f>[1]节奏总纲!AF1942</f>
        <v>114.74943418225502</v>
      </c>
      <c r="U1942" s="153">
        <f>[1]节奏总纲!AG1942</f>
        <v>119.60429824163887</v>
      </c>
      <c r="V1942" s="153">
        <f>[1]节奏总纲!AH1942</f>
        <v>128.73232897792536</v>
      </c>
      <c r="AN1942" s="153">
        <f>[1]节奏总纲!AZ1942</f>
        <v>1939</v>
      </c>
      <c r="AO1942" s="153">
        <f>[1]节奏总纲!BA1942</f>
        <v>58.1012252111164</v>
      </c>
      <c r="AP1942" s="153">
        <f>[1]节奏总纲!BB1942</f>
        <v>59.611628309169845</v>
      </c>
      <c r="AQ1942" s="153">
        <f>[1]节奏总纲!BC1942</f>
        <v>61.57312899893661</v>
      </c>
      <c r="AR1942" s="153">
        <f>[1]节奏总纲!BD1942</f>
        <v>64.342501946214881</v>
      </c>
      <c r="AS1942" s="153">
        <f>[1]节奏总纲!BE1942</f>
        <v>69.092748066895211</v>
      </c>
    </row>
    <row r="1943" spans="17:45" x14ac:dyDescent="0.15">
      <c r="Q1943" s="153">
        <f>[1]节奏总纲!AC1943</f>
        <v>1940</v>
      </c>
      <c r="R1943" s="153">
        <f>[1]节奏总纲!AD1943</f>
        <v>109.2198233884269</v>
      </c>
      <c r="S1943" s="153">
        <f>[1]节奏总纲!AE1943</f>
        <v>111.5230614535742</v>
      </c>
      <c r="T1943" s="153">
        <f>[1]节奏总纲!AF1943</f>
        <v>114.75752517225403</v>
      </c>
      <c r="U1943" s="153">
        <f>[1]节奏总纲!AG1943</f>
        <v>119.61228705207175</v>
      </c>
      <c r="V1943" s="153">
        <f>[1]节奏总纲!AH1943</f>
        <v>128.73964999089341</v>
      </c>
      <c r="AN1943" s="153">
        <f>[1]节奏总纲!AZ1943</f>
        <v>1940</v>
      </c>
      <c r="AO1943" s="153">
        <f>[1]节奏总纲!BA1943</f>
        <v>58.104539759394854</v>
      </c>
      <c r="AP1943" s="153">
        <f>[1]节奏总纲!BB1943</f>
        <v>59.615207771758143</v>
      </c>
      <c r="AQ1943" s="153">
        <f>[1]节奏总纲!BC1943</f>
        <v>61.576691857577096</v>
      </c>
      <c r="AR1943" s="153">
        <f>[1]节奏总纲!BD1943</f>
        <v>64.3459504831591</v>
      </c>
      <c r="AS1943" s="153">
        <f>[1]节奏总纲!BE1943</f>
        <v>69.096074929010328</v>
      </c>
    </row>
    <row r="1944" spans="17:45" x14ac:dyDescent="0.15">
      <c r="Q1944" s="153">
        <f>[1]节奏总纲!AC1944</f>
        <v>1941</v>
      </c>
      <c r="R1944" s="153">
        <f>[1]节奏总纲!AD1944</f>
        <v>109.22711475862853</v>
      </c>
      <c r="S1944" s="153">
        <f>[1]节奏总纲!AE1944</f>
        <v>111.53043493730476</v>
      </c>
      <c r="T1944" s="153">
        <f>[1]节奏总纲!AF1944</f>
        <v>114.76561616225304</v>
      </c>
      <c r="U1944" s="153">
        <f>[1]节奏总纲!AG1944</f>
        <v>119.62027586250463</v>
      </c>
      <c r="V1944" s="153">
        <f>[1]节奏总纲!AH1944</f>
        <v>128.74697100386143</v>
      </c>
      <c r="AN1944" s="153">
        <f>[1]节奏总纲!AZ1944</f>
        <v>1941</v>
      </c>
      <c r="AO1944" s="153">
        <f>[1]节奏总纲!BA1944</f>
        <v>58.107854307673314</v>
      </c>
      <c r="AP1944" s="153">
        <f>[1]节奏总纲!BB1944</f>
        <v>59.618787234346435</v>
      </c>
      <c r="AQ1944" s="153">
        <f>[1]节奏总纲!BC1944</f>
        <v>61.580254716217574</v>
      </c>
      <c r="AR1944" s="153">
        <f>[1]节奏总纲!BD1944</f>
        <v>64.34939902010332</v>
      </c>
      <c r="AS1944" s="153">
        <f>[1]节奏总纲!BE1944</f>
        <v>69.099401791125459</v>
      </c>
    </row>
    <row r="1945" spans="17:45" x14ac:dyDescent="0.15">
      <c r="Q1945" s="153">
        <f>[1]节奏总纲!AC1945</f>
        <v>1942</v>
      </c>
      <c r="R1945" s="153">
        <f>[1]节奏总纲!AD1945</f>
        <v>109.23440612883014</v>
      </c>
      <c r="S1945" s="153">
        <f>[1]节奏总纲!AE1945</f>
        <v>111.53780842103532</v>
      </c>
      <c r="T1945" s="153">
        <f>[1]节奏总纲!AF1945</f>
        <v>114.77370715225206</v>
      </c>
      <c r="U1945" s="153">
        <f>[1]节奏总纲!AG1945</f>
        <v>119.62826467293749</v>
      </c>
      <c r="V1945" s="153">
        <f>[1]节奏总纲!AH1945</f>
        <v>128.75429201682945</v>
      </c>
      <c r="AN1945" s="153">
        <f>[1]节奏总纲!AZ1945</f>
        <v>1942</v>
      </c>
      <c r="AO1945" s="153">
        <f>[1]节奏总纲!BA1945</f>
        <v>58.111168855951767</v>
      </c>
      <c r="AP1945" s="153">
        <f>[1]节奏总纲!BB1945</f>
        <v>59.622366696934733</v>
      </c>
      <c r="AQ1945" s="153">
        <f>[1]节奏总纲!BC1945</f>
        <v>61.58381757485806</v>
      </c>
      <c r="AR1945" s="153">
        <f>[1]节奏总纲!BD1945</f>
        <v>64.352847557047554</v>
      </c>
      <c r="AS1945" s="153">
        <f>[1]节奏总纲!BE1945</f>
        <v>69.102728653240575</v>
      </c>
    </row>
    <row r="1946" spans="17:45" x14ac:dyDescent="0.15">
      <c r="Q1946" s="153">
        <f>[1]节奏总纲!AC1946</f>
        <v>1943</v>
      </c>
      <c r="R1946" s="153">
        <f>[1]节奏总纲!AD1946</f>
        <v>109.24169749903176</v>
      </c>
      <c r="S1946" s="153">
        <f>[1]节奏总纲!AE1946</f>
        <v>111.5451819047659</v>
      </c>
      <c r="T1946" s="153">
        <f>[1]节奏总纲!AF1946</f>
        <v>114.78179814225106</v>
      </c>
      <c r="U1946" s="153">
        <f>[1]节奏总纲!AG1946</f>
        <v>119.63625348337037</v>
      </c>
      <c r="V1946" s="153">
        <f>[1]节奏总纲!AH1946</f>
        <v>128.76161302979747</v>
      </c>
      <c r="AN1946" s="153">
        <f>[1]节奏总纲!AZ1946</f>
        <v>1943</v>
      </c>
      <c r="AO1946" s="153">
        <f>[1]节奏总纲!BA1946</f>
        <v>58.114483404230228</v>
      </c>
      <c r="AP1946" s="153">
        <f>[1]节奏总纲!BB1946</f>
        <v>59.625946159523032</v>
      </c>
      <c r="AQ1946" s="153">
        <f>[1]节奏总纲!BC1946</f>
        <v>61.587380433498538</v>
      </c>
      <c r="AR1946" s="153">
        <f>[1]节奏总纲!BD1946</f>
        <v>64.356296093991773</v>
      </c>
      <c r="AS1946" s="153">
        <f>[1]节奏总纲!BE1946</f>
        <v>69.106055515355706</v>
      </c>
    </row>
    <row r="1947" spans="17:45" x14ac:dyDescent="0.15">
      <c r="Q1947" s="153">
        <f>[1]节奏总纲!AC1947</f>
        <v>1944</v>
      </c>
      <c r="R1947" s="153">
        <f>[1]节奏总纲!AD1947</f>
        <v>109.24898886923339</v>
      </c>
      <c r="S1947" s="153">
        <f>[1]节奏总纲!AE1947</f>
        <v>111.55255538849646</v>
      </c>
      <c r="T1947" s="153">
        <f>[1]节奏总纲!AF1947</f>
        <v>114.78988913225008</v>
      </c>
      <c r="U1947" s="153">
        <f>[1]节奏总纲!AG1947</f>
        <v>119.64424229380325</v>
      </c>
      <c r="V1947" s="153">
        <f>[1]节奏总纲!AH1947</f>
        <v>128.76893404276552</v>
      </c>
      <c r="AN1947" s="153">
        <f>[1]节奏总纲!AZ1947</f>
        <v>1944</v>
      </c>
      <c r="AO1947" s="153">
        <f>[1]节奏总纲!BA1947</f>
        <v>58.117797952508681</v>
      </c>
      <c r="AP1947" s="153">
        <f>[1]节奏总纲!BB1947</f>
        <v>59.629525622111331</v>
      </c>
      <c r="AQ1947" s="153">
        <f>[1]节奏总纲!BC1947</f>
        <v>61.590943292139023</v>
      </c>
      <c r="AR1947" s="153">
        <f>[1]节奏总纲!BD1947</f>
        <v>64.359744630935992</v>
      </c>
      <c r="AS1947" s="153">
        <f>[1]节奏总纲!BE1947</f>
        <v>69.109382377470823</v>
      </c>
    </row>
    <row r="1948" spans="17:45" x14ac:dyDescent="0.15">
      <c r="Q1948" s="153">
        <f>[1]节奏总纲!AC1948</f>
        <v>1945</v>
      </c>
      <c r="R1948" s="153">
        <f>[1]节奏总纲!AD1948</f>
        <v>109.256280239435</v>
      </c>
      <c r="S1948" s="153">
        <f>[1]节奏总纲!AE1948</f>
        <v>111.55992887222702</v>
      </c>
      <c r="T1948" s="153">
        <f>[1]节奏总纲!AF1948</f>
        <v>114.79798012224909</v>
      </c>
      <c r="U1948" s="153">
        <f>[1]节奏总纲!AG1948</f>
        <v>119.65223110423612</v>
      </c>
      <c r="V1948" s="153">
        <f>[1]节奏总纲!AH1948</f>
        <v>128.77625505573354</v>
      </c>
      <c r="AN1948" s="153">
        <f>[1]节奏总纲!AZ1948</f>
        <v>1945</v>
      </c>
      <c r="AO1948" s="153">
        <f>[1]节奏总纲!BA1948</f>
        <v>58.121112500787135</v>
      </c>
      <c r="AP1948" s="153">
        <f>[1]节奏总纲!BB1948</f>
        <v>59.633105084699622</v>
      </c>
      <c r="AQ1948" s="153">
        <f>[1]节奏总纲!BC1948</f>
        <v>61.594506150779502</v>
      </c>
      <c r="AR1948" s="153">
        <f>[1]节奏总纲!BD1948</f>
        <v>64.363193167880212</v>
      </c>
      <c r="AS1948" s="153">
        <f>[1]节奏总纲!BE1948</f>
        <v>69.112709239585953</v>
      </c>
    </row>
    <row r="1949" spans="17:45" x14ac:dyDescent="0.15">
      <c r="Q1949" s="153">
        <f>[1]节奏总纲!AC1949</f>
        <v>1946</v>
      </c>
      <c r="R1949" s="153">
        <f>[1]节奏总纲!AD1949</f>
        <v>109.26357160963661</v>
      </c>
      <c r="S1949" s="153">
        <f>[1]节奏总纲!AE1949</f>
        <v>111.56730235595758</v>
      </c>
      <c r="T1949" s="153">
        <f>[1]节奏总纲!AF1949</f>
        <v>114.80607111224811</v>
      </c>
      <c r="U1949" s="153">
        <f>[1]节奏总纲!AG1949</f>
        <v>119.660219914669</v>
      </c>
      <c r="V1949" s="153">
        <f>[1]节奏总纲!AH1949</f>
        <v>128.78357606870156</v>
      </c>
      <c r="AN1949" s="153">
        <f>[1]节奏总纲!AZ1949</f>
        <v>1946</v>
      </c>
      <c r="AO1949" s="153">
        <f>[1]节奏总纲!BA1949</f>
        <v>58.124427049065595</v>
      </c>
      <c r="AP1949" s="153">
        <f>[1]节奏总纲!BB1949</f>
        <v>59.636684547287921</v>
      </c>
      <c r="AQ1949" s="153">
        <f>[1]节奏总纲!BC1949</f>
        <v>61.598069009419987</v>
      </c>
      <c r="AR1949" s="153">
        <f>[1]节奏总纲!BD1949</f>
        <v>64.366641704824431</v>
      </c>
      <c r="AS1949" s="153">
        <f>[1]节奏总纲!BE1949</f>
        <v>69.11603610170107</v>
      </c>
    </row>
    <row r="1950" spans="17:45" x14ac:dyDescent="0.15">
      <c r="Q1950" s="153">
        <f>[1]节奏总纲!AC1950</f>
        <v>1947</v>
      </c>
      <c r="R1950" s="153">
        <f>[1]节奏总纲!AD1950</f>
        <v>109.27086297983823</v>
      </c>
      <c r="S1950" s="153">
        <f>[1]节奏总纲!AE1950</f>
        <v>111.57467583968814</v>
      </c>
      <c r="T1950" s="153">
        <f>[1]节奏总纲!AF1950</f>
        <v>114.81416210224711</v>
      </c>
      <c r="U1950" s="153">
        <f>[1]节奏总纲!AG1950</f>
        <v>119.66820872510186</v>
      </c>
      <c r="V1950" s="153">
        <f>[1]节奏总纲!AH1950</f>
        <v>128.79089708166958</v>
      </c>
      <c r="AN1950" s="153">
        <f>[1]节奏总纲!AZ1950</f>
        <v>1947</v>
      </c>
      <c r="AO1950" s="153">
        <f>[1]节奏总纲!BA1950</f>
        <v>58.127741597344048</v>
      </c>
      <c r="AP1950" s="153">
        <f>[1]节奏总纲!BB1950</f>
        <v>59.640264009876219</v>
      </c>
      <c r="AQ1950" s="153">
        <f>[1]节奏总纲!BC1950</f>
        <v>61.601631868060466</v>
      </c>
      <c r="AR1950" s="153">
        <f>[1]节奏总纲!BD1950</f>
        <v>64.370090241768651</v>
      </c>
      <c r="AS1950" s="153">
        <f>[1]节奏总纲!BE1950</f>
        <v>69.119362963816201</v>
      </c>
    </row>
    <row r="1951" spans="17:45" x14ac:dyDescent="0.15">
      <c r="Q1951" s="153">
        <f>[1]节奏总纲!AC1951</f>
        <v>1948</v>
      </c>
      <c r="R1951" s="153">
        <f>[1]节奏总纲!AD1951</f>
        <v>109.27815435003986</v>
      </c>
      <c r="S1951" s="153">
        <f>[1]节奏总纲!AE1951</f>
        <v>111.5820493234187</v>
      </c>
      <c r="T1951" s="153">
        <f>[1]节奏总纲!AF1951</f>
        <v>114.82225309224613</v>
      </c>
      <c r="U1951" s="153">
        <f>[1]节奏总纲!AG1951</f>
        <v>119.67619753553474</v>
      </c>
      <c r="V1951" s="153">
        <f>[1]节奏总纲!AH1951</f>
        <v>128.79821809463763</v>
      </c>
      <c r="AN1951" s="153">
        <f>[1]节奏总纲!AZ1951</f>
        <v>1948</v>
      </c>
      <c r="AO1951" s="153">
        <f>[1]节奏总纲!BA1951</f>
        <v>58.131056145622502</v>
      </c>
      <c r="AP1951" s="153">
        <f>[1]节奏总纲!BB1951</f>
        <v>59.643843472464511</v>
      </c>
      <c r="AQ1951" s="153">
        <f>[1]节奏总纲!BC1951</f>
        <v>61.605194726700951</v>
      </c>
      <c r="AR1951" s="153">
        <f>[1]节奏总纲!BD1951</f>
        <v>64.37353877871287</v>
      </c>
      <c r="AS1951" s="153">
        <f>[1]节奏总纲!BE1951</f>
        <v>69.122689825931317</v>
      </c>
    </row>
    <row r="1952" spans="17:45" x14ac:dyDescent="0.15">
      <c r="Q1952" s="153">
        <f>[1]节奏总纲!AC1952</f>
        <v>1949</v>
      </c>
      <c r="R1952" s="153">
        <f>[1]节奏总纲!AD1952</f>
        <v>109.28544572024147</v>
      </c>
      <c r="S1952" s="153">
        <f>[1]节奏总纲!AE1952</f>
        <v>111.58942280714928</v>
      </c>
      <c r="T1952" s="153">
        <f>[1]节奏总纲!AF1952</f>
        <v>114.83034408224513</v>
      </c>
      <c r="U1952" s="153">
        <f>[1]节奏总纲!AG1952</f>
        <v>119.68418634596762</v>
      </c>
      <c r="V1952" s="153">
        <f>[1]节奏总纲!AH1952</f>
        <v>128.80553910760565</v>
      </c>
      <c r="AN1952" s="153">
        <f>[1]节奏总纲!AZ1952</f>
        <v>1949</v>
      </c>
      <c r="AO1952" s="153">
        <f>[1]节奏总纲!BA1952</f>
        <v>58.134370693900962</v>
      </c>
      <c r="AP1952" s="153">
        <f>[1]节奏总纲!BB1952</f>
        <v>59.647422935052809</v>
      </c>
      <c r="AQ1952" s="153">
        <f>[1]节奏总纲!BC1952</f>
        <v>61.608757585341429</v>
      </c>
      <c r="AR1952" s="153">
        <f>[1]节奏总纲!BD1952</f>
        <v>64.37698731565709</v>
      </c>
      <c r="AS1952" s="153">
        <f>[1]节奏总纲!BE1952</f>
        <v>69.126016688046448</v>
      </c>
    </row>
    <row r="1953" spans="17:45" x14ac:dyDescent="0.15">
      <c r="Q1953" s="153">
        <f>[1]节奏总纲!AC1953</f>
        <v>1950</v>
      </c>
      <c r="R1953" s="153">
        <f>[1]节奏总纲!AD1953</f>
        <v>109.29273709044308</v>
      </c>
      <c r="S1953" s="153">
        <f>[1]节奏总纲!AE1953</f>
        <v>111.59679629087984</v>
      </c>
      <c r="T1953" s="153">
        <f>[1]节奏总纲!AF1953</f>
        <v>114.83843507224415</v>
      </c>
      <c r="U1953" s="153">
        <f>[1]节奏总纲!AG1953</f>
        <v>119.69217515640049</v>
      </c>
      <c r="V1953" s="153">
        <f>[1]节奏总纲!AH1953</f>
        <v>128.81286012057367</v>
      </c>
      <c r="AN1953" s="153">
        <f>[1]节奏总纲!AZ1953</f>
        <v>1950</v>
      </c>
      <c r="AO1953" s="153">
        <f>[1]节奏总纲!BA1953</f>
        <v>58.137685242179415</v>
      </c>
      <c r="AP1953" s="153">
        <f>[1]节奏总纲!BB1953</f>
        <v>59.651002397641108</v>
      </c>
      <c r="AQ1953" s="153">
        <f>[1]节奏总纲!BC1953</f>
        <v>61.612320443981915</v>
      </c>
      <c r="AR1953" s="153">
        <f>[1]节奏总纲!BD1953</f>
        <v>64.380435852601309</v>
      </c>
      <c r="AS1953" s="153">
        <f>[1]节奏总纲!BE1953</f>
        <v>69.129343550161565</v>
      </c>
    </row>
    <row r="1954" spans="17:45" x14ac:dyDescent="0.15">
      <c r="Q1954" s="153">
        <f>[1]节奏总纲!AC1954</f>
        <v>1951</v>
      </c>
      <c r="R1954" s="153">
        <f>[1]节奏总纲!AD1954</f>
        <v>109.3000284606447</v>
      </c>
      <c r="S1954" s="153">
        <f>[1]节奏总纲!AE1954</f>
        <v>111.6041697746104</v>
      </c>
      <c r="T1954" s="153">
        <f>[1]节奏总纲!AF1954</f>
        <v>114.84652606224316</v>
      </c>
      <c r="U1954" s="153">
        <f>[1]节奏总纲!AG1954</f>
        <v>119.70016396683336</v>
      </c>
      <c r="V1954" s="153">
        <f>[1]节奏总纲!AH1954</f>
        <v>128.82018113354169</v>
      </c>
      <c r="AN1954" s="153">
        <f>[1]节奏总纲!AZ1954</f>
        <v>1951</v>
      </c>
      <c r="AO1954" s="153">
        <f>[1]节奏总纲!BA1954</f>
        <v>58.140999790457869</v>
      </c>
      <c r="AP1954" s="153">
        <f>[1]节奏总纲!BB1954</f>
        <v>59.654581860229399</v>
      </c>
      <c r="AQ1954" s="153">
        <f>[1]节奏总纲!BC1954</f>
        <v>61.615883302622393</v>
      </c>
      <c r="AR1954" s="153">
        <f>[1]节奏总纲!BD1954</f>
        <v>64.383884389545528</v>
      </c>
      <c r="AS1954" s="153">
        <f>[1]节奏总纲!BE1954</f>
        <v>69.132670412276696</v>
      </c>
    </row>
    <row r="1955" spans="17:45" x14ac:dyDescent="0.15">
      <c r="Q1955" s="153">
        <f>[1]节奏总纲!AC1955</f>
        <v>1952</v>
      </c>
      <c r="R1955" s="153">
        <f>[1]节奏总纲!AD1955</f>
        <v>109.30731983084632</v>
      </c>
      <c r="S1955" s="153">
        <f>[1]节奏总纲!AE1955</f>
        <v>111.61154325834096</v>
      </c>
      <c r="T1955" s="153">
        <f>[1]节奏总纲!AF1955</f>
        <v>114.85461705224218</v>
      </c>
      <c r="U1955" s="153">
        <f>[1]节奏总纲!AG1955</f>
        <v>119.70815277726624</v>
      </c>
      <c r="V1955" s="153">
        <f>[1]节奏总纲!AH1955</f>
        <v>128.82750214650974</v>
      </c>
      <c r="AN1955" s="153">
        <f>[1]节奏总纲!AZ1955</f>
        <v>1952</v>
      </c>
      <c r="AO1955" s="153">
        <f>[1]节奏总纲!BA1955</f>
        <v>58.144314338736329</v>
      </c>
      <c r="AP1955" s="153">
        <f>[1]节奏总纲!BB1955</f>
        <v>59.658161322817698</v>
      </c>
      <c r="AQ1955" s="153">
        <f>[1]节奏总纲!BC1955</f>
        <v>61.619446161262879</v>
      </c>
      <c r="AR1955" s="153">
        <f>[1]节奏总纲!BD1955</f>
        <v>64.387332926489748</v>
      </c>
      <c r="AS1955" s="153">
        <f>[1]节奏总纲!BE1955</f>
        <v>69.135997274391812</v>
      </c>
    </row>
    <row r="1956" spans="17:45" x14ac:dyDescent="0.15">
      <c r="Q1956" s="153">
        <f>[1]节奏总纲!AC1956</f>
        <v>1953</v>
      </c>
      <c r="R1956" s="153">
        <f>[1]节奏总纲!AD1956</f>
        <v>109.31461120104794</v>
      </c>
      <c r="S1956" s="153">
        <f>[1]节奏总纲!AE1956</f>
        <v>111.61891674207152</v>
      </c>
      <c r="T1956" s="153">
        <f>[1]节奏总纲!AF1956</f>
        <v>114.86270804224118</v>
      </c>
      <c r="U1956" s="153">
        <f>[1]节奏总纲!AG1956</f>
        <v>119.71614158769911</v>
      </c>
      <c r="V1956" s="153">
        <f>[1]节奏总纲!AH1956</f>
        <v>128.83482315947776</v>
      </c>
      <c r="AN1956" s="153">
        <f>[1]节奏总纲!AZ1956</f>
        <v>1953</v>
      </c>
      <c r="AO1956" s="153">
        <f>[1]节奏总纲!BA1956</f>
        <v>58.147628887014783</v>
      </c>
      <c r="AP1956" s="153">
        <f>[1]节奏总纲!BB1956</f>
        <v>59.661740785405996</v>
      </c>
      <c r="AQ1956" s="153">
        <f>[1]节奏总纲!BC1956</f>
        <v>61.623009019903364</v>
      </c>
      <c r="AR1956" s="153">
        <f>[1]节奏总纲!BD1956</f>
        <v>64.390781463433981</v>
      </c>
      <c r="AS1956" s="153">
        <f>[1]节奏总纲!BE1956</f>
        <v>69.139324136506943</v>
      </c>
    </row>
    <row r="1957" spans="17:45" x14ac:dyDescent="0.15">
      <c r="Q1957" s="153">
        <f>[1]节奏总纲!AC1957</f>
        <v>1954</v>
      </c>
      <c r="R1957" s="153">
        <f>[1]节奏总纲!AD1957</f>
        <v>109.32190257124955</v>
      </c>
      <c r="S1957" s="153">
        <f>[1]节奏总纲!AE1957</f>
        <v>111.62629022580208</v>
      </c>
      <c r="T1957" s="153">
        <f>[1]节奏总纲!AF1957</f>
        <v>114.8707990322402</v>
      </c>
      <c r="U1957" s="153">
        <f>[1]节奏总纲!AG1957</f>
        <v>119.72413039813199</v>
      </c>
      <c r="V1957" s="153">
        <f>[1]节奏总纲!AH1957</f>
        <v>128.84214417244578</v>
      </c>
      <c r="AN1957" s="153">
        <f>[1]节奏总纲!AZ1957</f>
        <v>1954</v>
      </c>
      <c r="AO1957" s="153">
        <f>[1]节奏总纲!BA1957</f>
        <v>58.150943435293243</v>
      </c>
      <c r="AP1957" s="153">
        <f>[1]节奏总纲!BB1957</f>
        <v>59.665320247994288</v>
      </c>
      <c r="AQ1957" s="153">
        <f>[1]节奏总纲!BC1957</f>
        <v>61.626571878543842</v>
      </c>
      <c r="AR1957" s="153">
        <f>[1]节奏总纲!BD1957</f>
        <v>64.394230000378201</v>
      </c>
      <c r="AS1957" s="153">
        <f>[1]节奏总纲!BE1957</f>
        <v>69.142650998622059</v>
      </c>
    </row>
    <row r="1958" spans="17:45" x14ac:dyDescent="0.15">
      <c r="Q1958" s="153">
        <f>[1]节奏总纲!AC1958</f>
        <v>1955</v>
      </c>
      <c r="R1958" s="153">
        <f>[1]节奏总纲!AD1958</f>
        <v>109.32919394145118</v>
      </c>
      <c r="S1958" s="153">
        <f>[1]节奏总纲!AE1958</f>
        <v>111.63366370953266</v>
      </c>
      <c r="T1958" s="153">
        <f>[1]节奏总纲!AF1958</f>
        <v>114.8788900222392</v>
      </c>
      <c r="U1958" s="153">
        <f>[1]节奏总纲!AG1958</f>
        <v>119.73211920856487</v>
      </c>
      <c r="V1958" s="153">
        <f>[1]节奏总纲!AH1958</f>
        <v>128.84946518541381</v>
      </c>
      <c r="AN1958" s="153">
        <f>[1]节奏总纲!AZ1958</f>
        <v>1955</v>
      </c>
      <c r="AO1958" s="153">
        <f>[1]节奏总纲!BA1958</f>
        <v>58.154257983571696</v>
      </c>
      <c r="AP1958" s="153">
        <f>[1]节奏总纲!BB1958</f>
        <v>59.668899710582586</v>
      </c>
      <c r="AQ1958" s="153">
        <f>[1]节奏总纲!BC1958</f>
        <v>61.630134737184328</v>
      </c>
      <c r="AR1958" s="153">
        <f>[1]节奏总纲!BD1958</f>
        <v>64.39767853732242</v>
      </c>
      <c r="AS1958" s="153">
        <f>[1]节奏总纲!BE1958</f>
        <v>69.14597786073719</v>
      </c>
    </row>
    <row r="1959" spans="17:45" x14ac:dyDescent="0.15">
      <c r="Q1959" s="153">
        <f>[1]节奏总纲!AC1959</f>
        <v>1956</v>
      </c>
      <c r="R1959" s="153">
        <f>[1]节奏总纲!AD1959</f>
        <v>109.33648531165279</v>
      </c>
      <c r="S1959" s="153">
        <f>[1]节奏总纲!AE1959</f>
        <v>111.64103719326322</v>
      </c>
      <c r="T1959" s="153">
        <f>[1]节奏总纲!AF1959</f>
        <v>114.88698101223822</v>
      </c>
      <c r="U1959" s="153">
        <f>[1]节奏总纲!AG1959</f>
        <v>119.74010801899773</v>
      </c>
      <c r="V1959" s="153">
        <f>[1]节奏总纲!AH1959</f>
        <v>128.85678619838183</v>
      </c>
      <c r="AN1959" s="153">
        <f>[1]节奏总纲!AZ1959</f>
        <v>1956</v>
      </c>
      <c r="AO1959" s="153">
        <f>[1]节奏总纲!BA1959</f>
        <v>58.15757253185015</v>
      </c>
      <c r="AP1959" s="153">
        <f>[1]节奏总纲!BB1959</f>
        <v>59.672479173170885</v>
      </c>
      <c r="AQ1959" s="153">
        <f>[1]节奏总纲!BC1959</f>
        <v>61.633697595824806</v>
      </c>
      <c r="AR1959" s="153">
        <f>[1]节奏总纲!BD1959</f>
        <v>64.40112707426664</v>
      </c>
      <c r="AS1959" s="153">
        <f>[1]节奏总纲!BE1959</f>
        <v>69.149304722852307</v>
      </c>
    </row>
    <row r="1960" spans="17:45" x14ac:dyDescent="0.15">
      <c r="Q1960" s="153">
        <f>[1]节奏总纲!AC1960</f>
        <v>1957</v>
      </c>
      <c r="R1960" s="153">
        <f>[1]节奏总纲!AD1960</f>
        <v>109.34377668185441</v>
      </c>
      <c r="S1960" s="153">
        <f>[1]节奏总纲!AE1960</f>
        <v>111.64841067699378</v>
      </c>
      <c r="T1960" s="153">
        <f>[1]节奏总纲!AF1960</f>
        <v>114.89507200223723</v>
      </c>
      <c r="U1960" s="153">
        <f>[1]节奏总纲!AG1960</f>
        <v>119.74809682943061</v>
      </c>
      <c r="V1960" s="153">
        <f>[1]节奏总纲!AH1960</f>
        <v>128.86410721134988</v>
      </c>
      <c r="AN1960" s="153">
        <f>[1]节奏总纲!AZ1960</f>
        <v>1957</v>
      </c>
      <c r="AO1960" s="153">
        <f>[1]节奏总纲!BA1960</f>
        <v>58.16088708012861</v>
      </c>
      <c r="AP1960" s="153">
        <f>[1]节奏总纲!BB1960</f>
        <v>59.676058635759176</v>
      </c>
      <c r="AQ1960" s="153">
        <f>[1]节奏总纲!BC1960</f>
        <v>61.637260454465292</v>
      </c>
      <c r="AR1960" s="153">
        <f>[1]节奏总纲!BD1960</f>
        <v>64.404575611210859</v>
      </c>
      <c r="AS1960" s="153">
        <f>[1]节奏总纲!BE1960</f>
        <v>69.152631584967438</v>
      </c>
    </row>
    <row r="1961" spans="17:45" x14ac:dyDescent="0.15">
      <c r="Q1961" s="153">
        <f>[1]节奏总纲!AC1961</f>
        <v>1958</v>
      </c>
      <c r="R1961" s="153">
        <f>[1]节奏总纲!AD1961</f>
        <v>109.35106805205602</v>
      </c>
      <c r="S1961" s="153">
        <f>[1]节奏总纲!AE1961</f>
        <v>111.65578416072434</v>
      </c>
      <c r="T1961" s="153">
        <f>[1]节奏总纲!AF1961</f>
        <v>114.90316299223625</v>
      </c>
      <c r="U1961" s="153">
        <f>[1]节奏总纲!AG1961</f>
        <v>119.75608563986349</v>
      </c>
      <c r="V1961" s="153">
        <f>[1]节奏总纲!AH1961</f>
        <v>128.8714282243179</v>
      </c>
      <c r="AN1961" s="153">
        <f>[1]节奏总纲!AZ1961</f>
        <v>1958</v>
      </c>
      <c r="AO1961" s="153">
        <f>[1]节奏总纲!BA1961</f>
        <v>58.164201628407064</v>
      </c>
      <c r="AP1961" s="153">
        <f>[1]节奏总纲!BB1961</f>
        <v>59.679638098347475</v>
      </c>
      <c r="AQ1961" s="153">
        <f>[1]节奏总纲!BC1961</f>
        <v>61.64082331310577</v>
      </c>
      <c r="AR1961" s="153">
        <f>[1]节奏总纲!BD1961</f>
        <v>64.408024148155079</v>
      </c>
      <c r="AS1961" s="153">
        <f>[1]节奏总纲!BE1961</f>
        <v>69.155958447082554</v>
      </c>
    </row>
    <row r="1962" spans="17:45" x14ac:dyDescent="0.15">
      <c r="Q1962" s="153">
        <f>[1]节奏总纲!AC1962</f>
        <v>1959</v>
      </c>
      <c r="R1962" s="153">
        <f>[1]节奏总纲!AD1962</f>
        <v>109.35835942225765</v>
      </c>
      <c r="S1962" s="153">
        <f>[1]节奏总纲!AE1962</f>
        <v>111.6631576444549</v>
      </c>
      <c r="T1962" s="153">
        <f>[1]节奏总纲!AF1962</f>
        <v>114.91125398223525</v>
      </c>
      <c r="U1962" s="153">
        <f>[1]节奏总纲!AG1962</f>
        <v>119.76407445029636</v>
      </c>
      <c r="V1962" s="153">
        <f>[1]节奏总纲!AH1962</f>
        <v>128.87874923728592</v>
      </c>
      <c r="AN1962" s="153">
        <f>[1]节奏总纲!AZ1962</f>
        <v>1959</v>
      </c>
      <c r="AO1962" s="153">
        <f>[1]节奏总纲!BA1962</f>
        <v>58.167516176685517</v>
      </c>
      <c r="AP1962" s="153">
        <f>[1]节奏总纲!BB1962</f>
        <v>59.683217560935773</v>
      </c>
      <c r="AQ1962" s="153">
        <f>[1]节奏总纲!BC1962</f>
        <v>61.644386171746255</v>
      </c>
      <c r="AR1962" s="153">
        <f>[1]节奏总纲!BD1962</f>
        <v>64.411472685099298</v>
      </c>
      <c r="AS1962" s="153">
        <f>[1]节奏总纲!BE1962</f>
        <v>69.159285309197685</v>
      </c>
    </row>
    <row r="1963" spans="17:45" x14ac:dyDescent="0.15">
      <c r="Q1963" s="153">
        <f>[1]节奏总纲!AC1963</f>
        <v>1960</v>
      </c>
      <c r="R1963" s="153">
        <f>[1]节奏总纲!AD1963</f>
        <v>109.36565079245926</v>
      </c>
      <c r="S1963" s="153">
        <f>[1]节奏总纲!AE1963</f>
        <v>111.67053112818546</v>
      </c>
      <c r="T1963" s="153">
        <f>[1]节奏总纲!AF1963</f>
        <v>114.91934497223427</v>
      </c>
      <c r="U1963" s="153">
        <f>[1]节奏总纲!AG1963</f>
        <v>119.77206326072923</v>
      </c>
      <c r="V1963" s="153">
        <f>[1]节奏总纲!AH1963</f>
        <v>128.88607025025394</v>
      </c>
      <c r="AN1963" s="153">
        <f>[1]节奏总纲!AZ1963</f>
        <v>1960</v>
      </c>
      <c r="AO1963" s="153">
        <f>[1]节奏总纲!BA1963</f>
        <v>58.170830724963977</v>
      </c>
      <c r="AP1963" s="153">
        <f>[1]节奏总纲!BB1963</f>
        <v>59.686797023524072</v>
      </c>
      <c r="AQ1963" s="153">
        <f>[1]节奏总纲!BC1963</f>
        <v>61.647949030386734</v>
      </c>
      <c r="AR1963" s="153">
        <f>[1]节奏总纲!BD1963</f>
        <v>64.414921222043517</v>
      </c>
      <c r="AS1963" s="153">
        <f>[1]节奏总纲!BE1963</f>
        <v>69.162612171312801</v>
      </c>
    </row>
    <row r="1964" spans="17:45" x14ac:dyDescent="0.15">
      <c r="Q1964" s="153">
        <f>[1]节奏总纲!AC1964</f>
        <v>1961</v>
      </c>
      <c r="R1964" s="153">
        <f>[1]节奏总纲!AD1964</f>
        <v>109.37294216266088</v>
      </c>
      <c r="S1964" s="153">
        <f>[1]节奏总纲!AE1964</f>
        <v>111.67790461191603</v>
      </c>
      <c r="T1964" s="153">
        <f>[1]节奏总纲!AF1964</f>
        <v>114.92743596223328</v>
      </c>
      <c r="U1964" s="153">
        <f>[1]节奏总纲!AG1964</f>
        <v>119.7800520711621</v>
      </c>
      <c r="V1964" s="153">
        <f>[1]节奏总纲!AH1964</f>
        <v>128.89339126322199</v>
      </c>
      <c r="AN1964" s="153">
        <f>[1]节奏总纲!AZ1964</f>
        <v>1961</v>
      </c>
      <c r="AO1964" s="153">
        <f>[1]节奏总纲!BA1964</f>
        <v>58.174145273242431</v>
      </c>
      <c r="AP1964" s="153">
        <f>[1]节奏总纲!BB1964</f>
        <v>59.690376486112363</v>
      </c>
      <c r="AQ1964" s="153">
        <f>[1]节奏总纲!BC1964</f>
        <v>61.651511889027219</v>
      </c>
      <c r="AR1964" s="153">
        <f>[1]节奏总纲!BD1964</f>
        <v>64.418369758987737</v>
      </c>
      <c r="AS1964" s="153">
        <f>[1]节奏总纲!BE1964</f>
        <v>69.165939033427932</v>
      </c>
    </row>
    <row r="1965" spans="17:45" x14ac:dyDescent="0.15">
      <c r="Q1965" s="153">
        <f>[1]节奏总纲!AC1965</f>
        <v>1962</v>
      </c>
      <c r="R1965" s="153">
        <f>[1]节奏总纲!AD1965</f>
        <v>109.3802335328625</v>
      </c>
      <c r="S1965" s="153">
        <f>[1]节奏总纲!AE1965</f>
        <v>111.68527809564659</v>
      </c>
      <c r="T1965" s="153">
        <f>[1]节奏总纲!AF1965</f>
        <v>114.93552695223229</v>
      </c>
      <c r="U1965" s="153">
        <f>[1]节奏总纲!AG1965</f>
        <v>119.78804088159498</v>
      </c>
      <c r="V1965" s="153">
        <f>[1]节奏总纲!AH1965</f>
        <v>128.90071227619001</v>
      </c>
      <c r="AN1965" s="153">
        <f>[1]节奏总纲!AZ1965</f>
        <v>1962</v>
      </c>
      <c r="AO1965" s="153">
        <f>[1]节奏总纲!BA1965</f>
        <v>58.177459821520884</v>
      </c>
      <c r="AP1965" s="153">
        <f>[1]节奏总纲!BB1965</f>
        <v>59.693955948700662</v>
      </c>
      <c r="AQ1965" s="153">
        <f>[1]节奏总纲!BC1965</f>
        <v>61.655074747667697</v>
      </c>
      <c r="AR1965" s="153">
        <f>[1]节奏总纲!BD1965</f>
        <v>64.421818295931956</v>
      </c>
      <c r="AS1965" s="153">
        <f>[1]节奏总纲!BE1965</f>
        <v>69.169265895543049</v>
      </c>
    </row>
    <row r="1966" spans="17:45" x14ac:dyDescent="0.15">
      <c r="Q1966" s="153">
        <f>[1]节奏总纲!AC1966</f>
        <v>1963</v>
      </c>
      <c r="R1966" s="153">
        <f>[1]节奏总纲!AD1966</f>
        <v>109.38752490306412</v>
      </c>
      <c r="S1966" s="153">
        <f>[1]节奏总纲!AE1966</f>
        <v>111.69265157937716</v>
      </c>
      <c r="T1966" s="153">
        <f>[1]节奏总纲!AF1966</f>
        <v>114.9436179422313</v>
      </c>
      <c r="U1966" s="153">
        <f>[1]节奏总纲!AG1966</f>
        <v>119.79602969202786</v>
      </c>
      <c r="V1966" s="153">
        <f>[1]节奏总纲!AH1966</f>
        <v>128.90803328915803</v>
      </c>
      <c r="AN1966" s="153">
        <f>[1]节奏总纲!AZ1966</f>
        <v>1963</v>
      </c>
      <c r="AO1966" s="153">
        <f>[1]节奏总纲!BA1966</f>
        <v>58.180774369799344</v>
      </c>
      <c r="AP1966" s="153">
        <f>[1]节奏总纲!BB1966</f>
        <v>59.69753541128896</v>
      </c>
      <c r="AQ1966" s="153">
        <f>[1]节奏总纲!BC1966</f>
        <v>61.658637606308183</v>
      </c>
      <c r="AR1966" s="153">
        <f>[1]节奏总纲!BD1966</f>
        <v>64.425266832876176</v>
      </c>
      <c r="AS1966" s="153">
        <f>[1]节奏总纲!BE1966</f>
        <v>69.17259275765818</v>
      </c>
    </row>
    <row r="1967" spans="17:45" x14ac:dyDescent="0.15">
      <c r="Q1967" s="153">
        <f>[1]节奏总纲!AC1967</f>
        <v>1964</v>
      </c>
      <c r="R1967" s="153">
        <f>[1]节奏总纲!AD1967</f>
        <v>109.39481627326573</v>
      </c>
      <c r="S1967" s="153">
        <f>[1]节奏总纲!AE1967</f>
        <v>111.70002506310772</v>
      </c>
      <c r="T1967" s="153">
        <f>[1]节奏总纲!AF1967</f>
        <v>114.95170893223032</v>
      </c>
      <c r="U1967" s="153">
        <f>[1]节奏总纲!AG1967</f>
        <v>119.80401850246074</v>
      </c>
      <c r="V1967" s="153">
        <f>[1]节奏总纲!AH1967</f>
        <v>128.91535430212605</v>
      </c>
      <c r="AN1967" s="153">
        <f>[1]节奏总纲!AZ1967</f>
        <v>1964</v>
      </c>
      <c r="AO1967" s="153">
        <f>[1]节奏总纲!BA1967</f>
        <v>58.184088918077798</v>
      </c>
      <c r="AP1967" s="153">
        <f>[1]节奏总纲!BB1967</f>
        <v>59.701114873877252</v>
      </c>
      <c r="AQ1967" s="153">
        <f>[1]节奏总纲!BC1967</f>
        <v>61.662200464948661</v>
      </c>
      <c r="AR1967" s="153">
        <f>[1]节奏总纲!BD1967</f>
        <v>64.428715369820395</v>
      </c>
      <c r="AS1967" s="153">
        <f>[1]节奏总纲!BE1967</f>
        <v>69.175919619773296</v>
      </c>
    </row>
    <row r="1968" spans="17:45" x14ac:dyDescent="0.15">
      <c r="Q1968" s="153">
        <f>[1]节奏总纲!AC1968</f>
        <v>1965</v>
      </c>
      <c r="R1968" s="153">
        <f>[1]节奏总纲!AD1968</f>
        <v>109.40210764346735</v>
      </c>
      <c r="S1968" s="153">
        <f>[1]节奏总纲!AE1968</f>
        <v>111.70739854683828</v>
      </c>
      <c r="T1968" s="153">
        <f>[1]节奏总纲!AF1968</f>
        <v>114.95979992222932</v>
      </c>
      <c r="U1968" s="153">
        <f>[1]节奏总纲!AG1968</f>
        <v>119.8120073128936</v>
      </c>
      <c r="V1968" s="153">
        <f>[1]节奏总纲!AH1968</f>
        <v>128.9226753150941</v>
      </c>
      <c r="AN1968" s="153">
        <f>[1]节奏总纲!AZ1968</f>
        <v>1965</v>
      </c>
      <c r="AO1968" s="153">
        <f>[1]节奏总纲!BA1968</f>
        <v>58.187403466356258</v>
      </c>
      <c r="AP1968" s="153">
        <f>[1]节奏总纲!BB1968</f>
        <v>59.70469433646555</v>
      </c>
      <c r="AQ1968" s="153">
        <f>[1]节奏总纲!BC1968</f>
        <v>61.665763323589147</v>
      </c>
      <c r="AR1968" s="153">
        <f>[1]节奏总纲!BD1968</f>
        <v>64.432163906764629</v>
      </c>
      <c r="AS1968" s="153">
        <f>[1]节奏总纲!BE1968</f>
        <v>69.179246481888427</v>
      </c>
    </row>
    <row r="1969" spans="17:45" x14ac:dyDescent="0.15">
      <c r="Q1969" s="153">
        <f>[1]节奏总纲!AC1969</f>
        <v>1966</v>
      </c>
      <c r="R1969" s="153">
        <f>[1]节奏总纲!AD1969</f>
        <v>109.40939901366897</v>
      </c>
      <c r="S1969" s="153">
        <f>[1]节奏总纲!AE1969</f>
        <v>111.71477203056884</v>
      </c>
      <c r="T1969" s="153">
        <f>[1]节奏总纲!AF1969</f>
        <v>114.96789091222833</v>
      </c>
      <c r="U1969" s="153">
        <f>[1]节奏总纲!AG1969</f>
        <v>119.81999612332648</v>
      </c>
      <c r="V1969" s="153">
        <f>[1]节奏总纲!AH1969</f>
        <v>128.92999632806212</v>
      </c>
      <c r="AN1969" s="153">
        <f>[1]节奏总纲!AZ1969</f>
        <v>1966</v>
      </c>
      <c r="AO1969" s="153">
        <f>[1]节奏总纲!BA1969</f>
        <v>58.190718014634712</v>
      </c>
      <c r="AP1969" s="153">
        <f>[1]节奏总纲!BB1969</f>
        <v>59.708273799053849</v>
      </c>
      <c r="AQ1969" s="153">
        <f>[1]节奏总纲!BC1969</f>
        <v>61.669326182229625</v>
      </c>
      <c r="AR1969" s="153">
        <f>[1]节奏总纲!BD1969</f>
        <v>64.435612443708848</v>
      </c>
      <c r="AS1969" s="153">
        <f>[1]节奏总纲!BE1969</f>
        <v>69.182573344003544</v>
      </c>
    </row>
    <row r="1970" spans="17:45" x14ac:dyDescent="0.15">
      <c r="Q1970" s="153">
        <f>[1]节奏总纲!AC1970</f>
        <v>1967</v>
      </c>
      <c r="R1970" s="153">
        <f>[1]节奏总纲!AD1970</f>
        <v>109.41669038387059</v>
      </c>
      <c r="S1970" s="153">
        <f>[1]节奏总纲!AE1970</f>
        <v>111.72214551429941</v>
      </c>
      <c r="T1970" s="153">
        <f>[1]节奏总纲!AF1970</f>
        <v>114.97598190222735</v>
      </c>
      <c r="U1970" s="153">
        <f>[1]节奏总纲!AG1970</f>
        <v>119.82798493375935</v>
      </c>
      <c r="V1970" s="153">
        <f>[1]节奏总纲!AH1970</f>
        <v>128.93731734103014</v>
      </c>
      <c r="AN1970" s="153">
        <f>[1]节奏总纲!AZ1970</f>
        <v>1967</v>
      </c>
      <c r="AO1970" s="153">
        <f>[1]节奏总纲!BA1970</f>
        <v>58.194032562913165</v>
      </c>
      <c r="AP1970" s="153">
        <f>[1]节奏总纲!BB1970</f>
        <v>59.71185326164214</v>
      </c>
      <c r="AQ1970" s="153">
        <f>[1]节奏总纲!BC1970</f>
        <v>61.67288904087011</v>
      </c>
      <c r="AR1970" s="153">
        <f>[1]节奏总纲!BD1970</f>
        <v>64.439060980653068</v>
      </c>
      <c r="AS1970" s="153">
        <f>[1]节奏总纲!BE1970</f>
        <v>69.185900206118674</v>
      </c>
    </row>
    <row r="1971" spans="17:45" x14ac:dyDescent="0.15">
      <c r="Q1971" s="153">
        <f>[1]节奏总纲!AC1971</f>
        <v>1968</v>
      </c>
      <c r="R1971" s="153">
        <f>[1]节奏总纲!AD1971</f>
        <v>109.4239817540722</v>
      </c>
      <c r="S1971" s="153">
        <f>[1]节奏总纲!AE1971</f>
        <v>111.72951899802997</v>
      </c>
      <c r="T1971" s="153">
        <f>[1]节奏总纲!AF1971</f>
        <v>114.98407289222635</v>
      </c>
      <c r="U1971" s="153">
        <f>[1]节奏总纲!AG1971</f>
        <v>119.83597374419223</v>
      </c>
      <c r="V1971" s="153">
        <f>[1]节奏总纲!AH1971</f>
        <v>128.94463835399816</v>
      </c>
      <c r="AN1971" s="153">
        <f>[1]节奏总纲!AZ1971</f>
        <v>1968</v>
      </c>
      <c r="AO1971" s="153">
        <f>[1]节奏总纲!BA1971</f>
        <v>58.197347111191625</v>
      </c>
      <c r="AP1971" s="153">
        <f>[1]节奏总纲!BB1971</f>
        <v>59.715432724230439</v>
      </c>
      <c r="AQ1971" s="153">
        <f>[1]节奏总纲!BC1971</f>
        <v>61.676451899510589</v>
      </c>
      <c r="AR1971" s="153">
        <f>[1]节奏总纲!BD1971</f>
        <v>64.442509517597287</v>
      </c>
      <c r="AS1971" s="153">
        <f>[1]节奏总纲!BE1971</f>
        <v>69.189227068233791</v>
      </c>
    </row>
    <row r="1972" spans="17:45" x14ac:dyDescent="0.15">
      <c r="Q1972" s="153">
        <f>[1]节奏总纲!AC1972</f>
        <v>1969</v>
      </c>
      <c r="R1972" s="153">
        <f>[1]节奏总纲!AD1972</f>
        <v>109.43127312427382</v>
      </c>
      <c r="S1972" s="153">
        <f>[1]节奏总纲!AE1972</f>
        <v>111.73689248176053</v>
      </c>
      <c r="T1972" s="153">
        <f>[1]节奏总纲!AF1972</f>
        <v>114.99216388222537</v>
      </c>
      <c r="U1972" s="153">
        <f>[1]节奏总纲!AG1972</f>
        <v>119.84396255462511</v>
      </c>
      <c r="V1972" s="153">
        <f>[1]节奏总纲!AH1972</f>
        <v>128.95195936696621</v>
      </c>
      <c r="AN1972" s="153">
        <f>[1]节奏总纲!AZ1972</f>
        <v>1969</v>
      </c>
      <c r="AO1972" s="153">
        <f>[1]节奏总纲!BA1972</f>
        <v>58.200661659470079</v>
      </c>
      <c r="AP1972" s="153">
        <f>[1]节奏总纲!BB1972</f>
        <v>59.719012186818738</v>
      </c>
      <c r="AQ1972" s="153">
        <f>[1]节奏总纲!BC1972</f>
        <v>61.680014758151074</v>
      </c>
      <c r="AR1972" s="153">
        <f>[1]节奏总纲!BD1972</f>
        <v>64.445958054541506</v>
      </c>
      <c r="AS1972" s="153">
        <f>[1]节奏总纲!BE1972</f>
        <v>69.192553930348922</v>
      </c>
    </row>
    <row r="1973" spans="17:45" x14ac:dyDescent="0.15">
      <c r="Q1973" s="153">
        <f>[1]节奏总纲!AC1973</f>
        <v>1970</v>
      </c>
      <c r="R1973" s="153">
        <f>[1]节奏总纲!AD1973</f>
        <v>109.43856449447544</v>
      </c>
      <c r="S1973" s="153">
        <f>[1]节奏总纲!AE1973</f>
        <v>111.7442659654911</v>
      </c>
      <c r="T1973" s="153">
        <f>[1]节奏总纲!AF1973</f>
        <v>115.00022669298825</v>
      </c>
      <c r="U1973" s="153">
        <f>[1]节奏总纲!AG1973</f>
        <v>119.85195136505797</v>
      </c>
      <c r="V1973" s="153">
        <f>[1]节奏总纲!AH1973</f>
        <v>128.95928037993423</v>
      </c>
      <c r="AN1973" s="153">
        <f>[1]节奏总纲!AZ1973</f>
        <v>1970</v>
      </c>
      <c r="AO1973" s="153">
        <f>[1]节奏总纲!BA1973</f>
        <v>58.203976207748532</v>
      </c>
      <c r="AP1973" s="153">
        <f>[1]节奏总纲!BB1973</f>
        <v>59.722591649407029</v>
      </c>
      <c r="AQ1973" s="153">
        <f>[1]节奏总纲!BC1973</f>
        <v>61.683577616791553</v>
      </c>
      <c r="AR1973" s="153">
        <f>[1]节奏总纲!BD1973</f>
        <v>64.449406591485726</v>
      </c>
      <c r="AS1973" s="153">
        <f>[1]节奏总纲!BE1973</f>
        <v>69.195880792464038</v>
      </c>
    </row>
    <row r="1974" spans="17:45" x14ac:dyDescent="0.15">
      <c r="Q1974" s="153">
        <f>[1]节奏总纲!AC1974</f>
        <v>1971</v>
      </c>
      <c r="R1974" s="153">
        <f>[1]节奏总纲!AD1974</f>
        <v>109.44585586467706</v>
      </c>
      <c r="S1974" s="153">
        <f>[1]节奏总纲!AE1974</f>
        <v>111.75163944922166</v>
      </c>
      <c r="T1974" s="153">
        <f>[1]节奏总纲!AF1974</f>
        <v>115.00742312526033</v>
      </c>
      <c r="U1974" s="153">
        <f>[1]节奏总纲!AG1974</f>
        <v>119.85994017549085</v>
      </c>
      <c r="V1974" s="153">
        <f>[1]节奏总纲!AH1974</f>
        <v>128.96660139290225</v>
      </c>
      <c r="AN1974" s="153">
        <f>[1]节奏总纲!AZ1974</f>
        <v>1971</v>
      </c>
      <c r="AO1974" s="153">
        <f>[1]节奏总纲!BA1974</f>
        <v>58.207290756026993</v>
      </c>
      <c r="AP1974" s="153">
        <f>[1]节奏总纲!BB1974</f>
        <v>59.726171111995328</v>
      </c>
      <c r="AQ1974" s="153">
        <f>[1]节奏总纲!BC1974</f>
        <v>61.687140475432038</v>
      </c>
      <c r="AR1974" s="153">
        <f>[1]节奏总纲!BD1974</f>
        <v>64.452855128429945</v>
      </c>
      <c r="AS1974" s="153">
        <f>[1]节奏总纲!BE1974</f>
        <v>69.199207654579169</v>
      </c>
    </row>
    <row r="1975" spans="17:45" x14ac:dyDescent="0.15">
      <c r="Q1975" s="153">
        <f>[1]节奏总纲!AC1975</f>
        <v>1972</v>
      </c>
      <c r="R1975" s="153">
        <f>[1]节奏总纲!AD1975</f>
        <v>109.45314723487867</v>
      </c>
      <c r="S1975" s="153">
        <f>[1]节奏总纲!AE1975</f>
        <v>111.75901293295222</v>
      </c>
      <c r="T1975" s="153">
        <f>[1]节奏总纲!AF1975</f>
        <v>115.01461955753243</v>
      </c>
      <c r="U1975" s="153">
        <f>[1]节奏总纲!AG1975</f>
        <v>119.86792898592373</v>
      </c>
      <c r="V1975" s="153">
        <f>[1]节奏总纲!AH1975</f>
        <v>128.97392240587027</v>
      </c>
      <c r="AN1975" s="153">
        <f>[1]节奏总纲!AZ1975</f>
        <v>1972</v>
      </c>
      <c r="AO1975" s="153">
        <f>[1]节奏总纲!BA1975</f>
        <v>58.210605304305446</v>
      </c>
      <c r="AP1975" s="153">
        <f>[1]节奏总纲!BB1975</f>
        <v>59.729750574583626</v>
      </c>
      <c r="AQ1975" s="153">
        <f>[1]节奏总纲!BC1975</f>
        <v>61.690703334072516</v>
      </c>
      <c r="AR1975" s="153">
        <f>[1]节奏总纲!BD1975</f>
        <v>64.456303665374165</v>
      </c>
      <c r="AS1975" s="153">
        <f>[1]节奏总纲!BE1975</f>
        <v>69.202534516694286</v>
      </c>
    </row>
    <row r="1976" spans="17:45" x14ac:dyDescent="0.15">
      <c r="Q1976" s="153">
        <f>[1]节奏总纲!AC1976</f>
        <v>1973</v>
      </c>
      <c r="R1976" s="153">
        <f>[1]节奏总纲!AD1976</f>
        <v>109.4604386050803</v>
      </c>
      <c r="S1976" s="153">
        <f>[1]节奏总纲!AE1976</f>
        <v>111.76638641668279</v>
      </c>
      <c r="T1976" s="153">
        <f>[1]节奏总纲!AF1976</f>
        <v>115.02181598980451</v>
      </c>
      <c r="U1976" s="153">
        <f>[1]节奏总纲!AG1976</f>
        <v>119.8759177963566</v>
      </c>
      <c r="V1976" s="153">
        <f>[1]节奏总纲!AH1976</f>
        <v>128.98124341883832</v>
      </c>
      <c r="AN1976" s="153">
        <f>[1]节奏总纲!AZ1976</f>
        <v>1973</v>
      </c>
      <c r="AO1976" s="153">
        <f>[1]节奏总纲!BA1976</f>
        <v>58.213919852583899</v>
      </c>
      <c r="AP1976" s="153">
        <f>[1]节奏总纲!BB1976</f>
        <v>59.733330037171925</v>
      </c>
      <c r="AQ1976" s="153">
        <f>[1]节奏总纲!BC1976</f>
        <v>61.694266192713002</v>
      </c>
      <c r="AR1976" s="153">
        <f>[1]节奏总纲!BD1976</f>
        <v>64.459752202318384</v>
      </c>
      <c r="AS1976" s="153">
        <f>[1]节奏总纲!BE1976</f>
        <v>69.205861378809416</v>
      </c>
    </row>
    <row r="1977" spans="17:45" x14ac:dyDescent="0.15">
      <c r="Q1977" s="153">
        <f>[1]节奏总纲!AC1977</f>
        <v>1974</v>
      </c>
      <c r="R1977" s="153">
        <f>[1]节奏总纲!AD1977</f>
        <v>109.46772997528191</v>
      </c>
      <c r="S1977" s="153">
        <f>[1]节奏总纲!AE1977</f>
        <v>111.77375990041335</v>
      </c>
      <c r="T1977" s="153">
        <f>[1]节奏总纲!AF1977</f>
        <v>115.02901242207659</v>
      </c>
      <c r="U1977" s="153">
        <f>[1]节奏总纲!AG1977</f>
        <v>119.88390660678947</v>
      </c>
      <c r="V1977" s="153">
        <f>[1]节奏总纲!AH1977</f>
        <v>128.98856443180634</v>
      </c>
      <c r="AN1977" s="153">
        <f>[1]节奏总纲!AZ1977</f>
        <v>1974</v>
      </c>
      <c r="AO1977" s="153">
        <f>[1]节奏总纲!BA1977</f>
        <v>58.21723440086236</v>
      </c>
      <c r="AP1977" s="153">
        <f>[1]节奏总纲!BB1977</f>
        <v>59.736909499760216</v>
      </c>
      <c r="AQ1977" s="153">
        <f>[1]节奏总纲!BC1977</f>
        <v>61.69782905135348</v>
      </c>
      <c r="AR1977" s="153">
        <f>[1]节奏总纲!BD1977</f>
        <v>64.463200739262604</v>
      </c>
      <c r="AS1977" s="153">
        <f>[1]节奏总纲!BE1977</f>
        <v>69.209188240924533</v>
      </c>
    </row>
    <row r="1978" spans="17:45" x14ac:dyDescent="0.15">
      <c r="Q1978" s="153">
        <f>[1]节奏总纲!AC1978</f>
        <v>1975</v>
      </c>
      <c r="R1978" s="153">
        <f>[1]节奏总纲!AD1978</f>
        <v>109.47502134548353</v>
      </c>
      <c r="S1978" s="153">
        <f>[1]节奏总纲!AE1978</f>
        <v>111.78113338414391</v>
      </c>
      <c r="T1978" s="153">
        <f>[1]节奏总纲!AF1978</f>
        <v>115.03620885434869</v>
      </c>
      <c r="U1978" s="153">
        <f>[1]节奏总纲!AG1978</f>
        <v>119.89189541722234</v>
      </c>
      <c r="V1978" s="153">
        <f>[1]节奏总纲!AH1978</f>
        <v>128.99588544477436</v>
      </c>
      <c r="AN1978" s="153">
        <f>[1]节奏总纲!AZ1978</f>
        <v>1975</v>
      </c>
      <c r="AO1978" s="153">
        <f>[1]节奏总纲!BA1978</f>
        <v>58.220548949140813</v>
      </c>
      <c r="AP1978" s="153">
        <f>[1]节奏总纲!BB1978</f>
        <v>59.740488962348515</v>
      </c>
      <c r="AQ1978" s="153">
        <f>[1]节奏总纲!BC1978</f>
        <v>61.701391909993966</v>
      </c>
      <c r="AR1978" s="153">
        <f>[1]节奏总纲!BD1978</f>
        <v>64.466649276206823</v>
      </c>
      <c r="AS1978" s="153">
        <f>[1]节奏总纲!BE1978</f>
        <v>69.212515103039664</v>
      </c>
    </row>
    <row r="1979" spans="17:45" x14ac:dyDescent="0.15">
      <c r="Q1979" s="153">
        <f>[1]节奏总纲!AC1979</f>
        <v>1976</v>
      </c>
      <c r="R1979" s="153">
        <f>[1]节奏总纲!AD1979</f>
        <v>109.48231271568514</v>
      </c>
      <c r="S1979" s="153">
        <f>[1]节奏总纲!AE1979</f>
        <v>111.78850686787447</v>
      </c>
      <c r="T1979" s="153">
        <f>[1]节奏总纲!AF1979</f>
        <v>115.04340528662077</v>
      </c>
      <c r="U1979" s="153">
        <f>[1]节奏总纲!AG1979</f>
        <v>119.89988422765522</v>
      </c>
      <c r="V1979" s="153">
        <f>[1]节奏总纲!AH1979</f>
        <v>129.00293585026517</v>
      </c>
      <c r="AN1979" s="153">
        <f>[1]节奏总纲!AZ1979</f>
        <v>1976</v>
      </c>
      <c r="AO1979" s="153">
        <f>[1]节奏总纲!BA1979</f>
        <v>58.223863497419273</v>
      </c>
      <c r="AP1979" s="153">
        <f>[1]节奏总纲!BB1979</f>
        <v>59.744068424936813</v>
      </c>
      <c r="AQ1979" s="153">
        <f>[1]节奏总纲!BC1979</f>
        <v>61.704954768634444</v>
      </c>
      <c r="AR1979" s="153">
        <f>[1]节奏总纲!BD1979</f>
        <v>64.470097813151057</v>
      </c>
      <c r="AS1979" s="153">
        <f>[1]节奏总纲!BE1979</f>
        <v>69.21584196515478</v>
      </c>
    </row>
    <row r="1980" spans="17:45" x14ac:dyDescent="0.15">
      <c r="Q1980" s="153">
        <f>[1]节奏总纲!AC1980</f>
        <v>1977</v>
      </c>
      <c r="R1980" s="153">
        <f>[1]节奏总纲!AD1980</f>
        <v>109.48960408588677</v>
      </c>
      <c r="S1980" s="153">
        <f>[1]节奏总纲!AE1980</f>
        <v>111.79588035160504</v>
      </c>
      <c r="T1980" s="153">
        <f>[1]节奏总纲!AF1980</f>
        <v>115.05060171889285</v>
      </c>
      <c r="U1980" s="153">
        <f>[1]节奏总纲!AG1980</f>
        <v>119.9078730380881</v>
      </c>
      <c r="V1980" s="153">
        <f>[1]节奏总纲!AH1980</f>
        <v>129.0096390098233</v>
      </c>
      <c r="AN1980" s="153">
        <f>[1]节奏总纲!AZ1980</f>
        <v>1977</v>
      </c>
      <c r="AO1980" s="153">
        <f>[1]节奏总纲!BA1980</f>
        <v>58.227178045697727</v>
      </c>
      <c r="AP1980" s="153">
        <f>[1]节奏总纲!BB1980</f>
        <v>59.747647887525105</v>
      </c>
      <c r="AQ1980" s="153">
        <f>[1]节奏总纲!BC1980</f>
        <v>61.708517627274929</v>
      </c>
      <c r="AR1980" s="153">
        <f>[1]节奏总纲!BD1980</f>
        <v>64.473546350095276</v>
      </c>
      <c r="AS1980" s="153">
        <f>[1]节奏总纲!BE1980</f>
        <v>69.219168827269911</v>
      </c>
    </row>
    <row r="1981" spans="17:45" x14ac:dyDescent="0.15">
      <c r="Q1981" s="153">
        <f>[1]节奏总纲!AC1981</f>
        <v>1978</v>
      </c>
      <c r="R1981" s="153">
        <f>[1]节奏总纲!AD1981</f>
        <v>109.49689545608838</v>
      </c>
      <c r="S1981" s="153">
        <f>[1]节奏总纲!AE1981</f>
        <v>111.8032538353356</v>
      </c>
      <c r="T1981" s="153">
        <f>[1]节奏总纲!AF1981</f>
        <v>115.05779815116495</v>
      </c>
      <c r="U1981" s="153">
        <f>[1]节奏总纲!AG1981</f>
        <v>119.91586184852098</v>
      </c>
      <c r="V1981" s="153">
        <f>[1]节奏总纲!AH1981</f>
        <v>129.0163421693814</v>
      </c>
      <c r="AN1981" s="153">
        <f>[1]节奏总纲!AZ1981</f>
        <v>1978</v>
      </c>
      <c r="AO1981" s="153">
        <f>[1]节奏总纲!BA1981</f>
        <v>58.23049259397618</v>
      </c>
      <c r="AP1981" s="153">
        <f>[1]节奏总纲!BB1981</f>
        <v>59.751227350113403</v>
      </c>
      <c r="AQ1981" s="153">
        <f>[1]节奏总纲!BC1981</f>
        <v>61.712080485915408</v>
      </c>
      <c r="AR1981" s="153">
        <f>[1]节奏总纲!BD1981</f>
        <v>64.476994887039496</v>
      </c>
      <c r="AS1981" s="153">
        <f>[1]节奏总纲!BE1981</f>
        <v>69.222495689385028</v>
      </c>
    </row>
    <row r="1982" spans="17:45" x14ac:dyDescent="0.15">
      <c r="Q1982" s="153">
        <f>[1]节奏总纲!AC1982</f>
        <v>1979</v>
      </c>
      <c r="R1982" s="153">
        <f>[1]节奏总纲!AD1982</f>
        <v>109.50418682629</v>
      </c>
      <c r="S1982" s="153">
        <f>[1]节奏总纲!AE1982</f>
        <v>111.81062731906617</v>
      </c>
      <c r="T1982" s="153">
        <f>[1]节奏总纲!AF1982</f>
        <v>115.06499458343703</v>
      </c>
      <c r="U1982" s="153">
        <f>[1]节奏总纲!AG1982</f>
        <v>119.92385065895384</v>
      </c>
      <c r="V1982" s="153">
        <f>[1]节奏总纲!AH1982</f>
        <v>129.0230453289395</v>
      </c>
      <c r="AN1982" s="153">
        <f>[1]节奏总纲!AZ1982</f>
        <v>1979</v>
      </c>
      <c r="AO1982" s="153">
        <f>[1]节奏总纲!BA1982</f>
        <v>58.233807142254641</v>
      </c>
      <c r="AP1982" s="153">
        <f>[1]节奏总纲!BB1982</f>
        <v>59.754806812701702</v>
      </c>
      <c r="AQ1982" s="153">
        <f>[1]节奏总纲!BC1982</f>
        <v>61.715643344555893</v>
      </c>
      <c r="AR1982" s="153">
        <f>[1]节奏总纲!BD1982</f>
        <v>64.480443423983715</v>
      </c>
      <c r="AS1982" s="153">
        <f>[1]节奏总纲!BE1982</f>
        <v>69.225822551500158</v>
      </c>
    </row>
    <row r="1983" spans="17:45" x14ac:dyDescent="0.15">
      <c r="Q1983" s="153">
        <f>[1]节奏总纲!AC1983</f>
        <v>1980</v>
      </c>
      <c r="R1983" s="153">
        <f>[1]节奏总纲!AD1983</f>
        <v>109.51147819649161</v>
      </c>
      <c r="S1983" s="153">
        <f>[1]节奏总纲!AE1983</f>
        <v>111.81800080279673</v>
      </c>
      <c r="T1983" s="153">
        <f>[1]节奏总纲!AF1983</f>
        <v>115.07219101570911</v>
      </c>
      <c r="U1983" s="153">
        <f>[1]节奏总纲!AG1983</f>
        <v>119.93183946938672</v>
      </c>
      <c r="V1983" s="153">
        <f>[1]节奏总纲!AH1983</f>
        <v>129.02974848849763</v>
      </c>
      <c r="AN1983" s="153">
        <f>[1]节奏总纲!AZ1983</f>
        <v>1980</v>
      </c>
      <c r="AO1983" s="153">
        <f>[1]节奏总纲!BA1983</f>
        <v>58.237121690533094</v>
      </c>
      <c r="AP1983" s="153">
        <f>[1]节奏总纲!BB1983</f>
        <v>59.758386275289993</v>
      </c>
      <c r="AQ1983" s="153">
        <f>[1]节奏总纲!BC1983</f>
        <v>61.719206203196372</v>
      </c>
      <c r="AR1983" s="153">
        <f>[1]节奏总纲!BD1983</f>
        <v>64.483891960927934</v>
      </c>
      <c r="AS1983" s="153">
        <f>[1]节奏总纲!BE1983</f>
        <v>69.229149413615275</v>
      </c>
    </row>
    <row r="1984" spans="17:45" x14ac:dyDescent="0.15">
      <c r="Q1984" s="153">
        <f>[1]节奏总纲!AC1984</f>
        <v>1981</v>
      </c>
      <c r="R1984" s="153">
        <f>[1]节奏总纲!AD1984</f>
        <v>109.51876956669324</v>
      </c>
      <c r="S1984" s="153">
        <f>[1]节奏总纲!AE1984</f>
        <v>111.82537428652729</v>
      </c>
      <c r="T1984" s="153">
        <f>[1]节奏总纲!AF1984</f>
        <v>115.0793874479812</v>
      </c>
      <c r="U1984" s="153">
        <f>[1]节奏总纲!AG1984</f>
        <v>119.93982827981959</v>
      </c>
      <c r="V1984" s="153">
        <f>[1]节奏总纲!AH1984</f>
        <v>129.03645164805573</v>
      </c>
      <c r="AN1984" s="153">
        <f>[1]节奏总纲!AZ1984</f>
        <v>1981</v>
      </c>
      <c r="AO1984" s="153">
        <f>[1]节奏总纲!BA1984</f>
        <v>58.240436238811547</v>
      </c>
      <c r="AP1984" s="153">
        <f>[1]节奏总纲!BB1984</f>
        <v>59.761965737878292</v>
      </c>
      <c r="AQ1984" s="153">
        <f>[1]节奏总纲!BC1984</f>
        <v>61.722769061836857</v>
      </c>
      <c r="AR1984" s="153">
        <f>[1]节奏总纲!BD1984</f>
        <v>64.487340497872154</v>
      </c>
      <c r="AS1984" s="153">
        <f>[1]节奏总纲!BE1984</f>
        <v>69.232476275730406</v>
      </c>
    </row>
    <row r="1985" spans="17:45" x14ac:dyDescent="0.15">
      <c r="Q1985" s="153">
        <f>[1]节奏总纲!AC1985</f>
        <v>1982</v>
      </c>
      <c r="R1985" s="153">
        <f>[1]节奏总纲!AD1985</f>
        <v>109.52606093689485</v>
      </c>
      <c r="S1985" s="153">
        <f>[1]节奏总纲!AE1985</f>
        <v>111.83274777025785</v>
      </c>
      <c r="T1985" s="153">
        <f>[1]节奏总纲!AF1985</f>
        <v>115.08658388025329</v>
      </c>
      <c r="U1985" s="153">
        <f>[1]节奏总纲!AG1985</f>
        <v>119.94781709025247</v>
      </c>
      <c r="V1985" s="153">
        <f>[1]节奏总纲!AH1985</f>
        <v>129.04315480761383</v>
      </c>
      <c r="AN1985" s="153">
        <f>[1]节奏总纲!AZ1985</f>
        <v>1982</v>
      </c>
      <c r="AO1985" s="153">
        <f>[1]节奏总纲!BA1985</f>
        <v>58.243750787090008</v>
      </c>
      <c r="AP1985" s="153">
        <f>[1]节奏总纲!BB1985</f>
        <v>59.76554520046659</v>
      </c>
      <c r="AQ1985" s="153">
        <f>[1]节奏总纲!BC1985</f>
        <v>61.726331920477342</v>
      </c>
      <c r="AR1985" s="153">
        <f>[1]节奏总纲!BD1985</f>
        <v>64.490789034816373</v>
      </c>
      <c r="AS1985" s="153">
        <f>[1]节奏总纲!BE1985</f>
        <v>69.235803137845522</v>
      </c>
    </row>
    <row r="1986" spans="17:45" x14ac:dyDescent="0.15">
      <c r="Q1986" s="153">
        <f>[1]节奏总纲!AC1986</f>
        <v>1983</v>
      </c>
      <c r="R1986" s="153">
        <f>[1]节奏总纲!AD1986</f>
        <v>109.53335230709646</v>
      </c>
      <c r="S1986" s="153">
        <f>[1]节奏总纲!AE1986</f>
        <v>111.84012125398841</v>
      </c>
      <c r="T1986" s="153">
        <f>[1]节奏总纲!AF1986</f>
        <v>115.09378031252537</v>
      </c>
      <c r="U1986" s="153">
        <f>[1]节奏总纲!AG1986</f>
        <v>119.95580590068533</v>
      </c>
      <c r="V1986" s="153">
        <f>[1]节奏总纲!AH1986</f>
        <v>129.04985796717196</v>
      </c>
      <c r="AN1986" s="153">
        <f>[1]节奏总纲!AZ1986</f>
        <v>1983</v>
      </c>
      <c r="AO1986" s="153">
        <f>[1]节奏总纲!BA1986</f>
        <v>58.247065335368461</v>
      </c>
      <c r="AP1986" s="153">
        <f>[1]节奏总纲!BB1986</f>
        <v>59.769124663054882</v>
      </c>
      <c r="AQ1986" s="153">
        <f>[1]节奏总纲!BC1986</f>
        <v>61.729894779117821</v>
      </c>
      <c r="AR1986" s="153">
        <f>[1]节奏总纲!BD1986</f>
        <v>64.494237571760593</v>
      </c>
      <c r="AS1986" s="153">
        <f>[1]节奏总纲!BE1986</f>
        <v>69.239129999960653</v>
      </c>
    </row>
    <row r="1987" spans="17:45" x14ac:dyDescent="0.15">
      <c r="Q1987" s="153">
        <f>[1]节奏总纲!AC1987</f>
        <v>1984</v>
      </c>
      <c r="R1987" s="153">
        <f>[1]节奏总纲!AD1987</f>
        <v>109.54064367729809</v>
      </c>
      <c r="S1987" s="153">
        <f>[1]节奏总纲!AE1987</f>
        <v>111.84749473771897</v>
      </c>
      <c r="T1987" s="153">
        <f>[1]节奏总纲!AF1987</f>
        <v>115.10097674479746</v>
      </c>
      <c r="U1987" s="153">
        <f>[1]节奏总纲!AG1987</f>
        <v>119.96379471111821</v>
      </c>
      <c r="V1987" s="153">
        <f>[1]节奏总纲!AH1987</f>
        <v>129.05656112673006</v>
      </c>
      <c r="AN1987" s="153">
        <f>[1]节奏总纲!AZ1987</f>
        <v>1984</v>
      </c>
      <c r="AO1987" s="153">
        <f>[1]节奏总纲!BA1987</f>
        <v>58.250379883646922</v>
      </c>
      <c r="AP1987" s="153">
        <f>[1]节奏总纲!BB1987</f>
        <v>59.77270412564318</v>
      </c>
      <c r="AQ1987" s="153">
        <f>[1]节奏总纲!BC1987</f>
        <v>61.733457637758306</v>
      </c>
      <c r="AR1987" s="153">
        <f>[1]节奏总纲!BD1987</f>
        <v>64.497686108704812</v>
      </c>
      <c r="AS1987" s="153">
        <f>[1]节奏总纲!BE1987</f>
        <v>69.24245686207577</v>
      </c>
    </row>
    <row r="1988" spans="17:45" x14ac:dyDescent="0.15">
      <c r="Q1988" s="153">
        <f>[1]节奏总纲!AC1988</f>
        <v>1985</v>
      </c>
      <c r="R1988" s="153">
        <f>[1]节奏总纲!AD1988</f>
        <v>109.54793504749971</v>
      </c>
      <c r="S1988" s="153">
        <f>[1]节奏总纲!AE1988</f>
        <v>111.85486822144955</v>
      </c>
      <c r="T1988" s="153">
        <f>[1]节奏总纲!AF1988</f>
        <v>115.10817317706955</v>
      </c>
      <c r="U1988" s="153">
        <f>[1]节奏总纲!AG1988</f>
        <v>119.97178352155109</v>
      </c>
      <c r="V1988" s="153">
        <f>[1]节奏总纲!AH1988</f>
        <v>129.06326428628816</v>
      </c>
      <c r="AN1988" s="153">
        <f>[1]节奏总纲!AZ1988</f>
        <v>1985</v>
      </c>
      <c r="AO1988" s="153">
        <f>[1]节奏总纲!BA1988</f>
        <v>58.253694431925375</v>
      </c>
      <c r="AP1988" s="153">
        <f>[1]节奏总纲!BB1988</f>
        <v>59.776283588231479</v>
      </c>
      <c r="AQ1988" s="153">
        <f>[1]节奏总纲!BC1988</f>
        <v>61.737020496398785</v>
      </c>
      <c r="AR1988" s="153">
        <f>[1]节奏总纲!BD1988</f>
        <v>64.501134645649032</v>
      </c>
      <c r="AS1988" s="153">
        <f>[1]节奏总纲!BE1988</f>
        <v>69.2457837241909</v>
      </c>
    </row>
    <row r="1989" spans="17:45" x14ac:dyDescent="0.15">
      <c r="Q1989" s="153">
        <f>[1]节奏总纲!AC1989</f>
        <v>1986</v>
      </c>
      <c r="R1989" s="153">
        <f>[1]节奏总纲!AD1989</f>
        <v>109.55522641770132</v>
      </c>
      <c r="S1989" s="153">
        <f>[1]节奏总纲!AE1989</f>
        <v>111.86224170518011</v>
      </c>
      <c r="T1989" s="153">
        <f>[1]节奏总纲!AF1989</f>
        <v>115.11536960934163</v>
      </c>
      <c r="U1989" s="153">
        <f>[1]节奏总纲!AG1989</f>
        <v>119.97977233198397</v>
      </c>
      <c r="V1989" s="153">
        <f>[1]节奏总纲!AH1989</f>
        <v>129.06996744584629</v>
      </c>
      <c r="AN1989" s="153">
        <f>[1]节奏总纲!AZ1989</f>
        <v>1986</v>
      </c>
      <c r="AO1989" s="153">
        <f>[1]节奏总纲!BA1989</f>
        <v>58.257008980203828</v>
      </c>
      <c r="AP1989" s="153">
        <f>[1]节奏总纲!BB1989</f>
        <v>59.779863050819777</v>
      </c>
      <c r="AQ1989" s="153">
        <f>[1]节奏总纲!BC1989</f>
        <v>61.74058335503927</v>
      </c>
      <c r="AR1989" s="153">
        <f>[1]节奏总纲!BD1989</f>
        <v>64.504583182593251</v>
      </c>
      <c r="AS1989" s="153">
        <f>[1]节奏总纲!BE1989</f>
        <v>69.249110586306017</v>
      </c>
    </row>
    <row r="1990" spans="17:45" x14ac:dyDescent="0.15">
      <c r="Q1990" s="153">
        <f>[1]节奏总纲!AC1990</f>
        <v>1987</v>
      </c>
      <c r="R1990" s="153">
        <f>[1]节奏总纲!AD1990</f>
        <v>109.56251778790293</v>
      </c>
      <c r="S1990" s="153">
        <f>[1]节奏总纲!AE1990</f>
        <v>111.86961518891067</v>
      </c>
      <c r="T1990" s="153">
        <f>[1]节奏总纲!AF1990</f>
        <v>115.12256604161372</v>
      </c>
      <c r="U1990" s="153">
        <f>[1]节奏总纲!AG1990</f>
        <v>119.98776114241684</v>
      </c>
      <c r="V1990" s="153">
        <f>[1]节奏总纲!AH1990</f>
        <v>129.07667060540439</v>
      </c>
      <c r="AN1990" s="153">
        <f>[1]节奏总纲!AZ1990</f>
        <v>1987</v>
      </c>
      <c r="AO1990" s="153">
        <f>[1]节奏总纲!BA1990</f>
        <v>58.260323528482289</v>
      </c>
      <c r="AP1990" s="153">
        <f>[1]节奏总纲!BB1990</f>
        <v>59.783442513408069</v>
      </c>
      <c r="AQ1990" s="153">
        <f>[1]节奏总纲!BC1990</f>
        <v>61.744146213679748</v>
      </c>
      <c r="AR1990" s="153">
        <f>[1]节奏总纲!BD1990</f>
        <v>64.508031719537485</v>
      </c>
      <c r="AS1990" s="153">
        <f>[1]节奏总纲!BE1990</f>
        <v>69.252437448421148</v>
      </c>
    </row>
    <row r="1991" spans="17:45" x14ac:dyDescent="0.15">
      <c r="Q1991" s="153">
        <f>[1]节奏总纲!AC1991</f>
        <v>1988</v>
      </c>
      <c r="R1991" s="153">
        <f>[1]节奏总纲!AD1991</f>
        <v>109.56980915810456</v>
      </c>
      <c r="S1991" s="153">
        <f>[1]节奏总纲!AE1991</f>
        <v>111.87698867264123</v>
      </c>
      <c r="T1991" s="153">
        <f>[1]节奏总纲!AF1991</f>
        <v>115.1297624738858</v>
      </c>
      <c r="U1991" s="153">
        <f>[1]节奏总纲!AG1991</f>
        <v>119.99574995284971</v>
      </c>
      <c r="V1991" s="153">
        <f>[1]节奏总纲!AH1991</f>
        <v>129.08337376496249</v>
      </c>
      <c r="AN1991" s="153">
        <f>[1]节奏总纲!AZ1991</f>
        <v>1988</v>
      </c>
      <c r="AO1991" s="153">
        <f>[1]节奏总纲!BA1991</f>
        <v>58.263638076760742</v>
      </c>
      <c r="AP1991" s="153">
        <f>[1]节奏总纲!BB1991</f>
        <v>59.787021975996367</v>
      </c>
      <c r="AQ1991" s="153">
        <f>[1]节奏总纲!BC1991</f>
        <v>61.747709072320234</v>
      </c>
      <c r="AR1991" s="153">
        <f>[1]节奏总纲!BD1991</f>
        <v>64.511480256481704</v>
      </c>
      <c r="AS1991" s="153">
        <f>[1]节奏总纲!BE1991</f>
        <v>69.255764310536264</v>
      </c>
    </row>
    <row r="1992" spans="17:45" x14ac:dyDescent="0.15">
      <c r="Q1992" s="153">
        <f>[1]节奏总纲!AC1992</f>
        <v>1989</v>
      </c>
      <c r="R1992" s="153">
        <f>[1]节奏总纲!AD1992</f>
        <v>109.57710052830618</v>
      </c>
      <c r="S1992" s="153">
        <f>[1]节奏总纲!AE1992</f>
        <v>111.88436215637179</v>
      </c>
      <c r="T1992" s="153">
        <f>[1]节奏总纲!AF1992</f>
        <v>115.13695890615789</v>
      </c>
      <c r="U1992" s="153">
        <f>[1]节奏总纲!AG1992</f>
        <v>120.00350452032548</v>
      </c>
      <c r="V1992" s="153">
        <f>[1]节奏总纲!AH1992</f>
        <v>129.09007692452062</v>
      </c>
      <c r="AN1992" s="153">
        <f>[1]节奏总纲!AZ1992</f>
        <v>1989</v>
      </c>
      <c r="AO1992" s="153">
        <f>[1]节奏总纲!BA1992</f>
        <v>58.266952625039195</v>
      </c>
      <c r="AP1992" s="153">
        <f>[1]节奏总纲!BB1992</f>
        <v>59.790601438584666</v>
      </c>
      <c r="AQ1992" s="153">
        <f>[1]节奏总纲!BC1992</f>
        <v>61.751271930960712</v>
      </c>
      <c r="AR1992" s="153">
        <f>[1]节奏总纲!BD1992</f>
        <v>64.514928793425923</v>
      </c>
      <c r="AS1992" s="153">
        <f>[1]节奏总纲!BE1992</f>
        <v>69.259091172651395</v>
      </c>
    </row>
    <row r="1993" spans="17:45" x14ac:dyDescent="0.15">
      <c r="Q1993" s="153">
        <f>[1]节奏总纲!AC1993</f>
        <v>1990</v>
      </c>
      <c r="R1993" s="153">
        <f>[1]节奏总纲!AD1993</f>
        <v>109.58439189850779</v>
      </c>
      <c r="S1993" s="153">
        <f>[1]节奏总纲!AE1993</f>
        <v>111.89173564010235</v>
      </c>
      <c r="T1993" s="153">
        <f>[1]节奏总纲!AF1993</f>
        <v>115.14415533842998</v>
      </c>
      <c r="U1993" s="153">
        <f>[1]节奏总纲!AG1993</f>
        <v>120.01099281161923</v>
      </c>
      <c r="V1993" s="153">
        <f>[1]节奏总纲!AH1993</f>
        <v>129.09678008407872</v>
      </c>
      <c r="AN1993" s="153">
        <f>[1]节奏总纲!AZ1993</f>
        <v>1990</v>
      </c>
      <c r="AO1993" s="153">
        <f>[1]节奏总纲!BA1993</f>
        <v>58.270267173317656</v>
      </c>
      <c r="AP1993" s="153">
        <f>[1]节奏总纲!BB1993</f>
        <v>59.794180901172957</v>
      </c>
      <c r="AQ1993" s="153">
        <f>[1]节奏总纲!BC1993</f>
        <v>61.754834789601198</v>
      </c>
      <c r="AR1993" s="153">
        <f>[1]节奏总纲!BD1993</f>
        <v>64.518377330370143</v>
      </c>
      <c r="AS1993" s="153">
        <f>[1]节奏总纲!BE1993</f>
        <v>69.262418034766512</v>
      </c>
    </row>
    <row r="1994" spans="17:45" x14ac:dyDescent="0.15">
      <c r="Q1994" s="153">
        <f>[1]节奏总纲!AC1994</f>
        <v>1991</v>
      </c>
      <c r="R1994" s="153">
        <f>[1]节奏总纲!AD1994</f>
        <v>109.59168326870942</v>
      </c>
      <c r="S1994" s="153">
        <f>[1]节奏总纲!AE1994</f>
        <v>111.89910912383293</v>
      </c>
      <c r="T1994" s="153">
        <f>[1]节奏总纲!AF1994</f>
        <v>115.15135177070206</v>
      </c>
      <c r="U1994" s="153">
        <f>[1]节奏总纲!AG1994</f>
        <v>120.01848110291299</v>
      </c>
      <c r="V1994" s="153">
        <f>[1]节奏总纲!AH1994</f>
        <v>129.10348324363682</v>
      </c>
      <c r="AN1994" s="153">
        <f>[1]节奏总纲!AZ1994</f>
        <v>1991</v>
      </c>
      <c r="AO1994" s="153">
        <f>[1]节奏总纲!BA1994</f>
        <v>58.273581721596109</v>
      </c>
      <c r="AP1994" s="153">
        <f>[1]节奏总纲!BB1994</f>
        <v>59.797760363761256</v>
      </c>
      <c r="AQ1994" s="153">
        <f>[1]节奏总纲!BC1994</f>
        <v>61.758397648241676</v>
      </c>
      <c r="AR1994" s="153">
        <f>[1]节奏总纲!BD1994</f>
        <v>64.521825867314362</v>
      </c>
      <c r="AS1994" s="153">
        <f>[1]节奏总纲!BE1994</f>
        <v>69.265744896881642</v>
      </c>
    </row>
    <row r="1995" spans="17:45" x14ac:dyDescent="0.15">
      <c r="Q1995" s="153">
        <f>[1]节奏总纲!AC1995</f>
        <v>1992</v>
      </c>
      <c r="R1995" s="153">
        <f>[1]节奏总纲!AD1995</f>
        <v>109.59897463891103</v>
      </c>
      <c r="S1995" s="153">
        <f>[1]节奏总纲!AE1995</f>
        <v>111.90648260756349</v>
      </c>
      <c r="T1995" s="153">
        <f>[1]节奏总纲!AF1995</f>
        <v>115.15854820297415</v>
      </c>
      <c r="U1995" s="153">
        <f>[1]节奏总纲!AG1995</f>
        <v>120.02596939420673</v>
      </c>
      <c r="V1995" s="153">
        <f>[1]节奏总纲!AH1995</f>
        <v>129.11018640319494</v>
      </c>
      <c r="AN1995" s="153">
        <f>[1]节奏总纲!AZ1995</f>
        <v>1992</v>
      </c>
      <c r="AO1995" s="153">
        <f>[1]节奏总纲!BA1995</f>
        <v>58.276896269874563</v>
      </c>
      <c r="AP1995" s="153">
        <f>[1]节奏总纲!BB1995</f>
        <v>59.801339826349555</v>
      </c>
      <c r="AQ1995" s="153">
        <f>[1]节奏总纲!BC1995</f>
        <v>61.761960506882161</v>
      </c>
      <c r="AR1995" s="153">
        <f>[1]节奏总纲!BD1995</f>
        <v>64.525274404258582</v>
      </c>
      <c r="AS1995" s="153">
        <f>[1]节奏总纲!BE1995</f>
        <v>69.269071758996759</v>
      </c>
    </row>
    <row r="1996" spans="17:45" x14ac:dyDescent="0.15">
      <c r="Q1996" s="153">
        <f>[1]节奏总纲!AC1996</f>
        <v>1993</v>
      </c>
      <c r="R1996" s="153">
        <f>[1]节奏总纲!AD1996</f>
        <v>109.60626600911264</v>
      </c>
      <c r="S1996" s="153">
        <f>[1]节奏总纲!AE1996</f>
        <v>111.91385609129405</v>
      </c>
      <c r="T1996" s="153">
        <f>[1]节奏总纲!AF1996</f>
        <v>115.16574463524624</v>
      </c>
      <c r="U1996" s="153">
        <f>[1]节奏总纲!AG1996</f>
        <v>120.03345768550048</v>
      </c>
      <c r="V1996" s="153">
        <f>[1]节奏总纲!AH1996</f>
        <v>129.11688956275304</v>
      </c>
      <c r="AN1996" s="153">
        <f>[1]节奏总纲!AZ1996</f>
        <v>1993</v>
      </c>
      <c r="AO1996" s="153">
        <f>[1]节奏总纲!BA1996</f>
        <v>58.280210818153023</v>
      </c>
      <c r="AP1996" s="153">
        <f>[1]节奏总纲!BB1996</f>
        <v>59.804919288937846</v>
      </c>
      <c r="AQ1996" s="153">
        <f>[1]节奏总纲!BC1996</f>
        <v>61.76552336552264</v>
      </c>
      <c r="AR1996" s="153">
        <f>[1]节奏总纲!BD1996</f>
        <v>64.528722941202801</v>
      </c>
      <c r="AS1996" s="153">
        <f>[1]节奏总纲!BE1996</f>
        <v>69.27239862111189</v>
      </c>
    </row>
    <row r="1997" spans="17:45" x14ac:dyDescent="0.15">
      <c r="Q1997" s="153">
        <f>[1]节奏总纲!AC1997</f>
        <v>1994</v>
      </c>
      <c r="R1997" s="153">
        <f>[1]节奏总纲!AD1997</f>
        <v>109.61355737931426</v>
      </c>
      <c r="S1997" s="153">
        <f>[1]节奏总纲!AE1997</f>
        <v>111.92122957502461</v>
      </c>
      <c r="T1997" s="153">
        <f>[1]节奏总纲!AF1997</f>
        <v>115.17294106751832</v>
      </c>
      <c r="U1997" s="153">
        <f>[1]节奏总纲!AG1997</f>
        <v>120.04094597679423</v>
      </c>
      <c r="V1997" s="153">
        <f>[1]节奏总纲!AH1997</f>
        <v>129.12359272231114</v>
      </c>
      <c r="AN1997" s="153">
        <f>[1]节奏总纲!AZ1997</f>
        <v>1994</v>
      </c>
      <c r="AO1997" s="153">
        <f>[1]节奏总纲!BA1997</f>
        <v>58.283525366431476</v>
      </c>
      <c r="AP1997" s="153">
        <f>[1]节奏总纲!BB1997</f>
        <v>59.808498751526145</v>
      </c>
      <c r="AQ1997" s="153">
        <f>[1]节奏总纲!BC1997</f>
        <v>61.769086224163125</v>
      </c>
      <c r="AR1997" s="153">
        <f>[1]节奏总纲!BD1997</f>
        <v>64.532171478147021</v>
      </c>
      <c r="AS1997" s="153">
        <f>[1]节奏总纲!BE1997</f>
        <v>69.275725483227006</v>
      </c>
    </row>
    <row r="1998" spans="17:45" x14ac:dyDescent="0.15">
      <c r="Q1998" s="153">
        <f>[1]节奏总纲!AC1998</f>
        <v>1995</v>
      </c>
      <c r="R1998" s="153">
        <f>[1]节奏总纲!AD1998</f>
        <v>109.62084874951589</v>
      </c>
      <c r="S1998" s="153">
        <f>[1]节奏总纲!AE1998</f>
        <v>111.92860305875517</v>
      </c>
      <c r="T1998" s="153">
        <f>[1]节奏总纲!AF1998</f>
        <v>115.1801374997904</v>
      </c>
      <c r="U1998" s="153">
        <f>[1]节奏总纲!AG1998</f>
        <v>120.04843426808799</v>
      </c>
      <c r="V1998" s="153">
        <f>[1]节奏总纲!AH1998</f>
        <v>129.13029588186927</v>
      </c>
      <c r="AN1998" s="153">
        <f>[1]节奏总纲!AZ1998</f>
        <v>1995</v>
      </c>
      <c r="AO1998" s="153">
        <f>[1]节奏总纲!BA1998</f>
        <v>58.286839914709937</v>
      </c>
      <c r="AP1998" s="153">
        <f>[1]节奏总纲!BB1998</f>
        <v>59.812078214114443</v>
      </c>
      <c r="AQ1998" s="153">
        <f>[1]节奏总纲!BC1998</f>
        <v>61.772649082803603</v>
      </c>
      <c r="AR1998" s="153">
        <f>[1]节奏总纲!BD1998</f>
        <v>64.53562001509124</v>
      </c>
      <c r="AS1998" s="153">
        <f>[1]节奏总纲!BE1998</f>
        <v>69.279052345342137</v>
      </c>
    </row>
    <row r="1999" spans="17:45" x14ac:dyDescent="0.15">
      <c r="Q1999" s="153">
        <f>[1]节奏总纲!AC1999</f>
        <v>1996</v>
      </c>
      <c r="R1999" s="153">
        <f>[1]节奏总纲!AD1999</f>
        <v>109.6281401197175</v>
      </c>
      <c r="S1999" s="153">
        <f>[1]节奏总纲!AE1999</f>
        <v>111.93597654248573</v>
      </c>
      <c r="T1999" s="153">
        <f>[1]节奏总纲!AF1999</f>
        <v>115.1873339320625</v>
      </c>
      <c r="U1999" s="153">
        <f>[1]节奏总纲!AG1999</f>
        <v>120.05592255938174</v>
      </c>
      <c r="V1999" s="153">
        <f>[1]节奏总纲!AH1999</f>
        <v>129.13699904142737</v>
      </c>
      <c r="AN1999" s="153">
        <f>[1]节奏总纲!AZ1999</f>
        <v>1996</v>
      </c>
      <c r="AO1999" s="153">
        <f>[1]节奏总纲!BA1999</f>
        <v>58.29015446298839</v>
      </c>
      <c r="AP1999" s="153">
        <f>[1]节奏总纲!BB1999</f>
        <v>59.815657676702735</v>
      </c>
      <c r="AQ1999" s="153">
        <f>[1]节奏总纲!BC1999</f>
        <v>61.776211941444089</v>
      </c>
      <c r="AR1999" s="153">
        <f>[1]节奏总纲!BD1999</f>
        <v>64.539068552035459</v>
      </c>
      <c r="AS1999" s="153">
        <f>[1]节奏总纲!BE1999</f>
        <v>69.282379207457254</v>
      </c>
    </row>
    <row r="2000" spans="17:45" x14ac:dyDescent="0.15">
      <c r="Q2000" s="153">
        <f>[1]节奏总纲!AC2000</f>
        <v>1997</v>
      </c>
      <c r="R2000" s="153">
        <f>[1]节奏总纲!AD2000</f>
        <v>109.63543148991911</v>
      </c>
      <c r="S2000" s="153">
        <f>[1]节奏总纲!AE2000</f>
        <v>111.94335002621631</v>
      </c>
      <c r="T2000" s="153">
        <f>[1]节奏总纲!AF2000</f>
        <v>115.19453036433458</v>
      </c>
      <c r="U2000" s="153">
        <f>[1]节奏总纲!AG2000</f>
        <v>120.0634108506755</v>
      </c>
      <c r="V2000" s="153">
        <f>[1]节奏总纲!AH2000</f>
        <v>129.14370220098547</v>
      </c>
      <c r="AN2000" s="153">
        <f>[1]节奏总纲!AZ2000</f>
        <v>1997</v>
      </c>
      <c r="AO2000" s="153">
        <f>[1]节奏总纲!BA2000</f>
        <v>58.293469011266843</v>
      </c>
      <c r="AP2000" s="153">
        <f>[1]节奏总纲!BB2000</f>
        <v>59.819237139291033</v>
      </c>
      <c r="AQ2000" s="153">
        <f>[1]节奏总纲!BC2000</f>
        <v>61.779774800084567</v>
      </c>
      <c r="AR2000" s="153">
        <f>[1]节奏总纲!BD2000</f>
        <v>64.542517088979679</v>
      </c>
      <c r="AS2000" s="153">
        <f>[1]节奏总纲!BE2000</f>
        <v>69.285706069572385</v>
      </c>
    </row>
    <row r="2001" spans="17:45" x14ac:dyDescent="0.15">
      <c r="Q2001" s="153">
        <f>[1]节奏总纲!AC2001</f>
        <v>1998</v>
      </c>
      <c r="R2001" s="153">
        <f>[1]节奏总纲!AD2001</f>
        <v>109.64272286012073</v>
      </c>
      <c r="S2001" s="153">
        <f>[1]节奏总纲!AE2001</f>
        <v>111.95072350994687</v>
      </c>
      <c r="T2001" s="153">
        <f>[1]节奏总纲!AF2001</f>
        <v>115.20172679660666</v>
      </c>
      <c r="U2001" s="153">
        <f>[1]节奏总纲!AG2001</f>
        <v>120.07089914196925</v>
      </c>
      <c r="V2001" s="153">
        <f>[1]节奏总纲!AH2001</f>
        <v>129.1504053605436</v>
      </c>
      <c r="AN2001" s="153">
        <f>[1]节奏总纲!AZ2001</f>
        <v>1998</v>
      </c>
      <c r="AO2001" s="153">
        <f>[1]节奏总纲!BA2001</f>
        <v>58.296783559545304</v>
      </c>
      <c r="AP2001" s="153">
        <f>[1]节奏总纲!BB2001</f>
        <v>59.822816601879332</v>
      </c>
      <c r="AQ2001" s="153">
        <f>[1]节奏总纲!BC2001</f>
        <v>61.783337658725053</v>
      </c>
      <c r="AR2001" s="153">
        <f>[1]节奏总纲!BD2001</f>
        <v>64.545965625923898</v>
      </c>
      <c r="AS2001" s="153">
        <f>[1]节奏总纲!BE2001</f>
        <v>69.289032931687501</v>
      </c>
    </row>
    <row r="2002" spans="17:45" x14ac:dyDescent="0.15">
      <c r="Q2002" s="153">
        <f>[1]节奏总纲!AC2002</f>
        <v>1999</v>
      </c>
      <c r="R2002" s="153">
        <f>[1]节奏总纲!AD2002</f>
        <v>109.65001423032236</v>
      </c>
      <c r="S2002" s="153">
        <f>[1]节奏总纲!AE2002</f>
        <v>111.95809699367743</v>
      </c>
      <c r="T2002" s="153">
        <f>[1]节奏总纲!AF2002</f>
        <v>115.20892322887876</v>
      </c>
      <c r="U2002" s="153">
        <f>[1]节奏总纲!AG2002</f>
        <v>120.07838743326299</v>
      </c>
      <c r="V2002" s="153">
        <f>[1]节奏总纲!AH2002</f>
        <v>129.1571085201017</v>
      </c>
      <c r="AN2002" s="153">
        <f>[1]节奏总纲!AZ2002</f>
        <v>1999</v>
      </c>
      <c r="AO2002" s="153">
        <f>[1]节奏总纲!BA2002</f>
        <v>58.300098107823757</v>
      </c>
      <c r="AP2002" s="153">
        <f>[1]节奏总纲!BB2002</f>
        <v>59.82639606446763</v>
      </c>
      <c r="AQ2002" s="153">
        <f>[1]节奏总纲!BC2002</f>
        <v>61.786900517365531</v>
      </c>
      <c r="AR2002" s="153">
        <f>[1]节奏总纲!BD2002</f>
        <v>64.549414162868132</v>
      </c>
      <c r="AS2002" s="153">
        <f>[1]节奏总纲!BE2002</f>
        <v>69.292359793802632</v>
      </c>
    </row>
    <row r="2003" spans="17:45" x14ac:dyDescent="0.15">
      <c r="Q2003" s="153">
        <f>[1]节奏总纲!AC2003</f>
        <v>2000</v>
      </c>
      <c r="R2003" s="153">
        <f>[1]节奏总纲!AD2003</f>
        <v>109.65730560052397</v>
      </c>
      <c r="S2003" s="153">
        <f>[1]节奏总纲!AE2003</f>
        <v>111.96547047740799</v>
      </c>
      <c r="T2003" s="153">
        <f>[1]节奏总纲!AF2003</f>
        <v>115.21611966115084</v>
      </c>
      <c r="U2003" s="153">
        <f>[1]节奏总纲!AG2003</f>
        <v>120.08587572455674</v>
      </c>
      <c r="V2003" s="153">
        <f>[1]节奏总纲!AH2003</f>
        <v>129.1638116796598</v>
      </c>
      <c r="AN2003" s="153">
        <f>[1]节奏总纲!AZ2003</f>
        <v>2000</v>
      </c>
      <c r="AO2003" s="153">
        <f>[1]节奏总纲!BA2003</f>
        <v>58.303412656102211</v>
      </c>
      <c r="AP2003" s="153">
        <f>[1]节奏总纲!BB2003</f>
        <v>59.829975527055922</v>
      </c>
      <c r="AQ2003" s="153">
        <f>[1]节奏总纲!BC2003</f>
        <v>61.790463376006016</v>
      </c>
      <c r="AR2003" s="153">
        <f>[1]节奏总纲!BD2003</f>
        <v>64.552862699812351</v>
      </c>
      <c r="AS2003" s="153">
        <f>[1]节奏总纲!BE2003</f>
        <v>69.295686655917748</v>
      </c>
    </row>
  </sheetData>
  <phoneticPr fontId="1" type="noConversion"/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AK238"/>
  <sheetViews>
    <sheetView zoomScaleNormal="100" workbookViewId="0">
      <pane ySplit="12" topLeftCell="A13" activePane="bottomLeft" state="frozen"/>
      <selection pane="bottomLeft" activeCell="T39" sqref="T39"/>
    </sheetView>
  </sheetViews>
  <sheetFormatPr defaultColWidth="6.625" defaultRowHeight="11.25" x14ac:dyDescent="0.15"/>
  <cols>
    <col min="1" max="22" width="6.625" style="55"/>
    <col min="23" max="36" width="6.625" style="59"/>
    <col min="37" max="37" width="6.625" style="6"/>
    <col min="38" max="16384" width="6.625" style="55"/>
  </cols>
  <sheetData>
    <row r="2" spans="1:24" x14ac:dyDescent="0.15">
      <c r="A2" s="3" t="s">
        <v>0</v>
      </c>
      <c r="D2" s="5" t="s">
        <v>12</v>
      </c>
    </row>
    <row r="3" spans="1:24" x14ac:dyDescent="0.15">
      <c r="A3" s="3" t="s">
        <v>1</v>
      </c>
      <c r="D3" s="5" t="s">
        <v>18</v>
      </c>
    </row>
    <row r="4" spans="1:24" x14ac:dyDescent="0.15">
      <c r="A4" s="3" t="s">
        <v>2</v>
      </c>
      <c r="D4" s="5" t="s">
        <v>19</v>
      </c>
    </row>
    <row r="5" spans="1:24" x14ac:dyDescent="0.15">
      <c r="A5" s="3" t="s">
        <v>3</v>
      </c>
      <c r="D5" s="5" t="s">
        <v>20</v>
      </c>
    </row>
    <row r="6" spans="1:24" x14ac:dyDescent="0.15">
      <c r="A6" s="3" t="s">
        <v>4</v>
      </c>
      <c r="D6" s="5" t="s">
        <v>21</v>
      </c>
    </row>
    <row r="7" spans="1:24" x14ac:dyDescent="0.15">
      <c r="A7" s="3" t="s">
        <v>5</v>
      </c>
    </row>
    <row r="8" spans="1:24" x14ac:dyDescent="0.15">
      <c r="A8" s="5" t="s">
        <v>10</v>
      </c>
    </row>
    <row r="9" spans="1:24" x14ac:dyDescent="0.15">
      <c r="A9" s="5" t="s">
        <v>11</v>
      </c>
    </row>
    <row r="12" spans="1:24" s="6" customFormat="1" x14ac:dyDescent="0.15"/>
    <row r="14" spans="1:24" x14ac:dyDescent="0.15">
      <c r="B14" s="55">
        <v>1</v>
      </c>
      <c r="C14" s="160" t="s">
        <v>27</v>
      </c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28"/>
      <c r="R14" s="28"/>
      <c r="S14" s="28"/>
    </row>
    <row r="15" spans="1:24" x14ac:dyDescent="0.15">
      <c r="B15" s="55">
        <v>2</v>
      </c>
      <c r="C15" s="54"/>
      <c r="D15" s="54"/>
      <c r="E15" s="160" t="s">
        <v>53</v>
      </c>
      <c r="F15" s="160"/>
      <c r="G15" s="160"/>
      <c r="H15" s="160"/>
      <c r="I15" s="161" t="s">
        <v>54</v>
      </c>
      <c r="J15" s="162"/>
      <c r="K15" s="162"/>
      <c r="L15" s="163"/>
      <c r="M15" s="160" t="s">
        <v>55</v>
      </c>
      <c r="N15" s="160"/>
      <c r="O15" s="160"/>
      <c r="P15" s="160"/>
      <c r="Q15" s="160" t="s">
        <v>88</v>
      </c>
      <c r="R15" s="160"/>
      <c r="S15" s="160"/>
      <c r="T15" s="160"/>
      <c r="U15" s="160" t="s">
        <v>132</v>
      </c>
      <c r="V15" s="160"/>
      <c r="W15" s="160"/>
      <c r="X15" s="160"/>
    </row>
    <row r="16" spans="1:24" ht="10.5" customHeight="1" x14ac:dyDescent="0.15">
      <c r="B16" s="55">
        <v>3</v>
      </c>
      <c r="C16" s="54" t="s">
        <v>161</v>
      </c>
      <c r="D16" s="54" t="s">
        <v>28</v>
      </c>
      <c r="E16" s="54" t="s">
        <v>24</v>
      </c>
      <c r="F16" s="54" t="s">
        <v>25</v>
      </c>
      <c r="G16" s="54" t="s">
        <v>26</v>
      </c>
      <c r="H16" s="54" t="s">
        <v>184</v>
      </c>
      <c r="I16" s="54" t="s">
        <v>24</v>
      </c>
      <c r="J16" s="54" t="s">
        <v>25</v>
      </c>
      <c r="K16" s="54" t="s">
        <v>26</v>
      </c>
      <c r="L16" s="54" t="s">
        <v>184</v>
      </c>
      <c r="M16" s="54" t="s">
        <v>24</v>
      </c>
      <c r="N16" s="54" t="s">
        <v>25</v>
      </c>
      <c r="O16" s="54" t="s">
        <v>26</v>
      </c>
      <c r="P16" s="54" t="s">
        <v>184</v>
      </c>
      <c r="Q16" s="54" t="s">
        <v>6</v>
      </c>
      <c r="R16" s="54" t="s">
        <v>7</v>
      </c>
      <c r="S16" s="54" t="s">
        <v>8</v>
      </c>
      <c r="T16" s="54" t="s">
        <v>184</v>
      </c>
      <c r="U16" s="69" t="s">
        <v>6</v>
      </c>
      <c r="V16" s="69" t="s">
        <v>7</v>
      </c>
      <c r="W16" s="69" t="s">
        <v>8</v>
      </c>
      <c r="X16" s="69" t="s">
        <v>184</v>
      </c>
    </row>
    <row r="17" spans="2:36" x14ac:dyDescent="0.15">
      <c r="B17" s="129">
        <v>4</v>
      </c>
      <c r="C17" s="54">
        <f>[2]基础状态预期!$D17</f>
        <v>10</v>
      </c>
      <c r="D17" s="54">
        <f>[2]基础状态预期!$C17</f>
        <v>1</v>
      </c>
      <c r="E17" s="54">
        <f>投放验证!L11</f>
        <v>5</v>
      </c>
      <c r="F17" s="54">
        <f>投放验证!M11</f>
        <v>3</v>
      </c>
      <c r="G17" s="54">
        <f>投放验证!N11</f>
        <v>1</v>
      </c>
      <c r="H17" s="54">
        <f>投放验证!O11</f>
        <v>0</v>
      </c>
      <c r="I17" s="54">
        <f>投放验证!P11</f>
        <v>1.3343237787325928</v>
      </c>
      <c r="J17" s="54">
        <f>投放验证!Q11</f>
        <v>2</v>
      </c>
      <c r="K17" s="54">
        <f>投放验证!R11</f>
        <v>3</v>
      </c>
      <c r="L17" s="54">
        <f>投放验证!S11</f>
        <v>0</v>
      </c>
      <c r="M17" s="54">
        <f>IF(E17=0,0,MAX(求节点(战法升级!$B$11:$B$17,战法升级!C$11:C$17,I17),0))</f>
        <v>6.6716188936629637</v>
      </c>
      <c r="N17" s="56">
        <f>IF(F17=0,0,MAX(求节点(战法升级!$B$11:$B$17,战法升级!D$11:D$17,J17),0))</f>
        <v>10</v>
      </c>
      <c r="O17" s="56">
        <f>IF(G17=0,0,MAX(求节点(战法升级!$B$11:$B$17,战法升级!E$11:E$17,K17),0))</f>
        <v>15</v>
      </c>
      <c r="P17" s="56">
        <f>IF(H17=0,0,MAX(求节点(战法升级!$B$11:$B$17,战法升级!F$11:F$17,L17),0))</f>
        <v>0</v>
      </c>
      <c r="Q17" s="54">
        <f>IF(I17="",0,MIN(E17/2,6-SUM(R17:$T17)))</f>
        <v>2.5</v>
      </c>
      <c r="R17" s="54">
        <f>IF(J17="",0,MIN(F17/2,6-SUM(S17:$T17)))</f>
        <v>1.5</v>
      </c>
      <c r="S17" s="54">
        <f>IF(K17="",0,MIN(G17/2,6-SUM(T17:$T17)))</f>
        <v>0.5</v>
      </c>
      <c r="T17" s="54">
        <f>IF(H17="",0,MIN(H17/2,6))</f>
        <v>0</v>
      </c>
      <c r="U17" s="69">
        <f>MIN(E17,SUM(战法升星!$R5:$U5)-SUM(V17:$X17))</f>
        <v>0</v>
      </c>
      <c r="V17" s="69">
        <f>MIN(F17,SUM(战法升星!$R5:$U5)-SUM(W17:$X17))</f>
        <v>0</v>
      </c>
      <c r="W17" s="69">
        <f>MIN(G17,SUM(战法升星!$R5:$U5)-SUM($X17:X17))</f>
        <v>0</v>
      </c>
      <c r="X17" s="69">
        <f>MIN(H17,SUM(战法升星!R5:U5))</f>
        <v>0</v>
      </c>
      <c r="Z17" s="59">
        <v>1.3509779826089368</v>
      </c>
      <c r="AA17" s="59">
        <v>2</v>
      </c>
      <c r="AB17" s="59">
        <v>3</v>
      </c>
      <c r="AC17" s="59">
        <v>0</v>
      </c>
    </row>
    <row r="18" spans="2:36" x14ac:dyDescent="0.15">
      <c r="B18" s="129">
        <v>5</v>
      </c>
      <c r="C18" s="62">
        <f>[2]基础状态预期!$D18</f>
        <v>20</v>
      </c>
      <c r="D18" s="62">
        <f>[2]基础状态预期!$C18</f>
        <v>3</v>
      </c>
      <c r="E18" s="132">
        <f>投放验证!L12</f>
        <v>5</v>
      </c>
      <c r="F18" s="132">
        <f>投放验证!M12</f>
        <v>8</v>
      </c>
      <c r="G18" s="132">
        <f>投放验证!N12</f>
        <v>3</v>
      </c>
      <c r="H18" s="132">
        <f>投放验证!O12</f>
        <v>0</v>
      </c>
      <c r="I18" s="132">
        <f>投放验证!P12</f>
        <v>2.4518121942693938</v>
      </c>
      <c r="J18" s="132">
        <f>投放验证!Q12</f>
        <v>2</v>
      </c>
      <c r="K18" s="132">
        <f>投放验证!R12</f>
        <v>3</v>
      </c>
      <c r="L18" s="132">
        <f>投放验证!S12</f>
        <v>0</v>
      </c>
      <c r="M18" s="132">
        <f>IF(E18=0,0,MAX(求节点(战法升级!$B$11:$B$17,战法升级!C$11:C$17,I18),0))</f>
        <v>12.259060971346969</v>
      </c>
      <c r="N18" s="132">
        <f>IF(F18=0,0,MAX(求节点(战法升级!$B$11:$B$17,战法升级!D$11:D$17,J18),0))</f>
        <v>10</v>
      </c>
      <c r="O18" s="132">
        <f>IF(G18=0,0,MAX(求节点(战法升级!$B$11:$B$17,战法升级!E$11:E$17,K18),0))</f>
        <v>15</v>
      </c>
      <c r="P18" s="132">
        <f>IF(H18=0,0,MAX(求节点(战法升级!$B$11:$B$17,战法升级!F$11:F$17,L18),0))</f>
        <v>0</v>
      </c>
      <c r="Q18" s="132">
        <f>IF(I18="",0,MIN(E18/2,6-SUM(R18:$T18)))</f>
        <v>0.5</v>
      </c>
      <c r="R18" s="132">
        <f>IF(J18="",0,MIN(F18/2,6-SUM(S18:$T18)))</f>
        <v>4</v>
      </c>
      <c r="S18" s="132">
        <f>IF(K18="",0,MIN(G18/2,6-SUM(T18:$T18)))</f>
        <v>1.5</v>
      </c>
      <c r="T18" s="132">
        <f t="shared" ref="T18:T55" si="0">IF(H18="",0,MIN(H18/2,6))</f>
        <v>0</v>
      </c>
      <c r="U18" s="132">
        <f>MIN(E18,SUM(战法升星!$R6:$U6)-SUM(V18:$X18))</f>
        <v>0</v>
      </c>
      <c r="V18" s="132">
        <f>MIN(F18,SUM(战法升星!$R6:$U6)-SUM(W18:$X18))</f>
        <v>3</v>
      </c>
      <c r="W18" s="132">
        <f>MIN(G18,SUM(战法升星!$R6:$U6)-SUM($X18:X18))</f>
        <v>3</v>
      </c>
      <c r="X18" s="132">
        <f>MIN(H18,SUM(战法升星!R6:U6))</f>
        <v>0</v>
      </c>
      <c r="Z18" s="59">
        <v>2.6628235747164979</v>
      </c>
      <c r="AA18" s="59">
        <v>2</v>
      </c>
      <c r="AB18" s="59">
        <v>3</v>
      </c>
      <c r="AC18" s="59">
        <v>0</v>
      </c>
    </row>
    <row r="19" spans="2:36" x14ac:dyDescent="0.15">
      <c r="B19" s="129">
        <v>6</v>
      </c>
      <c r="C19" s="62">
        <f>[2]基础状态预期!$D19</f>
        <v>28.071211008105138</v>
      </c>
      <c r="D19" s="62">
        <f>[2]基础状态预期!$C19</f>
        <v>6</v>
      </c>
      <c r="E19" s="132">
        <f>投放验证!L13</f>
        <v>5</v>
      </c>
      <c r="F19" s="132">
        <f>投放验证!M13</f>
        <v>14</v>
      </c>
      <c r="G19" s="132">
        <f>投放验证!N13</f>
        <v>5</v>
      </c>
      <c r="H19" s="132">
        <f>投放验证!O13</f>
        <v>0</v>
      </c>
      <c r="I19" s="132">
        <f>投放验证!P13</f>
        <v>3.3143938258120196</v>
      </c>
      <c r="J19" s="132">
        <f>投放验证!Q13</f>
        <v>2</v>
      </c>
      <c r="K19" s="132">
        <f>投放验证!R13</f>
        <v>3</v>
      </c>
      <c r="L19" s="132">
        <f>投放验证!S13</f>
        <v>0</v>
      </c>
      <c r="M19" s="132">
        <f>IF(E19=0,0,MAX(求节点(战法升级!$B$11:$B$17,战法升级!C$11:C$17,I19),0))</f>
        <v>16.571969129060097</v>
      </c>
      <c r="N19" s="132">
        <f>IF(F19=0,0,MAX(求节点(战法升级!$B$11:$B$17,战法升级!D$11:D$17,J19),0))</f>
        <v>10</v>
      </c>
      <c r="O19" s="132">
        <f>IF(G19=0,0,MAX(求节点(战法升级!$B$11:$B$17,战法升级!E$11:E$17,K19),0))</f>
        <v>15</v>
      </c>
      <c r="P19" s="132">
        <f>IF(H19=0,0,MAX(求节点(战法升级!$B$11:$B$17,战法升级!F$11:F$17,L19),0))</f>
        <v>0</v>
      </c>
      <c r="Q19" s="132">
        <f>IF(I19="",0,MIN(E19/2,6-SUM(R19:$T19)))</f>
        <v>0</v>
      </c>
      <c r="R19" s="132">
        <f>IF(J19="",0,MIN(F19/2,6-SUM(S19:$T19)))</f>
        <v>3.5</v>
      </c>
      <c r="S19" s="132">
        <f>IF(K19="",0,MIN(G19/2,6-SUM(T19:$T19)))</f>
        <v>2.5</v>
      </c>
      <c r="T19" s="132">
        <f t="shared" si="0"/>
        <v>0</v>
      </c>
      <c r="U19" s="132">
        <f>MIN(E19,SUM(战法升星!$R7:$U7)-SUM(V19:$X19))</f>
        <v>0</v>
      </c>
      <c r="V19" s="132">
        <f>MIN(F19,SUM(战法升星!$R7:$U7)-SUM(W19:$X19))</f>
        <v>1</v>
      </c>
      <c r="W19" s="132">
        <f>MIN(G19,SUM(战法升星!$R7:$U7)-SUM($X19:X19))</f>
        <v>5</v>
      </c>
      <c r="X19" s="132">
        <f>MIN(H19,SUM(战法升星!R7:U7))</f>
        <v>0</v>
      </c>
      <c r="Z19" s="59">
        <v>3.5719127249172709</v>
      </c>
      <c r="AA19" s="59">
        <v>2.0163228824896149</v>
      </c>
      <c r="AB19" s="59">
        <v>3</v>
      </c>
      <c r="AC19" s="59">
        <v>0</v>
      </c>
    </row>
    <row r="20" spans="2:36" x14ac:dyDescent="0.15">
      <c r="B20" s="129">
        <v>7</v>
      </c>
      <c r="C20" s="62">
        <f>[2]基础状态预期!$D20</f>
        <v>34.585942742481357</v>
      </c>
      <c r="D20" s="62">
        <f>[2]基础状态预期!$C20</f>
        <v>10</v>
      </c>
      <c r="E20" s="132">
        <f>投放验证!L14</f>
        <v>5</v>
      </c>
      <c r="F20" s="132">
        <f>投放验证!M14</f>
        <v>16</v>
      </c>
      <c r="G20" s="132">
        <f>投放验证!N14</f>
        <v>8</v>
      </c>
      <c r="H20" s="132">
        <f>投放验证!O14</f>
        <v>0</v>
      </c>
      <c r="I20" s="132">
        <f>投放验证!P14</f>
        <v>3.902950598375214</v>
      </c>
      <c r="J20" s="132">
        <f>投放验证!Q14</f>
        <v>2.2303559903288019</v>
      </c>
      <c r="K20" s="132">
        <f>投放验证!R14</f>
        <v>3</v>
      </c>
      <c r="L20" s="132">
        <f>投放验证!S14</f>
        <v>0</v>
      </c>
      <c r="M20" s="132">
        <f>IF(E20=0,0,MAX(求节点(战法升级!$B$11:$B$17,战法升级!C$11:C$17,I20),0))</f>
        <v>19.514752991876069</v>
      </c>
      <c r="N20" s="132">
        <f>IF(F20=0,0,MAX(求节点(战法升级!$B$11:$B$17,战法升级!D$11:D$17,J20),0))</f>
        <v>11.151779951644009</v>
      </c>
      <c r="O20" s="132">
        <f>IF(G20=0,0,MAX(求节点(战法升级!$B$11:$B$17,战法升级!E$11:E$17,K20),0))</f>
        <v>15</v>
      </c>
      <c r="P20" s="132">
        <f>IF(H20=0,0,MAX(求节点(战法升级!$B$11:$B$17,战法升级!F$11:F$17,L20),0))</f>
        <v>0</v>
      </c>
      <c r="Q20" s="132">
        <f>IF(I20="",0,MIN(E20/2,6-SUM(R20:$T20)))</f>
        <v>0</v>
      </c>
      <c r="R20" s="132">
        <f>IF(J20="",0,MIN(F20/2,6-SUM(S20:$T20)))</f>
        <v>2</v>
      </c>
      <c r="S20" s="132">
        <f>IF(K20="",0,MIN(G20/2,6-SUM(T20:$T20)))</f>
        <v>4</v>
      </c>
      <c r="T20" s="132">
        <f t="shared" si="0"/>
        <v>0</v>
      </c>
      <c r="U20" s="132">
        <f>MIN(E20,SUM(战法升星!$R8:$U8)-SUM(V20:$X20))</f>
        <v>0</v>
      </c>
      <c r="V20" s="132">
        <f>MIN(F20,SUM(战法升星!$R8:$U8)-SUM(W20:$X20))</f>
        <v>0</v>
      </c>
      <c r="W20" s="132">
        <f>MIN(G20,SUM(战法升星!$R8:$U8)-SUM($X20:X20))</f>
        <v>7.5859427424813575</v>
      </c>
      <c r="X20" s="132">
        <f>MIN(H20,SUM(战法升星!R8:U8))</f>
        <v>0</v>
      </c>
      <c r="Z20" s="59">
        <v>4.2220618453561833</v>
      </c>
      <c r="AA20" s="59">
        <v>2.5802523862364435</v>
      </c>
      <c r="AB20" s="59">
        <v>3</v>
      </c>
      <c r="AC20" s="59">
        <v>0</v>
      </c>
    </row>
    <row r="21" spans="2:36" x14ac:dyDescent="0.15">
      <c r="B21" s="129">
        <v>8</v>
      </c>
      <c r="C21" s="62">
        <f>[2]基础状态预期!$D21</f>
        <v>40</v>
      </c>
      <c r="D21" s="62">
        <f>[2]基础状态预期!$C21</f>
        <v>15</v>
      </c>
      <c r="E21" s="132">
        <f>投放验证!L15</f>
        <v>5</v>
      </c>
      <c r="F21" s="132">
        <f>投放验证!M15</f>
        <v>16</v>
      </c>
      <c r="G21" s="132">
        <f>投放验证!N15</f>
        <v>11</v>
      </c>
      <c r="H21" s="132">
        <f>投放验证!O15</f>
        <v>0</v>
      </c>
      <c r="I21" s="132">
        <f>投放验证!P15</f>
        <v>4.2784546063888964</v>
      </c>
      <c r="J21" s="132">
        <f>投放验证!Q15</f>
        <v>2.6531740599856422</v>
      </c>
      <c r="K21" s="132">
        <f>投放验证!R15</f>
        <v>3</v>
      </c>
      <c r="L21" s="132">
        <f>投放验证!S15</f>
        <v>0</v>
      </c>
      <c r="M21" s="132">
        <f>IF(E21=0,0,MAX(求节点(战法升级!$B$11:$B$17,战法升级!C$11:C$17,I21),0))</f>
        <v>21.392273031944484</v>
      </c>
      <c r="N21" s="132">
        <f>IF(F21=0,0,MAX(求节点(战法升级!$B$11:$B$17,战法升级!D$11:D$17,J21),0))</f>
        <v>13.26587029992821</v>
      </c>
      <c r="O21" s="132">
        <f>IF(G21=0,0,MAX(求节点(战法升级!$B$11:$B$17,战法升级!E$11:E$17,K21),0))</f>
        <v>15</v>
      </c>
      <c r="P21" s="132">
        <f>IF(H21=0,0,MAX(求节点(战法升级!$B$11:$B$17,战法升级!F$11:F$17,L21),0))</f>
        <v>0</v>
      </c>
      <c r="Q21" s="132">
        <f>IF(I21="",0,MIN(E21/2,6-SUM(R21:$T21)))</f>
        <v>0</v>
      </c>
      <c r="R21" s="132">
        <f>IF(J21="",0,MIN(F21/2,6-SUM(S21:$T21)))</f>
        <v>0.5</v>
      </c>
      <c r="S21" s="132">
        <f>IF(K21="",0,MIN(G21/2,6-SUM(T21:$T21)))</f>
        <v>5.5</v>
      </c>
      <c r="T21" s="132">
        <f t="shared" si="0"/>
        <v>0</v>
      </c>
      <c r="U21" s="132">
        <f>MIN(E21,SUM(战法升星!$R9:$U9)-SUM(V21:$X21))</f>
        <v>0</v>
      </c>
      <c r="V21" s="132">
        <f>MIN(F21,SUM(战法升星!$R9:$U9)-SUM(W21:$X21))</f>
        <v>1</v>
      </c>
      <c r="W21" s="132">
        <f>MIN(G21,SUM(战法升星!$R9:$U9)-SUM($X21:X21))</f>
        <v>11</v>
      </c>
      <c r="X21" s="132">
        <f>MIN(H21,SUM(战法升星!R9:U9))</f>
        <v>0</v>
      </c>
      <c r="Z21" s="59">
        <v>4.7568531435867847</v>
      </c>
      <c r="AA21" s="59">
        <v>3.1358964290431794</v>
      </c>
      <c r="AB21" s="59">
        <v>3</v>
      </c>
      <c r="AC21" s="59">
        <v>0</v>
      </c>
    </row>
    <row r="22" spans="2:36" x14ac:dyDescent="0.15">
      <c r="B22" s="129">
        <v>9</v>
      </c>
      <c r="C22" s="62">
        <f>[2]基础状态预期!$D22</f>
        <v>43.920692243099523</v>
      </c>
      <c r="D22" s="62">
        <f>[2]基础状态预期!$C22</f>
        <v>20</v>
      </c>
      <c r="E22" s="132">
        <f>投放验证!L16</f>
        <v>5</v>
      </c>
      <c r="F22" s="132">
        <f>投放验证!M16</f>
        <v>16</v>
      </c>
      <c r="G22" s="132">
        <f>投放验证!N16</f>
        <v>13</v>
      </c>
      <c r="H22" s="132">
        <f>投放验证!O16</f>
        <v>0</v>
      </c>
      <c r="I22" s="132">
        <f>投放验证!P16</f>
        <v>4.6053704879372805</v>
      </c>
      <c r="J22" s="132">
        <f>投放验证!Q16</f>
        <v>3.0379550568560001</v>
      </c>
      <c r="K22" s="132">
        <f>投放验证!R16</f>
        <v>3</v>
      </c>
      <c r="L22" s="132">
        <f>投放验证!S16</f>
        <v>0</v>
      </c>
      <c r="M22" s="132">
        <f>IF(E22=0,0,MAX(求节点(战法升级!$B$11:$B$17,战法升级!C$11:C$17,I22),0))</f>
        <v>23.026852439686401</v>
      </c>
      <c r="N22" s="132">
        <f>IF(F22=0,0,MAX(求节点(战法升级!$B$11:$B$17,战法升级!D$11:D$17,J22),0))</f>
        <v>15.18977528428</v>
      </c>
      <c r="O22" s="132">
        <f>IF(G22=0,0,MAX(求节点(战法升级!$B$11:$B$17,战法升级!E$11:E$17,K22),0))</f>
        <v>15</v>
      </c>
      <c r="P22" s="132">
        <f>IF(H22=0,0,MAX(求节点(战法升级!$B$11:$B$17,战法升级!F$11:F$17,L22),0))</f>
        <v>0</v>
      </c>
      <c r="Q22" s="132">
        <f>IF(I22="",0,MIN(E22/2,6-SUM(R22:$T22)))</f>
        <v>0</v>
      </c>
      <c r="R22" s="132">
        <f>IF(J22="",0,MIN(F22/2,6-SUM(S22:$T22)))</f>
        <v>0</v>
      </c>
      <c r="S22" s="132">
        <f>IF(K22="",0,MIN(G22/2,6-SUM(T22:$T22)))</f>
        <v>6</v>
      </c>
      <c r="T22" s="132">
        <f t="shared" si="0"/>
        <v>0</v>
      </c>
      <c r="U22" s="132">
        <f>MIN(E22,SUM(战法升星!$R10:$U10)-SUM(V22:$X22))</f>
        <v>0</v>
      </c>
      <c r="V22" s="132">
        <f>MIN(F22,SUM(战法升星!$R10:$U10)-SUM(W22:$X22))</f>
        <v>0</v>
      </c>
      <c r="W22" s="132">
        <f>MIN(G22,SUM(战法升星!$R10:$U10)-SUM($X22:X22))</f>
        <v>12</v>
      </c>
      <c r="X22" s="132">
        <f>MIN(H22,SUM(战法升星!R10:U10))</f>
        <v>0</v>
      </c>
      <c r="Z22" s="59">
        <v>5.1731092841330835</v>
      </c>
      <c r="AA22" s="59">
        <v>3.5169516605169182</v>
      </c>
      <c r="AB22" s="59">
        <v>3</v>
      </c>
      <c r="AC22" s="59">
        <v>0</v>
      </c>
    </row>
    <row r="23" spans="2:36" x14ac:dyDescent="0.15">
      <c r="B23" s="129">
        <v>10</v>
      </c>
      <c r="C23" s="62">
        <f>[2]基础状态预期!$D23</f>
        <v>49.533352307096472</v>
      </c>
      <c r="D23" s="62">
        <f>[2]基础状态预期!$C23</f>
        <v>30</v>
      </c>
      <c r="E23" s="132">
        <f>投放验证!L17</f>
        <v>5</v>
      </c>
      <c r="F23" s="132">
        <f>投放验证!M17</f>
        <v>16</v>
      </c>
      <c r="G23" s="132">
        <f>投放验证!N17</f>
        <v>19</v>
      </c>
      <c r="H23" s="132">
        <f>投放验证!O17</f>
        <v>0</v>
      </c>
      <c r="I23" s="132">
        <f>投放验证!P17</f>
        <v>5.1303278758332649</v>
      </c>
      <c r="J23" s="132">
        <f>投放验证!Q17</f>
        <v>3.4616308739223256</v>
      </c>
      <c r="K23" s="132">
        <f>投放验证!R17</f>
        <v>3</v>
      </c>
      <c r="L23" s="132">
        <f>投放验证!S17</f>
        <v>0</v>
      </c>
      <c r="M23" s="132">
        <f>IF(E23=0,0,MAX(求节点(战法升级!$B$11:$B$17,战法升级!C$11:C$17,I23),0))</f>
        <v>25.651639379166326</v>
      </c>
      <c r="N23" s="132">
        <f>IF(F23=0,0,MAX(求节点(战法升级!$B$11:$B$17,战法升级!D$11:D$17,J23),0))</f>
        <v>17.308154369611628</v>
      </c>
      <c r="O23" s="132">
        <f>IF(G23=0,0,MAX(求节点(战法升级!$B$11:$B$17,战法升级!E$11:E$17,K23),0))</f>
        <v>15</v>
      </c>
      <c r="P23" s="132">
        <f>IF(H23=0,0,MAX(求节点(战法升级!$B$11:$B$17,战法升级!F$11:F$17,L23),0))</f>
        <v>0</v>
      </c>
      <c r="Q23" s="132">
        <f>IF(I23="",0,MIN(E23/2,6-SUM(R23:$T23)))</f>
        <v>0</v>
      </c>
      <c r="R23" s="132">
        <f>IF(J23="",0,MIN(F23/2,6-SUM(S23:$T23)))</f>
        <v>0</v>
      </c>
      <c r="S23" s="132">
        <f>IF(K23="",0,MIN(G23/2,6-SUM(T23:$T23)))</f>
        <v>6</v>
      </c>
      <c r="T23" s="132">
        <f t="shared" si="0"/>
        <v>0</v>
      </c>
      <c r="U23" s="132">
        <f>MIN(E23,SUM(战法升星!$R11:$U11)-SUM(V23:$X23))</f>
        <v>0</v>
      </c>
      <c r="V23" s="132">
        <f>MIN(F23,SUM(战法升星!$R11:$U11)-SUM(W23:$X23))</f>
        <v>0</v>
      </c>
      <c r="W23" s="132">
        <f>MIN(G23,SUM(战法升星!$R11:$U11)-SUM($X23:X23))</f>
        <v>12</v>
      </c>
      <c r="X23" s="132">
        <f>MIN(H23,SUM(战法升星!R11:U11))</f>
        <v>0</v>
      </c>
      <c r="Z23" s="59">
        <v>5.7690299475459055</v>
      </c>
      <c r="AA23" s="59">
        <v>4.143769362637439</v>
      </c>
      <c r="AB23" s="59">
        <v>3.2200206534799349</v>
      </c>
      <c r="AC23" s="59">
        <v>0</v>
      </c>
    </row>
    <row r="24" spans="2:36" x14ac:dyDescent="0.15">
      <c r="B24" s="129">
        <v>11</v>
      </c>
      <c r="C24" s="62">
        <f>[2]基础状态预期!$D24</f>
        <v>53.567039423670657</v>
      </c>
      <c r="D24" s="62">
        <f>[2]基础状态预期!$C24</f>
        <v>40</v>
      </c>
      <c r="E24" s="132">
        <f>投放验证!L18</f>
        <v>5</v>
      </c>
      <c r="F24" s="132">
        <f>投放验证!M18</f>
        <v>16</v>
      </c>
      <c r="G24" s="132">
        <f>投放验证!N18</f>
        <v>24</v>
      </c>
      <c r="H24" s="132">
        <f>投放验证!O18</f>
        <v>0</v>
      </c>
      <c r="I24" s="132">
        <f>投放验证!P18</f>
        <v>5.470143090736026</v>
      </c>
      <c r="J24" s="132">
        <f>投放验证!Q18</f>
        <v>3.9010471000896882</v>
      </c>
      <c r="K24" s="132">
        <f>投放验证!R18</f>
        <v>3.0138917867145008</v>
      </c>
      <c r="L24" s="132">
        <f>投放验证!S18</f>
        <v>0</v>
      </c>
      <c r="M24" s="132">
        <f>IF(E24=0,0,MAX(求节点(战法升级!$B$11:$B$17,战法升级!C$11:C$17,I24),0))</f>
        <v>27.350715453680131</v>
      </c>
      <c r="N24" s="132">
        <f>IF(F24=0,0,MAX(求节点(战法升级!$B$11:$B$17,战法升级!D$11:D$17,J24),0))</f>
        <v>19.505235500448443</v>
      </c>
      <c r="O24" s="132">
        <f>IF(G24=0,0,MAX(求节点(战法升级!$B$11:$B$17,战法升级!E$11:E$17,K24),0))</f>
        <v>15.069458933572504</v>
      </c>
      <c r="P24" s="132">
        <f>IF(H24=0,0,MAX(求节点(战法升级!$B$11:$B$17,战法升级!F$11:F$17,L24),0))</f>
        <v>0</v>
      </c>
      <c r="Q24" s="132">
        <f>IF(I24="",0,MIN(E24/2,6-SUM(R24:$T24)))</f>
        <v>0</v>
      </c>
      <c r="R24" s="132">
        <f>IF(J24="",0,MIN(F24/2,6-SUM(S24:$T24)))</f>
        <v>0</v>
      </c>
      <c r="S24" s="132">
        <f>IF(K24="",0,MIN(G24/2,6-SUM(T24:$T24)))</f>
        <v>6</v>
      </c>
      <c r="T24" s="132">
        <f t="shared" si="0"/>
        <v>0</v>
      </c>
      <c r="U24" s="132">
        <f>MIN(E24,SUM(战法升星!$R12:$U12)-SUM(V24:$X24))</f>
        <v>0</v>
      </c>
      <c r="V24" s="132">
        <f>MIN(F24,SUM(战法升星!$R12:$U12)-SUM(W24:$X24))</f>
        <v>0</v>
      </c>
      <c r="W24" s="132">
        <f>MIN(G24,SUM(战法升星!$R12:$U12)-SUM($X24:X24))</f>
        <v>12</v>
      </c>
      <c r="X24" s="132">
        <f>MIN(H24,SUM(战法升星!R12:U12))</f>
        <v>0</v>
      </c>
      <c r="Z24" s="59">
        <v>6.2373732436256262</v>
      </c>
      <c r="AA24" s="59">
        <v>4.6000516081365861</v>
      </c>
      <c r="AB24" s="59">
        <v>3.7067217153456919</v>
      </c>
      <c r="AC24" s="59">
        <v>0</v>
      </c>
    </row>
    <row r="25" spans="2:36" x14ac:dyDescent="0.15">
      <c r="B25" s="129">
        <v>12</v>
      </c>
      <c r="C25" s="62">
        <f>[2]基础状态预期!$D25</f>
        <v>59.300028460644697</v>
      </c>
      <c r="D25" s="62">
        <f>[2]基础状态预期!$C25</f>
        <v>60</v>
      </c>
      <c r="E25" s="132">
        <f>投放验证!L19</f>
        <v>5</v>
      </c>
      <c r="F25" s="132">
        <f>投放验证!M19</f>
        <v>16</v>
      </c>
      <c r="G25" s="132">
        <f>投放验证!N19</f>
        <v>24</v>
      </c>
      <c r="H25" s="132">
        <f>投放验证!O19</f>
        <v>0</v>
      </c>
      <c r="I25" s="132">
        <f>投放验证!P19</f>
        <v>6.0776265665390481</v>
      </c>
      <c r="J25" s="132">
        <f>投放验证!Q19</f>
        <v>4.3908795395521736</v>
      </c>
      <c r="K25" s="132">
        <f>投放验证!R19</f>
        <v>3.4648163199700059</v>
      </c>
      <c r="L25" s="132">
        <f>投放验证!S19</f>
        <v>0</v>
      </c>
      <c r="M25" s="132">
        <f>IF(E25=0,0,MAX(求节点(战法升级!$B$11:$B$17,战法升级!C$11:C$17,I25),0))</f>
        <v>30.388132832695241</v>
      </c>
      <c r="N25" s="132">
        <f>IF(F25=0,0,MAX(求节点(战法升级!$B$11:$B$17,战法升级!D$11:D$17,J25),0))</f>
        <v>21.954397697760868</v>
      </c>
      <c r="O25" s="132">
        <f>IF(G25=0,0,MAX(求节点(战法升级!$B$11:$B$17,战法升级!E$11:E$17,K25),0))</f>
        <v>17.324081599850029</v>
      </c>
      <c r="P25" s="132">
        <f>IF(H25=0,0,MAX(求节点(战法升级!$B$11:$B$17,战法升级!F$11:F$17,L25),0))</f>
        <v>0</v>
      </c>
      <c r="Q25" s="132">
        <f>IF(I25="",0,MIN(E25/2,6-SUM(R25:$T25)))</f>
        <v>0</v>
      </c>
      <c r="R25" s="132">
        <f>IF(J25="",0,MIN(F25/2,6-SUM(S25:$T25)))</f>
        <v>0</v>
      </c>
      <c r="S25" s="132">
        <f>IF(K25="",0,MIN(G25/2,6-SUM(T25:$T25)))</f>
        <v>6</v>
      </c>
      <c r="T25" s="132">
        <f t="shared" si="0"/>
        <v>0</v>
      </c>
      <c r="U25" s="132">
        <f>MIN(E25,SUM(战法升星!$R13:$U13)-SUM(V25:$X25))</f>
        <v>0</v>
      </c>
      <c r="V25" s="132">
        <f>MIN(F25,SUM(战法升星!$R13:$U13)-SUM(W25:$X25))</f>
        <v>0</v>
      </c>
      <c r="W25" s="132">
        <f>MIN(G25,SUM(战法升星!$R13:$U13)-SUM($X25:X25))</f>
        <v>12</v>
      </c>
      <c r="X25" s="132">
        <f>MIN(H25,SUM(战法升星!R13:U13))</f>
        <v>0</v>
      </c>
      <c r="Z25" s="59">
        <v>6.9538554956315402</v>
      </c>
      <c r="AA25" s="59">
        <v>5.2605463504726817</v>
      </c>
      <c r="AB25" s="59">
        <v>4.3249338971909399</v>
      </c>
      <c r="AC25" s="59">
        <v>0</v>
      </c>
    </row>
    <row r="26" spans="2:36" x14ac:dyDescent="0.15">
      <c r="B26" s="129">
        <v>13</v>
      </c>
      <c r="C26" s="62">
        <f>[2]基础状态预期!$D26</f>
        <v>65.075479910097457</v>
      </c>
      <c r="D26" s="62">
        <f>[2]基础状态预期!$C26</f>
        <v>90</v>
      </c>
      <c r="E26" s="132">
        <f>投放验证!L20</f>
        <v>5</v>
      </c>
      <c r="F26" s="132">
        <f>投放验证!M20</f>
        <v>16</v>
      </c>
      <c r="G26" s="132">
        <f>投放验证!N20</f>
        <v>24</v>
      </c>
      <c r="H26" s="132">
        <f>投放验证!O20</f>
        <v>1</v>
      </c>
      <c r="I26" s="132">
        <f>投放验证!P20</f>
        <v>6.5923816681192626</v>
      </c>
      <c r="J26" s="132">
        <f>投放验证!Q20</f>
        <v>5.0243667760195292</v>
      </c>
      <c r="K26" s="132">
        <f>投放验证!R20</f>
        <v>4.0551951954452345</v>
      </c>
      <c r="L26" s="132">
        <f>投放验证!S20</f>
        <v>3</v>
      </c>
      <c r="M26" s="132">
        <f>IF(E26=0,0,MAX(求节点(战法升级!$B$11:$B$17,战法升级!C$11:C$17,I26),0))</f>
        <v>32.96190834059631</v>
      </c>
      <c r="N26" s="132">
        <f>IF(F26=0,0,MAX(求节点(战法升级!$B$11:$B$17,战法升级!D$11:D$17,J26),0))</f>
        <v>25.121833880097647</v>
      </c>
      <c r="O26" s="132">
        <f>IF(G26=0,0,MAX(求节点(战法升级!$B$11:$B$17,战法升级!E$11:E$17,K26),0))</f>
        <v>20.275975977226175</v>
      </c>
      <c r="P26" s="132">
        <f>IF(H26=0,0,MAX(求节点(战法升级!$B$11:$B$17,战法升级!F$11:F$17,L26),0))</f>
        <v>15</v>
      </c>
      <c r="Q26" s="132">
        <f>IF(I26="",0,MIN(E26/2,6-SUM(R26:$T26)))</f>
        <v>0</v>
      </c>
      <c r="R26" s="132">
        <f>IF(J26="",0,MIN(F26/2,6-SUM(S26:$T26)))</f>
        <v>0</v>
      </c>
      <c r="S26" s="132">
        <f>IF(K26="",0,MIN(G26/2,6-SUM(T26:$T26)))</f>
        <v>5.5</v>
      </c>
      <c r="T26" s="132">
        <f t="shared" si="0"/>
        <v>0.5</v>
      </c>
      <c r="U26" s="132">
        <f>MIN(E26,SUM(战法升星!$R14:$U14)-SUM(V26:$X26))</f>
        <v>0</v>
      </c>
      <c r="V26" s="132">
        <f>MIN(F26,SUM(战法升星!$R14:$U14)-SUM(W26:$X26))</f>
        <v>0</v>
      </c>
      <c r="W26" s="132">
        <f>MIN(G26,SUM(战法升星!$R14:$U14)-SUM($X26:X26))</f>
        <v>11</v>
      </c>
      <c r="X26" s="132">
        <f>MIN(H26,SUM(战法升星!R14:U14))</f>
        <v>1</v>
      </c>
      <c r="Z26" s="59">
        <v>7</v>
      </c>
      <c r="AA26" s="59">
        <v>5.9476883471472597</v>
      </c>
      <c r="AB26" s="59">
        <v>4.9992492432609259</v>
      </c>
      <c r="AC26" s="59">
        <v>4</v>
      </c>
    </row>
    <row r="27" spans="2:36" x14ac:dyDescent="0.15">
      <c r="B27" s="129">
        <v>14</v>
      </c>
      <c r="C27" s="62">
        <f>[2]基础状态预期!$D27</f>
        <v>69.18336653741882</v>
      </c>
      <c r="D27" s="62">
        <f>[2]基础状态预期!$C27</f>
        <v>120</v>
      </c>
      <c r="E27" s="132">
        <f>投放验证!L21</f>
        <v>5</v>
      </c>
      <c r="F27" s="132">
        <f>投放验证!M21</f>
        <v>16</v>
      </c>
      <c r="G27" s="132">
        <f>投放验证!N21</f>
        <v>24</v>
      </c>
      <c r="H27" s="132">
        <f>投放验证!O21</f>
        <v>1</v>
      </c>
      <c r="I27" s="132">
        <f>投放验证!P21</f>
        <v>6.979217473159272</v>
      </c>
      <c r="J27" s="132">
        <f>投放验证!Q21</f>
        <v>5.2672959598066171</v>
      </c>
      <c r="K27" s="132">
        <f>投放验证!R21</f>
        <v>4.2624947656102155</v>
      </c>
      <c r="L27" s="132">
        <f>投放验证!S21</f>
        <v>3</v>
      </c>
      <c r="M27" s="132">
        <f>IF(E27=0,0,MAX(求节点(战法升级!$B$11:$B$17,战法升级!C$11:C$17,I27),0))</f>
        <v>34.896087365796362</v>
      </c>
      <c r="N27" s="132">
        <f>IF(F27=0,0,MAX(求节点(战法升级!$B$11:$B$17,战法升级!D$11:D$17,J27),0))</f>
        <v>26.336479799033086</v>
      </c>
      <c r="O27" s="132">
        <f>IF(G27=0,0,MAX(求节点(战法升级!$B$11:$B$17,战法升级!E$11:E$17,K27),0))</f>
        <v>21.312473828051075</v>
      </c>
      <c r="P27" s="132">
        <f>IF(H27=0,0,MAX(求节点(战法升级!$B$11:$B$17,战法升级!F$11:F$17,L27),0))</f>
        <v>15</v>
      </c>
      <c r="Q27" s="132">
        <f>IF(I27="",0,MIN(E27/2,6-SUM(R27:$T27)))</f>
        <v>0</v>
      </c>
      <c r="R27" s="132">
        <f>IF(J27="",0,MIN(F27/2,6-SUM(S27:$T27)))</f>
        <v>0</v>
      </c>
      <c r="S27" s="132">
        <f>IF(K27="",0,MIN(G27/2,6-SUM(T27:$T27)))</f>
        <v>5.5</v>
      </c>
      <c r="T27" s="132">
        <f t="shared" si="0"/>
        <v>0.5</v>
      </c>
      <c r="U27" s="132">
        <f>MIN(E27,SUM(战法升星!$R15:$U15)-SUM(V27:$X27))</f>
        <v>0</v>
      </c>
      <c r="V27" s="132">
        <f>MIN(F27,SUM(战法升星!$R15:$U15)-SUM(W27:$X27))</f>
        <v>0</v>
      </c>
      <c r="W27" s="132">
        <f>MIN(G27,SUM(战法升星!$R15:$U15)-SUM($X27:X27))</f>
        <v>11</v>
      </c>
      <c r="X27" s="132">
        <f>MIN(H27,SUM(战法升星!R15:U15))</f>
        <v>1</v>
      </c>
      <c r="Y27" s="55"/>
      <c r="Z27" s="55">
        <v>7</v>
      </c>
      <c r="AA27" s="55">
        <v>6.2006487001593431</v>
      </c>
      <c r="AB27" s="55">
        <v>5.193164484316938</v>
      </c>
      <c r="AC27" s="55">
        <v>4</v>
      </c>
      <c r="AD27" s="55"/>
      <c r="AE27" s="55"/>
      <c r="AF27" s="55"/>
      <c r="AG27" s="55"/>
      <c r="AH27" s="55"/>
      <c r="AI27" s="55"/>
      <c r="AJ27" s="55"/>
    </row>
    <row r="28" spans="2:36" x14ac:dyDescent="0.15">
      <c r="B28" s="129">
        <v>15</v>
      </c>
      <c r="C28" s="62">
        <f>[2]基础状态预期!$D28</f>
        <v>72.375871759353331</v>
      </c>
      <c r="D28" s="62">
        <f>[2]基础状态预期!$C28</f>
        <v>150</v>
      </c>
      <c r="E28" s="132">
        <f>投放验证!L22</f>
        <v>5</v>
      </c>
      <c r="F28" s="132">
        <f>投放验证!M22</f>
        <v>16</v>
      </c>
      <c r="G28" s="132">
        <f>投放验证!N22</f>
        <v>24</v>
      </c>
      <c r="H28" s="132">
        <f>投放验证!O22</f>
        <v>3</v>
      </c>
      <c r="I28" s="132">
        <f>投放验证!P22</f>
        <v>7</v>
      </c>
      <c r="J28" s="132">
        <f>投放验证!Q22</f>
        <v>5.5088851577066489</v>
      </c>
      <c r="K28" s="132">
        <f>投放验证!R22</f>
        <v>4.4171118522662365</v>
      </c>
      <c r="L28" s="132">
        <f>投放验证!S22</f>
        <v>3</v>
      </c>
      <c r="M28" s="132">
        <f>IF(E28=0,0,MAX(求节点(战法升级!$B$11:$B$17,战法升级!C$11:C$17,I28),0))</f>
        <v>35</v>
      </c>
      <c r="N28" s="132">
        <f>IF(F28=0,0,MAX(求节点(战法升级!$B$11:$B$17,战法升级!D$11:D$17,J28),0))</f>
        <v>27.544425788533246</v>
      </c>
      <c r="O28" s="132">
        <f>IF(G28=0,0,MAX(求节点(战法升级!$B$11:$B$17,战法升级!E$11:E$17,K28),0))</f>
        <v>22.085559261331184</v>
      </c>
      <c r="P28" s="132">
        <f>IF(H28=0,0,MAX(求节点(战法升级!$B$11:$B$17,战法升级!F$11:F$17,L28),0))</f>
        <v>15</v>
      </c>
      <c r="Q28" s="132">
        <f>IF(I28="",0,MIN(E28/2,6-SUM(R28:$T28)))</f>
        <v>0</v>
      </c>
      <c r="R28" s="132">
        <f>IF(J28="",0,MIN(F28/2,6-SUM(S28:$T28)))</f>
        <v>0</v>
      </c>
      <c r="S28" s="132">
        <f>IF(K28="",0,MIN(G28/2,6-SUM(T28:$T28)))</f>
        <v>4.5</v>
      </c>
      <c r="T28" s="132">
        <f t="shared" si="0"/>
        <v>1.5</v>
      </c>
      <c r="U28" s="132">
        <f>MIN(E28,SUM(战法升星!$R16:$U16)-SUM(V28:$X28))</f>
        <v>0</v>
      </c>
      <c r="V28" s="132">
        <f>MIN(F28,SUM(战法升星!$R16:$U16)-SUM(W28:$X28))</f>
        <v>0</v>
      </c>
      <c r="W28" s="132">
        <f>MIN(G28,SUM(战法升星!$R16:$U16)-SUM($X28:X28))</f>
        <v>9</v>
      </c>
      <c r="X28" s="132">
        <f>MIN(H28,SUM(战法升星!R16:U16))</f>
        <v>3</v>
      </c>
      <c r="Y28" s="55"/>
      <c r="Z28" s="55">
        <v>7</v>
      </c>
      <c r="AA28" s="55">
        <v>6.4256338152790544</v>
      </c>
      <c r="AB28" s="55">
        <v>5.3371549579935538</v>
      </c>
      <c r="AC28" s="55">
        <v>4</v>
      </c>
      <c r="AD28" s="55"/>
      <c r="AE28" s="55"/>
      <c r="AF28" s="55"/>
      <c r="AG28" s="55"/>
      <c r="AH28" s="55"/>
      <c r="AI28" s="55"/>
      <c r="AJ28" s="55"/>
    </row>
    <row r="29" spans="2:36" x14ac:dyDescent="0.15">
      <c r="B29" s="129">
        <v>16</v>
      </c>
      <c r="C29" s="62">
        <f>[2]基础状态预期!$D29</f>
        <v>74.998404927577795</v>
      </c>
      <c r="D29" s="62">
        <f>[2]基础状态预期!$C29</f>
        <v>180</v>
      </c>
      <c r="E29" s="132">
        <f>投放验证!L23</f>
        <v>5</v>
      </c>
      <c r="F29" s="132">
        <f>投放验证!M23</f>
        <v>16</v>
      </c>
      <c r="G29" s="132">
        <f>投放验证!N23</f>
        <v>24</v>
      </c>
      <c r="H29" s="132">
        <f>投放验证!O23</f>
        <v>4</v>
      </c>
      <c r="I29" s="132">
        <f>投放验证!P23</f>
        <v>7</v>
      </c>
      <c r="J29" s="132">
        <f>投放验证!Q23</f>
        <v>5.7505062793283592</v>
      </c>
      <c r="K29" s="132">
        <f>投放验证!R23</f>
        <v>4.571749370104131</v>
      </c>
      <c r="L29" s="132">
        <f>投放验证!S23</f>
        <v>3</v>
      </c>
      <c r="M29" s="132">
        <f>IF(E29=0,0,MAX(求节点(战法升级!$B$11:$B$17,战法升级!C$11:C$17,I29),0))</f>
        <v>35</v>
      </c>
      <c r="N29" s="132">
        <f>IF(F29=0,0,MAX(求节点(战法升级!$B$11:$B$17,战法升级!D$11:D$17,J29),0))</f>
        <v>28.752531396641796</v>
      </c>
      <c r="O29" s="132">
        <f>IF(G29=0,0,MAX(求节点(战法升级!$B$11:$B$17,战法升级!E$11:E$17,K29),0))</f>
        <v>22.858746850520653</v>
      </c>
      <c r="P29" s="132">
        <f>IF(H29=0,0,MAX(求节点(战法升级!$B$11:$B$17,战法升级!F$11:F$17,L29),0))</f>
        <v>15</v>
      </c>
      <c r="Q29" s="132">
        <f>IF(I29="",0,MIN(E29/2,6-SUM(R29:$T29)))</f>
        <v>0</v>
      </c>
      <c r="R29" s="132">
        <f>IF(J29="",0,MIN(F29/2,6-SUM(S29:$T29)))</f>
        <v>0</v>
      </c>
      <c r="S29" s="132">
        <f>IF(K29="",0,MIN(G29/2,6-SUM(T29:$T29)))</f>
        <v>4</v>
      </c>
      <c r="T29" s="132">
        <f t="shared" si="0"/>
        <v>2</v>
      </c>
      <c r="U29" s="132">
        <f>MIN(E29,SUM(战法升星!$R17:$U17)-SUM(V29:$X29))</f>
        <v>0</v>
      </c>
      <c r="V29" s="132">
        <f>MIN(F29,SUM(战法升星!$R17:$U17)-SUM(W29:$X29))</f>
        <v>0</v>
      </c>
      <c r="W29" s="132">
        <f>MIN(G29,SUM(战法升星!$R17:$U17)-SUM($X29:X29))</f>
        <v>8</v>
      </c>
      <c r="X29" s="132">
        <f>MIN(H29,SUM(战法升星!R17:U17))</f>
        <v>4</v>
      </c>
      <c r="Y29" s="55"/>
      <c r="Z29" s="55">
        <v>7</v>
      </c>
      <c r="AA29" s="55">
        <v>6.6506388443276947</v>
      </c>
      <c r="AB29" s="55">
        <v>5.4811581765846835</v>
      </c>
      <c r="AC29" s="55">
        <v>4</v>
      </c>
      <c r="AD29" s="55"/>
      <c r="AE29" s="55"/>
      <c r="AF29" s="55"/>
      <c r="AG29" s="55"/>
      <c r="AH29" s="55"/>
      <c r="AI29" s="55"/>
      <c r="AJ29" s="55"/>
    </row>
    <row r="30" spans="2:36" x14ac:dyDescent="0.15">
      <c r="B30" s="129">
        <v>17</v>
      </c>
      <c r="C30" s="62">
        <f>[2]基础状态预期!$D30</f>
        <v>77.875308029777003</v>
      </c>
      <c r="D30" s="62">
        <f>[2]基础状态预期!$C30</f>
        <v>220</v>
      </c>
      <c r="E30" s="132">
        <f>投放验证!L24</f>
        <v>5</v>
      </c>
      <c r="F30" s="132">
        <f>投放验证!M24</f>
        <v>16</v>
      </c>
      <c r="G30" s="132">
        <f>投放验证!N24</f>
        <v>24</v>
      </c>
      <c r="H30" s="132">
        <f>投放验证!O24</f>
        <v>6</v>
      </c>
      <c r="I30" s="132">
        <f>投放验证!P24</f>
        <v>7</v>
      </c>
      <c r="J30" s="132">
        <f>投放验证!Q24</f>
        <v>6.0693694094527579</v>
      </c>
      <c r="K30" s="132">
        <f>投放验证!R24</f>
        <v>4.8202181954335108</v>
      </c>
      <c r="L30" s="132">
        <f>投放验证!S24</f>
        <v>3</v>
      </c>
      <c r="M30" s="132">
        <f>IF(E30=0,0,MAX(求节点(战法升级!$B$11:$B$17,战法升级!C$11:C$17,I30),0))</f>
        <v>35</v>
      </c>
      <c r="N30" s="132">
        <f>IF(F30=0,0,MAX(求节点(战法升级!$B$11:$B$17,战法升级!D$11:D$17,J30),0))</f>
        <v>30.34684704726379</v>
      </c>
      <c r="O30" s="132">
        <f>IF(G30=0,0,MAX(求节点(战法升级!$B$11:$B$17,战法升级!E$11:E$17,K30),0))</f>
        <v>24.101090977167555</v>
      </c>
      <c r="P30" s="132">
        <f>IF(H30=0,0,MAX(求节点(战法升级!$B$11:$B$17,战法升级!F$11:F$17,L30),0))</f>
        <v>15</v>
      </c>
      <c r="Q30" s="132">
        <f>IF(I30="",0,MIN(E30/2,6-SUM(R30:$T30)))</f>
        <v>0</v>
      </c>
      <c r="R30" s="132">
        <f>IF(J30="",0,MIN(F30/2,6-SUM(S30:$T30)))</f>
        <v>0</v>
      </c>
      <c r="S30" s="132">
        <f>IF(K30="",0,MIN(G30/2,6-SUM(T30:$T30)))</f>
        <v>3</v>
      </c>
      <c r="T30" s="132">
        <f t="shared" si="0"/>
        <v>3</v>
      </c>
      <c r="U30" s="132">
        <f>MIN(E30,SUM(战法升星!$R18:$U18)-SUM(V30:$X30))</f>
        <v>0</v>
      </c>
      <c r="V30" s="132">
        <f>MIN(F30,SUM(战法升星!$R18:$U18)-SUM(W30:$X30))</f>
        <v>0</v>
      </c>
      <c r="W30" s="132">
        <f>MIN(G30,SUM(战法升星!$R18:$U18)-SUM($X30:X30))</f>
        <v>6</v>
      </c>
      <c r="X30" s="132">
        <f>MIN(H30,SUM(战法升星!R18:U18))</f>
        <v>6</v>
      </c>
      <c r="Y30" s="55"/>
      <c r="Z30" s="55">
        <v>7</v>
      </c>
      <c r="AA30" s="55">
        <v>6.9918604835416156</v>
      </c>
      <c r="AB30" s="55">
        <v>5.6995400256815927</v>
      </c>
      <c r="AC30" s="55">
        <v>4.4575239660438779</v>
      </c>
      <c r="AD30" s="55"/>
      <c r="AE30" s="55"/>
      <c r="AF30" s="55"/>
      <c r="AG30" s="55"/>
      <c r="AH30" s="55"/>
      <c r="AI30" s="55"/>
      <c r="AJ30" s="55"/>
    </row>
    <row r="31" spans="2:36" x14ac:dyDescent="0.15">
      <c r="B31" s="129">
        <v>18</v>
      </c>
      <c r="C31" s="62">
        <f>[2]基础状态预期!$D31</f>
        <v>80.272123558064706</v>
      </c>
      <c r="D31" s="62">
        <f>[2]基础状态预期!$C31</f>
        <v>260</v>
      </c>
      <c r="E31" s="132">
        <f>投放验证!L25</f>
        <v>5</v>
      </c>
      <c r="F31" s="132">
        <f>投放验证!M25</f>
        <v>16</v>
      </c>
      <c r="G31" s="132">
        <f>投放验证!N25</f>
        <v>24</v>
      </c>
      <c r="H31" s="132">
        <f>投放验证!O25</f>
        <v>8</v>
      </c>
      <c r="I31" s="132">
        <f>投放验证!P25</f>
        <v>7</v>
      </c>
      <c r="J31" s="132">
        <f>投放验证!Q25</f>
        <v>6.2635016411021747</v>
      </c>
      <c r="K31" s="132">
        <f>投放验证!R25</f>
        <v>5.0343537259723821</v>
      </c>
      <c r="L31" s="132">
        <f>投放验证!S25</f>
        <v>3.0744503698397847</v>
      </c>
      <c r="M31" s="132">
        <f>IF(E31=0,0,MAX(求节点(战法升级!$B$11:$B$17,战法升级!C$11:C$17,I31),0))</f>
        <v>35</v>
      </c>
      <c r="N31" s="132">
        <f>IF(F31=0,0,MAX(求节点(战法升级!$B$11:$B$17,战法升级!D$11:D$17,J31),0))</f>
        <v>31.317508205510872</v>
      </c>
      <c r="O31" s="132">
        <f>IF(G31=0,0,MAX(求节点(战法升级!$B$11:$B$17,战法升级!E$11:E$17,K31),0))</f>
        <v>25.171768629861909</v>
      </c>
      <c r="P31" s="132">
        <f>IF(H31=0,0,MAX(求节点(战法升级!$B$11:$B$17,战法升级!F$11:F$17,L31),0))</f>
        <v>15.372251849198923</v>
      </c>
      <c r="Q31" s="132">
        <f>IF(I31="",0,MIN(E31/2,6-SUM(R31:$T31)))</f>
        <v>0</v>
      </c>
      <c r="R31" s="132">
        <f>IF(J31="",0,MIN(F31/2,6-SUM(S31:$T31)))</f>
        <v>0</v>
      </c>
      <c r="S31" s="132">
        <f>IF(K31="",0,MIN(G31/2,6-SUM(T31:$T31)))</f>
        <v>2</v>
      </c>
      <c r="T31" s="132">
        <f t="shared" si="0"/>
        <v>4</v>
      </c>
      <c r="U31" s="132">
        <f>MIN(E31,SUM(战法升星!$R19:$U19)-SUM(V31:$X31))</f>
        <v>0</v>
      </c>
      <c r="V31" s="132">
        <f>MIN(F31,SUM(战法升星!$R19:$U19)-SUM(W31:$X31))</f>
        <v>0</v>
      </c>
      <c r="W31" s="132">
        <f>MIN(G31,SUM(战法升星!$R19:$U19)-SUM($X31:X31))</f>
        <v>4</v>
      </c>
      <c r="X31" s="132">
        <f>MIN(H31,SUM(战法升星!R19:U19))</f>
        <v>8</v>
      </c>
      <c r="Y31" s="55"/>
      <c r="Z31" s="55">
        <v>7</v>
      </c>
      <c r="AA31" s="55">
        <v>7</v>
      </c>
      <c r="AB31" s="55">
        <v>5.9179346196930176</v>
      </c>
      <c r="AC31" s="55">
        <v>4.9567116094985613</v>
      </c>
      <c r="AD31" s="55"/>
      <c r="AE31" s="55"/>
      <c r="AF31" s="55"/>
      <c r="AG31" s="55"/>
      <c r="AH31" s="55"/>
      <c r="AI31" s="55"/>
      <c r="AJ31" s="55"/>
    </row>
    <row r="32" spans="2:36" x14ac:dyDescent="0.15">
      <c r="B32" s="129">
        <v>19</v>
      </c>
      <c r="C32" s="62">
        <f>[2]基础状态预期!$D32</f>
        <v>82.328492296001457</v>
      </c>
      <c r="D32" s="62">
        <f>[2]基础状态预期!$C32</f>
        <v>300</v>
      </c>
      <c r="E32" s="132">
        <f>投放验证!L26</f>
        <v>5</v>
      </c>
      <c r="F32" s="132">
        <f>投放验证!M26</f>
        <v>16</v>
      </c>
      <c r="G32" s="132">
        <f>投放验证!N26</f>
        <v>24</v>
      </c>
      <c r="H32" s="132">
        <f>投放验证!O26</f>
        <v>8</v>
      </c>
      <c r="I32" s="132">
        <f>投放验证!P26</f>
        <v>7</v>
      </c>
      <c r="J32" s="132">
        <f>投放验证!Q26</f>
        <v>6.4576338727515914</v>
      </c>
      <c r="K32" s="132">
        <f>投放验证!R26</f>
        <v>5.1585983542280092</v>
      </c>
      <c r="L32" s="132">
        <f>投放验证!S26</f>
        <v>3.3584380915669318</v>
      </c>
      <c r="M32" s="132">
        <f>IF(E32=0,0,MAX(求节点(战法升级!$B$11:$B$17,战法升级!C$11:C$17,I32),0))</f>
        <v>35</v>
      </c>
      <c r="N32" s="132">
        <f>IF(F32=0,0,MAX(求节点(战法升级!$B$11:$B$17,战法升级!D$11:D$17,J32),0))</f>
        <v>32.288169363757959</v>
      </c>
      <c r="O32" s="132">
        <f>IF(G32=0,0,MAX(求节点(战法升级!$B$11:$B$17,战法升级!E$11:E$17,K32),0))</f>
        <v>25.792991771140045</v>
      </c>
      <c r="P32" s="132">
        <f>IF(H32=0,0,MAX(求节点(战法升级!$B$11:$B$17,战法升级!F$11:F$17,L32),0))</f>
        <v>16.792190457834661</v>
      </c>
      <c r="Q32" s="132">
        <f>IF(I32="",0,MIN(E32/2,6-SUM(R32:$T32)))</f>
        <v>0</v>
      </c>
      <c r="R32" s="132">
        <f>IF(J32="",0,MIN(F32/2,6-SUM(S32:$T32)))</f>
        <v>0</v>
      </c>
      <c r="S32" s="132">
        <f>IF(K32="",0,MIN(G32/2,6-SUM(T32:$T32)))</f>
        <v>2</v>
      </c>
      <c r="T32" s="132">
        <f t="shared" si="0"/>
        <v>4</v>
      </c>
      <c r="U32" s="132">
        <f>MIN(E32,SUM(战法升星!$R20:$U20)-SUM(V32:$X32))</f>
        <v>0</v>
      </c>
      <c r="V32" s="132">
        <f>MIN(F32,SUM(战法升星!$R20:$U20)-SUM(W32:$X32))</f>
        <v>0</v>
      </c>
      <c r="W32" s="132">
        <f>MIN(G32,SUM(战法升星!$R20:$U20)-SUM($X32:X32))</f>
        <v>4</v>
      </c>
      <c r="X32" s="132">
        <f>MIN(H32,SUM(战法升星!R20:U20))</f>
        <v>8</v>
      </c>
      <c r="Y32" s="55"/>
      <c r="Z32" s="55">
        <v>7</v>
      </c>
      <c r="AA32" s="55">
        <v>7</v>
      </c>
      <c r="AB32" s="55">
        <v>6.0681646068522213</v>
      </c>
      <c r="AC32" s="55">
        <v>5.2279496264766223</v>
      </c>
      <c r="AD32" s="55"/>
      <c r="AE32" s="55"/>
      <c r="AF32" s="55"/>
      <c r="AG32" s="55"/>
      <c r="AH32" s="55"/>
      <c r="AI32" s="55"/>
      <c r="AJ32" s="55"/>
    </row>
    <row r="33" spans="2:37" s="129" customFormat="1" x14ac:dyDescent="0.15">
      <c r="B33" s="129">
        <v>20</v>
      </c>
      <c r="C33" s="130">
        <f>[2]基础状态预期!$D33</f>
        <v>84.132234338875293</v>
      </c>
      <c r="D33" s="130">
        <f>[2]基础状态预期!$C33</f>
        <v>340</v>
      </c>
      <c r="E33" s="132">
        <f>投放验证!L27</f>
        <v>5</v>
      </c>
      <c r="F33" s="132">
        <f>投放验证!M27</f>
        <v>16</v>
      </c>
      <c r="G33" s="132">
        <f>投放验证!N27</f>
        <v>24</v>
      </c>
      <c r="H33" s="132">
        <f>投放验证!O27</f>
        <v>8</v>
      </c>
      <c r="I33" s="132">
        <f>投放验证!P27</f>
        <v>7</v>
      </c>
      <c r="J33" s="132">
        <f>投放验证!Q27</f>
        <v>6.6507241261253913</v>
      </c>
      <c r="K33" s="132">
        <f>投放验证!R27</f>
        <v>5.2821761163872409</v>
      </c>
      <c r="L33" s="132">
        <f>投放验证!S27</f>
        <v>3.6409015479308913</v>
      </c>
      <c r="M33" s="132">
        <f>IF(E33=0,0,MAX(求节点(战法升级!$B$11:$B$17,战法升级!C$11:C$17,I33),0))</f>
        <v>35</v>
      </c>
      <c r="N33" s="132">
        <f>IF(F33=0,0,MAX(求节点(战法升级!$B$11:$B$17,战法升级!D$11:D$17,J33),0))</f>
        <v>33.253620630626955</v>
      </c>
      <c r="O33" s="132">
        <f>IF(G33=0,0,MAX(求节点(战法升级!$B$11:$B$17,战法升级!E$11:E$17,K33),0))</f>
        <v>26.410880581936205</v>
      </c>
      <c r="P33" s="132">
        <f>IF(H33=0,0,MAX(求节点(战法升级!$B$11:$B$17,战法升级!F$11:F$17,L33),0))</f>
        <v>18.204507739654456</v>
      </c>
      <c r="Q33" s="132">
        <f>IF(I33="",0,MIN(E33/2,6-SUM(R33:$T33)))</f>
        <v>0</v>
      </c>
      <c r="R33" s="132">
        <f>IF(J33="",0,MIN(F33/2,6-SUM(S33:$T33)))</f>
        <v>0</v>
      </c>
      <c r="S33" s="132">
        <f>IF(K33="",0,MIN(G33/2,6-SUM(T33:$T33)))</f>
        <v>2</v>
      </c>
      <c r="T33" s="132">
        <f t="shared" si="0"/>
        <v>4</v>
      </c>
      <c r="U33" s="132">
        <f>MIN(E33,SUM(战法升星!$R21:$U21)-SUM(V33:$X33))</f>
        <v>0</v>
      </c>
      <c r="V33" s="132">
        <f>MIN(F33,SUM(战法升星!$R21:$U21)-SUM(W33:$X33))</f>
        <v>0</v>
      </c>
      <c r="W33" s="132">
        <f>MIN(G33,SUM(战法升星!$R21:$U21)-SUM($X33:X33))</f>
        <v>4</v>
      </c>
      <c r="X33" s="132">
        <f>MIN(H33,SUM(战法升星!R21:U21))</f>
        <v>8</v>
      </c>
      <c r="Z33" s="129">
        <v>7</v>
      </c>
      <c r="AA33" s="129">
        <v>7</v>
      </c>
      <c r="AB33" s="129">
        <v>6.1767758022597112</v>
      </c>
      <c r="AC33" s="129">
        <v>5.4762037874080303</v>
      </c>
      <c r="AK33" s="6"/>
    </row>
    <row r="34" spans="2:37" s="129" customFormat="1" x14ac:dyDescent="0.15">
      <c r="B34" s="129">
        <v>21</v>
      </c>
      <c r="C34" s="130">
        <f>[2]基础状态预期!$D34</f>
        <v>86.465948248806328</v>
      </c>
      <c r="D34" s="130">
        <f>[2]基础状态预期!$C34</f>
        <v>400</v>
      </c>
      <c r="E34" s="132">
        <f>投放验证!L28</f>
        <v>5</v>
      </c>
      <c r="F34" s="132">
        <f>投放验证!M28</f>
        <v>16</v>
      </c>
      <c r="G34" s="132">
        <f>投放验证!N28</f>
        <v>24</v>
      </c>
      <c r="H34" s="132">
        <f>投放验证!O28</f>
        <v>8</v>
      </c>
      <c r="I34" s="132">
        <f>投放验证!P28</f>
        <v>7</v>
      </c>
      <c r="J34" s="132">
        <f>投放验证!Q28</f>
        <v>6.9069353392003192</v>
      </c>
      <c r="K34" s="132">
        <f>投放验证!R28</f>
        <v>5.4461512927551947</v>
      </c>
      <c r="L34" s="132">
        <f>投放验证!S28</f>
        <v>4.0078509755288216</v>
      </c>
      <c r="M34" s="132">
        <f>IF(E34=0,0,MAX(求节点(战法升级!$B$11:$B$17,战法升级!C$11:C$17,I34),0))</f>
        <v>35</v>
      </c>
      <c r="N34" s="132">
        <f>IF(F34=0,0,MAX(求节点(战法升级!$B$11:$B$17,战法升级!D$11:D$17,J34),0))</f>
        <v>34.534676696001597</v>
      </c>
      <c r="O34" s="132">
        <f>IF(G34=0,0,MAX(求节点(战法升级!$B$11:$B$17,战法升级!E$11:E$17,K34),0))</f>
        <v>27.230756463775975</v>
      </c>
      <c r="P34" s="132">
        <f>IF(H34=0,0,MAX(求节点(战法升级!$B$11:$B$17,战法升级!F$11:F$17,L34),0))</f>
        <v>20.039254877644108</v>
      </c>
      <c r="Q34" s="132">
        <f>IF(I34="",0,MIN(E34/2,6-SUM(R34:$T34)))</f>
        <v>0</v>
      </c>
      <c r="R34" s="132">
        <f>IF(J34="",0,MIN(F34/2,6-SUM(S34:$T34)))</f>
        <v>0</v>
      </c>
      <c r="S34" s="132">
        <f>IF(K34="",0,MIN(G34/2,6-SUM(T34:$T34)))</f>
        <v>2</v>
      </c>
      <c r="T34" s="132">
        <f t="shared" si="0"/>
        <v>4</v>
      </c>
      <c r="U34" s="132">
        <f>MIN(E34,SUM(战法升星!$R22:$U22)-SUM(V34:$X34))</f>
        <v>0</v>
      </c>
      <c r="V34" s="132">
        <f>MIN(F34,SUM(战法升星!$R22:$U22)-SUM(W34:$X34))</f>
        <v>0</v>
      </c>
      <c r="W34" s="132">
        <f>MIN(G34,SUM(战法升星!$R22:$U22)-SUM($X34:X34))</f>
        <v>4</v>
      </c>
      <c r="X34" s="132">
        <f>MIN(H34,SUM(战法升星!R22:U22))</f>
        <v>8</v>
      </c>
      <c r="AK34" s="6"/>
    </row>
    <row r="35" spans="2:37" s="129" customFormat="1" x14ac:dyDescent="0.15">
      <c r="B35" s="129">
        <v>22</v>
      </c>
      <c r="C35" s="130">
        <f>[2]基础状态预期!$D35</f>
        <v>90.244911202258237</v>
      </c>
      <c r="D35" s="130">
        <f>[2]基础状态预期!$C35</f>
        <v>520</v>
      </c>
      <c r="E35" s="132">
        <f>投放验证!L29</f>
        <v>5</v>
      </c>
      <c r="F35" s="132">
        <f>投放验证!M29</f>
        <v>16</v>
      </c>
      <c r="G35" s="132">
        <f>投放验证!N29</f>
        <v>24</v>
      </c>
      <c r="H35" s="132">
        <f>投放验证!O29</f>
        <v>8</v>
      </c>
      <c r="I35" s="132">
        <f>投放验证!P29</f>
        <v>7</v>
      </c>
      <c r="J35" s="132">
        <f>投放验证!Q29</f>
        <v>7</v>
      </c>
      <c r="K35" s="132">
        <f>投放验证!R29</f>
        <v>5.7116748919175917</v>
      </c>
      <c r="L35" s="132">
        <f>投放验证!S29</f>
        <v>4.3113065174287035</v>
      </c>
      <c r="M35" s="132">
        <f>IF(E35=0,0,MAX(求节点(战法升级!$B$11:$B$17,战法升级!C$11:C$17,I35),0))</f>
        <v>35</v>
      </c>
      <c r="N35" s="132">
        <f>IF(F35=0,0,MAX(求节点(战法升级!$B$11:$B$17,战法升级!D$11:D$17,J35),0))</f>
        <v>35</v>
      </c>
      <c r="O35" s="132">
        <f>IF(G35=0,0,MAX(求节点(战法升级!$B$11:$B$17,战法升级!E$11:E$17,K35),0))</f>
        <v>28.558374459587959</v>
      </c>
      <c r="P35" s="132">
        <f>IF(H35=0,0,MAX(求节点(战法升级!$B$11:$B$17,战法升级!F$11:F$17,L35),0))</f>
        <v>21.556532587143518</v>
      </c>
      <c r="Q35" s="132">
        <f>IF(I35="",0,MIN(E35/2,6-SUM(R35:$T35)))</f>
        <v>0</v>
      </c>
      <c r="R35" s="132">
        <f>IF(J35="",0,MIN(F35/2,6-SUM(S35:$T35)))</f>
        <v>0</v>
      </c>
      <c r="S35" s="132">
        <f>IF(K35="",0,MIN(G35/2,6-SUM(T35:$T35)))</f>
        <v>2</v>
      </c>
      <c r="T35" s="132">
        <f t="shared" si="0"/>
        <v>4</v>
      </c>
      <c r="U35" s="132">
        <f>MIN(E35,SUM(战法升星!$R23:$U23)-SUM(V35:$X35))</f>
        <v>0</v>
      </c>
      <c r="V35" s="132">
        <f>MIN(F35,SUM(战法升星!$R23:$U23)-SUM(W35:$X35))</f>
        <v>0</v>
      </c>
      <c r="W35" s="132">
        <f>MIN(G35,SUM(战法升星!$R23:$U23)-SUM($X35:X35))</f>
        <v>4</v>
      </c>
      <c r="X35" s="132">
        <f>MIN(H35,SUM(战法升星!R23:U23))</f>
        <v>8</v>
      </c>
      <c r="AK35" s="6"/>
    </row>
    <row r="36" spans="2:37" s="129" customFormat="1" x14ac:dyDescent="0.15">
      <c r="B36" s="129">
        <v>23</v>
      </c>
      <c r="C36" s="130">
        <f>[2]基础状态预期!$D36</f>
        <v>93.235489905456092</v>
      </c>
      <c r="D36" s="130">
        <f>[2]基础状态预期!$C36</f>
        <v>640</v>
      </c>
      <c r="E36" s="132">
        <f>投放验证!L30</f>
        <v>5</v>
      </c>
      <c r="F36" s="132">
        <f>投放验证!M30</f>
        <v>16</v>
      </c>
      <c r="G36" s="132">
        <f>投放验证!N30</f>
        <v>24</v>
      </c>
      <c r="H36" s="132">
        <f>投放验证!O30</f>
        <v>8</v>
      </c>
      <c r="I36" s="132">
        <f>投放验证!P30</f>
        <v>7</v>
      </c>
      <c r="J36" s="132">
        <f>投放验证!Q30</f>
        <v>7</v>
      </c>
      <c r="K36" s="132">
        <f>投放验证!R30</f>
        <v>5.9218037634182137</v>
      </c>
      <c r="L36" s="132">
        <f>投放验证!S30</f>
        <v>4.5514537991437001</v>
      </c>
      <c r="M36" s="132">
        <f>IF(E36=0,0,MAX(求节点(战法升级!$B$11:$B$17,战法升级!C$11:C$17,I36),0))</f>
        <v>35</v>
      </c>
      <c r="N36" s="132">
        <f>IF(F36=0,0,MAX(求节点(战法升级!$B$11:$B$17,战法升级!D$11:D$17,J36),0))</f>
        <v>35</v>
      </c>
      <c r="O36" s="132">
        <f>IF(G36=0,0,MAX(求节点(战法升级!$B$11:$B$17,战法升级!E$11:E$17,K36),0))</f>
        <v>29.609018817091069</v>
      </c>
      <c r="P36" s="132">
        <f>IF(H36=0,0,MAX(求节点(战法升级!$B$11:$B$17,战法升级!F$11:F$17,L36),0))</f>
        <v>22.757268995718501</v>
      </c>
      <c r="Q36" s="132">
        <f>IF(I36="",0,MIN(E36/2,6-SUM(R36:$T36)))</f>
        <v>0</v>
      </c>
      <c r="R36" s="132">
        <f>IF(J36="",0,MIN(F36/2,6-SUM(S36:$T36)))</f>
        <v>0</v>
      </c>
      <c r="S36" s="132">
        <f>IF(K36="",0,MIN(G36/2,6-SUM(T36:$T36)))</f>
        <v>2</v>
      </c>
      <c r="T36" s="132">
        <f t="shared" si="0"/>
        <v>4</v>
      </c>
      <c r="U36" s="132">
        <f>MIN(E36,SUM(战法升星!$R24:$U24)-SUM(V36:$X36))</f>
        <v>0</v>
      </c>
      <c r="V36" s="132">
        <f>MIN(F36,SUM(战法升星!$R24:$U24)-SUM(W36:$X36))</f>
        <v>0</v>
      </c>
      <c r="W36" s="132">
        <f>MIN(G36,SUM(战法升星!$R24:$U24)-SUM($X36:X36))</f>
        <v>4</v>
      </c>
      <c r="X36" s="132">
        <f>MIN(H36,SUM(战法升星!R24:U24))</f>
        <v>8</v>
      </c>
      <c r="AK36" s="6"/>
    </row>
    <row r="37" spans="2:37" s="129" customFormat="1" x14ac:dyDescent="0.15">
      <c r="B37" s="129">
        <v>24</v>
      </c>
      <c r="C37" s="130">
        <f>[2]基础状态预期!$D37</f>
        <v>96.807063977001675</v>
      </c>
      <c r="D37" s="130">
        <f>[2]基础状态预期!$C37</f>
        <v>820</v>
      </c>
      <c r="E37" s="132">
        <f>投放验证!L31</f>
        <v>5</v>
      </c>
      <c r="F37" s="132">
        <f>投放验证!M31</f>
        <v>16</v>
      </c>
      <c r="G37" s="132">
        <f>投放验证!N31</f>
        <v>24</v>
      </c>
      <c r="H37" s="132">
        <f>投放验证!O31</f>
        <v>8</v>
      </c>
      <c r="I37" s="132">
        <f>投放验证!P31</f>
        <v>7</v>
      </c>
      <c r="J37" s="132">
        <f>投放验证!Q31</f>
        <v>7</v>
      </c>
      <c r="K37" s="132">
        <f>投放验证!R31</f>
        <v>6.0863777349832988</v>
      </c>
      <c r="L37" s="132">
        <f>投放验证!S31</f>
        <v>4.8382557494847109</v>
      </c>
      <c r="M37" s="132">
        <f>IF(E37=0,0,MAX(求节点(战法升级!$B$11:$B$17,战法升级!C$11:C$17,I37),0))</f>
        <v>35</v>
      </c>
      <c r="N37" s="132">
        <f>IF(F37=0,0,MAX(求节点(战法升级!$B$11:$B$17,战法升级!D$11:D$17,J37),0))</f>
        <v>35</v>
      </c>
      <c r="O37" s="132">
        <f>IF(G37=0,0,MAX(求节点(战法升级!$B$11:$B$17,战法升级!E$11:E$17,K37),0))</f>
        <v>30.431888674916493</v>
      </c>
      <c r="P37" s="132">
        <f>IF(H37=0,0,MAX(求节点(战法升级!$B$11:$B$17,战法升级!F$11:F$17,L37),0))</f>
        <v>24.191278747423553</v>
      </c>
      <c r="Q37" s="132">
        <f>IF(I37="",0,MIN(E37/2,6-SUM(R37:$T37)))</f>
        <v>0</v>
      </c>
      <c r="R37" s="132">
        <f>IF(J37="",0,MIN(F37/2,6-SUM(S37:$T37)))</f>
        <v>0</v>
      </c>
      <c r="S37" s="132">
        <f>IF(K37="",0,MIN(G37/2,6-SUM(T37:$T37)))</f>
        <v>2</v>
      </c>
      <c r="T37" s="132">
        <f t="shared" si="0"/>
        <v>4</v>
      </c>
      <c r="U37" s="132">
        <f>MIN(E37,SUM(战法升星!$R25:$U25)-SUM(V37:$X37))</f>
        <v>0</v>
      </c>
      <c r="V37" s="132">
        <f>MIN(F37,SUM(战法升星!$R25:$U25)-SUM(W37:$X37))</f>
        <v>0</v>
      </c>
      <c r="W37" s="132">
        <f>MIN(G37,SUM(战法升星!$R25:$U25)-SUM($X37:X37))</f>
        <v>4</v>
      </c>
      <c r="X37" s="132">
        <f>MIN(H37,SUM(战法升星!R25:U25))</f>
        <v>8</v>
      </c>
      <c r="AK37" s="6"/>
    </row>
    <row r="38" spans="2:37" s="129" customFormat="1" x14ac:dyDescent="0.15">
      <c r="B38" s="129">
        <v>25</v>
      </c>
      <c r="C38" s="130">
        <f>[2]基础状态预期!$D38</f>
        <v>100.50342858241972</v>
      </c>
      <c r="D38" s="130">
        <f>[2]基础状态预期!$C38</f>
        <v>1060</v>
      </c>
      <c r="E38" s="132">
        <f>投放验证!L32</f>
        <v>5</v>
      </c>
      <c r="F38" s="132">
        <f>投放验证!M32</f>
        <v>16</v>
      </c>
      <c r="G38" s="132">
        <f>投放验证!N32</f>
        <v>24</v>
      </c>
      <c r="H38" s="132">
        <f>投放验证!O32</f>
        <v>8</v>
      </c>
      <c r="I38" s="132">
        <f>投放验证!P32</f>
        <v>7</v>
      </c>
      <c r="J38" s="132">
        <f>投放验证!Q32</f>
        <v>7</v>
      </c>
      <c r="K38" s="132">
        <f>投放验证!R32</f>
        <v>6.2162377052895126</v>
      </c>
      <c r="L38" s="132">
        <f>投放验证!S32</f>
        <v>5.0675392693780283</v>
      </c>
      <c r="M38" s="132">
        <f>IF(E38=0,0,MAX(求节点(战法升级!$B$11:$B$17,战法升级!C$11:C$17,I38),0))</f>
        <v>35</v>
      </c>
      <c r="N38" s="132">
        <f>IF(F38=0,0,MAX(求节点(战法升级!$B$11:$B$17,战法升级!D$11:D$17,J38),0))</f>
        <v>35</v>
      </c>
      <c r="O38" s="132">
        <f>IF(G38=0,0,MAX(求节点(战法升级!$B$11:$B$17,战法升级!E$11:E$17,K38),0))</f>
        <v>31.081188526447562</v>
      </c>
      <c r="P38" s="132">
        <f>IF(H38=0,0,MAX(求节点(战法升级!$B$11:$B$17,战法升级!F$11:F$17,L38),0))</f>
        <v>25.337696346890141</v>
      </c>
      <c r="Q38" s="132">
        <f>IF(I38="",0,MIN(E38/2,6-SUM(R38:$T38)))</f>
        <v>0</v>
      </c>
      <c r="R38" s="132">
        <f>IF(J38="",0,MIN(F38/2,6-SUM(S38:$T38)))</f>
        <v>0</v>
      </c>
      <c r="S38" s="132">
        <f>IF(K38="",0,MIN(G38/2,6-SUM(T38:$T38)))</f>
        <v>2</v>
      </c>
      <c r="T38" s="132">
        <f t="shared" si="0"/>
        <v>4</v>
      </c>
      <c r="U38" s="132">
        <f>MIN(E38,SUM(战法升星!$R26:$U26)-SUM(V38:$X38))</f>
        <v>0</v>
      </c>
      <c r="V38" s="132">
        <f>MIN(F38,SUM(战法升星!$R26:$U26)-SUM(W38:$X38))</f>
        <v>0</v>
      </c>
      <c r="W38" s="132">
        <f>MIN(G38,SUM(战法升星!$R26:$U26)-SUM($X38:X38))</f>
        <v>4</v>
      </c>
      <c r="X38" s="132">
        <f>MIN(H38,SUM(战法升星!R26:U26))</f>
        <v>8</v>
      </c>
      <c r="AK38" s="6"/>
    </row>
    <row r="39" spans="2:37" s="129" customFormat="1" x14ac:dyDescent="0.15">
      <c r="B39" s="129">
        <v>26</v>
      </c>
      <c r="C39" s="130">
        <f>[2]基础状态预期!$D39</f>
        <v>104.10129967499306</v>
      </c>
      <c r="D39" s="130">
        <f>[2]基础状态预期!$C39</f>
        <v>1360</v>
      </c>
      <c r="E39" s="132">
        <f>投放验证!L33</f>
        <v>5</v>
      </c>
      <c r="F39" s="132">
        <f>投放验证!M33</f>
        <v>16</v>
      </c>
      <c r="G39" s="132">
        <f>投放验证!N33</f>
        <v>24</v>
      </c>
      <c r="H39" s="132">
        <f>投放验证!O33</f>
        <v>8</v>
      </c>
      <c r="I39" s="132">
        <f>投放验证!P33</f>
        <v>7</v>
      </c>
      <c r="J39" s="132">
        <f>投放验证!Q33</f>
        <v>7</v>
      </c>
      <c r="K39" s="132">
        <f>投放验证!R33</f>
        <v>6.3426374204481091</v>
      </c>
      <c r="L39" s="132">
        <f>投放验证!S33</f>
        <v>5.211996086702138</v>
      </c>
      <c r="M39" s="132">
        <f>IF(E39=0,0,MAX(求节点(战法升级!$B$11:$B$17,战法升级!C$11:C$17,I39),0))</f>
        <v>35</v>
      </c>
      <c r="N39" s="132">
        <f>IF(F39=0,0,MAX(求节点(战法升级!$B$11:$B$17,战法升级!D$11:D$17,J39),0))</f>
        <v>35</v>
      </c>
      <c r="O39" s="132">
        <f>IF(G39=0,0,MAX(求节点(战法升级!$B$11:$B$17,战法升级!E$11:E$17,K39),0))</f>
        <v>31.713187102240546</v>
      </c>
      <c r="P39" s="132">
        <f>IF(H39=0,0,MAX(求节点(战法升级!$B$11:$B$17,战法升级!F$11:F$17,L39),0))</f>
        <v>26.059980433510688</v>
      </c>
      <c r="Q39" s="132">
        <f>IF(I39="",0,MIN(E39/2,6-SUM(R39:$T39)))</f>
        <v>0</v>
      </c>
      <c r="R39" s="132">
        <f>IF(J39="",0,MIN(F39/2,6-SUM(S39:$T39)))</f>
        <v>0</v>
      </c>
      <c r="S39" s="132">
        <f>IF(K39="",0,MIN(G39/2,6-SUM(T39:$T39)))</f>
        <v>2</v>
      </c>
      <c r="T39" s="132">
        <f t="shared" si="0"/>
        <v>4</v>
      </c>
      <c r="U39" s="132">
        <f>MIN(E39,SUM(战法升星!$R27:$U27)-SUM(V39:$X39))</f>
        <v>0</v>
      </c>
      <c r="V39" s="132">
        <f>MIN(F39,SUM(战法升星!$R27:$U27)-SUM(W39:$X39))</f>
        <v>0</v>
      </c>
      <c r="W39" s="132">
        <f>MIN(G39,SUM(战法升星!$R27:$U27)-SUM($X39:X39))</f>
        <v>4</v>
      </c>
      <c r="X39" s="132">
        <f>MIN(H39,SUM(战法升星!R27:U27))</f>
        <v>8</v>
      </c>
      <c r="AK39" s="6"/>
    </row>
    <row r="40" spans="2:37" s="129" customFormat="1" x14ac:dyDescent="0.15">
      <c r="B40" s="129">
        <v>27</v>
      </c>
      <c r="C40" s="130">
        <f>[2]基础状态预期!$D40</f>
        <v>107.48165553683219</v>
      </c>
      <c r="D40" s="130">
        <f>[2]基础状态预期!$C40</f>
        <v>1720</v>
      </c>
      <c r="E40" s="132">
        <f>投放验证!L34</f>
        <v>5</v>
      </c>
      <c r="F40" s="132">
        <f>投放验证!M34</f>
        <v>16</v>
      </c>
      <c r="G40" s="132">
        <f>投放验证!N34</f>
        <v>24</v>
      </c>
      <c r="H40" s="132">
        <f>投放验证!O34</f>
        <v>8</v>
      </c>
      <c r="I40" s="132">
        <f>投放验证!P34</f>
        <v>7</v>
      </c>
      <c r="J40" s="132">
        <f>投放验证!Q34</f>
        <v>7</v>
      </c>
      <c r="K40" s="132">
        <f>投放验证!R34</f>
        <v>6.4613954323605238</v>
      </c>
      <c r="L40" s="132">
        <f>投放验证!S34</f>
        <v>5.3477195288877555</v>
      </c>
      <c r="M40" s="132">
        <f>IF(E40=0,0,MAX(求节点(战法升级!$B$11:$B$17,战法升级!C$11:C$17,I40),0))</f>
        <v>35</v>
      </c>
      <c r="N40" s="132">
        <f>IF(F40=0,0,MAX(求节点(战法升级!$B$11:$B$17,战法升级!D$11:D$17,J40),0))</f>
        <v>35</v>
      </c>
      <c r="O40" s="132">
        <f>IF(G40=0,0,MAX(求节点(战法升级!$B$11:$B$17,战法升级!E$11:E$17,K40),0))</f>
        <v>32.306977161802621</v>
      </c>
      <c r="P40" s="132">
        <f>IF(H40=0,0,MAX(求节点(战法升级!$B$11:$B$17,战法升级!F$11:F$17,L40),0))</f>
        <v>26.738597644438777</v>
      </c>
      <c r="Q40" s="132">
        <f>IF(I40="",0,MIN(E40/2,6-SUM(R40:$T40)))</f>
        <v>0</v>
      </c>
      <c r="R40" s="132">
        <f>IF(J40="",0,MIN(F40/2,6-SUM(S40:$T40)))</f>
        <v>0</v>
      </c>
      <c r="S40" s="132">
        <f>IF(K40="",0,MIN(G40/2,6-SUM(T40:$T40)))</f>
        <v>2</v>
      </c>
      <c r="T40" s="132">
        <f t="shared" si="0"/>
        <v>4</v>
      </c>
      <c r="U40" s="132">
        <f>MIN(E40,SUM(战法升星!$R28:$U28)-SUM(V40:$X40))</f>
        <v>0</v>
      </c>
      <c r="V40" s="132">
        <f>MIN(F40,SUM(战法升星!$R28:$U28)-SUM(W40:$X40))</f>
        <v>0</v>
      </c>
      <c r="W40" s="132">
        <f>MIN(G40,SUM(战法升星!$R28:$U28)-SUM($X40:X40))</f>
        <v>4</v>
      </c>
      <c r="X40" s="132">
        <f>MIN(H40,SUM(战法升星!R28:U28))</f>
        <v>8</v>
      </c>
      <c r="AK40" s="6"/>
    </row>
    <row r="41" spans="2:37" s="129" customFormat="1" x14ac:dyDescent="0.15">
      <c r="B41" s="129">
        <v>28</v>
      </c>
      <c r="C41" s="130">
        <f>[2]基础状态预期!$D41</f>
        <v>111.03813549320469</v>
      </c>
      <c r="D41" s="130">
        <f>[2]基础状态预期!$C41</f>
        <v>2200</v>
      </c>
      <c r="E41" s="132">
        <f>投放验证!L35</f>
        <v>5</v>
      </c>
      <c r="F41" s="132">
        <f>投放验证!M35</f>
        <v>16</v>
      </c>
      <c r="G41" s="132">
        <f>投放验证!N35</f>
        <v>24</v>
      </c>
      <c r="H41" s="132">
        <f>投放验证!O35</f>
        <v>8</v>
      </c>
      <c r="I41" s="132">
        <f>投放验证!P35</f>
        <v>7</v>
      </c>
      <c r="J41" s="132">
        <f>投放验证!Q35</f>
        <v>7</v>
      </c>
      <c r="K41" s="132">
        <f>投放验证!R35</f>
        <v>6.5863410020838717</v>
      </c>
      <c r="L41" s="132">
        <f>投放验证!S35</f>
        <v>5.4905144657144387</v>
      </c>
      <c r="M41" s="132">
        <f>IF(E41=0,0,MAX(求节点(战法升级!$B$11:$B$17,战法升级!C$11:C$17,I41),0))</f>
        <v>35</v>
      </c>
      <c r="N41" s="132">
        <f>IF(F41=0,0,MAX(求节点(战法升级!$B$11:$B$17,战法升级!D$11:D$17,J41),0))</f>
        <v>35</v>
      </c>
      <c r="O41" s="132">
        <f>IF(G41=0,0,MAX(求节点(战法升级!$B$11:$B$17,战法升级!E$11:E$17,K41),0))</f>
        <v>32.931705010419357</v>
      </c>
      <c r="P41" s="132">
        <f>IF(H41=0,0,MAX(求节点(战法升级!$B$11:$B$17,战法升级!F$11:F$17,L41),0))</f>
        <v>27.452572328572195</v>
      </c>
      <c r="Q41" s="132">
        <f>IF(I41="",0,MIN(E41/2,6-SUM(R41:$T41)))</f>
        <v>0</v>
      </c>
      <c r="R41" s="132">
        <f>IF(J41="",0,MIN(F41/2,6-SUM(S41:$T41)))</f>
        <v>0</v>
      </c>
      <c r="S41" s="132">
        <f>IF(K41="",0,MIN(G41/2,6-SUM(T41:$T41)))</f>
        <v>2</v>
      </c>
      <c r="T41" s="132">
        <f t="shared" si="0"/>
        <v>4</v>
      </c>
      <c r="U41" s="132">
        <f>MIN(E41,SUM(战法升星!$R29:$U29)-SUM(V41:$X41))</f>
        <v>0</v>
      </c>
      <c r="V41" s="132">
        <f>MIN(F41,SUM(战法升星!$R29:$U29)-SUM(W41:$X41))</f>
        <v>0</v>
      </c>
      <c r="W41" s="132">
        <f>MIN(G41,SUM(战法升星!$R29:$U29)-SUM($X41:X41))</f>
        <v>4</v>
      </c>
      <c r="X41" s="132">
        <f>MIN(H41,SUM(战法升星!R29:U29))</f>
        <v>8</v>
      </c>
      <c r="AK41" s="6"/>
    </row>
    <row r="42" spans="2:37" s="129" customFormat="1" x14ac:dyDescent="0.15">
      <c r="B42" s="129">
        <v>29</v>
      </c>
      <c r="C42" s="130">
        <f>[2]基础状态预期!$D42</f>
        <v>114.50860608277577</v>
      </c>
      <c r="D42" s="130">
        <f>[2]基础状态预期!$C42</f>
        <v>2800</v>
      </c>
      <c r="E42" s="132">
        <f>投放验证!L36</f>
        <v>5</v>
      </c>
      <c r="F42" s="132">
        <f>投放验证!M36</f>
        <v>16</v>
      </c>
      <c r="G42" s="132">
        <f>投放验证!N36</f>
        <v>24</v>
      </c>
      <c r="H42" s="132">
        <f>投放验证!O36</f>
        <v>8</v>
      </c>
      <c r="I42" s="132">
        <f>投放验证!P36</f>
        <v>7</v>
      </c>
      <c r="J42" s="132">
        <f>投放验证!Q36</f>
        <v>7</v>
      </c>
      <c r="K42" s="132">
        <f>投放验证!R36</f>
        <v>6.7082649072770177</v>
      </c>
      <c r="L42" s="132">
        <f>投放验证!S36</f>
        <v>5.6298560716494634</v>
      </c>
      <c r="M42" s="132">
        <f>IF(E42=0,0,MAX(求节点(战法升级!$B$11:$B$17,战法升级!C$11:C$17,I42),0))</f>
        <v>35</v>
      </c>
      <c r="N42" s="132">
        <f>IF(F42=0,0,MAX(求节点(战法升级!$B$11:$B$17,战法升级!D$11:D$17,J42),0))</f>
        <v>35</v>
      </c>
      <c r="O42" s="132">
        <f>IF(G42=0,0,MAX(求节点(战法升级!$B$11:$B$17,战法升级!E$11:E$17,K42),0))</f>
        <v>33.54132453638509</v>
      </c>
      <c r="P42" s="132">
        <f>IF(H42=0,0,MAX(求节点(战法升级!$B$11:$B$17,战法升级!F$11:F$17,L42),0))</f>
        <v>28.149280358247317</v>
      </c>
      <c r="Q42" s="132">
        <f>IF(I42="",0,MIN(E42/2,6-SUM(R42:$T42)))</f>
        <v>0</v>
      </c>
      <c r="R42" s="132">
        <f>IF(J42="",0,MIN(F42/2,6-SUM(S42:$T42)))</f>
        <v>0</v>
      </c>
      <c r="S42" s="132">
        <f>IF(K42="",0,MIN(G42/2,6-SUM(T42:$T42)))</f>
        <v>2</v>
      </c>
      <c r="T42" s="132">
        <f t="shared" si="0"/>
        <v>4</v>
      </c>
      <c r="U42" s="132">
        <f>MIN(E42,SUM(战法升星!$R30:$U30)-SUM(V42:$X42))</f>
        <v>0</v>
      </c>
      <c r="V42" s="132">
        <f>MIN(F42,SUM(战法升星!$R30:$U30)-SUM(W42:$X42))</f>
        <v>0</v>
      </c>
      <c r="W42" s="132">
        <f>MIN(G42,SUM(战法升星!$R30:$U30)-SUM($X42:X42))</f>
        <v>4</v>
      </c>
      <c r="X42" s="132">
        <f>MIN(H42,SUM(战法升星!R30:U30))</f>
        <v>8</v>
      </c>
      <c r="AK42" s="6"/>
    </row>
    <row r="43" spans="2:37" s="129" customFormat="1" x14ac:dyDescent="0.15">
      <c r="B43" s="129">
        <v>30</v>
      </c>
      <c r="C43" s="130">
        <f>[2]基础状态预期!$D43</f>
        <v>118.05948896247369</v>
      </c>
      <c r="D43" s="130">
        <f>[2]基础状态预期!$C43</f>
        <v>3580</v>
      </c>
      <c r="E43" s="132">
        <f>投放验证!L37</f>
        <v>5</v>
      </c>
      <c r="F43" s="132">
        <f>投放验证!M37</f>
        <v>16</v>
      </c>
      <c r="G43" s="132">
        <f>投放验证!N37</f>
        <v>24</v>
      </c>
      <c r="H43" s="132">
        <f>投放验证!O37</f>
        <v>8</v>
      </c>
      <c r="I43" s="132">
        <f>投放验证!P37</f>
        <v>7</v>
      </c>
      <c r="J43" s="132">
        <f>投放验证!Q37</f>
        <v>7</v>
      </c>
      <c r="K43" s="132">
        <f>投放验证!R37</f>
        <v>6.8330138415792554</v>
      </c>
      <c r="L43" s="132">
        <f>投放验证!S37</f>
        <v>5.7724262822805921</v>
      </c>
      <c r="M43" s="132">
        <f>IF(E43=0,0,MAX(求节点(战法升级!$B$11:$B$17,战法升级!C$11:C$17,I43),0))</f>
        <v>35</v>
      </c>
      <c r="N43" s="132">
        <f>IF(F43=0,0,MAX(求节点(战法升级!$B$11:$B$17,战法升级!D$11:D$17,J43),0))</f>
        <v>35</v>
      </c>
      <c r="O43" s="132">
        <f>IF(G43=0,0,MAX(求节点(战法升级!$B$11:$B$17,战法升级!E$11:E$17,K43),0))</f>
        <v>34.165069207896281</v>
      </c>
      <c r="P43" s="132">
        <f>IF(H43=0,0,MAX(求节点(战法升级!$B$11:$B$17,战法升级!F$11:F$17,L43),0))</f>
        <v>28.862131411402959</v>
      </c>
      <c r="Q43" s="132">
        <f>IF(I43="",0,MIN(E43/2,6-SUM(R43:$T43)))</f>
        <v>0</v>
      </c>
      <c r="R43" s="132">
        <f>IF(J43="",0,MIN(F43/2,6-SUM(S43:$T43)))</f>
        <v>0</v>
      </c>
      <c r="S43" s="132">
        <f>IF(K43="",0,MIN(G43/2,6-SUM(T43:$T43)))</f>
        <v>2</v>
      </c>
      <c r="T43" s="132">
        <f t="shared" si="0"/>
        <v>4</v>
      </c>
      <c r="U43" s="132">
        <f>MIN(E43,SUM(战法升星!$R31:$U31)-SUM(V43:$X43))</f>
        <v>0</v>
      </c>
      <c r="V43" s="132">
        <f>MIN(F43,SUM(战法升星!$R31:$U31)-SUM(W43:$X43))</f>
        <v>0</v>
      </c>
      <c r="W43" s="132">
        <f>MIN(G43,SUM(战法升星!$R31:$U31)-SUM($X43:X43))</f>
        <v>4</v>
      </c>
      <c r="X43" s="132">
        <f>MIN(H43,SUM(战法升星!R31:U31))</f>
        <v>8</v>
      </c>
      <c r="AK43" s="6"/>
    </row>
    <row r="44" spans="2:37" s="129" customFormat="1" x14ac:dyDescent="0.15">
      <c r="B44" s="129">
        <v>31</v>
      </c>
      <c r="C44" s="130">
        <f>[2]基础状态预期!$D44</f>
        <v>121.47928719052189</v>
      </c>
      <c r="D44" s="130">
        <f>[2]基础状态预期!$C44</f>
        <v>4540</v>
      </c>
      <c r="E44" s="132">
        <f>投放验证!L38</f>
        <v>5</v>
      </c>
      <c r="F44" s="132">
        <f>投放验证!M38</f>
        <v>16</v>
      </c>
      <c r="G44" s="132">
        <f>投放验证!N38</f>
        <v>24</v>
      </c>
      <c r="H44" s="132">
        <f>投放验证!O38</f>
        <v>8</v>
      </c>
      <c r="I44" s="132">
        <f>投放验证!P38</f>
        <v>7</v>
      </c>
      <c r="J44" s="132">
        <f>投放验证!Q38</f>
        <v>7</v>
      </c>
      <c r="K44" s="132">
        <f>投放验证!R38</f>
        <v>6.9531575351144213</v>
      </c>
      <c r="L44" s="132">
        <f>投放验证!S38</f>
        <v>5.9097333606064959</v>
      </c>
      <c r="M44" s="132">
        <f>IF(E44=0,0,MAX(求节点(战法升级!$B$11:$B$17,战法升级!C$11:C$17,I44),0))</f>
        <v>35</v>
      </c>
      <c r="N44" s="132">
        <f>IF(F44=0,0,MAX(求节点(战法升级!$B$11:$B$17,战法升级!D$11:D$17,J44),0))</f>
        <v>35</v>
      </c>
      <c r="O44" s="132">
        <f>IF(G44=0,0,MAX(求节点(战法升级!$B$11:$B$17,战法升级!E$11:E$17,K44),0))</f>
        <v>34.765787675572106</v>
      </c>
      <c r="P44" s="132">
        <f>IF(H44=0,0,MAX(求节点(战法升级!$B$11:$B$17,战法升级!F$11:F$17,L44),0))</f>
        <v>29.548666803032479</v>
      </c>
      <c r="Q44" s="132">
        <f>IF(I44="",0,MIN(E44/2,6-SUM(R44:$T44)))</f>
        <v>0</v>
      </c>
      <c r="R44" s="132">
        <f>IF(J44="",0,MIN(F44/2,6-SUM(S44:$T44)))</f>
        <v>0</v>
      </c>
      <c r="S44" s="132">
        <f>IF(K44="",0,MIN(G44/2,6-SUM(T44:$T44)))</f>
        <v>2</v>
      </c>
      <c r="T44" s="132">
        <f t="shared" si="0"/>
        <v>4</v>
      </c>
      <c r="U44" s="132">
        <f>MIN(E44,SUM(战法升星!$R32:$U32)-SUM(V44:$X44))</f>
        <v>0</v>
      </c>
      <c r="V44" s="132">
        <f>MIN(F44,SUM(战法升星!$R32:$U32)-SUM(W44:$X44))</f>
        <v>0</v>
      </c>
      <c r="W44" s="132">
        <f>MIN(G44,SUM(战法升星!$R32:$U32)-SUM($X44:X44))</f>
        <v>4</v>
      </c>
      <c r="X44" s="132">
        <f>MIN(H44,SUM(战法升星!R32:U32))</f>
        <v>8</v>
      </c>
      <c r="AK44" s="6"/>
    </row>
    <row r="45" spans="2:37" s="129" customFormat="1" x14ac:dyDescent="0.15">
      <c r="B45" s="129">
        <v>32</v>
      </c>
      <c r="C45" s="130">
        <f>[2]基础状态预期!$D45</f>
        <v>125.02015904129435</v>
      </c>
      <c r="D45" s="130">
        <f>[2]基础状态预期!$C45</f>
        <v>5800</v>
      </c>
      <c r="E45" s="132">
        <f>投放验证!L39</f>
        <v>5</v>
      </c>
      <c r="F45" s="132">
        <f>投放验证!M39</f>
        <v>16</v>
      </c>
      <c r="G45" s="132">
        <f>投放验证!N39</f>
        <v>24</v>
      </c>
      <c r="H45" s="132">
        <f>投放验证!O39</f>
        <v>8</v>
      </c>
      <c r="I45" s="132">
        <f>投放验证!P39</f>
        <v>7</v>
      </c>
      <c r="J45" s="132">
        <f>投放验证!Q39</f>
        <v>7</v>
      </c>
      <c r="K45" s="132">
        <f>投放验证!R39</f>
        <v>7</v>
      </c>
      <c r="L45" s="132">
        <f>投放验证!S39</f>
        <v>6.0259508110230726</v>
      </c>
      <c r="M45" s="132">
        <f>IF(E45=0,0,MAX(求节点(战法升级!$B$11:$B$17,战法升级!C$11:C$17,I45),0))</f>
        <v>35</v>
      </c>
      <c r="N45" s="132">
        <f>IF(F45=0,0,MAX(求节点(战法升级!$B$11:$B$17,战法升级!D$11:D$17,J45),0))</f>
        <v>35</v>
      </c>
      <c r="O45" s="132">
        <f>IF(G45=0,0,MAX(求节点(战法升级!$B$11:$B$17,战法升级!E$11:E$17,K45),0))</f>
        <v>35</v>
      </c>
      <c r="P45" s="132">
        <f>IF(H45=0,0,MAX(求节点(战法升级!$B$11:$B$17,战法升级!F$11:F$17,L45),0))</f>
        <v>30.129754055115363</v>
      </c>
      <c r="Q45" s="132">
        <f>IF(I45="",0,MIN(E45/2,6-SUM(R45:$T45)))</f>
        <v>0</v>
      </c>
      <c r="R45" s="132">
        <f>IF(J45="",0,MIN(F45/2,6-SUM(S45:$T45)))</f>
        <v>0</v>
      </c>
      <c r="S45" s="132">
        <f>IF(K45="",0,MIN(G45/2,6-SUM(T45:$T45)))</f>
        <v>2</v>
      </c>
      <c r="T45" s="132">
        <f t="shared" si="0"/>
        <v>4</v>
      </c>
      <c r="U45" s="132">
        <f>MIN(E45,SUM(战法升星!$R33:$U33)-SUM(V45:$X45))</f>
        <v>0</v>
      </c>
      <c r="V45" s="132">
        <f>MIN(F45,SUM(战法升星!$R33:$U33)-SUM(W45:$X45))</f>
        <v>0</v>
      </c>
      <c r="W45" s="132">
        <f>MIN(G45,SUM(战法升星!$R33:$U33)-SUM($X45:X45))</f>
        <v>4</v>
      </c>
      <c r="X45" s="132">
        <f>MIN(H45,SUM(战法升星!R33:U33))</f>
        <v>8</v>
      </c>
      <c r="AK45" s="6"/>
    </row>
    <row r="46" spans="2:37" s="129" customFormat="1" x14ac:dyDescent="0.15">
      <c r="B46" s="129">
        <v>33</v>
      </c>
      <c r="C46" s="130">
        <f>[2]基础状态预期!$D46</f>
        <v>128.56549059889721</v>
      </c>
      <c r="D46" s="130">
        <f>[2]基础状态预期!$C46</f>
        <v>7420</v>
      </c>
      <c r="E46" s="132">
        <f>投放验证!L40</f>
        <v>5</v>
      </c>
      <c r="F46" s="132">
        <f>投放验证!M40</f>
        <v>16</v>
      </c>
      <c r="G46" s="132">
        <f>投放验证!N40</f>
        <v>24</v>
      </c>
      <c r="H46" s="132">
        <f>投放验证!O40</f>
        <v>8</v>
      </c>
      <c r="I46" s="132">
        <f>投放验证!P40</f>
        <v>7</v>
      </c>
      <c r="J46" s="132">
        <f>投放验证!Q40</f>
        <v>7</v>
      </c>
      <c r="K46" s="132">
        <f>投放验证!R40</f>
        <v>7</v>
      </c>
      <c r="L46" s="132">
        <f>投放验证!S40</f>
        <v>6.0971244717786242</v>
      </c>
      <c r="M46" s="132">
        <f>IF(E46=0,0,MAX(求节点(战法升级!$B$11:$B$17,战法升级!C$11:C$17,I46),0))</f>
        <v>35</v>
      </c>
      <c r="N46" s="132">
        <f>IF(F46=0,0,MAX(求节点(战法升级!$B$11:$B$17,战法升级!D$11:D$17,J46),0))</f>
        <v>35</v>
      </c>
      <c r="O46" s="132">
        <f>IF(G46=0,0,MAX(求节点(战法升级!$B$11:$B$17,战法升级!E$11:E$17,K46),0))</f>
        <v>35</v>
      </c>
      <c r="P46" s="132">
        <f>IF(H46=0,0,MAX(求节点(战法升级!$B$11:$B$17,战法升级!F$11:F$17,L46),0))</f>
        <v>30.485622358893121</v>
      </c>
      <c r="Q46" s="132">
        <f>IF(I46="",0,MIN(E46/2,6-SUM(R46:$T46)))</f>
        <v>0</v>
      </c>
      <c r="R46" s="132">
        <f>IF(J46="",0,MIN(F46/2,6-SUM(S46:$T46)))</f>
        <v>0</v>
      </c>
      <c r="S46" s="132">
        <f>IF(K46="",0,MIN(G46/2,6-SUM(T46:$T46)))</f>
        <v>2</v>
      </c>
      <c r="T46" s="132">
        <f t="shared" si="0"/>
        <v>4</v>
      </c>
      <c r="U46" s="132">
        <f>MIN(E46,SUM(战法升星!$R34:$U34)-SUM(V46:$X46))</f>
        <v>0</v>
      </c>
      <c r="V46" s="132">
        <f>MIN(F46,SUM(战法升星!$R34:$U34)-SUM(W46:$X46))</f>
        <v>0</v>
      </c>
      <c r="W46" s="132">
        <f>MIN(G46,SUM(战法升星!$R34:$U34)-SUM($X46:X46))</f>
        <v>4</v>
      </c>
      <c r="X46" s="132">
        <f>MIN(H46,SUM(战法升星!R34:U34))</f>
        <v>8</v>
      </c>
      <c r="AK46" s="6"/>
    </row>
    <row r="47" spans="2:37" s="129" customFormat="1" x14ac:dyDescent="0.15">
      <c r="B47" s="129">
        <v>34</v>
      </c>
      <c r="C47" s="130">
        <f>[2]基础状态预期!$D47</f>
        <v>132.07530828871487</v>
      </c>
      <c r="D47" s="130">
        <f>[2]基础状态预期!$C47</f>
        <v>9460</v>
      </c>
      <c r="E47" s="132">
        <f>投放验证!L41</f>
        <v>5</v>
      </c>
      <c r="F47" s="132">
        <f>投放验证!M41</f>
        <v>16</v>
      </c>
      <c r="G47" s="132">
        <f>投放验证!N41</f>
        <v>24</v>
      </c>
      <c r="H47" s="132">
        <f>投放验证!O41</f>
        <v>8</v>
      </c>
      <c r="I47" s="132">
        <f>投放验证!P41</f>
        <v>7</v>
      </c>
      <c r="J47" s="132">
        <f>投放验证!Q41</f>
        <v>7</v>
      </c>
      <c r="K47" s="132">
        <f>投放验证!R41</f>
        <v>7</v>
      </c>
      <c r="L47" s="132">
        <f>投放验证!S41</f>
        <v>6.1675851803217254</v>
      </c>
      <c r="M47" s="132">
        <f>IF(E47=0,0,MAX(求节点(战法升级!$B$11:$B$17,战法升级!C$11:C$17,I47),0))</f>
        <v>35</v>
      </c>
      <c r="N47" s="132">
        <f>IF(F47=0,0,MAX(求节点(战法升级!$B$11:$B$17,战法升级!D$11:D$17,J47),0))</f>
        <v>35</v>
      </c>
      <c r="O47" s="132">
        <f>IF(G47=0,0,MAX(求节点(战法升级!$B$11:$B$17,战法升级!E$11:E$17,K47),0))</f>
        <v>35</v>
      </c>
      <c r="P47" s="132">
        <f>IF(H47=0,0,MAX(求节点(战法升级!$B$11:$B$17,战法升级!F$11:F$17,L47),0))</f>
        <v>30.837925901608628</v>
      </c>
      <c r="Q47" s="132">
        <f>IF(I47="",0,MIN(E47/2,6-SUM(R47:$T47)))</f>
        <v>0</v>
      </c>
      <c r="R47" s="132">
        <f>IF(J47="",0,MIN(F47/2,6-SUM(S47:$T47)))</f>
        <v>0</v>
      </c>
      <c r="S47" s="132">
        <f>IF(K47="",0,MIN(G47/2,6-SUM(T47:$T47)))</f>
        <v>2</v>
      </c>
      <c r="T47" s="132">
        <f t="shared" si="0"/>
        <v>4</v>
      </c>
      <c r="U47" s="132">
        <f>MIN(E47,SUM(战法升星!$R35:$U35)-SUM(V47:$X47))</f>
        <v>0</v>
      </c>
      <c r="V47" s="132">
        <f>MIN(F47,SUM(战法升星!$R35:$U35)-SUM(W47:$X47))</f>
        <v>0</v>
      </c>
      <c r="W47" s="132">
        <f>MIN(G47,SUM(战法升星!$R35:$U35)-SUM($X47:X47))</f>
        <v>4</v>
      </c>
      <c r="X47" s="132">
        <f>MIN(H47,SUM(战法升星!R35:U35))</f>
        <v>8</v>
      </c>
      <c r="AK47" s="6"/>
    </row>
    <row r="48" spans="2:37" s="129" customFormat="1" x14ac:dyDescent="0.15">
      <c r="B48" s="129">
        <v>35</v>
      </c>
      <c r="C48" s="130">
        <f>[2]基础状态预期!$D48</f>
        <v>135.54811255008914</v>
      </c>
      <c r="D48" s="130">
        <f>[2]基础状态预期!$C48</f>
        <v>12040</v>
      </c>
      <c r="E48" s="132">
        <f>投放验证!L42</f>
        <v>5</v>
      </c>
      <c r="F48" s="132">
        <f>投放验证!M42</f>
        <v>16</v>
      </c>
      <c r="G48" s="132">
        <f>投放验证!N42</f>
        <v>24</v>
      </c>
      <c r="H48" s="132">
        <f>投放验证!O42</f>
        <v>8</v>
      </c>
      <c r="I48" s="132">
        <f>投放验证!P42</f>
        <v>7</v>
      </c>
      <c r="J48" s="132">
        <f>投放验证!Q42</f>
        <v>7</v>
      </c>
      <c r="K48" s="132">
        <f>投放验证!R42</f>
        <v>7</v>
      </c>
      <c r="L48" s="132">
        <f>投放验证!S42</f>
        <v>6.237302832494322</v>
      </c>
      <c r="M48" s="132">
        <f>IF(E48=0,0,MAX(求节点(战法升级!$B$11:$B$17,战法升级!C$11:C$17,I48),0))</f>
        <v>35</v>
      </c>
      <c r="N48" s="132">
        <f>IF(F48=0,0,MAX(求节点(战法升级!$B$11:$B$17,战法升级!D$11:D$17,J48),0))</f>
        <v>35</v>
      </c>
      <c r="O48" s="132">
        <f>IF(G48=0,0,MAX(求节点(战法升级!$B$11:$B$17,战法升级!E$11:E$17,K48),0))</f>
        <v>35</v>
      </c>
      <c r="P48" s="132">
        <f>IF(H48=0,0,MAX(求节点(战法升级!$B$11:$B$17,战法升级!F$11:F$17,L48),0))</f>
        <v>31.18651416247161</v>
      </c>
      <c r="Q48" s="132">
        <f>IF(I48="",0,MIN(E48/2,6-SUM(R48:$T48)))</f>
        <v>0</v>
      </c>
      <c r="R48" s="132">
        <f>IF(J48="",0,MIN(F48/2,6-SUM(S48:$T48)))</f>
        <v>0</v>
      </c>
      <c r="S48" s="132">
        <f>IF(K48="",0,MIN(G48/2,6-SUM(T48:$T48)))</f>
        <v>2</v>
      </c>
      <c r="T48" s="132">
        <f t="shared" si="0"/>
        <v>4</v>
      </c>
      <c r="U48" s="132">
        <f>MIN(E48,SUM(战法升星!$R36:$U36)-SUM(V48:$X48))</f>
        <v>0</v>
      </c>
      <c r="V48" s="132">
        <f>MIN(F48,SUM(战法升星!$R36:$U36)-SUM(W48:$X48))</f>
        <v>0</v>
      </c>
      <c r="W48" s="132">
        <f>MIN(G48,SUM(战法升星!$R36:$U36)-SUM($X48:X48))</f>
        <v>4</v>
      </c>
      <c r="X48" s="132">
        <f>MIN(H48,SUM(战法升星!R36:U36))</f>
        <v>8</v>
      </c>
      <c r="AK48" s="6"/>
    </row>
    <row r="49" spans="2:37" s="129" customFormat="1" x14ac:dyDescent="0.15">
      <c r="B49" s="129">
        <v>36</v>
      </c>
      <c r="C49" s="130">
        <f>[2]基础状态预期!$D49</f>
        <v>139.0493876099641</v>
      </c>
      <c r="D49" s="130">
        <f>[2]基础状态预期!$C49</f>
        <v>15340</v>
      </c>
      <c r="E49" s="132">
        <f>投放验证!L43</f>
        <v>5</v>
      </c>
      <c r="F49" s="132">
        <f>投放验证!M43</f>
        <v>16</v>
      </c>
      <c r="G49" s="132">
        <f>投放验证!N43</f>
        <v>24</v>
      </c>
      <c r="H49" s="132">
        <f>投放验证!O43</f>
        <v>8</v>
      </c>
      <c r="I49" s="132">
        <f>投放验证!P43</f>
        <v>7</v>
      </c>
      <c r="J49" s="132">
        <f>投放验证!Q43</f>
        <v>7</v>
      </c>
      <c r="K49" s="132">
        <f>投放验证!R43</f>
        <v>7</v>
      </c>
      <c r="L49" s="132">
        <f>投放验证!S43</f>
        <v>6.3075920450191738</v>
      </c>
      <c r="M49" s="132">
        <f>IF(E49=0,0,MAX(求节点(战法升级!$B$11:$B$17,战法升级!C$11:C$17,I49),0))</f>
        <v>35</v>
      </c>
      <c r="N49" s="132">
        <f>IF(F49=0,0,MAX(求节点(战法升级!$B$11:$B$17,战法升级!D$11:D$17,J49),0))</f>
        <v>35</v>
      </c>
      <c r="O49" s="132">
        <f>IF(G49=0,0,MAX(求节点(战法升级!$B$11:$B$17,战法升级!E$11:E$17,K49),0))</f>
        <v>35</v>
      </c>
      <c r="P49" s="132">
        <f>IF(H49=0,0,MAX(求节点(战法升级!$B$11:$B$17,战法升级!F$11:F$17,L49),0))</f>
        <v>31.537960225095869</v>
      </c>
      <c r="Q49" s="132">
        <f>IF(I49="",0,MIN(E49/2,6-SUM(R49:$T49)))</f>
        <v>0</v>
      </c>
      <c r="R49" s="132">
        <f>IF(J49="",0,MIN(F49/2,6-SUM(S49:$T49)))</f>
        <v>0</v>
      </c>
      <c r="S49" s="132">
        <f>IF(K49="",0,MIN(G49/2,6-SUM(T49:$T49)))</f>
        <v>2</v>
      </c>
      <c r="T49" s="132">
        <f t="shared" si="0"/>
        <v>4</v>
      </c>
      <c r="U49" s="132">
        <f>MIN(E49,SUM(战法升星!$R37:$U37)-SUM(V49:$X49))</f>
        <v>0</v>
      </c>
      <c r="V49" s="132">
        <f>MIN(F49,SUM(战法升星!$R37:$U37)-SUM(W49:$X49))</f>
        <v>0</v>
      </c>
      <c r="W49" s="132">
        <f>MIN(G49,SUM(战法升星!$R37:$U37)-SUM($X49:X49))</f>
        <v>4</v>
      </c>
      <c r="X49" s="132">
        <f>MIN(H49,SUM(战法升星!R37:U37))</f>
        <v>8</v>
      </c>
      <c r="AK49" s="6"/>
    </row>
    <row r="50" spans="2:37" s="129" customFormat="1" x14ac:dyDescent="0.15">
      <c r="B50" s="129">
        <v>37</v>
      </c>
      <c r="C50" s="130">
        <f>[2]基础状态预期!$D50</f>
        <v>142.53355653582128</v>
      </c>
      <c r="D50" s="130">
        <f>[2]基础状态预期!$C50</f>
        <v>19540</v>
      </c>
      <c r="E50" s="132">
        <f>投放验证!L44</f>
        <v>5</v>
      </c>
      <c r="F50" s="132">
        <f>投放验证!M44</f>
        <v>16</v>
      </c>
      <c r="G50" s="132">
        <f>投放验证!N44</f>
        <v>24</v>
      </c>
      <c r="H50" s="132">
        <f>投放验证!O44</f>
        <v>8</v>
      </c>
      <c r="I50" s="132">
        <f>投放验证!P44</f>
        <v>7</v>
      </c>
      <c r="J50" s="132">
        <f>投放验证!Q44</f>
        <v>7</v>
      </c>
      <c r="K50" s="132">
        <f>投放验证!R44</f>
        <v>7</v>
      </c>
      <c r="L50" s="132">
        <f>投放验证!S44</f>
        <v>6.3775378464526691</v>
      </c>
      <c r="M50" s="132">
        <f>IF(E50=0,0,MAX(求节点(战法升级!$B$11:$B$17,战法升级!C$11:C$17,I50),0))</f>
        <v>35</v>
      </c>
      <c r="N50" s="132">
        <f>IF(F50=0,0,MAX(求节点(战法升级!$B$11:$B$17,战法升级!D$11:D$17,J50),0))</f>
        <v>35</v>
      </c>
      <c r="O50" s="132">
        <f>IF(G50=0,0,MAX(求节点(战法升级!$B$11:$B$17,战法升级!E$11:E$17,K50),0))</f>
        <v>35</v>
      </c>
      <c r="P50" s="132">
        <f>IF(H50=0,0,MAX(求节点(战法升级!$B$11:$B$17,战法升级!F$11:F$17,L50),0))</f>
        <v>31.887689232263345</v>
      </c>
      <c r="Q50" s="132">
        <f>IF(I50="",0,MIN(E50/2,6-SUM(R50:$T50)))</f>
        <v>0</v>
      </c>
      <c r="R50" s="132">
        <f>IF(J50="",0,MIN(F50/2,6-SUM(S50:$T50)))</f>
        <v>0</v>
      </c>
      <c r="S50" s="132">
        <f>IF(K50="",0,MIN(G50/2,6-SUM(T50:$T50)))</f>
        <v>2</v>
      </c>
      <c r="T50" s="132">
        <f t="shared" si="0"/>
        <v>4</v>
      </c>
      <c r="U50" s="132">
        <f>MIN(E50,SUM(战法升星!$R38:$U38)-SUM(V50:$X50))</f>
        <v>0</v>
      </c>
      <c r="V50" s="132">
        <f>MIN(F50,SUM(战法升星!$R38:$U38)-SUM(W50:$X50))</f>
        <v>0</v>
      </c>
      <c r="W50" s="132">
        <f>MIN(G50,SUM(战法升星!$R38:$U38)-SUM($X50:X50))</f>
        <v>4</v>
      </c>
      <c r="X50" s="132">
        <f>MIN(H50,SUM(战法升星!R38:U38))</f>
        <v>8</v>
      </c>
      <c r="AK50" s="6"/>
    </row>
    <row r="51" spans="2:37" s="129" customFormat="1" x14ac:dyDescent="0.15">
      <c r="B51" s="129">
        <v>38</v>
      </c>
      <c r="C51" s="130">
        <f>[2]基础状态预期!$D51</f>
        <v>146.02664953963369</v>
      </c>
      <c r="D51" s="130">
        <f>[2]基础状态预期!$C51</f>
        <v>24880</v>
      </c>
      <c r="E51" s="132">
        <f>投放验证!L45</f>
        <v>5</v>
      </c>
      <c r="F51" s="132">
        <f>投放验证!M45</f>
        <v>16</v>
      </c>
      <c r="G51" s="132">
        <f>投放验证!N45</f>
        <v>24</v>
      </c>
      <c r="H51" s="132">
        <f>投放验证!O45</f>
        <v>8</v>
      </c>
      <c r="I51" s="132">
        <f>投放验证!P45</f>
        <v>7</v>
      </c>
      <c r="J51" s="132">
        <f>投放验证!Q45</f>
        <v>7</v>
      </c>
      <c r="K51" s="132">
        <f>投放验证!R45</f>
        <v>7</v>
      </c>
      <c r="L51" s="132">
        <f>投放验证!S45</f>
        <v>6.4476628015948156</v>
      </c>
      <c r="M51" s="132">
        <f>IF(E51=0,0,MAX(求节点(战法升级!$B$11:$B$17,战法升级!C$11:C$17,I51),0))</f>
        <v>35</v>
      </c>
      <c r="N51" s="132">
        <f>IF(F51=0,0,MAX(求节点(战法升级!$B$11:$B$17,战法升级!D$11:D$17,J51),0))</f>
        <v>35</v>
      </c>
      <c r="O51" s="132">
        <f>IF(G51=0,0,MAX(求节点(战法升级!$B$11:$B$17,战法升级!E$11:E$17,K51),0))</f>
        <v>35</v>
      </c>
      <c r="P51" s="132">
        <f>IF(H51=0,0,MAX(求节点(战法升级!$B$11:$B$17,战法升级!F$11:F$17,L51),0))</f>
        <v>32.238314007974076</v>
      </c>
      <c r="Q51" s="132">
        <f>IF(I51="",0,MIN(E51/2,6-SUM(R51:$T51)))</f>
        <v>0</v>
      </c>
      <c r="R51" s="132">
        <f>IF(J51="",0,MIN(F51/2,6-SUM(S51:$T51)))</f>
        <v>0</v>
      </c>
      <c r="S51" s="132">
        <f>IF(K51="",0,MIN(G51/2,6-SUM(T51:$T51)))</f>
        <v>2</v>
      </c>
      <c r="T51" s="132">
        <f t="shared" si="0"/>
        <v>4</v>
      </c>
      <c r="U51" s="132">
        <f>MIN(E51,SUM(战法升星!$R39:$U39)-SUM(V51:$X51))</f>
        <v>0</v>
      </c>
      <c r="V51" s="132">
        <f>MIN(F51,SUM(战法升星!$R39:$U39)-SUM(W51:$X51))</f>
        <v>0</v>
      </c>
      <c r="W51" s="132">
        <f>MIN(G51,SUM(战法升星!$R39:$U39)-SUM($X51:X51))</f>
        <v>4</v>
      </c>
      <c r="X51" s="132">
        <f>MIN(H51,SUM(战法升星!R39:U39))</f>
        <v>8</v>
      </c>
      <c r="AK51" s="6"/>
    </row>
    <row r="52" spans="2:37" s="129" customFormat="1" x14ac:dyDescent="0.15">
      <c r="B52" s="129">
        <v>39</v>
      </c>
      <c r="C52" s="130">
        <f>[2]基础状态预期!$D52</f>
        <v>149.52287096243165</v>
      </c>
      <c r="D52" s="130">
        <f>[2]基础状态预期!$C52</f>
        <v>31720</v>
      </c>
      <c r="E52" s="132">
        <f>投放验证!L46</f>
        <v>5</v>
      </c>
      <c r="F52" s="132">
        <f>投放验证!M46</f>
        <v>16</v>
      </c>
      <c r="G52" s="132">
        <f>投放验证!N46</f>
        <v>24</v>
      </c>
      <c r="H52" s="132">
        <f>投放验证!O46</f>
        <v>8</v>
      </c>
      <c r="I52" s="132">
        <f>投放验证!P46</f>
        <v>7</v>
      </c>
      <c r="J52" s="132">
        <f>投放验证!Q46</f>
        <v>7</v>
      </c>
      <c r="K52" s="132">
        <f>投放验证!R46</f>
        <v>7</v>
      </c>
      <c r="L52" s="132">
        <f>投放验证!S46</f>
        <v>6.5178505607449821</v>
      </c>
      <c r="M52" s="132">
        <f>IF(E52=0,0,MAX(求节点(战法升级!$B$11:$B$17,战法升级!C$11:C$17,I52),0))</f>
        <v>35</v>
      </c>
      <c r="N52" s="132">
        <f>IF(F52=0,0,MAX(求节点(战法升级!$B$11:$B$17,战法升级!D$11:D$17,J52),0))</f>
        <v>35</v>
      </c>
      <c r="O52" s="132">
        <f>IF(G52=0,0,MAX(求节点(战法升级!$B$11:$B$17,战法升级!E$11:E$17,K52),0))</f>
        <v>35</v>
      </c>
      <c r="P52" s="132">
        <f>IF(H52=0,0,MAX(求节点(战法升级!$B$11:$B$17,战法升级!F$11:F$17,L52),0))</f>
        <v>32.589252803724911</v>
      </c>
      <c r="Q52" s="132">
        <f>IF(I52="",0,MIN(E52/2,6-SUM(R52:$T52)))</f>
        <v>0</v>
      </c>
      <c r="R52" s="132">
        <f>IF(J52="",0,MIN(F52/2,6-SUM(S52:$T52)))</f>
        <v>0</v>
      </c>
      <c r="S52" s="132">
        <f>IF(K52="",0,MIN(G52/2,6-SUM(T52:$T52)))</f>
        <v>2</v>
      </c>
      <c r="T52" s="132">
        <f t="shared" si="0"/>
        <v>4</v>
      </c>
      <c r="U52" s="132">
        <f>MIN(E52,SUM(战法升星!$R40:$U40)-SUM(V52:$X52))</f>
        <v>0</v>
      </c>
      <c r="V52" s="132">
        <f>MIN(F52,SUM(战法升星!$R40:$U40)-SUM(W52:$X52))</f>
        <v>0</v>
      </c>
      <c r="W52" s="132">
        <f>MIN(G52,SUM(战法升星!$R40:$U40)-SUM($X52:X52))</f>
        <v>4</v>
      </c>
      <c r="X52" s="132">
        <f>MIN(H52,SUM(战法升星!R40:U40))</f>
        <v>8</v>
      </c>
      <c r="AK52" s="6"/>
    </row>
    <row r="53" spans="2:37" s="129" customFormat="1" x14ac:dyDescent="0.15">
      <c r="B53" s="129">
        <v>40</v>
      </c>
      <c r="C53" s="130">
        <f>[2]基础状态预期!$D53</f>
        <v>153.02723536432757</v>
      </c>
      <c r="D53" s="130">
        <f>[2]基础状态预期!$C53</f>
        <v>40420</v>
      </c>
      <c r="E53" s="132">
        <f>投放验证!L47</f>
        <v>5</v>
      </c>
      <c r="F53" s="132">
        <f>投放验证!M47</f>
        <v>16</v>
      </c>
      <c r="G53" s="132">
        <f>投放验证!N47</f>
        <v>24</v>
      </c>
      <c r="H53" s="132">
        <f>投放验证!O47</f>
        <v>8</v>
      </c>
      <c r="I53" s="132">
        <f>投放验证!P47</f>
        <v>7</v>
      </c>
      <c r="J53" s="132">
        <f>投放验证!Q47</f>
        <v>7</v>
      </c>
      <c r="K53" s="132">
        <f>投放验证!R47</f>
        <v>7</v>
      </c>
      <c r="L53" s="132">
        <f>投放验证!S47</f>
        <v>6.5882017927953385</v>
      </c>
      <c r="M53" s="132">
        <f>IF(E53=0,0,MAX(求节点(战法升级!$B$11:$B$17,战法升级!C$11:C$17,I53),0))</f>
        <v>35</v>
      </c>
      <c r="N53" s="132">
        <f>IF(F53=0,0,MAX(求节点(战法升级!$B$11:$B$17,战法升级!D$11:D$17,J53),0))</f>
        <v>35</v>
      </c>
      <c r="O53" s="132">
        <f>IF(G53=0,0,MAX(求节点(战法升级!$B$11:$B$17,战法升级!E$11:E$17,K53),0))</f>
        <v>35</v>
      </c>
      <c r="P53" s="132">
        <f>IF(H53=0,0,MAX(求节点(战法升级!$B$11:$B$17,战法升级!F$11:F$17,L53),0))</f>
        <v>32.941008963976692</v>
      </c>
      <c r="Q53" s="132">
        <f>IF(I53="",0,MIN(E53/2,6-SUM(R53:$T53)))</f>
        <v>0</v>
      </c>
      <c r="R53" s="132">
        <f>IF(J53="",0,MIN(F53/2,6-SUM(S53:$T53)))</f>
        <v>0</v>
      </c>
      <c r="S53" s="132">
        <f>IF(K53="",0,MIN(G53/2,6-SUM(T53:$T53)))</f>
        <v>2</v>
      </c>
      <c r="T53" s="132">
        <f t="shared" si="0"/>
        <v>4</v>
      </c>
      <c r="U53" s="132">
        <f>MIN(E53,SUM(战法升星!$R41:$U41)-SUM(V53:$X53))</f>
        <v>0</v>
      </c>
      <c r="V53" s="132">
        <f>MIN(F53,SUM(战法升星!$R41:$U41)-SUM(W53:$X53))</f>
        <v>0</v>
      </c>
      <c r="W53" s="132">
        <f>MIN(G53,SUM(战法升星!$R41:$U41)-SUM($X53:X53))</f>
        <v>4</v>
      </c>
      <c r="X53" s="132">
        <f>MIN(H53,SUM(战法升星!R41:U41))</f>
        <v>8</v>
      </c>
      <c r="AK53" s="6"/>
    </row>
    <row r="54" spans="2:37" s="129" customFormat="1" x14ac:dyDescent="0.15">
      <c r="B54" s="129">
        <v>41</v>
      </c>
      <c r="C54" s="130">
        <f>[2]基础状态预期!$D54</f>
        <v>156.52008914974525</v>
      </c>
      <c r="D54" s="130">
        <f>[2]基础状态预期!$C54</f>
        <v>51520</v>
      </c>
      <c r="E54" s="132">
        <f>投放验证!L48</f>
        <v>5</v>
      </c>
      <c r="F54" s="132">
        <f>投放验证!M48</f>
        <v>16</v>
      </c>
      <c r="G54" s="132">
        <f>投放验证!N48</f>
        <v>24</v>
      </c>
      <c r="H54" s="132">
        <f>投放验证!O48</f>
        <v>8</v>
      </c>
      <c r="I54" s="132">
        <f>投放验证!P48</f>
        <v>7</v>
      </c>
      <c r="J54" s="132">
        <f>投放验证!Q48</f>
        <v>7</v>
      </c>
      <c r="K54" s="132">
        <f>投放验证!R48</f>
        <v>7</v>
      </c>
      <c r="L54" s="132">
        <f>投放验证!S48</f>
        <v>6.6583219455519824</v>
      </c>
      <c r="M54" s="132">
        <f>IF(E54=0,0,MAX(求节点(战法升级!$B$11:$B$17,战法升级!C$11:C$17,I54),0))</f>
        <v>35</v>
      </c>
      <c r="N54" s="132">
        <f>IF(F54=0,0,MAX(求节点(战法升级!$B$11:$B$17,战法升级!D$11:D$17,J54),0))</f>
        <v>35</v>
      </c>
      <c r="O54" s="132">
        <f>IF(G54=0,0,MAX(求节点(战法升级!$B$11:$B$17,战法升级!E$11:E$17,K54),0))</f>
        <v>35</v>
      </c>
      <c r="P54" s="132">
        <f>IF(H54=0,0,MAX(求节点(战法升级!$B$11:$B$17,战法升级!F$11:F$17,L54),0))</f>
        <v>33.291609727759912</v>
      </c>
      <c r="Q54" s="132">
        <f>IF(I54="",0,MIN(E54/2,6-SUM(R54:$T54)))</f>
        <v>0</v>
      </c>
      <c r="R54" s="132">
        <f>IF(J54="",0,MIN(F54/2,6-SUM(S54:$T54)))</f>
        <v>0</v>
      </c>
      <c r="S54" s="132">
        <f>IF(K54="",0,MIN(G54/2,6-SUM(T54:$T54)))</f>
        <v>2</v>
      </c>
      <c r="T54" s="132">
        <f t="shared" si="0"/>
        <v>4</v>
      </c>
      <c r="U54" s="132">
        <f>MIN(E54,SUM(战法升星!$R42:$U42)-SUM(V54:$X54))</f>
        <v>0</v>
      </c>
      <c r="V54" s="132">
        <f>MIN(F54,SUM(战法升星!$R42:$U42)-SUM(W54:$X54))</f>
        <v>0</v>
      </c>
      <c r="W54" s="132">
        <f>MIN(G54,SUM(战法升星!$R42:$U42)-SUM($X54:X54))</f>
        <v>4</v>
      </c>
      <c r="X54" s="132">
        <f>MIN(H54,SUM(战法升星!R42:U42))</f>
        <v>8</v>
      </c>
      <c r="AK54" s="6"/>
    </row>
    <row r="55" spans="2:37" x14ac:dyDescent="0.15">
      <c r="B55" s="129">
        <v>42</v>
      </c>
      <c r="C55" s="130">
        <f>[2]基础状态预期!$D55</f>
        <v>159.99202506384199</v>
      </c>
      <c r="D55" s="130">
        <f>[2]基础状态预期!$C55</f>
        <v>65500</v>
      </c>
      <c r="E55" s="132">
        <f>投放验证!L49</f>
        <v>5</v>
      </c>
      <c r="F55" s="132">
        <f>投放验证!M49</f>
        <v>16</v>
      </c>
      <c r="G55" s="132">
        <f>投放验证!N49</f>
        <v>24</v>
      </c>
      <c r="H55" s="132">
        <f>投放验证!O49</f>
        <v>8</v>
      </c>
      <c r="I55" s="132">
        <f>投放验证!P49</f>
        <v>7</v>
      </c>
      <c r="J55" s="132">
        <f>投放验证!Q49</f>
        <v>7</v>
      </c>
      <c r="K55" s="132">
        <f>投放验证!R49</f>
        <v>7</v>
      </c>
      <c r="L55" s="132">
        <f>投放验证!S49</f>
        <v>6.7280221653762808</v>
      </c>
      <c r="M55" s="132">
        <f>IF(E55=0,0,MAX(求节点(战法升级!$B$11:$B$17,战法升级!C$11:C$17,I55),0))</f>
        <v>35</v>
      </c>
      <c r="N55" s="132">
        <f>IF(F55=0,0,MAX(求节点(战法升级!$B$11:$B$17,战法升级!D$11:D$17,J55),0))</f>
        <v>35</v>
      </c>
      <c r="O55" s="132">
        <f>IF(G55=0,0,MAX(求节点(战法升级!$B$11:$B$17,战法升级!E$11:E$17,K55),0))</f>
        <v>35</v>
      </c>
      <c r="P55" s="132">
        <f>IF(H55=0,0,MAX(求节点(战法升级!$B$11:$B$17,战法升级!F$11:F$17,L55),0))</f>
        <v>33.640110826881404</v>
      </c>
      <c r="Q55" s="132">
        <f>IF(I55="",0,MIN(E55/2,6-SUM(R55:$T55)))</f>
        <v>0</v>
      </c>
      <c r="R55" s="132">
        <f>IF(J55="",0,MIN(F55/2,6-SUM(S55:$T55)))</f>
        <v>0</v>
      </c>
      <c r="S55" s="132">
        <f>IF(K55="",0,MIN(G55/2,6-SUM(T55:$T55)))</f>
        <v>2</v>
      </c>
      <c r="T55" s="132">
        <f t="shared" si="0"/>
        <v>4</v>
      </c>
      <c r="U55" s="132">
        <f>MIN(E55,SUM(战法升星!$R43:$U43)-SUM(V55:$X55))</f>
        <v>0</v>
      </c>
      <c r="V55" s="132">
        <f>MIN(F55,SUM(战法升星!$R43:$U43)-SUM(W55:$X55))</f>
        <v>0</v>
      </c>
      <c r="W55" s="132">
        <f>MIN(G55,SUM(战法升星!$R43:$U43)-SUM($X55:X55))</f>
        <v>4</v>
      </c>
      <c r="X55" s="132">
        <f>MIN(H55,SUM(战法升星!R43:U43))</f>
        <v>8</v>
      </c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</row>
    <row r="56" spans="2:37" x14ac:dyDescent="0.15">
      <c r="B56" s="129">
        <v>43</v>
      </c>
      <c r="D56" s="129"/>
      <c r="W56" s="70"/>
      <c r="X56" s="70"/>
      <c r="Y56" s="70"/>
      <c r="Z56" s="70"/>
    </row>
    <row r="57" spans="2:37" x14ac:dyDescent="0.15">
      <c r="B57" s="129">
        <v>44</v>
      </c>
    </row>
    <row r="58" spans="2:37" x14ac:dyDescent="0.15">
      <c r="B58" s="129">
        <v>45</v>
      </c>
    </row>
    <row r="59" spans="2:37" x14ac:dyDescent="0.15">
      <c r="B59" s="129">
        <v>1</v>
      </c>
      <c r="C59" s="160" t="s">
        <v>34</v>
      </c>
      <c r="D59" s="160"/>
      <c r="E59" s="160"/>
      <c r="F59" s="160"/>
      <c r="G59" s="160"/>
      <c r="H59" s="160"/>
      <c r="I59" s="160"/>
      <c r="J59" s="160"/>
      <c r="K59" s="160"/>
      <c r="L59" s="160"/>
      <c r="M59" s="160"/>
      <c r="N59" s="160"/>
      <c r="O59" s="160"/>
      <c r="P59" s="160"/>
      <c r="Q59" s="28"/>
      <c r="R59" s="28"/>
      <c r="S59" s="28"/>
    </row>
    <row r="60" spans="2:37" x14ac:dyDescent="0.15">
      <c r="B60" s="129">
        <v>2</v>
      </c>
      <c r="C60" s="54"/>
      <c r="D60" s="54"/>
      <c r="E60" s="160" t="s">
        <v>53</v>
      </c>
      <c r="F60" s="160"/>
      <c r="G60" s="160"/>
      <c r="H60" s="160"/>
      <c r="I60" s="161" t="s">
        <v>22</v>
      </c>
      <c r="J60" s="162"/>
      <c r="K60" s="162"/>
      <c r="L60" s="163"/>
      <c r="M60" s="160" t="s">
        <v>55</v>
      </c>
      <c r="N60" s="160"/>
      <c r="O60" s="160"/>
      <c r="P60" s="160"/>
      <c r="Q60" s="160" t="s">
        <v>88</v>
      </c>
      <c r="R60" s="160"/>
      <c r="S60" s="160"/>
      <c r="T60" s="160"/>
      <c r="U60" s="160" t="s">
        <v>132</v>
      </c>
      <c r="V60" s="160"/>
      <c r="W60" s="160"/>
      <c r="X60" s="160"/>
    </row>
    <row r="61" spans="2:37" x14ac:dyDescent="0.15">
      <c r="B61" s="129">
        <v>3</v>
      </c>
      <c r="C61" s="54" t="s">
        <v>161</v>
      </c>
      <c r="D61" s="54" t="s">
        <v>28</v>
      </c>
      <c r="E61" s="54" t="s">
        <v>24</v>
      </c>
      <c r="F61" s="54" t="s">
        <v>25</v>
      </c>
      <c r="G61" s="54" t="s">
        <v>26</v>
      </c>
      <c r="H61" s="54" t="s">
        <v>184</v>
      </c>
      <c r="I61" s="54" t="s">
        <v>24</v>
      </c>
      <c r="J61" s="54" t="s">
        <v>25</v>
      </c>
      <c r="K61" s="54" t="s">
        <v>26</v>
      </c>
      <c r="L61" s="54" t="s">
        <v>184</v>
      </c>
      <c r="M61" s="54" t="s">
        <v>24</v>
      </c>
      <c r="N61" s="54" t="s">
        <v>25</v>
      </c>
      <c r="O61" s="54" t="s">
        <v>26</v>
      </c>
      <c r="P61" s="54" t="s">
        <v>184</v>
      </c>
      <c r="Q61" s="54" t="s">
        <v>6</v>
      </c>
      <c r="R61" s="54" t="s">
        <v>7</v>
      </c>
      <c r="S61" s="54" t="s">
        <v>8</v>
      </c>
      <c r="T61" s="54" t="s">
        <v>184</v>
      </c>
      <c r="U61" s="69" t="s">
        <v>6</v>
      </c>
      <c r="V61" s="69" t="s">
        <v>7</v>
      </c>
      <c r="W61" s="69" t="s">
        <v>8</v>
      </c>
      <c r="X61" s="69" t="s">
        <v>184</v>
      </c>
    </row>
    <row r="62" spans="2:37" x14ac:dyDescent="0.15">
      <c r="B62" s="129">
        <v>4</v>
      </c>
      <c r="C62" s="130">
        <f>[2]基础状态预期!$D62</f>
        <v>9.9592453074578113</v>
      </c>
      <c r="D62" s="130">
        <f>[2]基础状态预期!$C62</f>
        <v>0.85</v>
      </c>
      <c r="E62" s="62">
        <f>投放验证!L56</f>
        <v>5</v>
      </c>
      <c r="F62" s="62">
        <f>投放验证!M56</f>
        <v>4</v>
      </c>
      <c r="G62" s="62">
        <f>投放验证!N56</f>
        <v>2</v>
      </c>
      <c r="H62" s="62">
        <f>投放验证!O56</f>
        <v>0</v>
      </c>
      <c r="I62" s="62">
        <f>投放验证!P56</f>
        <v>1.5291505977933275</v>
      </c>
      <c r="J62" s="62">
        <f>投放验证!Q56</f>
        <v>2</v>
      </c>
      <c r="K62" s="62">
        <f>投放验证!R56</f>
        <v>3</v>
      </c>
      <c r="L62" s="62">
        <f>投放验证!S56</f>
        <v>0</v>
      </c>
      <c r="M62" s="62">
        <f>IF(E62=0,0,MAX(求节点(战法升级!$B$11:$B$17,战法升级!C$11:C$17,I62),0))</f>
        <v>7.6457529889666374</v>
      </c>
      <c r="N62" s="62">
        <f>IF(F62=0,0,MAX(求节点(战法升级!$B$11:$B$17,战法升级!D$11:D$17,J62),0))</f>
        <v>10</v>
      </c>
      <c r="O62" s="62">
        <f>IF(G62=0,0,MAX(求节点(战法升级!$B$11:$B$17,战法升级!E$11:E$17,K62),0))</f>
        <v>15</v>
      </c>
      <c r="P62" s="62">
        <f>IF(H62=0,0,MAX(求节点(战法升级!$B$11:$B$17,战法升级!F$11:F$17,L62),0))</f>
        <v>0</v>
      </c>
      <c r="Q62" s="62">
        <f>IF(I62="",0,MIN(E62/2,6-SUM(R62:$T62)))</f>
        <v>2.5</v>
      </c>
      <c r="R62" s="62">
        <f>IF(J62="",0,MIN(F62/2,6-SUM(S62:$T62)))</f>
        <v>2</v>
      </c>
      <c r="S62" s="62">
        <f>IF(K62="",0,MIN(G62/2,6-SUM(T62:$T62)))</f>
        <v>1</v>
      </c>
      <c r="T62" s="62">
        <f>IF(H62="",0,MIN(H62/2,6))</f>
        <v>0</v>
      </c>
      <c r="U62" s="69">
        <f>MIN(E62,SUM(战法升星!$R50:$U50)-SUM(V62:$X62))</f>
        <v>0</v>
      </c>
      <c r="V62" s="69">
        <f>MIN(F62,SUM(战法升星!$R50:$U50)-SUM(W62:$X62))</f>
        <v>0</v>
      </c>
      <c r="W62" s="69">
        <f>MIN(G62,SUM(战法升星!$R50:$U50)-SUM($X62:X62))</f>
        <v>0.43507450180213736</v>
      </c>
      <c r="X62" s="69">
        <f>MIN(H62,SUM(战法升星!R50:U50))</f>
        <v>0</v>
      </c>
    </row>
    <row r="63" spans="2:37" x14ac:dyDescent="0.15">
      <c r="B63" s="129">
        <v>5</v>
      </c>
      <c r="C63" s="130">
        <f>[2]基础状态预期!$D63</f>
        <v>19.766822802328868</v>
      </c>
      <c r="D63" s="130">
        <f>[2]基础状态预期!$C63</f>
        <v>2.5499999999999998</v>
      </c>
      <c r="E63" s="132">
        <f>投放验证!L57</f>
        <v>5</v>
      </c>
      <c r="F63" s="132">
        <f>投放验证!M57</f>
        <v>9</v>
      </c>
      <c r="G63" s="132">
        <f>投放验证!N57</f>
        <v>4</v>
      </c>
      <c r="H63" s="132">
        <f>投放验证!O57</f>
        <v>0</v>
      </c>
      <c r="I63" s="132">
        <f>投放验证!P57</f>
        <v>2.7053291492009288</v>
      </c>
      <c r="J63" s="132">
        <f>投放验证!Q57</f>
        <v>2</v>
      </c>
      <c r="K63" s="132">
        <f>投放验证!R57</f>
        <v>3</v>
      </c>
      <c r="L63" s="132">
        <f>投放验证!S57</f>
        <v>0</v>
      </c>
      <c r="M63" s="132">
        <f>IF(E63=0,0,MAX(求节点(战法升级!$B$11:$B$17,战法升级!C$11:C$17,I63),0))</f>
        <v>13.526645746004643</v>
      </c>
      <c r="N63" s="132">
        <f>IF(F63=0,0,MAX(求节点(战法升级!$B$11:$B$17,战法升级!D$11:D$17,J63),0))</f>
        <v>10</v>
      </c>
      <c r="O63" s="132">
        <f>IF(G63=0,0,MAX(求节点(战法升级!$B$11:$B$17,战法升级!E$11:E$17,K63),0))</f>
        <v>15</v>
      </c>
      <c r="P63" s="132">
        <f>IF(H63=0,0,MAX(求节点(战法升级!$B$11:$B$17,战法升级!F$11:F$17,L63),0))</f>
        <v>0</v>
      </c>
      <c r="Q63" s="132">
        <f>IF(I63="",0,MIN(E63/2,6-SUM(R63:$T63)))</f>
        <v>0</v>
      </c>
      <c r="R63" s="132">
        <f>IF(J63="",0,MIN(F63/2,6-SUM(S63:$T63)))</f>
        <v>4</v>
      </c>
      <c r="S63" s="132">
        <f>IF(K63="",0,MIN(G63/2,6-SUM(T63:$T63)))</f>
        <v>2</v>
      </c>
      <c r="T63" s="132">
        <f t="shared" ref="T63:T100" si="1">IF(H63="",0,MIN(H63/2,6))</f>
        <v>0</v>
      </c>
      <c r="U63" s="132">
        <f>MIN(E63,SUM(战法升星!$R51:$U51)-SUM(V63:$X63))</f>
        <v>0</v>
      </c>
      <c r="V63" s="132">
        <f>MIN(F63,SUM(战法升星!$R51:$U51)-SUM(W63:$X63))</f>
        <v>2</v>
      </c>
      <c r="W63" s="132">
        <f>MIN(G63,SUM(战法升星!$R51:$U51)-SUM($X63:X63))</f>
        <v>4</v>
      </c>
      <c r="X63" s="132">
        <f>MIN(H63,SUM(战法升星!R51:U51))</f>
        <v>0</v>
      </c>
    </row>
    <row r="64" spans="2:37" x14ac:dyDescent="0.15">
      <c r="B64" s="129">
        <v>6</v>
      </c>
      <c r="C64" s="130">
        <f>[2]基础状态预期!$D64</f>
        <v>27.773265580596355</v>
      </c>
      <c r="D64" s="130">
        <f>[2]基础状态预期!$C64</f>
        <v>5.0999999999999996</v>
      </c>
      <c r="E64" s="132">
        <f>投放验证!L58</f>
        <v>5</v>
      </c>
      <c r="F64" s="132">
        <f>投放验证!M58</f>
        <v>16</v>
      </c>
      <c r="G64" s="132">
        <f>投放验证!N58</f>
        <v>6</v>
      </c>
      <c r="H64" s="132">
        <f>投放验证!O58</f>
        <v>0</v>
      </c>
      <c r="I64" s="132">
        <f>投放验证!P58</f>
        <v>3.5155237467851026</v>
      </c>
      <c r="J64" s="132">
        <f>投放验证!Q58</f>
        <v>2</v>
      </c>
      <c r="K64" s="132">
        <f>投放验证!R58</f>
        <v>3</v>
      </c>
      <c r="L64" s="132">
        <f>投放验证!S58</f>
        <v>0</v>
      </c>
      <c r="M64" s="132">
        <f>IF(E64=0,0,MAX(求节点(战法升级!$B$11:$B$17,战法升级!C$11:C$17,I64),0))</f>
        <v>17.577618733925512</v>
      </c>
      <c r="N64" s="132">
        <f>IF(F64=0,0,MAX(求节点(战法升级!$B$11:$B$17,战法升级!D$11:D$17,J64),0))</f>
        <v>10</v>
      </c>
      <c r="O64" s="132">
        <f>IF(G64=0,0,MAX(求节点(战法升级!$B$11:$B$17,战法升级!E$11:E$17,K64),0))</f>
        <v>15</v>
      </c>
      <c r="P64" s="132">
        <f>IF(H64=0,0,MAX(求节点(战法升级!$B$11:$B$17,战法升级!F$11:F$17,L64),0))</f>
        <v>0</v>
      </c>
      <c r="Q64" s="132">
        <f>IF(I64="",0,MIN(E64/2,6-SUM(R64:$T64)))</f>
        <v>0</v>
      </c>
      <c r="R64" s="132">
        <f>IF(J64="",0,MIN(F64/2,6-SUM(S64:$T64)))</f>
        <v>3</v>
      </c>
      <c r="S64" s="132">
        <f>IF(K64="",0,MIN(G64/2,6-SUM(T64:$T64)))</f>
        <v>3</v>
      </c>
      <c r="T64" s="132">
        <f t="shared" si="1"/>
        <v>0</v>
      </c>
      <c r="U64" s="132">
        <f>MIN(E64,SUM(战法升星!$R52:$U52)-SUM(V64:$X64))</f>
        <v>0</v>
      </c>
      <c r="V64" s="132">
        <f>MIN(F64,SUM(战法升星!$R52:$U52)-SUM(W64:$X64))</f>
        <v>0</v>
      </c>
      <c r="W64" s="132">
        <f>MIN(G64,SUM(战法升星!$R52:$U52)-SUM($X64:X64))</f>
        <v>6</v>
      </c>
      <c r="X64" s="132">
        <f>MIN(H64,SUM(战法升星!R52:U52))</f>
        <v>0</v>
      </c>
    </row>
    <row r="65" spans="2:37" x14ac:dyDescent="0.15">
      <c r="B65" s="129">
        <v>7</v>
      </c>
      <c r="C65" s="130">
        <f>[2]基础状态预期!$D65</f>
        <v>34.250806171891597</v>
      </c>
      <c r="D65" s="130">
        <f>[2]基础状态预期!$C65</f>
        <v>8.5</v>
      </c>
      <c r="E65" s="132">
        <f>投放验证!L59</f>
        <v>5</v>
      </c>
      <c r="F65" s="132">
        <f>投放验证!M59</f>
        <v>16</v>
      </c>
      <c r="G65" s="132">
        <f>投放验证!N59</f>
        <v>9</v>
      </c>
      <c r="H65" s="132">
        <f>投放验证!O59</f>
        <v>0</v>
      </c>
      <c r="I65" s="132">
        <f>投放验证!P59</f>
        <v>4.1436719883720841</v>
      </c>
      <c r="J65" s="132">
        <f>投放验证!Q59</f>
        <v>2.4788861918604543</v>
      </c>
      <c r="K65" s="132">
        <f>投放验证!R59</f>
        <v>3</v>
      </c>
      <c r="L65" s="132">
        <f>投放验证!S59</f>
        <v>0</v>
      </c>
      <c r="M65" s="132">
        <f>IF(E65=0,0,MAX(求节点(战法升级!$B$11:$B$17,战法升级!C$11:C$17,I65),0))</f>
        <v>20.71835994186042</v>
      </c>
      <c r="N65" s="132">
        <f>IF(F65=0,0,MAX(求节点(战法升级!$B$11:$B$17,战法升级!D$11:D$17,J65),0))</f>
        <v>12.394430959302271</v>
      </c>
      <c r="O65" s="132">
        <f>IF(G65=0,0,MAX(求节点(战法升级!$B$11:$B$17,战法升级!E$11:E$17,K65),0))</f>
        <v>15</v>
      </c>
      <c r="P65" s="132">
        <f>IF(H65=0,0,MAX(求节点(战法升级!$B$11:$B$17,战法升级!F$11:F$17,L65),0))</f>
        <v>0</v>
      </c>
      <c r="Q65" s="132">
        <f>IF(I65="",0,MIN(E65/2,6-SUM(R65:$T65)))</f>
        <v>0</v>
      </c>
      <c r="R65" s="132">
        <f>IF(J65="",0,MIN(F65/2,6-SUM(S65:$T65)))</f>
        <v>1.5</v>
      </c>
      <c r="S65" s="132">
        <f>IF(K65="",0,MIN(G65/2,6-SUM(T65:$T65)))</f>
        <v>4.5</v>
      </c>
      <c r="T65" s="132">
        <f t="shared" si="1"/>
        <v>0</v>
      </c>
      <c r="U65" s="132">
        <f>MIN(E65,SUM(战法升星!$R53:$U53)-SUM(V65:$X65))</f>
        <v>0</v>
      </c>
      <c r="V65" s="132">
        <f>MIN(F65,SUM(战法升星!$R53:$U53)-SUM(W65:$X65))</f>
        <v>5.34801809385268E-2</v>
      </c>
      <c r="W65" s="132">
        <f>MIN(G65,SUM(战法升星!$R53:$U53)-SUM($X65:X65))</f>
        <v>9</v>
      </c>
      <c r="X65" s="132">
        <f>MIN(H65,SUM(战法升星!R53:U53))</f>
        <v>0</v>
      </c>
    </row>
    <row r="66" spans="2:37" x14ac:dyDescent="0.15">
      <c r="B66" s="129">
        <v>8</v>
      </c>
      <c r="C66" s="130">
        <f>[2]基础状态预期!$D66</f>
        <v>39.661158518499626</v>
      </c>
      <c r="D66" s="130">
        <f>[2]基础状态预期!$C66</f>
        <v>12.75</v>
      </c>
      <c r="E66" s="132">
        <f>投放验证!L60</f>
        <v>5</v>
      </c>
      <c r="F66" s="132">
        <f>投放验证!M60</f>
        <v>16</v>
      </c>
      <c r="G66" s="132">
        <f>投放验证!N60</f>
        <v>13</v>
      </c>
      <c r="H66" s="132">
        <f>投放验证!O60</f>
        <v>0</v>
      </c>
      <c r="I66" s="132">
        <f>投放验证!P60</f>
        <v>4.5373992990636429</v>
      </c>
      <c r="J66" s="132">
        <f>投放验证!Q60</f>
        <v>2.9880163349960904</v>
      </c>
      <c r="K66" s="132">
        <f>投放验证!R60</f>
        <v>3</v>
      </c>
      <c r="L66" s="132">
        <f>投放验证!S60</f>
        <v>0</v>
      </c>
      <c r="M66" s="132">
        <f>IF(E66=0,0,MAX(求节点(战法升级!$B$11:$B$17,战法升级!C$11:C$17,I66),0))</f>
        <v>22.686996495318215</v>
      </c>
      <c r="N66" s="132">
        <f>IF(F66=0,0,MAX(求节点(战法升级!$B$11:$B$17,战法升级!D$11:D$17,J66),0))</f>
        <v>14.940081674980451</v>
      </c>
      <c r="O66" s="132">
        <f>IF(G66=0,0,MAX(求节点(战法升级!$B$11:$B$17,战法升级!E$11:E$17,K66),0))</f>
        <v>15</v>
      </c>
      <c r="P66" s="132">
        <f>IF(H66=0,0,MAX(求节点(战法升级!$B$11:$B$17,战法升级!F$11:F$17,L66),0))</f>
        <v>0</v>
      </c>
      <c r="Q66" s="132">
        <f>IF(I66="",0,MIN(E66/2,6-SUM(R66:$T66)))</f>
        <v>0</v>
      </c>
      <c r="R66" s="132">
        <f>IF(J66="",0,MIN(F66/2,6-SUM(S66:$T66)))</f>
        <v>0</v>
      </c>
      <c r="S66" s="132">
        <f>IF(K66="",0,MIN(G66/2,6-SUM(T66:$T66)))</f>
        <v>6</v>
      </c>
      <c r="T66" s="132">
        <f t="shared" si="1"/>
        <v>0</v>
      </c>
      <c r="U66" s="132">
        <f>MIN(E66,SUM(战法升星!$R54:$U54)-SUM(V66:$X66))</f>
        <v>0</v>
      </c>
      <c r="V66" s="132">
        <f>MIN(F66,SUM(战法升星!$R54:$U54)-SUM(W66:$X66))</f>
        <v>0</v>
      </c>
      <c r="W66" s="132">
        <f>MIN(G66,SUM(战法升星!$R54:$U54)-SUM($X66:X66))</f>
        <v>12</v>
      </c>
      <c r="X66" s="132">
        <f>MIN(H66,SUM(战法升星!R54:U54))</f>
        <v>0</v>
      </c>
    </row>
    <row r="67" spans="2:37" x14ac:dyDescent="0.15">
      <c r="B67" s="129">
        <v>9</v>
      </c>
      <c r="C67" s="130">
        <f>[2]基础状态预期!$D67</f>
        <v>43.535389560453282</v>
      </c>
      <c r="D67" s="130">
        <f>[2]基础状态预期!$C67</f>
        <v>17</v>
      </c>
      <c r="E67" s="132">
        <f>投放验证!L61</f>
        <v>5</v>
      </c>
      <c r="F67" s="132">
        <f>投放验证!M61</f>
        <v>16</v>
      </c>
      <c r="G67" s="132">
        <f>投放验证!N61</f>
        <v>16</v>
      </c>
      <c r="H67" s="132">
        <f>投放验证!O61</f>
        <v>0</v>
      </c>
      <c r="I67" s="132">
        <f>投放验证!P61</f>
        <v>4.9233107395287314</v>
      </c>
      <c r="J67" s="132">
        <f>投放验证!Q61</f>
        <v>3.2435198746953007</v>
      </c>
      <c r="K67" s="132">
        <f>投放验证!R61</f>
        <v>3</v>
      </c>
      <c r="L67" s="132">
        <f>投放验证!S61</f>
        <v>0</v>
      </c>
      <c r="M67" s="132">
        <f>IF(E67=0,0,MAX(求节点(战法升级!$B$11:$B$17,战法升级!C$11:C$17,I67),0))</f>
        <v>24.616553697643656</v>
      </c>
      <c r="N67" s="132">
        <f>IF(F67=0,0,MAX(求节点(战法升级!$B$11:$B$17,战法升级!D$11:D$17,J67),0))</f>
        <v>16.217599373476503</v>
      </c>
      <c r="O67" s="132">
        <f>IF(G67=0,0,MAX(求节点(战法升级!$B$11:$B$17,战法升级!E$11:E$17,K67),0))</f>
        <v>15</v>
      </c>
      <c r="P67" s="132">
        <f>IF(H67=0,0,MAX(求节点(战法升级!$B$11:$B$17,战法升级!F$11:F$17,L67),0))</f>
        <v>0</v>
      </c>
      <c r="Q67" s="132">
        <f>IF(I67="",0,MIN(E67/2,6-SUM(R67:$T67)))</f>
        <v>0</v>
      </c>
      <c r="R67" s="132">
        <f>IF(J67="",0,MIN(F67/2,6-SUM(S67:$T67)))</f>
        <v>0</v>
      </c>
      <c r="S67" s="132">
        <f>IF(K67="",0,MIN(G67/2,6-SUM(T67:$T67)))</f>
        <v>6</v>
      </c>
      <c r="T67" s="132">
        <f t="shared" si="1"/>
        <v>0</v>
      </c>
      <c r="U67" s="132">
        <f>MIN(E67,SUM(战法升星!$R55:$U55)-SUM(V67:$X67))</f>
        <v>0</v>
      </c>
      <c r="V67" s="132">
        <f>MIN(F67,SUM(战法升星!$R55:$U55)-SUM(W67:$X67))</f>
        <v>0</v>
      </c>
      <c r="W67" s="132">
        <f>MIN(G67,SUM(战法升星!$R55:$U55)-SUM($X67:X67))</f>
        <v>12</v>
      </c>
      <c r="X67" s="132">
        <f>MIN(H67,SUM(战法升星!R55:U55))</f>
        <v>0</v>
      </c>
    </row>
    <row r="68" spans="2:37" x14ac:dyDescent="0.15">
      <c r="B68" s="129">
        <v>10</v>
      </c>
      <c r="C68" s="130">
        <f>[2]基础状态预期!$D68</f>
        <v>49.178590903134719</v>
      </c>
      <c r="D68" s="130">
        <f>[2]基础状态预期!$C68</f>
        <v>25.5</v>
      </c>
      <c r="E68" s="132">
        <f>投放验证!L62</f>
        <v>5</v>
      </c>
      <c r="F68" s="132">
        <f>投放验证!M62</f>
        <v>16</v>
      </c>
      <c r="G68" s="132">
        <f>投放验证!N62</f>
        <v>22</v>
      </c>
      <c r="H68" s="132">
        <f>投放验证!O62</f>
        <v>0</v>
      </c>
      <c r="I68" s="132">
        <f>投放验证!P62</f>
        <v>5.3443101976350915</v>
      </c>
      <c r="J68" s="132">
        <f>投放验证!Q62</f>
        <v>3.7383321521143427</v>
      </c>
      <c r="K68" s="132">
        <f>投放验证!R62</f>
        <v>3</v>
      </c>
      <c r="L68" s="132">
        <f>投放验证!S62</f>
        <v>0</v>
      </c>
      <c r="M68" s="132">
        <f>IF(E68=0,0,MAX(求节点(战法升级!$B$11:$B$17,战法升级!C$11:C$17,I68),0))</f>
        <v>26.721550988175458</v>
      </c>
      <c r="N68" s="132">
        <f>IF(F68=0,0,MAX(求节点(战法升级!$B$11:$B$17,战法升级!D$11:D$17,J68),0))</f>
        <v>18.691660760571715</v>
      </c>
      <c r="O68" s="132">
        <f>IF(G68=0,0,MAX(求节点(战法升级!$B$11:$B$17,战法升级!E$11:E$17,K68),0))</f>
        <v>15</v>
      </c>
      <c r="P68" s="132">
        <f>IF(H68=0,0,MAX(求节点(战法升级!$B$11:$B$17,战法升级!F$11:F$17,L68),0))</f>
        <v>0</v>
      </c>
      <c r="Q68" s="132">
        <f>IF(I68="",0,MIN(E68/2,6-SUM(R68:$T68)))</f>
        <v>0</v>
      </c>
      <c r="R68" s="132">
        <f>IF(J68="",0,MIN(F68/2,6-SUM(S68:$T68)))</f>
        <v>0</v>
      </c>
      <c r="S68" s="132">
        <f>IF(K68="",0,MIN(G68/2,6-SUM(T68:$T68)))</f>
        <v>6</v>
      </c>
      <c r="T68" s="132">
        <f t="shared" si="1"/>
        <v>0</v>
      </c>
      <c r="U68" s="132">
        <f>MIN(E68,SUM(战法升星!$R56:$U56)-SUM(V68:$X68))</f>
        <v>0</v>
      </c>
      <c r="V68" s="132">
        <f>MIN(F68,SUM(战法升星!$R56:$U56)-SUM(W68:$X68))</f>
        <v>0</v>
      </c>
      <c r="W68" s="132">
        <f>MIN(G68,SUM(战法升星!$R56:$U56)-SUM($X68:X68))</f>
        <v>12</v>
      </c>
      <c r="X68" s="132">
        <f>MIN(H68,SUM(战法升星!R56:U56))</f>
        <v>0</v>
      </c>
    </row>
    <row r="69" spans="2:37" x14ac:dyDescent="0.15">
      <c r="B69" s="129">
        <v>11</v>
      </c>
      <c r="C69" s="130">
        <f>[2]基础状态预期!$D69</f>
        <v>53.226994578658328</v>
      </c>
      <c r="D69" s="130">
        <f>[2]基础状态预期!$C69</f>
        <v>34</v>
      </c>
      <c r="E69" s="132">
        <f>投放验证!L63</f>
        <v>5</v>
      </c>
      <c r="F69" s="132">
        <f>投放验证!M63</f>
        <v>16</v>
      </c>
      <c r="G69" s="132">
        <f>投放验证!N63</f>
        <v>24</v>
      </c>
      <c r="H69" s="132">
        <f>投放验证!O63</f>
        <v>0</v>
      </c>
      <c r="I69" s="132">
        <f>投放验证!P63</f>
        <v>5.7353758271404347</v>
      </c>
      <c r="J69" s="132">
        <f>投放验证!Q63</f>
        <v>4.1220102330649357</v>
      </c>
      <c r="K69" s="132">
        <f>投放验证!R63</f>
        <v>3.196810915269265</v>
      </c>
      <c r="L69" s="132">
        <f>投放验证!S63</f>
        <v>0</v>
      </c>
      <c r="M69" s="132">
        <f>IF(E69=0,0,MAX(求节点(战法升级!$B$11:$B$17,战法升级!C$11:C$17,I69),0))</f>
        <v>28.676879135702173</v>
      </c>
      <c r="N69" s="132">
        <f>IF(F69=0,0,MAX(求节点(战法升级!$B$11:$B$17,战法升级!D$11:D$17,J69),0))</f>
        <v>20.610051165324677</v>
      </c>
      <c r="O69" s="132">
        <f>IF(G69=0,0,MAX(求节点(战法升级!$B$11:$B$17,战法升级!E$11:E$17,K69),0))</f>
        <v>15.984054576346324</v>
      </c>
      <c r="P69" s="132">
        <f>IF(H69=0,0,MAX(求节点(战法升级!$B$11:$B$17,战法升级!F$11:F$17,L69),0))</f>
        <v>0</v>
      </c>
      <c r="Q69" s="132">
        <f>IF(I69="",0,MIN(E69/2,6-SUM(R69:$T69)))</f>
        <v>0</v>
      </c>
      <c r="R69" s="132">
        <f>IF(J69="",0,MIN(F69/2,6-SUM(S69:$T69)))</f>
        <v>0</v>
      </c>
      <c r="S69" s="132">
        <f>IF(K69="",0,MIN(G69/2,6-SUM(T69:$T69)))</f>
        <v>6</v>
      </c>
      <c r="T69" s="132">
        <f t="shared" si="1"/>
        <v>0</v>
      </c>
      <c r="U69" s="132">
        <f>MIN(E69,SUM(战法升星!$R57:$U57)-SUM(V69:$X69))</f>
        <v>0</v>
      </c>
      <c r="V69" s="132">
        <f>MIN(F69,SUM(战法升星!$R57:$U57)-SUM(W69:$X69))</f>
        <v>0</v>
      </c>
      <c r="W69" s="132">
        <f>MIN(G69,SUM(战法升星!$R57:$U57)-SUM($X69:X69))</f>
        <v>12</v>
      </c>
      <c r="X69" s="132">
        <f>MIN(H69,SUM(战法升星!R57:U57))</f>
        <v>0</v>
      </c>
    </row>
    <row r="70" spans="2:37" x14ac:dyDescent="0.15">
      <c r="B70" s="129">
        <v>12</v>
      </c>
      <c r="C70" s="130">
        <f>[2]基础状态预期!$D70</f>
        <v>59.016342740868758</v>
      </c>
      <c r="D70" s="130">
        <f>[2]基础状态预期!$C70</f>
        <v>51</v>
      </c>
      <c r="E70" s="132">
        <f>投放验证!L64</f>
        <v>5</v>
      </c>
      <c r="F70" s="132">
        <f>投放验证!M64</f>
        <v>16</v>
      </c>
      <c r="G70" s="132">
        <f>投放验证!N64</f>
        <v>24</v>
      </c>
      <c r="H70" s="132">
        <f>投放验证!O64</f>
        <v>0</v>
      </c>
      <c r="I70" s="132">
        <f>投放验证!P64</f>
        <v>6.270583346823928</v>
      </c>
      <c r="J70" s="132">
        <f>投放验证!Q64</f>
        <v>4.639934088251513</v>
      </c>
      <c r="K70" s="132">
        <f>投放验证!R64</f>
        <v>3.7271649429803198</v>
      </c>
      <c r="L70" s="132">
        <f>投放验证!S64</f>
        <v>0</v>
      </c>
      <c r="M70" s="132">
        <f>IF(E70=0,0,MAX(求节点(战法升级!$B$11:$B$17,战法升级!C$11:C$17,I70),0))</f>
        <v>31.352916734119638</v>
      </c>
      <c r="N70" s="132">
        <f>IF(F70=0,0,MAX(求节点(战法升级!$B$11:$B$17,战法升级!D$11:D$17,J70),0))</f>
        <v>23.199670441257567</v>
      </c>
      <c r="O70" s="132">
        <f>IF(G70=0,0,MAX(求节点(战法升级!$B$11:$B$17,战法升级!E$11:E$17,K70),0))</f>
        <v>18.635824714901599</v>
      </c>
      <c r="P70" s="132">
        <f>IF(H70=0,0,MAX(求节点(战法升级!$B$11:$B$17,战法升级!F$11:F$17,L70),0))</f>
        <v>0</v>
      </c>
      <c r="Q70" s="132">
        <f>IF(I70="",0,MIN(E70/2,6-SUM(R70:$T70)))</f>
        <v>0</v>
      </c>
      <c r="R70" s="132">
        <f>IF(J70="",0,MIN(F70/2,6-SUM(S70:$T70)))</f>
        <v>0</v>
      </c>
      <c r="S70" s="132">
        <f>IF(K70="",0,MIN(G70/2,6-SUM(T70:$T70)))</f>
        <v>6</v>
      </c>
      <c r="T70" s="132">
        <f t="shared" si="1"/>
        <v>0</v>
      </c>
      <c r="U70" s="132">
        <f>MIN(E70,SUM(战法升星!$R58:$U58)-SUM(V70:$X70))</f>
        <v>0</v>
      </c>
      <c r="V70" s="132">
        <f>MIN(F70,SUM(战法升星!$R58:$U58)-SUM(W70:$X70))</f>
        <v>0</v>
      </c>
      <c r="W70" s="132">
        <f>MIN(G70,SUM(战法升星!$R58:$U58)-SUM($X70:X70))</f>
        <v>12</v>
      </c>
      <c r="X70" s="132">
        <f>MIN(H70,SUM(战法升星!R58:U58))</f>
        <v>0</v>
      </c>
    </row>
    <row r="71" spans="2:37" x14ac:dyDescent="0.15">
      <c r="B71" s="129">
        <v>13</v>
      </c>
      <c r="C71" s="130">
        <f>[2]基础状态预期!$D71</f>
        <v>64.781009552500748</v>
      </c>
      <c r="D71" s="130">
        <f>[2]基础状态预期!$C71</f>
        <v>76.5</v>
      </c>
      <c r="E71" s="132">
        <f>投放验证!L65</f>
        <v>5</v>
      </c>
      <c r="F71" s="132">
        <f>投放验证!M65</f>
        <v>16</v>
      </c>
      <c r="G71" s="132">
        <f>投放验证!N65</f>
        <v>24</v>
      </c>
      <c r="H71" s="132">
        <f>投放验证!O65</f>
        <v>1</v>
      </c>
      <c r="I71" s="132">
        <f>投放验证!P65</f>
        <v>6.8784779745686304</v>
      </c>
      <c r="J71" s="132">
        <f>投放验证!Q65</f>
        <v>5.2084099355156894</v>
      </c>
      <c r="K71" s="132">
        <f>投放验证!R65</f>
        <v>4.2447744289074807</v>
      </c>
      <c r="L71" s="132">
        <f>投放验证!S65</f>
        <v>3</v>
      </c>
      <c r="M71" s="132">
        <f>IF(E71=0,0,MAX(求节点(战法升级!$B$11:$B$17,战法升级!C$11:C$17,I71),0))</f>
        <v>34.392389872843154</v>
      </c>
      <c r="N71" s="132">
        <f>IF(F71=0,0,MAX(求节点(战法升级!$B$11:$B$17,战法升级!D$11:D$17,J71),0))</f>
        <v>26.042049677578447</v>
      </c>
      <c r="O71" s="132">
        <f>IF(G71=0,0,MAX(求节点(战法升级!$B$11:$B$17,战法升级!E$11:E$17,K71),0))</f>
        <v>21.223872144537403</v>
      </c>
      <c r="P71" s="132">
        <f>IF(H71=0,0,MAX(求节点(战法升级!$B$11:$B$17,战法升级!F$11:F$17,L71),0))</f>
        <v>15</v>
      </c>
      <c r="Q71" s="132">
        <f>IF(I71="",0,MIN(E71/2,6-SUM(R71:$T71)))</f>
        <v>0</v>
      </c>
      <c r="R71" s="132">
        <f>IF(J71="",0,MIN(F71/2,6-SUM(S71:$T71)))</f>
        <v>0</v>
      </c>
      <c r="S71" s="132">
        <f>IF(K71="",0,MIN(G71/2,6-SUM(T71:$T71)))</f>
        <v>5.5</v>
      </c>
      <c r="T71" s="132">
        <f t="shared" si="1"/>
        <v>0.5</v>
      </c>
      <c r="U71" s="132">
        <f>MIN(E71,SUM(战法升星!$R59:$U59)-SUM(V71:$X71))</f>
        <v>0</v>
      </c>
      <c r="V71" s="132">
        <f>MIN(F71,SUM(战法升星!$R59:$U59)-SUM(W71:$X71))</f>
        <v>0</v>
      </c>
      <c r="W71" s="132">
        <f>MIN(G71,SUM(战法升星!$R59:$U59)-SUM($X71:X71))</f>
        <v>11</v>
      </c>
      <c r="X71" s="132">
        <f>MIN(H71,SUM(战法升星!R59:U59))</f>
        <v>1</v>
      </c>
    </row>
    <row r="72" spans="2:37" x14ac:dyDescent="0.15">
      <c r="B72" s="129">
        <v>14</v>
      </c>
      <c r="C72" s="130">
        <f>[2]基础状态预期!$D72</f>
        <v>68.923431594456531</v>
      </c>
      <c r="D72" s="130">
        <f>[2]基础状态预期!$C72</f>
        <v>102</v>
      </c>
      <c r="E72" s="132">
        <f>投放验证!L66</f>
        <v>5</v>
      </c>
      <c r="F72" s="132">
        <f>投放验证!M66</f>
        <v>16</v>
      </c>
      <c r="G72" s="132">
        <f>投放验证!N66</f>
        <v>24</v>
      </c>
      <c r="H72" s="132">
        <f>投放验证!O66</f>
        <v>2</v>
      </c>
      <c r="I72" s="132">
        <f>投放验证!P66</f>
        <v>7</v>
      </c>
      <c r="J72" s="132">
        <f>投放验证!Q66</f>
        <v>5.5578345974442174</v>
      </c>
      <c r="K72" s="132">
        <f>投放验证!R66</f>
        <v>4.5429501404198245</v>
      </c>
      <c r="L72" s="132">
        <f>投放验证!S66</f>
        <v>3</v>
      </c>
      <c r="M72" s="132">
        <f>IF(E72=0,0,MAX(求节点(战法升级!$B$11:$B$17,战法升级!C$11:C$17,I72),0))</f>
        <v>35</v>
      </c>
      <c r="N72" s="132">
        <f>IF(F72=0,0,MAX(求节点(战法升级!$B$11:$B$17,战法升级!D$11:D$17,J72),0))</f>
        <v>27.789172987221086</v>
      </c>
      <c r="O72" s="132">
        <f>IF(G72=0,0,MAX(求节点(战法升级!$B$11:$B$17,战法升级!E$11:E$17,K72),0))</f>
        <v>22.714750702099124</v>
      </c>
      <c r="P72" s="132">
        <f>IF(H72=0,0,MAX(求节点(战法升级!$B$11:$B$17,战法升级!F$11:F$17,L72),0))</f>
        <v>15</v>
      </c>
      <c r="Q72" s="132">
        <f>IF(I72="",0,MIN(E72/2,6-SUM(R72:$T72)))</f>
        <v>0</v>
      </c>
      <c r="R72" s="132">
        <f>IF(J72="",0,MIN(F72/2,6-SUM(S72:$T72)))</f>
        <v>0</v>
      </c>
      <c r="S72" s="132">
        <f>IF(K72="",0,MIN(G72/2,6-SUM(T72:$T72)))</f>
        <v>5</v>
      </c>
      <c r="T72" s="132">
        <f t="shared" si="1"/>
        <v>1</v>
      </c>
      <c r="U72" s="132">
        <f>MIN(E72,SUM(战法升星!$R60:$U60)-SUM(V72:$X72))</f>
        <v>0</v>
      </c>
      <c r="V72" s="132">
        <f>MIN(F72,SUM(战法升星!$R60:$U60)-SUM(W72:$X72))</f>
        <v>0</v>
      </c>
      <c r="W72" s="132">
        <f>MIN(G72,SUM(战法升星!$R60:$U60)-SUM($X72:X72))</f>
        <v>10</v>
      </c>
      <c r="X72" s="132">
        <f>MIN(H72,SUM(战法升星!R60:U60))</f>
        <v>2</v>
      </c>
    </row>
    <row r="73" spans="2:37" x14ac:dyDescent="0.15">
      <c r="B73" s="129">
        <v>15</v>
      </c>
      <c r="C73" s="130">
        <f>[2]基础状态预期!$D73</f>
        <v>72.103942950990486</v>
      </c>
      <c r="D73" s="130">
        <f>[2]基础状态预期!$C73</f>
        <v>127.5</v>
      </c>
      <c r="E73" s="132">
        <f>投放验证!L67</f>
        <v>5</v>
      </c>
      <c r="F73" s="132">
        <f>投放验证!M67</f>
        <v>16</v>
      </c>
      <c r="G73" s="132">
        <f>投放验证!N67</f>
        <v>24</v>
      </c>
      <c r="H73" s="132">
        <f>投放验证!O67</f>
        <v>3</v>
      </c>
      <c r="I73" s="132">
        <f>投放验证!P67</f>
        <v>7</v>
      </c>
      <c r="J73" s="132">
        <f>投放验证!Q67</f>
        <v>5.8633637512286656</v>
      </c>
      <c r="K73" s="132">
        <f>投放验证!R67</f>
        <v>4.738488798841872</v>
      </c>
      <c r="L73" s="132">
        <f>投放验证!S67</f>
        <v>3</v>
      </c>
      <c r="M73" s="132">
        <f>IF(E73=0,0,MAX(求节点(战法升级!$B$11:$B$17,战法升级!C$11:C$17,I73),0))</f>
        <v>35</v>
      </c>
      <c r="N73" s="132">
        <f>IF(F73=0,0,MAX(求节点(战法升级!$B$11:$B$17,战法升级!D$11:D$17,J73),0))</f>
        <v>29.316818756143327</v>
      </c>
      <c r="O73" s="132">
        <f>IF(G73=0,0,MAX(求节点(战法升级!$B$11:$B$17,战法升级!E$11:E$17,K73),0))</f>
        <v>23.692443994209359</v>
      </c>
      <c r="P73" s="132">
        <f>IF(H73=0,0,MAX(求节点(战法升级!$B$11:$B$17,战法升级!F$11:F$17,L73),0))</f>
        <v>15</v>
      </c>
      <c r="Q73" s="132">
        <f>IF(I73="",0,MIN(E73/2,6-SUM(R73:$T73)))</f>
        <v>0</v>
      </c>
      <c r="R73" s="132">
        <f>IF(J73="",0,MIN(F73/2,6-SUM(S73:$T73)))</f>
        <v>0</v>
      </c>
      <c r="S73" s="132">
        <f>IF(K73="",0,MIN(G73/2,6-SUM(T73:$T73)))</f>
        <v>4.5</v>
      </c>
      <c r="T73" s="132">
        <f t="shared" si="1"/>
        <v>1.5</v>
      </c>
      <c r="U73" s="132">
        <f>MIN(E73,SUM(战法升星!$R61:$U61)-SUM(V73:$X73))</f>
        <v>0</v>
      </c>
      <c r="V73" s="132">
        <f>MIN(F73,SUM(战法升星!$R61:$U61)-SUM(W73:$X73))</f>
        <v>0</v>
      </c>
      <c r="W73" s="132">
        <f>MIN(G73,SUM(战法升星!$R61:$U61)-SUM($X73:X73))</f>
        <v>9</v>
      </c>
      <c r="X73" s="132">
        <f>MIN(H73,SUM(战法升星!R61:U61))</f>
        <v>3</v>
      </c>
    </row>
    <row r="74" spans="2:37" x14ac:dyDescent="0.15">
      <c r="B74" s="129">
        <v>16</v>
      </c>
      <c r="C74" s="130">
        <f>[2]基础状态预期!$D74</f>
        <v>74.74003809013405</v>
      </c>
      <c r="D74" s="130">
        <f>[2]基础状态预期!$C74</f>
        <v>153</v>
      </c>
      <c r="E74" s="132">
        <f>投放验证!L68</f>
        <v>5</v>
      </c>
      <c r="F74" s="132">
        <f>投放验证!M68</f>
        <v>16</v>
      </c>
      <c r="G74" s="132">
        <f>投放验证!N68</f>
        <v>24</v>
      </c>
      <c r="H74" s="132">
        <f>投放验证!O68</f>
        <v>5</v>
      </c>
      <c r="I74" s="132">
        <f>投放验证!P68</f>
        <v>7</v>
      </c>
      <c r="J74" s="132">
        <f>投放验证!Q68</f>
        <v>6.0844464525065565</v>
      </c>
      <c r="K74" s="132">
        <f>投放验证!R68</f>
        <v>4.9340274572639187</v>
      </c>
      <c r="L74" s="132">
        <f>投放验证!S68</f>
        <v>3</v>
      </c>
      <c r="M74" s="132">
        <f>IF(E74=0,0,MAX(求节点(战法升级!$B$11:$B$17,战法升级!C$11:C$17,I74),0))</f>
        <v>35</v>
      </c>
      <c r="N74" s="132">
        <f>IF(F74=0,0,MAX(求节点(战法升级!$B$11:$B$17,战法升级!D$11:D$17,J74),0))</f>
        <v>30.422232262532781</v>
      </c>
      <c r="O74" s="132">
        <f>IF(G74=0,0,MAX(求节点(战法升级!$B$11:$B$17,战法升级!E$11:E$17,K74),0))</f>
        <v>24.670137286319594</v>
      </c>
      <c r="P74" s="132">
        <f>IF(H74=0,0,MAX(求节点(战法升级!$B$11:$B$17,战法升级!F$11:F$17,L74),0))</f>
        <v>15</v>
      </c>
      <c r="Q74" s="132">
        <f>IF(I74="",0,MIN(E74/2,6-SUM(R74:$T74)))</f>
        <v>0</v>
      </c>
      <c r="R74" s="132">
        <f>IF(J74="",0,MIN(F74/2,6-SUM(S74:$T74)))</f>
        <v>0</v>
      </c>
      <c r="S74" s="132">
        <f>IF(K74="",0,MIN(G74/2,6-SUM(T74:$T74)))</f>
        <v>3.5</v>
      </c>
      <c r="T74" s="132">
        <f t="shared" si="1"/>
        <v>2.5</v>
      </c>
      <c r="U74" s="132">
        <f>MIN(E74,SUM(战法升星!$R62:$U62)-SUM(V74:$X74))</f>
        <v>0</v>
      </c>
      <c r="V74" s="132">
        <f>MIN(F74,SUM(战法升星!$R62:$U62)-SUM(W74:$X74))</f>
        <v>0</v>
      </c>
      <c r="W74" s="132">
        <f>MIN(G74,SUM(战法升星!$R62:$U62)-SUM($X74:X74))</f>
        <v>7</v>
      </c>
      <c r="X74" s="132">
        <f>MIN(H74,SUM(战法升星!R62:U62))</f>
        <v>5</v>
      </c>
    </row>
    <row r="75" spans="2:37" x14ac:dyDescent="0.15">
      <c r="B75" s="129">
        <v>17</v>
      </c>
      <c r="C75" s="130">
        <f>[2]基础状态预期!$D75</f>
        <v>77.609642525433856</v>
      </c>
      <c r="D75" s="130">
        <f>[2]基础状态预期!$C75</f>
        <v>187</v>
      </c>
      <c r="E75" s="132">
        <f>投放验证!L69</f>
        <v>5</v>
      </c>
      <c r="F75" s="132">
        <f>投放验证!M69</f>
        <v>16</v>
      </c>
      <c r="G75" s="132">
        <f>投放验证!N69</f>
        <v>24</v>
      </c>
      <c r="H75" s="132">
        <f>投放验证!O69</f>
        <v>8</v>
      </c>
      <c r="I75" s="132">
        <f>投放验证!P69</f>
        <v>7</v>
      </c>
      <c r="J75" s="132">
        <f>投放验证!Q69</f>
        <v>6.2948099512245612</v>
      </c>
      <c r="K75" s="132">
        <f>投放验证!R69</f>
        <v>5.1016463678114823</v>
      </c>
      <c r="L75" s="132">
        <f>投放验证!S69</f>
        <v>3</v>
      </c>
      <c r="M75" s="132">
        <f>IF(E75=0,0,MAX(求节点(战法升级!$B$11:$B$17,战法升级!C$11:C$17,I75),0))</f>
        <v>35</v>
      </c>
      <c r="N75" s="132">
        <f>IF(F75=0,0,MAX(求节点(战法升级!$B$11:$B$17,战法升级!D$11:D$17,J75),0))</f>
        <v>31.474049756122806</v>
      </c>
      <c r="O75" s="132">
        <f>IF(G75=0,0,MAX(求节点(战法升级!$B$11:$B$17,战法升级!E$11:E$17,K75),0))</f>
        <v>25.508231839057412</v>
      </c>
      <c r="P75" s="132">
        <f>IF(H75=0,0,MAX(求节点(战法升级!$B$11:$B$17,战法升级!F$11:F$17,L75),0))</f>
        <v>15</v>
      </c>
      <c r="Q75" s="132">
        <f>IF(I75="",0,MIN(E75/2,6-SUM(R75:$T75)))</f>
        <v>0</v>
      </c>
      <c r="R75" s="132">
        <f>IF(J75="",0,MIN(F75/2,6-SUM(S75:$T75)))</f>
        <v>0</v>
      </c>
      <c r="S75" s="132">
        <f>IF(K75="",0,MIN(G75/2,6-SUM(T75:$T75)))</f>
        <v>2</v>
      </c>
      <c r="T75" s="132">
        <f t="shared" si="1"/>
        <v>4</v>
      </c>
      <c r="U75" s="132">
        <f>MIN(E75,SUM(战法升星!$R63:$U63)-SUM(V75:$X75))</f>
        <v>0</v>
      </c>
      <c r="V75" s="132">
        <f>MIN(F75,SUM(战法升星!$R63:$U63)-SUM(W75:$X75))</f>
        <v>0</v>
      </c>
      <c r="W75" s="132">
        <f>MIN(G75,SUM(战法升星!$R63:$U63)-SUM($X75:X75))</f>
        <v>4</v>
      </c>
      <c r="X75" s="132">
        <f>MIN(H75,SUM(战法升星!R63:U63))</f>
        <v>8</v>
      </c>
      <c r="Y75" s="55"/>
      <c r="Z75" s="55"/>
      <c r="AA75" s="55"/>
      <c r="AB75" s="55"/>
      <c r="AC75" s="55"/>
      <c r="AD75" s="55"/>
      <c r="AE75" s="55"/>
      <c r="AF75" s="55"/>
      <c r="AG75" s="55"/>
      <c r="AH75" s="55"/>
      <c r="AI75" s="55"/>
      <c r="AJ75" s="55"/>
    </row>
    <row r="76" spans="2:37" x14ac:dyDescent="0.15">
      <c r="B76" s="129">
        <v>18</v>
      </c>
      <c r="C76" s="130">
        <f>[2]基础状态预期!$D76</f>
        <v>79.994335665275713</v>
      </c>
      <c r="D76" s="130">
        <f>[2]基础状态预期!$C76</f>
        <v>221</v>
      </c>
      <c r="E76" s="132">
        <f>投放验证!L70</f>
        <v>5</v>
      </c>
      <c r="F76" s="132">
        <f>投放验证!M70</f>
        <v>16</v>
      </c>
      <c r="G76" s="132">
        <f>投放验证!N70</f>
        <v>24</v>
      </c>
      <c r="H76" s="132">
        <f>投放验证!O70</f>
        <v>8</v>
      </c>
      <c r="I76" s="132">
        <f>投放验证!P70</f>
        <v>7</v>
      </c>
      <c r="J76" s="132">
        <f>投放验证!Q70</f>
        <v>6.5291082016490147</v>
      </c>
      <c r="K76" s="132">
        <f>投放验证!R70</f>
        <v>5.2515972480831321</v>
      </c>
      <c r="L76" s="132">
        <f>投放验证!S70</f>
        <v>3.3009765726028002</v>
      </c>
      <c r="M76" s="132">
        <f>IF(E76=0,0,MAX(求节点(战法升级!$B$11:$B$17,战法升级!C$11:C$17,I76),0))</f>
        <v>35</v>
      </c>
      <c r="N76" s="132">
        <f>IF(F76=0,0,MAX(求节点(战法升级!$B$11:$B$17,战法升级!D$11:D$17,J76),0))</f>
        <v>32.645541008245075</v>
      </c>
      <c r="O76" s="132">
        <f>IF(G76=0,0,MAX(求节点(战法升级!$B$11:$B$17,战法升级!E$11:E$17,K76),0))</f>
        <v>26.257986240415661</v>
      </c>
      <c r="P76" s="132">
        <f>IF(H76=0,0,MAX(求节点(战法升级!$B$11:$B$17,战法升级!F$11:F$17,L76),0))</f>
        <v>16.504882863014</v>
      </c>
      <c r="Q76" s="132">
        <f>IF(I76="",0,MIN(E76/2,6-SUM(R76:$T76)))</f>
        <v>0</v>
      </c>
      <c r="R76" s="132">
        <f>IF(J76="",0,MIN(F76/2,6-SUM(S76:$T76)))</f>
        <v>0</v>
      </c>
      <c r="S76" s="132">
        <f>IF(K76="",0,MIN(G76/2,6-SUM(T76:$T76)))</f>
        <v>2</v>
      </c>
      <c r="T76" s="132">
        <f t="shared" si="1"/>
        <v>4</v>
      </c>
      <c r="U76" s="132">
        <f>MIN(E76,SUM(战法升星!$R64:$U64)-SUM(V76:$X76))</f>
        <v>0</v>
      </c>
      <c r="V76" s="132">
        <f>MIN(F76,SUM(战法升星!$R64:$U64)-SUM(W76:$X76))</f>
        <v>0</v>
      </c>
      <c r="W76" s="132">
        <f>MIN(G76,SUM(战法升星!$R64:$U64)-SUM($X76:X76))</f>
        <v>4</v>
      </c>
      <c r="X76" s="132">
        <f>MIN(H76,SUM(战法升星!R64:U64))</f>
        <v>8</v>
      </c>
      <c r="Y76" s="55"/>
      <c r="Z76" s="55"/>
      <c r="AA76" s="55"/>
      <c r="AB76" s="55"/>
      <c r="AC76" s="55"/>
      <c r="AD76" s="55"/>
      <c r="AE76" s="55"/>
      <c r="AF76" s="55"/>
      <c r="AG76" s="55"/>
      <c r="AH76" s="55"/>
      <c r="AI76" s="55"/>
      <c r="AJ76" s="55"/>
    </row>
    <row r="77" spans="2:37" x14ac:dyDescent="0.15">
      <c r="B77" s="129">
        <v>19</v>
      </c>
      <c r="C77" s="130">
        <f>[2]基础状态预期!$D77</f>
        <v>82.100546804797787</v>
      </c>
      <c r="D77" s="130">
        <f>[2]基础状态预期!$C77</f>
        <v>255</v>
      </c>
      <c r="E77" s="132">
        <f>投放验证!L71</f>
        <v>5</v>
      </c>
      <c r="F77" s="132">
        <f>投放验证!M71</f>
        <v>16</v>
      </c>
      <c r="G77" s="132">
        <f>投放验证!N71</f>
        <v>24</v>
      </c>
      <c r="H77" s="132">
        <f>投放验证!O71</f>
        <v>8</v>
      </c>
      <c r="I77" s="132">
        <f>投放验证!P71</f>
        <v>7</v>
      </c>
      <c r="J77" s="132">
        <f>投放验证!Q71</f>
        <v>6.7637173407398308</v>
      </c>
      <c r="K77" s="132">
        <f>投放验证!R71</f>
        <v>5.4017470971012544</v>
      </c>
      <c r="L77" s="132">
        <f>投放验证!S71</f>
        <v>3.6441762275013665</v>
      </c>
      <c r="M77" s="132">
        <f>IF(E77=0,0,MAX(求节点(战法升级!$B$11:$B$17,战法升级!C$11:C$17,I77),0))</f>
        <v>35</v>
      </c>
      <c r="N77" s="132">
        <f>IF(F77=0,0,MAX(求节点(战法升级!$B$11:$B$17,战法升级!D$11:D$17,J77),0))</f>
        <v>33.818586703699154</v>
      </c>
      <c r="O77" s="132">
        <f>IF(G77=0,0,MAX(求节点(战法升级!$B$11:$B$17,战法升级!E$11:E$17,K77),0))</f>
        <v>27.008735485506271</v>
      </c>
      <c r="P77" s="132">
        <f>IF(H77=0,0,MAX(求节点(战法升级!$B$11:$B$17,战法升级!F$11:F$17,L77),0))</f>
        <v>18.220881137506833</v>
      </c>
      <c r="Q77" s="132">
        <f>IF(I77="",0,MIN(E77/2,6-SUM(R77:$T77)))</f>
        <v>0</v>
      </c>
      <c r="R77" s="132">
        <f>IF(J77="",0,MIN(F77/2,6-SUM(S77:$T77)))</f>
        <v>0</v>
      </c>
      <c r="S77" s="132">
        <f>IF(K77="",0,MIN(G77/2,6-SUM(T77:$T77)))</f>
        <v>2</v>
      </c>
      <c r="T77" s="132">
        <f t="shared" si="1"/>
        <v>4</v>
      </c>
      <c r="U77" s="132">
        <f>MIN(E77,SUM(战法升星!$R65:$U65)-SUM(V77:$X77))</f>
        <v>0</v>
      </c>
      <c r="V77" s="132">
        <f>MIN(F77,SUM(战法升星!$R65:$U65)-SUM(W77:$X77))</f>
        <v>0</v>
      </c>
      <c r="W77" s="132">
        <f>MIN(G77,SUM(战法升星!$R65:$U65)-SUM($X77:X77))</f>
        <v>4</v>
      </c>
      <c r="X77" s="132">
        <f>MIN(H77,SUM(战法升星!R65:U65))</f>
        <v>8</v>
      </c>
      <c r="Y77" s="55"/>
      <c r="Z77" s="55"/>
      <c r="AA77" s="55"/>
      <c r="AB77" s="55"/>
      <c r="AC77" s="55"/>
      <c r="AD77" s="55"/>
      <c r="AE77" s="55"/>
      <c r="AF77" s="55"/>
      <c r="AG77" s="55"/>
      <c r="AH77" s="55"/>
      <c r="AI77" s="55"/>
      <c r="AJ77" s="55"/>
    </row>
    <row r="78" spans="2:37" s="129" customFormat="1" x14ac:dyDescent="0.15">
      <c r="B78" s="129">
        <v>20</v>
      </c>
      <c r="C78" s="130">
        <f>[2]基础状态预期!$D78</f>
        <v>83.885420957389968</v>
      </c>
      <c r="D78" s="130">
        <f>[2]基础状态预期!$C78</f>
        <v>289</v>
      </c>
      <c r="E78" s="132">
        <f>投放验证!L72</f>
        <v>5</v>
      </c>
      <c r="F78" s="132">
        <f>投放验证!M72</f>
        <v>16</v>
      </c>
      <c r="G78" s="132">
        <f>投放验证!N72</f>
        <v>24</v>
      </c>
      <c r="H78" s="132">
        <f>投放验证!O72</f>
        <v>8</v>
      </c>
      <c r="I78" s="132">
        <f>投放验证!P72</f>
        <v>7</v>
      </c>
      <c r="J78" s="132">
        <f>投放验证!Q72</f>
        <v>6.9983264798306477</v>
      </c>
      <c r="K78" s="132">
        <f>投放验证!R72</f>
        <v>5.5518969461193777</v>
      </c>
      <c r="L78" s="132">
        <f>投放验证!S72</f>
        <v>3.9873758823999323</v>
      </c>
      <c r="M78" s="132">
        <f>IF(E78=0,0,MAX(求节点(战法升级!$B$11:$B$17,战法升级!C$11:C$17,I78),0))</f>
        <v>35</v>
      </c>
      <c r="N78" s="132">
        <f>IF(F78=0,0,MAX(求节点(战法升级!$B$11:$B$17,战法升级!D$11:D$17,J78),0))</f>
        <v>34.991632399153239</v>
      </c>
      <c r="O78" s="132">
        <f>IF(G78=0,0,MAX(求节点(战法升级!$B$11:$B$17,战法升级!E$11:E$17,K78),0))</f>
        <v>27.759484730596888</v>
      </c>
      <c r="P78" s="132">
        <f>IF(H78=0,0,MAX(求节点(战法升级!$B$11:$B$17,战法升级!F$11:F$17,L78),0))</f>
        <v>19.936879411999662</v>
      </c>
      <c r="Q78" s="132">
        <f>IF(I78="",0,MIN(E78/2,6-SUM(R78:$T78)))</f>
        <v>0</v>
      </c>
      <c r="R78" s="132">
        <f>IF(J78="",0,MIN(F78/2,6-SUM(S78:$T78)))</f>
        <v>0</v>
      </c>
      <c r="S78" s="132">
        <f>IF(K78="",0,MIN(G78/2,6-SUM(T78:$T78)))</f>
        <v>2</v>
      </c>
      <c r="T78" s="132">
        <f t="shared" si="1"/>
        <v>4</v>
      </c>
      <c r="U78" s="132">
        <f>MIN(E78,SUM(战法升星!$R66:$U66)-SUM(V78:$X78))</f>
        <v>0</v>
      </c>
      <c r="V78" s="132">
        <f>MIN(F78,SUM(战法升星!$R66:$U66)-SUM(W78:$X78))</f>
        <v>0</v>
      </c>
      <c r="W78" s="132">
        <f>MIN(G78,SUM(战法升星!$R66:$U66)-SUM($X78:X78))</f>
        <v>4</v>
      </c>
      <c r="X78" s="132">
        <f>MIN(H78,SUM(战法升星!R66:U66))</f>
        <v>8</v>
      </c>
      <c r="AK78" s="6"/>
    </row>
    <row r="79" spans="2:37" s="129" customFormat="1" x14ac:dyDescent="0.15">
      <c r="B79" s="129">
        <v>21</v>
      </c>
      <c r="C79" s="130">
        <f>[2]基础状态预期!$D79</f>
        <v>86.247032860782397</v>
      </c>
      <c r="D79" s="130">
        <f>[2]基础状态预期!$C79</f>
        <v>340</v>
      </c>
      <c r="E79" s="132">
        <f>投放验证!L73</f>
        <v>5</v>
      </c>
      <c r="F79" s="132">
        <f>投放验证!M73</f>
        <v>16</v>
      </c>
      <c r="G79" s="132">
        <f>投放验证!N73</f>
        <v>24</v>
      </c>
      <c r="H79" s="132">
        <f>投放验证!O73</f>
        <v>8</v>
      </c>
      <c r="I79" s="132">
        <f>投放验证!P73</f>
        <v>7</v>
      </c>
      <c r="J79" s="132">
        <f>投放验证!Q73</f>
        <v>7</v>
      </c>
      <c r="K79" s="132">
        <f>投放验证!R73</f>
        <v>5.7771217196465612</v>
      </c>
      <c r="L79" s="132">
        <f>投放验证!S73</f>
        <v>4.2510876823738908</v>
      </c>
      <c r="M79" s="132">
        <f>IF(E79=0,0,MAX(求节点(战法升级!$B$11:$B$17,战法升级!C$11:C$17,I79),0))</f>
        <v>35</v>
      </c>
      <c r="N79" s="132">
        <f>IF(F79=0,0,MAX(求节点(战法升级!$B$11:$B$17,战法升级!D$11:D$17,J79),0))</f>
        <v>35</v>
      </c>
      <c r="O79" s="132">
        <f>IF(G79=0,0,MAX(求节点(战法升级!$B$11:$B$17,战法升级!E$11:E$17,K79),0))</f>
        <v>28.885608598232807</v>
      </c>
      <c r="P79" s="132">
        <f>IF(H79=0,0,MAX(求节点(战法升级!$B$11:$B$17,战法升级!F$11:F$17,L79),0))</f>
        <v>21.255438411869456</v>
      </c>
      <c r="Q79" s="132">
        <f>IF(I79="",0,MIN(E79/2,6-SUM(R79:$T79)))</f>
        <v>0</v>
      </c>
      <c r="R79" s="132">
        <f>IF(J79="",0,MIN(F79/2,6-SUM(S79:$T79)))</f>
        <v>0</v>
      </c>
      <c r="S79" s="132">
        <f>IF(K79="",0,MIN(G79/2,6-SUM(T79:$T79)))</f>
        <v>2</v>
      </c>
      <c r="T79" s="132">
        <f t="shared" si="1"/>
        <v>4</v>
      </c>
      <c r="U79" s="132">
        <f>MIN(E79,SUM(战法升星!$R67:$U67)-SUM(V79:$X79))</f>
        <v>0</v>
      </c>
      <c r="V79" s="132">
        <f>MIN(F79,SUM(战法升星!$R67:$U67)-SUM(W79:$X79))</f>
        <v>0</v>
      </c>
      <c r="W79" s="132">
        <f>MIN(G79,SUM(战法升星!$R67:$U67)-SUM($X79:X79))</f>
        <v>4</v>
      </c>
      <c r="X79" s="132">
        <f>MIN(H79,SUM(战法升星!R67:U67))</f>
        <v>8</v>
      </c>
      <c r="AK79" s="6"/>
    </row>
    <row r="80" spans="2:37" s="129" customFormat="1" x14ac:dyDescent="0.15">
      <c r="B80" s="129">
        <v>22</v>
      </c>
      <c r="C80" s="130">
        <f>[2]基础状态预期!$D80</f>
        <v>90.122782504866933</v>
      </c>
      <c r="D80" s="130">
        <f>[2]基础状态预期!$C80</f>
        <v>442</v>
      </c>
      <c r="E80" s="132">
        <f>投放验证!L74</f>
        <v>5</v>
      </c>
      <c r="F80" s="132">
        <f>投放验证!M74</f>
        <v>16</v>
      </c>
      <c r="G80" s="132">
        <f>投放验证!N74</f>
        <v>24</v>
      </c>
      <c r="H80" s="132">
        <f>投放验证!O74</f>
        <v>8</v>
      </c>
      <c r="I80" s="132">
        <f>投放验证!P74</f>
        <v>7</v>
      </c>
      <c r="J80" s="132">
        <f>投放验证!Q74</f>
        <v>7</v>
      </c>
      <c r="K80" s="132">
        <f>投放验证!R74</f>
        <v>6.0963769714249381</v>
      </c>
      <c r="L80" s="132">
        <f>投放验证!S74</f>
        <v>4.726095937463394</v>
      </c>
      <c r="M80" s="132">
        <f>IF(E80=0,0,MAX(求节点(战法升级!$B$11:$B$17,战法升级!C$11:C$17,I80),0))</f>
        <v>35</v>
      </c>
      <c r="N80" s="132">
        <f>IF(F80=0,0,MAX(求节点(战法升级!$B$11:$B$17,战法升级!D$11:D$17,J80),0))</f>
        <v>35</v>
      </c>
      <c r="O80" s="132">
        <f>IF(G80=0,0,MAX(求节点(战法升级!$B$11:$B$17,战法升级!E$11:E$17,K80),0))</f>
        <v>30.48188485712469</v>
      </c>
      <c r="P80" s="132">
        <f>IF(H80=0,0,MAX(求节点(战法升级!$B$11:$B$17,战法升级!F$11:F$17,L80),0))</f>
        <v>23.630479687316971</v>
      </c>
      <c r="Q80" s="132">
        <f>IF(I80="",0,MIN(E80/2,6-SUM(R80:$T80)))</f>
        <v>0</v>
      </c>
      <c r="R80" s="132">
        <f>IF(J80="",0,MIN(F80/2,6-SUM(S80:$T80)))</f>
        <v>0</v>
      </c>
      <c r="S80" s="132">
        <f>IF(K80="",0,MIN(G80/2,6-SUM(T80:$T80)))</f>
        <v>2</v>
      </c>
      <c r="T80" s="132">
        <f t="shared" si="1"/>
        <v>4</v>
      </c>
      <c r="U80" s="132">
        <f>MIN(E80,SUM(战法升星!$R68:$U68)-SUM(V80:$X80))</f>
        <v>0</v>
      </c>
      <c r="V80" s="132">
        <f>MIN(F80,SUM(战法升星!$R68:$U68)-SUM(W80:$X80))</f>
        <v>0</v>
      </c>
      <c r="W80" s="132">
        <f>MIN(G80,SUM(战法升星!$R68:$U68)-SUM($X80:X80))</f>
        <v>4</v>
      </c>
      <c r="X80" s="132">
        <f>MIN(H80,SUM(战法升星!R68:U68))</f>
        <v>8</v>
      </c>
      <c r="AK80" s="6"/>
    </row>
    <row r="81" spans="2:37" s="129" customFormat="1" x14ac:dyDescent="0.15">
      <c r="B81" s="129">
        <v>23</v>
      </c>
      <c r="C81" s="130">
        <f>[2]基础状态预期!$D81</f>
        <v>93.149045658279036</v>
      </c>
      <c r="D81" s="130">
        <f>[2]基础状态预期!$C81</f>
        <v>544</v>
      </c>
      <c r="E81" s="132">
        <f>投放验证!L75</f>
        <v>5</v>
      </c>
      <c r="F81" s="132">
        <f>投放验证!M75</f>
        <v>16</v>
      </c>
      <c r="G81" s="132">
        <f>投放验证!N75</f>
        <v>24</v>
      </c>
      <c r="H81" s="132">
        <f>投放验证!O75</f>
        <v>8</v>
      </c>
      <c r="I81" s="132">
        <f>投放验证!P75</f>
        <v>7</v>
      </c>
      <c r="J81" s="132">
        <f>投放验证!Q75</f>
        <v>7</v>
      </c>
      <c r="K81" s="132">
        <f>投放验证!R75</f>
        <v>6.2586439646465868</v>
      </c>
      <c r="L81" s="132">
        <f>投放验证!S75</f>
        <v>5.0484959609850097</v>
      </c>
      <c r="M81" s="132">
        <f>IF(E81=0,0,MAX(求节点(战法升级!$B$11:$B$17,战法升级!C$11:C$17,I81),0))</f>
        <v>35</v>
      </c>
      <c r="N81" s="132">
        <f>IF(F81=0,0,MAX(求节点(战法升级!$B$11:$B$17,战法升级!D$11:D$17,J81),0))</f>
        <v>35</v>
      </c>
      <c r="O81" s="132">
        <f>IF(G81=0,0,MAX(求节点(战法升级!$B$11:$B$17,战法升级!E$11:E$17,K81),0))</f>
        <v>31.293219823232935</v>
      </c>
      <c r="P81" s="132">
        <f>IF(H81=0,0,MAX(求节点(战法升级!$B$11:$B$17,战法升级!F$11:F$17,L81),0))</f>
        <v>25.242479804925047</v>
      </c>
      <c r="Q81" s="132">
        <f>IF(I81="",0,MIN(E81/2,6-SUM(R81:$T81)))</f>
        <v>0</v>
      </c>
      <c r="R81" s="132">
        <f>IF(J81="",0,MIN(F81/2,6-SUM(S81:$T81)))</f>
        <v>0</v>
      </c>
      <c r="S81" s="132">
        <f>IF(K81="",0,MIN(G81/2,6-SUM(T81:$T81)))</f>
        <v>2</v>
      </c>
      <c r="T81" s="132">
        <f t="shared" si="1"/>
        <v>4</v>
      </c>
      <c r="U81" s="132">
        <f>MIN(E81,SUM(战法升星!$R69:$U69)-SUM(V81:$X81))</f>
        <v>0</v>
      </c>
      <c r="V81" s="132">
        <f>MIN(F81,SUM(战法升星!$R69:$U69)-SUM(W81:$X81))</f>
        <v>0</v>
      </c>
      <c r="W81" s="132">
        <f>MIN(G81,SUM(战法升星!$R69:$U69)-SUM($X81:X81))</f>
        <v>4</v>
      </c>
      <c r="X81" s="132">
        <f>MIN(H81,SUM(战法升星!R69:U69))</f>
        <v>8</v>
      </c>
      <c r="AK81" s="6"/>
    </row>
    <row r="82" spans="2:37" s="129" customFormat="1" x14ac:dyDescent="0.15">
      <c r="B82" s="129">
        <v>24</v>
      </c>
      <c r="C82" s="130">
        <f>[2]基础状态预期!$D82</f>
        <v>96.770480813454071</v>
      </c>
      <c r="D82" s="130">
        <f>[2]基础状态预期!$C82</f>
        <v>697</v>
      </c>
      <c r="E82" s="132">
        <f>投放验证!L76</f>
        <v>5</v>
      </c>
      <c r="F82" s="132">
        <f>投放验证!M76</f>
        <v>16</v>
      </c>
      <c r="G82" s="132">
        <f>投放验证!N76</f>
        <v>24</v>
      </c>
      <c r="H82" s="132">
        <f>投放验证!O76</f>
        <v>8</v>
      </c>
      <c r="I82" s="132">
        <f>投放验证!P76</f>
        <v>7</v>
      </c>
      <c r="J82" s="132">
        <f>投放验证!Q76</f>
        <v>7</v>
      </c>
      <c r="K82" s="132">
        <f>投放验证!R76</f>
        <v>6.4528238373106239</v>
      </c>
      <c r="L82" s="132">
        <f>投放验证!S76</f>
        <v>5.270415815458195</v>
      </c>
      <c r="M82" s="132">
        <f>IF(E82=0,0,MAX(求节点(战法升级!$B$11:$B$17,战法升级!C$11:C$17,I82),0))</f>
        <v>35</v>
      </c>
      <c r="N82" s="132">
        <f>IF(F82=0,0,MAX(求节点(战法升级!$B$11:$B$17,战法升级!D$11:D$17,J82),0))</f>
        <v>35</v>
      </c>
      <c r="O82" s="132">
        <f>IF(G82=0,0,MAX(求节点(战法升级!$B$11:$B$17,战法升级!E$11:E$17,K82),0))</f>
        <v>32.264119186553117</v>
      </c>
      <c r="P82" s="132">
        <f>IF(H82=0,0,MAX(求节点(战法升级!$B$11:$B$17,战法升级!F$11:F$17,L82),0))</f>
        <v>26.352079077290973</v>
      </c>
      <c r="Q82" s="132">
        <f>IF(I82="",0,MIN(E82/2,6-SUM(R82:$T82)))</f>
        <v>0</v>
      </c>
      <c r="R82" s="132">
        <f>IF(J82="",0,MIN(F82/2,6-SUM(S82:$T82)))</f>
        <v>0</v>
      </c>
      <c r="S82" s="132">
        <f>IF(K82="",0,MIN(G82/2,6-SUM(T82:$T82)))</f>
        <v>2</v>
      </c>
      <c r="T82" s="132">
        <f t="shared" si="1"/>
        <v>4</v>
      </c>
      <c r="U82" s="132">
        <f>MIN(E82,SUM(战法升星!$R70:$U70)-SUM(V82:$X82))</f>
        <v>0</v>
      </c>
      <c r="V82" s="132">
        <f>MIN(F82,SUM(战法升星!$R70:$U70)-SUM(W82:$X82))</f>
        <v>0</v>
      </c>
      <c r="W82" s="132">
        <f>MIN(G82,SUM(战法升星!$R70:$U70)-SUM($X82:X82))</f>
        <v>4</v>
      </c>
      <c r="X82" s="132">
        <f>MIN(H82,SUM(战法升星!R70:U70))</f>
        <v>8</v>
      </c>
      <c r="AK82" s="6"/>
    </row>
    <row r="83" spans="2:37" s="129" customFormat="1" x14ac:dyDescent="0.15">
      <c r="B83" s="129">
        <v>25</v>
      </c>
      <c r="C83" s="130">
        <f>[2]基础状态预期!$D83</f>
        <v>100.40175326279811</v>
      </c>
      <c r="D83" s="130">
        <f>[2]基础状态预期!$C83</f>
        <v>901</v>
      </c>
      <c r="E83" s="132">
        <f>投放验证!L77</f>
        <v>5</v>
      </c>
      <c r="F83" s="132">
        <f>投放验证!M77</f>
        <v>16</v>
      </c>
      <c r="G83" s="132">
        <f>投放验证!N77</f>
        <v>24</v>
      </c>
      <c r="H83" s="132">
        <f>投放验证!O77</f>
        <v>8</v>
      </c>
      <c r="I83" s="132">
        <f>投放验证!P77</f>
        <v>7</v>
      </c>
      <c r="J83" s="132">
        <f>投放验证!Q77</f>
        <v>7</v>
      </c>
      <c r="K83" s="132">
        <f>投放验证!R77</f>
        <v>6.6475311816667508</v>
      </c>
      <c r="L83" s="132">
        <f>投放验证!S77</f>
        <v>5.4929384947223401</v>
      </c>
      <c r="M83" s="132">
        <f>IF(E83=0,0,MAX(求节点(战法升级!$B$11:$B$17,战法升级!C$11:C$17,I83),0))</f>
        <v>35</v>
      </c>
      <c r="N83" s="132">
        <f>IF(F83=0,0,MAX(求节点(战法升级!$B$11:$B$17,战法升级!D$11:D$17,J83),0))</f>
        <v>35</v>
      </c>
      <c r="O83" s="132">
        <f>IF(G83=0,0,MAX(求节点(战法升级!$B$11:$B$17,战法升级!E$11:E$17,K83),0))</f>
        <v>33.237655908333757</v>
      </c>
      <c r="P83" s="132">
        <f>IF(H83=0,0,MAX(求节点(战法升级!$B$11:$B$17,战法升级!F$11:F$17,L83),0))</f>
        <v>27.464692473611699</v>
      </c>
      <c r="Q83" s="132">
        <f>IF(I83="",0,MIN(E83/2,6-SUM(R83:$T83)))</f>
        <v>0</v>
      </c>
      <c r="R83" s="132">
        <f>IF(J83="",0,MIN(F83/2,6-SUM(S83:$T83)))</f>
        <v>0</v>
      </c>
      <c r="S83" s="132">
        <f>IF(K83="",0,MIN(G83/2,6-SUM(T83:$T83)))</f>
        <v>2</v>
      </c>
      <c r="T83" s="132">
        <f t="shared" si="1"/>
        <v>4</v>
      </c>
      <c r="U83" s="132">
        <f>MIN(E83,SUM(战法升星!$R71:$U71)-SUM(V83:$X83))</f>
        <v>0</v>
      </c>
      <c r="V83" s="132">
        <f>MIN(F83,SUM(战法升星!$R71:$U71)-SUM(W83:$X83))</f>
        <v>0</v>
      </c>
      <c r="W83" s="132">
        <f>MIN(G83,SUM(战法升星!$R71:$U71)-SUM($X83:X83))</f>
        <v>4</v>
      </c>
      <c r="X83" s="132">
        <f>MIN(H83,SUM(战法升星!R71:U71))</f>
        <v>8</v>
      </c>
      <c r="AK83" s="6"/>
    </row>
    <row r="84" spans="2:37" s="129" customFormat="1" x14ac:dyDescent="0.15">
      <c r="B84" s="129">
        <v>26</v>
      </c>
      <c r="C84" s="130">
        <f>[2]基础状态预期!$D84</f>
        <v>104.06236366727887</v>
      </c>
      <c r="D84" s="130">
        <f>[2]基础状态预期!$C84</f>
        <v>1156</v>
      </c>
      <c r="E84" s="132">
        <f>投放验证!L78</f>
        <v>5</v>
      </c>
      <c r="F84" s="132">
        <f>投放验证!M78</f>
        <v>16</v>
      </c>
      <c r="G84" s="132">
        <f>投放验证!N78</f>
        <v>24</v>
      </c>
      <c r="H84" s="132">
        <f>投放验证!O78</f>
        <v>8</v>
      </c>
      <c r="I84" s="132">
        <f>投放验证!P78</f>
        <v>7</v>
      </c>
      <c r="J84" s="132">
        <f>投放验证!Q78</f>
        <v>7</v>
      </c>
      <c r="K84" s="132">
        <f>投放验证!R78</f>
        <v>6.8438116151846513</v>
      </c>
      <c r="L84" s="132">
        <f>投放验证!S78</f>
        <v>5.71725899017137</v>
      </c>
      <c r="M84" s="132">
        <f>IF(E84=0,0,MAX(求节点(战法升级!$B$11:$B$17,战法升级!C$11:C$17,I84),0))</f>
        <v>35</v>
      </c>
      <c r="N84" s="132">
        <f>IF(F84=0,0,MAX(求节点(战法升级!$B$11:$B$17,战法升级!D$11:D$17,J84),0))</f>
        <v>35</v>
      </c>
      <c r="O84" s="132">
        <f>IF(G84=0,0,MAX(求节点(战法升级!$B$11:$B$17,战法升级!E$11:E$17,K84),0))</f>
        <v>34.219058075923257</v>
      </c>
      <c r="P84" s="132">
        <f>IF(H84=0,0,MAX(求节点(战法升级!$B$11:$B$17,战法升级!F$11:F$17,L84),0))</f>
        <v>28.58629495085685</v>
      </c>
      <c r="Q84" s="132">
        <f>IF(I84="",0,MIN(E84/2,6-SUM(R84:$T84)))</f>
        <v>0</v>
      </c>
      <c r="R84" s="132">
        <f>IF(J84="",0,MIN(F84/2,6-SUM(S84:$T84)))</f>
        <v>0</v>
      </c>
      <c r="S84" s="132">
        <f>IF(K84="",0,MIN(G84/2,6-SUM(T84:$T84)))</f>
        <v>2</v>
      </c>
      <c r="T84" s="132">
        <f t="shared" si="1"/>
        <v>4</v>
      </c>
      <c r="U84" s="132">
        <f>MIN(E84,SUM(战法升星!$R72:$U72)-SUM(V84:$X84))</f>
        <v>0</v>
      </c>
      <c r="V84" s="132">
        <f>MIN(F84,SUM(战法升星!$R72:$U72)-SUM(W84:$X84))</f>
        <v>0</v>
      </c>
      <c r="W84" s="132">
        <f>MIN(G84,SUM(战法升星!$R72:$U72)-SUM($X84:X84))</f>
        <v>4</v>
      </c>
      <c r="X84" s="132">
        <f>MIN(H84,SUM(战法升星!R72:U72))</f>
        <v>8</v>
      </c>
      <c r="AK84" s="6"/>
    </row>
    <row r="85" spans="2:37" s="129" customFormat="1" x14ac:dyDescent="0.15">
      <c r="B85" s="129">
        <v>27</v>
      </c>
      <c r="C85" s="130">
        <f>[2]基础状态预期!$D85</f>
        <v>107.42257994053838</v>
      </c>
      <c r="D85" s="130">
        <f>[2]基础状态预期!$C85</f>
        <v>1462</v>
      </c>
      <c r="E85" s="132">
        <f>投放验证!L79</f>
        <v>5</v>
      </c>
      <c r="F85" s="132">
        <f>投放验证!M79</f>
        <v>16</v>
      </c>
      <c r="G85" s="132">
        <f>投放验证!N79</f>
        <v>24</v>
      </c>
      <c r="H85" s="132">
        <f>投放验证!O79</f>
        <v>8</v>
      </c>
      <c r="I85" s="132">
        <f>投放验证!P79</f>
        <v>7</v>
      </c>
      <c r="J85" s="132">
        <f>投放验证!Q79</f>
        <v>7</v>
      </c>
      <c r="K85" s="132">
        <f>投放验证!R79</f>
        <v>7</v>
      </c>
      <c r="L85" s="132">
        <f>投放验证!S79</f>
        <v>5.923171473595124</v>
      </c>
      <c r="M85" s="132">
        <f>IF(E85=0,0,MAX(求节点(战法升级!$B$11:$B$17,战法升级!C$11:C$17,I85),0))</f>
        <v>35</v>
      </c>
      <c r="N85" s="132">
        <f>IF(F85=0,0,MAX(求节点(战法升级!$B$11:$B$17,战法升级!D$11:D$17,J85),0))</f>
        <v>35</v>
      </c>
      <c r="O85" s="132">
        <f>IF(G85=0,0,MAX(求节点(战法升级!$B$11:$B$17,战法升级!E$11:E$17,K85),0))</f>
        <v>35</v>
      </c>
      <c r="P85" s="132">
        <f>IF(H85=0,0,MAX(求节点(战法升级!$B$11:$B$17,战法升级!F$11:F$17,L85),0))</f>
        <v>29.615857367975622</v>
      </c>
      <c r="Q85" s="132">
        <f>IF(I85="",0,MIN(E85/2,6-SUM(R85:$T85)))</f>
        <v>0</v>
      </c>
      <c r="R85" s="132">
        <f>IF(J85="",0,MIN(F85/2,6-SUM(S85:$T85)))</f>
        <v>0</v>
      </c>
      <c r="S85" s="132">
        <f>IF(K85="",0,MIN(G85/2,6-SUM(T85:$T85)))</f>
        <v>2</v>
      </c>
      <c r="T85" s="132">
        <f t="shared" si="1"/>
        <v>4</v>
      </c>
      <c r="U85" s="132">
        <f>MIN(E85,SUM(战法升星!$R73:$U73)-SUM(V85:$X85))</f>
        <v>0</v>
      </c>
      <c r="V85" s="132">
        <f>MIN(F85,SUM(战法升星!$R73:$U73)-SUM(W85:$X85))</f>
        <v>0</v>
      </c>
      <c r="W85" s="132">
        <f>MIN(G85,SUM(战法升星!$R73:$U73)-SUM($X85:X85))</f>
        <v>4</v>
      </c>
      <c r="X85" s="132">
        <f>MIN(H85,SUM(战法升星!R73:U73))</f>
        <v>8</v>
      </c>
      <c r="AK85" s="6"/>
    </row>
    <row r="86" spans="2:37" s="129" customFormat="1" x14ac:dyDescent="0.15">
      <c r="B86" s="129">
        <v>28</v>
      </c>
      <c r="C86" s="130">
        <f>[2]基础状态预期!$D86</f>
        <v>111.00691759243479</v>
      </c>
      <c r="D86" s="130">
        <f>[2]基础状态预期!$C86</f>
        <v>1870</v>
      </c>
      <c r="E86" s="132">
        <f>投放验证!L80</f>
        <v>5</v>
      </c>
      <c r="F86" s="132">
        <f>投放验证!M80</f>
        <v>16</v>
      </c>
      <c r="G86" s="132">
        <f>投放验证!N80</f>
        <v>24</v>
      </c>
      <c r="H86" s="132">
        <f>投放验证!O80</f>
        <v>8</v>
      </c>
      <c r="I86" s="132">
        <f>投放验证!P80</f>
        <v>7</v>
      </c>
      <c r="J86" s="132">
        <f>投放验证!Q80</f>
        <v>7</v>
      </c>
      <c r="K86" s="132">
        <f>投放验证!R80</f>
        <v>7</v>
      </c>
      <c r="L86" s="132">
        <f>投放验证!S80</f>
        <v>6.0714090051991683</v>
      </c>
      <c r="M86" s="132">
        <f>IF(E86=0,0,MAX(求节点(战法升级!$B$11:$B$17,战法升级!C$11:C$17,I86),0))</f>
        <v>35</v>
      </c>
      <c r="N86" s="132">
        <f>IF(F86=0,0,MAX(求节点(战法升级!$B$11:$B$17,战法升级!D$11:D$17,J86),0))</f>
        <v>35</v>
      </c>
      <c r="O86" s="132">
        <f>IF(G86=0,0,MAX(求节点(战法升级!$B$11:$B$17,战法升级!E$11:E$17,K86),0))</f>
        <v>35</v>
      </c>
      <c r="P86" s="132">
        <f>IF(H86=0,0,MAX(求节点(战法升级!$B$11:$B$17,战法升级!F$11:F$17,L86),0))</f>
        <v>30.357045025995841</v>
      </c>
      <c r="Q86" s="132">
        <f>IF(I86="",0,MIN(E86/2,6-SUM(R86:$T86)))</f>
        <v>0</v>
      </c>
      <c r="R86" s="132">
        <f>IF(J86="",0,MIN(F86/2,6-SUM(S86:$T86)))</f>
        <v>0</v>
      </c>
      <c r="S86" s="132">
        <f>IF(K86="",0,MIN(G86/2,6-SUM(T86:$T86)))</f>
        <v>2</v>
      </c>
      <c r="T86" s="132">
        <f t="shared" si="1"/>
        <v>4</v>
      </c>
      <c r="U86" s="132">
        <f>MIN(E86,SUM(战法升星!$R74:$U74)-SUM(V86:$X86))</f>
        <v>0</v>
      </c>
      <c r="V86" s="132">
        <f>MIN(F86,SUM(战法升星!$R74:$U74)-SUM(W86:$X86))</f>
        <v>0</v>
      </c>
      <c r="W86" s="132">
        <f>MIN(G86,SUM(战法升星!$R74:$U74)-SUM($X86:X86))</f>
        <v>4</v>
      </c>
      <c r="X86" s="132">
        <f>MIN(H86,SUM(战法升星!R74:U74))</f>
        <v>8</v>
      </c>
      <c r="AK86" s="6"/>
    </row>
    <row r="87" spans="2:37" s="129" customFormat="1" x14ac:dyDescent="0.15">
      <c r="B87" s="129">
        <v>29</v>
      </c>
      <c r="C87" s="130">
        <f>[2]基础状态预期!$D87</f>
        <v>114.47614359759058</v>
      </c>
      <c r="D87" s="130">
        <f>[2]基础状态预期!$C87</f>
        <v>2380</v>
      </c>
      <c r="E87" s="132">
        <f>投放验证!L81</f>
        <v>5</v>
      </c>
      <c r="F87" s="132">
        <f>投放验证!M81</f>
        <v>16</v>
      </c>
      <c r="G87" s="132">
        <f>投放验证!N81</f>
        <v>24</v>
      </c>
      <c r="H87" s="132">
        <f>投放验证!O81</f>
        <v>8</v>
      </c>
      <c r="I87" s="132">
        <f>投放验证!P81</f>
        <v>7</v>
      </c>
      <c r="J87" s="132">
        <f>投放验证!Q81</f>
        <v>7</v>
      </c>
      <c r="K87" s="132">
        <f>投放验证!R81</f>
        <v>7</v>
      </c>
      <c r="L87" s="132">
        <f>投放验证!S81</f>
        <v>6.177705279633158</v>
      </c>
      <c r="M87" s="132">
        <f>IF(E87=0,0,MAX(求节点(战法升级!$B$11:$B$17,战法升级!C$11:C$17,I87),0))</f>
        <v>35</v>
      </c>
      <c r="N87" s="132">
        <f>IF(F87=0,0,MAX(求节点(战法升级!$B$11:$B$17,战法升级!D$11:D$17,J87),0))</f>
        <v>35</v>
      </c>
      <c r="O87" s="132">
        <f>IF(G87=0,0,MAX(求节点(战法升级!$B$11:$B$17,战法升级!E$11:E$17,K87),0))</f>
        <v>35</v>
      </c>
      <c r="P87" s="132">
        <f>IF(H87=0,0,MAX(求节点(战法升级!$B$11:$B$17,战法升级!F$11:F$17,L87),0))</f>
        <v>30.888526398165791</v>
      </c>
      <c r="Q87" s="132">
        <f>IF(I87="",0,MIN(E87/2,6-SUM(R87:$T87)))</f>
        <v>0</v>
      </c>
      <c r="R87" s="132">
        <f>IF(J87="",0,MIN(F87/2,6-SUM(S87:$T87)))</f>
        <v>0</v>
      </c>
      <c r="S87" s="132">
        <f>IF(K87="",0,MIN(G87/2,6-SUM(T87:$T87)))</f>
        <v>2</v>
      </c>
      <c r="T87" s="132">
        <f t="shared" si="1"/>
        <v>4</v>
      </c>
      <c r="U87" s="132">
        <f>MIN(E87,SUM(战法升星!$R75:$U75)-SUM(V87:$X87))</f>
        <v>0</v>
      </c>
      <c r="V87" s="132">
        <f>MIN(F87,SUM(战法升星!$R75:$U75)-SUM(W87:$X87))</f>
        <v>0</v>
      </c>
      <c r="W87" s="132">
        <f>MIN(G87,SUM(战法升星!$R75:$U75)-SUM($X87:X87))</f>
        <v>4</v>
      </c>
      <c r="X87" s="132">
        <f>MIN(H87,SUM(战法升星!R75:U75))</f>
        <v>8</v>
      </c>
      <c r="AK87" s="6"/>
    </row>
    <row r="88" spans="2:37" s="129" customFormat="1" x14ac:dyDescent="0.15">
      <c r="B88" s="129">
        <v>30</v>
      </c>
      <c r="C88" s="130">
        <f>[2]基础状态预期!$D88</f>
        <v>118.05724034557241</v>
      </c>
      <c r="D88" s="130">
        <f>[2]基础状态预期!$C88</f>
        <v>3043</v>
      </c>
      <c r="E88" s="132">
        <f>投放验证!L82</f>
        <v>5</v>
      </c>
      <c r="F88" s="132">
        <f>投放验证!M82</f>
        <v>16</v>
      </c>
      <c r="G88" s="132">
        <f>投放验证!N82</f>
        <v>24</v>
      </c>
      <c r="H88" s="132">
        <f>投放验证!O82</f>
        <v>8</v>
      </c>
      <c r="I88" s="132">
        <f>投放验证!P82</f>
        <v>7</v>
      </c>
      <c r="J88" s="132">
        <f>投放验证!Q82</f>
        <v>7</v>
      </c>
      <c r="K88" s="132">
        <f>投放验证!R82</f>
        <v>7</v>
      </c>
      <c r="L88" s="132">
        <f>投放验证!S82</f>
        <v>6.2874292474958526</v>
      </c>
      <c r="M88" s="132">
        <f>IF(E88=0,0,MAX(求节点(战法升级!$B$11:$B$17,战法升级!C$11:C$17,I88),0))</f>
        <v>35</v>
      </c>
      <c r="N88" s="132">
        <f>IF(F88=0,0,MAX(求节点(战法升级!$B$11:$B$17,战法升级!D$11:D$17,J88),0))</f>
        <v>35</v>
      </c>
      <c r="O88" s="132">
        <f>IF(G88=0,0,MAX(求节点(战法升级!$B$11:$B$17,战法升级!E$11:E$17,K88),0))</f>
        <v>35</v>
      </c>
      <c r="P88" s="132">
        <f>IF(H88=0,0,MAX(求节点(战法升级!$B$11:$B$17,战法升级!F$11:F$17,L88),0))</f>
        <v>31.437146237479261</v>
      </c>
      <c r="Q88" s="132">
        <f>IF(I88="",0,MIN(E88/2,6-SUM(R88:$T88)))</f>
        <v>0</v>
      </c>
      <c r="R88" s="132">
        <f>IF(J88="",0,MIN(F88/2,6-SUM(S88:$T88)))</f>
        <v>0</v>
      </c>
      <c r="S88" s="132">
        <f>IF(K88="",0,MIN(G88/2,6-SUM(T88:$T88)))</f>
        <v>2</v>
      </c>
      <c r="T88" s="132">
        <f t="shared" si="1"/>
        <v>4</v>
      </c>
      <c r="U88" s="132">
        <f>MIN(E88,SUM(战法升星!$R76:$U76)-SUM(V88:$X88))</f>
        <v>0</v>
      </c>
      <c r="V88" s="132">
        <f>MIN(F88,SUM(战法升星!$R76:$U76)-SUM(W88:$X88))</f>
        <v>0</v>
      </c>
      <c r="W88" s="132">
        <f>MIN(G88,SUM(战法升星!$R76:$U76)-SUM($X88:X88))</f>
        <v>4</v>
      </c>
      <c r="X88" s="132">
        <f>MIN(H88,SUM(战法升星!R76:U76))</f>
        <v>8</v>
      </c>
      <c r="AK88" s="6"/>
    </row>
    <row r="89" spans="2:37" s="129" customFormat="1" x14ac:dyDescent="0.15">
      <c r="B89" s="129">
        <v>31</v>
      </c>
      <c r="C89" s="130">
        <f>[2]基础状态预期!$D89</f>
        <v>121.49411884885473</v>
      </c>
      <c r="D89" s="130">
        <f>[2]基础状态预期!$C89</f>
        <v>3859</v>
      </c>
      <c r="E89" s="132">
        <f>投放验证!L83</f>
        <v>5</v>
      </c>
      <c r="F89" s="132">
        <f>投放验证!M83</f>
        <v>16</v>
      </c>
      <c r="G89" s="132">
        <f>投放验证!N83</f>
        <v>24</v>
      </c>
      <c r="H89" s="132">
        <f>投放验证!O83</f>
        <v>8</v>
      </c>
      <c r="I89" s="132">
        <f>投放验证!P83</f>
        <v>7</v>
      </c>
      <c r="J89" s="132">
        <f>投放验证!Q83</f>
        <v>7</v>
      </c>
      <c r="K89" s="132">
        <f>投放验证!R83</f>
        <v>7</v>
      </c>
      <c r="L89" s="132">
        <f>投放验证!S83</f>
        <v>6.3927344020283758</v>
      </c>
      <c r="M89" s="132">
        <f>IF(E89=0,0,MAX(求节点(战法升级!$B$11:$B$17,战法升级!C$11:C$17,I89),0))</f>
        <v>35</v>
      </c>
      <c r="N89" s="132">
        <f>IF(F89=0,0,MAX(求节点(战法升级!$B$11:$B$17,战法升级!D$11:D$17,J89),0))</f>
        <v>35</v>
      </c>
      <c r="O89" s="132">
        <f>IF(G89=0,0,MAX(求节点(战法升级!$B$11:$B$17,战法升级!E$11:E$17,K89),0))</f>
        <v>35</v>
      </c>
      <c r="P89" s="132">
        <f>IF(H89=0,0,MAX(求节点(战法升级!$B$11:$B$17,战法升级!F$11:F$17,L89),0))</f>
        <v>31.963672010141877</v>
      </c>
      <c r="Q89" s="132">
        <f>IF(I89="",0,MIN(E89/2,6-SUM(R89:$T89)))</f>
        <v>0</v>
      </c>
      <c r="R89" s="132">
        <f>IF(J89="",0,MIN(F89/2,6-SUM(S89:$T89)))</f>
        <v>0</v>
      </c>
      <c r="S89" s="132">
        <f>IF(K89="",0,MIN(G89/2,6-SUM(T89:$T89)))</f>
        <v>2</v>
      </c>
      <c r="T89" s="132">
        <f t="shared" si="1"/>
        <v>4</v>
      </c>
      <c r="U89" s="132">
        <f>MIN(E89,SUM(战法升星!$R77:$U77)-SUM(V89:$X89))</f>
        <v>0</v>
      </c>
      <c r="V89" s="132">
        <f>MIN(F89,SUM(战法升星!$R77:$U77)-SUM(W89:$X89))</f>
        <v>0</v>
      </c>
      <c r="W89" s="132">
        <f>MIN(G89,SUM(战法升星!$R77:$U77)-SUM($X89:X89))</f>
        <v>4</v>
      </c>
      <c r="X89" s="132">
        <f>MIN(H89,SUM(战法升星!R77:U77))</f>
        <v>8</v>
      </c>
      <c r="AK89" s="6"/>
    </row>
    <row r="90" spans="2:37" s="129" customFormat="1" x14ac:dyDescent="0.15">
      <c r="B90" s="129">
        <v>32</v>
      </c>
      <c r="C90" s="130">
        <f>[2]基础状态预期!$D90</f>
        <v>125.03100311549058</v>
      </c>
      <c r="D90" s="130">
        <f>[2]基础状态预期!$C90</f>
        <v>4930</v>
      </c>
      <c r="E90" s="132">
        <f>投放验证!L84</f>
        <v>5</v>
      </c>
      <c r="F90" s="132">
        <f>投放验证!M84</f>
        <v>16</v>
      </c>
      <c r="G90" s="132">
        <f>投放验证!N84</f>
        <v>24</v>
      </c>
      <c r="H90" s="132">
        <f>投放验证!O84</f>
        <v>8</v>
      </c>
      <c r="I90" s="132">
        <f>投放验证!P84</f>
        <v>7</v>
      </c>
      <c r="J90" s="132">
        <f>投放验证!Q84</f>
        <v>7</v>
      </c>
      <c r="K90" s="132">
        <f>投放验证!R84</f>
        <v>7</v>
      </c>
      <c r="L90" s="132">
        <f>投放验证!S84</f>
        <v>6.5011037097900655</v>
      </c>
      <c r="M90" s="132">
        <f>IF(E90=0,0,MAX(求节点(战法升级!$B$11:$B$17,战法升级!C$11:C$17,I90),0))</f>
        <v>35</v>
      </c>
      <c r="N90" s="132">
        <f>IF(F90=0,0,MAX(求节点(战法升级!$B$11:$B$17,战法升级!D$11:D$17,J90),0))</f>
        <v>35</v>
      </c>
      <c r="O90" s="132">
        <f>IF(G90=0,0,MAX(求节点(战法升级!$B$11:$B$17,战法升级!E$11:E$17,K90),0))</f>
        <v>35</v>
      </c>
      <c r="P90" s="132">
        <f>IF(H90=0,0,MAX(求节点(战法升级!$B$11:$B$17,战法升级!F$11:F$17,L90),0))</f>
        <v>32.505518548950327</v>
      </c>
      <c r="Q90" s="132">
        <f>IF(I90="",0,MIN(E90/2,6-SUM(R90:$T90)))</f>
        <v>0</v>
      </c>
      <c r="R90" s="132">
        <f>IF(J90="",0,MIN(F90/2,6-SUM(S90:$T90)))</f>
        <v>0</v>
      </c>
      <c r="S90" s="132">
        <f>IF(K90="",0,MIN(G90/2,6-SUM(T90:$T90)))</f>
        <v>2</v>
      </c>
      <c r="T90" s="132">
        <f t="shared" si="1"/>
        <v>4</v>
      </c>
      <c r="U90" s="132">
        <f>MIN(E90,SUM(战法升星!$R78:$U78)-SUM(V90:$X90))</f>
        <v>0</v>
      </c>
      <c r="V90" s="132">
        <f>MIN(F90,SUM(战法升星!$R78:$U78)-SUM(W90:$X90))</f>
        <v>0</v>
      </c>
      <c r="W90" s="132">
        <f>MIN(G90,SUM(战法升星!$R78:$U78)-SUM($X90:X90))</f>
        <v>4</v>
      </c>
      <c r="X90" s="132">
        <f>MIN(H90,SUM(战法升星!R78:U78))</f>
        <v>8</v>
      </c>
      <c r="AK90" s="6"/>
    </row>
    <row r="91" spans="2:37" s="129" customFormat="1" x14ac:dyDescent="0.15">
      <c r="B91" s="129">
        <v>33</v>
      </c>
      <c r="C91" s="130">
        <f>[2]基础状态预期!$D91</f>
        <v>128.62542789463421</v>
      </c>
      <c r="D91" s="130">
        <f>[2]基础状态预期!$C91</f>
        <v>6307</v>
      </c>
      <c r="E91" s="132">
        <f>投放验证!L85</f>
        <v>5</v>
      </c>
      <c r="F91" s="132">
        <f>投放验证!M85</f>
        <v>16</v>
      </c>
      <c r="G91" s="132">
        <f>投放验证!N85</f>
        <v>24</v>
      </c>
      <c r="H91" s="132">
        <f>投放验证!O85</f>
        <v>8</v>
      </c>
      <c r="I91" s="132">
        <f>投放验证!P85</f>
        <v>7</v>
      </c>
      <c r="J91" s="132">
        <f>投放验证!Q85</f>
        <v>7</v>
      </c>
      <c r="K91" s="132">
        <f>投放验证!R85</f>
        <v>7</v>
      </c>
      <c r="L91" s="132">
        <f>投放验证!S85</f>
        <v>6.6112360454143122</v>
      </c>
      <c r="M91" s="132">
        <f>IF(E91=0,0,MAX(求节点(战法升级!$B$11:$B$17,战法升级!C$11:C$17,I91),0))</f>
        <v>35</v>
      </c>
      <c r="N91" s="132">
        <f>IF(F91=0,0,MAX(求节点(战法升级!$B$11:$B$17,战法升级!D$11:D$17,J91),0))</f>
        <v>35</v>
      </c>
      <c r="O91" s="132">
        <f>IF(G91=0,0,MAX(求节点(战法升级!$B$11:$B$17,战法升级!E$11:E$17,K91),0))</f>
        <v>35</v>
      </c>
      <c r="P91" s="132">
        <f>IF(H91=0,0,MAX(求节点(战法升级!$B$11:$B$17,战法升级!F$11:F$17,L91),0))</f>
        <v>33.056180227071565</v>
      </c>
      <c r="Q91" s="132">
        <f>IF(I91="",0,MIN(E91/2,6-SUM(R91:$T91)))</f>
        <v>0</v>
      </c>
      <c r="R91" s="132">
        <f>IF(J91="",0,MIN(F91/2,6-SUM(S91:$T91)))</f>
        <v>0</v>
      </c>
      <c r="S91" s="132">
        <f>IF(K91="",0,MIN(G91/2,6-SUM(T91:$T91)))</f>
        <v>2</v>
      </c>
      <c r="T91" s="132">
        <f t="shared" si="1"/>
        <v>4</v>
      </c>
      <c r="U91" s="132">
        <f>MIN(E91,SUM(战法升星!$R79:$U79)-SUM(V91:$X91))</f>
        <v>0</v>
      </c>
      <c r="V91" s="132">
        <f>MIN(F91,SUM(战法升星!$R79:$U79)-SUM(W91:$X91))</f>
        <v>0</v>
      </c>
      <c r="W91" s="132">
        <f>MIN(G91,SUM(战法升星!$R79:$U79)-SUM($X91:X91))</f>
        <v>4</v>
      </c>
      <c r="X91" s="132">
        <f>MIN(H91,SUM(战法升星!R79:U79))</f>
        <v>8</v>
      </c>
      <c r="AK91" s="6"/>
    </row>
    <row r="92" spans="2:37" s="129" customFormat="1" x14ac:dyDescent="0.15">
      <c r="B92" s="129">
        <v>34</v>
      </c>
      <c r="C92" s="130">
        <f>[2]基础状态预期!$D92</f>
        <v>132.09902390525281</v>
      </c>
      <c r="D92" s="130">
        <f>[2]基础状态预期!$C92</f>
        <v>8041</v>
      </c>
      <c r="E92" s="132">
        <f>投放验证!L86</f>
        <v>5</v>
      </c>
      <c r="F92" s="132">
        <f>投放验证!M86</f>
        <v>16</v>
      </c>
      <c r="G92" s="132">
        <f>投放验证!N86</f>
        <v>24</v>
      </c>
      <c r="H92" s="132">
        <f>投放验证!O86</f>
        <v>8</v>
      </c>
      <c r="I92" s="132">
        <f>投放验证!P86</f>
        <v>7</v>
      </c>
      <c r="J92" s="132">
        <f>投放验证!Q86</f>
        <v>7</v>
      </c>
      <c r="K92" s="132">
        <f>投放验证!R86</f>
        <v>7</v>
      </c>
      <c r="L92" s="132">
        <f>投放验证!S86</f>
        <v>6.7176662157949076</v>
      </c>
      <c r="M92" s="132">
        <f>IF(E92=0,0,MAX(求节点(战法升级!$B$11:$B$17,战法升级!C$11:C$17,I92),0))</f>
        <v>35</v>
      </c>
      <c r="N92" s="132">
        <f>IF(F92=0,0,MAX(求节点(战法升级!$B$11:$B$17,战法升级!D$11:D$17,J92),0))</f>
        <v>35</v>
      </c>
      <c r="O92" s="132">
        <f>IF(G92=0,0,MAX(求节点(战法升级!$B$11:$B$17,战法升级!E$11:E$17,K92),0))</f>
        <v>35</v>
      </c>
      <c r="P92" s="132">
        <f>IF(H92=0,0,MAX(求节点(战法升级!$B$11:$B$17,战法升级!F$11:F$17,L92),0))</f>
        <v>33.588331078974541</v>
      </c>
      <c r="Q92" s="132">
        <f>IF(I92="",0,MIN(E92/2,6-SUM(R92:$T92)))</f>
        <v>0</v>
      </c>
      <c r="R92" s="132">
        <f>IF(J92="",0,MIN(F92/2,6-SUM(S92:$T92)))</f>
        <v>0</v>
      </c>
      <c r="S92" s="132">
        <f>IF(K92="",0,MIN(G92/2,6-SUM(T92:$T92)))</f>
        <v>2</v>
      </c>
      <c r="T92" s="132">
        <f t="shared" si="1"/>
        <v>4</v>
      </c>
      <c r="U92" s="132">
        <f>MIN(E92,SUM(战法升星!$R80:$U80)-SUM(V92:$X92))</f>
        <v>0</v>
      </c>
      <c r="V92" s="132">
        <f>MIN(F92,SUM(战法升星!$R80:$U80)-SUM(W92:$X92))</f>
        <v>0</v>
      </c>
      <c r="W92" s="132">
        <f>MIN(G92,SUM(战法升星!$R80:$U80)-SUM($X92:X92))</f>
        <v>4</v>
      </c>
      <c r="X92" s="132">
        <f>MIN(H92,SUM(战法升星!R80:U80))</f>
        <v>8</v>
      </c>
      <c r="AK92" s="6"/>
    </row>
    <row r="93" spans="2:37" s="129" customFormat="1" x14ac:dyDescent="0.15">
      <c r="B93" s="129">
        <v>35</v>
      </c>
      <c r="C93" s="130">
        <f>[2]基础状态预期!$D93</f>
        <v>135.61521761503846</v>
      </c>
      <c r="D93" s="130">
        <f>[2]基础状态预期!$C93</f>
        <v>10234</v>
      </c>
      <c r="E93" s="132">
        <f>投放验证!L87</f>
        <v>5</v>
      </c>
      <c r="F93" s="132">
        <f>投放验证!M87</f>
        <v>16</v>
      </c>
      <c r="G93" s="132">
        <f>投放验证!N87</f>
        <v>24</v>
      </c>
      <c r="H93" s="132">
        <f>投放验证!O87</f>
        <v>8</v>
      </c>
      <c r="I93" s="132">
        <f>投放验证!P87</f>
        <v>7</v>
      </c>
      <c r="J93" s="132">
        <f>投放验证!Q87</f>
        <v>7</v>
      </c>
      <c r="K93" s="132">
        <f>投放验证!R87</f>
        <v>7</v>
      </c>
      <c r="L93" s="132">
        <f>投放验证!S87</f>
        <v>6.825401569727739</v>
      </c>
      <c r="M93" s="132">
        <f>IF(E93=0,0,MAX(求节点(战法升级!$B$11:$B$17,战法升级!C$11:C$17,I93),0))</f>
        <v>35</v>
      </c>
      <c r="N93" s="132">
        <f>IF(F93=0,0,MAX(求节点(战法升级!$B$11:$B$17,战法升级!D$11:D$17,J93),0))</f>
        <v>35</v>
      </c>
      <c r="O93" s="132">
        <f>IF(G93=0,0,MAX(求节点(战法升级!$B$11:$B$17,战法升级!E$11:E$17,K93),0))</f>
        <v>35</v>
      </c>
      <c r="P93" s="132">
        <f>IF(H93=0,0,MAX(求节点(战法升级!$B$11:$B$17,战法升级!F$11:F$17,L93),0))</f>
        <v>34.127007848638698</v>
      </c>
      <c r="Q93" s="132">
        <f>IF(I93="",0,MIN(E93/2,6-SUM(R93:$T93)))</f>
        <v>0</v>
      </c>
      <c r="R93" s="132">
        <f>IF(J93="",0,MIN(F93/2,6-SUM(S93:$T93)))</f>
        <v>0</v>
      </c>
      <c r="S93" s="132">
        <f>IF(K93="",0,MIN(G93/2,6-SUM(T93:$T93)))</f>
        <v>2</v>
      </c>
      <c r="T93" s="132">
        <f t="shared" si="1"/>
        <v>4</v>
      </c>
      <c r="U93" s="132">
        <f>MIN(E93,SUM(战法升星!$R81:$U81)-SUM(V93:$X93))</f>
        <v>0</v>
      </c>
      <c r="V93" s="132">
        <f>MIN(F93,SUM(战法升星!$R81:$U81)-SUM(W93:$X93))</f>
        <v>0</v>
      </c>
      <c r="W93" s="132">
        <f>MIN(G93,SUM(战法升星!$R81:$U81)-SUM($X93:X93))</f>
        <v>4</v>
      </c>
      <c r="X93" s="132">
        <f>MIN(H93,SUM(战法升星!R81:U81))</f>
        <v>8</v>
      </c>
      <c r="AK93" s="6"/>
    </row>
    <row r="94" spans="2:37" s="129" customFormat="1" x14ac:dyDescent="0.15">
      <c r="B94" s="129">
        <v>36</v>
      </c>
      <c r="C94" s="130">
        <f>[2]基础状态预期!$D94</f>
        <v>139.08794136138388</v>
      </c>
      <c r="D94" s="130">
        <f>[2]基础状态预期!$C94</f>
        <v>13039</v>
      </c>
      <c r="E94" s="132">
        <f>投放验证!L88</f>
        <v>5</v>
      </c>
      <c r="F94" s="132">
        <f>投放验证!M88</f>
        <v>16</v>
      </c>
      <c r="G94" s="132">
        <f>投放验证!N88</f>
        <v>24</v>
      </c>
      <c r="H94" s="132">
        <f>投放验证!O88</f>
        <v>8</v>
      </c>
      <c r="I94" s="132">
        <f>投放验证!P88</f>
        <v>7</v>
      </c>
      <c r="J94" s="132">
        <f>投放验证!Q88</f>
        <v>7</v>
      </c>
      <c r="K94" s="132">
        <f>投放验证!R88</f>
        <v>7</v>
      </c>
      <c r="L94" s="132">
        <f>投放验证!S88</f>
        <v>6.9318050141347545</v>
      </c>
      <c r="M94" s="132">
        <f>IF(E94=0,0,MAX(求节点(战法升级!$B$11:$B$17,战法升级!C$11:C$17,I94),0))</f>
        <v>35</v>
      </c>
      <c r="N94" s="132">
        <f>IF(F94=0,0,MAX(求节点(战法升级!$B$11:$B$17,战法升级!D$11:D$17,J94),0))</f>
        <v>35</v>
      </c>
      <c r="O94" s="132">
        <f>IF(G94=0,0,MAX(求节点(战法升级!$B$11:$B$17,战法升级!E$11:E$17,K94),0))</f>
        <v>35</v>
      </c>
      <c r="P94" s="132">
        <f>IF(H94=0,0,MAX(求节点(战法升级!$B$11:$B$17,战法升级!F$11:F$17,L94),0))</f>
        <v>34.659025070673771</v>
      </c>
      <c r="Q94" s="132">
        <f>IF(I94="",0,MIN(E94/2,6-SUM(R94:$T94)))</f>
        <v>0</v>
      </c>
      <c r="R94" s="132">
        <f>IF(J94="",0,MIN(F94/2,6-SUM(S94:$T94)))</f>
        <v>0</v>
      </c>
      <c r="S94" s="132">
        <f>IF(K94="",0,MIN(G94/2,6-SUM(T94:$T94)))</f>
        <v>2</v>
      </c>
      <c r="T94" s="132">
        <f t="shared" si="1"/>
        <v>4</v>
      </c>
      <c r="U94" s="132">
        <f>MIN(E94,SUM(战法升星!$R82:$U82)-SUM(V94:$X94))</f>
        <v>0</v>
      </c>
      <c r="V94" s="132">
        <f>MIN(F94,SUM(战法升星!$R82:$U82)-SUM(W94:$X94))</f>
        <v>0</v>
      </c>
      <c r="W94" s="132">
        <f>MIN(G94,SUM(战法升星!$R82:$U82)-SUM($X94:X94))</f>
        <v>4</v>
      </c>
      <c r="X94" s="132">
        <f>MIN(H94,SUM(战法升星!R82:U82))</f>
        <v>8</v>
      </c>
      <c r="AK94" s="6"/>
    </row>
    <row r="95" spans="2:37" s="129" customFormat="1" x14ac:dyDescent="0.15">
      <c r="B95" s="129">
        <v>37</v>
      </c>
      <c r="C95" s="130">
        <f>[2]基础状态预期!$D95</f>
        <v>142.60670974426387</v>
      </c>
      <c r="D95" s="130">
        <f>[2]基础状态预期!$C95</f>
        <v>16609</v>
      </c>
      <c r="E95" s="132">
        <f>投放验证!L89</f>
        <v>5</v>
      </c>
      <c r="F95" s="132">
        <f>投放验证!M89</f>
        <v>16</v>
      </c>
      <c r="G95" s="132">
        <f>投放验证!N89</f>
        <v>24</v>
      </c>
      <c r="H95" s="132">
        <f>投放验证!O89</f>
        <v>8</v>
      </c>
      <c r="I95" s="132">
        <f>投放验证!P89</f>
        <v>7</v>
      </c>
      <c r="J95" s="132">
        <f>投放验证!Q89</f>
        <v>7</v>
      </c>
      <c r="K95" s="132">
        <f>投放验证!R89</f>
        <v>7</v>
      </c>
      <c r="L95" s="132">
        <f>投放验证!S89</f>
        <v>7</v>
      </c>
      <c r="M95" s="132">
        <f>IF(E95=0,0,MAX(求节点(战法升级!$B$11:$B$17,战法升级!C$11:C$17,I95),0))</f>
        <v>35</v>
      </c>
      <c r="N95" s="132">
        <f>IF(F95=0,0,MAX(求节点(战法升级!$B$11:$B$17,战法升级!D$11:D$17,J95),0))</f>
        <v>35</v>
      </c>
      <c r="O95" s="132">
        <f>IF(G95=0,0,MAX(求节点(战法升级!$B$11:$B$17,战法升级!E$11:E$17,K95),0))</f>
        <v>35</v>
      </c>
      <c r="P95" s="132">
        <f>IF(H95=0,0,MAX(求节点(战法升级!$B$11:$B$17,战法升级!F$11:F$17,L95),0))</f>
        <v>35</v>
      </c>
      <c r="Q95" s="132">
        <f>IF(I95="",0,MIN(E95/2,6-SUM(R95:$T95)))</f>
        <v>0</v>
      </c>
      <c r="R95" s="132">
        <f>IF(J95="",0,MIN(F95/2,6-SUM(S95:$T95)))</f>
        <v>0</v>
      </c>
      <c r="S95" s="132">
        <f>IF(K95="",0,MIN(G95/2,6-SUM(T95:$T95)))</f>
        <v>2</v>
      </c>
      <c r="T95" s="132">
        <f t="shared" si="1"/>
        <v>4</v>
      </c>
      <c r="U95" s="132">
        <f>MIN(E95,SUM(战法升星!$R83:$U83)-SUM(V95:$X95))</f>
        <v>0</v>
      </c>
      <c r="V95" s="132">
        <f>MIN(F95,SUM(战法升星!$R83:$U83)-SUM(W95:$X95))</f>
        <v>0</v>
      </c>
      <c r="W95" s="132">
        <f>MIN(G95,SUM(战法升星!$R83:$U83)-SUM($X95:X95))</f>
        <v>4</v>
      </c>
      <c r="X95" s="132">
        <f>MIN(H95,SUM(战法升星!R83:U83))</f>
        <v>8</v>
      </c>
      <c r="AK95" s="6"/>
    </row>
    <row r="96" spans="2:37" s="129" customFormat="1" x14ac:dyDescent="0.15">
      <c r="B96" s="129">
        <v>38</v>
      </c>
      <c r="C96" s="130">
        <f>[2]基础状态预期!$D96</f>
        <v>146.07830147206653</v>
      </c>
      <c r="D96" s="130">
        <f>[2]基础状态预期!$C96</f>
        <v>21148</v>
      </c>
      <c r="E96" s="132">
        <f>投放验证!L90</f>
        <v>5</v>
      </c>
      <c r="F96" s="132">
        <f>投放验证!M90</f>
        <v>16</v>
      </c>
      <c r="G96" s="132">
        <f>投放验证!N90</f>
        <v>24</v>
      </c>
      <c r="H96" s="132">
        <f>投放验证!O90</f>
        <v>8</v>
      </c>
      <c r="I96" s="132">
        <f>投放验证!P90</f>
        <v>7</v>
      </c>
      <c r="J96" s="132">
        <f>投放验证!Q90</f>
        <v>7</v>
      </c>
      <c r="K96" s="132">
        <f>投放验证!R90</f>
        <v>7</v>
      </c>
      <c r="L96" s="132">
        <f>投放验证!S90</f>
        <v>7</v>
      </c>
      <c r="M96" s="132">
        <f>IF(E96=0,0,MAX(求节点(战法升级!$B$11:$B$17,战法升级!C$11:C$17,I96),0))</f>
        <v>35</v>
      </c>
      <c r="N96" s="132">
        <f>IF(F96=0,0,MAX(求节点(战法升级!$B$11:$B$17,战法升级!D$11:D$17,J96),0))</f>
        <v>35</v>
      </c>
      <c r="O96" s="132">
        <f>IF(G96=0,0,MAX(求节点(战法升级!$B$11:$B$17,战法升级!E$11:E$17,K96),0))</f>
        <v>35</v>
      </c>
      <c r="P96" s="132">
        <f>IF(H96=0,0,MAX(求节点(战法升级!$B$11:$B$17,战法升级!F$11:F$17,L96),0))</f>
        <v>35</v>
      </c>
      <c r="Q96" s="132">
        <f>IF(I96="",0,MIN(E96/2,6-SUM(R96:$T96)))</f>
        <v>0</v>
      </c>
      <c r="R96" s="132">
        <f>IF(J96="",0,MIN(F96/2,6-SUM(S96:$T96)))</f>
        <v>0</v>
      </c>
      <c r="S96" s="132">
        <f>IF(K96="",0,MIN(G96/2,6-SUM(T96:$T96)))</f>
        <v>2</v>
      </c>
      <c r="T96" s="132">
        <f t="shared" si="1"/>
        <v>4</v>
      </c>
      <c r="U96" s="132">
        <f>MIN(E96,SUM(战法升星!$R84:$U84)-SUM(V96:$X96))</f>
        <v>0</v>
      </c>
      <c r="V96" s="132">
        <f>MIN(F96,SUM(战法升星!$R84:$U84)-SUM(W96:$X96))</f>
        <v>0</v>
      </c>
      <c r="W96" s="132">
        <f>MIN(G96,SUM(战法升星!$R84:$U84)-SUM($X96:X96))</f>
        <v>4</v>
      </c>
      <c r="X96" s="132">
        <f>MIN(H96,SUM(战法升星!R84:U84))</f>
        <v>8</v>
      </c>
      <c r="AK96" s="6"/>
    </row>
    <row r="97" spans="2:37" s="129" customFormat="1" x14ac:dyDescent="0.15">
      <c r="B97" s="129">
        <v>39</v>
      </c>
      <c r="C97" s="130">
        <f>[2]基础状态预期!$D97</f>
        <v>149.61701338734093</v>
      </c>
      <c r="D97" s="130">
        <f>[2]基础状态预期!$C97</f>
        <v>26962</v>
      </c>
      <c r="E97" s="132">
        <f>投放验证!L91</f>
        <v>5</v>
      </c>
      <c r="F97" s="132">
        <f>投放验证!M91</f>
        <v>16</v>
      </c>
      <c r="G97" s="132">
        <f>投放验证!N91</f>
        <v>24</v>
      </c>
      <c r="H97" s="132">
        <f>投放验证!O91</f>
        <v>8</v>
      </c>
      <c r="I97" s="132">
        <f>投放验证!P91</f>
        <v>7</v>
      </c>
      <c r="J97" s="132">
        <f>投放验证!Q91</f>
        <v>7</v>
      </c>
      <c r="K97" s="132">
        <f>投放验证!R91</f>
        <v>7</v>
      </c>
      <c r="L97" s="132">
        <f>投放验证!S91</f>
        <v>7</v>
      </c>
      <c r="M97" s="132">
        <f>IF(E97=0,0,MAX(求节点(战法升级!$B$11:$B$17,战法升级!C$11:C$17,I97),0))</f>
        <v>35</v>
      </c>
      <c r="N97" s="132">
        <f>IF(F97=0,0,MAX(求节点(战法升级!$B$11:$B$17,战法升级!D$11:D$17,J97),0))</f>
        <v>35</v>
      </c>
      <c r="O97" s="132">
        <f>IF(G97=0,0,MAX(求节点(战法升级!$B$11:$B$17,战法升级!E$11:E$17,K97),0))</f>
        <v>35</v>
      </c>
      <c r="P97" s="132">
        <f>IF(H97=0,0,MAX(求节点(战法升级!$B$11:$B$17,战法升级!F$11:F$17,L97),0))</f>
        <v>35</v>
      </c>
      <c r="Q97" s="132">
        <f>IF(I97="",0,MIN(E97/2,6-SUM(R97:$T97)))</f>
        <v>0</v>
      </c>
      <c r="R97" s="132">
        <f>IF(J97="",0,MIN(F97/2,6-SUM(S97:$T97)))</f>
        <v>0</v>
      </c>
      <c r="S97" s="132">
        <f>IF(K97="",0,MIN(G97/2,6-SUM(T97:$T97)))</f>
        <v>2</v>
      </c>
      <c r="T97" s="132">
        <f t="shared" si="1"/>
        <v>4</v>
      </c>
      <c r="U97" s="132">
        <f>MIN(E97,SUM(战法升星!$R85:$U85)-SUM(V97:$X97))</f>
        <v>0</v>
      </c>
      <c r="V97" s="132">
        <f>MIN(F97,SUM(战法升星!$R85:$U85)-SUM(W97:$X97))</f>
        <v>0</v>
      </c>
      <c r="W97" s="132">
        <f>MIN(G97,SUM(战法升星!$R85:$U85)-SUM($X97:X97))</f>
        <v>4</v>
      </c>
      <c r="X97" s="132">
        <f>MIN(H97,SUM(战法升星!R85:U85))</f>
        <v>8</v>
      </c>
      <c r="AK97" s="6"/>
    </row>
    <row r="98" spans="2:37" s="129" customFormat="1" x14ac:dyDescent="0.15">
      <c r="B98" s="129">
        <v>40</v>
      </c>
      <c r="C98" s="130">
        <f>[2]基础状态预期!$D98</f>
        <v>153.01012120353457</v>
      </c>
      <c r="D98" s="130">
        <f>[2]基础状态预期!$C98</f>
        <v>34357</v>
      </c>
      <c r="E98" s="132">
        <f>投放验证!L92</f>
        <v>5</v>
      </c>
      <c r="F98" s="132">
        <f>投放验证!M92</f>
        <v>16</v>
      </c>
      <c r="G98" s="132">
        <f>投放验证!N92</f>
        <v>24</v>
      </c>
      <c r="H98" s="132">
        <f>投放验证!O92</f>
        <v>8</v>
      </c>
      <c r="I98" s="132">
        <f>投放验证!P92</f>
        <v>7</v>
      </c>
      <c r="J98" s="132">
        <f>投放验证!Q92</f>
        <v>7</v>
      </c>
      <c r="K98" s="132">
        <f>投放验证!R92</f>
        <v>7</v>
      </c>
      <c r="L98" s="132">
        <f>投放验证!S92</f>
        <v>7</v>
      </c>
      <c r="M98" s="132">
        <f>IF(E98=0,0,MAX(求节点(战法升级!$B$11:$B$17,战法升级!C$11:C$17,I98),0))</f>
        <v>35</v>
      </c>
      <c r="N98" s="132">
        <f>IF(F98=0,0,MAX(求节点(战法升级!$B$11:$B$17,战法升级!D$11:D$17,J98),0))</f>
        <v>35</v>
      </c>
      <c r="O98" s="132">
        <f>IF(G98=0,0,MAX(求节点(战法升级!$B$11:$B$17,战法升级!E$11:E$17,K98),0))</f>
        <v>35</v>
      </c>
      <c r="P98" s="132">
        <f>IF(H98=0,0,MAX(求节点(战法升级!$B$11:$B$17,战法升级!F$11:F$17,L98),0))</f>
        <v>35</v>
      </c>
      <c r="Q98" s="132">
        <f>IF(I98="",0,MIN(E98/2,6-SUM(R98:$T98)))</f>
        <v>0</v>
      </c>
      <c r="R98" s="132">
        <f>IF(J98="",0,MIN(F98/2,6-SUM(S98:$T98)))</f>
        <v>0</v>
      </c>
      <c r="S98" s="132">
        <f>IF(K98="",0,MIN(G98/2,6-SUM(T98:$T98)))</f>
        <v>2</v>
      </c>
      <c r="T98" s="132">
        <f t="shared" si="1"/>
        <v>4</v>
      </c>
      <c r="U98" s="132">
        <f>MIN(E98,SUM(战法升星!$R86:$U86)-SUM(V98:$X98))</f>
        <v>0</v>
      </c>
      <c r="V98" s="132">
        <f>MIN(F98,SUM(战法升星!$R86:$U86)-SUM(W98:$X98))</f>
        <v>0</v>
      </c>
      <c r="W98" s="132">
        <f>MIN(G98,SUM(战法升星!$R86:$U86)-SUM($X98:X98))</f>
        <v>4</v>
      </c>
      <c r="X98" s="132">
        <f>MIN(H98,SUM(战法升星!R86:U86))</f>
        <v>8</v>
      </c>
      <c r="AK98" s="6"/>
    </row>
    <row r="99" spans="2:37" s="129" customFormat="1" x14ac:dyDescent="0.15">
      <c r="B99" s="129">
        <v>41</v>
      </c>
      <c r="C99" s="130">
        <f>[2]基础状态预期!$D99</f>
        <v>154.95970315183646</v>
      </c>
      <c r="D99" s="130">
        <f>[2]基础状态预期!$C99</f>
        <v>43792</v>
      </c>
      <c r="E99" s="132">
        <f>投放验证!L93</f>
        <v>5</v>
      </c>
      <c r="F99" s="132">
        <f>投放验证!M93</f>
        <v>16</v>
      </c>
      <c r="G99" s="132">
        <f>投放验证!N93</f>
        <v>24</v>
      </c>
      <c r="H99" s="132">
        <f>投放验证!O93</f>
        <v>8</v>
      </c>
      <c r="I99" s="132">
        <f>投放验证!P93</f>
        <v>7</v>
      </c>
      <c r="J99" s="132">
        <f>投放验证!Q93</f>
        <v>7</v>
      </c>
      <c r="K99" s="132">
        <f>投放验证!R93</f>
        <v>7</v>
      </c>
      <c r="L99" s="132">
        <f>投放验证!S93</f>
        <v>7</v>
      </c>
      <c r="M99" s="132">
        <f>IF(E99=0,0,MAX(求节点(战法升级!$B$11:$B$17,战法升级!C$11:C$17,I99),0))</f>
        <v>35</v>
      </c>
      <c r="N99" s="132">
        <f>IF(F99=0,0,MAX(求节点(战法升级!$B$11:$B$17,战法升级!D$11:D$17,J99),0))</f>
        <v>35</v>
      </c>
      <c r="O99" s="132">
        <f>IF(G99=0,0,MAX(求节点(战法升级!$B$11:$B$17,战法升级!E$11:E$17,K99),0))</f>
        <v>35</v>
      </c>
      <c r="P99" s="132">
        <f>IF(H99=0,0,MAX(求节点(战法升级!$B$11:$B$17,战法升级!F$11:F$17,L99),0))</f>
        <v>35</v>
      </c>
      <c r="Q99" s="132">
        <f>IF(I99="",0,MIN(E99/2,6-SUM(R99:$T99)))</f>
        <v>0</v>
      </c>
      <c r="R99" s="132">
        <f>IF(J99="",0,MIN(F99/2,6-SUM(S99:$T99)))</f>
        <v>0</v>
      </c>
      <c r="S99" s="132">
        <f>IF(K99="",0,MIN(G99/2,6-SUM(T99:$T99)))</f>
        <v>2</v>
      </c>
      <c r="T99" s="132">
        <f t="shared" si="1"/>
        <v>4</v>
      </c>
      <c r="U99" s="132">
        <f>MIN(E99,SUM(战法升星!$R87:$U87)-SUM(V99:$X99))</f>
        <v>0</v>
      </c>
      <c r="V99" s="132">
        <f>MIN(F99,SUM(战法升星!$R87:$U87)-SUM(W99:$X99))</f>
        <v>0</v>
      </c>
      <c r="W99" s="132">
        <f>MIN(G99,SUM(战法升星!$R87:$U87)-SUM($X99:X99))</f>
        <v>4</v>
      </c>
      <c r="X99" s="132">
        <f>MIN(H99,SUM(战法升星!R87:U87))</f>
        <v>8</v>
      </c>
      <c r="AK99" s="6"/>
    </row>
    <row r="100" spans="2:37" x14ac:dyDescent="0.15">
      <c r="B100" s="129">
        <v>42</v>
      </c>
      <c r="C100" s="130">
        <f>[2]基础状态预期!$D100</f>
        <v>157.63974470288184</v>
      </c>
      <c r="D100" s="130">
        <f>[2]基础状态预期!$C100</f>
        <v>55675</v>
      </c>
      <c r="E100" s="132">
        <f>投放验证!L94</f>
        <v>5</v>
      </c>
      <c r="F100" s="132">
        <f>投放验证!M94</f>
        <v>16</v>
      </c>
      <c r="G100" s="132">
        <f>投放验证!N94</f>
        <v>24</v>
      </c>
      <c r="H100" s="132">
        <f>投放验证!O94</f>
        <v>8</v>
      </c>
      <c r="I100" s="132">
        <f>投放验证!P94</f>
        <v>7</v>
      </c>
      <c r="J100" s="132">
        <f>投放验证!Q94</f>
        <v>7</v>
      </c>
      <c r="K100" s="132">
        <f>投放验证!R94</f>
        <v>7</v>
      </c>
      <c r="L100" s="132">
        <f>投放验证!S94</f>
        <v>7</v>
      </c>
      <c r="M100" s="132">
        <f>IF(E100=0,0,MAX(求节点(战法升级!$B$11:$B$17,战法升级!C$11:C$17,I100),0))</f>
        <v>35</v>
      </c>
      <c r="N100" s="132">
        <f>IF(F100=0,0,MAX(求节点(战法升级!$B$11:$B$17,战法升级!D$11:D$17,J100),0))</f>
        <v>35</v>
      </c>
      <c r="O100" s="132">
        <f>IF(G100=0,0,MAX(求节点(战法升级!$B$11:$B$17,战法升级!E$11:E$17,K100),0))</f>
        <v>35</v>
      </c>
      <c r="P100" s="132">
        <f>IF(H100=0,0,MAX(求节点(战法升级!$B$11:$B$17,战法升级!F$11:F$17,L100),0))</f>
        <v>35</v>
      </c>
      <c r="Q100" s="132">
        <f>IF(I100="",0,MIN(E100/2,6-SUM(R100:$T100)))</f>
        <v>0</v>
      </c>
      <c r="R100" s="132">
        <f>IF(J100="",0,MIN(F100/2,6-SUM(S100:$T100)))</f>
        <v>0</v>
      </c>
      <c r="S100" s="132">
        <f>IF(K100="",0,MIN(G100/2,6-SUM(T100:$T100)))</f>
        <v>2</v>
      </c>
      <c r="T100" s="132">
        <f t="shared" si="1"/>
        <v>4</v>
      </c>
      <c r="U100" s="132">
        <f>MIN(E100,SUM(战法升星!$R88:$U88)-SUM(V100:$X100))</f>
        <v>0</v>
      </c>
      <c r="V100" s="132">
        <f>MIN(F100,SUM(战法升星!$R88:$U88)-SUM(W100:$X100))</f>
        <v>0</v>
      </c>
      <c r="W100" s="132">
        <f>MIN(G100,SUM(战法升星!$R88:$U88)-SUM($X100:X100))</f>
        <v>4</v>
      </c>
      <c r="X100" s="132">
        <f>MIN(H100,SUM(战法升星!R88:U88))</f>
        <v>8</v>
      </c>
      <c r="Y100" s="55"/>
      <c r="Z100" s="55"/>
      <c r="AA100" s="55"/>
      <c r="AB100" s="55"/>
      <c r="AC100" s="55"/>
      <c r="AD100" s="55"/>
      <c r="AE100" s="55"/>
      <c r="AF100" s="55"/>
      <c r="AG100" s="55"/>
      <c r="AH100" s="55"/>
      <c r="AI100" s="55"/>
      <c r="AJ100" s="55"/>
    </row>
    <row r="101" spans="2:37" x14ac:dyDescent="0.15">
      <c r="B101" s="129">
        <v>43</v>
      </c>
      <c r="C101" s="129"/>
      <c r="W101" s="55"/>
      <c r="X101" s="55"/>
      <c r="Y101" s="55"/>
      <c r="Z101" s="55"/>
      <c r="AA101" s="55"/>
      <c r="AB101" s="55"/>
      <c r="AC101" s="55"/>
      <c r="AD101" s="55"/>
      <c r="AE101" s="55"/>
      <c r="AF101" s="55"/>
      <c r="AG101" s="55"/>
      <c r="AH101" s="55"/>
      <c r="AI101" s="55"/>
      <c r="AJ101" s="55"/>
    </row>
    <row r="102" spans="2:37" x14ac:dyDescent="0.15">
      <c r="B102" s="129">
        <v>44</v>
      </c>
      <c r="C102" s="129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  <c r="AJ102" s="55"/>
    </row>
    <row r="103" spans="2:37" x14ac:dyDescent="0.15">
      <c r="B103" s="129">
        <v>45</v>
      </c>
      <c r="C103" s="129"/>
      <c r="W103" s="55"/>
      <c r="X103" s="55"/>
      <c r="Y103" s="55"/>
      <c r="Z103" s="55"/>
      <c r="AA103" s="55"/>
      <c r="AB103" s="55"/>
      <c r="AC103" s="55"/>
      <c r="AD103" s="55"/>
      <c r="AE103" s="55"/>
      <c r="AF103" s="55"/>
      <c r="AG103" s="55"/>
      <c r="AH103" s="55"/>
      <c r="AI103" s="55"/>
      <c r="AJ103" s="55"/>
    </row>
    <row r="104" spans="2:37" x14ac:dyDescent="0.15">
      <c r="B104" s="129">
        <v>1</v>
      </c>
      <c r="C104" s="160" t="s">
        <v>38</v>
      </c>
      <c r="D104" s="160"/>
      <c r="E104" s="160"/>
      <c r="F104" s="160"/>
      <c r="G104" s="160"/>
      <c r="H104" s="160"/>
      <c r="I104" s="160"/>
      <c r="J104" s="160"/>
      <c r="K104" s="160"/>
      <c r="L104" s="160"/>
      <c r="M104" s="160"/>
      <c r="N104" s="160"/>
      <c r="O104" s="160"/>
      <c r="P104" s="160"/>
      <c r="Q104" s="28"/>
      <c r="R104" s="28"/>
      <c r="S104" s="28"/>
    </row>
    <row r="105" spans="2:37" x14ac:dyDescent="0.15">
      <c r="B105" s="129">
        <v>2</v>
      </c>
      <c r="C105" s="54"/>
      <c r="D105" s="54"/>
      <c r="E105" s="160" t="s">
        <v>53</v>
      </c>
      <c r="F105" s="160"/>
      <c r="G105" s="160"/>
      <c r="H105" s="160"/>
      <c r="I105" s="161" t="s">
        <v>22</v>
      </c>
      <c r="J105" s="162"/>
      <c r="K105" s="162"/>
      <c r="L105" s="163"/>
      <c r="M105" s="160" t="s">
        <v>55</v>
      </c>
      <c r="N105" s="160"/>
      <c r="O105" s="160"/>
      <c r="P105" s="160"/>
      <c r="Q105" s="160" t="s">
        <v>88</v>
      </c>
      <c r="R105" s="160"/>
      <c r="S105" s="160"/>
      <c r="T105" s="160"/>
      <c r="U105" s="160" t="s">
        <v>132</v>
      </c>
      <c r="V105" s="160"/>
      <c r="W105" s="160"/>
      <c r="X105" s="160"/>
    </row>
    <row r="106" spans="2:37" x14ac:dyDescent="0.15">
      <c r="B106" s="129">
        <v>3</v>
      </c>
      <c r="C106" s="54" t="s">
        <v>161</v>
      </c>
      <c r="D106" s="54" t="s">
        <v>28</v>
      </c>
      <c r="E106" s="54" t="s">
        <v>24</v>
      </c>
      <c r="F106" s="54" t="s">
        <v>25</v>
      </c>
      <c r="G106" s="54" t="s">
        <v>26</v>
      </c>
      <c r="H106" s="54" t="s">
        <v>184</v>
      </c>
      <c r="I106" s="54" t="s">
        <v>24</v>
      </c>
      <c r="J106" s="54" t="s">
        <v>25</v>
      </c>
      <c r="K106" s="54" t="s">
        <v>26</v>
      </c>
      <c r="L106" s="54" t="s">
        <v>184</v>
      </c>
      <c r="M106" s="54" t="s">
        <v>24</v>
      </c>
      <c r="N106" s="54" t="s">
        <v>25</v>
      </c>
      <c r="O106" s="54" t="s">
        <v>26</v>
      </c>
      <c r="P106" s="54" t="s">
        <v>184</v>
      </c>
      <c r="Q106" s="54" t="s">
        <v>6</v>
      </c>
      <c r="R106" s="54" t="s">
        <v>7</v>
      </c>
      <c r="S106" s="54" t="s">
        <v>8</v>
      </c>
      <c r="T106" s="54" t="s">
        <v>184</v>
      </c>
      <c r="U106" s="69" t="s">
        <v>6</v>
      </c>
      <c r="V106" s="69" t="s">
        <v>7</v>
      </c>
      <c r="W106" s="69" t="s">
        <v>8</v>
      </c>
      <c r="X106" s="69" t="s">
        <v>184</v>
      </c>
    </row>
    <row r="107" spans="2:37" x14ac:dyDescent="0.15">
      <c r="B107" s="129">
        <v>4</v>
      </c>
      <c r="C107" s="130">
        <f>[2]基础状态预期!$D107</f>
        <v>10.099965341977441</v>
      </c>
      <c r="D107" s="130">
        <f>[2]基础状态预期!$C107</f>
        <v>0.7</v>
      </c>
      <c r="E107" s="62">
        <f>投放验证!L101</f>
        <v>5</v>
      </c>
      <c r="F107" s="62">
        <f>投放验证!M101</f>
        <v>5</v>
      </c>
      <c r="G107" s="62">
        <f>投放验证!N101</f>
        <v>2</v>
      </c>
      <c r="H107" s="62">
        <f>投放验证!O101</f>
        <v>0</v>
      </c>
      <c r="I107" s="62">
        <f>投放验证!P101</f>
        <v>1.9996891756225967</v>
      </c>
      <c r="J107" s="62">
        <f>投放验证!Q101</f>
        <v>2</v>
      </c>
      <c r="K107" s="62">
        <f>投放验证!R101</f>
        <v>3</v>
      </c>
      <c r="L107" s="62">
        <f>投放验证!S101</f>
        <v>0</v>
      </c>
      <c r="M107" s="62">
        <f>IF(E107=0,0,MAX(求节点(战法升级!$B$11:$B$17,战法升级!C$11:C$17,I107),0))</f>
        <v>9.9984458781129835</v>
      </c>
      <c r="N107" s="62">
        <f>IF(F107=0,0,MAX(求节点(战法升级!$B$11:$B$17,战法升级!D$11:D$17,J107),0))</f>
        <v>10</v>
      </c>
      <c r="O107" s="62">
        <f>IF(G107=0,0,MAX(求节点(战法升级!$B$11:$B$17,战法升级!E$11:E$17,K107),0))</f>
        <v>15</v>
      </c>
      <c r="P107" s="62">
        <f>IF(H107=0,0,MAX(求节点(战法升级!$B$11:$B$17,战法升级!F$11:F$17,L107),0))</f>
        <v>0</v>
      </c>
      <c r="Q107" s="62">
        <f>IF(I107="",0,MIN(E107/2,6-SUM(R107:$T107)))</f>
        <v>2.5</v>
      </c>
      <c r="R107" s="62">
        <f>IF(J107="",0,MIN(F107/2,6-SUM(S107:$T107)))</f>
        <v>2.5</v>
      </c>
      <c r="S107" s="62">
        <f>IF(K107="",0,MIN(G107/2,6-SUM(T107:$T107)))</f>
        <v>1</v>
      </c>
      <c r="T107" s="62">
        <f>IF(H107="",0,MIN(H107/2,6))</f>
        <v>0</v>
      </c>
      <c r="U107" s="69">
        <f>MIN(E107,SUM(战法升星!$R95:$U95)-SUM(V107:$X107))</f>
        <v>0</v>
      </c>
      <c r="V107" s="69">
        <f>MIN(F107,SUM(战法升星!$R95:$U95)-SUM(W107:$X107))</f>
        <v>0</v>
      </c>
      <c r="W107" s="69">
        <f>MIN(G107,SUM(战法升星!$R95:$U95)-SUM($X107:X107))</f>
        <v>1.0719875986478646</v>
      </c>
      <c r="X107" s="69">
        <f>MIN(H107,SUM(战法升星!R95:U95))</f>
        <v>0</v>
      </c>
    </row>
    <row r="108" spans="2:37" x14ac:dyDescent="0.15">
      <c r="B108" s="129">
        <v>5</v>
      </c>
      <c r="C108" s="130">
        <f>[2]基础状态预期!$D108</f>
        <v>19.800198258084681</v>
      </c>
      <c r="D108" s="130">
        <f>[2]基础状态预期!$C108</f>
        <v>2.0999999999999996</v>
      </c>
      <c r="E108" s="132">
        <f>投放验证!L102</f>
        <v>5</v>
      </c>
      <c r="F108" s="132">
        <f>投放验证!M102</f>
        <v>12</v>
      </c>
      <c r="G108" s="132">
        <f>投放验证!N102</f>
        <v>5</v>
      </c>
      <c r="H108" s="132">
        <f>投放验证!O102</f>
        <v>0</v>
      </c>
      <c r="I108" s="132">
        <f>投放验证!P102</f>
        <v>3.1574515952102331</v>
      </c>
      <c r="J108" s="132">
        <f>投放验证!Q102</f>
        <v>2</v>
      </c>
      <c r="K108" s="132">
        <f>投放验证!R102</f>
        <v>3</v>
      </c>
      <c r="L108" s="132">
        <f>投放验证!S102</f>
        <v>0</v>
      </c>
      <c r="M108" s="132">
        <f>IF(E108=0,0,MAX(求节点(战法升级!$B$11:$B$17,战法升级!C$11:C$17,I108),0))</f>
        <v>15.787257976051166</v>
      </c>
      <c r="N108" s="132">
        <f>IF(F108=0,0,MAX(求节点(战法升级!$B$11:$B$17,战法升级!D$11:D$17,J108),0))</f>
        <v>10</v>
      </c>
      <c r="O108" s="132">
        <f>IF(G108=0,0,MAX(求节点(战法升级!$B$11:$B$17,战法升级!E$11:E$17,K108),0))</f>
        <v>15</v>
      </c>
      <c r="P108" s="132">
        <f>IF(H108=0,0,MAX(求节点(战法升级!$B$11:$B$17,战法升级!F$11:F$17,L108),0))</f>
        <v>0</v>
      </c>
      <c r="Q108" s="132">
        <f>IF(I108="",0,MIN(E108/2,6-SUM(R108:$T108)))</f>
        <v>0</v>
      </c>
      <c r="R108" s="132">
        <f>IF(J108="",0,MIN(F108/2,6-SUM(S108:$T108)))</f>
        <v>3.5</v>
      </c>
      <c r="S108" s="132">
        <f>IF(K108="",0,MIN(G108/2,6-SUM(T108:$T108)))</f>
        <v>2.5</v>
      </c>
      <c r="T108" s="132">
        <f t="shared" ref="T108:T145" si="2">IF(H108="",0,MIN(H108/2,6))</f>
        <v>0</v>
      </c>
      <c r="U108" s="132">
        <f>MIN(E108,SUM(战法升星!$R96:$U96)-SUM(V108:$X108))</f>
        <v>0</v>
      </c>
      <c r="V108" s="132">
        <f>MIN(F108,SUM(战法升星!$R96:$U96)-SUM(W108:$X108))</f>
        <v>1</v>
      </c>
      <c r="W108" s="132">
        <f>MIN(G108,SUM(战法升星!$R96:$U96)-SUM($X108:X108))</f>
        <v>5</v>
      </c>
      <c r="X108" s="132">
        <f>MIN(H108,SUM(战法升星!R96:U96))</f>
        <v>0</v>
      </c>
    </row>
    <row r="109" spans="2:37" x14ac:dyDescent="0.15">
      <c r="B109" s="129">
        <v>6</v>
      </c>
      <c r="C109" s="130">
        <f>[2]基础状态预期!$D109</f>
        <v>27.769105021676069</v>
      </c>
      <c r="D109" s="130">
        <f>[2]基础状态预期!$C109</f>
        <v>4.1999999999999993</v>
      </c>
      <c r="E109" s="132">
        <f>投放验证!L103</f>
        <v>5</v>
      </c>
      <c r="F109" s="132">
        <f>投放验证!M103</f>
        <v>16</v>
      </c>
      <c r="G109" s="132">
        <f>投放验证!N103</f>
        <v>8</v>
      </c>
      <c r="H109" s="132">
        <f>投放验证!O103</f>
        <v>0</v>
      </c>
      <c r="I109" s="132">
        <f>投放验证!P103</f>
        <v>4.0018537377071812</v>
      </c>
      <c r="J109" s="132">
        <f>投放验证!Q103</f>
        <v>2.2955005228972167</v>
      </c>
      <c r="K109" s="132">
        <f>投放验证!R103</f>
        <v>3</v>
      </c>
      <c r="L109" s="132">
        <f>投放验证!S103</f>
        <v>0</v>
      </c>
      <c r="M109" s="132">
        <f>IF(E109=0,0,MAX(求节点(战法升级!$B$11:$B$17,战法升级!C$11:C$17,I109),0))</f>
        <v>20.009268688535904</v>
      </c>
      <c r="N109" s="132">
        <f>IF(F109=0,0,MAX(求节点(战法升级!$B$11:$B$17,战法升级!D$11:D$17,J109),0))</f>
        <v>11.477502614486085</v>
      </c>
      <c r="O109" s="132">
        <f>IF(G109=0,0,MAX(求节点(战法升级!$B$11:$B$17,战法升级!E$11:E$17,K109),0))</f>
        <v>15</v>
      </c>
      <c r="P109" s="132">
        <f>IF(H109=0,0,MAX(求节点(战法升级!$B$11:$B$17,战法升级!F$11:F$17,L109),0))</f>
        <v>0</v>
      </c>
      <c r="Q109" s="132">
        <f>IF(I109="",0,MIN(E109/2,6-SUM(R109:$T109)))</f>
        <v>0</v>
      </c>
      <c r="R109" s="132">
        <f>IF(J109="",0,MIN(F109/2,6-SUM(S109:$T109)))</f>
        <v>2</v>
      </c>
      <c r="S109" s="132">
        <f>IF(K109="",0,MIN(G109/2,6-SUM(T109:$T109)))</f>
        <v>4</v>
      </c>
      <c r="T109" s="132">
        <f t="shared" si="2"/>
        <v>0</v>
      </c>
      <c r="U109" s="132">
        <f>MIN(E109,SUM(战法升星!$R97:$U97)-SUM(V109:$X109))</f>
        <v>0</v>
      </c>
      <c r="V109" s="132">
        <f>MIN(F109,SUM(战法升星!$R97:$U97)-SUM(W109:$X109))</f>
        <v>0</v>
      </c>
      <c r="W109" s="132">
        <f>MIN(G109,SUM(战法升星!$R97:$U97)-SUM($X109:X109))</f>
        <v>6</v>
      </c>
      <c r="X109" s="132">
        <f>MIN(H109,SUM(战法升星!R97:U97))</f>
        <v>0</v>
      </c>
    </row>
    <row r="110" spans="2:37" x14ac:dyDescent="0.15">
      <c r="B110" s="129">
        <v>7</v>
      </c>
      <c r="C110" s="130">
        <f>[2]基础状态预期!$D110</f>
        <v>34.192155176139416</v>
      </c>
      <c r="D110" s="130">
        <f>[2]基础状态预期!$C110</f>
        <v>7</v>
      </c>
      <c r="E110" s="132">
        <f>投放验证!L104</f>
        <v>5</v>
      </c>
      <c r="F110" s="132">
        <f>投放验证!M104</f>
        <v>16</v>
      </c>
      <c r="G110" s="132">
        <f>投放验证!N104</f>
        <v>13</v>
      </c>
      <c r="H110" s="132">
        <f>投放验证!O104</f>
        <v>0</v>
      </c>
      <c r="I110" s="132">
        <f>投放验证!P104</f>
        <v>4.5621164819573465</v>
      </c>
      <c r="J110" s="132">
        <f>投放验证!Q104</f>
        <v>3.0099891047138017</v>
      </c>
      <c r="K110" s="132">
        <f>投放验证!R104</f>
        <v>3</v>
      </c>
      <c r="L110" s="132">
        <f>投放验证!S104</f>
        <v>0</v>
      </c>
      <c r="M110" s="132">
        <f>IF(E110=0,0,MAX(求节点(战法升级!$B$11:$B$17,战法升级!C$11:C$17,I110),0))</f>
        <v>22.810582409786733</v>
      </c>
      <c r="N110" s="132">
        <f>IF(F110=0,0,MAX(求节点(战法升级!$B$11:$B$17,战法升级!D$11:D$17,J110),0))</f>
        <v>15.049945523569008</v>
      </c>
      <c r="O110" s="132">
        <f>IF(G110=0,0,MAX(求节点(战法升级!$B$11:$B$17,战法升级!E$11:E$17,K110),0))</f>
        <v>15</v>
      </c>
      <c r="P110" s="132">
        <f>IF(H110=0,0,MAX(求节点(战法升级!$B$11:$B$17,战法升级!F$11:F$17,L110),0))</f>
        <v>0</v>
      </c>
      <c r="Q110" s="132">
        <f>IF(I110="",0,MIN(E110/2,6-SUM(R110:$T110)))</f>
        <v>0</v>
      </c>
      <c r="R110" s="132">
        <f>IF(J110="",0,MIN(F110/2,6-SUM(S110:$T110)))</f>
        <v>0</v>
      </c>
      <c r="S110" s="132">
        <f>IF(K110="",0,MIN(G110/2,6-SUM(T110:$T110)))</f>
        <v>6</v>
      </c>
      <c r="T110" s="132">
        <f t="shared" si="2"/>
        <v>0</v>
      </c>
      <c r="U110" s="132">
        <f>MIN(E110,SUM(战法升星!$R98:$U98)-SUM(V110:$X110))</f>
        <v>0</v>
      </c>
      <c r="V110" s="132">
        <f>MIN(F110,SUM(战法升星!$R98:$U98)-SUM(W110:$X110))</f>
        <v>0</v>
      </c>
      <c r="W110" s="132">
        <f>MIN(G110,SUM(战法升星!$R98:$U98)-SUM($X110:X110))</f>
        <v>10.886044516497972</v>
      </c>
      <c r="X110" s="132">
        <f>MIN(H110,SUM(战法升星!R98:U98))</f>
        <v>0</v>
      </c>
    </row>
    <row r="111" spans="2:37" x14ac:dyDescent="0.15">
      <c r="B111" s="129">
        <v>8</v>
      </c>
      <c r="C111" s="130">
        <f>[2]基础状态预期!$D111</f>
        <v>39.631851677253941</v>
      </c>
      <c r="D111" s="130">
        <f>[2]基础状态预期!$C111</f>
        <v>10.5</v>
      </c>
      <c r="E111" s="132">
        <f>投放验证!L105</f>
        <v>5</v>
      </c>
      <c r="F111" s="132">
        <f>投放验证!M105</f>
        <v>16</v>
      </c>
      <c r="G111" s="132">
        <f>投放验证!N105</f>
        <v>18</v>
      </c>
      <c r="H111" s="132">
        <f>投放验证!O105</f>
        <v>0</v>
      </c>
      <c r="I111" s="132">
        <f>投放验证!P105</f>
        <v>5.057356635145104</v>
      </c>
      <c r="J111" s="132">
        <f>投放验证!Q105</f>
        <v>3.3672715109634965</v>
      </c>
      <c r="K111" s="132">
        <f>投放验证!R105</f>
        <v>3</v>
      </c>
      <c r="L111" s="132">
        <f>投放验证!S105</f>
        <v>0</v>
      </c>
      <c r="M111" s="132">
        <f>IF(E111=0,0,MAX(求节点(战法升级!$B$11:$B$17,战法升级!C$11:C$17,I111),0))</f>
        <v>25.286783175725521</v>
      </c>
      <c r="N111" s="132">
        <f>IF(F111=0,0,MAX(求节点(战法升级!$B$11:$B$17,战法升级!D$11:D$17,J111),0))</f>
        <v>16.836357554817482</v>
      </c>
      <c r="O111" s="132">
        <f>IF(G111=0,0,MAX(求节点(战法升级!$B$11:$B$17,战法升级!E$11:E$17,K111),0))</f>
        <v>15</v>
      </c>
      <c r="P111" s="132">
        <f>IF(H111=0,0,MAX(求节点(战法升级!$B$11:$B$17,战法升级!F$11:F$17,L111),0))</f>
        <v>0</v>
      </c>
      <c r="Q111" s="132">
        <f>IF(I111="",0,MIN(E111/2,6-SUM(R111:$T111)))</f>
        <v>0</v>
      </c>
      <c r="R111" s="132">
        <f>IF(J111="",0,MIN(F111/2,6-SUM(S111:$T111)))</f>
        <v>0</v>
      </c>
      <c r="S111" s="132">
        <f>IF(K111="",0,MIN(G111/2,6-SUM(T111:$T111)))</f>
        <v>6</v>
      </c>
      <c r="T111" s="132">
        <f t="shared" si="2"/>
        <v>0</v>
      </c>
      <c r="U111" s="132">
        <f>MIN(E111,SUM(战法升星!$R99:$U99)-SUM(V111:$X111))</f>
        <v>0</v>
      </c>
      <c r="V111" s="132">
        <f>MIN(F111,SUM(战法升星!$R99:$U99)-SUM(W111:$X111))</f>
        <v>0</v>
      </c>
      <c r="W111" s="132">
        <f>MIN(G111,SUM(战法升星!$R99:$U99)-SUM($X111:X111))</f>
        <v>12</v>
      </c>
      <c r="X111" s="132">
        <f>MIN(H111,SUM(战法升星!R99:U99))</f>
        <v>0</v>
      </c>
    </row>
    <row r="112" spans="2:37" x14ac:dyDescent="0.15">
      <c r="B112" s="129">
        <v>9</v>
      </c>
      <c r="C112" s="130">
        <f>[2]基础状态预期!$D112</f>
        <v>43.484929789964411</v>
      </c>
      <c r="D112" s="130">
        <f>[2]基础状态预期!$C112</f>
        <v>14</v>
      </c>
      <c r="E112" s="132">
        <f>投放验证!L106</f>
        <v>5</v>
      </c>
      <c r="F112" s="132">
        <f>投放验证!M106</f>
        <v>16</v>
      </c>
      <c r="G112" s="132">
        <f>投放验证!N106</f>
        <v>22</v>
      </c>
      <c r="H112" s="132">
        <f>投放验证!O106</f>
        <v>0</v>
      </c>
      <c r="I112" s="132">
        <f>投放验证!P106</f>
        <v>5.3304728850654817</v>
      </c>
      <c r="J112" s="132">
        <f>投放验证!Q106</f>
        <v>3.7204390755157091</v>
      </c>
      <c r="K112" s="132">
        <f>投放验证!R106</f>
        <v>3</v>
      </c>
      <c r="L112" s="132">
        <f>投放验证!S106</f>
        <v>0</v>
      </c>
      <c r="M112" s="132">
        <f>IF(E112=0,0,MAX(求节点(战法升级!$B$11:$B$17,战法升级!C$11:C$17,I112),0))</f>
        <v>26.652364425327409</v>
      </c>
      <c r="N112" s="132">
        <f>IF(F112=0,0,MAX(求节点(战法升级!$B$11:$B$17,战法升级!D$11:D$17,J112),0))</f>
        <v>18.602195377578546</v>
      </c>
      <c r="O112" s="132">
        <f>IF(G112=0,0,MAX(求节点(战法升级!$B$11:$B$17,战法升级!E$11:E$17,K112),0))</f>
        <v>15</v>
      </c>
      <c r="P112" s="132">
        <f>IF(H112=0,0,MAX(求节点(战法升级!$B$11:$B$17,战法升级!F$11:F$17,L112),0))</f>
        <v>0</v>
      </c>
      <c r="Q112" s="132">
        <f>IF(I112="",0,MIN(E112/2,6-SUM(R112:$T112)))</f>
        <v>0</v>
      </c>
      <c r="R112" s="132">
        <f>IF(J112="",0,MIN(F112/2,6-SUM(S112:$T112)))</f>
        <v>0</v>
      </c>
      <c r="S112" s="132">
        <f>IF(K112="",0,MIN(G112/2,6-SUM(T112:$T112)))</f>
        <v>6</v>
      </c>
      <c r="T112" s="132">
        <f t="shared" si="2"/>
        <v>0</v>
      </c>
      <c r="U112" s="132">
        <f>MIN(E112,SUM(战法升星!$R100:$U100)-SUM(V112:$X112))</f>
        <v>0</v>
      </c>
      <c r="V112" s="132">
        <f>MIN(F112,SUM(战法升星!$R100:$U100)-SUM(W112:$X112))</f>
        <v>0</v>
      </c>
      <c r="W112" s="132">
        <f>MIN(G112,SUM(战法升星!$R100:$U100)-SUM($X112:X112))</f>
        <v>12</v>
      </c>
      <c r="X112" s="132">
        <f>MIN(H112,SUM(战法升星!R100:U100))</f>
        <v>0</v>
      </c>
    </row>
    <row r="113" spans="2:37" x14ac:dyDescent="0.15">
      <c r="B113" s="129">
        <v>10</v>
      </c>
      <c r="C113" s="130">
        <f>[2]基础状态预期!$D113</f>
        <v>49.18886033229559</v>
      </c>
      <c r="D113" s="130">
        <f>[2]基础状态预期!$C113</f>
        <v>21</v>
      </c>
      <c r="E113" s="132">
        <f>投放验证!L107</f>
        <v>5</v>
      </c>
      <c r="F113" s="132">
        <f>投放验证!M107</f>
        <v>16</v>
      </c>
      <c r="G113" s="132">
        <f>投放验证!N107</f>
        <v>24</v>
      </c>
      <c r="H113" s="132">
        <f>投放验证!O107</f>
        <v>0</v>
      </c>
      <c r="I113" s="132">
        <f>投放验证!P107</f>
        <v>5.846357396630653</v>
      </c>
      <c r="J113" s="132">
        <f>投放验证!Q107</f>
        <v>4.1937655581663709</v>
      </c>
      <c r="K113" s="132">
        <f>投放验证!R107</f>
        <v>3.273349928710795</v>
      </c>
      <c r="L113" s="132">
        <f>投放验证!S107</f>
        <v>0</v>
      </c>
      <c r="M113" s="132">
        <f>IF(E113=0,0,MAX(求节点(战法升级!$B$11:$B$17,战法升级!C$11:C$17,I113),0))</f>
        <v>29.231786983153263</v>
      </c>
      <c r="N113" s="132">
        <f>IF(F113=0,0,MAX(求节点(战法升级!$B$11:$B$17,战法升级!D$11:D$17,J113),0))</f>
        <v>20.968827790831853</v>
      </c>
      <c r="O113" s="132">
        <f>IF(G113=0,0,MAX(求节点(战法升级!$B$11:$B$17,战法升级!E$11:E$17,K113),0))</f>
        <v>16.366749643553973</v>
      </c>
      <c r="P113" s="132">
        <f>IF(H113=0,0,MAX(求节点(战法升级!$B$11:$B$17,战法升级!F$11:F$17,L113),0))</f>
        <v>0</v>
      </c>
      <c r="Q113" s="132">
        <f>IF(I113="",0,MIN(E113/2,6-SUM(R113:$T113)))</f>
        <v>0</v>
      </c>
      <c r="R113" s="132">
        <f>IF(J113="",0,MIN(F113/2,6-SUM(S113:$T113)))</f>
        <v>0</v>
      </c>
      <c r="S113" s="132">
        <f>IF(K113="",0,MIN(G113/2,6-SUM(T113:$T113)))</f>
        <v>6</v>
      </c>
      <c r="T113" s="132">
        <f t="shared" si="2"/>
        <v>0</v>
      </c>
      <c r="U113" s="132">
        <f>MIN(E113,SUM(战法升星!$R101:$U101)-SUM(V113:$X113))</f>
        <v>0</v>
      </c>
      <c r="V113" s="132">
        <f>MIN(F113,SUM(战法升星!$R101:$U101)-SUM(W113:$X113))</f>
        <v>0</v>
      </c>
      <c r="W113" s="132">
        <f>MIN(G113,SUM(战法升星!$R101:$U101)-SUM($X113:X113))</f>
        <v>12</v>
      </c>
      <c r="X113" s="132">
        <f>MIN(H113,SUM(战法升星!R101:U101))</f>
        <v>0</v>
      </c>
    </row>
    <row r="114" spans="2:37" x14ac:dyDescent="0.15">
      <c r="B114" s="129">
        <v>11</v>
      </c>
      <c r="C114" s="130">
        <f>[2]基础状态预期!$D114</f>
        <v>53.212684955585161</v>
      </c>
      <c r="D114" s="130">
        <f>[2]基础状态预期!$C114</f>
        <v>28</v>
      </c>
      <c r="E114" s="132">
        <f>投放验证!L108</f>
        <v>5</v>
      </c>
      <c r="F114" s="132">
        <f>投放验证!M108</f>
        <v>16</v>
      </c>
      <c r="G114" s="132">
        <f>投放验证!N108</f>
        <v>24</v>
      </c>
      <c r="H114" s="132">
        <f>投放验证!O108</f>
        <v>0</v>
      </c>
      <c r="I114" s="132">
        <f>投放验证!P108</f>
        <v>6.180506842613033</v>
      </c>
      <c r="J114" s="132">
        <f>投放验证!Q108</f>
        <v>4.5265174688961629</v>
      </c>
      <c r="K114" s="132">
        <f>投放验证!R108</f>
        <v>3.6282853001559072</v>
      </c>
      <c r="L114" s="132">
        <f>投放验证!S108</f>
        <v>0</v>
      </c>
      <c r="M114" s="132">
        <f>IF(E114=0,0,MAX(求节点(战法升级!$B$11:$B$17,战法升级!C$11:C$17,I114),0))</f>
        <v>30.902534213065167</v>
      </c>
      <c r="N114" s="132">
        <f>IF(F114=0,0,MAX(求节点(战法升级!$B$11:$B$17,战法升级!D$11:D$17,J114),0))</f>
        <v>22.632587344480815</v>
      </c>
      <c r="O114" s="132">
        <f>IF(G114=0,0,MAX(求节点(战法升级!$B$11:$B$17,战法升级!E$11:E$17,K114),0))</f>
        <v>18.141426500779538</v>
      </c>
      <c r="P114" s="132">
        <f>IF(H114=0,0,MAX(求节点(战法升级!$B$11:$B$17,战法升级!F$11:F$17,L114),0))</f>
        <v>0</v>
      </c>
      <c r="Q114" s="132">
        <f>IF(I114="",0,MIN(E114/2,6-SUM(R114:$T114)))</f>
        <v>0</v>
      </c>
      <c r="R114" s="132">
        <f>IF(J114="",0,MIN(F114/2,6-SUM(S114:$T114)))</f>
        <v>0</v>
      </c>
      <c r="S114" s="132">
        <f>IF(K114="",0,MIN(G114/2,6-SUM(T114:$T114)))</f>
        <v>6</v>
      </c>
      <c r="T114" s="132">
        <f t="shared" si="2"/>
        <v>0</v>
      </c>
      <c r="U114" s="132">
        <f>MIN(E114,SUM(战法升星!$R102:$U102)-SUM(V114:$X114))</f>
        <v>0</v>
      </c>
      <c r="V114" s="132">
        <f>MIN(F114,SUM(战法升星!$R102:$U102)-SUM(W114:$X114))</f>
        <v>0</v>
      </c>
      <c r="W114" s="132">
        <f>MIN(G114,SUM(战法升星!$R102:$U102)-SUM($X114:X114))</f>
        <v>12</v>
      </c>
      <c r="X114" s="132">
        <f>MIN(H114,SUM(战法升星!R102:U102))</f>
        <v>0</v>
      </c>
    </row>
    <row r="115" spans="2:37" x14ac:dyDescent="0.15">
      <c r="B115" s="129">
        <v>12</v>
      </c>
      <c r="C115" s="130">
        <f>[2]基础状态预期!$D115</f>
        <v>59.09095196730258</v>
      </c>
      <c r="D115" s="130">
        <f>[2]基础状态预期!$C115</f>
        <v>42</v>
      </c>
      <c r="E115" s="132">
        <f>投放验证!L109</f>
        <v>5</v>
      </c>
      <c r="F115" s="132">
        <f>投放验证!M109</f>
        <v>16</v>
      </c>
      <c r="G115" s="132">
        <f>投放验证!N109</f>
        <v>24</v>
      </c>
      <c r="H115" s="132">
        <f>投放验证!O109</f>
        <v>0</v>
      </c>
      <c r="I115" s="132">
        <f>投放验证!P109</f>
        <v>6.7218229638215785</v>
      </c>
      <c r="J115" s="132">
        <f>投放验证!Q109</f>
        <v>5.1111908642650343</v>
      </c>
      <c r="K115" s="132">
        <f>投放验证!R109</f>
        <v>4.1704251510105133</v>
      </c>
      <c r="L115" s="132">
        <f>投放验证!S109</f>
        <v>0</v>
      </c>
      <c r="M115" s="132">
        <f>IF(E115=0,0,MAX(求节点(战法升级!$B$11:$B$17,战法升级!C$11:C$17,I115),0))</f>
        <v>33.609114819107894</v>
      </c>
      <c r="N115" s="132">
        <f>IF(F115=0,0,MAX(求节点(战法升级!$B$11:$B$17,战法升级!D$11:D$17,J115),0))</f>
        <v>25.555954321325171</v>
      </c>
      <c r="O115" s="132">
        <f>IF(G115=0,0,MAX(求节点(战法升级!$B$11:$B$17,战法升级!E$11:E$17,K115),0))</f>
        <v>20.852125755052565</v>
      </c>
      <c r="P115" s="132">
        <f>IF(H115=0,0,MAX(求节点(战法升级!$B$11:$B$17,战法升级!F$11:F$17,L115),0))</f>
        <v>0</v>
      </c>
      <c r="Q115" s="132">
        <f>IF(I115="",0,MIN(E115/2,6-SUM(R115:$T115)))</f>
        <v>0</v>
      </c>
      <c r="R115" s="132">
        <f>IF(J115="",0,MIN(F115/2,6-SUM(S115:$T115)))</f>
        <v>0</v>
      </c>
      <c r="S115" s="132">
        <f>IF(K115="",0,MIN(G115/2,6-SUM(T115:$T115)))</f>
        <v>6</v>
      </c>
      <c r="T115" s="132">
        <f t="shared" si="2"/>
        <v>0</v>
      </c>
      <c r="U115" s="132">
        <f>MIN(E115,SUM(战法升星!$R103:$U103)-SUM(V115:$X115))</f>
        <v>0</v>
      </c>
      <c r="V115" s="132">
        <f>MIN(F115,SUM(战法升星!$R103:$U103)-SUM(W115:$X115))</f>
        <v>0</v>
      </c>
      <c r="W115" s="132">
        <f>MIN(G115,SUM(战法升星!$R103:$U103)-SUM($X115:X115))</f>
        <v>12</v>
      </c>
      <c r="X115" s="132">
        <f>MIN(H115,SUM(战法升星!R103:U103))</f>
        <v>0</v>
      </c>
    </row>
    <row r="116" spans="2:37" x14ac:dyDescent="0.15">
      <c r="B116" s="129">
        <v>13</v>
      </c>
      <c r="C116" s="130">
        <f>[2]基础状态预期!$D116</f>
        <v>64.819145630244321</v>
      </c>
      <c r="D116" s="130">
        <f>[2]基础状态预期!$C116</f>
        <v>62.999999999999993</v>
      </c>
      <c r="E116" s="132">
        <f>投放验证!L110</f>
        <v>5</v>
      </c>
      <c r="F116" s="132">
        <f>投放验证!M110</f>
        <v>16</v>
      </c>
      <c r="G116" s="132">
        <f>投放验证!N110</f>
        <v>24</v>
      </c>
      <c r="H116" s="132">
        <f>投放验证!O110</f>
        <v>1</v>
      </c>
      <c r="I116" s="132">
        <f>投放验证!P110</f>
        <v>7</v>
      </c>
      <c r="J116" s="132">
        <f>投放验证!Q110</f>
        <v>5.6368841137622523</v>
      </c>
      <c r="K116" s="132">
        <f>投放验证!R110</f>
        <v>4.6863054598504501</v>
      </c>
      <c r="L116" s="132">
        <f>投放验证!S110</f>
        <v>3</v>
      </c>
      <c r="M116" s="132">
        <f>IF(E116=0,0,MAX(求节点(战法升级!$B$11:$B$17,战法升级!C$11:C$17,I116),0))</f>
        <v>35</v>
      </c>
      <c r="N116" s="132">
        <f>IF(F116=0,0,MAX(求节点(战法升级!$B$11:$B$17,战法升级!D$11:D$17,J116),0))</f>
        <v>28.184420568811262</v>
      </c>
      <c r="O116" s="132">
        <f>IF(G116=0,0,MAX(求节点(战法升级!$B$11:$B$17,战法升级!E$11:E$17,K116),0))</f>
        <v>23.431527299252252</v>
      </c>
      <c r="P116" s="132">
        <f>IF(H116=0,0,MAX(求节点(战法升级!$B$11:$B$17,战法升级!F$11:F$17,L116),0))</f>
        <v>15</v>
      </c>
      <c r="Q116" s="132">
        <f>IF(I116="",0,MIN(E116/2,6-SUM(R116:$T116)))</f>
        <v>0</v>
      </c>
      <c r="R116" s="132">
        <f>IF(J116="",0,MIN(F116/2,6-SUM(S116:$T116)))</f>
        <v>0</v>
      </c>
      <c r="S116" s="132">
        <f>IF(K116="",0,MIN(G116/2,6-SUM(T116:$T116)))</f>
        <v>5.5</v>
      </c>
      <c r="T116" s="132">
        <f t="shared" si="2"/>
        <v>0.5</v>
      </c>
      <c r="U116" s="132">
        <f>MIN(E116,SUM(战法升星!$R104:$U104)-SUM(V116:$X116))</f>
        <v>0</v>
      </c>
      <c r="V116" s="132">
        <f>MIN(F116,SUM(战法升星!$R104:$U104)-SUM(W116:$X116))</f>
        <v>0</v>
      </c>
      <c r="W116" s="132">
        <f>MIN(G116,SUM(战法升星!$R104:$U104)-SUM($X116:X116))</f>
        <v>11</v>
      </c>
      <c r="X116" s="132">
        <f>MIN(H116,SUM(战法升星!R104:U104))</f>
        <v>1</v>
      </c>
    </row>
    <row r="117" spans="2:37" x14ac:dyDescent="0.15">
      <c r="B117" s="129">
        <v>14</v>
      </c>
      <c r="C117" s="130">
        <f>[2]基础状态预期!$D117</f>
        <v>69.01697485309198</v>
      </c>
      <c r="D117" s="130">
        <f>[2]基础状态预期!$C117</f>
        <v>84</v>
      </c>
      <c r="E117" s="132">
        <f>投放验证!L111</f>
        <v>5</v>
      </c>
      <c r="F117" s="132">
        <f>投放验证!M111</f>
        <v>16</v>
      </c>
      <c r="G117" s="132">
        <f>投放验证!N111</f>
        <v>24</v>
      </c>
      <c r="H117" s="132">
        <f>投放验证!O111</f>
        <v>2</v>
      </c>
      <c r="I117" s="132">
        <f>投放验证!P111</f>
        <v>7</v>
      </c>
      <c r="J117" s="132">
        <f>投放验证!Q111</f>
        <v>6.0812854486377059</v>
      </c>
      <c r="K117" s="132">
        <f>投放验证!R111</f>
        <v>5.0674457575575058</v>
      </c>
      <c r="L117" s="132">
        <f>投放验证!S111</f>
        <v>3</v>
      </c>
      <c r="M117" s="132">
        <f>IF(E117=0,0,MAX(求节点(战法升级!$B$11:$B$17,战法升级!C$11:C$17,I117),0))</f>
        <v>35</v>
      </c>
      <c r="N117" s="132">
        <f>IF(F117=0,0,MAX(求节点(战法升级!$B$11:$B$17,战法升级!D$11:D$17,J117),0))</f>
        <v>30.406427243188531</v>
      </c>
      <c r="O117" s="132">
        <f>IF(G117=0,0,MAX(求节点(战法升级!$B$11:$B$17,战法升级!E$11:E$17,K117),0))</f>
        <v>25.337228787787531</v>
      </c>
      <c r="P117" s="132">
        <f>IF(H117=0,0,MAX(求节点(战法升级!$B$11:$B$17,战法升级!F$11:F$17,L117),0))</f>
        <v>15</v>
      </c>
      <c r="Q117" s="132">
        <f>IF(I117="",0,MIN(E117/2,6-SUM(R117:$T117)))</f>
        <v>0</v>
      </c>
      <c r="R117" s="132">
        <f>IF(J117="",0,MIN(F117/2,6-SUM(S117:$T117)))</f>
        <v>0</v>
      </c>
      <c r="S117" s="132">
        <f>IF(K117="",0,MIN(G117/2,6-SUM(T117:$T117)))</f>
        <v>5</v>
      </c>
      <c r="T117" s="132">
        <f t="shared" si="2"/>
        <v>1</v>
      </c>
      <c r="U117" s="132">
        <f>MIN(E117,SUM(战法升星!$R105:$U105)-SUM(V117:$X117))</f>
        <v>0</v>
      </c>
      <c r="V117" s="132">
        <f>MIN(F117,SUM(战法升星!$R105:$U105)-SUM(W117:$X117))</f>
        <v>0</v>
      </c>
      <c r="W117" s="132">
        <f>MIN(G117,SUM(战法升星!$R105:$U105)-SUM($X117:X117))</f>
        <v>10</v>
      </c>
      <c r="X117" s="132">
        <f>MIN(H117,SUM(战法升星!R105:U105))</f>
        <v>2</v>
      </c>
    </row>
    <row r="118" spans="2:37" x14ac:dyDescent="0.15">
      <c r="B118" s="129">
        <v>15</v>
      </c>
      <c r="C118" s="130">
        <f>[2]基础状态预期!$D118</f>
        <v>72.23150684883845</v>
      </c>
      <c r="D118" s="130">
        <f>[2]基础状态预期!$C118</f>
        <v>105</v>
      </c>
      <c r="E118" s="132">
        <f>投放验证!L112</f>
        <v>5</v>
      </c>
      <c r="F118" s="132">
        <f>投放验证!M112</f>
        <v>16</v>
      </c>
      <c r="G118" s="132">
        <f>投放验证!N112</f>
        <v>24</v>
      </c>
      <c r="H118" s="132">
        <f>投放验证!O112</f>
        <v>5</v>
      </c>
      <c r="I118" s="132">
        <f>投放验证!P112</f>
        <v>7</v>
      </c>
      <c r="J118" s="132">
        <f>投放验证!Q112</f>
        <v>6.3173102736236295</v>
      </c>
      <c r="K118" s="132">
        <f>投放验证!R112</f>
        <v>5.2185016455484972</v>
      </c>
      <c r="L118" s="132">
        <f>投放验证!S112</f>
        <v>3</v>
      </c>
      <c r="M118" s="132">
        <f>IF(E118=0,0,MAX(求节点(战法升级!$B$11:$B$17,战法升级!C$11:C$17,I118),0))</f>
        <v>35</v>
      </c>
      <c r="N118" s="132">
        <f>IF(F118=0,0,MAX(求节点(战法升级!$B$11:$B$17,战法升级!D$11:D$17,J118),0))</f>
        <v>31.586551368118148</v>
      </c>
      <c r="O118" s="132">
        <f>IF(G118=0,0,MAX(求节点(战法升级!$B$11:$B$17,战法升级!E$11:E$17,K118),0))</f>
        <v>26.092508227742485</v>
      </c>
      <c r="P118" s="132">
        <f>IF(H118=0,0,MAX(求节点(战法升级!$B$11:$B$17,战法升级!F$11:F$17,L118),0))</f>
        <v>15</v>
      </c>
      <c r="Q118" s="132">
        <f>IF(I118="",0,MIN(E118/2,6-SUM(R118:$T118)))</f>
        <v>0</v>
      </c>
      <c r="R118" s="132">
        <f>IF(J118="",0,MIN(F118/2,6-SUM(S118:$T118)))</f>
        <v>0</v>
      </c>
      <c r="S118" s="132">
        <f>IF(K118="",0,MIN(G118/2,6-SUM(T118:$T118)))</f>
        <v>3.5</v>
      </c>
      <c r="T118" s="132">
        <f t="shared" si="2"/>
        <v>2.5</v>
      </c>
      <c r="U118" s="132">
        <f>MIN(E118,SUM(战法升星!$R106:$U106)-SUM(V118:$X118))</f>
        <v>0</v>
      </c>
      <c r="V118" s="132">
        <f>MIN(F118,SUM(战法升星!$R106:$U106)-SUM(W118:$X118))</f>
        <v>0</v>
      </c>
      <c r="W118" s="132">
        <f>MIN(G118,SUM(战法升星!$R106:$U106)-SUM($X118:X118))</f>
        <v>7</v>
      </c>
      <c r="X118" s="132">
        <f>MIN(H118,SUM(战法升星!R106:U106))</f>
        <v>5</v>
      </c>
    </row>
    <row r="119" spans="2:37" x14ac:dyDescent="0.15">
      <c r="B119" s="129">
        <v>16</v>
      </c>
      <c r="C119" s="130">
        <f>[2]基础状态预期!$D119</f>
        <v>74.840792411391348</v>
      </c>
      <c r="D119" s="130">
        <f>[2]基础状态预期!$C119</f>
        <v>125.99999999999999</v>
      </c>
      <c r="E119" s="132">
        <f>投放验证!L113</f>
        <v>5</v>
      </c>
      <c r="F119" s="132">
        <f>投放验证!M113</f>
        <v>16</v>
      </c>
      <c r="G119" s="132">
        <f>投放验证!N113</f>
        <v>24</v>
      </c>
      <c r="H119" s="132">
        <f>投放验证!O113</f>
        <v>8</v>
      </c>
      <c r="I119" s="132">
        <f>投放验证!P113</f>
        <v>7</v>
      </c>
      <c r="J119" s="132">
        <f>投放验证!Q113</f>
        <v>6.5426018525156362</v>
      </c>
      <c r="K119" s="132">
        <f>投放验证!R113</f>
        <v>5.362688256039382</v>
      </c>
      <c r="L119" s="132">
        <f>投放验证!S113</f>
        <v>3</v>
      </c>
      <c r="M119" s="132">
        <f>IF(E119=0,0,MAX(求节点(战法升级!$B$11:$B$17,战法升级!C$11:C$17,I119),0))</f>
        <v>35</v>
      </c>
      <c r="N119" s="132">
        <f>IF(F119=0,0,MAX(求节点(战法升级!$B$11:$B$17,战法升级!D$11:D$17,J119),0))</f>
        <v>32.713009262578183</v>
      </c>
      <c r="O119" s="132">
        <f>IF(G119=0,0,MAX(求节点(战法升级!$B$11:$B$17,战法升级!E$11:E$17,K119),0))</f>
        <v>26.813441280196912</v>
      </c>
      <c r="P119" s="132">
        <f>IF(H119=0,0,MAX(求节点(战法升级!$B$11:$B$17,战法升级!F$11:F$17,L119),0))</f>
        <v>15</v>
      </c>
      <c r="Q119" s="132">
        <f>IF(I119="",0,MIN(E119/2,6-SUM(R119:$T119)))</f>
        <v>0</v>
      </c>
      <c r="R119" s="132">
        <f>IF(J119="",0,MIN(F119/2,6-SUM(S119:$T119)))</f>
        <v>0</v>
      </c>
      <c r="S119" s="132">
        <f>IF(K119="",0,MIN(G119/2,6-SUM(T119:$T119)))</f>
        <v>2</v>
      </c>
      <c r="T119" s="132">
        <f t="shared" si="2"/>
        <v>4</v>
      </c>
      <c r="U119" s="132">
        <f>MIN(E119,SUM(战法升星!$R107:$U107)-SUM(V119:$X119))</f>
        <v>0</v>
      </c>
      <c r="V119" s="132">
        <f>MIN(F119,SUM(战法升星!$R107:$U107)-SUM(W119:$X119))</f>
        <v>0</v>
      </c>
      <c r="W119" s="132">
        <f>MIN(G119,SUM(战法升星!$R107:$U107)-SUM($X119:X119))</f>
        <v>4</v>
      </c>
      <c r="X119" s="132">
        <f>MIN(H119,SUM(战法升星!R107:U107))</f>
        <v>8</v>
      </c>
    </row>
    <row r="120" spans="2:37" x14ac:dyDescent="0.15">
      <c r="B120" s="129">
        <v>17</v>
      </c>
      <c r="C120" s="130">
        <f>[2]基础状态预期!$D120</f>
        <v>77.697893604818219</v>
      </c>
      <c r="D120" s="130">
        <f>[2]基础状态预期!$C120</f>
        <v>154</v>
      </c>
      <c r="E120" s="132">
        <f>投放验证!L114</f>
        <v>5</v>
      </c>
      <c r="F120" s="132">
        <f>投放验证!M114</f>
        <v>16</v>
      </c>
      <c r="G120" s="132">
        <f>投放验证!N114</f>
        <v>24</v>
      </c>
      <c r="H120" s="132">
        <f>投放验证!O114</f>
        <v>8</v>
      </c>
      <c r="I120" s="132">
        <f>投放验证!P114</f>
        <v>7</v>
      </c>
      <c r="J120" s="132">
        <f>投放验证!Q114</f>
        <v>6.8429906243716463</v>
      </c>
      <c r="K120" s="132">
        <f>投放验证!R114</f>
        <v>5.5549370700272283</v>
      </c>
      <c r="L120" s="132">
        <f>投放验证!S114</f>
        <v>3.4088671861800961</v>
      </c>
      <c r="M120" s="132">
        <f>IF(E120=0,0,MAX(求节点(战法升级!$B$11:$B$17,战法升级!C$11:C$17,I120),0))</f>
        <v>35</v>
      </c>
      <c r="N120" s="132">
        <f>IF(F120=0,0,MAX(求节点(战法升级!$B$11:$B$17,战法升级!D$11:D$17,J120),0))</f>
        <v>34.21495312185823</v>
      </c>
      <c r="O120" s="132">
        <f>IF(G120=0,0,MAX(求节点(战法升级!$B$11:$B$17,战法升级!E$11:E$17,K120),0))</f>
        <v>27.774685350136142</v>
      </c>
      <c r="P120" s="132">
        <f>IF(H120=0,0,MAX(求节点(战法升级!$B$11:$B$17,战法升级!F$11:F$17,L120),0))</f>
        <v>17.04433593090048</v>
      </c>
      <c r="Q120" s="132">
        <f>IF(I120="",0,MIN(E120/2,6-SUM(R120:$T120)))</f>
        <v>0</v>
      </c>
      <c r="R120" s="132">
        <f>IF(J120="",0,MIN(F120/2,6-SUM(S120:$T120)))</f>
        <v>0</v>
      </c>
      <c r="S120" s="132">
        <f>IF(K120="",0,MIN(G120/2,6-SUM(T120:$T120)))</f>
        <v>2</v>
      </c>
      <c r="T120" s="132">
        <f t="shared" si="2"/>
        <v>4</v>
      </c>
      <c r="U120" s="132">
        <f>MIN(E120,SUM(战法升星!$R108:$U108)-SUM(V120:$X120))</f>
        <v>0</v>
      </c>
      <c r="V120" s="132">
        <f>MIN(F120,SUM(战法升星!$R108:$U108)-SUM(W120:$X120))</f>
        <v>0</v>
      </c>
      <c r="W120" s="132">
        <f>MIN(G120,SUM(战法升星!$R108:$U108)-SUM($X120:X120))</f>
        <v>4</v>
      </c>
      <c r="X120" s="132">
        <f>MIN(H120,SUM(战法升星!R108:U108))</f>
        <v>8</v>
      </c>
      <c r="Y120" s="55"/>
      <c r="Z120" s="55"/>
      <c r="AA120" s="55"/>
      <c r="AB120" s="55"/>
      <c r="AC120" s="55"/>
      <c r="AD120" s="55"/>
      <c r="AE120" s="55"/>
      <c r="AF120" s="55"/>
      <c r="AG120" s="55"/>
      <c r="AH120" s="55"/>
      <c r="AI120" s="55"/>
      <c r="AJ120" s="55"/>
    </row>
    <row r="121" spans="2:37" x14ac:dyDescent="0.15">
      <c r="B121" s="129">
        <v>18</v>
      </c>
      <c r="C121" s="130">
        <f>[2]基础状态预期!$D121</f>
        <v>80.134867890916794</v>
      </c>
      <c r="D121" s="130">
        <f>[2]基础状态预期!$C121</f>
        <v>182</v>
      </c>
      <c r="E121" s="132">
        <f>投放验证!L115</f>
        <v>5</v>
      </c>
      <c r="F121" s="132">
        <f>投放验证!M115</f>
        <v>16</v>
      </c>
      <c r="G121" s="132">
        <f>投放验证!N115</f>
        <v>24</v>
      </c>
      <c r="H121" s="132">
        <f>投放验证!O115</f>
        <v>8</v>
      </c>
      <c r="I121" s="132">
        <f>投放验证!P115</f>
        <v>7</v>
      </c>
      <c r="J121" s="132">
        <f>投放验证!Q115</f>
        <v>7</v>
      </c>
      <c r="K121" s="132">
        <f>投放验证!R115</f>
        <v>5.7484664615294143</v>
      </c>
      <c r="L121" s="132">
        <f>投放验证!S115</f>
        <v>3.8512200810422352</v>
      </c>
      <c r="M121" s="132">
        <f>IF(E121=0,0,MAX(求节点(战法升级!$B$11:$B$17,战法升级!C$11:C$17,I121),0))</f>
        <v>35</v>
      </c>
      <c r="N121" s="132">
        <f>IF(F121=0,0,MAX(求节点(战法升级!$B$11:$B$17,战法升级!D$11:D$17,J121),0))</f>
        <v>35</v>
      </c>
      <c r="O121" s="132">
        <f>IF(G121=0,0,MAX(求节点(战法升级!$B$11:$B$17,战法升级!E$11:E$17,K121),0))</f>
        <v>28.742332307647072</v>
      </c>
      <c r="P121" s="132">
        <f>IF(H121=0,0,MAX(求节点(战法升级!$B$11:$B$17,战法升级!F$11:F$17,L121),0))</f>
        <v>19.256100405211178</v>
      </c>
      <c r="Q121" s="132">
        <f>IF(I121="",0,MIN(E121/2,6-SUM(R121:$T121)))</f>
        <v>0</v>
      </c>
      <c r="R121" s="132">
        <f>IF(J121="",0,MIN(F121/2,6-SUM(S121:$T121)))</f>
        <v>0</v>
      </c>
      <c r="S121" s="132">
        <f>IF(K121="",0,MIN(G121/2,6-SUM(T121:$T121)))</f>
        <v>2</v>
      </c>
      <c r="T121" s="132">
        <f t="shared" si="2"/>
        <v>4</v>
      </c>
      <c r="U121" s="132">
        <f>MIN(E121,SUM(战法升星!$R109:$U109)-SUM(V121:$X121))</f>
        <v>0</v>
      </c>
      <c r="V121" s="132">
        <f>MIN(F121,SUM(战法升星!$R109:$U109)-SUM(W121:$X121))</f>
        <v>0</v>
      </c>
      <c r="W121" s="132">
        <f>MIN(G121,SUM(战法升星!$R109:$U109)-SUM($X121:X121))</f>
        <v>4</v>
      </c>
      <c r="X121" s="132">
        <f>MIN(H121,SUM(战法升星!R109:U109))</f>
        <v>8</v>
      </c>
      <c r="Y121" s="55"/>
      <c r="Z121" s="55"/>
      <c r="AA121" s="55"/>
      <c r="AB121" s="55"/>
      <c r="AC121" s="55"/>
      <c r="AD121" s="55"/>
      <c r="AE121" s="55"/>
      <c r="AF121" s="55"/>
      <c r="AG121" s="55"/>
      <c r="AH121" s="55"/>
      <c r="AI121" s="55"/>
      <c r="AJ121" s="55"/>
    </row>
    <row r="122" spans="2:37" x14ac:dyDescent="0.15">
      <c r="B122" s="129">
        <v>19</v>
      </c>
      <c r="C122" s="130">
        <f>[2]基础状态预期!$D122</f>
        <v>82.238672852681816</v>
      </c>
      <c r="D122" s="130">
        <f>[2]基础状态预期!$C122</f>
        <v>210</v>
      </c>
      <c r="E122" s="132">
        <f>投放验证!L116</f>
        <v>5</v>
      </c>
      <c r="F122" s="132">
        <f>投放验证!M116</f>
        <v>16</v>
      </c>
      <c r="G122" s="132">
        <f>投放验证!N116</f>
        <v>24</v>
      </c>
      <c r="H122" s="132">
        <f>投放验证!O116</f>
        <v>8</v>
      </c>
      <c r="I122" s="132">
        <f>投放验证!P116</f>
        <v>7</v>
      </c>
      <c r="J122" s="132">
        <f>投放验证!Q116</f>
        <v>7</v>
      </c>
      <c r="K122" s="132">
        <f>投放验证!R116</f>
        <v>5.9586433607180096</v>
      </c>
      <c r="L122" s="132">
        <f>投放验证!S116</f>
        <v>4.1658122110223701</v>
      </c>
      <c r="M122" s="132">
        <f>IF(E122=0,0,MAX(求节点(战法升级!$B$11:$B$17,战法升级!C$11:C$17,I122),0))</f>
        <v>35</v>
      </c>
      <c r="N122" s="132">
        <f>IF(F122=0,0,MAX(求节点(战法升级!$B$11:$B$17,战法升级!D$11:D$17,J122),0))</f>
        <v>35</v>
      </c>
      <c r="O122" s="132">
        <f>IF(G122=0,0,MAX(求节点(战法升级!$B$11:$B$17,战法升级!E$11:E$17,K122),0))</f>
        <v>29.793216803590049</v>
      </c>
      <c r="P122" s="132">
        <f>IF(H122=0,0,MAX(求节点(战法升级!$B$11:$B$17,战法升级!F$11:F$17,L122),0))</f>
        <v>20.82906105511185</v>
      </c>
      <c r="Q122" s="132">
        <f>IF(I122="",0,MIN(E122/2,6-SUM(R122:$T122)))</f>
        <v>0</v>
      </c>
      <c r="R122" s="132">
        <f>IF(J122="",0,MIN(F122/2,6-SUM(S122:$T122)))</f>
        <v>0</v>
      </c>
      <c r="S122" s="132">
        <f>IF(K122="",0,MIN(G122/2,6-SUM(T122:$T122)))</f>
        <v>2</v>
      </c>
      <c r="T122" s="132">
        <f t="shared" si="2"/>
        <v>4</v>
      </c>
      <c r="U122" s="132">
        <f>MIN(E122,SUM(战法升星!$R110:$U110)-SUM(V122:$X122))</f>
        <v>0</v>
      </c>
      <c r="V122" s="132">
        <f>MIN(F122,SUM(战法升星!$R110:$U110)-SUM(W122:$X122))</f>
        <v>0</v>
      </c>
      <c r="W122" s="132">
        <f>MIN(G122,SUM(战法升星!$R110:$U110)-SUM($X122:X122))</f>
        <v>4</v>
      </c>
      <c r="X122" s="132">
        <f>MIN(H122,SUM(战法升星!R110:U110))</f>
        <v>8</v>
      </c>
      <c r="Y122" s="55"/>
      <c r="Z122" s="55"/>
      <c r="AA122" s="55"/>
      <c r="AB122" s="55"/>
      <c r="AC122" s="55"/>
      <c r="AD122" s="55"/>
      <c r="AE122" s="55"/>
      <c r="AF122" s="55"/>
      <c r="AG122" s="55"/>
      <c r="AH122" s="55"/>
      <c r="AI122" s="55"/>
      <c r="AJ122" s="55"/>
    </row>
    <row r="123" spans="2:37" s="129" customFormat="1" x14ac:dyDescent="0.15">
      <c r="B123" s="129">
        <v>20</v>
      </c>
      <c r="C123" s="130">
        <f>[2]基础状态预期!$D123</f>
        <v>84.043767921022209</v>
      </c>
      <c r="D123" s="130">
        <f>[2]基础状态预期!$C123</f>
        <v>237.99999999999997</v>
      </c>
      <c r="E123" s="132">
        <f>投放验证!L117</f>
        <v>5</v>
      </c>
      <c r="F123" s="132">
        <f>投放验证!M117</f>
        <v>16</v>
      </c>
      <c r="G123" s="132">
        <f>投放验证!N117</f>
        <v>24</v>
      </c>
      <c r="H123" s="132">
        <f>投放验证!O117</f>
        <v>8</v>
      </c>
      <c r="I123" s="132">
        <f>投放验证!P117</f>
        <v>7</v>
      </c>
      <c r="J123" s="132">
        <f>投放验证!Q117</f>
        <v>7</v>
      </c>
      <c r="K123" s="132">
        <f>投放验证!R117</f>
        <v>6.0844101299533024</v>
      </c>
      <c r="L123" s="132">
        <f>投放验证!S117</f>
        <v>4.4060143815236223</v>
      </c>
      <c r="M123" s="132">
        <f>IF(E123=0,0,MAX(求节点(战法升级!$B$11:$B$17,战法升级!C$11:C$17,I123),0))</f>
        <v>35</v>
      </c>
      <c r="N123" s="132">
        <f>IF(F123=0,0,MAX(求节点(战法升级!$B$11:$B$17,战法升级!D$11:D$17,J123),0))</f>
        <v>35</v>
      </c>
      <c r="O123" s="132">
        <f>IF(G123=0,0,MAX(求节点(战法升级!$B$11:$B$17,战法升级!E$11:E$17,K123),0))</f>
        <v>30.422050649766511</v>
      </c>
      <c r="P123" s="132">
        <f>IF(H123=0,0,MAX(求节点(战法升级!$B$11:$B$17,战法升级!F$11:F$17,L123),0))</f>
        <v>22.030071907618112</v>
      </c>
      <c r="Q123" s="132">
        <f>IF(I123="",0,MIN(E123/2,6-SUM(R123:$T123)))</f>
        <v>0</v>
      </c>
      <c r="R123" s="132">
        <f>IF(J123="",0,MIN(F123/2,6-SUM(S123:$T123)))</f>
        <v>0</v>
      </c>
      <c r="S123" s="132">
        <f>IF(K123="",0,MIN(G123/2,6-SUM(T123:$T123)))</f>
        <v>2</v>
      </c>
      <c r="T123" s="132">
        <f t="shared" si="2"/>
        <v>4</v>
      </c>
      <c r="U123" s="132">
        <f>MIN(E123,SUM(战法升星!$R111:$U111)-SUM(V123:$X123))</f>
        <v>0</v>
      </c>
      <c r="V123" s="132">
        <f>MIN(F123,SUM(战法升星!$R111:$U111)-SUM(W123:$X123))</f>
        <v>0</v>
      </c>
      <c r="W123" s="132">
        <f>MIN(G123,SUM(战法升星!$R111:$U111)-SUM($X123:X123))</f>
        <v>4</v>
      </c>
      <c r="X123" s="132">
        <f>MIN(H123,SUM(战法升星!R111:U111))</f>
        <v>8</v>
      </c>
      <c r="AK123" s="6"/>
    </row>
    <row r="124" spans="2:37" s="129" customFormat="1" x14ac:dyDescent="0.15">
      <c r="B124" s="129">
        <v>21</v>
      </c>
      <c r="C124" s="130">
        <f>[2]基础状态预期!$D124</f>
        <v>86.385105215793828</v>
      </c>
      <c r="D124" s="130">
        <f>[2]基础状态预期!$C124</f>
        <v>280</v>
      </c>
      <c r="E124" s="132">
        <f>投放验证!L118</f>
        <v>5</v>
      </c>
      <c r="F124" s="132">
        <f>投放验证!M118</f>
        <v>16</v>
      </c>
      <c r="G124" s="132">
        <f>投放验证!N118</f>
        <v>24</v>
      </c>
      <c r="H124" s="132">
        <f>投放验证!O118</f>
        <v>8</v>
      </c>
      <c r="I124" s="132">
        <f>投放验证!P118</f>
        <v>7</v>
      </c>
      <c r="J124" s="132">
        <f>投放验证!Q118</f>
        <v>7</v>
      </c>
      <c r="K124" s="132">
        <f>投放验证!R118</f>
        <v>6.2420428043447496</v>
      </c>
      <c r="L124" s="132">
        <f>投放验证!S118</f>
        <v>4.7663176372755016</v>
      </c>
      <c r="M124" s="132">
        <f>IF(E124=0,0,MAX(求节点(战法升级!$B$11:$B$17,战法升级!C$11:C$17,I124),0))</f>
        <v>35</v>
      </c>
      <c r="N124" s="132">
        <f>IF(F124=0,0,MAX(求节点(战法升级!$B$11:$B$17,战法升级!D$11:D$17,J124),0))</f>
        <v>35</v>
      </c>
      <c r="O124" s="132">
        <f>IF(G124=0,0,MAX(求节点(战法升级!$B$11:$B$17,战法升级!E$11:E$17,K124),0))</f>
        <v>31.210214021723747</v>
      </c>
      <c r="P124" s="132">
        <f>IF(H124=0,0,MAX(求节点(战法升级!$B$11:$B$17,战法升级!F$11:F$17,L124),0))</f>
        <v>23.831588186377509</v>
      </c>
      <c r="Q124" s="132">
        <f>IF(I124="",0,MIN(E124/2,6-SUM(R124:$T124)))</f>
        <v>0</v>
      </c>
      <c r="R124" s="132">
        <f>IF(J124="",0,MIN(F124/2,6-SUM(S124:$T124)))</f>
        <v>0</v>
      </c>
      <c r="S124" s="132">
        <f>IF(K124="",0,MIN(G124/2,6-SUM(T124:$T124)))</f>
        <v>2</v>
      </c>
      <c r="T124" s="132">
        <f t="shared" si="2"/>
        <v>4</v>
      </c>
      <c r="U124" s="132">
        <f>MIN(E124,SUM(战法升星!$R112:$U112)-SUM(V124:$X124))</f>
        <v>0</v>
      </c>
      <c r="V124" s="132">
        <f>MIN(F124,SUM(战法升星!$R112:$U112)-SUM(W124:$X124))</f>
        <v>0</v>
      </c>
      <c r="W124" s="132">
        <f>MIN(G124,SUM(战法升星!$R112:$U112)-SUM($X124:X124))</f>
        <v>4</v>
      </c>
      <c r="X124" s="132">
        <f>MIN(H124,SUM(战法升星!R112:U112))</f>
        <v>8</v>
      </c>
      <c r="AK124" s="6"/>
    </row>
    <row r="125" spans="2:37" s="129" customFormat="1" x14ac:dyDescent="0.15">
      <c r="B125" s="129">
        <v>22</v>
      </c>
      <c r="C125" s="130">
        <f>[2]基础状态预期!$D125</f>
        <v>90.406191748048585</v>
      </c>
      <c r="D125" s="130">
        <f>[2]基础状态预期!$C125</f>
        <v>364</v>
      </c>
      <c r="E125" s="132">
        <f>投放验证!L119</f>
        <v>5</v>
      </c>
      <c r="F125" s="132">
        <f>投放验证!M119</f>
        <v>16</v>
      </c>
      <c r="G125" s="132">
        <f>投放验证!N119</f>
        <v>24</v>
      </c>
      <c r="H125" s="132">
        <f>投放验证!O119</f>
        <v>8</v>
      </c>
      <c r="I125" s="132">
        <f>投放验证!P119</f>
        <v>7</v>
      </c>
      <c r="J125" s="132">
        <f>投放验证!Q119</f>
        <v>7</v>
      </c>
      <c r="K125" s="132">
        <f>投放验证!R119</f>
        <v>6.553046122853508</v>
      </c>
      <c r="L125" s="132">
        <f>投放验证!S119</f>
        <v>5.2385911826477605</v>
      </c>
      <c r="M125" s="132">
        <f>IF(E125=0,0,MAX(求节点(战法升级!$B$11:$B$17,战法升级!C$11:C$17,I125),0))</f>
        <v>35</v>
      </c>
      <c r="N125" s="132">
        <f>IF(F125=0,0,MAX(求节点(战法升级!$B$11:$B$17,战法升级!D$11:D$17,J125),0))</f>
        <v>35</v>
      </c>
      <c r="O125" s="132">
        <f>IF(G125=0,0,MAX(求节点(战法升级!$B$11:$B$17,战法升级!E$11:E$17,K125),0))</f>
        <v>32.765230614267537</v>
      </c>
      <c r="P125" s="132">
        <f>IF(H125=0,0,MAX(求节点(战法升级!$B$11:$B$17,战法升级!F$11:F$17,L125),0))</f>
        <v>26.192955913238801</v>
      </c>
      <c r="Q125" s="132">
        <f>IF(I125="",0,MIN(E125/2,6-SUM(R125:$T125)))</f>
        <v>0</v>
      </c>
      <c r="R125" s="132">
        <f>IF(J125="",0,MIN(F125/2,6-SUM(S125:$T125)))</f>
        <v>0</v>
      </c>
      <c r="S125" s="132">
        <f>IF(K125="",0,MIN(G125/2,6-SUM(T125:$T125)))</f>
        <v>2</v>
      </c>
      <c r="T125" s="132">
        <f t="shared" si="2"/>
        <v>4</v>
      </c>
      <c r="U125" s="132">
        <f>MIN(E125,SUM(战法升星!$R113:$U113)-SUM(V125:$X125))</f>
        <v>0</v>
      </c>
      <c r="V125" s="132">
        <f>MIN(F125,SUM(战法升星!$R113:$U113)-SUM(W125:$X125))</f>
        <v>0</v>
      </c>
      <c r="W125" s="132">
        <f>MIN(G125,SUM(战法升星!$R113:$U113)-SUM($X125:X125))</f>
        <v>4</v>
      </c>
      <c r="X125" s="132">
        <f>MIN(H125,SUM(战法升星!R113:U113))</f>
        <v>8</v>
      </c>
      <c r="AK125" s="6"/>
    </row>
    <row r="126" spans="2:37" s="129" customFormat="1" x14ac:dyDescent="0.15">
      <c r="B126" s="129">
        <v>23</v>
      </c>
      <c r="C126" s="130">
        <f>[2]基础状态预期!$D126</f>
        <v>93.471491811086082</v>
      </c>
      <c r="D126" s="130">
        <f>[2]基础状态预期!$C126</f>
        <v>448</v>
      </c>
      <c r="E126" s="132">
        <f>投放验证!L120</f>
        <v>5</v>
      </c>
      <c r="F126" s="132">
        <f>投放验证!M120</f>
        <v>16</v>
      </c>
      <c r="G126" s="132">
        <f>投放验证!N120</f>
        <v>24</v>
      </c>
      <c r="H126" s="132">
        <f>投放验证!O120</f>
        <v>8</v>
      </c>
      <c r="I126" s="132">
        <f>投放验证!P120</f>
        <v>7</v>
      </c>
      <c r="J126" s="132">
        <f>投放验证!Q120</f>
        <v>7</v>
      </c>
      <c r="K126" s="132">
        <f>投放验证!R120</f>
        <v>6.8006289964813904</v>
      </c>
      <c r="L126" s="132">
        <f>投放验证!S120</f>
        <v>5.5215430382224824</v>
      </c>
      <c r="M126" s="132">
        <f>IF(E126=0,0,MAX(求节点(战法升级!$B$11:$B$17,战法升级!C$11:C$17,I126),0))</f>
        <v>35</v>
      </c>
      <c r="N126" s="132">
        <f>IF(F126=0,0,MAX(求节点(战法升级!$B$11:$B$17,战法升级!D$11:D$17,J126),0))</f>
        <v>35</v>
      </c>
      <c r="O126" s="132">
        <f>IF(G126=0,0,MAX(求节点(战法升级!$B$11:$B$17,战法升级!E$11:E$17,K126),0))</f>
        <v>34.003144982406951</v>
      </c>
      <c r="P126" s="132">
        <f>IF(H126=0,0,MAX(求节点(战法升级!$B$11:$B$17,战法升级!F$11:F$17,L126),0))</f>
        <v>27.607715191112412</v>
      </c>
      <c r="Q126" s="132">
        <f>IF(I126="",0,MIN(E126/2,6-SUM(R126:$T126)))</f>
        <v>0</v>
      </c>
      <c r="R126" s="132">
        <f>IF(J126="",0,MIN(F126/2,6-SUM(S126:$T126)))</f>
        <v>0</v>
      </c>
      <c r="S126" s="132">
        <f>IF(K126="",0,MIN(G126/2,6-SUM(T126:$T126)))</f>
        <v>2</v>
      </c>
      <c r="T126" s="132">
        <f t="shared" si="2"/>
        <v>4</v>
      </c>
      <c r="U126" s="132">
        <f>MIN(E126,SUM(战法升星!$R114:$U114)-SUM(V126:$X126))</f>
        <v>0</v>
      </c>
      <c r="V126" s="132">
        <f>MIN(F126,SUM(战法升星!$R114:$U114)-SUM(W126:$X126))</f>
        <v>0</v>
      </c>
      <c r="W126" s="132">
        <f>MIN(G126,SUM(战法升星!$R114:$U114)-SUM($X126:X126))</f>
        <v>4</v>
      </c>
      <c r="X126" s="132">
        <f>MIN(H126,SUM(战法升星!R114:U114))</f>
        <v>8</v>
      </c>
      <c r="AK126" s="6"/>
    </row>
    <row r="127" spans="2:37" s="129" customFormat="1" x14ac:dyDescent="0.15">
      <c r="B127" s="129">
        <v>24</v>
      </c>
      <c r="C127" s="130">
        <f>[2]基础状态预期!$D127</f>
        <v>97.107381566993553</v>
      </c>
      <c r="D127" s="130">
        <f>[2]基础状态预期!$C127</f>
        <v>574</v>
      </c>
      <c r="E127" s="132">
        <f>投放验证!L121</f>
        <v>5</v>
      </c>
      <c r="F127" s="132">
        <f>投放验证!M121</f>
        <v>16</v>
      </c>
      <c r="G127" s="132">
        <f>投放验证!N121</f>
        <v>24</v>
      </c>
      <c r="H127" s="132">
        <f>投放验证!O121</f>
        <v>8</v>
      </c>
      <c r="I127" s="132">
        <f>投放验证!P121</f>
        <v>7</v>
      </c>
      <c r="J127" s="132">
        <f>投放验证!Q121</f>
        <v>7</v>
      </c>
      <c r="K127" s="132">
        <f>投放验证!R121</f>
        <v>7</v>
      </c>
      <c r="L127" s="132">
        <f>投放验证!S121</f>
        <v>5.8571649127347278</v>
      </c>
      <c r="M127" s="132">
        <f>IF(E127=0,0,MAX(求节点(战法升级!$B$11:$B$17,战法升级!C$11:C$17,I127),0))</f>
        <v>35</v>
      </c>
      <c r="N127" s="132">
        <f>IF(F127=0,0,MAX(求节点(战法升级!$B$11:$B$17,战法升级!D$11:D$17,J127),0))</f>
        <v>35</v>
      </c>
      <c r="O127" s="132">
        <f>IF(G127=0,0,MAX(求节点(战法升级!$B$11:$B$17,战法升级!E$11:E$17,K127),0))</f>
        <v>35</v>
      </c>
      <c r="P127" s="132">
        <f>IF(H127=0,0,MAX(求节点(战法升级!$B$11:$B$17,战法升级!F$11:F$17,L127),0))</f>
        <v>29.285824563673639</v>
      </c>
      <c r="Q127" s="132">
        <f>IF(I127="",0,MIN(E127/2,6-SUM(R127:$T127)))</f>
        <v>0</v>
      </c>
      <c r="R127" s="132">
        <f>IF(J127="",0,MIN(F127/2,6-SUM(S127:$T127)))</f>
        <v>0</v>
      </c>
      <c r="S127" s="132">
        <f>IF(K127="",0,MIN(G127/2,6-SUM(T127:$T127)))</f>
        <v>2</v>
      </c>
      <c r="T127" s="132">
        <f t="shared" si="2"/>
        <v>4</v>
      </c>
      <c r="U127" s="132">
        <f>MIN(E127,SUM(战法升星!$R115:$U115)-SUM(V127:$X127))</f>
        <v>0</v>
      </c>
      <c r="V127" s="132">
        <f>MIN(F127,SUM(战法升星!$R115:$U115)-SUM(W127:$X127))</f>
        <v>0</v>
      </c>
      <c r="W127" s="132">
        <f>MIN(G127,SUM(战法升星!$R115:$U115)-SUM($X127:X127))</f>
        <v>4</v>
      </c>
      <c r="X127" s="132">
        <f>MIN(H127,SUM(战法升星!R115:U115))</f>
        <v>8</v>
      </c>
      <c r="AK127" s="6"/>
    </row>
    <row r="128" spans="2:37" s="129" customFormat="1" x14ac:dyDescent="0.15">
      <c r="B128" s="129">
        <v>25</v>
      </c>
      <c r="C128" s="130">
        <f>[2]基础状态预期!$D128</f>
        <v>100.71243145193914</v>
      </c>
      <c r="D128" s="130">
        <f>[2]基础状态预期!$C128</f>
        <v>742</v>
      </c>
      <c r="E128" s="132">
        <f>投放验证!L122</f>
        <v>5</v>
      </c>
      <c r="F128" s="132">
        <f>投放验证!M122</f>
        <v>16</v>
      </c>
      <c r="G128" s="132">
        <f>投放验证!N122</f>
        <v>24</v>
      </c>
      <c r="H128" s="132">
        <f>投放验证!O122</f>
        <v>8</v>
      </c>
      <c r="I128" s="132">
        <f>投放验证!P122</f>
        <v>7</v>
      </c>
      <c r="J128" s="132">
        <f>投放验证!Q122</f>
        <v>7</v>
      </c>
      <c r="K128" s="132">
        <f>投放验证!R122</f>
        <v>7</v>
      </c>
      <c r="L128" s="132">
        <f>投放验证!S122</f>
        <v>6.0949700095281445</v>
      </c>
      <c r="M128" s="132">
        <f>IF(E128=0,0,MAX(求节点(战法升级!$B$11:$B$17,战法升级!C$11:C$17,I128),0))</f>
        <v>35</v>
      </c>
      <c r="N128" s="132">
        <f>IF(F128=0,0,MAX(求节点(战法升级!$B$11:$B$17,战法升级!D$11:D$17,J128),0))</f>
        <v>35</v>
      </c>
      <c r="O128" s="132">
        <f>IF(G128=0,0,MAX(求节点(战法升级!$B$11:$B$17,战法升级!E$11:E$17,K128),0))</f>
        <v>35</v>
      </c>
      <c r="P128" s="132">
        <f>IF(H128=0,0,MAX(求节点(战法升级!$B$11:$B$17,战法升级!F$11:F$17,L128),0))</f>
        <v>30.474850047640722</v>
      </c>
      <c r="Q128" s="132">
        <f>IF(I128="",0,MIN(E128/2,6-SUM(R128:$T128)))</f>
        <v>0</v>
      </c>
      <c r="R128" s="132">
        <f>IF(J128="",0,MIN(F128/2,6-SUM(S128:$T128)))</f>
        <v>0</v>
      </c>
      <c r="S128" s="132">
        <f>IF(K128="",0,MIN(G128/2,6-SUM(T128:$T128)))</f>
        <v>2</v>
      </c>
      <c r="T128" s="132">
        <f t="shared" si="2"/>
        <v>4</v>
      </c>
      <c r="U128" s="132">
        <f>MIN(E128,SUM(战法升星!$R116:$U116)-SUM(V128:$X128))</f>
        <v>0</v>
      </c>
      <c r="V128" s="132">
        <f>MIN(F128,SUM(战法升星!$R116:$U116)-SUM(W128:$X128))</f>
        <v>0</v>
      </c>
      <c r="W128" s="132">
        <f>MIN(G128,SUM(战法升星!$R116:$U116)-SUM($X128:X128))</f>
        <v>4</v>
      </c>
      <c r="X128" s="132">
        <f>MIN(H128,SUM(战法升星!R116:U116))</f>
        <v>8</v>
      </c>
      <c r="AK128" s="6"/>
    </row>
    <row r="129" spans="2:37" s="129" customFormat="1" x14ac:dyDescent="0.15">
      <c r="B129" s="129">
        <v>26</v>
      </c>
      <c r="C129" s="130">
        <f>[2]基础状态预期!$D129</f>
        <v>104.39233713204413</v>
      </c>
      <c r="D129" s="130">
        <f>[2]基础状态预期!$C129</f>
        <v>951.99999999999989</v>
      </c>
      <c r="E129" s="132">
        <f>投放验证!L123</f>
        <v>5</v>
      </c>
      <c r="F129" s="132">
        <f>投放验证!M123</f>
        <v>16</v>
      </c>
      <c r="G129" s="132">
        <f>投放验证!N123</f>
        <v>24</v>
      </c>
      <c r="H129" s="132">
        <f>投放验证!O123</f>
        <v>8</v>
      </c>
      <c r="I129" s="132">
        <f>投放验证!P123</f>
        <v>7</v>
      </c>
      <c r="J129" s="132">
        <f>投放验证!Q123</f>
        <v>7</v>
      </c>
      <c r="K129" s="132">
        <f>投放验证!R123</f>
        <v>7</v>
      </c>
      <c r="L129" s="132">
        <f>投放验证!S123</f>
        <v>6.2648124587358538</v>
      </c>
      <c r="M129" s="132">
        <f>IF(E129=0,0,MAX(求节点(战法升级!$B$11:$B$17,战法升级!C$11:C$17,I129),0))</f>
        <v>35</v>
      </c>
      <c r="N129" s="132">
        <f>IF(F129=0,0,MAX(求节点(战法升级!$B$11:$B$17,战法升级!D$11:D$17,J129),0))</f>
        <v>35</v>
      </c>
      <c r="O129" s="132">
        <f>IF(G129=0,0,MAX(求节点(战法升级!$B$11:$B$17,战法升级!E$11:E$17,K129),0))</f>
        <v>35</v>
      </c>
      <c r="P129" s="132">
        <f>IF(H129=0,0,MAX(求节点(战法升级!$B$11:$B$17,战法升级!F$11:F$17,L129),0))</f>
        <v>31.324062293679269</v>
      </c>
      <c r="Q129" s="132">
        <f>IF(I129="",0,MIN(E129/2,6-SUM(R129:$T129)))</f>
        <v>0</v>
      </c>
      <c r="R129" s="132">
        <f>IF(J129="",0,MIN(F129/2,6-SUM(S129:$T129)))</f>
        <v>0</v>
      </c>
      <c r="S129" s="132">
        <f>IF(K129="",0,MIN(G129/2,6-SUM(T129:$T129)))</f>
        <v>2</v>
      </c>
      <c r="T129" s="132">
        <f t="shared" si="2"/>
        <v>4</v>
      </c>
      <c r="U129" s="132">
        <f>MIN(E129,SUM(战法升星!$R117:$U117)-SUM(V129:$X129))</f>
        <v>0</v>
      </c>
      <c r="V129" s="132">
        <f>MIN(F129,SUM(战法升星!$R117:$U117)-SUM(W129:$X129))</f>
        <v>0</v>
      </c>
      <c r="W129" s="132">
        <f>MIN(G129,SUM(战法升星!$R117:$U117)-SUM($X129:X129))</f>
        <v>4</v>
      </c>
      <c r="X129" s="132">
        <f>MIN(H129,SUM(战法升星!R117:U117))</f>
        <v>8</v>
      </c>
      <c r="AK129" s="6"/>
    </row>
    <row r="130" spans="2:37" s="129" customFormat="1" x14ac:dyDescent="0.15">
      <c r="B130" s="129">
        <v>27</v>
      </c>
      <c r="C130" s="130">
        <f>[2]基础状态预期!$D130</f>
        <v>107.81562240612369</v>
      </c>
      <c r="D130" s="130">
        <f>[2]基础状态预期!$C130</f>
        <v>1204</v>
      </c>
      <c r="E130" s="132">
        <f>投放验证!L124</f>
        <v>5</v>
      </c>
      <c r="F130" s="132">
        <f>投放验证!M124</f>
        <v>16</v>
      </c>
      <c r="G130" s="132">
        <f>投放验证!N124</f>
        <v>24</v>
      </c>
      <c r="H130" s="132">
        <f>投放验证!O124</f>
        <v>8</v>
      </c>
      <c r="I130" s="132">
        <f>投放验证!P124</f>
        <v>7</v>
      </c>
      <c r="J130" s="132">
        <f>投放验证!Q124</f>
        <v>7</v>
      </c>
      <c r="K130" s="132">
        <f>投放验证!R124</f>
        <v>7</v>
      </c>
      <c r="L130" s="132">
        <f>投放验证!S124</f>
        <v>6.422810843974295</v>
      </c>
      <c r="M130" s="132">
        <f>IF(E130=0,0,MAX(求节点(战法升级!$B$11:$B$17,战法升级!C$11:C$17,I130),0))</f>
        <v>35</v>
      </c>
      <c r="N130" s="132">
        <f>IF(F130=0,0,MAX(求节点(战法升级!$B$11:$B$17,战法升级!D$11:D$17,J130),0))</f>
        <v>35</v>
      </c>
      <c r="O130" s="132">
        <f>IF(G130=0,0,MAX(求节点(战法升级!$B$11:$B$17,战法升级!E$11:E$17,K130),0))</f>
        <v>35</v>
      </c>
      <c r="P130" s="132">
        <f>IF(H130=0,0,MAX(求节点(战法升级!$B$11:$B$17,战法升级!F$11:F$17,L130),0))</f>
        <v>32.114054219871477</v>
      </c>
      <c r="Q130" s="132">
        <f>IF(I130="",0,MIN(E130/2,6-SUM(R130:$T130)))</f>
        <v>0</v>
      </c>
      <c r="R130" s="132">
        <f>IF(J130="",0,MIN(F130/2,6-SUM(S130:$T130)))</f>
        <v>0</v>
      </c>
      <c r="S130" s="132">
        <f>IF(K130="",0,MIN(G130/2,6-SUM(T130:$T130)))</f>
        <v>2</v>
      </c>
      <c r="T130" s="132">
        <f t="shared" si="2"/>
        <v>4</v>
      </c>
      <c r="U130" s="132">
        <f>MIN(E130,SUM(战法升星!$R118:$U118)-SUM(V130:$X130))</f>
        <v>0</v>
      </c>
      <c r="V130" s="132">
        <f>MIN(F130,SUM(战法升星!$R118:$U118)-SUM(W130:$X130))</f>
        <v>0</v>
      </c>
      <c r="W130" s="132">
        <f>MIN(G130,SUM(战法升星!$R118:$U118)-SUM($X130:X130))</f>
        <v>4</v>
      </c>
      <c r="X130" s="132">
        <f>MIN(H130,SUM(战法升星!R118:U118))</f>
        <v>8</v>
      </c>
      <c r="AK130" s="6"/>
    </row>
    <row r="131" spans="2:37" s="129" customFormat="1" x14ac:dyDescent="0.15">
      <c r="B131" s="129">
        <v>28</v>
      </c>
      <c r="C131" s="130">
        <f>[2]基础状态预期!$D131</f>
        <v>111.36292001894914</v>
      </c>
      <c r="D131" s="130">
        <f>[2]基础状态预期!$C131</f>
        <v>1540</v>
      </c>
      <c r="E131" s="132">
        <f>投放验证!L125</f>
        <v>5</v>
      </c>
      <c r="F131" s="132">
        <f>投放验证!M125</f>
        <v>16</v>
      </c>
      <c r="G131" s="132">
        <f>投放验证!N125</f>
        <v>24</v>
      </c>
      <c r="H131" s="132">
        <f>投放验证!O125</f>
        <v>8</v>
      </c>
      <c r="I131" s="132">
        <f>投放验证!P125</f>
        <v>7</v>
      </c>
      <c r="J131" s="132">
        <f>投放验证!Q125</f>
        <v>7</v>
      </c>
      <c r="K131" s="132">
        <f>投放验证!R125</f>
        <v>7</v>
      </c>
      <c r="L131" s="132">
        <f>投放验证!S125</f>
        <v>6.5865328974737061</v>
      </c>
      <c r="M131" s="132">
        <f>IF(E131=0,0,MAX(求节点(战法升级!$B$11:$B$17,战法升级!C$11:C$17,I131),0))</f>
        <v>35</v>
      </c>
      <c r="N131" s="132">
        <f>IF(F131=0,0,MAX(求节点(战法升级!$B$11:$B$17,战法升级!D$11:D$17,J131),0))</f>
        <v>35</v>
      </c>
      <c r="O131" s="132">
        <f>IF(G131=0,0,MAX(求节点(战法升级!$B$11:$B$17,战法升级!E$11:E$17,K131),0))</f>
        <v>35</v>
      </c>
      <c r="P131" s="132">
        <f>IF(H131=0,0,MAX(求节点(战法升级!$B$11:$B$17,战法升级!F$11:F$17,L131),0))</f>
        <v>32.932664487368527</v>
      </c>
      <c r="Q131" s="132">
        <f>IF(I131="",0,MIN(E131/2,6-SUM(R131:$T131)))</f>
        <v>0</v>
      </c>
      <c r="R131" s="132">
        <f>IF(J131="",0,MIN(F131/2,6-SUM(S131:$T131)))</f>
        <v>0</v>
      </c>
      <c r="S131" s="132">
        <f>IF(K131="",0,MIN(G131/2,6-SUM(T131:$T131)))</f>
        <v>2</v>
      </c>
      <c r="T131" s="132">
        <f t="shared" si="2"/>
        <v>4</v>
      </c>
      <c r="U131" s="132">
        <f>MIN(E131,SUM(战法升星!$R119:$U119)-SUM(V131:$X131))</f>
        <v>0</v>
      </c>
      <c r="V131" s="132">
        <f>MIN(F131,SUM(战法升星!$R119:$U119)-SUM(W131:$X131))</f>
        <v>0</v>
      </c>
      <c r="W131" s="132">
        <f>MIN(G131,SUM(战法升星!$R119:$U119)-SUM($X131:X131))</f>
        <v>4</v>
      </c>
      <c r="X131" s="132">
        <f>MIN(H131,SUM(战法升星!R119:U119))</f>
        <v>8</v>
      </c>
      <c r="AK131" s="6"/>
    </row>
    <row r="132" spans="2:37" s="129" customFormat="1" x14ac:dyDescent="0.15">
      <c r="B132" s="129">
        <v>29</v>
      </c>
      <c r="C132" s="130">
        <f>[2]基础状态预期!$D132</f>
        <v>114.91934497223426</v>
      </c>
      <c r="D132" s="130">
        <f>[2]基础状态预期!$C132</f>
        <v>1959.9999999999998</v>
      </c>
      <c r="E132" s="132">
        <f>投放验证!L126</f>
        <v>5</v>
      </c>
      <c r="F132" s="132">
        <f>投放验证!M126</f>
        <v>16</v>
      </c>
      <c r="G132" s="132">
        <f>投放验证!N126</f>
        <v>24</v>
      </c>
      <c r="H132" s="132">
        <f>投放验证!O126</f>
        <v>8</v>
      </c>
      <c r="I132" s="132">
        <f>投放验证!P126</f>
        <v>7</v>
      </c>
      <c r="J132" s="132">
        <f>投放验证!Q126</f>
        <v>7</v>
      </c>
      <c r="K132" s="132">
        <f>投放验证!R126</f>
        <v>7</v>
      </c>
      <c r="L132" s="132">
        <f>投放验证!S126</f>
        <v>6.7506762144491903</v>
      </c>
      <c r="M132" s="132">
        <f>IF(E132=0,0,MAX(求节点(战法升级!$B$11:$B$17,战法升级!C$11:C$17,I132),0))</f>
        <v>35</v>
      </c>
      <c r="N132" s="132">
        <f>IF(F132=0,0,MAX(求节点(战法升级!$B$11:$B$17,战法升级!D$11:D$17,J132),0))</f>
        <v>35</v>
      </c>
      <c r="O132" s="132">
        <f>IF(G132=0,0,MAX(求节点(战法升级!$B$11:$B$17,战法升级!E$11:E$17,K132),0))</f>
        <v>35</v>
      </c>
      <c r="P132" s="132">
        <f>IF(H132=0,0,MAX(求节点(战法升级!$B$11:$B$17,战法升级!F$11:F$17,L132),0))</f>
        <v>33.753381072245951</v>
      </c>
      <c r="Q132" s="132">
        <f>IF(I132="",0,MIN(E132/2,6-SUM(R132:$T132)))</f>
        <v>0</v>
      </c>
      <c r="R132" s="132">
        <f>IF(J132="",0,MIN(F132/2,6-SUM(S132:$T132)))</f>
        <v>0</v>
      </c>
      <c r="S132" s="132">
        <f>IF(K132="",0,MIN(G132/2,6-SUM(T132:$T132)))</f>
        <v>2</v>
      </c>
      <c r="T132" s="132">
        <f t="shared" si="2"/>
        <v>4</v>
      </c>
      <c r="U132" s="132">
        <f>MIN(E132,SUM(战法升星!$R120:$U120)-SUM(V132:$X132))</f>
        <v>0</v>
      </c>
      <c r="V132" s="132">
        <f>MIN(F132,SUM(战法升星!$R120:$U120)-SUM(W132:$X132))</f>
        <v>0</v>
      </c>
      <c r="W132" s="132">
        <f>MIN(G132,SUM(战法升星!$R120:$U120)-SUM($X132:X132))</f>
        <v>4</v>
      </c>
      <c r="X132" s="132">
        <f>MIN(H132,SUM(战法升星!R120:U120))</f>
        <v>8</v>
      </c>
      <c r="AK132" s="6"/>
    </row>
    <row r="133" spans="2:37" s="129" customFormat="1" x14ac:dyDescent="0.15">
      <c r="B133" s="129">
        <v>30</v>
      </c>
      <c r="C133" s="130">
        <f>[2]基础状态预期!$D133</f>
        <v>118.44741987029688</v>
      </c>
      <c r="D133" s="130">
        <f>[2]基础状态预期!$C133</f>
        <v>2506</v>
      </c>
      <c r="E133" s="132">
        <f>投放验证!L127</f>
        <v>5</v>
      </c>
      <c r="F133" s="132">
        <f>投放验证!M127</f>
        <v>16</v>
      </c>
      <c r="G133" s="132">
        <f>投放验证!N127</f>
        <v>24</v>
      </c>
      <c r="H133" s="132">
        <f>投放验证!O127</f>
        <v>8</v>
      </c>
      <c r="I133" s="132">
        <f>投放验证!P127</f>
        <v>7</v>
      </c>
      <c r="J133" s="132">
        <f>投放验证!Q127</f>
        <v>7</v>
      </c>
      <c r="K133" s="132">
        <f>投放验证!R127</f>
        <v>7</v>
      </c>
      <c r="L133" s="132">
        <f>投放验证!S127</f>
        <v>6.9135110623407527</v>
      </c>
      <c r="M133" s="132">
        <f>IF(E133=0,0,MAX(求节点(战法升级!$B$11:$B$17,战法升级!C$11:C$17,I133),0))</f>
        <v>35</v>
      </c>
      <c r="N133" s="132">
        <f>IF(F133=0,0,MAX(求节点(战法升级!$B$11:$B$17,战法升级!D$11:D$17,J133),0))</f>
        <v>35</v>
      </c>
      <c r="O133" s="132">
        <f>IF(G133=0,0,MAX(求节点(战法升级!$B$11:$B$17,战法升级!E$11:E$17,K133),0))</f>
        <v>35</v>
      </c>
      <c r="P133" s="132">
        <f>IF(H133=0,0,MAX(求节点(战法升级!$B$11:$B$17,战法升级!F$11:F$17,L133),0))</f>
        <v>34.567555311703764</v>
      </c>
      <c r="Q133" s="132">
        <f>IF(I133="",0,MIN(E133/2,6-SUM(R133:$T133)))</f>
        <v>0</v>
      </c>
      <c r="R133" s="132">
        <f>IF(J133="",0,MIN(F133/2,6-SUM(S133:$T133)))</f>
        <v>0</v>
      </c>
      <c r="S133" s="132">
        <f>IF(K133="",0,MIN(G133/2,6-SUM(T133:$T133)))</f>
        <v>2</v>
      </c>
      <c r="T133" s="132">
        <f t="shared" si="2"/>
        <v>4</v>
      </c>
      <c r="U133" s="132">
        <f>MIN(E133,SUM(战法升星!$R121:$U121)-SUM(V133:$X133))</f>
        <v>0</v>
      </c>
      <c r="V133" s="132">
        <f>MIN(F133,SUM(战法升星!$R121:$U121)-SUM(W133:$X133))</f>
        <v>0</v>
      </c>
      <c r="W133" s="132">
        <f>MIN(G133,SUM(战法升星!$R121:$U121)-SUM($X133:X133))</f>
        <v>4</v>
      </c>
      <c r="X133" s="132">
        <f>MIN(H133,SUM(战法升星!R121:U121))</f>
        <v>8</v>
      </c>
      <c r="AK133" s="6"/>
    </row>
    <row r="134" spans="2:37" s="129" customFormat="1" x14ac:dyDescent="0.15">
      <c r="B134" s="129">
        <v>31</v>
      </c>
      <c r="C134" s="130">
        <f>[2]基础状态预期!$D134</f>
        <v>121.97211685892326</v>
      </c>
      <c r="D134" s="130">
        <f>[2]基础状态预期!$C134</f>
        <v>3178</v>
      </c>
      <c r="E134" s="132">
        <f>投放验证!L128</f>
        <v>5</v>
      </c>
      <c r="F134" s="132">
        <f>投放验证!M128</f>
        <v>16</v>
      </c>
      <c r="G134" s="132">
        <f>投放验证!N128</f>
        <v>24</v>
      </c>
      <c r="H134" s="132">
        <f>投放验证!O128</f>
        <v>8</v>
      </c>
      <c r="I134" s="132">
        <f>投放验证!P128</f>
        <v>7</v>
      </c>
      <c r="J134" s="132">
        <f>投放验证!Q128</f>
        <v>7</v>
      </c>
      <c r="K134" s="132">
        <f>投放验证!R128</f>
        <v>7</v>
      </c>
      <c r="L134" s="132">
        <f>投放验证!S128</f>
        <v>7</v>
      </c>
      <c r="M134" s="132">
        <f>IF(E134=0,0,MAX(求节点(战法升级!$B$11:$B$17,战法升级!C$11:C$17,I134),0))</f>
        <v>35</v>
      </c>
      <c r="N134" s="132">
        <f>IF(F134=0,0,MAX(求节点(战法升级!$B$11:$B$17,战法升级!D$11:D$17,J134),0))</f>
        <v>35</v>
      </c>
      <c r="O134" s="132">
        <f>IF(G134=0,0,MAX(求节点(战法升级!$B$11:$B$17,战法升级!E$11:E$17,K134),0))</f>
        <v>35</v>
      </c>
      <c r="P134" s="132">
        <f>IF(H134=0,0,MAX(求节点(战法升级!$B$11:$B$17,战法升级!F$11:F$17,L134),0))</f>
        <v>35</v>
      </c>
      <c r="Q134" s="132">
        <f>IF(I134="",0,MIN(E134/2,6-SUM(R134:$T134)))</f>
        <v>0</v>
      </c>
      <c r="R134" s="132">
        <f>IF(J134="",0,MIN(F134/2,6-SUM(S134:$T134)))</f>
        <v>0</v>
      </c>
      <c r="S134" s="132">
        <f>IF(K134="",0,MIN(G134/2,6-SUM(T134:$T134)))</f>
        <v>2</v>
      </c>
      <c r="T134" s="132">
        <f t="shared" si="2"/>
        <v>4</v>
      </c>
      <c r="U134" s="132">
        <f>MIN(E134,SUM(战法升星!$R122:$U122)-SUM(V134:$X134))</f>
        <v>0</v>
      </c>
      <c r="V134" s="132">
        <f>MIN(F134,SUM(战法升星!$R122:$U122)-SUM(W134:$X134))</f>
        <v>0</v>
      </c>
      <c r="W134" s="132">
        <f>MIN(G134,SUM(战法升星!$R122:$U122)-SUM($X134:X134))</f>
        <v>4</v>
      </c>
      <c r="X134" s="132">
        <f>MIN(H134,SUM(战法升星!R122:U122))</f>
        <v>8</v>
      </c>
      <c r="AK134" s="6"/>
    </row>
    <row r="135" spans="2:37" s="129" customFormat="1" x14ac:dyDescent="0.15">
      <c r="B135" s="129">
        <v>32</v>
      </c>
      <c r="C135" s="130">
        <f>[2]基础状态预期!$D135</f>
        <v>125.41953077529134</v>
      </c>
      <c r="D135" s="130">
        <f>[2]基础状态预期!$C135</f>
        <v>4059.9999999999995</v>
      </c>
      <c r="E135" s="132">
        <f>投放验证!L129</f>
        <v>5</v>
      </c>
      <c r="F135" s="132">
        <f>投放验证!M129</f>
        <v>16</v>
      </c>
      <c r="G135" s="132">
        <f>投放验证!N129</f>
        <v>24</v>
      </c>
      <c r="H135" s="132">
        <f>投放验证!O129</f>
        <v>8</v>
      </c>
      <c r="I135" s="132">
        <f>投放验证!P129</f>
        <v>7</v>
      </c>
      <c r="J135" s="132">
        <f>投放验证!Q129</f>
        <v>7</v>
      </c>
      <c r="K135" s="132">
        <f>投放验证!R129</f>
        <v>7</v>
      </c>
      <c r="L135" s="132">
        <f>投放验证!S129</f>
        <v>7</v>
      </c>
      <c r="M135" s="132">
        <f>IF(E135=0,0,MAX(求节点(战法升级!$B$11:$B$17,战法升级!C$11:C$17,I135),0))</f>
        <v>35</v>
      </c>
      <c r="N135" s="132">
        <f>IF(F135=0,0,MAX(求节点(战法升级!$B$11:$B$17,战法升级!D$11:D$17,J135),0))</f>
        <v>35</v>
      </c>
      <c r="O135" s="132">
        <f>IF(G135=0,0,MAX(求节点(战法升级!$B$11:$B$17,战法升级!E$11:E$17,K135),0))</f>
        <v>35</v>
      </c>
      <c r="P135" s="132">
        <f>IF(H135=0,0,MAX(求节点(战法升级!$B$11:$B$17,战法升级!F$11:F$17,L135),0))</f>
        <v>35</v>
      </c>
      <c r="Q135" s="132">
        <f>IF(I135="",0,MIN(E135/2,6-SUM(R135:$T135)))</f>
        <v>0</v>
      </c>
      <c r="R135" s="132">
        <f>IF(J135="",0,MIN(F135/2,6-SUM(S135:$T135)))</f>
        <v>0</v>
      </c>
      <c r="S135" s="132">
        <f>IF(K135="",0,MIN(G135/2,6-SUM(T135:$T135)))</f>
        <v>2</v>
      </c>
      <c r="T135" s="132">
        <f t="shared" si="2"/>
        <v>4</v>
      </c>
      <c r="U135" s="132">
        <f>MIN(E135,SUM(战法升星!$R123:$U123)-SUM(V135:$X135))</f>
        <v>0</v>
      </c>
      <c r="V135" s="132">
        <f>MIN(F135,SUM(战法升星!$R123:$U123)-SUM(W135:$X135))</f>
        <v>0</v>
      </c>
      <c r="W135" s="132">
        <f>MIN(G135,SUM(战法升星!$R123:$U123)-SUM($X135:X135))</f>
        <v>4</v>
      </c>
      <c r="X135" s="132">
        <f>MIN(H135,SUM(战法升星!R123:U123))</f>
        <v>8</v>
      </c>
      <c r="AK135" s="6"/>
    </row>
    <row r="136" spans="2:37" s="129" customFormat="1" x14ac:dyDescent="0.15">
      <c r="B136" s="129">
        <v>33</v>
      </c>
      <c r="C136" s="130">
        <f>[2]基础状态预期!$D136</f>
        <v>129.09045404756728</v>
      </c>
      <c r="D136" s="130">
        <f>[2]基础状态预期!$C136</f>
        <v>5194</v>
      </c>
      <c r="E136" s="132">
        <f>投放验证!L130</f>
        <v>5</v>
      </c>
      <c r="F136" s="132">
        <f>投放验证!M130</f>
        <v>16</v>
      </c>
      <c r="G136" s="132">
        <f>投放验证!N130</f>
        <v>24</v>
      </c>
      <c r="H136" s="132">
        <f>投放验证!O130</f>
        <v>8</v>
      </c>
      <c r="I136" s="132">
        <f>投放验证!P130</f>
        <v>7</v>
      </c>
      <c r="J136" s="132">
        <f>投放验证!Q130</f>
        <v>7</v>
      </c>
      <c r="K136" s="132">
        <f>投放验证!R130</f>
        <v>7</v>
      </c>
      <c r="L136" s="132">
        <f>投放验证!S130</f>
        <v>7</v>
      </c>
      <c r="M136" s="132">
        <f>IF(E136=0,0,MAX(求节点(战法升级!$B$11:$B$17,战法升级!C$11:C$17,I136),0))</f>
        <v>35</v>
      </c>
      <c r="N136" s="132">
        <f>IF(F136=0,0,MAX(求节点(战法升级!$B$11:$B$17,战法升级!D$11:D$17,J136),0))</f>
        <v>35</v>
      </c>
      <c r="O136" s="132">
        <f>IF(G136=0,0,MAX(求节点(战法升级!$B$11:$B$17,战法升级!E$11:E$17,K136),0))</f>
        <v>35</v>
      </c>
      <c r="P136" s="132">
        <f>IF(H136=0,0,MAX(求节点(战法升级!$B$11:$B$17,战法升级!F$11:F$17,L136),0))</f>
        <v>35</v>
      </c>
      <c r="Q136" s="132">
        <f>IF(I136="",0,MIN(E136/2,6-SUM(R136:$T136)))</f>
        <v>0</v>
      </c>
      <c r="R136" s="132">
        <f>IF(J136="",0,MIN(F136/2,6-SUM(S136:$T136)))</f>
        <v>0</v>
      </c>
      <c r="S136" s="132">
        <f>IF(K136="",0,MIN(G136/2,6-SUM(T136:$T136)))</f>
        <v>2</v>
      </c>
      <c r="T136" s="132">
        <f t="shared" si="2"/>
        <v>4</v>
      </c>
      <c r="U136" s="132">
        <f>MIN(E136,SUM(战法升星!$R124:$U124)-SUM(V136:$X136))</f>
        <v>0</v>
      </c>
      <c r="V136" s="132">
        <f>MIN(F136,SUM(战法升星!$R124:$U124)-SUM(W136:$X136))</f>
        <v>0</v>
      </c>
      <c r="W136" s="132">
        <f>MIN(G136,SUM(战法升星!$R124:$U124)-SUM($X136:X136))</f>
        <v>4</v>
      </c>
      <c r="X136" s="132">
        <f>MIN(H136,SUM(战法升星!R124:U124))</f>
        <v>8</v>
      </c>
      <c r="AK136" s="6"/>
    </row>
    <row r="137" spans="2:37" s="129" customFormat="1" x14ac:dyDescent="0.15">
      <c r="B137" s="129">
        <v>34</v>
      </c>
      <c r="C137" s="130">
        <f>[2]基础状态预期!$D137</f>
        <v>132.53488795708068</v>
      </c>
      <c r="D137" s="130">
        <f>[2]基础状态预期!$C137</f>
        <v>6622</v>
      </c>
      <c r="E137" s="132">
        <f>投放验证!L131</f>
        <v>5</v>
      </c>
      <c r="F137" s="132">
        <f>投放验证!M131</f>
        <v>16</v>
      </c>
      <c r="G137" s="132">
        <f>投放验证!N131</f>
        <v>24</v>
      </c>
      <c r="H137" s="132">
        <f>投放验证!O131</f>
        <v>8</v>
      </c>
      <c r="I137" s="132">
        <f>投放验证!P131</f>
        <v>7</v>
      </c>
      <c r="J137" s="132">
        <f>投放验证!Q131</f>
        <v>7</v>
      </c>
      <c r="K137" s="132">
        <f>投放验证!R131</f>
        <v>7</v>
      </c>
      <c r="L137" s="132">
        <f>投放验证!S131</f>
        <v>7</v>
      </c>
      <c r="M137" s="132">
        <f>IF(E137=0,0,MAX(求节点(战法升级!$B$11:$B$17,战法升级!C$11:C$17,I137),0))</f>
        <v>35</v>
      </c>
      <c r="N137" s="132">
        <f>IF(F137=0,0,MAX(求节点(战法升级!$B$11:$B$17,战法升级!D$11:D$17,J137),0))</f>
        <v>35</v>
      </c>
      <c r="O137" s="132">
        <f>IF(G137=0,0,MAX(求节点(战法升级!$B$11:$B$17,战法升级!E$11:E$17,K137),0))</f>
        <v>35</v>
      </c>
      <c r="P137" s="132">
        <f>IF(H137=0,0,MAX(求节点(战法升级!$B$11:$B$17,战法升级!F$11:F$17,L137),0))</f>
        <v>35</v>
      </c>
      <c r="Q137" s="132">
        <f>IF(I137="",0,MIN(E137/2,6-SUM(R137:$T137)))</f>
        <v>0</v>
      </c>
      <c r="R137" s="132">
        <f>IF(J137="",0,MIN(F137/2,6-SUM(S137:$T137)))</f>
        <v>0</v>
      </c>
      <c r="S137" s="132">
        <f>IF(K137="",0,MIN(G137/2,6-SUM(T137:$T137)))</f>
        <v>2</v>
      </c>
      <c r="T137" s="132">
        <f t="shared" si="2"/>
        <v>4</v>
      </c>
      <c r="U137" s="132">
        <f>MIN(E137,SUM(战法升星!$R125:$U125)-SUM(V137:$X137))</f>
        <v>0</v>
      </c>
      <c r="V137" s="132">
        <f>MIN(F137,SUM(战法升星!$R125:$U125)-SUM(W137:$X137))</f>
        <v>0</v>
      </c>
      <c r="W137" s="132">
        <f>MIN(G137,SUM(战法升星!$R125:$U125)-SUM($X137:X137))</f>
        <v>4</v>
      </c>
      <c r="X137" s="132">
        <f>MIN(H137,SUM(战法升星!R125:U125))</f>
        <v>8</v>
      </c>
      <c r="AK137" s="6"/>
    </row>
    <row r="138" spans="2:37" s="129" customFormat="1" x14ac:dyDescent="0.15">
      <c r="B138" s="129">
        <v>35</v>
      </c>
      <c r="C138" s="130">
        <f>[2]基础状态预期!$D138</f>
        <v>136.07141427598387</v>
      </c>
      <c r="D138" s="130">
        <f>[2]基础状态预期!$C138</f>
        <v>8428</v>
      </c>
      <c r="E138" s="132">
        <f>投放验证!L132</f>
        <v>5</v>
      </c>
      <c r="F138" s="132">
        <f>投放验证!M132</f>
        <v>16</v>
      </c>
      <c r="G138" s="132">
        <f>投放验证!N132</f>
        <v>24</v>
      </c>
      <c r="H138" s="132">
        <f>投放验证!O132</f>
        <v>8</v>
      </c>
      <c r="I138" s="132">
        <f>投放验证!P132</f>
        <v>7</v>
      </c>
      <c r="J138" s="132">
        <f>投放验证!Q132</f>
        <v>7</v>
      </c>
      <c r="K138" s="132">
        <f>投放验证!R132</f>
        <v>7</v>
      </c>
      <c r="L138" s="132">
        <f>投放验证!S132</f>
        <v>7</v>
      </c>
      <c r="M138" s="132">
        <f>IF(E138=0,0,MAX(求节点(战法升级!$B$11:$B$17,战法升级!C$11:C$17,I138),0))</f>
        <v>35</v>
      </c>
      <c r="N138" s="132">
        <f>IF(F138=0,0,MAX(求节点(战法升级!$B$11:$B$17,战法升级!D$11:D$17,J138),0))</f>
        <v>35</v>
      </c>
      <c r="O138" s="132">
        <f>IF(G138=0,0,MAX(求节点(战法升级!$B$11:$B$17,战法升级!E$11:E$17,K138),0))</f>
        <v>35</v>
      </c>
      <c r="P138" s="132">
        <f>IF(H138=0,0,MAX(求节点(战法升级!$B$11:$B$17,战法升级!F$11:F$17,L138),0))</f>
        <v>35</v>
      </c>
      <c r="Q138" s="132">
        <f>IF(I138="",0,MIN(E138/2,6-SUM(R138:$T138)))</f>
        <v>0</v>
      </c>
      <c r="R138" s="132">
        <f>IF(J138="",0,MIN(F138/2,6-SUM(S138:$T138)))</f>
        <v>0</v>
      </c>
      <c r="S138" s="132">
        <f>IF(K138="",0,MIN(G138/2,6-SUM(T138:$T138)))</f>
        <v>2</v>
      </c>
      <c r="T138" s="132">
        <f t="shared" si="2"/>
        <v>4</v>
      </c>
      <c r="U138" s="132">
        <f>MIN(E138,SUM(战法升星!$R126:$U126)-SUM(V138:$X138))</f>
        <v>0</v>
      </c>
      <c r="V138" s="132">
        <f>MIN(F138,SUM(战法升星!$R126:$U126)-SUM(W138:$X138))</f>
        <v>0</v>
      </c>
      <c r="W138" s="132">
        <f>MIN(G138,SUM(战法升星!$R126:$U126)-SUM($X138:X138))</f>
        <v>4</v>
      </c>
      <c r="X138" s="132">
        <f>MIN(H138,SUM(战法升星!R126:U126))</f>
        <v>8</v>
      </c>
      <c r="AK138" s="6"/>
    </row>
    <row r="139" spans="2:37" s="129" customFormat="1" x14ac:dyDescent="0.15">
      <c r="B139" s="129">
        <v>36</v>
      </c>
      <c r="C139" s="130">
        <f>[2]基础状态预期!$D139</f>
        <v>139.56936219880694</v>
      </c>
      <c r="D139" s="130">
        <f>[2]基础状态预期!$C139</f>
        <v>10738</v>
      </c>
      <c r="E139" s="132">
        <f>投放验证!L133</f>
        <v>5</v>
      </c>
      <c r="F139" s="132">
        <f>投放验证!M133</f>
        <v>16</v>
      </c>
      <c r="G139" s="132">
        <f>投放验证!N133</f>
        <v>24</v>
      </c>
      <c r="H139" s="132">
        <f>投放验证!O133</f>
        <v>8</v>
      </c>
      <c r="I139" s="132">
        <f>投放验证!P133</f>
        <v>7</v>
      </c>
      <c r="J139" s="132">
        <f>投放验证!Q133</f>
        <v>7</v>
      </c>
      <c r="K139" s="132">
        <f>投放验证!R133</f>
        <v>7</v>
      </c>
      <c r="L139" s="132">
        <f>投放验证!S133</f>
        <v>7</v>
      </c>
      <c r="M139" s="132">
        <f>IF(E139=0,0,MAX(求节点(战法升级!$B$11:$B$17,战法升级!C$11:C$17,I139),0))</f>
        <v>35</v>
      </c>
      <c r="N139" s="132">
        <f>IF(F139=0,0,MAX(求节点(战法升级!$B$11:$B$17,战法升级!D$11:D$17,J139),0))</f>
        <v>35</v>
      </c>
      <c r="O139" s="132">
        <f>IF(G139=0,0,MAX(求节点(战法升级!$B$11:$B$17,战法升级!E$11:E$17,K139),0))</f>
        <v>35</v>
      </c>
      <c r="P139" s="132">
        <f>IF(H139=0,0,MAX(求节点(战法升级!$B$11:$B$17,战法升级!F$11:F$17,L139),0))</f>
        <v>35</v>
      </c>
      <c r="Q139" s="132">
        <f>IF(I139="",0,MIN(E139/2,6-SUM(R139:$T139)))</f>
        <v>0</v>
      </c>
      <c r="R139" s="132">
        <f>IF(J139="",0,MIN(F139/2,6-SUM(S139:$T139)))</f>
        <v>0</v>
      </c>
      <c r="S139" s="132">
        <f>IF(K139="",0,MIN(G139/2,6-SUM(T139:$T139)))</f>
        <v>2</v>
      </c>
      <c r="T139" s="132">
        <f t="shared" si="2"/>
        <v>4</v>
      </c>
      <c r="U139" s="132">
        <f>MIN(E139,SUM(战法升星!$R127:$U127)-SUM(V139:$X139))</f>
        <v>0</v>
      </c>
      <c r="V139" s="132">
        <f>MIN(F139,SUM(战法升星!$R127:$U127)-SUM(W139:$X139))</f>
        <v>0</v>
      </c>
      <c r="W139" s="132">
        <f>MIN(G139,SUM(战法升星!$R127:$U127)-SUM($X139:X139))</f>
        <v>4</v>
      </c>
      <c r="X139" s="132">
        <f>MIN(H139,SUM(战法升星!R127:U127))</f>
        <v>8</v>
      </c>
      <c r="AK139" s="6"/>
    </row>
    <row r="140" spans="2:37" s="129" customFormat="1" x14ac:dyDescent="0.15">
      <c r="B140" s="129">
        <v>37</v>
      </c>
      <c r="C140" s="130">
        <f>[2]基础状态预期!$D140</f>
        <v>143.08413721822018</v>
      </c>
      <c r="D140" s="130">
        <f>[2]基础状态预期!$C140</f>
        <v>13678</v>
      </c>
      <c r="E140" s="132">
        <f>投放验证!L134</f>
        <v>5</v>
      </c>
      <c r="F140" s="132">
        <f>投放验证!M134</f>
        <v>16</v>
      </c>
      <c r="G140" s="132">
        <f>投放验证!N134</f>
        <v>24</v>
      </c>
      <c r="H140" s="132">
        <f>投放验证!O134</f>
        <v>8</v>
      </c>
      <c r="I140" s="132">
        <f>投放验证!P134</f>
        <v>7</v>
      </c>
      <c r="J140" s="132">
        <f>投放验证!Q134</f>
        <v>7</v>
      </c>
      <c r="K140" s="132">
        <f>投放验证!R134</f>
        <v>7</v>
      </c>
      <c r="L140" s="132">
        <f>投放验证!S134</f>
        <v>7</v>
      </c>
      <c r="M140" s="132">
        <f>IF(E140=0,0,MAX(求节点(战法升级!$B$11:$B$17,战法升级!C$11:C$17,I140),0))</f>
        <v>35</v>
      </c>
      <c r="N140" s="132">
        <f>IF(F140=0,0,MAX(求节点(战法升级!$B$11:$B$17,战法升级!D$11:D$17,J140),0))</f>
        <v>35</v>
      </c>
      <c r="O140" s="132">
        <f>IF(G140=0,0,MAX(求节点(战法升级!$B$11:$B$17,战法升级!E$11:E$17,K140),0))</f>
        <v>35</v>
      </c>
      <c r="P140" s="132">
        <f>IF(H140=0,0,MAX(求节点(战法升级!$B$11:$B$17,战法升级!F$11:F$17,L140),0))</f>
        <v>35</v>
      </c>
      <c r="Q140" s="132">
        <f>IF(I140="",0,MIN(E140/2,6-SUM(R140:$T140)))</f>
        <v>0</v>
      </c>
      <c r="R140" s="132">
        <f>IF(J140="",0,MIN(F140/2,6-SUM(S140:$T140)))</f>
        <v>0</v>
      </c>
      <c r="S140" s="132">
        <f>IF(K140="",0,MIN(G140/2,6-SUM(T140:$T140)))</f>
        <v>2</v>
      </c>
      <c r="T140" s="132">
        <f t="shared" si="2"/>
        <v>4</v>
      </c>
      <c r="U140" s="132">
        <f>MIN(E140,SUM(战法升星!$R128:$U128)-SUM(V140:$X140))</f>
        <v>0</v>
      </c>
      <c r="V140" s="132">
        <f>MIN(F140,SUM(战法升星!$R128:$U128)-SUM(W140:$X140))</f>
        <v>0</v>
      </c>
      <c r="W140" s="132">
        <f>MIN(G140,SUM(战法升星!$R128:$U128)-SUM($X140:X140))</f>
        <v>4</v>
      </c>
      <c r="X140" s="132">
        <f>MIN(H140,SUM(战法升星!R128:U128))</f>
        <v>8</v>
      </c>
      <c r="AK140" s="6"/>
    </row>
    <row r="141" spans="2:37" s="129" customFormat="1" x14ac:dyDescent="0.15">
      <c r="B141" s="129">
        <v>38</v>
      </c>
      <c r="C141" s="130">
        <f>[2]基础状态预期!$D141</f>
        <v>146.62302564097175</v>
      </c>
      <c r="D141" s="130">
        <f>[2]基础状态预期!$C141</f>
        <v>17416</v>
      </c>
      <c r="E141" s="132">
        <f>投放验证!L135</f>
        <v>5</v>
      </c>
      <c r="F141" s="132">
        <f>投放验证!M135</f>
        <v>16</v>
      </c>
      <c r="G141" s="132">
        <f>投放验证!N135</f>
        <v>24</v>
      </c>
      <c r="H141" s="132">
        <f>投放验证!O135</f>
        <v>8</v>
      </c>
      <c r="I141" s="132">
        <f>投放验证!P135</f>
        <v>7</v>
      </c>
      <c r="J141" s="132">
        <f>投放验证!Q135</f>
        <v>7</v>
      </c>
      <c r="K141" s="132">
        <f>投放验证!R135</f>
        <v>7</v>
      </c>
      <c r="L141" s="132">
        <f>投放验证!S135</f>
        <v>7</v>
      </c>
      <c r="M141" s="132">
        <f>IF(E141=0,0,MAX(求节点(战法升级!$B$11:$B$17,战法升级!C$11:C$17,I141),0))</f>
        <v>35</v>
      </c>
      <c r="N141" s="132">
        <f>IF(F141=0,0,MAX(求节点(战法升级!$B$11:$B$17,战法升级!D$11:D$17,J141),0))</f>
        <v>35</v>
      </c>
      <c r="O141" s="132">
        <f>IF(G141=0,0,MAX(求节点(战法升级!$B$11:$B$17,战法升级!E$11:E$17,K141),0))</f>
        <v>35</v>
      </c>
      <c r="P141" s="132">
        <f>IF(H141=0,0,MAX(求节点(战法升级!$B$11:$B$17,战法升级!F$11:F$17,L141),0))</f>
        <v>35</v>
      </c>
      <c r="Q141" s="132">
        <f>IF(I141="",0,MIN(E141/2,6-SUM(R141:$T141)))</f>
        <v>0</v>
      </c>
      <c r="R141" s="132">
        <f>IF(J141="",0,MIN(F141/2,6-SUM(S141:$T141)))</f>
        <v>0</v>
      </c>
      <c r="S141" s="132">
        <f>IF(K141="",0,MIN(G141/2,6-SUM(T141:$T141)))</f>
        <v>2</v>
      </c>
      <c r="T141" s="132">
        <f t="shared" si="2"/>
        <v>4</v>
      </c>
      <c r="U141" s="132">
        <f>MIN(E141,SUM(战法升星!$R129:$U129)-SUM(V141:$X141))</f>
        <v>0</v>
      </c>
      <c r="V141" s="132">
        <f>MIN(F141,SUM(战法升星!$R129:$U129)-SUM(W141:$X141))</f>
        <v>0</v>
      </c>
      <c r="W141" s="132">
        <f>MIN(G141,SUM(战法升星!$R129:$U129)-SUM($X141:X141))</f>
        <v>4</v>
      </c>
      <c r="X141" s="132">
        <f>MIN(H141,SUM(战法升星!R129:U129))</f>
        <v>8</v>
      </c>
      <c r="AK141" s="6"/>
    </row>
    <row r="142" spans="2:37" s="129" customFormat="1" x14ac:dyDescent="0.15">
      <c r="B142" s="129">
        <v>39</v>
      </c>
      <c r="C142" s="130">
        <f>[2]基础状态预期!$D142</f>
        <v>150.12999034316616</v>
      </c>
      <c r="D142" s="130">
        <f>[2]基础状态预期!$C142</f>
        <v>22204</v>
      </c>
      <c r="E142" s="132">
        <f>投放验证!L136</f>
        <v>5</v>
      </c>
      <c r="F142" s="132">
        <f>投放验证!M136</f>
        <v>16</v>
      </c>
      <c r="G142" s="132">
        <f>投放验证!N136</f>
        <v>24</v>
      </c>
      <c r="H142" s="132">
        <f>投放验证!O136</f>
        <v>8</v>
      </c>
      <c r="I142" s="132">
        <f>投放验证!P136</f>
        <v>7</v>
      </c>
      <c r="J142" s="132">
        <f>投放验证!Q136</f>
        <v>7</v>
      </c>
      <c r="K142" s="132">
        <f>投放验证!R136</f>
        <v>7</v>
      </c>
      <c r="L142" s="132">
        <f>投放验证!S136</f>
        <v>7</v>
      </c>
      <c r="M142" s="132">
        <f>IF(E142=0,0,MAX(求节点(战法升级!$B$11:$B$17,战法升级!C$11:C$17,I142),0))</f>
        <v>35</v>
      </c>
      <c r="N142" s="132">
        <f>IF(F142=0,0,MAX(求节点(战法升级!$B$11:$B$17,战法升级!D$11:D$17,J142),0))</f>
        <v>35</v>
      </c>
      <c r="O142" s="132">
        <f>IF(G142=0,0,MAX(求节点(战法升级!$B$11:$B$17,战法升级!E$11:E$17,K142),0))</f>
        <v>35</v>
      </c>
      <c r="P142" s="132">
        <f>IF(H142=0,0,MAX(求节点(战法升级!$B$11:$B$17,战法升级!F$11:F$17,L142),0))</f>
        <v>35</v>
      </c>
      <c r="Q142" s="132">
        <f>IF(I142="",0,MIN(E142/2,6-SUM(R142:$T142)))</f>
        <v>0</v>
      </c>
      <c r="R142" s="132">
        <f>IF(J142="",0,MIN(F142/2,6-SUM(S142:$T142)))</f>
        <v>0</v>
      </c>
      <c r="S142" s="132">
        <f>IF(K142="",0,MIN(G142/2,6-SUM(T142:$T142)))</f>
        <v>2</v>
      </c>
      <c r="T142" s="132">
        <f t="shared" si="2"/>
        <v>4</v>
      </c>
      <c r="U142" s="132">
        <f>MIN(E142,SUM(战法升星!$R130:$U130)-SUM(V142:$X142))</f>
        <v>0</v>
      </c>
      <c r="V142" s="132">
        <f>MIN(F142,SUM(战法升星!$R130:$U130)-SUM(W142:$X142))</f>
        <v>0</v>
      </c>
      <c r="W142" s="132">
        <f>MIN(G142,SUM(战法升星!$R130:$U130)-SUM($X142:X142))</f>
        <v>4</v>
      </c>
      <c r="X142" s="132">
        <f>MIN(H142,SUM(战法升星!R130:U130))</f>
        <v>8</v>
      </c>
      <c r="AK142" s="6"/>
    </row>
    <row r="143" spans="2:37" s="129" customFormat="1" x14ac:dyDescent="0.15">
      <c r="B143" s="129">
        <v>40</v>
      </c>
      <c r="C143" s="130">
        <f>[2]基础状态预期!$D143</f>
        <v>153.11600330857166</v>
      </c>
      <c r="D143" s="130">
        <f>[2]基础状态预期!$C143</f>
        <v>28294</v>
      </c>
      <c r="E143" s="132">
        <f>投放验证!L137</f>
        <v>5</v>
      </c>
      <c r="F143" s="132">
        <f>投放验证!M137</f>
        <v>16</v>
      </c>
      <c r="G143" s="132">
        <f>投放验证!N137</f>
        <v>24</v>
      </c>
      <c r="H143" s="132">
        <f>投放验证!O137</f>
        <v>8</v>
      </c>
      <c r="I143" s="132">
        <f>投放验证!P137</f>
        <v>7</v>
      </c>
      <c r="J143" s="132">
        <f>投放验证!Q137</f>
        <v>7</v>
      </c>
      <c r="K143" s="132">
        <f>投放验证!R137</f>
        <v>7</v>
      </c>
      <c r="L143" s="132">
        <f>投放验证!S137</f>
        <v>7</v>
      </c>
      <c r="M143" s="132">
        <f>IF(E143=0,0,MAX(求节点(战法升级!$B$11:$B$17,战法升级!C$11:C$17,I143),0))</f>
        <v>35</v>
      </c>
      <c r="N143" s="132">
        <f>IF(F143=0,0,MAX(求节点(战法升级!$B$11:$B$17,战法升级!D$11:D$17,J143),0))</f>
        <v>35</v>
      </c>
      <c r="O143" s="132">
        <f>IF(G143=0,0,MAX(求节点(战法升级!$B$11:$B$17,战法升级!E$11:E$17,K143),0))</f>
        <v>35</v>
      </c>
      <c r="P143" s="132">
        <f>IF(H143=0,0,MAX(求节点(战法升级!$B$11:$B$17,战法升级!F$11:F$17,L143),0))</f>
        <v>35</v>
      </c>
      <c r="Q143" s="132">
        <f>IF(I143="",0,MIN(E143/2,6-SUM(R143:$T143)))</f>
        <v>0</v>
      </c>
      <c r="R143" s="132">
        <f>IF(J143="",0,MIN(F143/2,6-SUM(S143:$T143)))</f>
        <v>0</v>
      </c>
      <c r="S143" s="132">
        <f>IF(K143="",0,MIN(G143/2,6-SUM(T143:$T143)))</f>
        <v>2</v>
      </c>
      <c r="T143" s="132">
        <f t="shared" si="2"/>
        <v>4</v>
      </c>
      <c r="U143" s="132">
        <f>MIN(E143,SUM(战法升星!$R131:$U131)-SUM(V143:$X143))</f>
        <v>0</v>
      </c>
      <c r="V143" s="132">
        <f>MIN(F143,SUM(战法升星!$R131:$U131)-SUM(W143:$X143))</f>
        <v>0</v>
      </c>
      <c r="W143" s="132">
        <f>MIN(G143,SUM(战法升星!$R131:$U131)-SUM($X143:X143))</f>
        <v>4</v>
      </c>
      <c r="X143" s="132">
        <f>MIN(H143,SUM(战法升星!R131:U131))</f>
        <v>8</v>
      </c>
      <c r="AK143" s="6"/>
    </row>
    <row r="144" spans="2:37" s="129" customFormat="1" x14ac:dyDescent="0.15">
      <c r="B144" s="129">
        <v>41</v>
      </c>
      <c r="C144" s="130">
        <f>[2]基础状态预期!$D144</f>
        <v>154.20294442048996</v>
      </c>
      <c r="D144" s="130">
        <f>[2]基础状态预期!$C144</f>
        <v>36064</v>
      </c>
      <c r="E144" s="132">
        <f>投放验证!L138</f>
        <v>5</v>
      </c>
      <c r="F144" s="132">
        <f>投放验证!M138</f>
        <v>16</v>
      </c>
      <c r="G144" s="132">
        <f>投放验证!N138</f>
        <v>24</v>
      </c>
      <c r="H144" s="132">
        <f>投放验证!O138</f>
        <v>8</v>
      </c>
      <c r="I144" s="132">
        <f>投放验证!P138</f>
        <v>7</v>
      </c>
      <c r="J144" s="132">
        <f>投放验证!Q138</f>
        <v>7</v>
      </c>
      <c r="K144" s="132">
        <f>投放验证!R138</f>
        <v>7</v>
      </c>
      <c r="L144" s="132">
        <f>投放验证!S138</f>
        <v>7</v>
      </c>
      <c r="M144" s="132">
        <f>IF(E144=0,0,MAX(求节点(战法升级!$B$11:$B$17,战法升级!C$11:C$17,I144),0))</f>
        <v>35</v>
      </c>
      <c r="N144" s="132">
        <f>IF(F144=0,0,MAX(求节点(战法升级!$B$11:$B$17,战法升级!D$11:D$17,J144),0))</f>
        <v>35</v>
      </c>
      <c r="O144" s="132">
        <f>IF(G144=0,0,MAX(求节点(战法升级!$B$11:$B$17,战法升级!E$11:E$17,K144),0))</f>
        <v>35</v>
      </c>
      <c r="P144" s="132">
        <f>IF(H144=0,0,MAX(求节点(战法升级!$B$11:$B$17,战法升级!F$11:F$17,L144),0))</f>
        <v>35</v>
      </c>
      <c r="Q144" s="132">
        <f>IF(I144="",0,MIN(E144/2,6-SUM(R144:$T144)))</f>
        <v>0</v>
      </c>
      <c r="R144" s="132">
        <f>IF(J144="",0,MIN(F144/2,6-SUM(S144:$T144)))</f>
        <v>0</v>
      </c>
      <c r="S144" s="132">
        <f>IF(K144="",0,MIN(G144/2,6-SUM(T144:$T144)))</f>
        <v>2</v>
      </c>
      <c r="T144" s="132">
        <f t="shared" si="2"/>
        <v>4</v>
      </c>
      <c r="U144" s="132">
        <f>MIN(E144,SUM(战法升星!$R132:$U132)-SUM(V144:$X144))</f>
        <v>0</v>
      </c>
      <c r="V144" s="132">
        <f>MIN(F144,SUM(战法升星!$R132:$U132)-SUM(W144:$X144))</f>
        <v>0</v>
      </c>
      <c r="W144" s="132">
        <f>MIN(G144,SUM(战法升星!$R132:$U132)-SUM($X144:X144))</f>
        <v>4</v>
      </c>
      <c r="X144" s="132">
        <f>MIN(H144,SUM(战法升星!R132:U132))</f>
        <v>8</v>
      </c>
      <c r="AK144" s="6"/>
    </row>
    <row r="145" spans="2:36" x14ac:dyDescent="0.15">
      <c r="B145" s="129">
        <v>42</v>
      </c>
      <c r="C145" s="130">
        <f>[2]基础状态预期!$D145</f>
        <v>155.2512378743358</v>
      </c>
      <c r="D145" s="130">
        <f>[2]基础状态预期!$C145</f>
        <v>45850</v>
      </c>
      <c r="E145" s="132">
        <f>投放验证!L139</f>
        <v>5</v>
      </c>
      <c r="F145" s="132">
        <f>投放验证!M139</f>
        <v>16</v>
      </c>
      <c r="G145" s="132">
        <f>投放验证!N139</f>
        <v>24</v>
      </c>
      <c r="H145" s="132">
        <f>投放验证!O139</f>
        <v>8</v>
      </c>
      <c r="I145" s="132">
        <f>投放验证!P139</f>
        <v>7</v>
      </c>
      <c r="J145" s="132">
        <f>投放验证!Q139</f>
        <v>7</v>
      </c>
      <c r="K145" s="132">
        <f>投放验证!R139</f>
        <v>7</v>
      </c>
      <c r="L145" s="132">
        <f>投放验证!S139</f>
        <v>7</v>
      </c>
      <c r="M145" s="132">
        <f>IF(E145=0,0,MAX(求节点(战法升级!$B$11:$B$17,战法升级!C$11:C$17,I145),0))</f>
        <v>35</v>
      </c>
      <c r="N145" s="132">
        <f>IF(F145=0,0,MAX(求节点(战法升级!$B$11:$B$17,战法升级!D$11:D$17,J145),0))</f>
        <v>35</v>
      </c>
      <c r="O145" s="132">
        <f>IF(G145=0,0,MAX(求节点(战法升级!$B$11:$B$17,战法升级!E$11:E$17,K145),0))</f>
        <v>35</v>
      </c>
      <c r="P145" s="132">
        <f>IF(H145=0,0,MAX(求节点(战法升级!$B$11:$B$17,战法升级!F$11:F$17,L145),0))</f>
        <v>35</v>
      </c>
      <c r="Q145" s="132">
        <f>IF(I145="",0,MIN(E145/2,6-SUM(R145:$T145)))</f>
        <v>0</v>
      </c>
      <c r="R145" s="132">
        <f>IF(J145="",0,MIN(F145/2,6-SUM(S145:$T145)))</f>
        <v>0</v>
      </c>
      <c r="S145" s="132">
        <f>IF(K145="",0,MIN(G145/2,6-SUM(T145:$T145)))</f>
        <v>2</v>
      </c>
      <c r="T145" s="132">
        <f t="shared" si="2"/>
        <v>4</v>
      </c>
      <c r="U145" s="132">
        <f>MIN(E145,SUM(战法升星!$R133:$U133)-SUM(V145:$X145))</f>
        <v>0</v>
      </c>
      <c r="V145" s="132">
        <f>MIN(F145,SUM(战法升星!$R133:$U133)-SUM(W145:$X145))</f>
        <v>0</v>
      </c>
      <c r="W145" s="132">
        <f>MIN(G145,SUM(战法升星!$R133:$U133)-SUM($X145:X145))</f>
        <v>4</v>
      </c>
      <c r="X145" s="132">
        <f>MIN(H145,SUM(战法升星!R133:U133))</f>
        <v>8</v>
      </c>
      <c r="Y145" s="55"/>
      <c r="Z145" s="55"/>
      <c r="AA145" s="55"/>
      <c r="AB145" s="55"/>
      <c r="AC145" s="55"/>
      <c r="AD145" s="55"/>
      <c r="AE145" s="55"/>
      <c r="AF145" s="55"/>
      <c r="AG145" s="55"/>
      <c r="AH145" s="55"/>
      <c r="AI145" s="55"/>
      <c r="AJ145" s="55"/>
    </row>
    <row r="146" spans="2:36" x14ac:dyDescent="0.15">
      <c r="B146" s="129">
        <v>43</v>
      </c>
      <c r="W146" s="55"/>
      <c r="X146" s="55"/>
      <c r="Y146" s="55"/>
      <c r="Z146" s="55"/>
      <c r="AA146" s="55"/>
      <c r="AB146" s="55"/>
      <c r="AC146" s="55"/>
      <c r="AD146" s="55"/>
      <c r="AE146" s="55"/>
      <c r="AF146" s="55"/>
      <c r="AG146" s="55"/>
      <c r="AH146" s="55"/>
      <c r="AI146" s="55"/>
      <c r="AJ146" s="55"/>
    </row>
    <row r="147" spans="2:36" x14ac:dyDescent="0.15">
      <c r="B147" s="129">
        <v>44</v>
      </c>
      <c r="W147" s="55"/>
      <c r="X147" s="55"/>
      <c r="Y147" s="55"/>
      <c r="Z147" s="55"/>
      <c r="AA147" s="55"/>
      <c r="AB147" s="55"/>
      <c r="AC147" s="55"/>
      <c r="AD147" s="55"/>
      <c r="AE147" s="55"/>
      <c r="AF147" s="55"/>
      <c r="AG147" s="55"/>
      <c r="AH147" s="55"/>
      <c r="AI147" s="55"/>
      <c r="AJ147" s="55"/>
    </row>
    <row r="148" spans="2:36" x14ac:dyDescent="0.15">
      <c r="B148" s="129">
        <v>45</v>
      </c>
      <c r="W148" s="55"/>
      <c r="X148" s="55"/>
      <c r="Y148" s="55"/>
      <c r="Z148" s="55"/>
      <c r="AA148" s="55"/>
      <c r="AB148" s="55"/>
      <c r="AC148" s="55"/>
      <c r="AD148" s="55"/>
      <c r="AE148" s="55"/>
      <c r="AF148" s="55"/>
      <c r="AG148" s="55"/>
      <c r="AH148" s="55"/>
      <c r="AI148" s="55"/>
      <c r="AJ148" s="55"/>
    </row>
    <row r="149" spans="2:36" x14ac:dyDescent="0.15">
      <c r="B149" s="129">
        <v>1</v>
      </c>
      <c r="C149" s="160" t="s">
        <v>39</v>
      </c>
      <c r="D149" s="160"/>
      <c r="E149" s="160"/>
      <c r="F149" s="160"/>
      <c r="G149" s="160"/>
      <c r="H149" s="160"/>
      <c r="I149" s="160"/>
      <c r="J149" s="160"/>
      <c r="K149" s="160"/>
      <c r="L149" s="160"/>
      <c r="M149" s="160"/>
      <c r="N149" s="160"/>
      <c r="O149" s="160"/>
      <c r="P149" s="160"/>
      <c r="Q149" s="28"/>
      <c r="R149" s="28"/>
      <c r="S149" s="28"/>
    </row>
    <row r="150" spans="2:36" x14ac:dyDescent="0.15">
      <c r="B150" s="129">
        <v>2</v>
      </c>
      <c r="C150" s="54"/>
      <c r="D150" s="54"/>
      <c r="E150" s="160" t="s">
        <v>53</v>
      </c>
      <c r="F150" s="160"/>
      <c r="G150" s="160"/>
      <c r="H150" s="160"/>
      <c r="I150" s="161" t="s">
        <v>22</v>
      </c>
      <c r="J150" s="162"/>
      <c r="K150" s="162"/>
      <c r="L150" s="163"/>
      <c r="M150" s="160" t="s">
        <v>55</v>
      </c>
      <c r="N150" s="160"/>
      <c r="O150" s="160"/>
      <c r="P150" s="160"/>
      <c r="Q150" s="160" t="s">
        <v>88</v>
      </c>
      <c r="R150" s="160"/>
      <c r="S150" s="160"/>
      <c r="T150" s="160"/>
      <c r="U150" s="160" t="s">
        <v>132</v>
      </c>
      <c r="V150" s="160"/>
      <c r="W150" s="160"/>
      <c r="X150" s="160"/>
    </row>
    <row r="151" spans="2:36" x14ac:dyDescent="0.15">
      <c r="B151" s="129">
        <v>3</v>
      </c>
      <c r="C151" s="54" t="s">
        <v>161</v>
      </c>
      <c r="D151" s="54" t="s">
        <v>28</v>
      </c>
      <c r="E151" s="54" t="s">
        <v>24</v>
      </c>
      <c r="F151" s="54" t="s">
        <v>25</v>
      </c>
      <c r="G151" s="54" t="s">
        <v>26</v>
      </c>
      <c r="H151" s="54" t="s">
        <v>184</v>
      </c>
      <c r="I151" s="54" t="s">
        <v>24</v>
      </c>
      <c r="J151" s="54" t="s">
        <v>25</v>
      </c>
      <c r="K151" s="54" t="s">
        <v>26</v>
      </c>
      <c r="L151" s="54" t="s">
        <v>184</v>
      </c>
      <c r="M151" s="54" t="s">
        <v>24</v>
      </c>
      <c r="N151" s="54" t="s">
        <v>25</v>
      </c>
      <c r="O151" s="54" t="s">
        <v>26</v>
      </c>
      <c r="P151" s="54" t="s">
        <v>184</v>
      </c>
      <c r="Q151" s="54" t="s">
        <v>6</v>
      </c>
      <c r="R151" s="54" t="s">
        <v>7</v>
      </c>
      <c r="S151" s="54" t="s">
        <v>8</v>
      </c>
      <c r="T151" s="54" t="s">
        <v>184</v>
      </c>
      <c r="U151" s="69" t="s">
        <v>6</v>
      </c>
      <c r="V151" s="69" t="s">
        <v>7</v>
      </c>
      <c r="W151" s="69" t="s">
        <v>8</v>
      </c>
      <c r="X151" s="69" t="s">
        <v>184</v>
      </c>
    </row>
    <row r="152" spans="2:36" x14ac:dyDescent="0.15">
      <c r="B152" s="129">
        <v>4</v>
      </c>
      <c r="C152" s="62">
        <f>[2]基础状态预期!$D152</f>
        <v>10.00263241450434</v>
      </c>
      <c r="D152" s="62">
        <f>[2]基础状态预期!$C152</f>
        <v>0.5</v>
      </c>
      <c r="E152" s="62">
        <f>投放验证!L146</f>
        <v>5</v>
      </c>
      <c r="F152" s="62">
        <f>投放验证!M146</f>
        <v>9</v>
      </c>
      <c r="G152" s="62">
        <f>投放验证!N146</f>
        <v>4</v>
      </c>
      <c r="H152" s="62">
        <f>投放验证!O146</f>
        <v>0</v>
      </c>
      <c r="I152" s="62">
        <f>投放验证!P146</f>
        <v>2.7724248881228544</v>
      </c>
      <c r="J152" s="62">
        <f>投放验证!Q146</f>
        <v>2</v>
      </c>
      <c r="K152" s="62">
        <f>投放验证!R146</f>
        <v>3</v>
      </c>
      <c r="L152" s="62">
        <f>投放验证!S146</f>
        <v>0</v>
      </c>
      <c r="M152" s="62">
        <f>IF(E152=0,0,MAX(求节点(战法升级!$B$11:$B$17,战法升级!C$11:C$17,I152),0))</f>
        <v>13.862124440614272</v>
      </c>
      <c r="N152" s="62">
        <f>IF(F152=0,0,MAX(求节点(战法升级!$B$11:$B$17,战法升级!D$11:D$17,J152),0))</f>
        <v>10</v>
      </c>
      <c r="O152" s="62">
        <f>IF(G152=0,0,MAX(求节点(战法升级!$B$11:$B$17,战法升级!E$11:E$17,K152),0))</f>
        <v>15</v>
      </c>
      <c r="P152" s="62">
        <f>IF(H152=0,0,MAX(求节点(战法升级!$B$11:$B$17,战法升级!F$11:F$17,L152),0))</f>
        <v>0</v>
      </c>
      <c r="Q152" s="62">
        <f>IF(I152="",0,MIN(E152/2,6-SUM(R152:$T152)))</f>
        <v>0</v>
      </c>
      <c r="R152" s="62">
        <f>IF(J152="",0,MIN(F152/2,6-SUM(S152:$T152)))</f>
        <v>4</v>
      </c>
      <c r="S152" s="62">
        <f>IF(K152="",0,MIN(G152/2,6-SUM(T152:$T152)))</f>
        <v>2</v>
      </c>
      <c r="T152" s="62">
        <f>IF(H152="",0,MIN(H152/2,6))</f>
        <v>0</v>
      </c>
      <c r="U152" s="69">
        <f>MIN(E152,SUM(战法升星!$R140:$U140)-SUM(V152:$X152))</f>
        <v>0</v>
      </c>
      <c r="V152" s="69">
        <f>MIN(F152,SUM(战法升星!$R140:$U140)-SUM(W152:$X152))</f>
        <v>0</v>
      </c>
      <c r="W152" s="69">
        <f>MIN(G152,SUM(战法升星!$R140:$U140)-SUM($X152:X152))</f>
        <v>1.499920306813131</v>
      </c>
      <c r="X152" s="69">
        <f>MIN(H152,SUM(战法升星!R140:U140))</f>
        <v>0</v>
      </c>
    </row>
    <row r="153" spans="2:36" x14ac:dyDescent="0.15">
      <c r="B153" s="129">
        <v>5</v>
      </c>
      <c r="C153" s="132">
        <f>[2]基础状态预期!$D153</f>
        <v>19.43005414991557</v>
      </c>
      <c r="D153" s="132">
        <f>[2]基础状态预期!$C153</f>
        <v>1.5</v>
      </c>
      <c r="E153" s="132">
        <f>投放验证!L147</f>
        <v>5</v>
      </c>
      <c r="F153" s="132">
        <f>投放验证!M147</f>
        <v>16</v>
      </c>
      <c r="G153" s="132">
        <f>投放验证!N147</f>
        <v>9</v>
      </c>
      <c r="H153" s="132">
        <f>投放验证!O147</f>
        <v>0</v>
      </c>
      <c r="I153" s="132">
        <f>投放验证!P147</f>
        <v>4.1286093614004979</v>
      </c>
      <c r="J153" s="132">
        <f>投放验证!Q147</f>
        <v>2.4594086569834026</v>
      </c>
      <c r="K153" s="132">
        <f>投放验证!R147</f>
        <v>3</v>
      </c>
      <c r="L153" s="132">
        <f>投放验证!S147</f>
        <v>0</v>
      </c>
      <c r="M153" s="132">
        <f>IF(E153=0,0,MAX(求节点(战法升级!$B$11:$B$17,战法升级!C$11:C$17,I153),0))</f>
        <v>20.643046807002492</v>
      </c>
      <c r="N153" s="132">
        <f>IF(F153=0,0,MAX(求节点(战法升级!$B$11:$B$17,战法升级!D$11:D$17,J153),0))</f>
        <v>12.297043284917013</v>
      </c>
      <c r="O153" s="132">
        <f>IF(G153=0,0,MAX(求节点(战法升级!$B$11:$B$17,战法升级!E$11:E$17,K153),0))</f>
        <v>15</v>
      </c>
      <c r="P153" s="132">
        <f>IF(H153=0,0,MAX(求节点(战法升级!$B$11:$B$17,战法升级!F$11:F$17,L153),0))</f>
        <v>0</v>
      </c>
      <c r="Q153" s="132">
        <f>IF(I153="",0,MIN(E153/2,6-SUM(R153:$T153)))</f>
        <v>0</v>
      </c>
      <c r="R153" s="132">
        <f>IF(J153="",0,MIN(F153/2,6-SUM(S153:$T153)))</f>
        <v>1.5</v>
      </c>
      <c r="S153" s="132">
        <f>IF(K153="",0,MIN(G153/2,6-SUM(T153:$T153)))</f>
        <v>4.5</v>
      </c>
      <c r="T153" s="132">
        <f t="shared" ref="T153:T190" si="3">IF(H153="",0,MIN(H153/2,6))</f>
        <v>0</v>
      </c>
      <c r="U153" s="132">
        <f>MIN(E153,SUM(战法升星!$R141:$U141)-SUM(V153:$X153))</f>
        <v>0</v>
      </c>
      <c r="V153" s="132">
        <f>MIN(F153,SUM(战法升星!$R141:$U141)-SUM(W153:$X153))</f>
        <v>0</v>
      </c>
      <c r="W153" s="132">
        <f>MIN(G153,SUM(战法升星!$R141:$U141)-SUM($X153:X153))</f>
        <v>6</v>
      </c>
      <c r="X153" s="132">
        <f>MIN(H153,SUM(战法升星!R141:U141))</f>
        <v>0</v>
      </c>
    </row>
    <row r="154" spans="2:36" x14ac:dyDescent="0.15">
      <c r="B154" s="129">
        <v>6</v>
      </c>
      <c r="C154" s="132">
        <f>[2]基础状态预期!$D154</f>
        <v>27.324610510337703</v>
      </c>
      <c r="D154" s="132">
        <f>[2]基础状态预期!$C154</f>
        <v>3</v>
      </c>
      <c r="E154" s="132">
        <f>投放验证!L148</f>
        <v>5</v>
      </c>
      <c r="F154" s="132">
        <f>投放验证!M148</f>
        <v>16</v>
      </c>
      <c r="G154" s="132">
        <f>投放验证!N148</f>
        <v>15</v>
      </c>
      <c r="H154" s="132">
        <f>投放验证!O148</f>
        <v>0</v>
      </c>
      <c r="I154" s="132">
        <f>投放验证!P148</f>
        <v>4.8558001134177111</v>
      </c>
      <c r="J154" s="132">
        <f>投放验证!Q148</f>
        <v>3.1998707629855887</v>
      </c>
      <c r="K154" s="132">
        <f>投放验证!R148</f>
        <v>3</v>
      </c>
      <c r="L154" s="132">
        <f>投放验证!S148</f>
        <v>0</v>
      </c>
      <c r="M154" s="132">
        <f>IF(E154=0,0,MAX(求节点(战法升级!$B$11:$B$17,战法升级!C$11:C$17,I154),0))</f>
        <v>24.279000567088556</v>
      </c>
      <c r="N154" s="132">
        <f>IF(F154=0,0,MAX(求节点(战法升级!$B$11:$B$17,战法升级!D$11:D$17,J154),0))</f>
        <v>15.999353814927943</v>
      </c>
      <c r="O154" s="132">
        <f>IF(G154=0,0,MAX(求节点(战法升级!$B$11:$B$17,战法升级!E$11:E$17,K154),0))</f>
        <v>15</v>
      </c>
      <c r="P154" s="132">
        <f>IF(H154=0,0,MAX(求节点(战法升级!$B$11:$B$17,战法升级!F$11:F$17,L154),0))</f>
        <v>0</v>
      </c>
      <c r="Q154" s="132">
        <f>IF(I154="",0,MIN(E154/2,6-SUM(R154:$T154)))</f>
        <v>0</v>
      </c>
      <c r="R154" s="132">
        <f>IF(J154="",0,MIN(F154/2,6-SUM(S154:$T154)))</f>
        <v>0</v>
      </c>
      <c r="S154" s="132">
        <f>IF(K154="",0,MIN(G154/2,6-SUM(T154:$T154)))</f>
        <v>6</v>
      </c>
      <c r="T154" s="132">
        <f t="shared" si="3"/>
        <v>0</v>
      </c>
      <c r="U154" s="132">
        <f>MIN(E154,SUM(战法升星!$R142:$U142)-SUM(V154:$X154))</f>
        <v>0</v>
      </c>
      <c r="V154" s="132">
        <f>MIN(F154,SUM(战法升星!$R142:$U142)-SUM(W154:$X154))</f>
        <v>0</v>
      </c>
      <c r="W154" s="132">
        <f>MIN(G154,SUM(战法升星!$R142:$U142)-SUM($X154:X154))</f>
        <v>6</v>
      </c>
      <c r="X154" s="132">
        <f>MIN(H154,SUM(战法升星!R142:U142))</f>
        <v>0</v>
      </c>
    </row>
    <row r="155" spans="2:36" x14ac:dyDescent="0.15">
      <c r="B155" s="129">
        <v>7</v>
      </c>
      <c r="C155" s="132">
        <f>[2]基础状态预期!$D155</f>
        <v>33.672145166817529</v>
      </c>
      <c r="D155" s="132">
        <f>[2]基础状态预期!$C155</f>
        <v>5</v>
      </c>
      <c r="E155" s="132">
        <f>投放验证!L149</f>
        <v>5</v>
      </c>
      <c r="F155" s="132">
        <f>投放验证!M149</f>
        <v>16</v>
      </c>
      <c r="G155" s="132">
        <f>投放验证!N149</f>
        <v>23</v>
      </c>
      <c r="H155" s="132">
        <f>投放验证!O149</f>
        <v>0</v>
      </c>
      <c r="I155" s="132">
        <f>投放验证!P149</f>
        <v>5.4126938913869971</v>
      </c>
      <c r="J155" s="132">
        <f>投放验证!Q149</f>
        <v>3.8267593423107722</v>
      </c>
      <c r="K155" s="132">
        <f>投放验证!R149</f>
        <v>3</v>
      </c>
      <c r="L155" s="132">
        <f>投放验证!S149</f>
        <v>0</v>
      </c>
      <c r="M155" s="132">
        <f>IF(E155=0,0,MAX(求节点(战法升级!$B$11:$B$17,战法升级!C$11:C$17,I155),0))</f>
        <v>27.063469456934985</v>
      </c>
      <c r="N155" s="132">
        <f>IF(F155=0,0,MAX(求节点(战法升级!$B$11:$B$17,战法升级!D$11:D$17,J155),0))</f>
        <v>19.133796711553863</v>
      </c>
      <c r="O155" s="132">
        <f>IF(G155=0,0,MAX(求节点(战法升级!$B$11:$B$17,战法升级!E$11:E$17,K155),0))</f>
        <v>15</v>
      </c>
      <c r="P155" s="132">
        <f>IF(H155=0,0,MAX(求节点(战法升级!$B$11:$B$17,战法升级!F$11:F$17,L155),0))</f>
        <v>0</v>
      </c>
      <c r="Q155" s="132">
        <f>IF(I155="",0,MIN(E155/2,6-SUM(R155:$T155)))</f>
        <v>0</v>
      </c>
      <c r="R155" s="132">
        <f>IF(J155="",0,MIN(F155/2,6-SUM(S155:$T155)))</f>
        <v>0</v>
      </c>
      <c r="S155" s="132">
        <f>IF(K155="",0,MIN(G155/2,6-SUM(T155:$T155)))</f>
        <v>6</v>
      </c>
      <c r="T155" s="132">
        <f t="shared" si="3"/>
        <v>0</v>
      </c>
      <c r="U155" s="132">
        <f>MIN(E155,SUM(战法升星!$R143:$U143)-SUM(V155:$X155))</f>
        <v>0</v>
      </c>
      <c r="V155" s="132">
        <f>MIN(F155,SUM(战法升星!$R143:$U143)-SUM(W155:$X155))</f>
        <v>0</v>
      </c>
      <c r="W155" s="132">
        <f>MIN(G155,SUM(战法升星!$R143:$U143)-SUM($X155:X155))</f>
        <v>12</v>
      </c>
      <c r="X155" s="132">
        <f>MIN(H155,SUM(战法升星!R143:U143))</f>
        <v>0</v>
      </c>
    </row>
    <row r="156" spans="2:36" x14ac:dyDescent="0.15">
      <c r="B156" s="129">
        <v>8</v>
      </c>
      <c r="C156" s="132">
        <f>[2]基础状态预期!$D156</f>
        <v>39.138098927718012</v>
      </c>
      <c r="D156" s="132">
        <f>[2]基础状态预期!$C156</f>
        <v>7.5</v>
      </c>
      <c r="E156" s="132">
        <f>投放验证!L150</f>
        <v>5</v>
      </c>
      <c r="F156" s="132">
        <f>投放验证!M150</f>
        <v>16</v>
      </c>
      <c r="G156" s="132">
        <f>投放验证!N150</f>
        <v>24</v>
      </c>
      <c r="H156" s="132">
        <f>投放验证!O150</f>
        <v>0</v>
      </c>
      <c r="I156" s="132">
        <f>投放验证!P150</f>
        <v>6.0011380224377664</v>
      </c>
      <c r="J156" s="132">
        <f>投放验证!Q150</f>
        <v>4.2945750290143536</v>
      </c>
      <c r="K156" s="132">
        <f>投放验证!R150</f>
        <v>3.380880030948644</v>
      </c>
      <c r="L156" s="132">
        <f>投放验证!S150</f>
        <v>0</v>
      </c>
      <c r="M156" s="132">
        <f>IF(E156=0,0,MAX(求节点(战法升级!$B$11:$B$17,战法升级!C$11:C$17,I156),0))</f>
        <v>30.00569011218883</v>
      </c>
      <c r="N156" s="132">
        <f>IF(F156=0,0,MAX(求节点(战法升级!$B$11:$B$17,战法升级!D$11:D$17,J156),0))</f>
        <v>21.472875145071768</v>
      </c>
      <c r="O156" s="132">
        <f>IF(G156=0,0,MAX(求节点(战法升级!$B$11:$B$17,战法升级!E$11:E$17,K156),0))</f>
        <v>16.904400154743222</v>
      </c>
      <c r="P156" s="132">
        <f>IF(H156=0,0,MAX(求节点(战法升级!$B$11:$B$17,战法升级!F$11:F$17,L156),0))</f>
        <v>0</v>
      </c>
      <c r="Q156" s="132">
        <f>IF(I156="",0,MIN(E156/2,6-SUM(R156:$T156)))</f>
        <v>0</v>
      </c>
      <c r="R156" s="132">
        <f>IF(J156="",0,MIN(F156/2,6-SUM(S156:$T156)))</f>
        <v>0</v>
      </c>
      <c r="S156" s="132">
        <f>IF(K156="",0,MIN(G156/2,6-SUM(T156:$T156)))</f>
        <v>6</v>
      </c>
      <c r="T156" s="132">
        <f t="shared" si="3"/>
        <v>0</v>
      </c>
      <c r="U156" s="132">
        <f>MIN(E156,SUM(战法升星!$R144:$U144)-SUM(V156:$X156))</f>
        <v>0</v>
      </c>
      <c r="V156" s="132">
        <f>MIN(F156,SUM(战法升星!$R144:$U144)-SUM(W156:$X156))</f>
        <v>0</v>
      </c>
      <c r="W156" s="132">
        <f>MIN(G156,SUM(战法升星!$R144:$U144)-SUM($X156:X156))</f>
        <v>12</v>
      </c>
      <c r="X156" s="132">
        <f>MIN(H156,SUM(战法升星!R144:U144))</f>
        <v>0</v>
      </c>
    </row>
    <row r="157" spans="2:36" x14ac:dyDescent="0.15">
      <c r="B157" s="129">
        <v>9</v>
      </c>
      <c r="C157" s="132">
        <f>[2]基础状态预期!$D157</f>
        <v>42.970748198558951</v>
      </c>
      <c r="D157" s="132">
        <f>[2]基础状态预期!$C157</f>
        <v>10</v>
      </c>
      <c r="E157" s="132">
        <f>投放验证!L151</f>
        <v>5</v>
      </c>
      <c r="F157" s="132">
        <f>投放验证!M151</f>
        <v>16</v>
      </c>
      <c r="G157" s="132">
        <f>投放验证!N151</f>
        <v>24</v>
      </c>
      <c r="H157" s="132">
        <f>投放验证!O151</f>
        <v>0</v>
      </c>
      <c r="I157" s="132">
        <f>投放验证!P151</f>
        <v>6.2631088194637545</v>
      </c>
      <c r="J157" s="132">
        <f>投放验证!Q151</f>
        <v>4.6333303699962345</v>
      </c>
      <c r="K157" s="132">
        <f>投放验证!R151</f>
        <v>3.7422190613293171</v>
      </c>
      <c r="L157" s="132">
        <f>投放验证!S151</f>
        <v>0</v>
      </c>
      <c r="M157" s="132">
        <f>IF(E157=0,0,MAX(求节点(战法升级!$B$11:$B$17,战法升级!C$11:C$17,I157),0))</f>
        <v>31.315544097318771</v>
      </c>
      <c r="N157" s="132">
        <f>IF(F157=0,0,MAX(求节点(战法升级!$B$11:$B$17,战法升级!D$11:D$17,J157),0))</f>
        <v>23.166651849981172</v>
      </c>
      <c r="O157" s="132">
        <f>IF(G157=0,0,MAX(求节点(战法升级!$B$11:$B$17,战法升级!E$11:E$17,K157),0))</f>
        <v>18.711095306646584</v>
      </c>
      <c r="P157" s="132">
        <f>IF(H157=0,0,MAX(求节点(战法升级!$B$11:$B$17,战法升级!F$11:F$17,L157),0))</f>
        <v>0</v>
      </c>
      <c r="Q157" s="132">
        <f>IF(I157="",0,MIN(E157/2,6-SUM(R157:$T157)))</f>
        <v>0</v>
      </c>
      <c r="R157" s="132">
        <f>IF(J157="",0,MIN(F157/2,6-SUM(S157:$T157)))</f>
        <v>0</v>
      </c>
      <c r="S157" s="132">
        <f>IF(K157="",0,MIN(G157/2,6-SUM(T157:$T157)))</f>
        <v>6</v>
      </c>
      <c r="T157" s="132">
        <f t="shared" si="3"/>
        <v>0</v>
      </c>
      <c r="U157" s="132">
        <f>MIN(E157,SUM(战法升星!$R145:$U145)-SUM(V157:$X157))</f>
        <v>0</v>
      </c>
      <c r="V157" s="132">
        <f>MIN(F157,SUM(战法升星!$R145:$U145)-SUM(W157:$X157))</f>
        <v>0</v>
      </c>
      <c r="W157" s="132">
        <f>MIN(G157,SUM(战法升星!$R145:$U145)-SUM($X157:X157))</f>
        <v>12</v>
      </c>
      <c r="X157" s="132">
        <f>MIN(H157,SUM(战法升星!R145:U145))</f>
        <v>0</v>
      </c>
    </row>
    <row r="158" spans="2:36" x14ac:dyDescent="0.15">
      <c r="B158" s="129">
        <v>10</v>
      </c>
      <c r="C158" s="132">
        <f>[2]基础状态预期!$D158</f>
        <v>48.731413734867289</v>
      </c>
      <c r="D158" s="132">
        <f>[2]基础状态预期!$C158</f>
        <v>15</v>
      </c>
      <c r="E158" s="132">
        <f>投放验证!L152</f>
        <v>5</v>
      </c>
      <c r="F158" s="132">
        <f>投放验证!M152</f>
        <v>16</v>
      </c>
      <c r="G158" s="132">
        <f>投放验证!N152</f>
        <v>24</v>
      </c>
      <c r="H158" s="132">
        <f>投放验证!O152</f>
        <v>0</v>
      </c>
      <c r="I158" s="132">
        <f>投放验证!P152</f>
        <v>6.7766667884602478</v>
      </c>
      <c r="J158" s="132">
        <f>投放验证!Q152</f>
        <v>5.148706975297574</v>
      </c>
      <c r="K158" s="132">
        <f>投放验证!R152</f>
        <v>4.2252874403174125</v>
      </c>
      <c r="L158" s="132">
        <f>投放验证!S152</f>
        <v>0</v>
      </c>
      <c r="M158" s="132">
        <f>IF(E158=0,0,MAX(求节点(战法升级!$B$11:$B$17,战法升级!C$11:C$17,I158),0))</f>
        <v>33.883333942301242</v>
      </c>
      <c r="N158" s="132">
        <f>IF(F158=0,0,MAX(求节点(战法升级!$B$11:$B$17,战法升级!D$11:D$17,J158),0))</f>
        <v>25.743534876487871</v>
      </c>
      <c r="O158" s="132">
        <f>IF(G158=0,0,MAX(求节点(战法升级!$B$11:$B$17,战法升级!E$11:E$17,K158),0))</f>
        <v>21.126437201587063</v>
      </c>
      <c r="P158" s="132">
        <f>IF(H158=0,0,MAX(求节点(战法升级!$B$11:$B$17,战法升级!F$11:F$17,L158),0))</f>
        <v>0</v>
      </c>
      <c r="Q158" s="132">
        <f>IF(I158="",0,MIN(E158/2,6-SUM(R158:$T158)))</f>
        <v>0</v>
      </c>
      <c r="R158" s="132">
        <f>IF(J158="",0,MIN(F158/2,6-SUM(S158:$T158)))</f>
        <v>0</v>
      </c>
      <c r="S158" s="132">
        <f>IF(K158="",0,MIN(G158/2,6-SUM(T158:$T158)))</f>
        <v>6</v>
      </c>
      <c r="T158" s="132">
        <f t="shared" si="3"/>
        <v>0</v>
      </c>
      <c r="U158" s="132">
        <f>MIN(E158,SUM(战法升星!$R146:$U146)-SUM(V158:$X158))</f>
        <v>0</v>
      </c>
      <c r="V158" s="132">
        <f>MIN(F158,SUM(战法升星!$R146:$U146)-SUM(W158:$X158))</f>
        <v>0</v>
      </c>
      <c r="W158" s="132">
        <f>MIN(G158,SUM(战法升星!$R146:$U146)-SUM($X158:X158))</f>
        <v>12</v>
      </c>
      <c r="X158" s="132">
        <f>MIN(H158,SUM(战法升星!R146:U146))</f>
        <v>0</v>
      </c>
    </row>
    <row r="159" spans="2:36" x14ac:dyDescent="0.15">
      <c r="B159" s="129">
        <v>11</v>
      </c>
      <c r="C159" s="132">
        <f>[2]基础状态预期!$D159</f>
        <v>52.769987980532711</v>
      </c>
      <c r="D159" s="132">
        <f>[2]基础状态预期!$C159</f>
        <v>20</v>
      </c>
      <c r="E159" s="132">
        <f>投放验证!L153</f>
        <v>5</v>
      </c>
      <c r="F159" s="132">
        <f>投放验证!M153</f>
        <v>16</v>
      </c>
      <c r="G159" s="132">
        <f>投放验证!N153</f>
        <v>24</v>
      </c>
      <c r="H159" s="132">
        <f>投放验证!O153</f>
        <v>0</v>
      </c>
      <c r="I159" s="132">
        <f>投放验证!P153</f>
        <v>7</v>
      </c>
      <c r="J159" s="132">
        <f>投放验证!Q153</f>
        <v>5.453894562867335</v>
      </c>
      <c r="K159" s="132">
        <f>投放验证!R153</f>
        <v>4.5508208670584906</v>
      </c>
      <c r="L159" s="132">
        <f>投放验证!S153</f>
        <v>0</v>
      </c>
      <c r="M159" s="132">
        <f>IF(E159=0,0,MAX(求节点(战法升级!$B$11:$B$17,战法升级!C$11:C$17,I159),0))</f>
        <v>35</v>
      </c>
      <c r="N159" s="132">
        <f>IF(F159=0,0,MAX(求节点(战法升级!$B$11:$B$17,战法升级!D$11:D$17,J159),0))</f>
        <v>27.269472814336673</v>
      </c>
      <c r="O159" s="132">
        <f>IF(G159=0,0,MAX(求节点(战法升级!$B$11:$B$17,战法升级!E$11:E$17,K159),0))</f>
        <v>22.754104335292453</v>
      </c>
      <c r="P159" s="132">
        <f>IF(H159=0,0,MAX(求节点(战法升级!$B$11:$B$17,战法升级!F$11:F$17,L159),0))</f>
        <v>0</v>
      </c>
      <c r="Q159" s="132">
        <f>IF(I159="",0,MIN(E159/2,6-SUM(R159:$T159)))</f>
        <v>0</v>
      </c>
      <c r="R159" s="132">
        <f>IF(J159="",0,MIN(F159/2,6-SUM(S159:$T159)))</f>
        <v>0</v>
      </c>
      <c r="S159" s="132">
        <f>IF(K159="",0,MIN(G159/2,6-SUM(T159:$T159)))</f>
        <v>6</v>
      </c>
      <c r="T159" s="132">
        <f t="shared" si="3"/>
        <v>0</v>
      </c>
      <c r="U159" s="132">
        <f>MIN(E159,SUM(战法升星!$R147:$U147)-SUM(V159:$X159))</f>
        <v>0</v>
      </c>
      <c r="V159" s="132">
        <f>MIN(F159,SUM(战法升星!$R147:$U147)-SUM(W159:$X159))</f>
        <v>0</v>
      </c>
      <c r="W159" s="132">
        <f>MIN(G159,SUM(战法升星!$R147:$U147)-SUM($X159:X159))</f>
        <v>12</v>
      </c>
      <c r="X159" s="132">
        <f>MIN(H159,SUM(战法升星!R147:U147))</f>
        <v>0</v>
      </c>
    </row>
    <row r="160" spans="2:36" x14ac:dyDescent="0.15">
      <c r="B160" s="129">
        <v>12</v>
      </c>
      <c r="C160" s="132">
        <f>[2]基础状态预期!$D160</f>
        <v>58.701446767877648</v>
      </c>
      <c r="D160" s="132">
        <f>[2]基础状态预期!$C160</f>
        <v>30</v>
      </c>
      <c r="E160" s="132">
        <f>投放验证!L154</f>
        <v>5</v>
      </c>
      <c r="F160" s="132">
        <f>投放验证!M154</f>
        <v>16</v>
      </c>
      <c r="G160" s="132">
        <f>投放验证!N154</f>
        <v>24</v>
      </c>
      <c r="H160" s="132">
        <f>投放验证!O154</f>
        <v>0</v>
      </c>
      <c r="I160" s="132">
        <f>投放验证!P154</f>
        <v>7</v>
      </c>
      <c r="J160" s="132">
        <f>投放验证!Q154</f>
        <v>6.0329271959369191</v>
      </c>
      <c r="K160" s="132">
        <f>投放验证!R154</f>
        <v>5.0887338659805748</v>
      </c>
      <c r="L160" s="132">
        <f>投放验证!S154</f>
        <v>0</v>
      </c>
      <c r="M160" s="132">
        <f>IF(E160=0,0,MAX(求节点(战法升级!$B$11:$B$17,战法升级!C$11:C$17,I160),0))</f>
        <v>35</v>
      </c>
      <c r="N160" s="132">
        <f>IF(F160=0,0,MAX(求节点(战法升级!$B$11:$B$17,战法升级!D$11:D$17,J160),0))</f>
        <v>30.164635979684597</v>
      </c>
      <c r="O160" s="132">
        <f>IF(G160=0,0,MAX(求节点(战法升级!$B$11:$B$17,战法升级!E$11:E$17,K160),0))</f>
        <v>25.443669329902875</v>
      </c>
      <c r="P160" s="132">
        <f>IF(H160=0,0,MAX(求节点(战法升级!$B$11:$B$17,战法升级!F$11:F$17,L160),0))</f>
        <v>0</v>
      </c>
      <c r="Q160" s="132">
        <f>IF(I160="",0,MIN(E160/2,6-SUM(R160:$T160)))</f>
        <v>0</v>
      </c>
      <c r="R160" s="132">
        <f>IF(J160="",0,MIN(F160/2,6-SUM(S160:$T160)))</f>
        <v>0</v>
      </c>
      <c r="S160" s="132">
        <f>IF(K160="",0,MIN(G160/2,6-SUM(T160:$T160)))</f>
        <v>6</v>
      </c>
      <c r="T160" s="132">
        <f t="shared" si="3"/>
        <v>0</v>
      </c>
      <c r="U160" s="132">
        <f>MIN(E160,SUM(战法升星!$R148:$U148)-SUM(V160:$X160))</f>
        <v>0</v>
      </c>
      <c r="V160" s="132">
        <f>MIN(F160,SUM(战法升星!$R148:$U148)-SUM(W160:$X160))</f>
        <v>0</v>
      </c>
      <c r="W160" s="132">
        <f>MIN(G160,SUM(战法升星!$R148:$U148)-SUM($X160:X160))</f>
        <v>12</v>
      </c>
      <c r="X160" s="132">
        <f>MIN(H160,SUM(战法升星!R148:U148))</f>
        <v>0</v>
      </c>
    </row>
    <row r="161" spans="2:37" x14ac:dyDescent="0.15">
      <c r="B161" s="129">
        <v>13</v>
      </c>
      <c r="C161" s="132">
        <f>[2]基础状态预期!$D161</f>
        <v>64.399012521055653</v>
      </c>
      <c r="D161" s="132">
        <f>[2]基础状态预期!$C161</f>
        <v>45</v>
      </c>
      <c r="E161" s="132">
        <f>投放验证!L155</f>
        <v>5</v>
      </c>
      <c r="F161" s="132">
        <f>投放验证!M155</f>
        <v>16</v>
      </c>
      <c r="G161" s="132">
        <f>投放验证!N155</f>
        <v>24</v>
      </c>
      <c r="H161" s="132">
        <f>投放验证!O155</f>
        <v>1</v>
      </c>
      <c r="I161" s="132">
        <f>投放验证!P155</f>
        <v>7</v>
      </c>
      <c r="J161" s="132">
        <f>投放验证!Q155</f>
        <v>6.5177990132445132</v>
      </c>
      <c r="K161" s="132">
        <f>投放验证!R155</f>
        <v>5.5645547426984274</v>
      </c>
      <c r="L161" s="132">
        <f>投放验证!S155</f>
        <v>3</v>
      </c>
      <c r="M161" s="132">
        <f>IF(E161=0,0,MAX(求节点(战法升级!$B$11:$B$17,战法升级!C$11:C$17,I161),0))</f>
        <v>35</v>
      </c>
      <c r="N161" s="132">
        <f>IF(F161=0,0,MAX(求节点(战法升级!$B$11:$B$17,战法升级!D$11:D$17,J161),0))</f>
        <v>32.588995066222566</v>
      </c>
      <c r="O161" s="132">
        <f>IF(G161=0,0,MAX(求节点(战法升级!$B$11:$B$17,战法升级!E$11:E$17,K161),0))</f>
        <v>27.822773713492136</v>
      </c>
      <c r="P161" s="132">
        <f>IF(H161=0,0,MAX(求节点(战法升级!$B$11:$B$17,战法升级!F$11:F$17,L161),0))</f>
        <v>15</v>
      </c>
      <c r="Q161" s="132">
        <f>IF(I161="",0,MIN(E161/2,6-SUM(R161:$T161)))</f>
        <v>0</v>
      </c>
      <c r="R161" s="132">
        <f>IF(J161="",0,MIN(F161/2,6-SUM(S161:$T161)))</f>
        <v>0</v>
      </c>
      <c r="S161" s="132">
        <f>IF(K161="",0,MIN(G161/2,6-SUM(T161:$T161)))</f>
        <v>5.5</v>
      </c>
      <c r="T161" s="132">
        <f t="shared" si="3"/>
        <v>0.5</v>
      </c>
      <c r="U161" s="132">
        <f>MIN(E161,SUM(战法升星!$R149:$U149)-SUM(V161:$X161))</f>
        <v>0</v>
      </c>
      <c r="V161" s="132">
        <f>MIN(F161,SUM(战法升星!$R149:$U149)-SUM(W161:$X161))</f>
        <v>0</v>
      </c>
      <c r="W161" s="132">
        <f>MIN(G161,SUM(战法升星!$R149:$U149)-SUM($X161:X161))</f>
        <v>11</v>
      </c>
      <c r="X161" s="132">
        <f>MIN(H161,SUM(战法升星!R149:U149))</f>
        <v>1</v>
      </c>
    </row>
    <row r="162" spans="2:37" x14ac:dyDescent="0.15">
      <c r="B162" s="129">
        <v>14</v>
      </c>
      <c r="C162" s="132">
        <f>[2]基础状态预期!$D162</f>
        <v>68.627579426319684</v>
      </c>
      <c r="D162" s="132">
        <f>[2]基础状态预期!$C162</f>
        <v>60</v>
      </c>
      <c r="E162" s="132">
        <f>投放验证!L156</f>
        <v>5</v>
      </c>
      <c r="F162" s="132">
        <f>投放验证!M156</f>
        <v>16</v>
      </c>
      <c r="G162" s="132">
        <f>投放验证!N156</f>
        <v>24</v>
      </c>
      <c r="H162" s="132">
        <f>投放验证!O156</f>
        <v>4</v>
      </c>
      <c r="I162" s="132">
        <f>投放验证!P156</f>
        <v>7</v>
      </c>
      <c r="J162" s="132">
        <f>投放验证!Q156</f>
        <v>7</v>
      </c>
      <c r="K162" s="132">
        <f>投放验证!R156</f>
        <v>5.9789881457841529</v>
      </c>
      <c r="L162" s="132">
        <f>投放验证!S156</f>
        <v>3</v>
      </c>
      <c r="M162" s="132">
        <f>IF(E162=0,0,MAX(求节点(战法升级!$B$11:$B$17,战法升级!C$11:C$17,I162),0))</f>
        <v>35</v>
      </c>
      <c r="N162" s="132">
        <f>IF(F162=0,0,MAX(求节点(战法升级!$B$11:$B$17,战法升级!D$11:D$17,J162),0))</f>
        <v>35</v>
      </c>
      <c r="O162" s="132">
        <f>IF(G162=0,0,MAX(求节点(战法升级!$B$11:$B$17,战法升级!E$11:E$17,K162),0))</f>
        <v>29.894940728920766</v>
      </c>
      <c r="P162" s="132">
        <f>IF(H162=0,0,MAX(求节点(战法升级!$B$11:$B$17,战法升级!F$11:F$17,L162),0))</f>
        <v>15</v>
      </c>
      <c r="Q162" s="132">
        <f>IF(I162="",0,MIN(E162/2,6-SUM(R162:$T162)))</f>
        <v>0</v>
      </c>
      <c r="R162" s="132">
        <f>IF(J162="",0,MIN(F162/2,6-SUM(S162:$T162)))</f>
        <v>0</v>
      </c>
      <c r="S162" s="132">
        <f>IF(K162="",0,MIN(G162/2,6-SUM(T162:$T162)))</f>
        <v>4</v>
      </c>
      <c r="T162" s="132">
        <f t="shared" si="3"/>
        <v>2</v>
      </c>
      <c r="U162" s="132">
        <f>MIN(E162,SUM(战法升星!$R150:$U150)-SUM(V162:$X162))</f>
        <v>0</v>
      </c>
      <c r="V162" s="132">
        <f>MIN(F162,SUM(战法升星!$R150:$U150)-SUM(W162:$X162))</f>
        <v>0</v>
      </c>
      <c r="W162" s="132">
        <f>MIN(G162,SUM(战法升星!$R150:$U150)-SUM($X162:X162))</f>
        <v>8</v>
      </c>
      <c r="X162" s="132">
        <f>MIN(H162,SUM(战法升星!R150:U150))</f>
        <v>4</v>
      </c>
    </row>
    <row r="163" spans="2:37" x14ac:dyDescent="0.15">
      <c r="B163" s="129">
        <v>15</v>
      </c>
      <c r="C163" s="132">
        <f>[2]基础状态预期!$D163</f>
        <v>71.882008108111634</v>
      </c>
      <c r="D163" s="132">
        <f>[2]基础状态预期!$C163</f>
        <v>75</v>
      </c>
      <c r="E163" s="132">
        <f>投放验证!L157</f>
        <v>5</v>
      </c>
      <c r="F163" s="132">
        <f>投放验证!M157</f>
        <v>16</v>
      </c>
      <c r="G163" s="132">
        <f>投放验证!N157</f>
        <v>24</v>
      </c>
      <c r="H163" s="132">
        <f>投放验证!O157</f>
        <v>8</v>
      </c>
      <c r="I163" s="132">
        <f>投放验证!P157</f>
        <v>7</v>
      </c>
      <c r="J163" s="132">
        <f>投放验证!Q157</f>
        <v>7</v>
      </c>
      <c r="K163" s="132">
        <f>投放验证!R157</f>
        <v>6.1449065990492233</v>
      </c>
      <c r="L163" s="132">
        <f>投放验证!S157</f>
        <v>3.2523060242629054</v>
      </c>
      <c r="M163" s="132">
        <f>IF(E163=0,0,MAX(求节点(战法升级!$B$11:$B$17,战法升级!C$11:C$17,I163),0))</f>
        <v>35</v>
      </c>
      <c r="N163" s="132">
        <f>IF(F163=0,0,MAX(求节点(战法升级!$B$11:$B$17,战法升级!D$11:D$17,J163),0))</f>
        <v>35</v>
      </c>
      <c r="O163" s="132">
        <f>IF(G163=0,0,MAX(求节点(战法升级!$B$11:$B$17,战法升级!E$11:E$17,K163),0))</f>
        <v>30.724532995246115</v>
      </c>
      <c r="P163" s="132">
        <f>IF(H163=0,0,MAX(求节点(战法升级!$B$11:$B$17,战法升级!F$11:F$17,L163),0))</f>
        <v>16.261530121314529</v>
      </c>
      <c r="Q163" s="132">
        <f>IF(I163="",0,MIN(E163/2,6-SUM(R163:$T163)))</f>
        <v>0</v>
      </c>
      <c r="R163" s="132">
        <f>IF(J163="",0,MIN(F163/2,6-SUM(S163:$T163)))</f>
        <v>0</v>
      </c>
      <c r="S163" s="132">
        <f>IF(K163="",0,MIN(G163/2,6-SUM(T163:$T163)))</f>
        <v>2</v>
      </c>
      <c r="T163" s="132">
        <f t="shared" si="3"/>
        <v>4</v>
      </c>
      <c r="U163" s="132">
        <f>MIN(E163,SUM(战法升星!$R151:$U151)-SUM(V163:$X163))</f>
        <v>0</v>
      </c>
      <c r="V163" s="132">
        <f>MIN(F163,SUM(战法升星!$R151:$U151)-SUM(W163:$X163))</f>
        <v>0</v>
      </c>
      <c r="W163" s="132">
        <f>MIN(G163,SUM(战法升星!$R151:$U151)-SUM($X163:X163))</f>
        <v>4</v>
      </c>
      <c r="X163" s="132">
        <f>MIN(H163,SUM(战法升星!R151:U151))</f>
        <v>8</v>
      </c>
    </row>
    <row r="164" spans="2:37" x14ac:dyDescent="0.15">
      <c r="B164" s="129">
        <v>16</v>
      </c>
      <c r="C164" s="132">
        <f>[2]基础状态预期!$D164</f>
        <v>74.493385467679886</v>
      </c>
      <c r="D164" s="132">
        <f>[2]基础状态预期!$C164</f>
        <v>90</v>
      </c>
      <c r="E164" s="132">
        <f>投放验证!L158</f>
        <v>5</v>
      </c>
      <c r="F164" s="132">
        <f>投放验证!M158</f>
        <v>16</v>
      </c>
      <c r="G164" s="132">
        <f>投放验证!N158</f>
        <v>24</v>
      </c>
      <c r="H164" s="132">
        <f>投放验证!O158</f>
        <v>8</v>
      </c>
      <c r="I164" s="132">
        <f>投放验证!P158</f>
        <v>7</v>
      </c>
      <c r="J164" s="132">
        <f>投放验证!Q158</f>
        <v>7</v>
      </c>
      <c r="K164" s="132">
        <f>投放验证!R158</f>
        <v>6.2993209068863454</v>
      </c>
      <c r="L164" s="132">
        <f>投放验证!S158</f>
        <v>3.9582000029468909</v>
      </c>
      <c r="M164" s="132">
        <f>IF(E164=0,0,MAX(求节点(战法升级!$B$11:$B$17,战法升级!C$11:C$17,I164),0))</f>
        <v>35</v>
      </c>
      <c r="N164" s="132">
        <f>IF(F164=0,0,MAX(求节点(战法升级!$B$11:$B$17,战法升级!D$11:D$17,J164),0))</f>
        <v>35</v>
      </c>
      <c r="O164" s="132">
        <f>IF(G164=0,0,MAX(求节点(战法升级!$B$11:$B$17,战法升级!E$11:E$17,K164),0))</f>
        <v>31.496604534431725</v>
      </c>
      <c r="P164" s="132">
        <f>IF(H164=0,0,MAX(求节点(战法升级!$B$11:$B$17,战法升级!F$11:F$17,L164),0))</f>
        <v>19.791000014734454</v>
      </c>
      <c r="Q164" s="132">
        <f>IF(I164="",0,MIN(E164/2,6-SUM(R164:$T164)))</f>
        <v>0</v>
      </c>
      <c r="R164" s="132">
        <f>IF(J164="",0,MIN(F164/2,6-SUM(S164:$T164)))</f>
        <v>0</v>
      </c>
      <c r="S164" s="132">
        <f>IF(K164="",0,MIN(G164/2,6-SUM(T164:$T164)))</f>
        <v>2</v>
      </c>
      <c r="T164" s="132">
        <f t="shared" si="3"/>
        <v>4</v>
      </c>
      <c r="U164" s="132">
        <f>MIN(E164,SUM(战法升星!$R152:$U152)-SUM(V164:$X164))</f>
        <v>0</v>
      </c>
      <c r="V164" s="132">
        <f>MIN(F164,SUM(战法升星!$R152:$U152)-SUM(W164:$X164))</f>
        <v>0</v>
      </c>
      <c r="W164" s="132">
        <f>MIN(G164,SUM(战法升星!$R152:$U152)-SUM($X164:X164))</f>
        <v>4</v>
      </c>
      <c r="X164" s="132">
        <f>MIN(H164,SUM(战法升星!R152:U152))</f>
        <v>8</v>
      </c>
    </row>
    <row r="165" spans="2:37" x14ac:dyDescent="0.15">
      <c r="B165" s="129">
        <v>17</v>
      </c>
      <c r="C165" s="132">
        <f>[2]基础状态预期!$D165</f>
        <v>77.332919927503724</v>
      </c>
      <c r="D165" s="132">
        <f>[2]基础状态预期!$C165</f>
        <v>110</v>
      </c>
      <c r="E165" s="132">
        <f>投放验证!L159</f>
        <v>5</v>
      </c>
      <c r="F165" s="132">
        <f>投放验证!M159</f>
        <v>16</v>
      </c>
      <c r="G165" s="132">
        <f>投放验证!N159</f>
        <v>24</v>
      </c>
      <c r="H165" s="132">
        <f>投放验证!O159</f>
        <v>8</v>
      </c>
      <c r="I165" s="132">
        <f>投放验证!P159</f>
        <v>7</v>
      </c>
      <c r="J165" s="132">
        <f>投放验证!Q159</f>
        <v>7</v>
      </c>
      <c r="K165" s="132">
        <f>投放验证!R159</f>
        <v>6.494945944709686</v>
      </c>
      <c r="L165" s="132">
        <f>投放验证!S159</f>
        <v>4.4262429450696548</v>
      </c>
      <c r="M165" s="132">
        <f>IF(E165=0,0,MAX(求节点(战法升级!$B$11:$B$17,战法升级!C$11:C$17,I165),0))</f>
        <v>35</v>
      </c>
      <c r="N165" s="132">
        <f>IF(F165=0,0,MAX(求节点(战法升级!$B$11:$B$17,战法升级!D$11:D$17,J165),0))</f>
        <v>35</v>
      </c>
      <c r="O165" s="132">
        <f>IF(G165=0,0,MAX(求节点(战法升级!$B$11:$B$17,战法升级!E$11:E$17,K165),0))</f>
        <v>32.474729723548428</v>
      </c>
      <c r="P165" s="132">
        <f>IF(H165=0,0,MAX(求节点(战法升级!$B$11:$B$17,战法升级!F$11:F$17,L165),0))</f>
        <v>22.131214725348272</v>
      </c>
      <c r="Q165" s="132">
        <f>IF(I165="",0,MIN(E165/2,6-SUM(R165:$T165)))</f>
        <v>0</v>
      </c>
      <c r="R165" s="132">
        <f>IF(J165="",0,MIN(F165/2,6-SUM(S165:$T165)))</f>
        <v>0</v>
      </c>
      <c r="S165" s="132">
        <f>IF(K165="",0,MIN(G165/2,6-SUM(T165:$T165)))</f>
        <v>2</v>
      </c>
      <c r="T165" s="132">
        <f t="shared" si="3"/>
        <v>4</v>
      </c>
      <c r="U165" s="132">
        <f>MIN(E165,SUM(战法升星!$R153:$U153)-SUM(V165:$X165))</f>
        <v>0</v>
      </c>
      <c r="V165" s="132">
        <f>MIN(F165,SUM(战法升星!$R153:$U153)-SUM(W165:$X165))</f>
        <v>0</v>
      </c>
      <c r="W165" s="132">
        <f>MIN(G165,SUM(战法升星!$R153:$U153)-SUM($X165:X165))</f>
        <v>4</v>
      </c>
      <c r="X165" s="132">
        <f>MIN(H165,SUM(战法升星!R153:U153))</f>
        <v>8</v>
      </c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</row>
    <row r="166" spans="2:37" x14ac:dyDescent="0.15">
      <c r="B166" s="129">
        <v>18</v>
      </c>
      <c r="C166" s="132">
        <f>[2]基础状态预期!$D166</f>
        <v>79.813360188853366</v>
      </c>
      <c r="D166" s="132">
        <f>[2]基础状态预期!$C166</f>
        <v>130</v>
      </c>
      <c r="E166" s="132">
        <f>投放验证!L160</f>
        <v>5</v>
      </c>
      <c r="F166" s="132">
        <f>投放验证!M160</f>
        <v>16</v>
      </c>
      <c r="G166" s="132">
        <f>投放验证!N160</f>
        <v>24</v>
      </c>
      <c r="H166" s="132">
        <f>投放验证!O160</f>
        <v>8</v>
      </c>
      <c r="I166" s="132">
        <f>投放验证!P160</f>
        <v>7</v>
      </c>
      <c r="J166" s="132">
        <f>投放验证!Q160</f>
        <v>7</v>
      </c>
      <c r="K166" s="132">
        <f>投放验证!R160</f>
        <v>6.6895727642130023</v>
      </c>
      <c r="L166" s="132">
        <f>投放验证!S160</f>
        <v>4.8711042467915195</v>
      </c>
      <c r="M166" s="132">
        <f>IF(E166=0,0,MAX(求节点(战法升级!$B$11:$B$17,战法升级!C$11:C$17,I166),0))</f>
        <v>35</v>
      </c>
      <c r="N166" s="132">
        <f>IF(F166=0,0,MAX(求节点(战法升级!$B$11:$B$17,战法升级!D$11:D$17,J166),0))</f>
        <v>35</v>
      </c>
      <c r="O166" s="132">
        <f>IF(G166=0,0,MAX(求节点(战法升级!$B$11:$B$17,战法升级!E$11:E$17,K166),0))</f>
        <v>33.447863821065013</v>
      </c>
      <c r="P166" s="132">
        <f>IF(H166=0,0,MAX(求节点(战法升级!$B$11:$B$17,战法升级!F$11:F$17,L166),0))</f>
        <v>24.355521233957596</v>
      </c>
      <c r="Q166" s="132">
        <f>IF(I166="",0,MIN(E166/2,6-SUM(R166:$T166)))</f>
        <v>0</v>
      </c>
      <c r="R166" s="132">
        <f>IF(J166="",0,MIN(F166/2,6-SUM(S166:$T166)))</f>
        <v>0</v>
      </c>
      <c r="S166" s="132">
        <f>IF(K166="",0,MIN(G166/2,6-SUM(T166:$T166)))</f>
        <v>2</v>
      </c>
      <c r="T166" s="132">
        <f t="shared" si="3"/>
        <v>4</v>
      </c>
      <c r="U166" s="132">
        <f>MIN(E166,SUM(战法升星!$R154:$U154)-SUM(V166:$X166))</f>
        <v>0</v>
      </c>
      <c r="V166" s="132">
        <f>MIN(F166,SUM(战法升星!$R154:$U154)-SUM(W166:$X166))</f>
        <v>0</v>
      </c>
      <c r="W166" s="132">
        <f>MIN(G166,SUM(战法升星!$R154:$U154)-SUM($X166:X166))</f>
        <v>4</v>
      </c>
      <c r="X166" s="132">
        <f>MIN(H166,SUM(战法升星!R154:U154))</f>
        <v>8</v>
      </c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</row>
    <row r="167" spans="2:37" x14ac:dyDescent="0.15">
      <c r="B167" s="129">
        <v>19</v>
      </c>
      <c r="C167" s="132">
        <f>[2]基础状态预期!$D167</f>
        <v>81.919202803497143</v>
      </c>
      <c r="D167" s="132">
        <f>[2]基础状态预期!$C167</f>
        <v>150</v>
      </c>
      <c r="E167" s="132">
        <f>投放验证!L161</f>
        <v>5</v>
      </c>
      <c r="F167" s="132">
        <f>投放验证!M161</f>
        <v>16</v>
      </c>
      <c r="G167" s="132">
        <f>投放验证!N161</f>
        <v>24</v>
      </c>
      <c r="H167" s="132">
        <f>投放验证!O161</f>
        <v>8</v>
      </c>
      <c r="I167" s="132">
        <f>投放验证!P161</f>
        <v>7</v>
      </c>
      <c r="J167" s="132">
        <f>投放验证!Q161</f>
        <v>7</v>
      </c>
      <c r="K167" s="132">
        <f>投放验证!R161</f>
        <v>6.8841995837163186</v>
      </c>
      <c r="L167" s="132">
        <f>投放验证!S161</f>
        <v>5.157982774256693</v>
      </c>
      <c r="M167" s="132">
        <f>IF(E167=0,0,MAX(求节点(战法升级!$B$11:$B$17,战法升级!C$11:C$17,I167),0))</f>
        <v>35</v>
      </c>
      <c r="N167" s="132">
        <f>IF(F167=0,0,MAX(求节点(战法升级!$B$11:$B$17,战法升级!D$11:D$17,J167),0))</f>
        <v>35</v>
      </c>
      <c r="O167" s="132">
        <f>IF(G167=0,0,MAX(求节点(战法升级!$B$11:$B$17,战法升级!E$11:E$17,K167),0))</f>
        <v>34.420997918581591</v>
      </c>
      <c r="P167" s="132">
        <f>IF(H167=0,0,MAX(求节点(战法升级!$B$11:$B$17,战法升级!F$11:F$17,L167),0))</f>
        <v>25.789913871283467</v>
      </c>
      <c r="Q167" s="132">
        <f>IF(I167="",0,MIN(E167/2,6-SUM(R167:$T167)))</f>
        <v>0</v>
      </c>
      <c r="R167" s="132">
        <f>IF(J167="",0,MIN(F167/2,6-SUM(S167:$T167)))</f>
        <v>0</v>
      </c>
      <c r="S167" s="132">
        <f>IF(K167="",0,MIN(G167/2,6-SUM(T167:$T167)))</f>
        <v>2</v>
      </c>
      <c r="T167" s="132">
        <f t="shared" si="3"/>
        <v>4</v>
      </c>
      <c r="U167" s="132">
        <f>MIN(E167,SUM(战法升星!$R155:$U155)-SUM(V167:$X167))</f>
        <v>0</v>
      </c>
      <c r="V167" s="132">
        <f>MIN(F167,SUM(战法升星!$R155:$U155)-SUM(W167:$X167))</f>
        <v>0</v>
      </c>
      <c r="W167" s="132">
        <f>MIN(G167,SUM(战法升星!$R155:$U155)-SUM($X167:X167))</f>
        <v>4</v>
      </c>
      <c r="X167" s="132">
        <f>MIN(H167,SUM(战法升星!R155:U155))</f>
        <v>8</v>
      </c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</row>
    <row r="168" spans="2:37" s="129" customFormat="1" x14ac:dyDescent="0.15">
      <c r="B168" s="129">
        <v>20</v>
      </c>
      <c r="C168" s="132">
        <f>[2]基础状态预期!$D168</f>
        <v>83.738783536778797</v>
      </c>
      <c r="D168" s="132">
        <f>[2]基础状态预期!$C168</f>
        <v>170</v>
      </c>
      <c r="E168" s="132">
        <f>投放验证!L162</f>
        <v>5</v>
      </c>
      <c r="F168" s="132">
        <f>投放验证!M162</f>
        <v>16</v>
      </c>
      <c r="G168" s="132">
        <f>投放验证!N162</f>
        <v>24</v>
      </c>
      <c r="H168" s="132">
        <f>投放验证!O162</f>
        <v>8</v>
      </c>
      <c r="I168" s="132">
        <f>投放验证!P162</f>
        <v>7</v>
      </c>
      <c r="J168" s="132">
        <f>投放验证!Q162</f>
        <v>7</v>
      </c>
      <c r="K168" s="132">
        <f>投放验证!R162</f>
        <v>7</v>
      </c>
      <c r="L168" s="132">
        <f>投放验证!S162</f>
        <v>5.3804134251176254</v>
      </c>
      <c r="M168" s="132">
        <f>IF(E168=0,0,MAX(求节点(战法升级!$B$11:$B$17,战法升级!C$11:C$17,I168),0))</f>
        <v>35</v>
      </c>
      <c r="N168" s="132">
        <f>IF(F168=0,0,MAX(求节点(战法升级!$B$11:$B$17,战法升级!D$11:D$17,J168),0))</f>
        <v>35</v>
      </c>
      <c r="O168" s="132">
        <f>IF(G168=0,0,MAX(求节点(战法升级!$B$11:$B$17,战法升级!E$11:E$17,K168),0))</f>
        <v>35</v>
      </c>
      <c r="P168" s="132">
        <f>IF(H168=0,0,MAX(求节点(战法升级!$B$11:$B$17,战法升级!F$11:F$17,L168),0))</f>
        <v>26.902067125588125</v>
      </c>
      <c r="Q168" s="132">
        <f>IF(I168="",0,MIN(E168/2,6-SUM(R168:$T168)))</f>
        <v>0</v>
      </c>
      <c r="R168" s="132">
        <f>IF(J168="",0,MIN(F168/2,6-SUM(S168:$T168)))</f>
        <v>0</v>
      </c>
      <c r="S168" s="132">
        <f>IF(K168="",0,MIN(G168/2,6-SUM(T168:$T168)))</f>
        <v>2</v>
      </c>
      <c r="T168" s="132">
        <f t="shared" si="3"/>
        <v>4</v>
      </c>
      <c r="U168" s="132">
        <f>MIN(E168,SUM(战法升星!$R156:$U156)-SUM(V168:$X168))</f>
        <v>0</v>
      </c>
      <c r="V168" s="132">
        <f>MIN(F168,SUM(战法升星!$R156:$U156)-SUM(W168:$X168))</f>
        <v>0</v>
      </c>
      <c r="W168" s="132">
        <f>MIN(G168,SUM(战法升星!$R156:$U156)-SUM($X168:X168))</f>
        <v>4</v>
      </c>
      <c r="X168" s="132">
        <f>MIN(H168,SUM(战法升星!R156:U156))</f>
        <v>8</v>
      </c>
      <c r="AK168" s="6"/>
    </row>
    <row r="169" spans="2:37" s="129" customFormat="1" x14ac:dyDescent="0.15">
      <c r="B169" s="129">
        <v>21</v>
      </c>
      <c r="C169" s="132">
        <f>[2]基础状态预期!$D169</f>
        <v>86.045919706798657</v>
      </c>
      <c r="D169" s="132">
        <f>[2]基础状态预期!$C169</f>
        <v>200</v>
      </c>
      <c r="E169" s="132">
        <f>投放验证!L163</f>
        <v>5</v>
      </c>
      <c r="F169" s="132">
        <f>投放验证!M163</f>
        <v>16</v>
      </c>
      <c r="G169" s="132">
        <f>投放验证!N163</f>
        <v>24</v>
      </c>
      <c r="H169" s="132">
        <f>投放验证!O163</f>
        <v>8</v>
      </c>
      <c r="I169" s="132">
        <f>投放验证!P163</f>
        <v>7</v>
      </c>
      <c r="J169" s="132">
        <f>投放验证!Q163</f>
        <v>7</v>
      </c>
      <c r="K169" s="132">
        <f>投放验证!R163</f>
        <v>7</v>
      </c>
      <c r="L169" s="132">
        <f>投放验证!S163</f>
        <v>5.7221087457848716</v>
      </c>
      <c r="M169" s="132">
        <f>IF(E169=0,0,MAX(求节点(战法升级!$B$11:$B$17,战法升级!C$11:C$17,I169),0))</f>
        <v>35</v>
      </c>
      <c r="N169" s="132">
        <f>IF(F169=0,0,MAX(求节点(战法升级!$B$11:$B$17,战法升级!D$11:D$17,J169),0))</f>
        <v>35</v>
      </c>
      <c r="O169" s="132">
        <f>IF(G169=0,0,MAX(求节点(战法升级!$B$11:$B$17,战法升级!E$11:E$17,K169),0))</f>
        <v>35</v>
      </c>
      <c r="P169" s="132">
        <f>IF(H169=0,0,MAX(求节点(战法升级!$B$11:$B$17,战法升级!F$11:F$17,L169),0))</f>
        <v>28.610543728924359</v>
      </c>
      <c r="Q169" s="132">
        <f>IF(I169="",0,MIN(E169/2,6-SUM(R169:$T169)))</f>
        <v>0</v>
      </c>
      <c r="R169" s="132">
        <f>IF(J169="",0,MIN(F169/2,6-SUM(S169:$T169)))</f>
        <v>0</v>
      </c>
      <c r="S169" s="132">
        <f>IF(K169="",0,MIN(G169/2,6-SUM(T169:$T169)))</f>
        <v>2</v>
      </c>
      <c r="T169" s="132">
        <f t="shared" si="3"/>
        <v>4</v>
      </c>
      <c r="U169" s="132">
        <f>MIN(E169,SUM(战法升星!$R157:$U157)-SUM(V169:$X169))</f>
        <v>0</v>
      </c>
      <c r="V169" s="132">
        <f>MIN(F169,SUM(战法升星!$R157:$U157)-SUM(W169:$X169))</f>
        <v>0</v>
      </c>
      <c r="W169" s="132">
        <f>MIN(G169,SUM(战法升星!$R157:$U157)-SUM($X169:X169))</f>
        <v>4</v>
      </c>
      <c r="X169" s="132">
        <f>MIN(H169,SUM(战法升星!R157:U157))</f>
        <v>8</v>
      </c>
      <c r="AK169" s="6"/>
    </row>
    <row r="170" spans="2:37" s="129" customFormat="1" x14ac:dyDescent="0.15">
      <c r="B170" s="129">
        <v>22</v>
      </c>
      <c r="C170" s="132">
        <f>[2]基础状态预期!$D170</f>
        <v>90.288435080379244</v>
      </c>
      <c r="D170" s="132">
        <f>[2]基础状态预期!$C170</f>
        <v>260</v>
      </c>
      <c r="E170" s="132">
        <f>投放验证!L164</f>
        <v>5</v>
      </c>
      <c r="F170" s="132">
        <f>投放验证!M164</f>
        <v>16</v>
      </c>
      <c r="G170" s="132">
        <f>投放验证!N164</f>
        <v>24</v>
      </c>
      <c r="H170" s="132">
        <f>投放验证!O164</f>
        <v>8</v>
      </c>
      <c r="I170" s="132">
        <f>投放验证!P164</f>
        <v>7</v>
      </c>
      <c r="J170" s="132">
        <f>投放验证!Q164</f>
        <v>7</v>
      </c>
      <c r="K170" s="132">
        <f>投放验证!R164</f>
        <v>7</v>
      </c>
      <c r="L170" s="132">
        <f>投放验证!S164</f>
        <v>6.2067743657476049</v>
      </c>
      <c r="M170" s="132">
        <f>IF(E170=0,0,MAX(求节点(战法升级!$B$11:$B$17,战法升级!C$11:C$17,I170),0))</f>
        <v>35</v>
      </c>
      <c r="N170" s="132">
        <f>IF(F170=0,0,MAX(求节点(战法升级!$B$11:$B$17,战法升级!D$11:D$17,J170),0))</f>
        <v>35</v>
      </c>
      <c r="O170" s="132">
        <f>IF(G170=0,0,MAX(求节点(战法升级!$B$11:$B$17,战法升级!E$11:E$17,K170),0))</f>
        <v>35</v>
      </c>
      <c r="P170" s="132">
        <f>IF(H170=0,0,MAX(求节点(战法升级!$B$11:$B$17,战法升级!F$11:F$17,L170),0))</f>
        <v>31.033871828738025</v>
      </c>
      <c r="Q170" s="132">
        <f>IF(I170="",0,MIN(E170/2,6-SUM(R170:$T170)))</f>
        <v>0</v>
      </c>
      <c r="R170" s="132">
        <f>IF(J170="",0,MIN(F170/2,6-SUM(S170:$T170)))</f>
        <v>0</v>
      </c>
      <c r="S170" s="132">
        <f>IF(K170="",0,MIN(G170/2,6-SUM(T170:$T170)))</f>
        <v>2</v>
      </c>
      <c r="T170" s="132">
        <f t="shared" si="3"/>
        <v>4</v>
      </c>
      <c r="U170" s="132">
        <f>MIN(E170,SUM(战法升星!$R158:$U158)-SUM(V170:$X170))</f>
        <v>0</v>
      </c>
      <c r="V170" s="132">
        <f>MIN(F170,SUM(战法升星!$R158:$U158)-SUM(W170:$X170))</f>
        <v>0</v>
      </c>
      <c r="W170" s="132">
        <f>MIN(G170,SUM(战法升星!$R158:$U158)-SUM($X170:X170))</f>
        <v>4</v>
      </c>
      <c r="X170" s="132">
        <f>MIN(H170,SUM(战法升星!R158:U158))</f>
        <v>8</v>
      </c>
      <c r="AK170" s="6"/>
    </row>
    <row r="171" spans="2:37" s="129" customFormat="1" x14ac:dyDescent="0.15">
      <c r="B171" s="129">
        <v>23</v>
      </c>
      <c r="C171" s="132">
        <f>[2]基础状态预期!$D171</f>
        <v>93.400072017025948</v>
      </c>
      <c r="D171" s="132">
        <f>[2]基础状态预期!$C171</f>
        <v>320</v>
      </c>
      <c r="E171" s="132">
        <f>投放验证!L165</f>
        <v>5</v>
      </c>
      <c r="F171" s="132">
        <f>投放验证!M165</f>
        <v>16</v>
      </c>
      <c r="G171" s="132">
        <f>投放验证!N165</f>
        <v>24</v>
      </c>
      <c r="H171" s="132">
        <f>投放验证!O165</f>
        <v>8</v>
      </c>
      <c r="I171" s="132">
        <f>投放验证!P165</f>
        <v>7</v>
      </c>
      <c r="J171" s="132">
        <f>投放验证!Q165</f>
        <v>7</v>
      </c>
      <c r="K171" s="132">
        <f>投放验证!R165</f>
        <v>7</v>
      </c>
      <c r="L171" s="132">
        <f>投放验证!S165</f>
        <v>6.5524943586027735</v>
      </c>
      <c r="M171" s="132">
        <f>IF(E171=0,0,MAX(求节点(战法升级!$B$11:$B$17,战法升级!C$11:C$17,I171),0))</f>
        <v>35</v>
      </c>
      <c r="N171" s="132">
        <f>IF(F171=0,0,MAX(求节点(战法升级!$B$11:$B$17,战法升级!D$11:D$17,J171),0))</f>
        <v>35</v>
      </c>
      <c r="O171" s="132">
        <f>IF(G171=0,0,MAX(求节点(战法升级!$B$11:$B$17,战法升级!E$11:E$17,K171),0))</f>
        <v>35</v>
      </c>
      <c r="P171" s="132">
        <f>IF(H171=0,0,MAX(求节点(战法升级!$B$11:$B$17,战法升级!F$11:F$17,L171),0))</f>
        <v>32.762471793013866</v>
      </c>
      <c r="Q171" s="132">
        <f>IF(I171="",0,MIN(E171/2,6-SUM(R171:$T171)))</f>
        <v>0</v>
      </c>
      <c r="R171" s="132">
        <f>IF(J171="",0,MIN(F171/2,6-SUM(S171:$T171)))</f>
        <v>0</v>
      </c>
      <c r="S171" s="132">
        <f>IF(K171="",0,MIN(G171/2,6-SUM(T171:$T171)))</f>
        <v>2</v>
      </c>
      <c r="T171" s="132">
        <f t="shared" si="3"/>
        <v>4</v>
      </c>
      <c r="U171" s="132">
        <f>MIN(E171,SUM(战法升星!$R159:$U159)-SUM(V171:$X171))</f>
        <v>0</v>
      </c>
      <c r="V171" s="132">
        <f>MIN(F171,SUM(战法升星!$R159:$U159)-SUM(W171:$X171))</f>
        <v>0</v>
      </c>
      <c r="W171" s="132">
        <f>MIN(G171,SUM(战法升星!$R159:$U159)-SUM($X171:X171))</f>
        <v>4</v>
      </c>
      <c r="X171" s="132">
        <f>MIN(H171,SUM(战法升星!R159:U159))</f>
        <v>8</v>
      </c>
      <c r="AK171" s="6"/>
    </row>
    <row r="172" spans="2:37" s="129" customFormat="1" x14ac:dyDescent="0.15">
      <c r="B172" s="129">
        <v>24</v>
      </c>
      <c r="C172" s="132">
        <f>[2]基础状态预期!$D172</f>
        <v>97.006001686863456</v>
      </c>
      <c r="D172" s="132">
        <f>[2]基础状态预期!$C172</f>
        <v>410</v>
      </c>
      <c r="E172" s="132">
        <f>投放验证!L166</f>
        <v>5</v>
      </c>
      <c r="F172" s="132">
        <f>投放验证!M166</f>
        <v>16</v>
      </c>
      <c r="G172" s="132">
        <f>投放验证!N166</f>
        <v>24</v>
      </c>
      <c r="H172" s="132">
        <f>投放验证!O166</f>
        <v>8</v>
      </c>
      <c r="I172" s="132">
        <f>投放验证!P166</f>
        <v>7</v>
      </c>
      <c r="J172" s="132">
        <f>投放验证!Q166</f>
        <v>7</v>
      </c>
      <c r="K172" s="132">
        <f>投放验证!R166</f>
        <v>7</v>
      </c>
      <c r="L172" s="132">
        <f>投放验证!S166</f>
        <v>7</v>
      </c>
      <c r="M172" s="132">
        <f>IF(E172=0,0,MAX(求节点(战法升级!$B$11:$B$17,战法升级!C$11:C$17,I172),0))</f>
        <v>35</v>
      </c>
      <c r="N172" s="132">
        <f>IF(F172=0,0,MAX(求节点(战法升级!$B$11:$B$17,战法升级!D$11:D$17,J172),0))</f>
        <v>35</v>
      </c>
      <c r="O172" s="132">
        <f>IF(G172=0,0,MAX(求节点(战法升级!$B$11:$B$17,战法升级!E$11:E$17,K172),0))</f>
        <v>35</v>
      </c>
      <c r="P172" s="132">
        <f>IF(H172=0,0,MAX(求节点(战法升级!$B$11:$B$17,战法升级!F$11:F$17,L172),0))</f>
        <v>35</v>
      </c>
      <c r="Q172" s="132">
        <f>IF(I172="",0,MIN(E172/2,6-SUM(R172:$T172)))</f>
        <v>0</v>
      </c>
      <c r="R172" s="132">
        <f>IF(J172="",0,MIN(F172/2,6-SUM(S172:$T172)))</f>
        <v>0</v>
      </c>
      <c r="S172" s="132">
        <f>IF(K172="",0,MIN(G172/2,6-SUM(T172:$T172)))</f>
        <v>2</v>
      </c>
      <c r="T172" s="132">
        <f t="shared" si="3"/>
        <v>4</v>
      </c>
      <c r="U172" s="132">
        <f>MIN(E172,SUM(战法升星!$R160:$U160)-SUM(V172:$X172))</f>
        <v>0</v>
      </c>
      <c r="V172" s="132">
        <f>MIN(F172,SUM(战法升星!$R160:$U160)-SUM(W172:$X172))</f>
        <v>0</v>
      </c>
      <c r="W172" s="132">
        <f>MIN(G172,SUM(战法升星!$R160:$U160)-SUM($X172:X172))</f>
        <v>4</v>
      </c>
      <c r="X172" s="132">
        <f>MIN(H172,SUM(战法升星!R160:U160))</f>
        <v>8</v>
      </c>
      <c r="AK172" s="6"/>
    </row>
    <row r="173" spans="2:37" s="129" customFormat="1" x14ac:dyDescent="0.15">
      <c r="B173" s="129">
        <v>25</v>
      </c>
      <c r="C173" s="132">
        <f>[2]基础状态预期!$D173</f>
        <v>100.64473135315967</v>
      </c>
      <c r="D173" s="132">
        <f>[2]基础状态预期!$C173</f>
        <v>530</v>
      </c>
      <c r="E173" s="132">
        <f>投放验证!L167</f>
        <v>5</v>
      </c>
      <c r="F173" s="132">
        <f>投放验证!M167</f>
        <v>16</v>
      </c>
      <c r="G173" s="132">
        <f>投放验证!N167</f>
        <v>24</v>
      </c>
      <c r="H173" s="132">
        <f>投放验证!O167</f>
        <v>8</v>
      </c>
      <c r="I173" s="132">
        <f>投放验证!P167</f>
        <v>7</v>
      </c>
      <c r="J173" s="132">
        <f>投放验证!Q167</f>
        <v>7</v>
      </c>
      <c r="K173" s="132">
        <f>投放验证!R167</f>
        <v>7</v>
      </c>
      <c r="L173" s="132">
        <f>投放验证!S167</f>
        <v>7</v>
      </c>
      <c r="M173" s="132">
        <f>IF(E173=0,0,MAX(求节点(战法升级!$B$11:$B$17,战法升级!C$11:C$17,I173),0))</f>
        <v>35</v>
      </c>
      <c r="N173" s="132">
        <f>IF(F173=0,0,MAX(求节点(战法升级!$B$11:$B$17,战法升级!D$11:D$17,J173),0))</f>
        <v>35</v>
      </c>
      <c r="O173" s="132">
        <f>IF(G173=0,0,MAX(求节点(战法升级!$B$11:$B$17,战法升级!E$11:E$17,K173),0))</f>
        <v>35</v>
      </c>
      <c r="P173" s="132">
        <f>IF(H173=0,0,MAX(求节点(战法升级!$B$11:$B$17,战法升级!F$11:F$17,L173),0))</f>
        <v>35</v>
      </c>
      <c r="Q173" s="132">
        <f>IF(I173="",0,MIN(E173/2,6-SUM(R173:$T173)))</f>
        <v>0</v>
      </c>
      <c r="R173" s="132">
        <f>IF(J173="",0,MIN(F173/2,6-SUM(S173:$T173)))</f>
        <v>0</v>
      </c>
      <c r="S173" s="132">
        <f>IF(K173="",0,MIN(G173/2,6-SUM(T173:$T173)))</f>
        <v>2</v>
      </c>
      <c r="T173" s="132">
        <f t="shared" si="3"/>
        <v>4</v>
      </c>
      <c r="U173" s="132">
        <f>MIN(E173,SUM(战法升星!$R161:$U161)-SUM(V173:$X173))</f>
        <v>0</v>
      </c>
      <c r="V173" s="132">
        <f>MIN(F173,SUM(战法升星!$R161:$U161)-SUM(W173:$X173))</f>
        <v>0</v>
      </c>
      <c r="W173" s="132">
        <f>MIN(G173,SUM(战法升星!$R161:$U161)-SUM($X173:X173))</f>
        <v>4</v>
      </c>
      <c r="X173" s="132">
        <f>MIN(H173,SUM(战法升星!R161:U161))</f>
        <v>8</v>
      </c>
      <c r="AK173" s="6"/>
    </row>
    <row r="174" spans="2:37" s="129" customFormat="1" x14ac:dyDescent="0.15">
      <c r="B174" s="129">
        <v>26</v>
      </c>
      <c r="C174" s="132">
        <f>[2]基础状态预期!$D174</f>
        <v>104.30731379164318</v>
      </c>
      <c r="D174" s="132">
        <f>[2]基础状态预期!$C174</f>
        <v>680</v>
      </c>
      <c r="E174" s="132">
        <f>投放验证!L168</f>
        <v>5</v>
      </c>
      <c r="F174" s="132">
        <f>投放验证!M168</f>
        <v>16</v>
      </c>
      <c r="G174" s="132">
        <f>投放验证!N168</f>
        <v>24</v>
      </c>
      <c r="H174" s="132">
        <f>投放验证!O168</f>
        <v>8</v>
      </c>
      <c r="I174" s="132">
        <f>投放验证!P168</f>
        <v>7</v>
      </c>
      <c r="J174" s="132">
        <f>投放验证!Q168</f>
        <v>7</v>
      </c>
      <c r="K174" s="132">
        <f>投放验证!R168</f>
        <v>7</v>
      </c>
      <c r="L174" s="132">
        <f>投放验证!S168</f>
        <v>7</v>
      </c>
      <c r="M174" s="132">
        <f>IF(E174=0,0,MAX(求节点(战法升级!$B$11:$B$17,战法升级!C$11:C$17,I174),0))</f>
        <v>35</v>
      </c>
      <c r="N174" s="132">
        <f>IF(F174=0,0,MAX(求节点(战法升级!$B$11:$B$17,战法升级!D$11:D$17,J174),0))</f>
        <v>35</v>
      </c>
      <c r="O174" s="132">
        <f>IF(G174=0,0,MAX(求节点(战法升级!$B$11:$B$17,战法升级!E$11:E$17,K174),0))</f>
        <v>35</v>
      </c>
      <c r="P174" s="132">
        <f>IF(H174=0,0,MAX(求节点(战法升级!$B$11:$B$17,战法升级!F$11:F$17,L174),0))</f>
        <v>35</v>
      </c>
      <c r="Q174" s="132">
        <f>IF(I174="",0,MIN(E174/2,6-SUM(R174:$T174)))</f>
        <v>0</v>
      </c>
      <c r="R174" s="132">
        <f>IF(J174="",0,MIN(F174/2,6-SUM(S174:$T174)))</f>
        <v>0</v>
      </c>
      <c r="S174" s="132">
        <f>IF(K174="",0,MIN(G174/2,6-SUM(T174:$T174)))</f>
        <v>2</v>
      </c>
      <c r="T174" s="132">
        <f t="shared" si="3"/>
        <v>4</v>
      </c>
      <c r="U174" s="132">
        <f>MIN(E174,SUM(战法升星!$R162:$U162)-SUM(V174:$X174))</f>
        <v>0</v>
      </c>
      <c r="V174" s="132">
        <f>MIN(F174,SUM(战法升星!$R162:$U162)-SUM(W174:$X174))</f>
        <v>0</v>
      </c>
      <c r="W174" s="132">
        <f>MIN(G174,SUM(战法升星!$R162:$U162)-SUM($X174:X174))</f>
        <v>4</v>
      </c>
      <c r="X174" s="132">
        <f>MIN(H174,SUM(战法升星!R162:U162))</f>
        <v>8</v>
      </c>
      <c r="AK174" s="6"/>
    </row>
    <row r="175" spans="2:37" s="129" customFormat="1" x14ac:dyDescent="0.15">
      <c r="B175" s="129">
        <v>27</v>
      </c>
      <c r="C175" s="132">
        <f>[2]基础状态预期!$D175</f>
        <v>107.78950972208385</v>
      </c>
      <c r="D175" s="132">
        <f>[2]基础状态预期!$C175</f>
        <v>860</v>
      </c>
      <c r="E175" s="132">
        <f>投放验证!L169</f>
        <v>5</v>
      </c>
      <c r="F175" s="132">
        <f>投放验证!M169</f>
        <v>16</v>
      </c>
      <c r="G175" s="132">
        <f>投放验证!N169</f>
        <v>24</v>
      </c>
      <c r="H175" s="132">
        <f>投放验证!O169</f>
        <v>8</v>
      </c>
      <c r="I175" s="132">
        <f>投放验证!P169</f>
        <v>7</v>
      </c>
      <c r="J175" s="132">
        <f>投放验证!Q169</f>
        <v>7</v>
      </c>
      <c r="K175" s="132">
        <f>投放验证!R169</f>
        <v>7</v>
      </c>
      <c r="L175" s="132">
        <f>投放验证!S169</f>
        <v>7</v>
      </c>
      <c r="M175" s="132">
        <f>IF(E175=0,0,MAX(求节点(战法升级!$B$11:$B$17,战法升级!C$11:C$17,I175),0))</f>
        <v>35</v>
      </c>
      <c r="N175" s="132">
        <f>IF(F175=0,0,MAX(求节点(战法升级!$B$11:$B$17,战法升级!D$11:D$17,J175),0))</f>
        <v>35</v>
      </c>
      <c r="O175" s="132">
        <f>IF(G175=0,0,MAX(求节点(战法升级!$B$11:$B$17,战法升级!E$11:E$17,K175),0))</f>
        <v>35</v>
      </c>
      <c r="P175" s="132">
        <f>IF(H175=0,0,MAX(求节点(战法升级!$B$11:$B$17,战法升级!F$11:F$17,L175),0))</f>
        <v>35</v>
      </c>
      <c r="Q175" s="132">
        <f>IF(I175="",0,MIN(E175/2,6-SUM(R175:$T175)))</f>
        <v>0</v>
      </c>
      <c r="R175" s="132">
        <f>IF(J175="",0,MIN(F175/2,6-SUM(S175:$T175)))</f>
        <v>0</v>
      </c>
      <c r="S175" s="132">
        <f>IF(K175="",0,MIN(G175/2,6-SUM(T175:$T175)))</f>
        <v>2</v>
      </c>
      <c r="T175" s="132">
        <f t="shared" si="3"/>
        <v>4</v>
      </c>
      <c r="U175" s="132">
        <f>MIN(E175,SUM(战法升星!$R163:$U163)-SUM(V175:$X175))</f>
        <v>0</v>
      </c>
      <c r="V175" s="132">
        <f>MIN(F175,SUM(战法升星!$R163:$U163)-SUM(W175:$X175))</f>
        <v>0</v>
      </c>
      <c r="W175" s="132">
        <f>MIN(G175,SUM(战法升星!$R163:$U163)-SUM($X175:X175))</f>
        <v>4</v>
      </c>
      <c r="X175" s="132">
        <f>MIN(H175,SUM(战法升星!R163:U163))</f>
        <v>8</v>
      </c>
      <c r="AK175" s="6"/>
    </row>
    <row r="176" spans="2:37" s="129" customFormat="1" x14ac:dyDescent="0.15">
      <c r="B176" s="129">
        <v>28</v>
      </c>
      <c r="C176" s="132">
        <f>[2]基础状态预期!$D176</f>
        <v>111.29737083030383</v>
      </c>
      <c r="D176" s="132">
        <f>[2]基础状态预期!$C176</f>
        <v>1100</v>
      </c>
      <c r="E176" s="132">
        <f>投放验证!L170</f>
        <v>5</v>
      </c>
      <c r="F176" s="132">
        <f>投放验证!M170</f>
        <v>16</v>
      </c>
      <c r="G176" s="132">
        <f>投放验证!N170</f>
        <v>24</v>
      </c>
      <c r="H176" s="132">
        <f>投放验证!O170</f>
        <v>8</v>
      </c>
      <c r="I176" s="132">
        <f>投放验证!P170</f>
        <v>7</v>
      </c>
      <c r="J176" s="132">
        <f>投放验证!Q170</f>
        <v>7</v>
      </c>
      <c r="K176" s="132">
        <f>投放验证!R170</f>
        <v>7</v>
      </c>
      <c r="L176" s="132">
        <f>投放验证!S170</f>
        <v>7</v>
      </c>
      <c r="M176" s="132">
        <f>IF(E176=0,0,MAX(求节点(战法升级!$B$11:$B$17,战法升级!C$11:C$17,I176),0))</f>
        <v>35</v>
      </c>
      <c r="N176" s="132">
        <f>IF(F176=0,0,MAX(求节点(战法升级!$B$11:$B$17,战法升级!D$11:D$17,J176),0))</f>
        <v>35</v>
      </c>
      <c r="O176" s="132">
        <f>IF(G176=0,0,MAX(求节点(战法升级!$B$11:$B$17,战法升级!E$11:E$17,K176),0))</f>
        <v>35</v>
      </c>
      <c r="P176" s="132">
        <f>IF(H176=0,0,MAX(求节点(战法升级!$B$11:$B$17,战法升级!F$11:F$17,L176),0))</f>
        <v>35</v>
      </c>
      <c r="Q176" s="132">
        <f>IF(I176="",0,MIN(E176/2,6-SUM(R176:$T176)))</f>
        <v>0</v>
      </c>
      <c r="R176" s="132">
        <f>IF(J176="",0,MIN(F176/2,6-SUM(S176:$T176)))</f>
        <v>0</v>
      </c>
      <c r="S176" s="132">
        <f>IF(K176="",0,MIN(G176/2,6-SUM(T176:$T176)))</f>
        <v>2</v>
      </c>
      <c r="T176" s="132">
        <f t="shared" si="3"/>
        <v>4</v>
      </c>
      <c r="U176" s="132">
        <f>MIN(E176,SUM(战法升星!$R164:$U164)-SUM(V176:$X176))</f>
        <v>0</v>
      </c>
      <c r="V176" s="132">
        <f>MIN(F176,SUM(战法升星!$R164:$U164)-SUM(W176:$X176))</f>
        <v>0</v>
      </c>
      <c r="W176" s="132">
        <f>MIN(G176,SUM(战法升星!$R164:$U164)-SUM($X176:X176))</f>
        <v>4</v>
      </c>
      <c r="X176" s="132">
        <f>MIN(H176,SUM(战法升星!R164:U164))</f>
        <v>8</v>
      </c>
      <c r="AK176" s="6"/>
    </row>
    <row r="177" spans="2:37" s="129" customFormat="1" x14ac:dyDescent="0.15">
      <c r="B177" s="129">
        <v>29</v>
      </c>
      <c r="C177" s="132">
        <f>[2]基础状态预期!$D177</f>
        <v>114.91888401282834</v>
      </c>
      <c r="D177" s="132">
        <f>[2]基础状态预期!$C177</f>
        <v>1400</v>
      </c>
      <c r="E177" s="132">
        <f>投放验证!L171</f>
        <v>5</v>
      </c>
      <c r="F177" s="132">
        <f>投放验证!M171</f>
        <v>16</v>
      </c>
      <c r="G177" s="132">
        <f>投放验证!N171</f>
        <v>24</v>
      </c>
      <c r="H177" s="132">
        <f>投放验证!O171</f>
        <v>8</v>
      </c>
      <c r="I177" s="132">
        <f>投放验证!P171</f>
        <v>7</v>
      </c>
      <c r="J177" s="132">
        <f>投放验证!Q171</f>
        <v>7</v>
      </c>
      <c r="K177" s="132">
        <f>投放验证!R171</f>
        <v>7</v>
      </c>
      <c r="L177" s="132">
        <f>投放验证!S171</f>
        <v>7</v>
      </c>
      <c r="M177" s="132">
        <f>IF(E177=0,0,MAX(求节点(战法升级!$B$11:$B$17,战法升级!C$11:C$17,I177),0))</f>
        <v>35</v>
      </c>
      <c r="N177" s="132">
        <f>IF(F177=0,0,MAX(求节点(战法升级!$B$11:$B$17,战法升级!D$11:D$17,J177),0))</f>
        <v>35</v>
      </c>
      <c r="O177" s="132">
        <f>IF(G177=0,0,MAX(求节点(战法升级!$B$11:$B$17,战法升级!E$11:E$17,K177),0))</f>
        <v>35</v>
      </c>
      <c r="P177" s="132">
        <f>IF(H177=0,0,MAX(求节点(战法升级!$B$11:$B$17,战法升级!F$11:F$17,L177),0))</f>
        <v>35</v>
      </c>
      <c r="Q177" s="132">
        <f>IF(I177="",0,MIN(E177/2,6-SUM(R177:$T177)))</f>
        <v>0</v>
      </c>
      <c r="R177" s="132">
        <f>IF(J177="",0,MIN(F177/2,6-SUM(S177:$T177)))</f>
        <v>0</v>
      </c>
      <c r="S177" s="132">
        <f>IF(K177="",0,MIN(G177/2,6-SUM(T177:$T177)))</f>
        <v>2</v>
      </c>
      <c r="T177" s="132">
        <f t="shared" si="3"/>
        <v>4</v>
      </c>
      <c r="U177" s="132">
        <f>MIN(E177,SUM(战法升星!$R165:$U165)-SUM(V177:$X177))</f>
        <v>0</v>
      </c>
      <c r="V177" s="132">
        <f>MIN(F177,SUM(战法升星!$R165:$U165)-SUM(W177:$X177))</f>
        <v>0</v>
      </c>
      <c r="W177" s="132">
        <f>MIN(G177,SUM(战法升星!$R165:$U165)-SUM($X177:X177))</f>
        <v>4</v>
      </c>
      <c r="X177" s="132">
        <f>MIN(H177,SUM(战法升星!R165:U165))</f>
        <v>8</v>
      </c>
      <c r="AK177" s="6"/>
    </row>
    <row r="178" spans="2:37" s="129" customFormat="1" x14ac:dyDescent="0.15">
      <c r="B178" s="129">
        <v>30</v>
      </c>
      <c r="C178" s="132">
        <f>[2]基础状态预期!$D178</f>
        <v>118.4172728380062</v>
      </c>
      <c r="D178" s="132">
        <f>[2]基础状态预期!$C178</f>
        <v>1790</v>
      </c>
      <c r="E178" s="132">
        <f>投放验证!L172</f>
        <v>5</v>
      </c>
      <c r="F178" s="132">
        <f>投放验证!M172</f>
        <v>16</v>
      </c>
      <c r="G178" s="132">
        <f>投放验证!N172</f>
        <v>24</v>
      </c>
      <c r="H178" s="132">
        <f>投放验证!O172</f>
        <v>8</v>
      </c>
      <c r="I178" s="132">
        <f>投放验证!P172</f>
        <v>7</v>
      </c>
      <c r="J178" s="132">
        <f>投放验证!Q172</f>
        <v>7</v>
      </c>
      <c r="K178" s="132">
        <f>投放验证!R172</f>
        <v>7</v>
      </c>
      <c r="L178" s="132">
        <f>投放验证!S172</f>
        <v>7</v>
      </c>
      <c r="M178" s="132">
        <f>IF(E178=0,0,MAX(求节点(战法升级!$B$11:$B$17,战法升级!C$11:C$17,I178),0))</f>
        <v>35</v>
      </c>
      <c r="N178" s="132">
        <f>IF(F178=0,0,MAX(求节点(战法升级!$B$11:$B$17,战法升级!D$11:D$17,J178),0))</f>
        <v>35</v>
      </c>
      <c r="O178" s="132">
        <f>IF(G178=0,0,MAX(求节点(战法升级!$B$11:$B$17,战法升级!E$11:E$17,K178),0))</f>
        <v>35</v>
      </c>
      <c r="P178" s="132">
        <f>IF(H178=0,0,MAX(求节点(战法升级!$B$11:$B$17,战法升级!F$11:F$17,L178),0))</f>
        <v>35</v>
      </c>
      <c r="Q178" s="132">
        <f>IF(I178="",0,MIN(E178/2,6-SUM(R178:$T178)))</f>
        <v>0</v>
      </c>
      <c r="R178" s="132">
        <f>IF(J178="",0,MIN(F178/2,6-SUM(S178:$T178)))</f>
        <v>0</v>
      </c>
      <c r="S178" s="132">
        <f>IF(K178="",0,MIN(G178/2,6-SUM(T178:$T178)))</f>
        <v>2</v>
      </c>
      <c r="T178" s="132">
        <f t="shared" si="3"/>
        <v>4</v>
      </c>
      <c r="U178" s="132">
        <f>MIN(E178,SUM(战法升星!$R166:$U166)-SUM(V178:$X178))</f>
        <v>0</v>
      </c>
      <c r="V178" s="132">
        <f>MIN(F178,SUM(战法升星!$R166:$U166)-SUM(W178:$X178))</f>
        <v>0</v>
      </c>
      <c r="W178" s="132">
        <f>MIN(G178,SUM(战法升星!$R166:$U166)-SUM($X178:X178))</f>
        <v>4</v>
      </c>
      <c r="X178" s="132">
        <f>MIN(H178,SUM(战法升星!R166:U166))</f>
        <v>8</v>
      </c>
      <c r="AK178" s="6"/>
    </row>
    <row r="179" spans="2:37" s="129" customFormat="1" x14ac:dyDescent="0.15">
      <c r="B179" s="129">
        <v>31</v>
      </c>
      <c r="C179" s="132">
        <f>[2]基础状态预期!$D179</f>
        <v>121.99245722798884</v>
      </c>
      <c r="D179" s="132">
        <f>[2]基础状态预期!$C179</f>
        <v>2270</v>
      </c>
      <c r="E179" s="132">
        <f>投放验证!L173</f>
        <v>5</v>
      </c>
      <c r="F179" s="132">
        <f>投放验证!M173</f>
        <v>16</v>
      </c>
      <c r="G179" s="132">
        <f>投放验证!N173</f>
        <v>24</v>
      </c>
      <c r="H179" s="132">
        <f>投放验证!O173</f>
        <v>8</v>
      </c>
      <c r="I179" s="132">
        <f>投放验证!P173</f>
        <v>7</v>
      </c>
      <c r="J179" s="132">
        <f>投放验证!Q173</f>
        <v>7</v>
      </c>
      <c r="K179" s="132">
        <f>投放验证!R173</f>
        <v>7</v>
      </c>
      <c r="L179" s="132">
        <f>投放验证!S173</f>
        <v>7</v>
      </c>
      <c r="M179" s="132">
        <f>IF(E179=0,0,MAX(求节点(战法升级!$B$11:$B$17,战法升级!C$11:C$17,I179),0))</f>
        <v>35</v>
      </c>
      <c r="N179" s="132">
        <f>IF(F179=0,0,MAX(求节点(战法升级!$B$11:$B$17,战法升级!D$11:D$17,J179),0))</f>
        <v>35</v>
      </c>
      <c r="O179" s="132">
        <f>IF(G179=0,0,MAX(求节点(战法升级!$B$11:$B$17,战法升级!E$11:E$17,K179),0))</f>
        <v>35</v>
      </c>
      <c r="P179" s="132">
        <f>IF(H179=0,0,MAX(求节点(战法升级!$B$11:$B$17,战法升级!F$11:F$17,L179),0))</f>
        <v>35</v>
      </c>
      <c r="Q179" s="132">
        <f>IF(I179="",0,MIN(E179/2,6-SUM(R179:$T179)))</f>
        <v>0</v>
      </c>
      <c r="R179" s="132">
        <f>IF(J179="",0,MIN(F179/2,6-SUM(S179:$T179)))</f>
        <v>0</v>
      </c>
      <c r="S179" s="132">
        <f>IF(K179="",0,MIN(G179/2,6-SUM(T179:$T179)))</f>
        <v>2</v>
      </c>
      <c r="T179" s="132">
        <f t="shared" si="3"/>
        <v>4</v>
      </c>
      <c r="U179" s="132">
        <f>MIN(E179,SUM(战法升星!$R167:$U167)-SUM(V179:$X179))</f>
        <v>0</v>
      </c>
      <c r="V179" s="132">
        <f>MIN(F179,SUM(战法升星!$R167:$U167)-SUM(W179:$X179))</f>
        <v>0</v>
      </c>
      <c r="W179" s="132">
        <f>MIN(G179,SUM(战法升星!$R167:$U167)-SUM($X179:X179))</f>
        <v>4</v>
      </c>
      <c r="X179" s="132">
        <f>MIN(H179,SUM(战法升星!R167:U167))</f>
        <v>8</v>
      </c>
      <c r="AK179" s="6"/>
    </row>
    <row r="180" spans="2:37" s="129" customFormat="1" x14ac:dyDescent="0.15">
      <c r="B180" s="129">
        <v>32</v>
      </c>
      <c r="C180" s="132">
        <f>[2]基础状态预期!$D180</f>
        <v>125.43876546297123</v>
      </c>
      <c r="D180" s="132">
        <f>[2]基础状态预期!$C180</f>
        <v>2900</v>
      </c>
      <c r="E180" s="132">
        <f>投放验证!L174</f>
        <v>5</v>
      </c>
      <c r="F180" s="132">
        <f>投放验证!M174</f>
        <v>16</v>
      </c>
      <c r="G180" s="132">
        <f>投放验证!N174</f>
        <v>24</v>
      </c>
      <c r="H180" s="132">
        <f>投放验证!O174</f>
        <v>8</v>
      </c>
      <c r="I180" s="132">
        <f>投放验证!P174</f>
        <v>7</v>
      </c>
      <c r="J180" s="132">
        <f>投放验证!Q174</f>
        <v>7</v>
      </c>
      <c r="K180" s="132">
        <f>投放验证!R174</f>
        <v>7</v>
      </c>
      <c r="L180" s="132">
        <f>投放验证!S174</f>
        <v>7</v>
      </c>
      <c r="M180" s="132">
        <f>IF(E180=0,0,MAX(求节点(战法升级!$B$11:$B$17,战法升级!C$11:C$17,I180),0))</f>
        <v>35</v>
      </c>
      <c r="N180" s="132">
        <f>IF(F180=0,0,MAX(求节点(战法升级!$B$11:$B$17,战法升级!D$11:D$17,J180),0))</f>
        <v>35</v>
      </c>
      <c r="O180" s="132">
        <f>IF(G180=0,0,MAX(求节点(战法升级!$B$11:$B$17,战法升级!E$11:E$17,K180),0))</f>
        <v>35</v>
      </c>
      <c r="P180" s="132">
        <f>IF(H180=0,0,MAX(求节点(战法升级!$B$11:$B$17,战法升级!F$11:F$17,L180),0))</f>
        <v>35</v>
      </c>
      <c r="Q180" s="132">
        <f>IF(I180="",0,MIN(E180/2,6-SUM(R180:$T180)))</f>
        <v>0</v>
      </c>
      <c r="R180" s="132">
        <f>IF(J180="",0,MIN(F180/2,6-SUM(S180:$T180)))</f>
        <v>0</v>
      </c>
      <c r="S180" s="132">
        <f>IF(K180="",0,MIN(G180/2,6-SUM(T180:$T180)))</f>
        <v>2</v>
      </c>
      <c r="T180" s="132">
        <f t="shared" si="3"/>
        <v>4</v>
      </c>
      <c r="U180" s="132">
        <f>MIN(E180,SUM(战法升星!$R168:$U168)-SUM(V180:$X180))</f>
        <v>0</v>
      </c>
      <c r="V180" s="132">
        <f>MIN(F180,SUM(战法升星!$R168:$U168)-SUM(W180:$X180))</f>
        <v>0</v>
      </c>
      <c r="W180" s="132">
        <f>MIN(G180,SUM(战法升星!$R168:$U168)-SUM($X180:X180))</f>
        <v>4</v>
      </c>
      <c r="X180" s="132">
        <f>MIN(H180,SUM(战法升星!R168:U168))</f>
        <v>8</v>
      </c>
      <c r="AK180" s="6"/>
    </row>
    <row r="181" spans="2:37" s="129" customFormat="1" x14ac:dyDescent="0.15">
      <c r="B181" s="129">
        <v>33</v>
      </c>
      <c r="C181" s="132">
        <f>[2]基础状态预期!$D181</f>
        <v>129.12105302323599</v>
      </c>
      <c r="D181" s="132">
        <f>[2]基础状态预期!$C181</f>
        <v>3710</v>
      </c>
      <c r="E181" s="132">
        <f>投放验证!L175</f>
        <v>5</v>
      </c>
      <c r="F181" s="132">
        <f>投放验证!M175</f>
        <v>16</v>
      </c>
      <c r="G181" s="132">
        <f>投放验证!N175</f>
        <v>24</v>
      </c>
      <c r="H181" s="132">
        <f>投放验证!O175</f>
        <v>8</v>
      </c>
      <c r="I181" s="132">
        <f>投放验证!P175</f>
        <v>7</v>
      </c>
      <c r="J181" s="132">
        <f>投放验证!Q175</f>
        <v>7</v>
      </c>
      <c r="K181" s="132">
        <f>投放验证!R175</f>
        <v>7</v>
      </c>
      <c r="L181" s="132">
        <f>投放验证!S175</f>
        <v>7</v>
      </c>
      <c r="M181" s="132">
        <f>IF(E181=0,0,MAX(求节点(战法升级!$B$11:$B$17,战法升级!C$11:C$17,I181),0))</f>
        <v>35</v>
      </c>
      <c r="N181" s="132">
        <f>IF(F181=0,0,MAX(求节点(战法升级!$B$11:$B$17,战法升级!D$11:D$17,J181),0))</f>
        <v>35</v>
      </c>
      <c r="O181" s="132">
        <f>IF(G181=0,0,MAX(求节点(战法升级!$B$11:$B$17,战法升级!E$11:E$17,K181),0))</f>
        <v>35</v>
      </c>
      <c r="P181" s="132">
        <f>IF(H181=0,0,MAX(求节点(战法升级!$B$11:$B$17,战法升级!F$11:F$17,L181),0))</f>
        <v>35</v>
      </c>
      <c r="Q181" s="132">
        <f>IF(I181="",0,MIN(E181/2,6-SUM(R181:$T181)))</f>
        <v>0</v>
      </c>
      <c r="R181" s="132">
        <f>IF(J181="",0,MIN(F181/2,6-SUM(S181:$T181)))</f>
        <v>0</v>
      </c>
      <c r="S181" s="132">
        <f>IF(K181="",0,MIN(G181/2,6-SUM(T181:$T181)))</f>
        <v>2</v>
      </c>
      <c r="T181" s="132">
        <f t="shared" si="3"/>
        <v>4</v>
      </c>
      <c r="U181" s="132">
        <f>MIN(E181,SUM(战法升星!$R169:$U169)-SUM(V181:$X181))</f>
        <v>0</v>
      </c>
      <c r="V181" s="132">
        <f>MIN(F181,SUM(战法升星!$R169:$U169)-SUM(W181:$X181))</f>
        <v>0</v>
      </c>
      <c r="W181" s="132">
        <f>MIN(G181,SUM(战法升星!$R169:$U169)-SUM($X181:X181))</f>
        <v>4</v>
      </c>
      <c r="X181" s="132">
        <f>MIN(H181,SUM(战法升星!R169:U169))</f>
        <v>8</v>
      </c>
      <c r="AK181" s="6"/>
    </row>
    <row r="182" spans="2:37" s="129" customFormat="1" x14ac:dyDescent="0.15">
      <c r="B182" s="129">
        <v>34</v>
      </c>
      <c r="C182" s="132">
        <f>[2]基础状态预期!$D182</f>
        <v>132.61179169042359</v>
      </c>
      <c r="D182" s="132">
        <f>[2]基础状态预期!$C182</f>
        <v>4730</v>
      </c>
      <c r="E182" s="132">
        <f>投放验证!L176</f>
        <v>5</v>
      </c>
      <c r="F182" s="132">
        <f>投放验证!M176</f>
        <v>16</v>
      </c>
      <c r="G182" s="132">
        <f>投放验证!N176</f>
        <v>24</v>
      </c>
      <c r="H182" s="132">
        <f>投放验证!O176</f>
        <v>8</v>
      </c>
      <c r="I182" s="132">
        <f>投放验证!P176</f>
        <v>7</v>
      </c>
      <c r="J182" s="132">
        <f>投放验证!Q176</f>
        <v>7</v>
      </c>
      <c r="K182" s="132">
        <f>投放验证!R176</f>
        <v>7</v>
      </c>
      <c r="L182" s="132">
        <f>投放验证!S176</f>
        <v>7</v>
      </c>
      <c r="M182" s="132">
        <f>IF(E182=0,0,MAX(求节点(战法升级!$B$11:$B$17,战法升级!C$11:C$17,I182),0))</f>
        <v>35</v>
      </c>
      <c r="N182" s="132">
        <f>IF(F182=0,0,MAX(求节点(战法升级!$B$11:$B$17,战法升级!D$11:D$17,J182),0))</f>
        <v>35</v>
      </c>
      <c r="O182" s="132">
        <f>IF(G182=0,0,MAX(求节点(战法升级!$B$11:$B$17,战法升级!E$11:E$17,K182),0))</f>
        <v>35</v>
      </c>
      <c r="P182" s="132">
        <f>IF(H182=0,0,MAX(求节点(战法升级!$B$11:$B$17,战法升级!F$11:F$17,L182),0))</f>
        <v>35</v>
      </c>
      <c r="Q182" s="132">
        <f>IF(I182="",0,MIN(E182/2,6-SUM(R182:$T182)))</f>
        <v>0</v>
      </c>
      <c r="R182" s="132">
        <f>IF(J182="",0,MIN(F182/2,6-SUM(S182:$T182)))</f>
        <v>0</v>
      </c>
      <c r="S182" s="132">
        <f>IF(K182="",0,MIN(G182/2,6-SUM(T182:$T182)))</f>
        <v>2</v>
      </c>
      <c r="T182" s="132">
        <f t="shared" si="3"/>
        <v>4</v>
      </c>
      <c r="U182" s="132">
        <f>MIN(E182,SUM(战法升星!$R170:$U170)-SUM(V182:$X182))</f>
        <v>0</v>
      </c>
      <c r="V182" s="132">
        <f>MIN(F182,SUM(战法升星!$R170:$U170)-SUM(W182:$X182))</f>
        <v>0</v>
      </c>
      <c r="W182" s="132">
        <f>MIN(G182,SUM(战法升星!$R170:$U170)-SUM($X182:X182))</f>
        <v>4</v>
      </c>
      <c r="X182" s="132">
        <f>MIN(H182,SUM(战法升星!R170:U170))</f>
        <v>8</v>
      </c>
      <c r="AK182" s="6"/>
    </row>
    <row r="183" spans="2:37" s="129" customFormat="1" x14ac:dyDescent="0.15">
      <c r="B183" s="129">
        <v>35</v>
      </c>
      <c r="C183" s="132">
        <f>[2]基础状态预期!$D183</f>
        <v>136.12035534953262</v>
      </c>
      <c r="D183" s="132">
        <f>[2]基础状态预期!$C183</f>
        <v>6020</v>
      </c>
      <c r="E183" s="132">
        <f>投放验证!L177</f>
        <v>5</v>
      </c>
      <c r="F183" s="132">
        <f>投放验证!M177</f>
        <v>16</v>
      </c>
      <c r="G183" s="132">
        <f>投放验证!N177</f>
        <v>24</v>
      </c>
      <c r="H183" s="132">
        <f>投放验证!O177</f>
        <v>8</v>
      </c>
      <c r="I183" s="132">
        <f>投放验证!P177</f>
        <v>7</v>
      </c>
      <c r="J183" s="132">
        <f>投放验证!Q177</f>
        <v>7</v>
      </c>
      <c r="K183" s="132">
        <f>投放验证!R177</f>
        <v>7</v>
      </c>
      <c r="L183" s="132">
        <f>投放验证!S177</f>
        <v>7</v>
      </c>
      <c r="M183" s="132">
        <f>IF(E183=0,0,MAX(求节点(战法升级!$B$11:$B$17,战法升级!C$11:C$17,I183),0))</f>
        <v>35</v>
      </c>
      <c r="N183" s="132">
        <f>IF(F183=0,0,MAX(求节点(战法升级!$B$11:$B$17,战法升级!D$11:D$17,J183),0))</f>
        <v>35</v>
      </c>
      <c r="O183" s="132">
        <f>IF(G183=0,0,MAX(求节点(战法升级!$B$11:$B$17,战法升级!E$11:E$17,K183),0))</f>
        <v>35</v>
      </c>
      <c r="P183" s="132">
        <f>IF(H183=0,0,MAX(求节点(战法升级!$B$11:$B$17,战法升级!F$11:F$17,L183),0))</f>
        <v>35</v>
      </c>
      <c r="Q183" s="132">
        <f>IF(I183="",0,MIN(E183/2,6-SUM(R183:$T183)))</f>
        <v>0</v>
      </c>
      <c r="R183" s="132">
        <f>IF(J183="",0,MIN(F183/2,6-SUM(S183:$T183)))</f>
        <v>0</v>
      </c>
      <c r="S183" s="132">
        <f>IF(K183="",0,MIN(G183/2,6-SUM(T183:$T183)))</f>
        <v>2</v>
      </c>
      <c r="T183" s="132">
        <f t="shared" si="3"/>
        <v>4</v>
      </c>
      <c r="U183" s="132">
        <f>MIN(E183,SUM(战法升星!$R171:$U171)-SUM(V183:$X183))</f>
        <v>0</v>
      </c>
      <c r="V183" s="132">
        <f>MIN(F183,SUM(战法升星!$R171:$U171)-SUM(W183:$X183))</f>
        <v>0</v>
      </c>
      <c r="W183" s="132">
        <f>MIN(G183,SUM(战法升星!$R171:$U171)-SUM($X183:X183))</f>
        <v>4</v>
      </c>
      <c r="X183" s="132">
        <f>MIN(H183,SUM(战法升星!R171:U171))</f>
        <v>8</v>
      </c>
      <c r="AK183" s="6"/>
    </row>
    <row r="184" spans="2:37" s="129" customFormat="1" x14ac:dyDescent="0.15">
      <c r="B184" s="129">
        <v>36</v>
      </c>
      <c r="C184" s="132">
        <f>[2]基础状态预期!$D184</f>
        <v>139.6793621861803</v>
      </c>
      <c r="D184" s="132">
        <f>[2]基础状态预期!$C184</f>
        <v>7670</v>
      </c>
      <c r="E184" s="132">
        <f>投放验证!L178</f>
        <v>5</v>
      </c>
      <c r="F184" s="132">
        <f>投放验证!M178</f>
        <v>16</v>
      </c>
      <c r="G184" s="132">
        <f>投放验证!N178</f>
        <v>24</v>
      </c>
      <c r="H184" s="132">
        <f>投放验证!O178</f>
        <v>8</v>
      </c>
      <c r="I184" s="132">
        <f>投放验证!P178</f>
        <v>7</v>
      </c>
      <c r="J184" s="132">
        <f>投放验证!Q178</f>
        <v>7</v>
      </c>
      <c r="K184" s="132">
        <f>投放验证!R178</f>
        <v>7</v>
      </c>
      <c r="L184" s="132">
        <f>投放验证!S178</f>
        <v>7</v>
      </c>
      <c r="M184" s="132">
        <f>IF(E184=0,0,MAX(求节点(战法升级!$B$11:$B$17,战法升级!C$11:C$17,I184),0))</f>
        <v>35</v>
      </c>
      <c r="N184" s="132">
        <f>IF(F184=0,0,MAX(求节点(战法升级!$B$11:$B$17,战法升级!D$11:D$17,J184),0))</f>
        <v>35</v>
      </c>
      <c r="O184" s="132">
        <f>IF(G184=0,0,MAX(求节点(战法升级!$B$11:$B$17,战法升级!E$11:E$17,K184),0))</f>
        <v>35</v>
      </c>
      <c r="P184" s="132">
        <f>IF(H184=0,0,MAX(求节点(战法升级!$B$11:$B$17,战法升级!F$11:F$17,L184),0))</f>
        <v>35</v>
      </c>
      <c r="Q184" s="132">
        <f>IF(I184="",0,MIN(E184/2,6-SUM(R184:$T184)))</f>
        <v>0</v>
      </c>
      <c r="R184" s="132">
        <f>IF(J184="",0,MIN(F184/2,6-SUM(S184:$T184)))</f>
        <v>0</v>
      </c>
      <c r="S184" s="132">
        <f>IF(K184="",0,MIN(G184/2,6-SUM(T184:$T184)))</f>
        <v>2</v>
      </c>
      <c r="T184" s="132">
        <f t="shared" si="3"/>
        <v>4</v>
      </c>
      <c r="U184" s="132">
        <f>MIN(E184,SUM(战法升星!$R172:$U172)-SUM(V184:$X184))</f>
        <v>0</v>
      </c>
      <c r="V184" s="132">
        <f>MIN(F184,SUM(战法升星!$R172:$U172)-SUM(W184:$X184))</f>
        <v>0</v>
      </c>
      <c r="W184" s="132">
        <f>MIN(G184,SUM(战法升星!$R172:$U172)-SUM($X184:X184))</f>
        <v>4</v>
      </c>
      <c r="X184" s="132">
        <f>MIN(H184,SUM(战法升星!R172:U172))</f>
        <v>8</v>
      </c>
      <c r="AK184" s="6"/>
    </row>
    <row r="185" spans="2:37" s="129" customFormat="1" x14ac:dyDescent="0.15">
      <c r="B185" s="129">
        <v>37</v>
      </c>
      <c r="C185" s="132">
        <f>[2]基础状态预期!$D185</f>
        <v>143.14123736077869</v>
      </c>
      <c r="D185" s="132">
        <f>[2]基础状态预期!$C185</f>
        <v>9770</v>
      </c>
      <c r="E185" s="132">
        <f>投放验证!L179</f>
        <v>5</v>
      </c>
      <c r="F185" s="132">
        <f>投放验证!M179</f>
        <v>16</v>
      </c>
      <c r="G185" s="132">
        <f>投放验证!N179</f>
        <v>24</v>
      </c>
      <c r="H185" s="132">
        <f>投放验证!O179</f>
        <v>8</v>
      </c>
      <c r="I185" s="132">
        <f>投放验证!P179</f>
        <v>7</v>
      </c>
      <c r="J185" s="132">
        <f>投放验证!Q179</f>
        <v>7</v>
      </c>
      <c r="K185" s="132">
        <f>投放验证!R179</f>
        <v>7</v>
      </c>
      <c r="L185" s="132">
        <f>投放验证!S179</f>
        <v>7</v>
      </c>
      <c r="M185" s="132">
        <f>IF(E185=0,0,MAX(求节点(战法升级!$B$11:$B$17,战法升级!C$11:C$17,I185),0))</f>
        <v>35</v>
      </c>
      <c r="N185" s="132">
        <f>IF(F185=0,0,MAX(求节点(战法升级!$B$11:$B$17,战法升级!D$11:D$17,J185),0))</f>
        <v>35</v>
      </c>
      <c r="O185" s="132">
        <f>IF(G185=0,0,MAX(求节点(战法升级!$B$11:$B$17,战法升级!E$11:E$17,K185),0))</f>
        <v>35</v>
      </c>
      <c r="P185" s="132">
        <f>IF(H185=0,0,MAX(求节点(战法升级!$B$11:$B$17,战法升级!F$11:F$17,L185),0))</f>
        <v>35</v>
      </c>
      <c r="Q185" s="132">
        <f>IF(I185="",0,MIN(E185/2,6-SUM(R185:$T185)))</f>
        <v>0</v>
      </c>
      <c r="R185" s="132">
        <f>IF(J185="",0,MIN(F185/2,6-SUM(S185:$T185)))</f>
        <v>0</v>
      </c>
      <c r="S185" s="132">
        <f>IF(K185="",0,MIN(G185/2,6-SUM(T185:$T185)))</f>
        <v>2</v>
      </c>
      <c r="T185" s="132">
        <f t="shared" si="3"/>
        <v>4</v>
      </c>
      <c r="U185" s="132">
        <f>MIN(E185,SUM(战法升星!$R173:$U173)-SUM(V185:$X185))</f>
        <v>0</v>
      </c>
      <c r="V185" s="132">
        <f>MIN(F185,SUM(战法升星!$R173:$U173)-SUM(W185:$X185))</f>
        <v>0</v>
      </c>
      <c r="W185" s="132">
        <f>MIN(G185,SUM(战法升星!$R173:$U173)-SUM($X185:X185))</f>
        <v>4</v>
      </c>
      <c r="X185" s="132">
        <f>MIN(H185,SUM(战法升星!R173:U173))</f>
        <v>8</v>
      </c>
      <c r="AK185" s="6"/>
    </row>
    <row r="186" spans="2:37" s="129" customFormat="1" x14ac:dyDescent="0.15">
      <c r="B186" s="129">
        <v>38</v>
      </c>
      <c r="C186" s="132">
        <f>[2]基础状态预期!$D186</f>
        <v>146.75578521325724</v>
      </c>
      <c r="D186" s="132">
        <f>[2]基础状态预期!$C186</f>
        <v>12440</v>
      </c>
      <c r="E186" s="132">
        <f>投放验证!L180</f>
        <v>5</v>
      </c>
      <c r="F186" s="132">
        <f>投放验证!M180</f>
        <v>16</v>
      </c>
      <c r="G186" s="132">
        <f>投放验证!N180</f>
        <v>24</v>
      </c>
      <c r="H186" s="132">
        <f>投放验证!O180</f>
        <v>8</v>
      </c>
      <c r="I186" s="132">
        <f>投放验证!P180</f>
        <v>7</v>
      </c>
      <c r="J186" s="132">
        <f>投放验证!Q180</f>
        <v>7</v>
      </c>
      <c r="K186" s="132">
        <f>投放验证!R180</f>
        <v>7</v>
      </c>
      <c r="L186" s="132">
        <f>投放验证!S180</f>
        <v>7</v>
      </c>
      <c r="M186" s="132">
        <f>IF(E186=0,0,MAX(求节点(战法升级!$B$11:$B$17,战法升级!C$11:C$17,I186),0))</f>
        <v>35</v>
      </c>
      <c r="N186" s="132">
        <f>IF(F186=0,0,MAX(求节点(战法升级!$B$11:$B$17,战法升级!D$11:D$17,J186),0))</f>
        <v>35</v>
      </c>
      <c r="O186" s="132">
        <f>IF(G186=0,0,MAX(求节点(战法升级!$B$11:$B$17,战法升级!E$11:E$17,K186),0))</f>
        <v>35</v>
      </c>
      <c r="P186" s="132">
        <f>IF(H186=0,0,MAX(求节点(战法升级!$B$11:$B$17,战法升级!F$11:F$17,L186),0))</f>
        <v>35</v>
      </c>
      <c r="Q186" s="132">
        <f>IF(I186="",0,MIN(E186/2,6-SUM(R186:$T186)))</f>
        <v>0</v>
      </c>
      <c r="R186" s="132">
        <f>IF(J186="",0,MIN(F186/2,6-SUM(S186:$T186)))</f>
        <v>0</v>
      </c>
      <c r="S186" s="132">
        <f>IF(K186="",0,MIN(G186/2,6-SUM(T186:$T186)))</f>
        <v>2</v>
      </c>
      <c r="T186" s="132">
        <f t="shared" si="3"/>
        <v>4</v>
      </c>
      <c r="U186" s="132">
        <f>MIN(E186,SUM(战法升星!$R174:$U174)-SUM(V186:$X186))</f>
        <v>0</v>
      </c>
      <c r="V186" s="132">
        <f>MIN(F186,SUM(战法升星!$R174:$U174)-SUM(W186:$X186))</f>
        <v>0</v>
      </c>
      <c r="W186" s="132">
        <f>MIN(G186,SUM(战法升星!$R174:$U174)-SUM($X186:X186))</f>
        <v>4</v>
      </c>
      <c r="X186" s="132">
        <f>MIN(H186,SUM(战法升星!R174:U174))</f>
        <v>8</v>
      </c>
      <c r="AK186" s="6"/>
    </row>
    <row r="187" spans="2:37" s="129" customFormat="1" x14ac:dyDescent="0.15">
      <c r="B187" s="129">
        <v>39</v>
      </c>
      <c r="C187" s="132">
        <f>[2]基础状态预期!$D187</f>
        <v>150.21349802228445</v>
      </c>
      <c r="D187" s="132">
        <f>[2]基础状态预期!$C187</f>
        <v>15860</v>
      </c>
      <c r="E187" s="132">
        <f>投放验证!L181</f>
        <v>5</v>
      </c>
      <c r="F187" s="132">
        <f>投放验证!M181</f>
        <v>16</v>
      </c>
      <c r="G187" s="132">
        <f>投放验证!N181</f>
        <v>24</v>
      </c>
      <c r="H187" s="132">
        <f>投放验证!O181</f>
        <v>8</v>
      </c>
      <c r="I187" s="132">
        <f>投放验证!P181</f>
        <v>7</v>
      </c>
      <c r="J187" s="132">
        <f>投放验证!Q181</f>
        <v>7</v>
      </c>
      <c r="K187" s="132">
        <f>投放验证!R181</f>
        <v>7</v>
      </c>
      <c r="L187" s="132">
        <f>投放验证!S181</f>
        <v>7</v>
      </c>
      <c r="M187" s="132">
        <f>IF(E187=0,0,MAX(求节点(战法升级!$B$11:$B$17,战法升级!C$11:C$17,I187),0))</f>
        <v>35</v>
      </c>
      <c r="N187" s="132">
        <f>IF(F187=0,0,MAX(求节点(战法升级!$B$11:$B$17,战法升级!D$11:D$17,J187),0))</f>
        <v>35</v>
      </c>
      <c r="O187" s="132">
        <f>IF(G187=0,0,MAX(求节点(战法升级!$B$11:$B$17,战法升级!E$11:E$17,K187),0))</f>
        <v>35</v>
      </c>
      <c r="P187" s="132">
        <f>IF(H187=0,0,MAX(求节点(战法升级!$B$11:$B$17,战法升级!F$11:F$17,L187),0))</f>
        <v>35</v>
      </c>
      <c r="Q187" s="132">
        <f>IF(I187="",0,MIN(E187/2,6-SUM(R187:$T187)))</f>
        <v>0</v>
      </c>
      <c r="R187" s="132">
        <f>IF(J187="",0,MIN(F187/2,6-SUM(S187:$T187)))</f>
        <v>0</v>
      </c>
      <c r="S187" s="132">
        <f>IF(K187="",0,MIN(G187/2,6-SUM(T187:$T187)))</f>
        <v>2</v>
      </c>
      <c r="T187" s="132">
        <f t="shared" si="3"/>
        <v>4</v>
      </c>
      <c r="U187" s="132">
        <f>MIN(E187,SUM(战法升星!$R175:$U175)-SUM(V187:$X187))</f>
        <v>0</v>
      </c>
      <c r="V187" s="132">
        <f>MIN(F187,SUM(战法升星!$R175:$U175)-SUM(W187:$X187))</f>
        <v>0</v>
      </c>
      <c r="W187" s="132">
        <f>MIN(G187,SUM(战法升星!$R175:$U175)-SUM($X187:X187))</f>
        <v>4</v>
      </c>
      <c r="X187" s="132">
        <f>MIN(H187,SUM(战法升星!R175:U175))</f>
        <v>8</v>
      </c>
      <c r="AK187" s="6"/>
    </row>
    <row r="188" spans="2:37" s="129" customFormat="1" x14ac:dyDescent="0.15">
      <c r="B188" s="129">
        <v>40</v>
      </c>
      <c r="C188" s="132">
        <f>[2]基础状态预期!$D188</f>
        <v>152.32856849044819</v>
      </c>
      <c r="D188" s="132">
        <f>[2]基础状态预期!$C188</f>
        <v>20210</v>
      </c>
      <c r="E188" s="132">
        <f>投放验证!L182</f>
        <v>5</v>
      </c>
      <c r="F188" s="132">
        <f>投放验证!M182</f>
        <v>16</v>
      </c>
      <c r="G188" s="132">
        <f>投放验证!N182</f>
        <v>24</v>
      </c>
      <c r="H188" s="132">
        <f>投放验证!O182</f>
        <v>8</v>
      </c>
      <c r="I188" s="132">
        <f>投放验证!P182</f>
        <v>7</v>
      </c>
      <c r="J188" s="132">
        <f>投放验证!Q182</f>
        <v>7</v>
      </c>
      <c r="K188" s="132">
        <f>投放验证!R182</f>
        <v>7</v>
      </c>
      <c r="L188" s="132">
        <f>投放验证!S182</f>
        <v>7</v>
      </c>
      <c r="M188" s="132">
        <f>IF(E188=0,0,MAX(求节点(战法升级!$B$11:$B$17,战法升级!C$11:C$17,I188),0))</f>
        <v>35</v>
      </c>
      <c r="N188" s="132">
        <f>IF(F188=0,0,MAX(求节点(战法升级!$B$11:$B$17,战法升级!D$11:D$17,J188),0))</f>
        <v>35</v>
      </c>
      <c r="O188" s="132">
        <f>IF(G188=0,0,MAX(求节点(战法升级!$B$11:$B$17,战法升级!E$11:E$17,K188),0))</f>
        <v>35</v>
      </c>
      <c r="P188" s="132">
        <f>IF(H188=0,0,MAX(求节点(战法升级!$B$11:$B$17,战法升级!F$11:F$17,L188),0))</f>
        <v>35</v>
      </c>
      <c r="Q188" s="132">
        <f>IF(I188="",0,MIN(E188/2,6-SUM(R188:$T188)))</f>
        <v>0</v>
      </c>
      <c r="R188" s="132">
        <f>IF(J188="",0,MIN(F188/2,6-SUM(S188:$T188)))</f>
        <v>0</v>
      </c>
      <c r="S188" s="132">
        <f>IF(K188="",0,MIN(G188/2,6-SUM(T188:$T188)))</f>
        <v>2</v>
      </c>
      <c r="T188" s="132">
        <f t="shared" si="3"/>
        <v>4</v>
      </c>
      <c r="U188" s="132">
        <f>MIN(E188,SUM(战法升星!$R176:$U176)-SUM(V188:$X188))</f>
        <v>0</v>
      </c>
      <c r="V188" s="132">
        <f>MIN(F188,SUM(战法升星!$R176:$U176)-SUM(W188:$X188))</f>
        <v>0</v>
      </c>
      <c r="W188" s="132">
        <f>MIN(G188,SUM(战法升星!$R176:$U176)-SUM($X188:X188))</f>
        <v>4</v>
      </c>
      <c r="X188" s="132">
        <f>MIN(H188,SUM(战法升星!R176:U176))</f>
        <v>8</v>
      </c>
      <c r="AK188" s="6"/>
    </row>
    <row r="189" spans="2:37" s="129" customFormat="1" x14ac:dyDescent="0.15">
      <c r="B189" s="129">
        <v>41</v>
      </c>
      <c r="C189" s="132">
        <f>[2]基础状态预期!$D189</f>
        <v>153.15627769682186</v>
      </c>
      <c r="D189" s="132">
        <f>[2]基础状态预期!$C189</f>
        <v>25760</v>
      </c>
      <c r="E189" s="132">
        <f>投放验证!L183</f>
        <v>5</v>
      </c>
      <c r="F189" s="132">
        <f>投放验证!M183</f>
        <v>16</v>
      </c>
      <c r="G189" s="132">
        <f>投放验证!N183</f>
        <v>24</v>
      </c>
      <c r="H189" s="132">
        <f>投放验证!O183</f>
        <v>8</v>
      </c>
      <c r="I189" s="132">
        <f>投放验证!P183</f>
        <v>7</v>
      </c>
      <c r="J189" s="132">
        <f>投放验证!Q183</f>
        <v>7</v>
      </c>
      <c r="K189" s="132">
        <f>投放验证!R183</f>
        <v>7</v>
      </c>
      <c r="L189" s="132">
        <f>投放验证!S183</f>
        <v>7</v>
      </c>
      <c r="M189" s="132">
        <f>IF(E189=0,0,MAX(求节点(战法升级!$B$11:$B$17,战法升级!C$11:C$17,I189),0))</f>
        <v>35</v>
      </c>
      <c r="N189" s="132">
        <f>IF(F189=0,0,MAX(求节点(战法升级!$B$11:$B$17,战法升级!D$11:D$17,J189),0))</f>
        <v>35</v>
      </c>
      <c r="O189" s="132">
        <f>IF(G189=0,0,MAX(求节点(战法升级!$B$11:$B$17,战法升级!E$11:E$17,K189),0))</f>
        <v>35</v>
      </c>
      <c r="P189" s="132">
        <f>IF(H189=0,0,MAX(求节点(战法升级!$B$11:$B$17,战法升级!F$11:F$17,L189),0))</f>
        <v>35</v>
      </c>
      <c r="Q189" s="132">
        <f>IF(I189="",0,MIN(E189/2,6-SUM(R189:$T189)))</f>
        <v>0</v>
      </c>
      <c r="R189" s="132">
        <f>IF(J189="",0,MIN(F189/2,6-SUM(S189:$T189)))</f>
        <v>0</v>
      </c>
      <c r="S189" s="132">
        <f>IF(K189="",0,MIN(G189/2,6-SUM(T189:$T189)))</f>
        <v>2</v>
      </c>
      <c r="T189" s="132">
        <f t="shared" si="3"/>
        <v>4</v>
      </c>
      <c r="U189" s="132">
        <f>MIN(E189,SUM(战法升星!$R177:$U177)-SUM(V189:$X189))</f>
        <v>0</v>
      </c>
      <c r="V189" s="132">
        <f>MIN(F189,SUM(战法升星!$R177:$U177)-SUM(W189:$X189))</f>
        <v>0</v>
      </c>
      <c r="W189" s="132">
        <f>MIN(G189,SUM(战法升星!$R177:$U177)-SUM($X189:X189))</f>
        <v>4</v>
      </c>
      <c r="X189" s="132">
        <f>MIN(H189,SUM(战法升星!R177:U177))</f>
        <v>8</v>
      </c>
      <c r="AK189" s="6"/>
    </row>
    <row r="190" spans="2:37" x14ac:dyDescent="0.15">
      <c r="B190" s="129">
        <v>42</v>
      </c>
      <c r="C190" s="132">
        <f>[2]基础状态预期!$D190</f>
        <v>153.85863088955028</v>
      </c>
      <c r="D190" s="132">
        <f>[2]基础状态预期!$C190</f>
        <v>32750</v>
      </c>
      <c r="E190" s="132">
        <f>投放验证!L184</f>
        <v>5</v>
      </c>
      <c r="F190" s="132">
        <f>投放验证!M184</f>
        <v>16</v>
      </c>
      <c r="G190" s="132">
        <f>投放验证!N184</f>
        <v>24</v>
      </c>
      <c r="H190" s="132">
        <f>投放验证!O184</f>
        <v>8</v>
      </c>
      <c r="I190" s="132">
        <f>投放验证!P184</f>
        <v>7</v>
      </c>
      <c r="J190" s="132">
        <f>投放验证!Q184</f>
        <v>7</v>
      </c>
      <c r="K190" s="132">
        <f>投放验证!R184</f>
        <v>7</v>
      </c>
      <c r="L190" s="132">
        <f>投放验证!S184</f>
        <v>7</v>
      </c>
      <c r="M190" s="132">
        <f>IF(E190=0,0,MAX(求节点(战法升级!$B$11:$B$17,战法升级!C$11:C$17,I190),0))</f>
        <v>35</v>
      </c>
      <c r="N190" s="132">
        <f>IF(F190=0,0,MAX(求节点(战法升级!$B$11:$B$17,战法升级!D$11:D$17,J190),0))</f>
        <v>35</v>
      </c>
      <c r="O190" s="132">
        <f>IF(G190=0,0,MAX(求节点(战法升级!$B$11:$B$17,战法升级!E$11:E$17,K190),0))</f>
        <v>35</v>
      </c>
      <c r="P190" s="132">
        <f>IF(H190=0,0,MAX(求节点(战法升级!$B$11:$B$17,战法升级!F$11:F$17,L190),0))</f>
        <v>35</v>
      </c>
      <c r="Q190" s="132">
        <f>IF(I190="",0,MIN(E190/2,6-SUM(R190:$T190)))</f>
        <v>0</v>
      </c>
      <c r="R190" s="132">
        <f>IF(J190="",0,MIN(F190/2,6-SUM(S190:$T190)))</f>
        <v>0</v>
      </c>
      <c r="S190" s="132">
        <f>IF(K190="",0,MIN(G190/2,6-SUM(T190:$T190)))</f>
        <v>2</v>
      </c>
      <c r="T190" s="132">
        <f t="shared" si="3"/>
        <v>4</v>
      </c>
      <c r="U190" s="132">
        <f>MIN(E190,SUM(战法升星!$R178:$U178)-SUM(V190:$X190))</f>
        <v>0</v>
      </c>
      <c r="V190" s="132">
        <f>MIN(F190,SUM(战法升星!$R178:$U178)-SUM(W190:$X190))</f>
        <v>0</v>
      </c>
      <c r="W190" s="132">
        <f>MIN(G190,SUM(战法升星!$R178:$U178)-SUM($X190:X190))</f>
        <v>4</v>
      </c>
      <c r="X190" s="132">
        <f>MIN(H190,SUM(战法升星!R178:U178))</f>
        <v>8</v>
      </c>
      <c r="Y190" s="55"/>
      <c r="Z190" s="55"/>
      <c r="AA190" s="55"/>
      <c r="AB190" s="55"/>
      <c r="AC190" s="55"/>
      <c r="AD190" s="55"/>
      <c r="AE190" s="55"/>
      <c r="AF190" s="55"/>
      <c r="AG190" s="55"/>
      <c r="AH190" s="55"/>
      <c r="AI190" s="55"/>
      <c r="AJ190" s="55"/>
    </row>
    <row r="191" spans="2:37" x14ac:dyDescent="0.15">
      <c r="B191" s="129">
        <v>43</v>
      </c>
      <c r="W191" s="55"/>
      <c r="X191" s="55"/>
      <c r="Y191" s="55"/>
      <c r="Z191" s="55"/>
      <c r="AA191" s="55"/>
      <c r="AB191" s="55"/>
      <c r="AC191" s="55"/>
      <c r="AD191" s="55"/>
      <c r="AE191" s="55"/>
      <c r="AF191" s="55"/>
      <c r="AG191" s="55"/>
      <c r="AH191" s="55"/>
      <c r="AI191" s="55"/>
      <c r="AJ191" s="55"/>
    </row>
    <row r="192" spans="2:37" x14ac:dyDescent="0.15">
      <c r="B192" s="129">
        <v>44</v>
      </c>
      <c r="W192" s="55"/>
      <c r="X192" s="55"/>
      <c r="Y192" s="55"/>
      <c r="Z192" s="55"/>
      <c r="AA192" s="55"/>
      <c r="AB192" s="55"/>
      <c r="AC192" s="55"/>
      <c r="AD192" s="55"/>
      <c r="AE192" s="55"/>
      <c r="AF192" s="55"/>
      <c r="AG192" s="55"/>
      <c r="AH192" s="55"/>
      <c r="AI192" s="55"/>
      <c r="AJ192" s="55"/>
    </row>
    <row r="193" spans="2:36" x14ac:dyDescent="0.15">
      <c r="B193" s="129">
        <v>45</v>
      </c>
      <c r="W193" s="55"/>
      <c r="X193" s="55"/>
      <c r="Y193" s="55"/>
      <c r="Z193" s="55"/>
      <c r="AA193" s="55"/>
      <c r="AB193" s="55"/>
      <c r="AC193" s="55"/>
      <c r="AD193" s="55"/>
      <c r="AE193" s="55"/>
      <c r="AF193" s="55"/>
      <c r="AG193" s="55"/>
      <c r="AH193" s="55"/>
      <c r="AI193" s="55"/>
      <c r="AJ193" s="55"/>
    </row>
    <row r="194" spans="2:36" x14ac:dyDescent="0.15">
      <c r="B194" s="129">
        <v>1</v>
      </c>
      <c r="C194" s="160" t="s">
        <v>33</v>
      </c>
      <c r="D194" s="160"/>
      <c r="E194" s="160"/>
      <c r="F194" s="160"/>
      <c r="G194" s="160"/>
      <c r="H194" s="160"/>
      <c r="I194" s="160"/>
      <c r="J194" s="160"/>
      <c r="K194" s="160"/>
      <c r="L194" s="160"/>
      <c r="M194" s="160"/>
      <c r="N194" s="160"/>
      <c r="O194" s="160"/>
      <c r="P194" s="160"/>
      <c r="Q194" s="28"/>
      <c r="R194" s="28"/>
      <c r="S194" s="28"/>
    </row>
    <row r="195" spans="2:36" x14ac:dyDescent="0.15">
      <c r="B195" s="129">
        <v>2</v>
      </c>
      <c r="C195" s="54"/>
      <c r="D195" s="54"/>
      <c r="E195" s="160" t="s">
        <v>53</v>
      </c>
      <c r="F195" s="160"/>
      <c r="G195" s="160"/>
      <c r="H195" s="160"/>
      <c r="I195" s="161" t="s">
        <v>22</v>
      </c>
      <c r="J195" s="162"/>
      <c r="K195" s="162"/>
      <c r="L195" s="163"/>
      <c r="M195" s="160" t="s">
        <v>55</v>
      </c>
      <c r="N195" s="160"/>
      <c r="O195" s="160"/>
      <c r="P195" s="160"/>
      <c r="Q195" s="160" t="s">
        <v>88</v>
      </c>
      <c r="R195" s="160"/>
      <c r="S195" s="160"/>
      <c r="T195" s="160"/>
      <c r="U195" s="160" t="s">
        <v>132</v>
      </c>
      <c r="V195" s="160"/>
      <c r="W195" s="160"/>
      <c r="X195" s="160"/>
    </row>
    <row r="196" spans="2:36" x14ac:dyDescent="0.15">
      <c r="B196" s="129">
        <v>3</v>
      </c>
      <c r="C196" s="54" t="s">
        <v>161</v>
      </c>
      <c r="D196" s="54" t="s">
        <v>28</v>
      </c>
      <c r="E196" s="54" t="s">
        <v>24</v>
      </c>
      <c r="F196" s="54" t="s">
        <v>25</v>
      </c>
      <c r="G196" s="54" t="s">
        <v>26</v>
      </c>
      <c r="H196" s="54" t="s">
        <v>184</v>
      </c>
      <c r="I196" s="54" t="s">
        <v>24</v>
      </c>
      <c r="J196" s="54" t="s">
        <v>25</v>
      </c>
      <c r="K196" s="54" t="s">
        <v>26</v>
      </c>
      <c r="L196" s="54" t="s">
        <v>184</v>
      </c>
      <c r="M196" s="54" t="s">
        <v>24</v>
      </c>
      <c r="N196" s="54" t="s">
        <v>25</v>
      </c>
      <c r="O196" s="54" t="s">
        <v>26</v>
      </c>
      <c r="P196" s="54" t="s">
        <v>184</v>
      </c>
      <c r="Q196" s="54" t="s">
        <v>6</v>
      </c>
      <c r="R196" s="54" t="s">
        <v>7</v>
      </c>
      <c r="S196" s="54" t="s">
        <v>8</v>
      </c>
      <c r="T196" s="54" t="s">
        <v>184</v>
      </c>
      <c r="U196" s="69" t="s">
        <v>6</v>
      </c>
      <c r="V196" s="69" t="s">
        <v>7</v>
      </c>
      <c r="W196" s="69" t="s">
        <v>8</v>
      </c>
      <c r="X196" s="69" t="s">
        <v>184</v>
      </c>
    </row>
    <row r="197" spans="2:36" x14ac:dyDescent="0.15">
      <c r="B197" s="129">
        <v>4</v>
      </c>
      <c r="C197" s="132">
        <f>[2]基础状态预期!$D197</f>
        <v>10.040470049930473</v>
      </c>
      <c r="D197" s="132">
        <f>[2]基础状态预期!$C197</f>
        <v>0.27500000000000002</v>
      </c>
      <c r="E197" s="62">
        <f>投放验证!L191</f>
        <v>5</v>
      </c>
      <c r="F197" s="62">
        <f>投放验证!M191</f>
        <v>12</v>
      </c>
      <c r="G197" s="62">
        <f>投放验证!N191</f>
        <v>5</v>
      </c>
      <c r="H197" s="62">
        <f>投放验证!O191</f>
        <v>0</v>
      </c>
      <c r="I197" s="62">
        <f>投放验证!P191</f>
        <v>3.130630349867602</v>
      </c>
      <c r="J197" s="62">
        <f>投放验证!Q191</f>
        <v>2</v>
      </c>
      <c r="K197" s="62">
        <f>投放验证!R191</f>
        <v>3</v>
      </c>
      <c r="L197" s="62">
        <f>投放验证!S191</f>
        <v>0</v>
      </c>
      <c r="M197" s="62">
        <f>IF(E197=0,0,MAX(求节点(战法升级!$B$11:$B$17,战法升级!C$11:C$17,I197),0))</f>
        <v>15.65315174933801</v>
      </c>
      <c r="N197" s="62">
        <f>IF(F197=0,0,MAX(求节点(战法升级!$B$11:$B$17,战法升级!D$11:D$17,J197),0))</f>
        <v>10</v>
      </c>
      <c r="O197" s="62">
        <f>IF(G197=0,0,MAX(求节点(战法升级!$B$11:$B$17,战法升级!E$11:E$17,K197),0))</f>
        <v>15</v>
      </c>
      <c r="P197" s="62">
        <f>IF(H197=0,0,MAX(求节点(战法升级!$B$11:$B$17,战法升级!F$11:F$17,L197),0))</f>
        <v>0</v>
      </c>
      <c r="Q197" s="62">
        <f>IF(I197="",0,MIN(E197/2,6-SUM(R197:$T197)))</f>
        <v>0</v>
      </c>
      <c r="R197" s="62">
        <f>IF(J197="",0,MIN(F197/2,6-SUM(S197:$T197)))</f>
        <v>3.5</v>
      </c>
      <c r="S197" s="62">
        <f>IF(K197="",0,MIN(G197/2,6-SUM(T197:$T197)))</f>
        <v>2.5</v>
      </c>
      <c r="T197" s="62">
        <f>IF(H197="",0,MIN(H197/2,6))</f>
        <v>0</v>
      </c>
      <c r="U197" s="69">
        <f>MIN(E197,SUM(战法升星!$R185:$U185)-SUM(V197:$X197))</f>
        <v>0</v>
      </c>
      <c r="V197" s="69">
        <f>MIN(F197,SUM(战法升星!$R185:$U185)-SUM(W197:$X197))</f>
        <v>0</v>
      </c>
      <c r="W197" s="69">
        <f>MIN(G197,SUM(战法升星!$R185:$U185)-SUM($X197:X197))</f>
        <v>2.0289442652543594</v>
      </c>
      <c r="X197" s="69">
        <f>MIN(H197,SUM(战法升星!R185:U185))</f>
        <v>0</v>
      </c>
    </row>
    <row r="198" spans="2:36" x14ac:dyDescent="0.15">
      <c r="B198" s="129">
        <v>5</v>
      </c>
      <c r="C198" s="132">
        <f>[2]基础状态预期!$D198</f>
        <v>19.288856680060892</v>
      </c>
      <c r="D198" s="132">
        <f>[2]基础状态预期!$C198</f>
        <v>0.82500000000000007</v>
      </c>
      <c r="E198" s="132">
        <f>投放验证!L192</f>
        <v>5</v>
      </c>
      <c r="F198" s="132">
        <f>投放验证!M192</f>
        <v>16</v>
      </c>
      <c r="G198" s="132">
        <f>投放验证!N192</f>
        <v>14</v>
      </c>
      <c r="H198" s="132">
        <f>投放验证!O192</f>
        <v>0</v>
      </c>
      <c r="I198" s="132">
        <f>投放验证!P192</f>
        <v>4.6959455248014033</v>
      </c>
      <c r="J198" s="132">
        <f>投放验证!Q192</f>
        <v>3.0965165031043558</v>
      </c>
      <c r="K198" s="132">
        <f>投放验证!R192</f>
        <v>3</v>
      </c>
      <c r="L198" s="132">
        <f>投放验证!S192</f>
        <v>0</v>
      </c>
      <c r="M198" s="132">
        <f>IF(E198=0,0,MAX(求节点(战法升级!$B$11:$B$17,战法升级!C$11:C$17,I198),0))</f>
        <v>23.479727624007015</v>
      </c>
      <c r="N198" s="132">
        <f>IF(F198=0,0,MAX(求节点(战法升级!$B$11:$B$17,战法升级!D$11:D$17,J198),0))</f>
        <v>15.482582515521779</v>
      </c>
      <c r="O198" s="132">
        <f>IF(G198=0,0,MAX(求节点(战法升级!$B$11:$B$17,战法升级!E$11:E$17,K198),0))</f>
        <v>15</v>
      </c>
      <c r="P198" s="132">
        <f>IF(H198=0,0,MAX(求节点(战法升级!$B$11:$B$17,战法升级!F$11:F$17,L198),0))</f>
        <v>0</v>
      </c>
      <c r="Q198" s="132">
        <f>IF(I198="",0,MIN(E198/2,6-SUM(R198:$T198)))</f>
        <v>0</v>
      </c>
      <c r="R198" s="132">
        <f>IF(J198="",0,MIN(F198/2,6-SUM(S198:$T198)))</f>
        <v>0</v>
      </c>
      <c r="S198" s="132">
        <f>IF(K198="",0,MIN(G198/2,6-SUM(T198:$T198)))</f>
        <v>6</v>
      </c>
      <c r="T198" s="132">
        <f t="shared" ref="T198:T235" si="4">IF(H198="",0,MIN(H198/2,6))</f>
        <v>0</v>
      </c>
      <c r="U198" s="137">
        <f>MIN(E198,SUM(战法升星!$R186:$U186)-SUM(V198:$X198))</f>
        <v>0</v>
      </c>
      <c r="V198" s="137">
        <f>MIN(F198,SUM(战法升星!$R186:$U186)-SUM(W198:$X198))</f>
        <v>0</v>
      </c>
      <c r="W198" s="137">
        <f>MIN(G198,SUM(战法升星!$R186:$U186)-SUM($X198:X198))</f>
        <v>6</v>
      </c>
      <c r="X198" s="137">
        <f>MIN(H198,SUM(战法升星!R186:U186))</f>
        <v>0</v>
      </c>
    </row>
    <row r="199" spans="2:36" x14ac:dyDescent="0.15">
      <c r="B199" s="129">
        <v>6</v>
      </c>
      <c r="C199" s="132">
        <f>[2]基础状态预期!$D199</f>
        <v>27.144641112884834</v>
      </c>
      <c r="D199" s="132">
        <f>[2]基础状态预期!$C199</f>
        <v>1.6500000000000001</v>
      </c>
      <c r="E199" s="132">
        <f>投放验证!L193</f>
        <v>5</v>
      </c>
      <c r="F199" s="132">
        <f>投放验证!M193</f>
        <v>16</v>
      </c>
      <c r="G199" s="132">
        <f>投放验证!N193</f>
        <v>23</v>
      </c>
      <c r="H199" s="132">
        <f>投放验证!O193</f>
        <v>0</v>
      </c>
      <c r="I199" s="132">
        <f>投放验证!P193</f>
        <v>5.388508263673697</v>
      </c>
      <c r="J199" s="132">
        <f>投放验证!Q193</f>
        <v>3.7954848237159875</v>
      </c>
      <c r="K199" s="132">
        <f>投放验证!R193</f>
        <v>3</v>
      </c>
      <c r="L199" s="132">
        <f>投放验证!S193</f>
        <v>0</v>
      </c>
      <c r="M199" s="132">
        <f>IF(E199=0,0,MAX(求节点(战法升级!$B$11:$B$17,战法升级!C$11:C$17,I199),0))</f>
        <v>26.942541318368484</v>
      </c>
      <c r="N199" s="132">
        <f>IF(F199=0,0,MAX(求节点(战法升级!$B$11:$B$17,战法升级!D$11:D$17,J199),0))</f>
        <v>18.977424118579936</v>
      </c>
      <c r="O199" s="132">
        <f>IF(G199=0,0,MAX(求节点(战法升级!$B$11:$B$17,战法升级!E$11:E$17,K199),0))</f>
        <v>15</v>
      </c>
      <c r="P199" s="132">
        <f>IF(H199=0,0,MAX(求节点(战法升级!$B$11:$B$17,战法升级!F$11:F$17,L199),0))</f>
        <v>0</v>
      </c>
      <c r="Q199" s="132">
        <f>IF(I199="",0,MIN(E199/2,6-SUM(R199:$T199)))</f>
        <v>0</v>
      </c>
      <c r="R199" s="132">
        <f>IF(J199="",0,MIN(F199/2,6-SUM(S199:$T199)))</f>
        <v>0</v>
      </c>
      <c r="S199" s="132">
        <f>IF(K199="",0,MIN(G199/2,6-SUM(T199:$T199)))</f>
        <v>6</v>
      </c>
      <c r="T199" s="132">
        <f t="shared" si="4"/>
        <v>0</v>
      </c>
      <c r="U199" s="137">
        <f>MIN(E199,SUM(战法升星!$R187:$U187)-SUM(V199:$X199))</f>
        <v>0</v>
      </c>
      <c r="V199" s="137">
        <f>MIN(F199,SUM(战法升星!$R187:$U187)-SUM(W199:$X199))</f>
        <v>0</v>
      </c>
      <c r="W199" s="137">
        <f>MIN(G199,SUM(战法升星!$R187:$U187)-SUM($X199:X199))</f>
        <v>6.3264982471096332</v>
      </c>
      <c r="X199" s="137">
        <f>MIN(H199,SUM(战法升星!R187:U187))</f>
        <v>0</v>
      </c>
    </row>
    <row r="200" spans="2:36" x14ac:dyDescent="0.15">
      <c r="B200" s="129">
        <v>7</v>
      </c>
      <c r="C200" s="132">
        <f>[2]基础状态预期!$D200</f>
        <v>33.399598377161809</v>
      </c>
      <c r="D200" s="132">
        <f>[2]基础状态预期!$C200</f>
        <v>2.75</v>
      </c>
      <c r="E200" s="132">
        <f>投放验证!L194</f>
        <v>5</v>
      </c>
      <c r="F200" s="132">
        <f>投放验证!M194</f>
        <v>16</v>
      </c>
      <c r="G200" s="132">
        <f>投放验证!N194</f>
        <v>24</v>
      </c>
      <c r="H200" s="132">
        <f>投放验证!O194</f>
        <v>0</v>
      </c>
      <c r="I200" s="132">
        <f>投放验证!P194</f>
        <v>5.9988601716328738</v>
      </c>
      <c r="J200" s="132">
        <f>投放验证!Q194</f>
        <v>4.2923664902798748</v>
      </c>
      <c r="K200" s="132">
        <f>投放验证!R194</f>
        <v>3.3785242562985331</v>
      </c>
      <c r="L200" s="132">
        <f>投放验证!S194</f>
        <v>0</v>
      </c>
      <c r="M200" s="132">
        <f>IF(E200=0,0,MAX(求节点(战法升级!$B$11:$B$17,战法升级!C$11:C$17,I200),0))</f>
        <v>29.994300858164369</v>
      </c>
      <c r="N200" s="132">
        <f>IF(F200=0,0,MAX(求节点(战法升级!$B$11:$B$17,战法升级!D$11:D$17,J200),0))</f>
        <v>21.461832451399374</v>
      </c>
      <c r="O200" s="132">
        <f>IF(G200=0,0,MAX(求节点(战法升级!$B$11:$B$17,战法升级!E$11:E$17,K200),0))</f>
        <v>16.892621281492666</v>
      </c>
      <c r="P200" s="132">
        <f>IF(H200=0,0,MAX(求节点(战法升级!$B$11:$B$17,战法升级!F$11:F$17,L200),0))</f>
        <v>0</v>
      </c>
      <c r="Q200" s="132">
        <f>IF(I200="",0,MIN(E200/2,6-SUM(R200:$T200)))</f>
        <v>0</v>
      </c>
      <c r="R200" s="132">
        <f>IF(J200="",0,MIN(F200/2,6-SUM(S200:$T200)))</f>
        <v>0</v>
      </c>
      <c r="S200" s="132">
        <f>IF(K200="",0,MIN(G200/2,6-SUM(T200:$T200)))</f>
        <v>6</v>
      </c>
      <c r="T200" s="132">
        <f t="shared" si="4"/>
        <v>0</v>
      </c>
      <c r="U200" s="137">
        <f>MIN(E200,SUM(战法升星!$R188:$U188)-SUM(V200:$X200))</f>
        <v>0</v>
      </c>
      <c r="V200" s="137">
        <f>MIN(F200,SUM(战法升星!$R188:$U188)-SUM(W200:$X200))</f>
        <v>0</v>
      </c>
      <c r="W200" s="137">
        <f>MIN(G200,SUM(战法升星!$R188:$U188)-SUM($X200:X200))</f>
        <v>12</v>
      </c>
      <c r="X200" s="137">
        <f>MIN(H200,SUM(战法升星!R188:U188))</f>
        <v>0</v>
      </c>
    </row>
    <row r="201" spans="2:36" x14ac:dyDescent="0.15">
      <c r="B201" s="129">
        <v>8</v>
      </c>
      <c r="C201" s="132">
        <f>[2]基础状态预期!$D201</f>
        <v>38.848984787984186</v>
      </c>
      <c r="D201" s="132">
        <f>[2]基础状态预期!$C201</f>
        <v>4.125</v>
      </c>
      <c r="E201" s="132">
        <f>投放验证!L195</f>
        <v>5</v>
      </c>
      <c r="F201" s="132">
        <f>投放验证!M195</f>
        <v>16</v>
      </c>
      <c r="G201" s="132">
        <f>投放验证!N195</f>
        <v>24</v>
      </c>
      <c r="H201" s="132">
        <f>投放验证!O195</f>
        <v>0</v>
      </c>
      <c r="I201" s="132">
        <f>投放验证!P195</f>
        <v>6.3809000282909221</v>
      </c>
      <c r="J201" s="132">
        <f>投放验证!Q195</f>
        <v>4.7856465883072268</v>
      </c>
      <c r="K201" s="132">
        <f>投放验证!R195</f>
        <v>3.9046896941943752</v>
      </c>
      <c r="L201" s="132">
        <f>投放验证!S195</f>
        <v>0</v>
      </c>
      <c r="M201" s="132">
        <f>IF(E201=0,0,MAX(求节点(战法升级!$B$11:$B$17,战法升级!C$11:C$17,I201),0))</f>
        <v>31.904500141454612</v>
      </c>
      <c r="N201" s="132">
        <f>IF(F201=0,0,MAX(求节点(战法升级!$B$11:$B$17,战法升级!D$11:D$17,J201),0))</f>
        <v>23.928232941536134</v>
      </c>
      <c r="O201" s="132">
        <f>IF(G201=0,0,MAX(求节点(战法升级!$B$11:$B$17,战法升级!E$11:E$17,K201),0))</f>
        <v>19.523448470971875</v>
      </c>
      <c r="P201" s="132">
        <f>IF(H201=0,0,MAX(求节点(战法升级!$B$11:$B$17,战法升级!F$11:F$17,L201),0))</f>
        <v>0</v>
      </c>
      <c r="Q201" s="132">
        <f>IF(I201="",0,MIN(E201/2,6-SUM(R201:$T201)))</f>
        <v>0</v>
      </c>
      <c r="R201" s="132">
        <f>IF(J201="",0,MIN(F201/2,6-SUM(S201:$T201)))</f>
        <v>0</v>
      </c>
      <c r="S201" s="132">
        <f>IF(K201="",0,MIN(G201/2,6-SUM(T201:$T201)))</f>
        <v>6</v>
      </c>
      <c r="T201" s="132">
        <f t="shared" si="4"/>
        <v>0</v>
      </c>
      <c r="U201" s="137">
        <f>MIN(E201,SUM(战法升星!$R189:$U189)-SUM(V201:$X201))</f>
        <v>0</v>
      </c>
      <c r="V201" s="137">
        <f>MIN(F201,SUM(战法升星!$R189:$U189)-SUM(W201:$X201))</f>
        <v>0</v>
      </c>
      <c r="W201" s="137">
        <f>MIN(G201,SUM(战法升星!$R189:$U189)-SUM($X201:X201))</f>
        <v>12</v>
      </c>
      <c r="X201" s="137">
        <f>MIN(H201,SUM(战法升星!R189:U189))</f>
        <v>0</v>
      </c>
    </row>
    <row r="202" spans="2:36" x14ac:dyDescent="0.15">
      <c r="B202" s="129">
        <v>9</v>
      </c>
      <c r="C202" s="132">
        <f>[2]基础状态预期!$D202</f>
        <v>42.643360270022924</v>
      </c>
      <c r="D202" s="132">
        <f>[2]基础状态预期!$C202</f>
        <v>5.5</v>
      </c>
      <c r="E202" s="132">
        <f>投放验证!L196</f>
        <v>5</v>
      </c>
      <c r="F202" s="132">
        <f>投放验证!M196</f>
        <v>16</v>
      </c>
      <c r="G202" s="132">
        <f>投放验证!N196</f>
        <v>24</v>
      </c>
      <c r="H202" s="132">
        <f>投放验证!O196</f>
        <v>0</v>
      </c>
      <c r="I202" s="132">
        <f>投放验证!P196</f>
        <v>6.7623699707654072</v>
      </c>
      <c r="J202" s="132">
        <f>投放验证!Q196</f>
        <v>5.1394633431672894</v>
      </c>
      <c r="K202" s="132">
        <f>投放验证!R196</f>
        <v>4.2154275660451086</v>
      </c>
      <c r="L202" s="132">
        <f>投放验证!S196</f>
        <v>0</v>
      </c>
      <c r="M202" s="132">
        <f>IF(E202=0,0,MAX(求节点(战法升级!$B$11:$B$17,战法升级!C$11:C$17,I202),0))</f>
        <v>33.811849853827034</v>
      </c>
      <c r="N202" s="132">
        <f>IF(F202=0,0,MAX(求节点(战法升级!$B$11:$B$17,战法升级!D$11:D$17,J202),0))</f>
        <v>25.697316715836447</v>
      </c>
      <c r="O202" s="132">
        <f>IF(G202=0,0,MAX(求节点(战法升级!$B$11:$B$17,战法升级!E$11:E$17,K202),0))</f>
        <v>21.077137830225542</v>
      </c>
      <c r="P202" s="132">
        <f>IF(H202=0,0,MAX(求节点(战法升级!$B$11:$B$17,战法升级!F$11:F$17,L202),0))</f>
        <v>0</v>
      </c>
      <c r="Q202" s="132">
        <f>IF(I202="",0,MIN(E202/2,6-SUM(R202:$T202)))</f>
        <v>0</v>
      </c>
      <c r="R202" s="132">
        <f>IF(J202="",0,MIN(F202/2,6-SUM(S202:$T202)))</f>
        <v>0</v>
      </c>
      <c r="S202" s="132">
        <f>IF(K202="",0,MIN(G202/2,6-SUM(T202:$T202)))</f>
        <v>6</v>
      </c>
      <c r="T202" s="132">
        <f t="shared" si="4"/>
        <v>0</v>
      </c>
      <c r="U202" s="137">
        <f>MIN(E202,SUM(战法升星!$R190:$U190)-SUM(V202:$X202))</f>
        <v>0</v>
      </c>
      <c r="V202" s="137">
        <f>MIN(F202,SUM(战法升星!$R190:$U190)-SUM(W202:$X202))</f>
        <v>0</v>
      </c>
      <c r="W202" s="137">
        <f>MIN(G202,SUM(战法升星!$R190:$U190)-SUM($X202:X202))</f>
        <v>12</v>
      </c>
      <c r="X202" s="137">
        <f>MIN(H202,SUM(战法升星!R190:U190))</f>
        <v>0</v>
      </c>
    </row>
    <row r="203" spans="2:36" x14ac:dyDescent="0.15">
      <c r="B203" s="129">
        <v>10</v>
      </c>
      <c r="C203" s="132">
        <f>[2]基础状态预期!$D203</f>
        <v>48.493134765265182</v>
      </c>
      <c r="D203" s="132">
        <f>[2]基础状态预期!$C203</f>
        <v>8.25</v>
      </c>
      <c r="E203" s="132">
        <f>投放验证!L197</f>
        <v>5</v>
      </c>
      <c r="F203" s="132">
        <f>投放验证!M197</f>
        <v>16</v>
      </c>
      <c r="G203" s="132">
        <f>投放验证!N197</f>
        <v>24</v>
      </c>
      <c r="H203" s="132">
        <f>投放验证!O197</f>
        <v>0</v>
      </c>
      <c r="I203" s="132">
        <f>投放验证!P197</f>
        <v>7</v>
      </c>
      <c r="J203" s="132">
        <f>投放验证!Q197</f>
        <v>5.6108752009053573</v>
      </c>
      <c r="K203" s="132">
        <f>投放验证!R197</f>
        <v>4.7182668809657144</v>
      </c>
      <c r="L203" s="132">
        <f>投放验证!S197</f>
        <v>0</v>
      </c>
      <c r="M203" s="132">
        <f>IF(E203=0,0,MAX(求节点(战法升级!$B$11:$B$17,战法升级!C$11:C$17,I203),0))</f>
        <v>35</v>
      </c>
      <c r="N203" s="132">
        <f>IF(F203=0,0,MAX(求节点(战法升级!$B$11:$B$17,战法升级!D$11:D$17,J203),0))</f>
        <v>28.054376004526787</v>
      </c>
      <c r="O203" s="132">
        <f>IF(G203=0,0,MAX(求节点(战法升级!$B$11:$B$17,战法升级!E$11:E$17,K203),0))</f>
        <v>23.591334404828572</v>
      </c>
      <c r="P203" s="132">
        <f>IF(H203=0,0,MAX(求节点(战法升级!$B$11:$B$17,战法升级!F$11:F$17,L203),0))</f>
        <v>0</v>
      </c>
      <c r="Q203" s="132">
        <f>IF(I203="",0,MIN(E203/2,6-SUM(R203:$T203)))</f>
        <v>0</v>
      </c>
      <c r="R203" s="132">
        <f>IF(J203="",0,MIN(F203/2,6-SUM(S203:$T203)))</f>
        <v>0</v>
      </c>
      <c r="S203" s="132">
        <f>IF(K203="",0,MIN(G203/2,6-SUM(T203:$T203)))</f>
        <v>6</v>
      </c>
      <c r="T203" s="132">
        <f t="shared" si="4"/>
        <v>0</v>
      </c>
      <c r="U203" s="137">
        <f>MIN(E203,SUM(战法升星!$R191:$U191)-SUM(V203:$X203))</f>
        <v>0</v>
      </c>
      <c r="V203" s="137">
        <f>MIN(F203,SUM(战法升星!$R191:$U191)-SUM(W203:$X203))</f>
        <v>0</v>
      </c>
      <c r="W203" s="137">
        <f>MIN(G203,SUM(战法升星!$R191:$U191)-SUM($X203:X203))</f>
        <v>12</v>
      </c>
      <c r="X203" s="137">
        <f>MIN(H203,SUM(战法升星!R191:U191))</f>
        <v>0</v>
      </c>
    </row>
    <row r="204" spans="2:36" x14ac:dyDescent="0.15">
      <c r="B204" s="129">
        <v>11</v>
      </c>
      <c r="C204" s="132">
        <f>[2]基础状态预期!$D204</f>
        <v>52.559419343629337</v>
      </c>
      <c r="D204" s="132">
        <f>[2]基础状态预期!$C204</f>
        <v>11</v>
      </c>
      <c r="E204" s="132">
        <f>投放验证!L198</f>
        <v>5</v>
      </c>
      <c r="F204" s="132">
        <f>投放验证!M198</f>
        <v>16</v>
      </c>
      <c r="G204" s="132">
        <f>投放验证!N198</f>
        <v>24</v>
      </c>
      <c r="H204" s="132">
        <f>投放验证!O198</f>
        <v>0</v>
      </c>
      <c r="I204" s="132">
        <f>投放验证!P198</f>
        <v>7</v>
      </c>
      <c r="J204" s="132">
        <f>投放验证!Q198</f>
        <v>6.0280225851481433</v>
      </c>
      <c r="K204" s="132">
        <f>投放验证!R198</f>
        <v>5.0965574241580196</v>
      </c>
      <c r="L204" s="132">
        <f>投放验证!S198</f>
        <v>0</v>
      </c>
      <c r="M204" s="132">
        <f>IF(E204=0,0,MAX(求节点(战法升级!$B$11:$B$17,战法升级!C$11:C$17,I204),0))</f>
        <v>35</v>
      </c>
      <c r="N204" s="132">
        <f>IF(F204=0,0,MAX(求节点(战法升级!$B$11:$B$17,战法升级!D$11:D$17,J204),0))</f>
        <v>30.140112925740716</v>
      </c>
      <c r="O204" s="132">
        <f>IF(G204=0,0,MAX(求节点(战法升级!$B$11:$B$17,战法升级!E$11:E$17,K204),0))</f>
        <v>25.4827871207901</v>
      </c>
      <c r="P204" s="132">
        <f>IF(H204=0,0,MAX(求节点(战法升级!$B$11:$B$17,战法升级!F$11:F$17,L204),0))</f>
        <v>0</v>
      </c>
      <c r="Q204" s="132">
        <f>IF(I204="",0,MIN(E204/2,6-SUM(R204:$T204)))</f>
        <v>0</v>
      </c>
      <c r="R204" s="132">
        <f>IF(J204="",0,MIN(F204/2,6-SUM(S204:$T204)))</f>
        <v>0</v>
      </c>
      <c r="S204" s="132">
        <f>IF(K204="",0,MIN(G204/2,6-SUM(T204:$T204)))</f>
        <v>6</v>
      </c>
      <c r="T204" s="132">
        <f t="shared" si="4"/>
        <v>0</v>
      </c>
      <c r="U204" s="137">
        <f>MIN(E204,SUM(战法升星!$R192:$U192)-SUM(V204:$X204))</f>
        <v>0</v>
      </c>
      <c r="V204" s="137">
        <f>MIN(F204,SUM(战法升星!$R192:$U192)-SUM(W204:$X204))</f>
        <v>0</v>
      </c>
      <c r="W204" s="137">
        <f>MIN(G204,SUM(战法升星!$R192:$U192)-SUM($X204:X204))</f>
        <v>12</v>
      </c>
      <c r="X204" s="137">
        <f>MIN(H204,SUM(战法升星!R192:U192))</f>
        <v>0</v>
      </c>
    </row>
    <row r="205" spans="2:36" x14ac:dyDescent="0.15">
      <c r="B205" s="129">
        <v>12</v>
      </c>
      <c r="C205" s="132">
        <f>[2]基础状态预期!$D205</f>
        <v>58.560986008166232</v>
      </c>
      <c r="D205" s="132">
        <f>[2]基础状态预期!$C205</f>
        <v>16.5</v>
      </c>
      <c r="E205" s="132">
        <f>投放验证!L199</f>
        <v>5</v>
      </c>
      <c r="F205" s="132">
        <f>投放验证!M199</f>
        <v>16</v>
      </c>
      <c r="G205" s="132">
        <f>投放验证!N199</f>
        <v>24</v>
      </c>
      <c r="H205" s="132">
        <f>投放验证!O199</f>
        <v>0</v>
      </c>
      <c r="I205" s="132">
        <f>投放验证!P199</f>
        <v>7</v>
      </c>
      <c r="J205" s="132">
        <f>投放验证!Q199</f>
        <v>6.4503123889361422</v>
      </c>
      <c r="K205" s="132">
        <f>投放验证!R199</f>
        <v>5.5289821832369306</v>
      </c>
      <c r="L205" s="132">
        <f>投放验证!S199</f>
        <v>0</v>
      </c>
      <c r="M205" s="132">
        <f>IF(E205=0,0,MAX(求节点(战法升级!$B$11:$B$17,战法升级!C$11:C$17,I205),0))</f>
        <v>35</v>
      </c>
      <c r="N205" s="132">
        <f>IF(F205=0,0,MAX(求节点(战法升级!$B$11:$B$17,战法升级!D$11:D$17,J205),0))</f>
        <v>32.251561944680709</v>
      </c>
      <c r="O205" s="132">
        <f>IF(G205=0,0,MAX(求节点(战法升级!$B$11:$B$17,战法升级!E$11:E$17,K205),0))</f>
        <v>27.644910916184653</v>
      </c>
      <c r="P205" s="132">
        <f>IF(H205=0,0,MAX(求节点(战法升级!$B$11:$B$17,战法升级!F$11:F$17,L205),0))</f>
        <v>0</v>
      </c>
      <c r="Q205" s="132">
        <f>IF(I205="",0,MIN(E205/2,6-SUM(R205:$T205)))</f>
        <v>0</v>
      </c>
      <c r="R205" s="132">
        <f>IF(J205="",0,MIN(F205/2,6-SUM(S205:$T205)))</f>
        <v>0</v>
      </c>
      <c r="S205" s="132">
        <f>IF(K205="",0,MIN(G205/2,6-SUM(T205:$T205)))</f>
        <v>6</v>
      </c>
      <c r="T205" s="132">
        <f t="shared" si="4"/>
        <v>0</v>
      </c>
      <c r="U205" s="137">
        <f>MIN(E205,SUM(战法升星!$R193:$U193)-SUM(V205:$X205))</f>
        <v>0</v>
      </c>
      <c r="V205" s="137">
        <f>MIN(F205,SUM(战法升星!$R193:$U193)-SUM(W205:$X205))</f>
        <v>0</v>
      </c>
      <c r="W205" s="137">
        <f>MIN(G205,SUM(战法升星!$R193:$U193)-SUM($X205:X205))</f>
        <v>12</v>
      </c>
      <c r="X205" s="137">
        <f>MIN(H205,SUM(战法升星!R193:U193))</f>
        <v>0</v>
      </c>
    </row>
    <row r="206" spans="2:36" x14ac:dyDescent="0.15">
      <c r="B206" s="129">
        <v>13</v>
      </c>
      <c r="C206" s="132">
        <f>[2]基础状态预期!$D206</f>
        <v>64.247064283227857</v>
      </c>
      <c r="D206" s="132">
        <f>[2]基础状态预期!$C206</f>
        <v>24.750000000000004</v>
      </c>
      <c r="E206" s="132">
        <f>投放验证!L200</f>
        <v>5</v>
      </c>
      <c r="F206" s="132">
        <f>投放验证!M200</f>
        <v>16</v>
      </c>
      <c r="G206" s="132">
        <f>投放验证!N200</f>
        <v>24</v>
      </c>
      <c r="H206" s="132">
        <f>投放验证!O200</f>
        <v>2</v>
      </c>
      <c r="I206" s="132">
        <f>投放验证!P200</f>
        <v>7</v>
      </c>
      <c r="J206" s="132">
        <f>投放验证!Q200</f>
        <v>7</v>
      </c>
      <c r="K206" s="132">
        <f>投放验证!R200</f>
        <v>6.0550886249459257</v>
      </c>
      <c r="L206" s="132">
        <f>投放验证!S200</f>
        <v>3</v>
      </c>
      <c r="M206" s="132">
        <f>IF(E206=0,0,MAX(求节点(战法升级!$B$11:$B$17,战法升级!C$11:C$17,I206),0))</f>
        <v>35</v>
      </c>
      <c r="N206" s="132">
        <f>IF(F206=0,0,MAX(求节点(战法升级!$B$11:$B$17,战法升级!D$11:D$17,J206),0))</f>
        <v>35</v>
      </c>
      <c r="O206" s="132">
        <f>IF(G206=0,0,MAX(求节点(战法升级!$B$11:$B$17,战法升级!E$11:E$17,K206),0))</f>
        <v>30.275443124729627</v>
      </c>
      <c r="P206" s="132">
        <f>IF(H206=0,0,MAX(求节点(战法升级!$B$11:$B$17,战法升级!F$11:F$17,L206),0))</f>
        <v>15</v>
      </c>
      <c r="Q206" s="132">
        <f>IF(I206="",0,MIN(E206/2,6-SUM(R206:$T206)))</f>
        <v>0</v>
      </c>
      <c r="R206" s="132">
        <f>IF(J206="",0,MIN(F206/2,6-SUM(S206:$T206)))</f>
        <v>0</v>
      </c>
      <c r="S206" s="132">
        <f>IF(K206="",0,MIN(G206/2,6-SUM(T206:$T206)))</f>
        <v>5</v>
      </c>
      <c r="T206" s="132">
        <f t="shared" si="4"/>
        <v>1</v>
      </c>
      <c r="U206" s="137">
        <f>MIN(E206,SUM(战法升星!$R194:$U194)-SUM(V206:$X206))</f>
        <v>0</v>
      </c>
      <c r="V206" s="137">
        <f>MIN(F206,SUM(战法升星!$R194:$U194)-SUM(W206:$X206))</f>
        <v>0</v>
      </c>
      <c r="W206" s="137">
        <f>MIN(G206,SUM(战法升星!$R194:$U194)-SUM($X206:X206))</f>
        <v>10</v>
      </c>
      <c r="X206" s="137">
        <f>MIN(H206,SUM(战法升星!R194:U194))</f>
        <v>2</v>
      </c>
    </row>
    <row r="207" spans="2:36" x14ac:dyDescent="0.15">
      <c r="B207" s="129">
        <v>14</v>
      </c>
      <c r="C207" s="132">
        <f>[2]基础状态预期!$D207</f>
        <v>68.518369035696878</v>
      </c>
      <c r="D207" s="132">
        <f>[2]基础状态预期!$C207</f>
        <v>33</v>
      </c>
      <c r="E207" s="132">
        <f>投放验证!L201</f>
        <v>5</v>
      </c>
      <c r="F207" s="132">
        <f>投放验证!M201</f>
        <v>16</v>
      </c>
      <c r="G207" s="132">
        <f>投放验证!N201</f>
        <v>24</v>
      </c>
      <c r="H207" s="132">
        <f>投放验证!O201</f>
        <v>5</v>
      </c>
      <c r="I207" s="132">
        <f>投放验证!P201</f>
        <v>7</v>
      </c>
      <c r="J207" s="132">
        <f>投放验证!Q201</f>
        <v>7</v>
      </c>
      <c r="K207" s="132">
        <f>投放验证!R201</f>
        <v>6.3136606032473317</v>
      </c>
      <c r="L207" s="132">
        <f>投放验证!S201</f>
        <v>3</v>
      </c>
      <c r="M207" s="132">
        <f>IF(E207=0,0,MAX(求节点(战法升级!$B$11:$B$17,战法升级!C$11:C$17,I207),0))</f>
        <v>35</v>
      </c>
      <c r="N207" s="132">
        <f>IF(F207=0,0,MAX(求节点(战法升级!$B$11:$B$17,战法升级!D$11:D$17,J207),0))</f>
        <v>35</v>
      </c>
      <c r="O207" s="132">
        <f>IF(G207=0,0,MAX(求节点(战法升级!$B$11:$B$17,战法升级!E$11:E$17,K207),0))</f>
        <v>31.568303016236658</v>
      </c>
      <c r="P207" s="132">
        <f>IF(H207=0,0,MAX(求节点(战法升级!$B$11:$B$17,战法升级!F$11:F$17,L207),0))</f>
        <v>15</v>
      </c>
      <c r="Q207" s="132">
        <f>IF(I207="",0,MIN(E207/2,6-SUM(R207:$T207)))</f>
        <v>0</v>
      </c>
      <c r="R207" s="132">
        <f>IF(J207="",0,MIN(F207/2,6-SUM(S207:$T207)))</f>
        <v>0</v>
      </c>
      <c r="S207" s="132">
        <f>IF(K207="",0,MIN(G207/2,6-SUM(T207:$T207)))</f>
        <v>3.5</v>
      </c>
      <c r="T207" s="132">
        <f t="shared" si="4"/>
        <v>2.5</v>
      </c>
      <c r="U207" s="137">
        <f>MIN(E207,SUM(战法升星!$R195:$U195)-SUM(V207:$X207))</f>
        <v>0</v>
      </c>
      <c r="V207" s="137">
        <f>MIN(F207,SUM(战法升星!$R195:$U195)-SUM(W207:$X207))</f>
        <v>0</v>
      </c>
      <c r="W207" s="137">
        <f>MIN(G207,SUM(战法升星!$R195:$U195)-SUM($X207:X207))</f>
        <v>7</v>
      </c>
      <c r="X207" s="137">
        <f>MIN(H207,SUM(战法升星!R195:U195))</f>
        <v>5</v>
      </c>
    </row>
    <row r="208" spans="2:36" x14ac:dyDescent="0.15">
      <c r="B208" s="129">
        <v>15</v>
      </c>
      <c r="C208" s="132">
        <f>[2]基础状态预期!$D208</f>
        <v>71.7664716439551</v>
      </c>
      <c r="D208" s="132">
        <f>[2]基础状态预期!$C208</f>
        <v>41.25</v>
      </c>
      <c r="E208" s="132">
        <f>投放验证!L202</f>
        <v>5</v>
      </c>
      <c r="F208" s="132">
        <f>投放验证!M202</f>
        <v>16</v>
      </c>
      <c r="G208" s="132">
        <f>投放验证!N202</f>
        <v>24</v>
      </c>
      <c r="H208" s="132">
        <f>投放验证!O202</f>
        <v>8</v>
      </c>
      <c r="I208" s="132">
        <f>投放验证!P202</f>
        <v>7</v>
      </c>
      <c r="J208" s="132">
        <f>投放验证!Q202</f>
        <v>7</v>
      </c>
      <c r="K208" s="132">
        <f>投放验证!R202</f>
        <v>6.5153050802398127</v>
      </c>
      <c r="L208" s="132">
        <f>投放验证!S202</f>
        <v>3.6001200853161803</v>
      </c>
      <c r="M208" s="132">
        <f>IF(E208=0,0,MAX(求节点(战法升级!$B$11:$B$17,战法升级!C$11:C$17,I208),0))</f>
        <v>35</v>
      </c>
      <c r="N208" s="132">
        <f>IF(F208=0,0,MAX(求节点(战法升级!$B$11:$B$17,战法升级!D$11:D$17,J208),0))</f>
        <v>35</v>
      </c>
      <c r="O208" s="132">
        <f>IF(G208=0,0,MAX(求节点(战法升级!$B$11:$B$17,战法升级!E$11:E$17,K208),0))</f>
        <v>32.576525401199063</v>
      </c>
      <c r="P208" s="132">
        <f>IF(H208=0,0,MAX(求节点(战法升级!$B$11:$B$17,战法升级!F$11:F$17,L208),0))</f>
        <v>18.000600426580903</v>
      </c>
      <c r="Q208" s="132">
        <f>IF(I208="",0,MIN(E208/2,6-SUM(R208:$T208)))</f>
        <v>0</v>
      </c>
      <c r="R208" s="132">
        <f>IF(J208="",0,MIN(F208/2,6-SUM(S208:$T208)))</f>
        <v>0</v>
      </c>
      <c r="S208" s="132">
        <f>IF(K208="",0,MIN(G208/2,6-SUM(T208:$T208)))</f>
        <v>2</v>
      </c>
      <c r="T208" s="132">
        <f t="shared" si="4"/>
        <v>4</v>
      </c>
      <c r="U208" s="137">
        <f>MIN(E208,SUM(战法升星!$R196:$U196)-SUM(V208:$X208))</f>
        <v>0</v>
      </c>
      <c r="V208" s="137">
        <f>MIN(F208,SUM(战法升星!$R196:$U196)-SUM(W208:$X208))</f>
        <v>0</v>
      </c>
      <c r="W208" s="137">
        <f>MIN(G208,SUM(战法升星!$R196:$U196)-SUM($X208:X208))</f>
        <v>4</v>
      </c>
      <c r="X208" s="137">
        <f>MIN(H208,SUM(战法升星!R196:U196))</f>
        <v>8</v>
      </c>
    </row>
    <row r="209" spans="2:37" x14ac:dyDescent="0.15">
      <c r="B209" s="129">
        <v>16</v>
      </c>
      <c r="C209" s="132">
        <f>[2]基础状态预期!$D209</f>
        <v>74.370993278111257</v>
      </c>
      <c r="D209" s="132">
        <f>[2]基础状态预期!$C209</f>
        <v>49.500000000000007</v>
      </c>
      <c r="E209" s="132">
        <f>投放验证!L203</f>
        <v>5</v>
      </c>
      <c r="F209" s="132">
        <f>投放验证!M203</f>
        <v>16</v>
      </c>
      <c r="G209" s="132">
        <f>投放验证!N203</f>
        <v>24</v>
      </c>
      <c r="H209" s="132">
        <f>投放验证!O203</f>
        <v>8</v>
      </c>
      <c r="I209" s="132">
        <f>投放验证!P203</f>
        <v>7</v>
      </c>
      <c r="J209" s="132">
        <f>投放验证!Q203</f>
        <v>7</v>
      </c>
      <c r="K209" s="132">
        <f>投放验证!R203</f>
        <v>6.7169495572322937</v>
      </c>
      <c r="L209" s="132">
        <f>投放验证!S203</f>
        <v>4.2609617043551893</v>
      </c>
      <c r="M209" s="132">
        <f>IF(E209=0,0,MAX(求节点(战法升级!$B$11:$B$17,战法升级!C$11:C$17,I209),0))</f>
        <v>35</v>
      </c>
      <c r="N209" s="132">
        <f>IF(F209=0,0,MAX(求节点(战法升级!$B$11:$B$17,战法升级!D$11:D$17,J209),0))</f>
        <v>35</v>
      </c>
      <c r="O209" s="132">
        <f>IF(G209=0,0,MAX(求节点(战法升级!$B$11:$B$17,战法升级!E$11:E$17,K209),0))</f>
        <v>33.584747786161472</v>
      </c>
      <c r="P209" s="132">
        <f>IF(H209=0,0,MAX(求节点(战法升级!$B$11:$B$17,战法升级!F$11:F$17,L209),0))</f>
        <v>21.304808521775946</v>
      </c>
      <c r="Q209" s="132">
        <f>IF(I209="",0,MIN(E209/2,6-SUM(R209:$T209)))</f>
        <v>0</v>
      </c>
      <c r="R209" s="132">
        <f>IF(J209="",0,MIN(F209/2,6-SUM(S209:$T209)))</f>
        <v>0</v>
      </c>
      <c r="S209" s="132">
        <f>IF(K209="",0,MIN(G209/2,6-SUM(T209:$T209)))</f>
        <v>2</v>
      </c>
      <c r="T209" s="132">
        <f t="shared" si="4"/>
        <v>4</v>
      </c>
      <c r="U209" s="137">
        <f>MIN(E209,SUM(战法升星!$R197:$U197)-SUM(V209:$X209))</f>
        <v>0</v>
      </c>
      <c r="V209" s="137">
        <f>MIN(F209,SUM(战法升星!$R197:$U197)-SUM(W209:$X209))</f>
        <v>0</v>
      </c>
      <c r="W209" s="137">
        <f>MIN(G209,SUM(战法升星!$R197:$U197)-SUM($X209:X209))</f>
        <v>4</v>
      </c>
      <c r="X209" s="137">
        <f>MIN(H209,SUM(战法升星!R197:U197))</f>
        <v>8</v>
      </c>
    </row>
    <row r="210" spans="2:37" x14ac:dyDescent="0.15">
      <c r="B210" s="129">
        <v>17</v>
      </c>
      <c r="C210" s="132">
        <f>[2]基础状态预期!$D210</f>
        <v>77.234275947206214</v>
      </c>
      <c r="D210" s="132">
        <f>[2]基础状态预期!$C210</f>
        <v>60.500000000000007</v>
      </c>
      <c r="E210" s="132">
        <f>投放验证!L204</f>
        <v>5</v>
      </c>
      <c r="F210" s="132">
        <f>投放验证!M204</f>
        <v>16</v>
      </c>
      <c r="G210" s="132">
        <f>投放验证!N204</f>
        <v>24</v>
      </c>
      <c r="H210" s="132">
        <f>投放验证!O204</f>
        <v>8</v>
      </c>
      <c r="I210" s="132">
        <f>投放验证!P204</f>
        <v>7</v>
      </c>
      <c r="J210" s="132">
        <f>投放验证!Q204</f>
        <v>7</v>
      </c>
      <c r="K210" s="132">
        <f>投放验证!R204</f>
        <v>6.9858088598889347</v>
      </c>
      <c r="L210" s="132">
        <f>投放验证!S204</f>
        <v>4.8754972532846557</v>
      </c>
      <c r="M210" s="132">
        <f>IF(E210=0,0,MAX(求节点(战法升级!$B$11:$B$17,战法升级!C$11:C$17,I210),0))</f>
        <v>35</v>
      </c>
      <c r="N210" s="132">
        <f>IF(F210=0,0,MAX(求节点(战法升级!$B$11:$B$17,战法升级!D$11:D$17,J210),0))</f>
        <v>35</v>
      </c>
      <c r="O210" s="132">
        <f>IF(G210=0,0,MAX(求节点(战法升级!$B$11:$B$17,战法升级!E$11:E$17,K210),0))</f>
        <v>34.929044299444676</v>
      </c>
      <c r="P210" s="132">
        <f>IF(H210=0,0,MAX(求节点(战法升级!$B$11:$B$17,战法升级!F$11:F$17,L210),0))</f>
        <v>24.377486266423279</v>
      </c>
      <c r="Q210" s="132">
        <f>IF(I210="",0,MIN(E210/2,6-SUM(R210:$T210)))</f>
        <v>0</v>
      </c>
      <c r="R210" s="132">
        <f>IF(J210="",0,MIN(F210/2,6-SUM(S210:$T210)))</f>
        <v>0</v>
      </c>
      <c r="S210" s="132">
        <f>IF(K210="",0,MIN(G210/2,6-SUM(T210:$T210)))</f>
        <v>2</v>
      </c>
      <c r="T210" s="132">
        <f t="shared" si="4"/>
        <v>4</v>
      </c>
      <c r="U210" s="137">
        <f>MIN(E210,SUM(战法升星!$R198:$U198)-SUM(V210:$X210))</f>
        <v>0</v>
      </c>
      <c r="V210" s="137">
        <f>MIN(F210,SUM(战法升星!$R198:$U198)-SUM(W210:$X210))</f>
        <v>0</v>
      </c>
      <c r="W210" s="137">
        <f>MIN(G210,SUM(战法升星!$R198:$U198)-SUM($X210:X210))</f>
        <v>4</v>
      </c>
      <c r="X210" s="137">
        <f>MIN(H210,SUM(战法升星!R198:U198))</f>
        <v>8</v>
      </c>
    </row>
    <row r="211" spans="2:37" x14ac:dyDescent="0.15">
      <c r="B211" s="129">
        <v>18</v>
      </c>
      <c r="C211" s="132">
        <f>[2]基础状态预期!$D211</f>
        <v>79.725666247801229</v>
      </c>
      <c r="D211" s="132">
        <f>[2]基础状态预期!$C211</f>
        <v>71.5</v>
      </c>
      <c r="E211" s="132">
        <f>投放验证!L205</f>
        <v>5</v>
      </c>
      <c r="F211" s="132">
        <f>投放验证!M205</f>
        <v>16</v>
      </c>
      <c r="G211" s="132">
        <f>投放验证!N205</f>
        <v>24</v>
      </c>
      <c r="H211" s="132">
        <f>投放验证!O205</f>
        <v>8</v>
      </c>
      <c r="I211" s="132">
        <f>投放验证!P205</f>
        <v>7</v>
      </c>
      <c r="J211" s="132">
        <f>投放验证!Q205</f>
        <v>7</v>
      </c>
      <c r="K211" s="132">
        <f>投放验证!R205</f>
        <v>7</v>
      </c>
      <c r="L211" s="132">
        <f>投放验证!S205</f>
        <v>5.2450164011070601</v>
      </c>
      <c r="M211" s="132">
        <f>IF(E211=0,0,MAX(求节点(战法升级!$B$11:$B$17,战法升级!C$11:C$17,I211),0))</f>
        <v>35</v>
      </c>
      <c r="N211" s="132">
        <f>IF(F211=0,0,MAX(求节点(战法升级!$B$11:$B$17,战法升级!D$11:D$17,J211),0))</f>
        <v>35</v>
      </c>
      <c r="O211" s="132">
        <f>IF(G211=0,0,MAX(求节点(战法升级!$B$11:$B$17,战法升级!E$11:E$17,K211),0))</f>
        <v>35</v>
      </c>
      <c r="P211" s="132">
        <f>IF(H211=0,0,MAX(求节点(战法升级!$B$11:$B$17,战法升级!F$11:F$17,L211),0))</f>
        <v>26.225082005535299</v>
      </c>
      <c r="Q211" s="132">
        <f>IF(I211="",0,MIN(E211/2,6-SUM(R211:$T211)))</f>
        <v>0</v>
      </c>
      <c r="R211" s="132">
        <f>IF(J211="",0,MIN(F211/2,6-SUM(S211:$T211)))</f>
        <v>0</v>
      </c>
      <c r="S211" s="132">
        <f>IF(K211="",0,MIN(G211/2,6-SUM(T211:$T211)))</f>
        <v>2</v>
      </c>
      <c r="T211" s="132">
        <f t="shared" si="4"/>
        <v>4</v>
      </c>
      <c r="U211" s="137">
        <f>MIN(E211,SUM(战法升星!$R199:$U199)-SUM(V211:$X211))</f>
        <v>0</v>
      </c>
      <c r="V211" s="137">
        <f>MIN(F211,SUM(战法升星!$R199:$U199)-SUM(W211:$X211))</f>
        <v>0</v>
      </c>
      <c r="W211" s="137">
        <f>MIN(G211,SUM(战法升星!$R199:$U199)-SUM($X211:X211))</f>
        <v>4</v>
      </c>
      <c r="X211" s="137">
        <f>MIN(H211,SUM(战法升星!R199:U199))</f>
        <v>8</v>
      </c>
    </row>
    <row r="212" spans="2:37" x14ac:dyDescent="0.15">
      <c r="B212" s="129">
        <v>19</v>
      </c>
      <c r="C212" s="132">
        <f>[2]基础状态预期!$D212</f>
        <v>81.863982387630472</v>
      </c>
      <c r="D212" s="132">
        <f>[2]基础状态预期!$C212</f>
        <v>82.5</v>
      </c>
      <c r="E212" s="132">
        <f>投放验证!L206</f>
        <v>5</v>
      </c>
      <c r="F212" s="132">
        <f>投放验证!M206</f>
        <v>16</v>
      </c>
      <c r="G212" s="132">
        <f>投放验证!N206</f>
        <v>24</v>
      </c>
      <c r="H212" s="132">
        <f>投放验证!O206</f>
        <v>8</v>
      </c>
      <c r="I212" s="132">
        <f>投放验证!P206</f>
        <v>7</v>
      </c>
      <c r="J212" s="132">
        <f>投放验证!Q206</f>
        <v>7</v>
      </c>
      <c r="K212" s="132">
        <f>投放验证!R206</f>
        <v>7</v>
      </c>
      <c r="L212" s="132">
        <f>投放验证!S206</f>
        <v>5.5522841755717929</v>
      </c>
      <c r="M212" s="132">
        <f>IF(E212=0,0,MAX(求节点(战法升级!$B$11:$B$17,战法升级!C$11:C$17,I212),0))</f>
        <v>35</v>
      </c>
      <c r="N212" s="132">
        <f>IF(F212=0,0,MAX(求节点(战法升级!$B$11:$B$17,战法升级!D$11:D$17,J212),0))</f>
        <v>35</v>
      </c>
      <c r="O212" s="132">
        <f>IF(G212=0,0,MAX(求节点(战法升级!$B$11:$B$17,战法升级!E$11:E$17,K212),0))</f>
        <v>35</v>
      </c>
      <c r="P212" s="132">
        <f>IF(H212=0,0,MAX(求节点(战法升级!$B$11:$B$17,战法升级!F$11:F$17,L212),0))</f>
        <v>27.761420877858964</v>
      </c>
      <c r="Q212" s="132">
        <f>IF(I212="",0,MIN(E212/2,6-SUM(R212:$T212)))</f>
        <v>0</v>
      </c>
      <c r="R212" s="132">
        <f>IF(J212="",0,MIN(F212/2,6-SUM(S212:$T212)))</f>
        <v>0</v>
      </c>
      <c r="S212" s="132">
        <f>IF(K212="",0,MIN(G212/2,6-SUM(T212:$T212)))</f>
        <v>2</v>
      </c>
      <c r="T212" s="132">
        <f t="shared" si="4"/>
        <v>4</v>
      </c>
      <c r="U212" s="137">
        <f>MIN(E212,SUM(战法升星!$R200:$U200)-SUM(V212:$X212))</f>
        <v>0</v>
      </c>
      <c r="V212" s="137">
        <f>MIN(F212,SUM(战法升星!$R200:$U200)-SUM(W212:$X212))</f>
        <v>0</v>
      </c>
      <c r="W212" s="137">
        <f>MIN(G212,SUM(战法升星!$R200:$U200)-SUM($X212:X212))</f>
        <v>4</v>
      </c>
      <c r="X212" s="137">
        <f>MIN(H212,SUM(战法升星!R200:U200))</f>
        <v>8</v>
      </c>
    </row>
    <row r="213" spans="2:37" s="129" customFormat="1" x14ac:dyDescent="0.15">
      <c r="B213" s="129">
        <v>20</v>
      </c>
      <c r="C213" s="132">
        <f>[2]基础状态预期!$D213</f>
        <v>83.667042947574714</v>
      </c>
      <c r="D213" s="132">
        <f>[2]基础状态预期!$C213</f>
        <v>93.500000000000014</v>
      </c>
      <c r="E213" s="132">
        <f>投放验证!L207</f>
        <v>5</v>
      </c>
      <c r="F213" s="132">
        <f>投放验证!M207</f>
        <v>16</v>
      </c>
      <c r="G213" s="132">
        <f>投放验证!N207</f>
        <v>24</v>
      </c>
      <c r="H213" s="132">
        <f>投放验证!O207</f>
        <v>8</v>
      </c>
      <c r="I213" s="132">
        <f>投放验证!P207</f>
        <v>7</v>
      </c>
      <c r="J213" s="132">
        <f>投放验证!Q207</f>
        <v>7</v>
      </c>
      <c r="K213" s="132">
        <f>投放验证!R207</f>
        <v>7</v>
      </c>
      <c r="L213" s="132">
        <f>投放验证!S207</f>
        <v>5.8565697254312248</v>
      </c>
      <c r="M213" s="132">
        <f>IF(E213=0,0,MAX(求节点(战法升级!$B$11:$B$17,战法升级!C$11:C$17,I213),0))</f>
        <v>35</v>
      </c>
      <c r="N213" s="132">
        <f>IF(F213=0,0,MAX(求节点(战法升级!$B$11:$B$17,战法升级!D$11:D$17,J213),0))</f>
        <v>35</v>
      </c>
      <c r="O213" s="132">
        <f>IF(G213=0,0,MAX(求节点(战法升级!$B$11:$B$17,战法升级!E$11:E$17,K213),0))</f>
        <v>35</v>
      </c>
      <c r="P213" s="132">
        <f>IF(H213=0,0,MAX(求节点(战法升级!$B$11:$B$17,战法升级!F$11:F$17,L213),0))</f>
        <v>29.282848627156124</v>
      </c>
      <c r="Q213" s="132">
        <f>IF(I213="",0,MIN(E213/2,6-SUM(R213:$T213)))</f>
        <v>0</v>
      </c>
      <c r="R213" s="132">
        <f>IF(J213="",0,MIN(F213/2,6-SUM(S213:$T213)))</f>
        <v>0</v>
      </c>
      <c r="S213" s="132">
        <f>IF(K213="",0,MIN(G213/2,6-SUM(T213:$T213)))</f>
        <v>2</v>
      </c>
      <c r="T213" s="132">
        <f t="shared" si="4"/>
        <v>4</v>
      </c>
      <c r="U213" s="137">
        <f>MIN(E213,SUM(战法升星!$R201:$U201)-SUM(V213:$X213))</f>
        <v>0</v>
      </c>
      <c r="V213" s="137">
        <f>MIN(F213,SUM(战法升星!$R201:$U201)-SUM(W213:$X213))</f>
        <v>0</v>
      </c>
      <c r="W213" s="137">
        <f>MIN(G213,SUM(战法升星!$R201:$U201)-SUM($X213:X213))</f>
        <v>4</v>
      </c>
      <c r="X213" s="137">
        <f>MIN(H213,SUM(战法升星!R201:U201))</f>
        <v>8</v>
      </c>
      <c r="Y213" s="59"/>
      <c r="Z213" s="59"/>
      <c r="AA213" s="59"/>
      <c r="AB213" s="59"/>
      <c r="AC213" s="59"/>
      <c r="AD213" s="59"/>
      <c r="AE213" s="59"/>
      <c r="AF213" s="59"/>
      <c r="AG213" s="59"/>
      <c r="AH213" s="59"/>
      <c r="AI213" s="59"/>
      <c r="AJ213" s="59"/>
      <c r="AK213" s="6"/>
    </row>
    <row r="214" spans="2:37" s="129" customFormat="1" x14ac:dyDescent="0.15">
      <c r="B214" s="129">
        <v>21</v>
      </c>
      <c r="C214" s="132">
        <f>[2]基础状态预期!$D214</f>
        <v>86.154780808490059</v>
      </c>
      <c r="D214" s="132">
        <f>[2]基础状态预期!$C214</f>
        <v>110.00000000000001</v>
      </c>
      <c r="E214" s="132">
        <f>投放验证!L208</f>
        <v>5</v>
      </c>
      <c r="F214" s="132">
        <f>投放验证!M208</f>
        <v>16</v>
      </c>
      <c r="G214" s="132">
        <f>投放验证!N208</f>
        <v>24</v>
      </c>
      <c r="H214" s="132">
        <f>投放验证!O208</f>
        <v>8</v>
      </c>
      <c r="I214" s="132">
        <f>投放验证!P208</f>
        <v>7</v>
      </c>
      <c r="J214" s="132">
        <f>投放验证!Q208</f>
        <v>7</v>
      </c>
      <c r="K214" s="132">
        <f>投放验证!R208</f>
        <v>7</v>
      </c>
      <c r="L214" s="132">
        <f>投放验证!S208</f>
        <v>6.1523131657276693</v>
      </c>
      <c r="M214" s="132">
        <f>IF(E214=0,0,MAX(求节点(战法升级!$B$11:$B$17,战法升级!C$11:C$17,I214),0))</f>
        <v>35</v>
      </c>
      <c r="N214" s="132">
        <f>IF(F214=0,0,MAX(求节点(战法升级!$B$11:$B$17,战法升级!D$11:D$17,J214),0))</f>
        <v>35</v>
      </c>
      <c r="O214" s="132">
        <f>IF(G214=0,0,MAX(求节点(战法升级!$B$11:$B$17,战法升级!E$11:E$17,K214),0))</f>
        <v>35</v>
      </c>
      <c r="P214" s="132">
        <f>IF(H214=0,0,MAX(求节点(战法升级!$B$11:$B$17,战法升级!F$11:F$17,L214),0))</f>
        <v>30.761565828638346</v>
      </c>
      <c r="Q214" s="132">
        <f>IF(I214="",0,MIN(E214/2,6-SUM(R214:$T214)))</f>
        <v>0</v>
      </c>
      <c r="R214" s="132">
        <f>IF(J214="",0,MIN(F214/2,6-SUM(S214:$T214)))</f>
        <v>0</v>
      </c>
      <c r="S214" s="132">
        <f>IF(K214="",0,MIN(G214/2,6-SUM(T214:$T214)))</f>
        <v>2</v>
      </c>
      <c r="T214" s="132">
        <f t="shared" si="4"/>
        <v>4</v>
      </c>
      <c r="U214" s="137">
        <f>MIN(E214,SUM(战法升星!$R202:$U202)-SUM(V214:$X214))</f>
        <v>0</v>
      </c>
      <c r="V214" s="137">
        <f>MIN(F214,SUM(战法升星!$R202:$U202)-SUM(W214:$X214))</f>
        <v>0</v>
      </c>
      <c r="W214" s="137">
        <f>MIN(G214,SUM(战法升星!$R202:$U202)-SUM($X214:X214))</f>
        <v>4</v>
      </c>
      <c r="X214" s="137">
        <f>MIN(H214,SUM(战法升星!R202:U202))</f>
        <v>8</v>
      </c>
      <c r="Y214" s="59"/>
      <c r="Z214" s="59"/>
      <c r="AA214" s="59"/>
      <c r="AB214" s="59"/>
      <c r="AC214" s="59"/>
      <c r="AD214" s="59"/>
      <c r="AE214" s="59"/>
      <c r="AF214" s="59"/>
      <c r="AG214" s="59"/>
      <c r="AH214" s="59"/>
      <c r="AI214" s="59"/>
      <c r="AJ214" s="59"/>
      <c r="AK214" s="6"/>
    </row>
    <row r="215" spans="2:37" s="129" customFormat="1" x14ac:dyDescent="0.15">
      <c r="B215" s="129">
        <v>22</v>
      </c>
      <c r="C215" s="132">
        <f>[2]基础状态预期!$D215</f>
        <v>90.480184629206022</v>
      </c>
      <c r="D215" s="132">
        <f>[2]基础状态预期!$C215</f>
        <v>143</v>
      </c>
      <c r="E215" s="132">
        <f>投放验证!L209</f>
        <v>5</v>
      </c>
      <c r="F215" s="132">
        <f>投放验证!M209</f>
        <v>16</v>
      </c>
      <c r="G215" s="132">
        <f>投放验证!N209</f>
        <v>24</v>
      </c>
      <c r="H215" s="132">
        <f>投放验证!O209</f>
        <v>8</v>
      </c>
      <c r="I215" s="132">
        <f>投放验证!P209</f>
        <v>7</v>
      </c>
      <c r="J215" s="132">
        <f>投放验证!Q209</f>
        <v>7</v>
      </c>
      <c r="K215" s="132">
        <f>投放验证!R209</f>
        <v>7</v>
      </c>
      <c r="L215" s="132">
        <f>投放验证!S209</f>
        <v>6.6001573211951818</v>
      </c>
      <c r="M215" s="132">
        <f>IF(E215=0,0,MAX(求节点(战法升级!$B$11:$B$17,战法升级!C$11:C$17,I215),0))</f>
        <v>35</v>
      </c>
      <c r="N215" s="132">
        <f>IF(F215=0,0,MAX(求节点(战法升级!$B$11:$B$17,战法升级!D$11:D$17,J215),0))</f>
        <v>35</v>
      </c>
      <c r="O215" s="132">
        <f>IF(G215=0,0,MAX(求节点(战法升级!$B$11:$B$17,战法升级!E$11:E$17,K215),0))</f>
        <v>35</v>
      </c>
      <c r="P215" s="132">
        <f>IF(H215=0,0,MAX(求节点(战法升级!$B$11:$B$17,战法升级!F$11:F$17,L215),0))</f>
        <v>33.000786605975911</v>
      </c>
      <c r="Q215" s="132">
        <f>IF(I215="",0,MIN(E215/2,6-SUM(R215:$T215)))</f>
        <v>0</v>
      </c>
      <c r="R215" s="132">
        <f>IF(J215="",0,MIN(F215/2,6-SUM(S215:$T215)))</f>
        <v>0</v>
      </c>
      <c r="S215" s="132">
        <f>IF(K215="",0,MIN(G215/2,6-SUM(T215:$T215)))</f>
        <v>2</v>
      </c>
      <c r="T215" s="132">
        <f t="shared" si="4"/>
        <v>4</v>
      </c>
      <c r="U215" s="137">
        <f>MIN(E215,SUM(战法升星!$R203:$U203)-SUM(V215:$X215))</f>
        <v>0</v>
      </c>
      <c r="V215" s="137">
        <f>MIN(F215,SUM(战法升星!$R203:$U203)-SUM(W215:$X215))</f>
        <v>0</v>
      </c>
      <c r="W215" s="137">
        <f>MIN(G215,SUM(战法升星!$R203:$U203)-SUM($X215:X215))</f>
        <v>4</v>
      </c>
      <c r="X215" s="137">
        <f>MIN(H215,SUM(战法升星!R203:U203))</f>
        <v>8</v>
      </c>
      <c r="Y215" s="59"/>
      <c r="Z215" s="59"/>
      <c r="AA215" s="59"/>
      <c r="AB215" s="59"/>
      <c r="AC215" s="59"/>
      <c r="AD215" s="59"/>
      <c r="AE215" s="59"/>
      <c r="AF215" s="59"/>
      <c r="AG215" s="59"/>
      <c r="AH215" s="59"/>
      <c r="AI215" s="59"/>
      <c r="AJ215" s="59"/>
      <c r="AK215" s="6"/>
    </row>
    <row r="216" spans="2:37" s="129" customFormat="1" x14ac:dyDescent="0.15">
      <c r="B216" s="129">
        <v>23</v>
      </c>
      <c r="C216" s="132">
        <f>[2]基础状态预期!$D216</f>
        <v>93.6774218048877</v>
      </c>
      <c r="D216" s="132">
        <f>[2]基础状态预期!$C216</f>
        <v>176</v>
      </c>
      <c r="E216" s="132">
        <f>投放验证!L210</f>
        <v>5</v>
      </c>
      <c r="F216" s="132">
        <f>投放验证!M210</f>
        <v>16</v>
      </c>
      <c r="G216" s="132">
        <f>投放验证!N210</f>
        <v>24</v>
      </c>
      <c r="H216" s="132">
        <f>投放验证!O210</f>
        <v>8</v>
      </c>
      <c r="I216" s="132">
        <f>投放验证!P210</f>
        <v>7</v>
      </c>
      <c r="J216" s="132">
        <f>投放验证!Q210</f>
        <v>7</v>
      </c>
      <c r="K216" s="132">
        <f>投放验证!R210</f>
        <v>7</v>
      </c>
      <c r="L216" s="132">
        <f>投放验证!S210</f>
        <v>7</v>
      </c>
      <c r="M216" s="132">
        <f>IF(E216=0,0,MAX(求节点(战法升级!$B$11:$B$17,战法升级!C$11:C$17,I216),0))</f>
        <v>35</v>
      </c>
      <c r="N216" s="132">
        <f>IF(F216=0,0,MAX(求节点(战法升级!$B$11:$B$17,战法升级!D$11:D$17,J216),0))</f>
        <v>35</v>
      </c>
      <c r="O216" s="132">
        <f>IF(G216=0,0,MAX(求节点(战法升级!$B$11:$B$17,战法升级!E$11:E$17,K216),0))</f>
        <v>35</v>
      </c>
      <c r="P216" s="132">
        <f>IF(H216=0,0,MAX(求节点(战法升级!$B$11:$B$17,战法升级!F$11:F$17,L216),0))</f>
        <v>35</v>
      </c>
      <c r="Q216" s="132">
        <f>IF(I216="",0,MIN(E216/2,6-SUM(R216:$T216)))</f>
        <v>0</v>
      </c>
      <c r="R216" s="132">
        <f>IF(J216="",0,MIN(F216/2,6-SUM(S216:$T216)))</f>
        <v>0</v>
      </c>
      <c r="S216" s="132">
        <f>IF(K216="",0,MIN(G216/2,6-SUM(T216:$T216)))</f>
        <v>2</v>
      </c>
      <c r="T216" s="132">
        <f t="shared" si="4"/>
        <v>4</v>
      </c>
      <c r="U216" s="137">
        <f>MIN(E216,SUM(战法升星!$R204:$U204)-SUM(V216:$X216))</f>
        <v>0</v>
      </c>
      <c r="V216" s="137">
        <f>MIN(F216,SUM(战法升星!$R204:$U204)-SUM(W216:$X216))</f>
        <v>0</v>
      </c>
      <c r="W216" s="137">
        <f>MIN(G216,SUM(战法升星!$R204:$U204)-SUM($X216:X216))</f>
        <v>4</v>
      </c>
      <c r="X216" s="137">
        <f>MIN(H216,SUM(战法升星!R204:U204))</f>
        <v>8</v>
      </c>
      <c r="Y216" s="59"/>
      <c r="Z216" s="59"/>
      <c r="AA216" s="59"/>
      <c r="AB216" s="59"/>
      <c r="AC216" s="59"/>
      <c r="AD216" s="59"/>
      <c r="AE216" s="59"/>
      <c r="AF216" s="59"/>
      <c r="AG216" s="59"/>
      <c r="AH216" s="59"/>
      <c r="AI216" s="59"/>
      <c r="AJ216" s="59"/>
      <c r="AK216" s="6"/>
    </row>
    <row r="217" spans="2:37" s="129" customFormat="1" x14ac:dyDescent="0.15">
      <c r="B217" s="129">
        <v>24</v>
      </c>
      <c r="C217" s="132">
        <f>[2]基础状态预期!$D217</f>
        <v>97.125654465362558</v>
      </c>
      <c r="D217" s="132">
        <f>[2]基础状态预期!$C217</f>
        <v>225.50000000000003</v>
      </c>
      <c r="E217" s="132">
        <f>投放验证!L211</f>
        <v>5</v>
      </c>
      <c r="F217" s="132">
        <f>投放验证!M211</f>
        <v>16</v>
      </c>
      <c r="G217" s="132">
        <f>投放验证!N211</f>
        <v>24</v>
      </c>
      <c r="H217" s="132">
        <f>投放验证!O211</f>
        <v>8</v>
      </c>
      <c r="I217" s="132">
        <f>投放验证!P211</f>
        <v>7</v>
      </c>
      <c r="J217" s="132">
        <f>投放验证!Q211</f>
        <v>7</v>
      </c>
      <c r="K217" s="132">
        <f>投放验证!R211</f>
        <v>7</v>
      </c>
      <c r="L217" s="132">
        <f>投放验证!S211</f>
        <v>7</v>
      </c>
      <c r="M217" s="132">
        <f>IF(E217=0,0,MAX(求节点(战法升级!$B$11:$B$17,战法升级!C$11:C$17,I217),0))</f>
        <v>35</v>
      </c>
      <c r="N217" s="132">
        <f>IF(F217=0,0,MAX(求节点(战法升级!$B$11:$B$17,战法升级!D$11:D$17,J217),0))</f>
        <v>35</v>
      </c>
      <c r="O217" s="132">
        <f>IF(G217=0,0,MAX(求节点(战法升级!$B$11:$B$17,战法升级!E$11:E$17,K217),0))</f>
        <v>35</v>
      </c>
      <c r="P217" s="132">
        <f>IF(H217=0,0,MAX(求节点(战法升级!$B$11:$B$17,战法升级!F$11:F$17,L217),0))</f>
        <v>35</v>
      </c>
      <c r="Q217" s="132">
        <f>IF(I217="",0,MIN(E217/2,6-SUM(R217:$T217)))</f>
        <v>0</v>
      </c>
      <c r="R217" s="132">
        <f>IF(J217="",0,MIN(F217/2,6-SUM(S217:$T217)))</f>
        <v>0</v>
      </c>
      <c r="S217" s="132">
        <f>IF(K217="",0,MIN(G217/2,6-SUM(T217:$T217)))</f>
        <v>2</v>
      </c>
      <c r="T217" s="132">
        <f t="shared" si="4"/>
        <v>4</v>
      </c>
      <c r="U217" s="137">
        <f>MIN(E217,SUM(战法升星!$R205:$U205)-SUM(V217:$X217))</f>
        <v>0</v>
      </c>
      <c r="V217" s="137">
        <f>MIN(F217,SUM(战法升星!$R205:$U205)-SUM(W217:$X217))</f>
        <v>0</v>
      </c>
      <c r="W217" s="137">
        <f>MIN(G217,SUM(战法升星!$R205:$U205)-SUM($X217:X217))</f>
        <v>4</v>
      </c>
      <c r="X217" s="137">
        <f>MIN(H217,SUM(战法升星!R205:U205))</f>
        <v>8</v>
      </c>
      <c r="Y217" s="59"/>
      <c r="Z217" s="59"/>
      <c r="AA217" s="59"/>
      <c r="AB217" s="59"/>
      <c r="AC217" s="59"/>
      <c r="AD217" s="59"/>
      <c r="AE217" s="59"/>
      <c r="AF217" s="59"/>
      <c r="AG217" s="59"/>
      <c r="AH217" s="59"/>
      <c r="AI217" s="59"/>
      <c r="AJ217" s="59"/>
      <c r="AK217" s="6"/>
    </row>
    <row r="218" spans="2:37" s="129" customFormat="1" x14ac:dyDescent="0.15">
      <c r="B218" s="129">
        <v>25</v>
      </c>
      <c r="C218" s="132">
        <f>[2]基础状态预期!$D218</f>
        <v>100.89689545435591</v>
      </c>
      <c r="D218" s="132">
        <f>[2]基础状态预期!$C218</f>
        <v>291.5</v>
      </c>
      <c r="E218" s="132">
        <f>投放验证!L212</f>
        <v>5</v>
      </c>
      <c r="F218" s="132">
        <f>投放验证!M212</f>
        <v>16</v>
      </c>
      <c r="G218" s="132">
        <f>投放验证!N212</f>
        <v>24</v>
      </c>
      <c r="H218" s="132">
        <f>投放验证!O212</f>
        <v>8</v>
      </c>
      <c r="I218" s="132">
        <f>投放验证!P212</f>
        <v>7</v>
      </c>
      <c r="J218" s="132">
        <f>投放验证!Q212</f>
        <v>7</v>
      </c>
      <c r="K218" s="132">
        <f>投放验证!R212</f>
        <v>7</v>
      </c>
      <c r="L218" s="132">
        <f>投放验证!S212</f>
        <v>7</v>
      </c>
      <c r="M218" s="132">
        <f>IF(E218=0,0,MAX(求节点(战法升级!$B$11:$B$17,战法升级!C$11:C$17,I218),0))</f>
        <v>35</v>
      </c>
      <c r="N218" s="132">
        <f>IF(F218=0,0,MAX(求节点(战法升级!$B$11:$B$17,战法升级!D$11:D$17,J218),0))</f>
        <v>35</v>
      </c>
      <c r="O218" s="132">
        <f>IF(G218=0,0,MAX(求节点(战法升级!$B$11:$B$17,战法升级!E$11:E$17,K218),0))</f>
        <v>35</v>
      </c>
      <c r="P218" s="132">
        <f>IF(H218=0,0,MAX(求节点(战法升级!$B$11:$B$17,战法升级!F$11:F$17,L218),0))</f>
        <v>35</v>
      </c>
      <c r="Q218" s="132">
        <f>IF(I218="",0,MIN(E218/2,6-SUM(R218:$T218)))</f>
        <v>0</v>
      </c>
      <c r="R218" s="132">
        <f>IF(J218="",0,MIN(F218/2,6-SUM(S218:$T218)))</f>
        <v>0</v>
      </c>
      <c r="S218" s="132">
        <f>IF(K218="",0,MIN(G218/2,6-SUM(T218:$T218)))</f>
        <v>2</v>
      </c>
      <c r="T218" s="132">
        <f t="shared" si="4"/>
        <v>4</v>
      </c>
      <c r="U218" s="137">
        <f>MIN(E218,SUM(战法升星!$R206:$U206)-SUM(V218:$X218))</f>
        <v>0</v>
      </c>
      <c r="V218" s="137">
        <f>MIN(F218,SUM(战法升星!$R206:$U206)-SUM(W218:$X218))</f>
        <v>0</v>
      </c>
      <c r="W218" s="137">
        <f>MIN(G218,SUM(战法升星!$R206:$U206)-SUM($X218:X218))</f>
        <v>4</v>
      </c>
      <c r="X218" s="137">
        <f>MIN(H218,SUM(战法升星!R206:U206))</f>
        <v>8</v>
      </c>
      <c r="Y218" s="59"/>
      <c r="Z218" s="59"/>
      <c r="AA218" s="59"/>
      <c r="AB218" s="59"/>
      <c r="AC218" s="59"/>
      <c r="AD218" s="59"/>
      <c r="AE218" s="59"/>
      <c r="AF218" s="59"/>
      <c r="AG218" s="59"/>
      <c r="AH218" s="59"/>
      <c r="AI218" s="59"/>
      <c r="AJ218" s="59"/>
      <c r="AK218" s="6"/>
    </row>
    <row r="219" spans="2:37" s="129" customFormat="1" x14ac:dyDescent="0.15">
      <c r="B219" s="129">
        <v>26</v>
      </c>
      <c r="C219" s="132">
        <f>[2]基础状态预期!$D219</f>
        <v>104.52148587104635</v>
      </c>
      <c r="D219" s="132">
        <f>[2]基础状态预期!$C219</f>
        <v>374.00000000000006</v>
      </c>
      <c r="E219" s="132">
        <f>投放验证!L213</f>
        <v>5</v>
      </c>
      <c r="F219" s="132">
        <f>投放验证!M213</f>
        <v>16</v>
      </c>
      <c r="G219" s="132">
        <f>投放验证!N213</f>
        <v>24</v>
      </c>
      <c r="H219" s="132">
        <f>投放验证!O213</f>
        <v>8</v>
      </c>
      <c r="I219" s="132">
        <f>投放验证!P213</f>
        <v>7</v>
      </c>
      <c r="J219" s="132">
        <f>投放验证!Q213</f>
        <v>7</v>
      </c>
      <c r="K219" s="132">
        <f>投放验证!R213</f>
        <v>7</v>
      </c>
      <c r="L219" s="132">
        <f>投放验证!S213</f>
        <v>7</v>
      </c>
      <c r="M219" s="132">
        <f>IF(E219=0,0,MAX(求节点(战法升级!$B$11:$B$17,战法升级!C$11:C$17,I219),0))</f>
        <v>35</v>
      </c>
      <c r="N219" s="132">
        <f>IF(F219=0,0,MAX(求节点(战法升级!$B$11:$B$17,战法升级!D$11:D$17,J219),0))</f>
        <v>35</v>
      </c>
      <c r="O219" s="132">
        <f>IF(G219=0,0,MAX(求节点(战法升级!$B$11:$B$17,战法升级!E$11:E$17,K219),0))</f>
        <v>35</v>
      </c>
      <c r="P219" s="132">
        <f>IF(H219=0,0,MAX(求节点(战法升级!$B$11:$B$17,战法升级!F$11:F$17,L219),0))</f>
        <v>35</v>
      </c>
      <c r="Q219" s="132">
        <f>IF(I219="",0,MIN(E219/2,6-SUM(R219:$T219)))</f>
        <v>0</v>
      </c>
      <c r="R219" s="132">
        <f>IF(J219="",0,MIN(F219/2,6-SUM(S219:$T219)))</f>
        <v>0</v>
      </c>
      <c r="S219" s="132">
        <f>IF(K219="",0,MIN(G219/2,6-SUM(T219:$T219)))</f>
        <v>2</v>
      </c>
      <c r="T219" s="132">
        <f t="shared" si="4"/>
        <v>4</v>
      </c>
      <c r="U219" s="137">
        <f>MIN(E219,SUM(战法升星!$R207:$U207)-SUM(V219:$X219))</f>
        <v>0</v>
      </c>
      <c r="V219" s="137">
        <f>MIN(F219,SUM(战法升星!$R207:$U207)-SUM(W219:$X219))</f>
        <v>0</v>
      </c>
      <c r="W219" s="137">
        <f>MIN(G219,SUM(战法升星!$R207:$U207)-SUM($X219:X219))</f>
        <v>4</v>
      </c>
      <c r="X219" s="137">
        <f>MIN(H219,SUM(战法升星!R207:U207))</f>
        <v>8</v>
      </c>
      <c r="Y219" s="59"/>
      <c r="Z219" s="59"/>
      <c r="AA219" s="59"/>
      <c r="AB219" s="59"/>
      <c r="AC219" s="59"/>
      <c r="AD219" s="59"/>
      <c r="AE219" s="59"/>
      <c r="AF219" s="59"/>
      <c r="AG219" s="59"/>
      <c r="AH219" s="59"/>
      <c r="AI219" s="59"/>
      <c r="AJ219" s="59"/>
      <c r="AK219" s="6"/>
    </row>
    <row r="220" spans="2:37" s="129" customFormat="1" x14ac:dyDescent="0.15">
      <c r="B220" s="129">
        <v>27</v>
      </c>
      <c r="C220" s="132">
        <f>[2]基础状态预期!$D220</f>
        <v>108.05586950728798</v>
      </c>
      <c r="D220" s="132">
        <f>[2]基础状态预期!$C220</f>
        <v>473.00000000000006</v>
      </c>
      <c r="E220" s="132">
        <f>投放验证!L214</f>
        <v>5</v>
      </c>
      <c r="F220" s="132">
        <f>投放验证!M214</f>
        <v>16</v>
      </c>
      <c r="G220" s="132">
        <f>投放验证!N214</f>
        <v>24</v>
      </c>
      <c r="H220" s="132">
        <f>投放验证!O214</f>
        <v>8</v>
      </c>
      <c r="I220" s="132">
        <f>投放验证!P214</f>
        <v>7</v>
      </c>
      <c r="J220" s="132">
        <f>投放验证!Q214</f>
        <v>7</v>
      </c>
      <c r="K220" s="132">
        <f>投放验证!R214</f>
        <v>7</v>
      </c>
      <c r="L220" s="132">
        <f>投放验证!S214</f>
        <v>7</v>
      </c>
      <c r="M220" s="132">
        <f>IF(E220=0,0,MAX(求节点(战法升级!$B$11:$B$17,战法升级!C$11:C$17,I220),0))</f>
        <v>35</v>
      </c>
      <c r="N220" s="132">
        <f>IF(F220=0,0,MAX(求节点(战法升级!$B$11:$B$17,战法升级!D$11:D$17,J220),0))</f>
        <v>35</v>
      </c>
      <c r="O220" s="132">
        <f>IF(G220=0,0,MAX(求节点(战法升级!$B$11:$B$17,战法升级!E$11:E$17,K220),0))</f>
        <v>35</v>
      </c>
      <c r="P220" s="132">
        <f>IF(H220=0,0,MAX(求节点(战法升级!$B$11:$B$17,战法升级!F$11:F$17,L220),0))</f>
        <v>35</v>
      </c>
      <c r="Q220" s="132">
        <f>IF(I220="",0,MIN(E220/2,6-SUM(R220:$T220)))</f>
        <v>0</v>
      </c>
      <c r="R220" s="132">
        <f>IF(J220="",0,MIN(F220/2,6-SUM(S220:$T220)))</f>
        <v>0</v>
      </c>
      <c r="S220" s="132">
        <f>IF(K220="",0,MIN(G220/2,6-SUM(T220:$T220)))</f>
        <v>2</v>
      </c>
      <c r="T220" s="132">
        <f t="shared" si="4"/>
        <v>4</v>
      </c>
      <c r="U220" s="137">
        <f>MIN(E220,SUM(战法升星!$R208:$U208)-SUM(V220:$X220))</f>
        <v>0</v>
      </c>
      <c r="V220" s="137">
        <f>MIN(F220,SUM(战法升星!$R208:$U208)-SUM(W220:$X220))</f>
        <v>0</v>
      </c>
      <c r="W220" s="137">
        <f>MIN(G220,SUM(战法升星!$R208:$U208)-SUM($X220:X220))</f>
        <v>4</v>
      </c>
      <c r="X220" s="137">
        <f>MIN(H220,SUM(战法升星!R208:U208))</f>
        <v>8</v>
      </c>
      <c r="Y220" s="59"/>
      <c r="Z220" s="59"/>
      <c r="AA220" s="59"/>
      <c r="AB220" s="59"/>
      <c r="AC220" s="59"/>
      <c r="AD220" s="59"/>
      <c r="AE220" s="59"/>
      <c r="AF220" s="59"/>
      <c r="AG220" s="59"/>
      <c r="AH220" s="59"/>
      <c r="AI220" s="59"/>
      <c r="AJ220" s="59"/>
      <c r="AK220" s="6"/>
    </row>
    <row r="221" spans="2:37" s="129" customFormat="1" x14ac:dyDescent="0.15">
      <c r="B221" s="129">
        <v>28</v>
      </c>
      <c r="C221" s="132">
        <f>[2]基础状态预期!$D221</f>
        <v>111.54601176466306</v>
      </c>
      <c r="D221" s="132">
        <f>[2]基础状态预期!$C221</f>
        <v>605</v>
      </c>
      <c r="E221" s="132">
        <f>投放验证!L215</f>
        <v>5</v>
      </c>
      <c r="F221" s="132">
        <f>投放验证!M215</f>
        <v>16</v>
      </c>
      <c r="G221" s="132">
        <f>投放验证!N215</f>
        <v>24</v>
      </c>
      <c r="H221" s="132">
        <f>投放验证!O215</f>
        <v>8</v>
      </c>
      <c r="I221" s="132">
        <f>投放验证!P215</f>
        <v>7</v>
      </c>
      <c r="J221" s="132">
        <f>投放验证!Q215</f>
        <v>7</v>
      </c>
      <c r="K221" s="132">
        <f>投放验证!R215</f>
        <v>7</v>
      </c>
      <c r="L221" s="132">
        <f>投放验证!S215</f>
        <v>7</v>
      </c>
      <c r="M221" s="132">
        <f>IF(E221=0,0,MAX(求节点(战法升级!$B$11:$B$17,战法升级!C$11:C$17,I221),0))</f>
        <v>35</v>
      </c>
      <c r="N221" s="132">
        <f>IF(F221=0,0,MAX(求节点(战法升级!$B$11:$B$17,战法升级!D$11:D$17,J221),0))</f>
        <v>35</v>
      </c>
      <c r="O221" s="132">
        <f>IF(G221=0,0,MAX(求节点(战法升级!$B$11:$B$17,战法升级!E$11:E$17,K221),0))</f>
        <v>35</v>
      </c>
      <c r="P221" s="132">
        <f>IF(H221=0,0,MAX(求节点(战法升级!$B$11:$B$17,战法升级!F$11:F$17,L221),0))</f>
        <v>35</v>
      </c>
      <c r="Q221" s="132">
        <f>IF(I221="",0,MIN(E221/2,6-SUM(R221:$T221)))</f>
        <v>0</v>
      </c>
      <c r="R221" s="132">
        <f>IF(J221="",0,MIN(F221/2,6-SUM(S221:$T221)))</f>
        <v>0</v>
      </c>
      <c r="S221" s="132">
        <f>IF(K221="",0,MIN(G221/2,6-SUM(T221:$T221)))</f>
        <v>2</v>
      </c>
      <c r="T221" s="132">
        <f t="shared" si="4"/>
        <v>4</v>
      </c>
      <c r="U221" s="137">
        <f>MIN(E221,SUM(战法升星!$R209:$U209)-SUM(V221:$X221))</f>
        <v>0</v>
      </c>
      <c r="V221" s="137">
        <f>MIN(F221,SUM(战法升星!$R209:$U209)-SUM(W221:$X221))</f>
        <v>0</v>
      </c>
      <c r="W221" s="137">
        <f>MIN(G221,SUM(战法升星!$R209:$U209)-SUM($X221:X221))</f>
        <v>4</v>
      </c>
      <c r="X221" s="137">
        <f>MIN(H221,SUM(战法升星!R209:U209))</f>
        <v>8</v>
      </c>
      <c r="Y221" s="59"/>
      <c r="Z221" s="59"/>
      <c r="AA221" s="59"/>
      <c r="AB221" s="59"/>
      <c r="AC221" s="59"/>
      <c r="AD221" s="59"/>
      <c r="AE221" s="59"/>
      <c r="AF221" s="59"/>
      <c r="AG221" s="59"/>
      <c r="AH221" s="59"/>
      <c r="AI221" s="59"/>
      <c r="AJ221" s="59"/>
      <c r="AK221" s="6"/>
    </row>
    <row r="222" spans="2:37" s="129" customFormat="1" x14ac:dyDescent="0.15">
      <c r="B222" s="129">
        <v>29</v>
      </c>
      <c r="C222" s="132">
        <f>[2]基础状态预期!$D222</f>
        <v>115.20444967370992</v>
      </c>
      <c r="D222" s="132">
        <f>[2]基础状态预期!$C222</f>
        <v>770.00000000000011</v>
      </c>
      <c r="E222" s="132">
        <f>投放验证!L216</f>
        <v>5</v>
      </c>
      <c r="F222" s="132">
        <f>投放验证!M216</f>
        <v>16</v>
      </c>
      <c r="G222" s="132">
        <f>投放验证!N216</f>
        <v>24</v>
      </c>
      <c r="H222" s="132">
        <f>投放验证!O216</f>
        <v>8</v>
      </c>
      <c r="I222" s="132">
        <f>投放验证!P216</f>
        <v>7</v>
      </c>
      <c r="J222" s="132">
        <f>投放验证!Q216</f>
        <v>7</v>
      </c>
      <c r="K222" s="132">
        <f>投放验证!R216</f>
        <v>7</v>
      </c>
      <c r="L222" s="132">
        <f>投放验证!S216</f>
        <v>7</v>
      </c>
      <c r="M222" s="132">
        <f>IF(E222=0,0,MAX(求节点(战法升级!$B$11:$B$17,战法升级!C$11:C$17,I222),0))</f>
        <v>35</v>
      </c>
      <c r="N222" s="132">
        <f>IF(F222=0,0,MAX(求节点(战法升级!$B$11:$B$17,战法升级!D$11:D$17,J222),0))</f>
        <v>35</v>
      </c>
      <c r="O222" s="132">
        <f>IF(G222=0,0,MAX(求节点(战法升级!$B$11:$B$17,战法升级!E$11:E$17,K222),0))</f>
        <v>35</v>
      </c>
      <c r="P222" s="132">
        <f>IF(H222=0,0,MAX(求节点(战法升级!$B$11:$B$17,战法升级!F$11:F$17,L222),0))</f>
        <v>35</v>
      </c>
      <c r="Q222" s="132">
        <f>IF(I222="",0,MIN(E222/2,6-SUM(R222:$T222)))</f>
        <v>0</v>
      </c>
      <c r="R222" s="132">
        <f>IF(J222="",0,MIN(F222/2,6-SUM(S222:$T222)))</f>
        <v>0</v>
      </c>
      <c r="S222" s="132">
        <f>IF(K222="",0,MIN(G222/2,6-SUM(T222:$T222)))</f>
        <v>2</v>
      </c>
      <c r="T222" s="132">
        <f t="shared" si="4"/>
        <v>4</v>
      </c>
      <c r="U222" s="137">
        <f>MIN(E222,SUM(战法升星!$R210:$U210)-SUM(V222:$X222))</f>
        <v>0</v>
      </c>
      <c r="V222" s="137">
        <f>MIN(F222,SUM(战法升星!$R210:$U210)-SUM(W222:$X222))</f>
        <v>0</v>
      </c>
      <c r="W222" s="137">
        <f>MIN(G222,SUM(战法升星!$R210:$U210)-SUM($X222:X222))</f>
        <v>4</v>
      </c>
      <c r="X222" s="137">
        <f>MIN(H222,SUM(战法升星!R210:U210))</f>
        <v>8</v>
      </c>
      <c r="Y222" s="59"/>
      <c r="Z222" s="59"/>
      <c r="AA222" s="59"/>
      <c r="AB222" s="59"/>
      <c r="AC222" s="59"/>
      <c r="AD222" s="59"/>
      <c r="AE222" s="59"/>
      <c r="AF222" s="59"/>
      <c r="AG222" s="59"/>
      <c r="AH222" s="59"/>
      <c r="AI222" s="59"/>
      <c r="AJ222" s="59"/>
      <c r="AK222" s="6"/>
    </row>
    <row r="223" spans="2:37" s="129" customFormat="1" x14ac:dyDescent="0.15">
      <c r="B223" s="129">
        <v>30</v>
      </c>
      <c r="C223" s="132">
        <f>[2]基础状态预期!$D223</f>
        <v>118.75432507225094</v>
      </c>
      <c r="D223" s="132">
        <f>[2]基础状态预期!$C223</f>
        <v>984.50000000000011</v>
      </c>
      <c r="E223" s="132">
        <f>投放验证!L217</f>
        <v>5</v>
      </c>
      <c r="F223" s="132">
        <f>投放验证!M217</f>
        <v>16</v>
      </c>
      <c r="G223" s="132">
        <f>投放验证!N217</f>
        <v>24</v>
      </c>
      <c r="H223" s="132">
        <f>投放验证!O217</f>
        <v>8</v>
      </c>
      <c r="I223" s="132">
        <f>投放验证!P217</f>
        <v>7</v>
      </c>
      <c r="J223" s="132">
        <f>投放验证!Q217</f>
        <v>7</v>
      </c>
      <c r="K223" s="132">
        <f>投放验证!R217</f>
        <v>7</v>
      </c>
      <c r="L223" s="132">
        <f>投放验证!S217</f>
        <v>7</v>
      </c>
      <c r="M223" s="132">
        <f>IF(E223=0,0,MAX(求节点(战法升级!$B$11:$B$17,战法升级!C$11:C$17,I223),0))</f>
        <v>35</v>
      </c>
      <c r="N223" s="132">
        <f>IF(F223=0,0,MAX(求节点(战法升级!$B$11:$B$17,战法升级!D$11:D$17,J223),0))</f>
        <v>35</v>
      </c>
      <c r="O223" s="132">
        <f>IF(G223=0,0,MAX(求节点(战法升级!$B$11:$B$17,战法升级!E$11:E$17,K223),0))</f>
        <v>35</v>
      </c>
      <c r="P223" s="132">
        <f>IF(H223=0,0,MAX(求节点(战法升级!$B$11:$B$17,战法升级!F$11:F$17,L223),0))</f>
        <v>35</v>
      </c>
      <c r="Q223" s="132">
        <f>IF(I223="",0,MIN(E223/2,6-SUM(R223:$T223)))</f>
        <v>0</v>
      </c>
      <c r="R223" s="132">
        <f>IF(J223="",0,MIN(F223/2,6-SUM(S223:$T223)))</f>
        <v>0</v>
      </c>
      <c r="S223" s="132">
        <f>IF(K223="",0,MIN(G223/2,6-SUM(T223:$T223)))</f>
        <v>2</v>
      </c>
      <c r="T223" s="132">
        <f t="shared" si="4"/>
        <v>4</v>
      </c>
      <c r="U223" s="137">
        <f>MIN(E223,SUM(战法升星!$R211:$U211)-SUM(V223:$X223))</f>
        <v>0</v>
      </c>
      <c r="V223" s="137">
        <f>MIN(F223,SUM(战法升星!$R211:$U211)-SUM(W223:$X223))</f>
        <v>0</v>
      </c>
      <c r="W223" s="137">
        <f>MIN(G223,SUM(战法升星!$R211:$U211)-SUM($X223:X223))</f>
        <v>4</v>
      </c>
      <c r="X223" s="137">
        <f>MIN(H223,SUM(战法升星!R211:U211))</f>
        <v>8</v>
      </c>
      <c r="Y223" s="59"/>
      <c r="Z223" s="59"/>
      <c r="AA223" s="59"/>
      <c r="AB223" s="59"/>
      <c r="AC223" s="59"/>
      <c r="AD223" s="59"/>
      <c r="AE223" s="59"/>
      <c r="AF223" s="59"/>
      <c r="AG223" s="59"/>
      <c r="AH223" s="59"/>
      <c r="AI223" s="59"/>
      <c r="AJ223" s="59"/>
      <c r="AK223" s="6"/>
    </row>
    <row r="224" spans="2:37" s="129" customFormat="1" x14ac:dyDescent="0.15">
      <c r="B224" s="129">
        <v>31</v>
      </c>
      <c r="C224" s="132">
        <f>[2]基础状态预期!$D224</f>
        <v>122.26514676047371</v>
      </c>
      <c r="D224" s="132">
        <f>[2]基础状态预期!$C224</f>
        <v>1248.5</v>
      </c>
      <c r="E224" s="132">
        <f>投放验证!L218</f>
        <v>5</v>
      </c>
      <c r="F224" s="132">
        <f>投放验证!M218</f>
        <v>16</v>
      </c>
      <c r="G224" s="132">
        <f>投放验证!N218</f>
        <v>24</v>
      </c>
      <c r="H224" s="132">
        <f>投放验证!O218</f>
        <v>8</v>
      </c>
      <c r="I224" s="132">
        <f>投放验证!P218</f>
        <v>7</v>
      </c>
      <c r="J224" s="132">
        <f>投放验证!Q218</f>
        <v>7</v>
      </c>
      <c r="K224" s="132">
        <f>投放验证!R218</f>
        <v>7</v>
      </c>
      <c r="L224" s="132">
        <f>投放验证!S218</f>
        <v>7</v>
      </c>
      <c r="M224" s="132">
        <f>IF(E224=0,0,MAX(求节点(战法升级!$B$11:$B$17,战法升级!C$11:C$17,I224),0))</f>
        <v>35</v>
      </c>
      <c r="N224" s="132">
        <f>IF(F224=0,0,MAX(求节点(战法升级!$B$11:$B$17,战法升级!D$11:D$17,J224),0))</f>
        <v>35</v>
      </c>
      <c r="O224" s="132">
        <f>IF(G224=0,0,MAX(求节点(战法升级!$B$11:$B$17,战法升级!E$11:E$17,K224),0))</f>
        <v>35</v>
      </c>
      <c r="P224" s="132">
        <f>IF(H224=0,0,MAX(求节点(战法升级!$B$11:$B$17,战法升级!F$11:F$17,L224),0))</f>
        <v>35</v>
      </c>
      <c r="Q224" s="132">
        <f>IF(I224="",0,MIN(E224/2,6-SUM(R224:$T224)))</f>
        <v>0</v>
      </c>
      <c r="R224" s="132">
        <f>IF(J224="",0,MIN(F224/2,6-SUM(S224:$T224)))</f>
        <v>0</v>
      </c>
      <c r="S224" s="132">
        <f>IF(K224="",0,MIN(G224/2,6-SUM(T224:$T224)))</f>
        <v>2</v>
      </c>
      <c r="T224" s="132">
        <f t="shared" si="4"/>
        <v>4</v>
      </c>
      <c r="U224" s="137">
        <f>MIN(E224,SUM(战法升星!$R212:$U212)-SUM(V224:$X224))</f>
        <v>0</v>
      </c>
      <c r="V224" s="137">
        <f>MIN(F224,SUM(战法升星!$R212:$U212)-SUM(W224:$X224))</f>
        <v>0</v>
      </c>
      <c r="W224" s="137">
        <f>MIN(G224,SUM(战法升星!$R212:$U212)-SUM($X224:X224))</f>
        <v>4</v>
      </c>
      <c r="X224" s="137">
        <f>MIN(H224,SUM(战法升星!R212:U212))</f>
        <v>8</v>
      </c>
      <c r="Y224" s="59"/>
      <c r="Z224" s="59"/>
      <c r="AA224" s="59"/>
      <c r="AB224" s="59"/>
      <c r="AC224" s="59"/>
      <c r="AD224" s="59"/>
      <c r="AE224" s="59"/>
      <c r="AF224" s="59"/>
      <c r="AG224" s="59"/>
      <c r="AH224" s="59"/>
      <c r="AI224" s="59"/>
      <c r="AJ224" s="59"/>
      <c r="AK224" s="6"/>
    </row>
    <row r="225" spans="2:37" s="129" customFormat="1" x14ac:dyDescent="0.15">
      <c r="B225" s="129">
        <v>32</v>
      </c>
      <c r="C225" s="132">
        <f>[2]基础状态预期!$D225</f>
        <v>125.84855083483956</v>
      </c>
      <c r="D225" s="132">
        <f>[2]基础状态预期!$C225</f>
        <v>1595.0000000000002</v>
      </c>
      <c r="E225" s="132">
        <f>投放验证!L219</f>
        <v>5</v>
      </c>
      <c r="F225" s="132">
        <f>投放验证!M219</f>
        <v>16</v>
      </c>
      <c r="G225" s="132">
        <f>投放验证!N219</f>
        <v>24</v>
      </c>
      <c r="H225" s="132">
        <f>投放验证!O219</f>
        <v>8</v>
      </c>
      <c r="I225" s="132">
        <f>投放验证!P219</f>
        <v>7</v>
      </c>
      <c r="J225" s="132">
        <f>投放验证!Q219</f>
        <v>7</v>
      </c>
      <c r="K225" s="132">
        <f>投放验证!R219</f>
        <v>7</v>
      </c>
      <c r="L225" s="132">
        <f>投放验证!S219</f>
        <v>7</v>
      </c>
      <c r="M225" s="132">
        <f>IF(E225=0,0,MAX(求节点(战法升级!$B$11:$B$17,战法升级!C$11:C$17,I225),0))</f>
        <v>35</v>
      </c>
      <c r="N225" s="132">
        <f>IF(F225=0,0,MAX(求节点(战法升级!$B$11:$B$17,战法升级!D$11:D$17,J225),0))</f>
        <v>35</v>
      </c>
      <c r="O225" s="132">
        <f>IF(G225=0,0,MAX(求节点(战法升级!$B$11:$B$17,战法升级!E$11:E$17,K225),0))</f>
        <v>35</v>
      </c>
      <c r="P225" s="132">
        <f>IF(H225=0,0,MAX(求节点(战法升级!$B$11:$B$17,战法升级!F$11:F$17,L225),0))</f>
        <v>35</v>
      </c>
      <c r="Q225" s="132">
        <f>IF(I225="",0,MIN(E225/2,6-SUM(R225:$T225)))</f>
        <v>0</v>
      </c>
      <c r="R225" s="132">
        <f>IF(J225="",0,MIN(F225/2,6-SUM(S225:$T225)))</f>
        <v>0</v>
      </c>
      <c r="S225" s="132">
        <f>IF(K225="",0,MIN(G225/2,6-SUM(T225:$T225)))</f>
        <v>2</v>
      </c>
      <c r="T225" s="132">
        <f t="shared" si="4"/>
        <v>4</v>
      </c>
      <c r="U225" s="137">
        <f>MIN(E225,SUM(战法升星!$R213:$U213)-SUM(V225:$X225))</f>
        <v>0</v>
      </c>
      <c r="V225" s="137">
        <f>MIN(F225,SUM(战法升星!$R213:$U213)-SUM(W225:$X225))</f>
        <v>0</v>
      </c>
      <c r="W225" s="137">
        <f>MIN(G225,SUM(战法升星!$R213:$U213)-SUM($X225:X225))</f>
        <v>4</v>
      </c>
      <c r="X225" s="137">
        <f>MIN(H225,SUM(战法升星!R213:U213))</f>
        <v>8</v>
      </c>
      <c r="Y225" s="59"/>
      <c r="Z225" s="59"/>
      <c r="AA225" s="59"/>
      <c r="AB225" s="59"/>
      <c r="AC225" s="59"/>
      <c r="AD225" s="59"/>
      <c r="AE225" s="59"/>
      <c r="AF225" s="59"/>
      <c r="AG225" s="59"/>
      <c r="AH225" s="59"/>
      <c r="AI225" s="59"/>
      <c r="AJ225" s="59"/>
      <c r="AK225" s="6"/>
    </row>
    <row r="226" spans="2:37" s="129" customFormat="1" x14ac:dyDescent="0.15">
      <c r="B226" s="129">
        <v>33</v>
      </c>
      <c r="C226" s="132">
        <f>[2]基础状态预期!$D226</f>
        <v>129.43528964176323</v>
      </c>
      <c r="D226" s="132">
        <f>[2]基础状态预期!$C226</f>
        <v>2040.5000000000002</v>
      </c>
      <c r="E226" s="132">
        <f>投放验证!L220</f>
        <v>5</v>
      </c>
      <c r="F226" s="132">
        <f>投放验证!M220</f>
        <v>16</v>
      </c>
      <c r="G226" s="132">
        <f>投放验证!N220</f>
        <v>24</v>
      </c>
      <c r="H226" s="132">
        <f>投放验证!O220</f>
        <v>8</v>
      </c>
      <c r="I226" s="132">
        <f>投放验证!P220</f>
        <v>7</v>
      </c>
      <c r="J226" s="132">
        <f>投放验证!Q220</f>
        <v>7</v>
      </c>
      <c r="K226" s="132">
        <f>投放验证!R220</f>
        <v>7</v>
      </c>
      <c r="L226" s="132">
        <f>投放验证!S220</f>
        <v>7</v>
      </c>
      <c r="M226" s="132">
        <f>IF(E226=0,0,MAX(求节点(战法升级!$B$11:$B$17,战法升级!C$11:C$17,I226),0))</f>
        <v>35</v>
      </c>
      <c r="N226" s="132">
        <f>IF(F226=0,0,MAX(求节点(战法升级!$B$11:$B$17,战法升级!D$11:D$17,J226),0))</f>
        <v>35</v>
      </c>
      <c r="O226" s="132">
        <f>IF(G226=0,0,MAX(求节点(战法升级!$B$11:$B$17,战法升级!E$11:E$17,K226),0))</f>
        <v>35</v>
      </c>
      <c r="P226" s="132">
        <f>IF(H226=0,0,MAX(求节点(战法升级!$B$11:$B$17,战法升级!F$11:F$17,L226),0))</f>
        <v>35</v>
      </c>
      <c r="Q226" s="132">
        <f>IF(I226="",0,MIN(E226/2,6-SUM(R226:$T226)))</f>
        <v>0</v>
      </c>
      <c r="R226" s="132">
        <f>IF(J226="",0,MIN(F226/2,6-SUM(S226:$T226)))</f>
        <v>0</v>
      </c>
      <c r="S226" s="132">
        <f>IF(K226="",0,MIN(G226/2,6-SUM(T226:$T226)))</f>
        <v>2</v>
      </c>
      <c r="T226" s="132">
        <f t="shared" si="4"/>
        <v>4</v>
      </c>
      <c r="U226" s="137">
        <f>MIN(E226,SUM(战法升星!$R214:$U214)-SUM(V226:$X226))</f>
        <v>0</v>
      </c>
      <c r="V226" s="137">
        <f>MIN(F226,SUM(战法升星!$R214:$U214)-SUM(W226:$X226))</f>
        <v>0</v>
      </c>
      <c r="W226" s="137">
        <f>MIN(G226,SUM(战法升星!$R214:$U214)-SUM($X226:X226))</f>
        <v>4</v>
      </c>
      <c r="X226" s="137">
        <f>MIN(H226,SUM(战法升星!R214:U214))</f>
        <v>8</v>
      </c>
      <c r="Y226" s="59"/>
      <c r="Z226" s="59"/>
      <c r="AA226" s="59"/>
      <c r="AB226" s="59"/>
      <c r="AC226" s="59"/>
      <c r="AD226" s="59"/>
      <c r="AE226" s="59"/>
      <c r="AF226" s="59"/>
      <c r="AG226" s="59"/>
      <c r="AH226" s="59"/>
      <c r="AI226" s="59"/>
      <c r="AJ226" s="59"/>
      <c r="AK226" s="6"/>
    </row>
    <row r="227" spans="2:37" s="129" customFormat="1" x14ac:dyDescent="0.15">
      <c r="B227" s="129">
        <v>34</v>
      </c>
      <c r="C227" s="132">
        <f>[2]基础状态预期!$D227</f>
        <v>133.03192104200832</v>
      </c>
      <c r="D227" s="132">
        <f>[2]基础状态预期!$C227</f>
        <v>2601.5</v>
      </c>
      <c r="E227" s="132">
        <f>投放验证!L221</f>
        <v>5</v>
      </c>
      <c r="F227" s="132">
        <f>投放验证!M221</f>
        <v>16</v>
      </c>
      <c r="G227" s="132">
        <f>投放验证!N221</f>
        <v>24</v>
      </c>
      <c r="H227" s="132">
        <f>投放验证!O221</f>
        <v>8</v>
      </c>
      <c r="I227" s="132">
        <f>投放验证!P221</f>
        <v>7</v>
      </c>
      <c r="J227" s="132">
        <f>投放验证!Q221</f>
        <v>7</v>
      </c>
      <c r="K227" s="132">
        <f>投放验证!R221</f>
        <v>7</v>
      </c>
      <c r="L227" s="132">
        <f>投放验证!S221</f>
        <v>7</v>
      </c>
      <c r="M227" s="132">
        <f>IF(E227=0,0,MAX(求节点(战法升级!$B$11:$B$17,战法升级!C$11:C$17,I227),0))</f>
        <v>35</v>
      </c>
      <c r="N227" s="132">
        <f>IF(F227=0,0,MAX(求节点(战法升级!$B$11:$B$17,战法升级!D$11:D$17,J227),0))</f>
        <v>35</v>
      </c>
      <c r="O227" s="132">
        <f>IF(G227=0,0,MAX(求节点(战法升级!$B$11:$B$17,战法升级!E$11:E$17,K227),0))</f>
        <v>35</v>
      </c>
      <c r="P227" s="132">
        <f>IF(H227=0,0,MAX(求节点(战法升级!$B$11:$B$17,战法升级!F$11:F$17,L227),0))</f>
        <v>35</v>
      </c>
      <c r="Q227" s="132">
        <f>IF(I227="",0,MIN(E227/2,6-SUM(R227:$T227)))</f>
        <v>0</v>
      </c>
      <c r="R227" s="132">
        <f>IF(J227="",0,MIN(F227/2,6-SUM(S227:$T227)))</f>
        <v>0</v>
      </c>
      <c r="S227" s="132">
        <f>IF(K227="",0,MIN(G227/2,6-SUM(T227:$T227)))</f>
        <v>2</v>
      </c>
      <c r="T227" s="132">
        <f t="shared" si="4"/>
        <v>4</v>
      </c>
      <c r="U227" s="137">
        <f>MIN(E227,SUM(战法升星!$R215:$U215)-SUM(V227:$X227))</f>
        <v>0</v>
      </c>
      <c r="V227" s="137">
        <f>MIN(F227,SUM(战法升星!$R215:$U215)-SUM(W227:$X227))</f>
        <v>0</v>
      </c>
      <c r="W227" s="137">
        <f>MIN(G227,SUM(战法升星!$R215:$U215)-SUM($X227:X227))</f>
        <v>4</v>
      </c>
      <c r="X227" s="137">
        <f>MIN(H227,SUM(战法升星!R215:U215))</f>
        <v>8</v>
      </c>
      <c r="Y227" s="59"/>
      <c r="Z227" s="59"/>
      <c r="AA227" s="59"/>
      <c r="AB227" s="59"/>
      <c r="AC227" s="59"/>
      <c r="AD227" s="59"/>
      <c r="AE227" s="59"/>
      <c r="AF227" s="59"/>
      <c r="AG227" s="59"/>
      <c r="AH227" s="59"/>
      <c r="AI227" s="59"/>
      <c r="AJ227" s="59"/>
      <c r="AK227" s="6"/>
    </row>
    <row r="228" spans="2:37" s="129" customFormat="1" x14ac:dyDescent="0.15">
      <c r="B228" s="129">
        <v>35</v>
      </c>
      <c r="C228" s="132">
        <f>[2]基础状态预期!$D228</f>
        <v>136.45508882162355</v>
      </c>
      <c r="D228" s="132">
        <f>[2]基础状态预期!$C228</f>
        <v>3311.0000000000005</v>
      </c>
      <c r="E228" s="132">
        <f>投放验证!L222</f>
        <v>5</v>
      </c>
      <c r="F228" s="132">
        <f>投放验证!M222</f>
        <v>16</v>
      </c>
      <c r="G228" s="132">
        <f>投放验证!N222</f>
        <v>24</v>
      </c>
      <c r="H228" s="132">
        <f>投放验证!O222</f>
        <v>8</v>
      </c>
      <c r="I228" s="132">
        <f>投放验证!P222</f>
        <v>7</v>
      </c>
      <c r="J228" s="132">
        <f>投放验证!Q222</f>
        <v>7</v>
      </c>
      <c r="K228" s="132">
        <f>投放验证!R222</f>
        <v>7</v>
      </c>
      <c r="L228" s="132">
        <f>投放验证!S222</f>
        <v>7</v>
      </c>
      <c r="M228" s="132">
        <f>IF(E228=0,0,MAX(求节点(战法升级!$B$11:$B$17,战法升级!C$11:C$17,I228),0))</f>
        <v>35</v>
      </c>
      <c r="N228" s="132">
        <f>IF(F228=0,0,MAX(求节点(战法升级!$B$11:$B$17,战法升级!D$11:D$17,J228),0))</f>
        <v>35</v>
      </c>
      <c r="O228" s="132">
        <f>IF(G228=0,0,MAX(求节点(战法升级!$B$11:$B$17,战法升级!E$11:E$17,K228),0))</f>
        <v>35</v>
      </c>
      <c r="P228" s="132">
        <f>IF(H228=0,0,MAX(求节点(战法升级!$B$11:$B$17,战法升级!F$11:F$17,L228),0))</f>
        <v>35</v>
      </c>
      <c r="Q228" s="132">
        <f>IF(I228="",0,MIN(E228/2,6-SUM(R228:$T228)))</f>
        <v>0</v>
      </c>
      <c r="R228" s="132">
        <f>IF(J228="",0,MIN(F228/2,6-SUM(S228:$T228)))</f>
        <v>0</v>
      </c>
      <c r="S228" s="132">
        <f>IF(K228="",0,MIN(G228/2,6-SUM(T228:$T228)))</f>
        <v>2</v>
      </c>
      <c r="T228" s="132">
        <f t="shared" si="4"/>
        <v>4</v>
      </c>
      <c r="U228" s="137">
        <f>MIN(E228,SUM(战法升星!$R216:$U216)-SUM(V228:$X228))</f>
        <v>0</v>
      </c>
      <c r="V228" s="137">
        <f>MIN(F228,SUM(战法升星!$R216:$U216)-SUM(W228:$X228))</f>
        <v>0</v>
      </c>
      <c r="W228" s="137">
        <f>MIN(G228,SUM(战法升星!$R216:$U216)-SUM($X228:X228))</f>
        <v>4</v>
      </c>
      <c r="X228" s="137">
        <f>MIN(H228,SUM(战法升星!R216:U216))</f>
        <v>8</v>
      </c>
      <c r="Y228" s="59"/>
      <c r="Z228" s="59"/>
      <c r="AA228" s="59"/>
      <c r="AB228" s="59"/>
      <c r="AC228" s="59"/>
      <c r="AD228" s="59"/>
      <c r="AE228" s="59"/>
      <c r="AF228" s="59"/>
      <c r="AG228" s="59"/>
      <c r="AH228" s="59"/>
      <c r="AI228" s="59"/>
      <c r="AJ228" s="59"/>
      <c r="AK228" s="6"/>
    </row>
    <row r="229" spans="2:37" s="129" customFormat="1" x14ac:dyDescent="0.15">
      <c r="B229" s="129">
        <v>36</v>
      </c>
      <c r="C229" s="132">
        <f>[2]基础状态预期!$D229</f>
        <v>140.08772492574531</v>
      </c>
      <c r="D229" s="132">
        <f>[2]基础状态预期!$C229</f>
        <v>4218.5</v>
      </c>
      <c r="E229" s="132">
        <f>投放验证!L223</f>
        <v>5</v>
      </c>
      <c r="F229" s="132">
        <f>投放验证!M223</f>
        <v>16</v>
      </c>
      <c r="G229" s="132">
        <f>投放验证!N223</f>
        <v>24</v>
      </c>
      <c r="H229" s="132">
        <f>投放验证!O223</f>
        <v>8</v>
      </c>
      <c r="I229" s="132">
        <f>投放验证!P223</f>
        <v>7</v>
      </c>
      <c r="J229" s="132">
        <f>投放验证!Q223</f>
        <v>7</v>
      </c>
      <c r="K229" s="132">
        <f>投放验证!R223</f>
        <v>7</v>
      </c>
      <c r="L229" s="132">
        <f>投放验证!S223</f>
        <v>7</v>
      </c>
      <c r="M229" s="132">
        <f>IF(E229=0,0,MAX(求节点(战法升级!$B$11:$B$17,战法升级!C$11:C$17,I229),0))</f>
        <v>35</v>
      </c>
      <c r="N229" s="132">
        <f>IF(F229=0,0,MAX(求节点(战法升级!$B$11:$B$17,战法升级!D$11:D$17,J229),0))</f>
        <v>35</v>
      </c>
      <c r="O229" s="132">
        <f>IF(G229=0,0,MAX(求节点(战法升级!$B$11:$B$17,战法升级!E$11:E$17,K229),0))</f>
        <v>35</v>
      </c>
      <c r="P229" s="132">
        <f>IF(H229=0,0,MAX(求节点(战法升级!$B$11:$B$17,战法升级!F$11:F$17,L229),0))</f>
        <v>35</v>
      </c>
      <c r="Q229" s="132">
        <f>IF(I229="",0,MIN(E229/2,6-SUM(R229:$T229)))</f>
        <v>0</v>
      </c>
      <c r="R229" s="132">
        <f>IF(J229="",0,MIN(F229/2,6-SUM(S229:$T229)))</f>
        <v>0</v>
      </c>
      <c r="S229" s="132">
        <f>IF(K229="",0,MIN(G229/2,6-SUM(T229:$T229)))</f>
        <v>2</v>
      </c>
      <c r="T229" s="132">
        <f t="shared" si="4"/>
        <v>4</v>
      </c>
      <c r="U229" s="137">
        <f>MIN(E229,SUM(战法升星!$R217:$U217)-SUM(V229:$X229))</f>
        <v>0</v>
      </c>
      <c r="V229" s="137">
        <f>MIN(F229,SUM(战法升星!$R217:$U217)-SUM(W229:$X229))</f>
        <v>0</v>
      </c>
      <c r="W229" s="137">
        <f>MIN(G229,SUM(战法升星!$R217:$U217)-SUM($X229:X229))</f>
        <v>4</v>
      </c>
      <c r="X229" s="137">
        <f>MIN(H229,SUM(战法升星!R217:U217))</f>
        <v>8</v>
      </c>
      <c r="Y229" s="59"/>
      <c r="Z229" s="59"/>
      <c r="AA229" s="59"/>
      <c r="AB229" s="59"/>
      <c r="AC229" s="59"/>
      <c r="AD229" s="59"/>
      <c r="AE229" s="59"/>
      <c r="AF229" s="59"/>
      <c r="AG229" s="59"/>
      <c r="AH229" s="59"/>
      <c r="AI229" s="59"/>
      <c r="AJ229" s="59"/>
      <c r="AK229" s="6"/>
    </row>
    <row r="230" spans="2:37" s="129" customFormat="1" x14ac:dyDescent="0.15">
      <c r="B230" s="129">
        <v>37</v>
      </c>
      <c r="C230" s="132">
        <f>[2]基础状态预期!$D230</f>
        <v>143.51956656528549</v>
      </c>
      <c r="D230" s="132">
        <f>[2]基础状态预期!$C230</f>
        <v>5373.5</v>
      </c>
      <c r="E230" s="132">
        <f>投放验证!L224</f>
        <v>5</v>
      </c>
      <c r="F230" s="132">
        <f>投放验证!M224</f>
        <v>16</v>
      </c>
      <c r="G230" s="132">
        <f>投放验证!N224</f>
        <v>24</v>
      </c>
      <c r="H230" s="132">
        <f>投放验证!O224</f>
        <v>8</v>
      </c>
      <c r="I230" s="132">
        <f>投放验证!P224</f>
        <v>7</v>
      </c>
      <c r="J230" s="132">
        <f>投放验证!Q224</f>
        <v>7</v>
      </c>
      <c r="K230" s="132">
        <f>投放验证!R224</f>
        <v>7</v>
      </c>
      <c r="L230" s="132">
        <f>投放验证!S224</f>
        <v>7</v>
      </c>
      <c r="M230" s="132">
        <f>IF(E230=0,0,MAX(求节点(战法升级!$B$11:$B$17,战法升级!C$11:C$17,I230),0))</f>
        <v>35</v>
      </c>
      <c r="N230" s="132">
        <f>IF(F230=0,0,MAX(求节点(战法升级!$B$11:$B$17,战法升级!D$11:D$17,J230),0))</f>
        <v>35</v>
      </c>
      <c r="O230" s="132">
        <f>IF(G230=0,0,MAX(求节点(战法升级!$B$11:$B$17,战法升级!E$11:E$17,K230),0))</f>
        <v>35</v>
      </c>
      <c r="P230" s="132">
        <f>IF(H230=0,0,MAX(求节点(战法升级!$B$11:$B$17,战法升级!F$11:F$17,L230),0))</f>
        <v>35</v>
      </c>
      <c r="Q230" s="132">
        <f>IF(I230="",0,MIN(E230/2,6-SUM(R230:$T230)))</f>
        <v>0</v>
      </c>
      <c r="R230" s="132">
        <f>IF(J230="",0,MIN(F230/2,6-SUM(S230:$T230)))</f>
        <v>0</v>
      </c>
      <c r="S230" s="132">
        <f>IF(K230="",0,MIN(G230/2,6-SUM(T230:$T230)))</f>
        <v>2</v>
      </c>
      <c r="T230" s="132">
        <f t="shared" si="4"/>
        <v>4</v>
      </c>
      <c r="U230" s="137">
        <f>MIN(E230,SUM(战法升星!$R218:$U218)-SUM(V230:$X230))</f>
        <v>0</v>
      </c>
      <c r="V230" s="137">
        <f>MIN(F230,SUM(战法升星!$R218:$U218)-SUM(W230:$X230))</f>
        <v>0</v>
      </c>
      <c r="W230" s="137">
        <f>MIN(G230,SUM(战法升星!$R218:$U218)-SUM($X230:X230))</f>
        <v>4</v>
      </c>
      <c r="X230" s="137">
        <f>MIN(H230,SUM(战法升星!R218:U218))</f>
        <v>8</v>
      </c>
      <c r="Y230" s="59"/>
      <c r="Z230" s="59"/>
      <c r="AA230" s="59"/>
      <c r="AB230" s="59"/>
      <c r="AC230" s="59"/>
      <c r="AD230" s="59"/>
      <c r="AE230" s="59"/>
      <c r="AF230" s="59"/>
      <c r="AG230" s="59"/>
      <c r="AH230" s="59"/>
      <c r="AI230" s="59"/>
      <c r="AJ230" s="59"/>
      <c r="AK230" s="6"/>
    </row>
    <row r="231" spans="2:37" s="129" customFormat="1" x14ac:dyDescent="0.15">
      <c r="B231" s="129">
        <v>38</v>
      </c>
      <c r="C231" s="132">
        <f>[2]基础状态预期!$D231</f>
        <v>147.17868266109423</v>
      </c>
      <c r="D231" s="132">
        <f>[2]基础状态预期!$C231</f>
        <v>6842.0000000000009</v>
      </c>
      <c r="E231" s="132">
        <f>投放验证!L225</f>
        <v>5</v>
      </c>
      <c r="F231" s="132">
        <f>投放验证!M225</f>
        <v>16</v>
      </c>
      <c r="G231" s="132">
        <f>投放验证!N225</f>
        <v>24</v>
      </c>
      <c r="H231" s="132">
        <f>投放验证!O225</f>
        <v>8</v>
      </c>
      <c r="I231" s="132">
        <f>投放验证!P225</f>
        <v>7</v>
      </c>
      <c r="J231" s="132">
        <f>投放验证!Q225</f>
        <v>7</v>
      </c>
      <c r="K231" s="132">
        <f>投放验证!R225</f>
        <v>7</v>
      </c>
      <c r="L231" s="132">
        <f>投放验证!S225</f>
        <v>7</v>
      </c>
      <c r="M231" s="132">
        <f>IF(E231=0,0,MAX(求节点(战法升级!$B$11:$B$17,战法升级!C$11:C$17,I231),0))</f>
        <v>35</v>
      </c>
      <c r="N231" s="132">
        <f>IF(F231=0,0,MAX(求节点(战法升级!$B$11:$B$17,战法升级!D$11:D$17,J231),0))</f>
        <v>35</v>
      </c>
      <c r="O231" s="132">
        <f>IF(G231=0,0,MAX(求节点(战法升级!$B$11:$B$17,战法升级!E$11:E$17,K231),0))</f>
        <v>35</v>
      </c>
      <c r="P231" s="132">
        <f>IF(H231=0,0,MAX(求节点(战法升级!$B$11:$B$17,战法升级!F$11:F$17,L231),0))</f>
        <v>35</v>
      </c>
      <c r="Q231" s="132">
        <f>IF(I231="",0,MIN(E231/2,6-SUM(R231:$T231)))</f>
        <v>0</v>
      </c>
      <c r="R231" s="132">
        <f>IF(J231="",0,MIN(F231/2,6-SUM(S231:$T231)))</f>
        <v>0</v>
      </c>
      <c r="S231" s="132">
        <f>IF(K231="",0,MIN(G231/2,6-SUM(T231:$T231)))</f>
        <v>2</v>
      </c>
      <c r="T231" s="132">
        <f t="shared" si="4"/>
        <v>4</v>
      </c>
      <c r="U231" s="137">
        <f>MIN(E231,SUM(战法升星!$R219:$U219)-SUM(V231:$X231))</f>
        <v>0</v>
      </c>
      <c r="V231" s="137">
        <f>MIN(F231,SUM(战法升星!$R219:$U219)-SUM(W231:$X231))</f>
        <v>0</v>
      </c>
      <c r="W231" s="137">
        <f>MIN(G231,SUM(战法升星!$R219:$U219)-SUM($X231:X231))</f>
        <v>4</v>
      </c>
      <c r="X231" s="137">
        <f>MIN(H231,SUM(战法升星!R219:U219))</f>
        <v>8</v>
      </c>
      <c r="Y231" s="59"/>
      <c r="Z231" s="59"/>
      <c r="AA231" s="59"/>
      <c r="AB231" s="59"/>
      <c r="AC231" s="59"/>
      <c r="AD231" s="59"/>
      <c r="AE231" s="59"/>
      <c r="AF231" s="59"/>
      <c r="AG231" s="59"/>
      <c r="AH231" s="59"/>
      <c r="AI231" s="59"/>
      <c r="AJ231" s="59"/>
      <c r="AK231" s="6"/>
    </row>
    <row r="232" spans="2:37" s="129" customFormat="1" x14ac:dyDescent="0.15">
      <c r="B232" s="129">
        <v>39</v>
      </c>
      <c r="C232" s="132">
        <f>[2]基础状态预期!$D232</f>
        <v>150.49637054967232</v>
      </c>
      <c r="D232" s="132">
        <f>[2]基础状态预期!$C232</f>
        <v>8723</v>
      </c>
      <c r="E232" s="132">
        <f>投放验证!L226</f>
        <v>5</v>
      </c>
      <c r="F232" s="132">
        <f>投放验证!M226</f>
        <v>16</v>
      </c>
      <c r="G232" s="132">
        <f>投放验证!N226</f>
        <v>24</v>
      </c>
      <c r="H232" s="132">
        <f>投放验证!O226</f>
        <v>8</v>
      </c>
      <c r="I232" s="132">
        <f>投放验证!P226</f>
        <v>7</v>
      </c>
      <c r="J232" s="132">
        <f>投放验证!Q226</f>
        <v>7</v>
      </c>
      <c r="K232" s="132">
        <f>投放验证!R226</f>
        <v>7</v>
      </c>
      <c r="L232" s="132">
        <f>投放验证!S226</f>
        <v>7</v>
      </c>
      <c r="M232" s="132">
        <f>IF(E232=0,0,MAX(求节点(战法升级!$B$11:$B$17,战法升级!C$11:C$17,I232),0))</f>
        <v>35</v>
      </c>
      <c r="N232" s="132">
        <f>IF(F232=0,0,MAX(求节点(战法升级!$B$11:$B$17,战法升级!D$11:D$17,J232),0))</f>
        <v>35</v>
      </c>
      <c r="O232" s="132">
        <f>IF(G232=0,0,MAX(求节点(战法升级!$B$11:$B$17,战法升级!E$11:E$17,K232),0))</f>
        <v>35</v>
      </c>
      <c r="P232" s="132">
        <f>IF(H232=0,0,MAX(求节点(战法升级!$B$11:$B$17,战法升级!F$11:F$17,L232),0))</f>
        <v>35</v>
      </c>
      <c r="Q232" s="132">
        <f>IF(I232="",0,MIN(E232/2,6-SUM(R232:$T232)))</f>
        <v>0</v>
      </c>
      <c r="R232" s="132">
        <f>IF(J232="",0,MIN(F232/2,6-SUM(S232:$T232)))</f>
        <v>0</v>
      </c>
      <c r="S232" s="132">
        <f>IF(K232="",0,MIN(G232/2,6-SUM(T232:$T232)))</f>
        <v>2</v>
      </c>
      <c r="T232" s="132">
        <f t="shared" si="4"/>
        <v>4</v>
      </c>
      <c r="U232" s="137">
        <f>MIN(E232,SUM(战法升星!$R220:$U220)-SUM(V232:$X232))</f>
        <v>0</v>
      </c>
      <c r="V232" s="137">
        <f>MIN(F232,SUM(战法升星!$R220:$U220)-SUM(W232:$X232))</f>
        <v>0</v>
      </c>
      <c r="W232" s="137">
        <f>MIN(G232,SUM(战法升星!$R220:$U220)-SUM($X232:X232))</f>
        <v>4</v>
      </c>
      <c r="X232" s="137">
        <f>MIN(H232,SUM(战法升星!R220:U220))</f>
        <v>8</v>
      </c>
      <c r="Y232" s="59"/>
      <c r="Z232" s="59"/>
      <c r="AA232" s="59"/>
      <c r="AB232" s="59"/>
      <c r="AC232" s="59"/>
      <c r="AD232" s="59"/>
      <c r="AE232" s="59"/>
      <c r="AF232" s="59"/>
      <c r="AG232" s="59"/>
      <c r="AH232" s="59"/>
      <c r="AI232" s="59"/>
      <c r="AJ232" s="59"/>
      <c r="AK232" s="6"/>
    </row>
    <row r="233" spans="2:37" s="129" customFormat="1" x14ac:dyDescent="0.15">
      <c r="B233" s="129">
        <v>40</v>
      </c>
      <c r="C233" s="132">
        <f>[2]基础状态预期!$D233</f>
        <v>151.40240982411487</v>
      </c>
      <c r="D233" s="132">
        <f>[2]基础状态预期!$C233</f>
        <v>11115.5</v>
      </c>
      <c r="E233" s="132">
        <f>投放验证!L227</f>
        <v>5</v>
      </c>
      <c r="F233" s="132">
        <f>投放验证!M227</f>
        <v>16</v>
      </c>
      <c r="G233" s="132">
        <f>投放验证!N227</f>
        <v>24</v>
      </c>
      <c r="H233" s="132">
        <f>投放验证!O227</f>
        <v>8</v>
      </c>
      <c r="I233" s="132">
        <f>投放验证!P227</f>
        <v>7</v>
      </c>
      <c r="J233" s="132">
        <f>投放验证!Q227</f>
        <v>7</v>
      </c>
      <c r="K233" s="132">
        <f>投放验证!R227</f>
        <v>7</v>
      </c>
      <c r="L233" s="132">
        <f>投放验证!S227</f>
        <v>7</v>
      </c>
      <c r="M233" s="132">
        <f>IF(E233=0,0,MAX(求节点(战法升级!$B$11:$B$17,战法升级!C$11:C$17,I233),0))</f>
        <v>35</v>
      </c>
      <c r="N233" s="132">
        <f>IF(F233=0,0,MAX(求节点(战法升级!$B$11:$B$17,战法升级!D$11:D$17,J233),0))</f>
        <v>35</v>
      </c>
      <c r="O233" s="132">
        <f>IF(G233=0,0,MAX(求节点(战法升级!$B$11:$B$17,战法升级!E$11:E$17,K233),0))</f>
        <v>35</v>
      </c>
      <c r="P233" s="132">
        <f>IF(H233=0,0,MAX(求节点(战法升级!$B$11:$B$17,战法升级!F$11:F$17,L233),0))</f>
        <v>35</v>
      </c>
      <c r="Q233" s="132">
        <f>IF(I233="",0,MIN(E233/2,6-SUM(R233:$T233)))</f>
        <v>0</v>
      </c>
      <c r="R233" s="132">
        <f>IF(J233="",0,MIN(F233/2,6-SUM(S233:$T233)))</f>
        <v>0</v>
      </c>
      <c r="S233" s="132">
        <f>IF(K233="",0,MIN(G233/2,6-SUM(T233:$T233)))</f>
        <v>2</v>
      </c>
      <c r="T233" s="132">
        <f t="shared" si="4"/>
        <v>4</v>
      </c>
      <c r="U233" s="137">
        <f>MIN(E233,SUM(战法升星!$R221:$U221)-SUM(V233:$X233))</f>
        <v>0</v>
      </c>
      <c r="V233" s="137">
        <f>MIN(F233,SUM(战法升星!$R221:$U221)-SUM(W233:$X233))</f>
        <v>0</v>
      </c>
      <c r="W233" s="137">
        <f>MIN(G233,SUM(战法升星!$R221:$U221)-SUM($X233:X233))</f>
        <v>4</v>
      </c>
      <c r="X233" s="137">
        <f>MIN(H233,SUM(战法升星!R221:U221))</f>
        <v>8</v>
      </c>
      <c r="Y233" s="59"/>
      <c r="Z233" s="59"/>
      <c r="AA233" s="59"/>
      <c r="AB233" s="59"/>
      <c r="AC233" s="59"/>
      <c r="AD233" s="59"/>
      <c r="AE233" s="59"/>
      <c r="AF233" s="59"/>
      <c r="AG233" s="59"/>
      <c r="AH233" s="59"/>
      <c r="AI233" s="59"/>
      <c r="AJ233" s="59"/>
      <c r="AK233" s="6"/>
    </row>
    <row r="234" spans="2:37" s="129" customFormat="1" x14ac:dyDescent="0.15">
      <c r="B234" s="129">
        <v>41</v>
      </c>
      <c r="C234" s="132">
        <f>[2]基础状态预期!$D234</f>
        <v>152.00526961196863</v>
      </c>
      <c r="D234" s="132">
        <f>[2]基础状态预期!$C234</f>
        <v>14168.000000000002</v>
      </c>
      <c r="E234" s="132">
        <f>投放验证!L228</f>
        <v>5</v>
      </c>
      <c r="F234" s="132">
        <f>投放验证!M228</f>
        <v>16</v>
      </c>
      <c r="G234" s="132">
        <f>投放验证!N228</f>
        <v>24</v>
      </c>
      <c r="H234" s="132">
        <f>投放验证!O228</f>
        <v>8</v>
      </c>
      <c r="I234" s="132">
        <f>投放验证!P228</f>
        <v>7</v>
      </c>
      <c r="J234" s="132">
        <f>投放验证!Q228</f>
        <v>7</v>
      </c>
      <c r="K234" s="132">
        <f>投放验证!R228</f>
        <v>7</v>
      </c>
      <c r="L234" s="132">
        <f>投放验证!S228</f>
        <v>7</v>
      </c>
      <c r="M234" s="132">
        <f>IF(E234=0,0,MAX(求节点(战法升级!$B$11:$B$17,战法升级!C$11:C$17,I234),0))</f>
        <v>35</v>
      </c>
      <c r="N234" s="132">
        <f>IF(F234=0,0,MAX(求节点(战法升级!$B$11:$B$17,战法升级!D$11:D$17,J234),0))</f>
        <v>35</v>
      </c>
      <c r="O234" s="132">
        <f>IF(G234=0,0,MAX(求节点(战法升级!$B$11:$B$17,战法升级!E$11:E$17,K234),0))</f>
        <v>35</v>
      </c>
      <c r="P234" s="132">
        <f>IF(H234=0,0,MAX(求节点(战法升级!$B$11:$B$17,战法升级!F$11:F$17,L234),0))</f>
        <v>35</v>
      </c>
      <c r="Q234" s="132">
        <f>IF(I234="",0,MIN(E234/2,6-SUM(R234:$T234)))</f>
        <v>0</v>
      </c>
      <c r="R234" s="132">
        <f>IF(J234="",0,MIN(F234/2,6-SUM(S234:$T234)))</f>
        <v>0</v>
      </c>
      <c r="S234" s="132">
        <f>IF(K234="",0,MIN(G234/2,6-SUM(T234:$T234)))</f>
        <v>2</v>
      </c>
      <c r="T234" s="132">
        <f t="shared" si="4"/>
        <v>4</v>
      </c>
      <c r="U234" s="137">
        <f>MIN(E234,SUM(战法升星!$R222:$U222)-SUM(V234:$X234))</f>
        <v>0</v>
      </c>
      <c r="V234" s="137">
        <f>MIN(F234,SUM(战法升星!$R222:$U222)-SUM(W234:$X234))</f>
        <v>0</v>
      </c>
      <c r="W234" s="137">
        <f>MIN(G234,SUM(战法升星!$R222:$U222)-SUM($X234:X234))</f>
        <v>4</v>
      </c>
      <c r="X234" s="137">
        <f>MIN(H234,SUM(战法升星!R222:U222))</f>
        <v>8</v>
      </c>
      <c r="Y234" s="59"/>
      <c r="Z234" s="59"/>
      <c r="AA234" s="59"/>
      <c r="AB234" s="59"/>
      <c r="AC234" s="59"/>
      <c r="AD234" s="59"/>
      <c r="AE234" s="59"/>
      <c r="AF234" s="59"/>
      <c r="AG234" s="59"/>
      <c r="AH234" s="59"/>
      <c r="AI234" s="59"/>
      <c r="AJ234" s="59"/>
      <c r="AK234" s="6"/>
    </row>
    <row r="235" spans="2:37" x14ac:dyDescent="0.15">
      <c r="B235" s="129">
        <v>42</v>
      </c>
      <c r="C235" s="132">
        <f>[2]基础状态预期!$D235</f>
        <v>152.38629594951036</v>
      </c>
      <c r="D235" s="132">
        <f>[2]基础状态预期!$C235</f>
        <v>18012.5</v>
      </c>
      <c r="E235" s="132">
        <f>投放验证!L229</f>
        <v>5</v>
      </c>
      <c r="F235" s="132">
        <f>投放验证!M229</f>
        <v>16</v>
      </c>
      <c r="G235" s="132">
        <f>投放验证!N229</f>
        <v>24</v>
      </c>
      <c r="H235" s="132">
        <f>投放验证!O229</f>
        <v>8</v>
      </c>
      <c r="I235" s="132">
        <f>投放验证!P229</f>
        <v>7</v>
      </c>
      <c r="J235" s="132">
        <f>投放验证!Q229</f>
        <v>7</v>
      </c>
      <c r="K235" s="132">
        <f>投放验证!R229</f>
        <v>7</v>
      </c>
      <c r="L235" s="132">
        <f>投放验证!S229</f>
        <v>7</v>
      </c>
      <c r="M235" s="132">
        <f>IF(E235=0,0,MAX(求节点(战法升级!$B$11:$B$17,战法升级!C$11:C$17,I235),0))</f>
        <v>35</v>
      </c>
      <c r="N235" s="132">
        <f>IF(F235=0,0,MAX(求节点(战法升级!$B$11:$B$17,战法升级!D$11:D$17,J235),0))</f>
        <v>35</v>
      </c>
      <c r="O235" s="132">
        <f>IF(G235=0,0,MAX(求节点(战法升级!$B$11:$B$17,战法升级!E$11:E$17,K235),0))</f>
        <v>35</v>
      </c>
      <c r="P235" s="132">
        <f>IF(H235=0,0,MAX(求节点(战法升级!$B$11:$B$17,战法升级!F$11:F$17,L235),0))</f>
        <v>35</v>
      </c>
      <c r="Q235" s="132">
        <f>IF(I235="",0,MIN(E235/2,6-SUM(R235:$T235)))</f>
        <v>0</v>
      </c>
      <c r="R235" s="132">
        <f>IF(J235="",0,MIN(F235/2,6-SUM(S235:$T235)))</f>
        <v>0</v>
      </c>
      <c r="S235" s="132">
        <f>IF(K235="",0,MIN(G235/2,6-SUM(T235:$T235)))</f>
        <v>2</v>
      </c>
      <c r="T235" s="132">
        <f t="shared" si="4"/>
        <v>4</v>
      </c>
      <c r="U235" s="137">
        <f>MIN(E235,SUM(战法升星!$R223:$U223)-SUM(V235:$X235))</f>
        <v>0</v>
      </c>
      <c r="V235" s="137">
        <f>MIN(F235,SUM(战法升星!$R223:$U223)-SUM(W235:$X235))</f>
        <v>0</v>
      </c>
      <c r="W235" s="137">
        <f>MIN(G235,SUM(战法升星!$R223:$U223)-SUM($X235:X235))</f>
        <v>4</v>
      </c>
      <c r="X235" s="137">
        <f>MIN(H235,SUM(战法升星!R223:U223))</f>
        <v>8</v>
      </c>
    </row>
    <row r="236" spans="2:37" x14ac:dyDescent="0.15">
      <c r="B236" s="129">
        <v>43</v>
      </c>
    </row>
    <row r="237" spans="2:37" x14ac:dyDescent="0.15">
      <c r="B237" s="129">
        <v>44</v>
      </c>
    </row>
    <row r="238" spans="2:37" x14ac:dyDescent="0.15">
      <c r="B238" s="129">
        <v>45</v>
      </c>
    </row>
  </sheetData>
  <mergeCells count="30">
    <mergeCell ref="C14:P14"/>
    <mergeCell ref="C59:P59"/>
    <mergeCell ref="E105:H105"/>
    <mergeCell ref="I105:L105"/>
    <mergeCell ref="E15:H15"/>
    <mergeCell ref="I15:L15"/>
    <mergeCell ref="E60:H60"/>
    <mergeCell ref="I60:L60"/>
    <mergeCell ref="M15:P15"/>
    <mergeCell ref="M195:P195"/>
    <mergeCell ref="M150:P150"/>
    <mergeCell ref="M60:P60"/>
    <mergeCell ref="M105:P105"/>
    <mergeCell ref="C104:P104"/>
    <mergeCell ref="C149:P149"/>
    <mergeCell ref="C194:P194"/>
    <mergeCell ref="E150:H150"/>
    <mergeCell ref="I150:L150"/>
    <mergeCell ref="E195:H195"/>
    <mergeCell ref="I195:L195"/>
    <mergeCell ref="Q15:T15"/>
    <mergeCell ref="Q60:T60"/>
    <mergeCell ref="Q105:T105"/>
    <mergeCell ref="Q150:T150"/>
    <mergeCell ref="Q195:T195"/>
    <mergeCell ref="U15:X15"/>
    <mergeCell ref="U60:X60"/>
    <mergeCell ref="U105:X105"/>
    <mergeCell ref="U150:X150"/>
    <mergeCell ref="U195:X195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W227"/>
  <sheetViews>
    <sheetView tabSelected="1" workbookViewId="0">
      <selection activeCell="E6" sqref="E6"/>
    </sheetView>
  </sheetViews>
  <sheetFormatPr defaultColWidth="6.25" defaultRowHeight="11.25" x14ac:dyDescent="0.15"/>
  <cols>
    <col min="1" max="1" width="6.25" style="12"/>
    <col min="2" max="3" width="6.25" style="18"/>
    <col min="4" max="4" width="6.75" style="18" bestFit="1" customWidth="1"/>
    <col min="5" max="5" width="6.25" style="18"/>
    <col min="6" max="7" width="6.75" style="18" bestFit="1" customWidth="1"/>
    <col min="8" max="8" width="6.25" style="18"/>
    <col min="9" max="9" width="6.25" style="13"/>
    <col min="10" max="10" width="6.25" style="18"/>
    <col min="11" max="12" width="6.25" style="10"/>
    <col min="13" max="13" width="6.75" style="10" bestFit="1" customWidth="1"/>
    <col min="14" max="22" width="6.25" style="10"/>
    <col min="23" max="23" width="6.25" style="12"/>
    <col min="24" max="24" width="6.25" style="13"/>
    <col min="25" max="27" width="6.25" style="12"/>
    <col min="28" max="28" width="6.25" style="12" customWidth="1"/>
    <col min="29" max="31" width="6.25" style="12"/>
    <col min="32" max="34" width="6.25" style="12" customWidth="1"/>
    <col min="35" max="16384" width="6.25" style="12"/>
  </cols>
  <sheetData>
    <row r="1" spans="1:49" x14ac:dyDescent="0.15">
      <c r="M1" s="74"/>
      <c r="N1" s="74"/>
      <c r="O1" s="74"/>
      <c r="P1" s="74"/>
    </row>
    <row r="2" spans="1:49" x14ac:dyDescent="0.15">
      <c r="N2" s="76"/>
      <c r="O2" s="76"/>
      <c r="P2" s="76"/>
    </row>
    <row r="3" spans="1:49" x14ac:dyDescent="0.15">
      <c r="M3" s="74">
        <v>1</v>
      </c>
      <c r="N3" s="74">
        <v>2</v>
      </c>
      <c r="O3" s="74">
        <v>4</v>
      </c>
      <c r="P3" s="74">
        <v>8</v>
      </c>
      <c r="Y3" s="12">
        <v>1</v>
      </c>
    </row>
    <row r="4" spans="1:49" x14ac:dyDescent="0.15">
      <c r="B4" s="160" t="s">
        <v>56</v>
      </c>
      <c r="C4" s="160"/>
      <c r="D4" s="160"/>
      <c r="E4" s="160"/>
      <c r="F4" s="160"/>
      <c r="G4" s="160"/>
      <c r="H4" s="160"/>
      <c r="J4" s="28"/>
      <c r="L4" s="9"/>
      <c r="M4" s="160" t="s">
        <v>133</v>
      </c>
      <c r="N4" s="160"/>
      <c r="O4" s="160"/>
      <c r="P4" s="160"/>
      <c r="R4" s="9"/>
      <c r="S4" s="160" t="s">
        <v>134</v>
      </c>
      <c r="T4" s="160"/>
      <c r="U4" s="160"/>
      <c r="V4" s="160"/>
      <c r="Y4" s="12">
        <v>2</v>
      </c>
      <c r="Z4" s="9" t="s">
        <v>40</v>
      </c>
      <c r="AA4" s="160" t="s">
        <v>120</v>
      </c>
      <c r="AB4" s="160"/>
      <c r="AC4" s="160"/>
      <c r="AD4" s="160"/>
      <c r="AE4" s="160"/>
    </row>
    <row r="5" spans="1:49" ht="13.5" customHeight="1" x14ac:dyDescent="0.15">
      <c r="B5" s="154" t="s">
        <v>57</v>
      </c>
      <c r="C5" s="155" t="s">
        <v>58</v>
      </c>
      <c r="D5" s="154" t="s">
        <v>29</v>
      </c>
      <c r="E5" s="154" t="s">
        <v>30</v>
      </c>
      <c r="F5" s="154" t="s">
        <v>31</v>
      </c>
      <c r="G5" s="154" t="s">
        <v>184</v>
      </c>
      <c r="H5" s="154" t="s">
        <v>9</v>
      </c>
      <c r="J5" s="28"/>
      <c r="L5" s="9" t="s">
        <v>51</v>
      </c>
      <c r="M5" s="9" t="s">
        <v>6</v>
      </c>
      <c r="N5" s="9" t="s">
        <v>7</v>
      </c>
      <c r="O5" s="9" t="s">
        <v>8</v>
      </c>
      <c r="P5" s="9" t="s">
        <v>184</v>
      </c>
      <c r="R5" s="9" t="s">
        <v>52</v>
      </c>
      <c r="S5" s="9" t="s">
        <v>6</v>
      </c>
      <c r="T5" s="9" t="s">
        <v>7</v>
      </c>
      <c r="U5" s="9" t="s">
        <v>8</v>
      </c>
      <c r="V5" s="9" t="s">
        <v>184</v>
      </c>
      <c r="Y5" s="12">
        <v>3</v>
      </c>
      <c r="Z5" s="9" t="s">
        <v>161</v>
      </c>
      <c r="AA5" s="9" t="s">
        <v>24</v>
      </c>
      <c r="AB5" s="9" t="s">
        <v>25</v>
      </c>
      <c r="AC5" s="9" t="s">
        <v>26</v>
      </c>
      <c r="AD5" s="9" t="s">
        <v>184</v>
      </c>
      <c r="AE5" s="11" t="s">
        <v>41</v>
      </c>
    </row>
    <row r="6" spans="1:49" x14ac:dyDescent="0.15">
      <c r="B6" s="154" t="s">
        <v>36</v>
      </c>
      <c r="C6" s="154">
        <v>20</v>
      </c>
      <c r="D6" s="154">
        <v>100</v>
      </c>
      <c r="E6" s="154">
        <v>500</v>
      </c>
      <c r="F6" s="154">
        <v>1000</v>
      </c>
      <c r="G6" s="154">
        <v>3000</v>
      </c>
      <c r="H6" s="154">
        <f>G6*2</f>
        <v>6000</v>
      </c>
      <c r="J6" s="28"/>
      <c r="L6" s="9">
        <v>1</v>
      </c>
      <c r="M6" s="65">
        <v>20</v>
      </c>
      <c r="N6" s="60">
        <f>ROUND($M6*N$3,0)</f>
        <v>40</v>
      </c>
      <c r="O6" s="77">
        <f t="shared" ref="O6:P21" si="0">ROUND($M6*O$3,0)</f>
        <v>80</v>
      </c>
      <c r="P6" s="77">
        <f t="shared" si="0"/>
        <v>160</v>
      </c>
      <c r="R6" s="9">
        <v>1</v>
      </c>
      <c r="S6" s="9">
        <f>SUM(M$6:M6)</f>
        <v>20</v>
      </c>
      <c r="T6" s="75">
        <f>SUM(N$6:N6)</f>
        <v>40</v>
      </c>
      <c r="U6" s="75">
        <f>SUM(O$6:O6)</f>
        <v>80</v>
      </c>
      <c r="V6" s="75">
        <f>SUM(P$6:P6)</f>
        <v>160</v>
      </c>
      <c r="Y6" s="133">
        <v>4</v>
      </c>
      <c r="Z6" s="9">
        <f>基础状态预期!C17</f>
        <v>10</v>
      </c>
      <c r="AA6" s="9">
        <f>IF(基础状态预期!M17="",0,求节点($R$6:$R$40,S$6:S$40,基础状态预期!M17)*基础状态预期!E17)</f>
        <v>834.3237787325927</v>
      </c>
      <c r="AB6" s="56">
        <f>IF(基础状态预期!N17="",0,求节点($R$6:$R$40,T$6:T$40,基础状态预期!N17)*基础状态预期!F17)</f>
        <v>1800</v>
      </c>
      <c r="AC6" s="56">
        <f>IF(基础状态预期!O17="",0,求节点($R$6:$R$40,U$6:U$40,基础状态预期!O17)*基础状态预期!G17)</f>
        <v>2400</v>
      </c>
      <c r="AD6" s="56">
        <f>IF(基础状态预期!P17="",0,求节点($R$6:$R$40,V$6:V$40,基础状态预期!P17)*基础状态预期!H17)</f>
        <v>0</v>
      </c>
      <c r="AE6" s="9">
        <f>SUM(AA6:AD6)</f>
        <v>5034.3237787325925</v>
      </c>
      <c r="AF6" s="57"/>
      <c r="AL6" s="57"/>
      <c r="AM6" s="61"/>
      <c r="AN6" s="61"/>
      <c r="AP6" s="18"/>
      <c r="AQ6" s="18"/>
      <c r="AR6" s="18"/>
      <c r="AT6" s="18"/>
      <c r="AU6" s="18"/>
      <c r="AV6" s="18"/>
      <c r="AW6" s="18"/>
    </row>
    <row r="7" spans="1:49" x14ac:dyDescent="0.15">
      <c r="E7" s="156"/>
      <c r="F7" s="156"/>
      <c r="G7" s="156"/>
      <c r="H7" s="156"/>
      <c r="K7" s="61">
        <v>0</v>
      </c>
      <c r="L7" s="9">
        <v>2</v>
      </c>
      <c r="M7" s="72">
        <f>K7+M6</f>
        <v>20</v>
      </c>
      <c r="N7" s="77">
        <f t="shared" ref="N7:P40" si="1">ROUND($M7*N$3,0)</f>
        <v>40</v>
      </c>
      <c r="O7" s="77">
        <f t="shared" si="0"/>
        <v>80</v>
      </c>
      <c r="P7" s="77">
        <f t="shared" si="0"/>
        <v>160</v>
      </c>
      <c r="R7" s="9">
        <v>2</v>
      </c>
      <c r="S7" s="75">
        <f>SUM(M$6:M7)</f>
        <v>40</v>
      </c>
      <c r="T7" s="75">
        <f>SUM(N$6:N7)</f>
        <v>80</v>
      </c>
      <c r="U7" s="75">
        <f>SUM(O$6:O7)</f>
        <v>160</v>
      </c>
      <c r="V7" s="75">
        <f>SUM(P$6:P7)</f>
        <v>320</v>
      </c>
      <c r="Y7" s="133">
        <v>5</v>
      </c>
      <c r="Z7" s="66">
        <f>基础状态预期!C18</f>
        <v>20</v>
      </c>
      <c r="AA7" s="56">
        <f>IF(基础状态预期!M18="",0,求节点($R$6:$R$40,S$6:S$40,基础状态预期!M18)*基础状态预期!E18)</f>
        <v>2177.7182914040905</v>
      </c>
      <c r="AB7" s="56">
        <f>IF(基础状态预期!N18="",0,求节点($R$6:$R$40,T$6:T$40,基础状态预期!N18)*基础状态预期!F18)</f>
        <v>4800</v>
      </c>
      <c r="AC7" s="56">
        <f>IF(基础状态预期!O18="",0,求节点($R$6:$R$40,U$6:U$40,基础状态预期!O18)*基础状态预期!G18)</f>
        <v>7200</v>
      </c>
      <c r="AD7" s="56">
        <f>IF(基础状态预期!P18="",0,求节点($R$6:$R$40,V$6:V$40,基础状态预期!P18)*基础状态预期!H18)</f>
        <v>0</v>
      </c>
      <c r="AE7" s="56">
        <f t="shared" ref="AE7:AE15" si="2">SUM(AA7:AD7)</f>
        <v>14177.71829140409</v>
      </c>
      <c r="AF7" s="57"/>
      <c r="AK7" s="18"/>
      <c r="AL7" s="61"/>
      <c r="AM7" s="61"/>
      <c r="AN7" s="61"/>
      <c r="AO7" s="18"/>
      <c r="AP7" s="18"/>
      <c r="AQ7" s="18"/>
      <c r="AR7" s="18"/>
      <c r="AT7" s="18"/>
      <c r="AU7" s="18"/>
      <c r="AV7" s="18"/>
      <c r="AW7" s="18"/>
    </row>
    <row r="8" spans="1:49" x14ac:dyDescent="0.15">
      <c r="K8" s="100">
        <v>0</v>
      </c>
      <c r="L8" s="80">
        <v>3</v>
      </c>
      <c r="M8" s="72">
        <f t="shared" ref="M8:M39" si="3">K8+M7</f>
        <v>20</v>
      </c>
      <c r="N8" s="77">
        <f t="shared" si="1"/>
        <v>40</v>
      </c>
      <c r="O8" s="77">
        <f t="shared" si="0"/>
        <v>80</v>
      </c>
      <c r="P8" s="77">
        <f t="shared" si="0"/>
        <v>160</v>
      </c>
      <c r="R8" s="80">
        <v>3</v>
      </c>
      <c r="S8" s="75">
        <f>SUM(M$6:M8)</f>
        <v>60</v>
      </c>
      <c r="T8" s="75">
        <f>SUM(N$6:N8)</f>
        <v>120</v>
      </c>
      <c r="U8" s="75">
        <f>SUM(O$6:O8)</f>
        <v>240</v>
      </c>
      <c r="V8" s="75">
        <f>SUM(P$6:P8)</f>
        <v>480</v>
      </c>
      <c r="Y8" s="133">
        <v>6</v>
      </c>
      <c r="Z8" s="66">
        <f>基础状态预期!C19</f>
        <v>28.071211008105138</v>
      </c>
      <c r="AA8" s="56">
        <f>IF(基础状态预期!M19="",0,求节点($R$6:$R$40,S$6:S$40,基础状态预期!M19)*基础状态预期!E19)</f>
        <v>3785.9845645300488</v>
      </c>
      <c r="AB8" s="56">
        <f>IF(基础状态预期!N19="",0,求节点($R$6:$R$40,T$6:T$40,基础状态预期!N19)*基础状态预期!F19)</f>
        <v>8400</v>
      </c>
      <c r="AC8" s="56">
        <f>IF(基础状态预期!O19="",0,求节点($R$6:$R$40,U$6:U$40,基础状态预期!O19)*基础状态预期!G19)</f>
        <v>12000</v>
      </c>
      <c r="AD8" s="56">
        <f>IF(基础状态预期!P19="",0,求节点($R$6:$R$40,V$6:V$40,基础状态预期!P19)*基础状态预期!H19)</f>
        <v>0</v>
      </c>
      <c r="AE8" s="56">
        <f t="shared" si="2"/>
        <v>24185.984564530048</v>
      </c>
      <c r="AF8" s="61"/>
      <c r="AK8" s="18"/>
      <c r="AL8" s="61"/>
      <c r="AM8" s="61"/>
      <c r="AN8" s="61"/>
      <c r="AO8" s="18"/>
      <c r="AP8" s="18"/>
      <c r="AQ8" s="18"/>
      <c r="AR8" s="18"/>
      <c r="AT8" s="18"/>
      <c r="AU8" s="18"/>
      <c r="AV8" s="18"/>
      <c r="AW8" s="18"/>
    </row>
    <row r="9" spans="1:49" x14ac:dyDescent="0.15">
      <c r="B9" s="160" t="s">
        <v>35</v>
      </c>
      <c r="C9" s="160"/>
      <c r="D9" s="160"/>
      <c r="E9" s="160"/>
      <c r="F9" s="160"/>
      <c r="K9" s="100">
        <v>0</v>
      </c>
      <c r="L9" s="80">
        <v>4</v>
      </c>
      <c r="M9" s="72">
        <f t="shared" si="3"/>
        <v>20</v>
      </c>
      <c r="N9" s="77">
        <f t="shared" si="1"/>
        <v>40</v>
      </c>
      <c r="O9" s="77">
        <f t="shared" si="0"/>
        <v>80</v>
      </c>
      <c r="P9" s="77">
        <f t="shared" si="0"/>
        <v>160</v>
      </c>
      <c r="R9" s="80">
        <v>4</v>
      </c>
      <c r="S9" s="75">
        <f>SUM(M$6:M9)</f>
        <v>80</v>
      </c>
      <c r="T9" s="75">
        <f>SUM(N$6:N9)</f>
        <v>160</v>
      </c>
      <c r="U9" s="75">
        <f>SUM(O$6:O9)</f>
        <v>320</v>
      </c>
      <c r="V9" s="75">
        <f>SUM(P$6:P9)</f>
        <v>640</v>
      </c>
      <c r="Y9" s="133">
        <v>7</v>
      </c>
      <c r="Z9" s="66">
        <f>基础状态预期!C20</f>
        <v>34.585942742481357</v>
      </c>
      <c r="AA9" s="56">
        <f>IF(基础状态预期!M20="",0,求节点($R$6:$R$40,S$6:S$40,基础状态预期!M20)*基础状态预期!E20)</f>
        <v>5257.3764959380342</v>
      </c>
      <c r="AB9" s="56">
        <f>IF(基础状态预期!N20="",0,求节点($R$6:$R$40,T$6:T$40,基础状态预期!N20)*基础状态预期!F20)</f>
        <v>11811.417507156497</v>
      </c>
      <c r="AC9" s="56">
        <f>IF(基础状态预期!O20="",0,求节点($R$6:$R$40,U$6:U$40,基础状态预期!O20)*基础状态预期!G20)</f>
        <v>19200</v>
      </c>
      <c r="AD9" s="56">
        <f>IF(基础状态预期!P20="",0,求节点($R$6:$R$40,V$6:V$40,基础状态预期!P20)*基础状态预期!H20)</f>
        <v>0</v>
      </c>
      <c r="AE9" s="56">
        <f t="shared" si="2"/>
        <v>36268.794003094532</v>
      </c>
      <c r="AF9" s="61"/>
      <c r="AK9" s="18"/>
      <c r="AL9" s="61"/>
      <c r="AM9" s="61"/>
      <c r="AN9" s="61"/>
      <c r="AO9" s="18"/>
      <c r="AP9" s="18"/>
      <c r="AQ9" s="18"/>
      <c r="AR9" s="18"/>
      <c r="AT9" s="18"/>
      <c r="AU9" s="18"/>
      <c r="AV9" s="18"/>
      <c r="AW9" s="18"/>
    </row>
    <row r="10" spans="1:49" x14ac:dyDescent="0.15">
      <c r="B10" s="4" t="s">
        <v>37</v>
      </c>
      <c r="C10" s="4" t="s">
        <v>6</v>
      </c>
      <c r="D10" s="4" t="s">
        <v>7</v>
      </c>
      <c r="E10" s="4" t="s">
        <v>8</v>
      </c>
      <c r="F10" s="4" t="s">
        <v>184</v>
      </c>
      <c r="K10" s="100">
        <v>0</v>
      </c>
      <c r="L10" s="80">
        <v>5</v>
      </c>
      <c r="M10" s="72">
        <f t="shared" si="3"/>
        <v>20</v>
      </c>
      <c r="N10" s="77">
        <f t="shared" si="1"/>
        <v>40</v>
      </c>
      <c r="O10" s="77">
        <f t="shared" si="0"/>
        <v>80</v>
      </c>
      <c r="P10" s="77">
        <f t="shared" si="0"/>
        <v>160</v>
      </c>
      <c r="R10" s="80">
        <v>5</v>
      </c>
      <c r="S10" s="75">
        <f>SUM(M$6:M10)</f>
        <v>100</v>
      </c>
      <c r="T10" s="75">
        <f>SUM(N$6:N10)</f>
        <v>200</v>
      </c>
      <c r="U10" s="75">
        <f>SUM(O$6:O10)</f>
        <v>400</v>
      </c>
      <c r="V10" s="75">
        <f>SUM(P$6:P10)</f>
        <v>800</v>
      </c>
      <c r="Y10" s="133">
        <v>8</v>
      </c>
      <c r="Z10" s="66">
        <f>基础状态预期!C21</f>
        <v>40</v>
      </c>
      <c r="AA10" s="56">
        <f>IF(基础状态预期!M21="",0,求节点($R$6:$R$40,S$6:S$40,基础状态预期!M21)*基础状态预期!E21)</f>
        <v>6753.0457287500349</v>
      </c>
      <c r="AB10" s="56">
        <f>IF(基础状态预期!N21="",0,求节点($R$6:$R$40,T$6:T$40,基础状态预期!N21)*基础状态预期!F21)</f>
        <v>15870.470975862163</v>
      </c>
      <c r="AC10" s="56">
        <f>IF(基础状态预期!O21="",0,求节点($R$6:$R$40,U$6:U$40,基础状态预期!O21)*基础状态预期!G21)</f>
        <v>26400</v>
      </c>
      <c r="AD10" s="56">
        <f>IF(基础状态预期!P21="",0,求节点($R$6:$R$40,V$6:V$40,基础状态预期!P21)*基础状态预期!H21)</f>
        <v>0</v>
      </c>
      <c r="AE10" s="56">
        <f t="shared" si="2"/>
        <v>49023.516704612193</v>
      </c>
      <c r="AF10" s="61"/>
      <c r="AK10" s="18"/>
      <c r="AL10" s="61"/>
      <c r="AM10" s="61"/>
      <c r="AN10" s="61"/>
      <c r="AO10" s="18"/>
      <c r="AP10" s="18"/>
      <c r="AQ10" s="18"/>
      <c r="AR10" s="18"/>
      <c r="AT10" s="18"/>
      <c r="AU10" s="18"/>
      <c r="AV10" s="18"/>
      <c r="AW10" s="18"/>
    </row>
    <row r="11" spans="1:49" x14ac:dyDescent="0.15">
      <c r="B11" s="4">
        <v>1</v>
      </c>
      <c r="C11" s="4">
        <v>5</v>
      </c>
      <c r="D11" s="4"/>
      <c r="E11" s="4"/>
      <c r="F11" s="4"/>
      <c r="K11" s="100">
        <v>20</v>
      </c>
      <c r="L11" s="80">
        <v>6</v>
      </c>
      <c r="M11" s="72">
        <f t="shared" si="3"/>
        <v>40</v>
      </c>
      <c r="N11" s="77">
        <f t="shared" si="1"/>
        <v>80</v>
      </c>
      <c r="O11" s="77">
        <f t="shared" si="0"/>
        <v>160</v>
      </c>
      <c r="P11" s="77">
        <f t="shared" si="0"/>
        <v>320</v>
      </c>
      <c r="R11" s="80">
        <v>6</v>
      </c>
      <c r="S11" s="75">
        <f>SUM(M$6:M11)</f>
        <v>140</v>
      </c>
      <c r="T11" s="75">
        <f>SUM(N$6:N11)</f>
        <v>280</v>
      </c>
      <c r="U11" s="75">
        <f>SUM(O$6:O11)</f>
        <v>560</v>
      </c>
      <c r="V11" s="75">
        <f>SUM(P$6:P11)</f>
        <v>1120</v>
      </c>
      <c r="Y11" s="133">
        <v>9</v>
      </c>
      <c r="Z11" s="66">
        <f>基础状态预期!C22</f>
        <v>43.920692243099523</v>
      </c>
      <c r="AA11" s="56">
        <f>IF(基础状态预期!M22="",0,求节点($R$6:$R$40,S$6:S$40,基础状态预期!M22)*基础状态预期!E22)</f>
        <v>8224.1671957177605</v>
      </c>
      <c r="AB11" s="56">
        <f>IF(基础状态预期!N22="",0,求节点($R$6:$R$40,T$6:T$40,基础状态预期!N22)*基础状态预期!F22)</f>
        <v>19807.280909695997</v>
      </c>
      <c r="AC11" s="56">
        <f>IF(基础状态预期!O22="",0,求节点($R$6:$R$40,U$6:U$40,基础状态预期!O22)*基础状态预期!G22)</f>
        <v>31200</v>
      </c>
      <c r="AD11" s="56">
        <f>IF(基础状态预期!P22="",0,求节点($R$6:$R$40,V$6:V$40,基础状态预期!P22)*基础状态预期!H22)</f>
        <v>0</v>
      </c>
      <c r="AE11" s="56">
        <f t="shared" si="2"/>
        <v>59231.448105413758</v>
      </c>
      <c r="AF11" s="61"/>
      <c r="AK11" s="18"/>
      <c r="AL11" s="61"/>
      <c r="AM11" s="61"/>
      <c r="AN11" s="61"/>
      <c r="AO11" s="18"/>
      <c r="AP11" s="18"/>
      <c r="AQ11" s="18"/>
      <c r="AR11" s="18"/>
      <c r="AT11" s="18"/>
      <c r="AU11" s="18"/>
      <c r="AV11" s="18"/>
      <c r="AW11" s="18"/>
    </row>
    <row r="12" spans="1:49" x14ac:dyDescent="0.15">
      <c r="B12" s="4">
        <v>2</v>
      </c>
      <c r="C12" s="4">
        <v>10</v>
      </c>
      <c r="D12" s="4">
        <v>10</v>
      </c>
      <c r="E12" s="4"/>
      <c r="F12" s="4"/>
      <c r="K12" s="100">
        <v>0</v>
      </c>
      <c r="L12" s="80">
        <v>7</v>
      </c>
      <c r="M12" s="72">
        <f t="shared" si="3"/>
        <v>40</v>
      </c>
      <c r="N12" s="77">
        <f t="shared" si="1"/>
        <v>80</v>
      </c>
      <c r="O12" s="77">
        <f t="shared" si="0"/>
        <v>160</v>
      </c>
      <c r="P12" s="77">
        <f t="shared" si="0"/>
        <v>320</v>
      </c>
      <c r="R12" s="80">
        <v>7</v>
      </c>
      <c r="S12" s="75">
        <f>SUM(M$6:M12)</f>
        <v>180</v>
      </c>
      <c r="T12" s="75">
        <f>SUM(N$6:N12)</f>
        <v>360</v>
      </c>
      <c r="U12" s="75">
        <f>SUM(O$6:O12)</f>
        <v>720</v>
      </c>
      <c r="V12" s="75">
        <f>SUM(P$6:P12)</f>
        <v>1440</v>
      </c>
      <c r="Y12" s="133">
        <v>10</v>
      </c>
      <c r="Z12" s="66">
        <f>基础状态预期!C23</f>
        <v>49.533352307096472</v>
      </c>
      <c r="AA12" s="56">
        <f>IF(基础状态预期!M23="",0,求节点($R$6:$R$40,S$6:S$40,基础状态预期!M23)*基础状态预期!E23)</f>
        <v>10977.459068749489</v>
      </c>
      <c r="AB12" s="56">
        <f>IF(基础状态预期!N23="",0,求节点($R$6:$R$40,T$6:T$40,基础状态预期!N23)*基础状态预期!F23)</f>
        <v>26586.093982757211</v>
      </c>
      <c r="AC12" s="56">
        <f>IF(基础状态预期!O23="",0,求节点($R$6:$R$40,U$6:U$40,基础状态预期!O23)*基础状态预期!G23)</f>
        <v>45600</v>
      </c>
      <c r="AD12" s="56">
        <f>IF(基础状态预期!P23="",0,求节点($R$6:$R$40,V$6:V$40,基础状态预期!P23)*基础状态预期!H23)</f>
        <v>0</v>
      </c>
      <c r="AE12" s="56">
        <f t="shared" si="2"/>
        <v>83163.553051506693</v>
      </c>
      <c r="AF12" s="61"/>
      <c r="AK12" s="18"/>
      <c r="AL12" s="61"/>
      <c r="AM12" s="61"/>
      <c r="AN12" s="61"/>
      <c r="AO12" s="18"/>
      <c r="AP12" s="18"/>
      <c r="AQ12" s="18"/>
      <c r="AR12" s="18"/>
      <c r="AT12" s="18"/>
      <c r="AU12" s="18"/>
      <c r="AV12" s="18"/>
      <c r="AW12" s="18"/>
    </row>
    <row r="13" spans="1:49" x14ac:dyDescent="0.15">
      <c r="A13" s="18"/>
      <c r="B13" s="4">
        <v>3</v>
      </c>
      <c r="C13" s="4">
        <v>15</v>
      </c>
      <c r="D13" s="4">
        <v>15</v>
      </c>
      <c r="E13" s="4">
        <v>15</v>
      </c>
      <c r="F13" s="150">
        <v>15</v>
      </c>
      <c r="K13" s="100">
        <v>0</v>
      </c>
      <c r="L13" s="80">
        <v>8</v>
      </c>
      <c r="M13" s="72">
        <f t="shared" si="3"/>
        <v>40</v>
      </c>
      <c r="N13" s="77">
        <f t="shared" si="1"/>
        <v>80</v>
      </c>
      <c r="O13" s="77">
        <f t="shared" si="0"/>
        <v>160</v>
      </c>
      <c r="P13" s="77">
        <f t="shared" si="0"/>
        <v>320</v>
      </c>
      <c r="R13" s="80">
        <v>8</v>
      </c>
      <c r="S13" s="75">
        <f>SUM(M$6:M13)</f>
        <v>220</v>
      </c>
      <c r="T13" s="75">
        <f>SUM(N$6:N13)</f>
        <v>440</v>
      </c>
      <c r="U13" s="75">
        <f>SUM(O$6:O13)</f>
        <v>880</v>
      </c>
      <c r="V13" s="75">
        <f>SUM(P$6:P13)</f>
        <v>1760</v>
      </c>
      <c r="Y13" s="133">
        <v>11</v>
      </c>
      <c r="Z13" s="66">
        <f>基础状态预期!C24</f>
        <v>53.567039423670657</v>
      </c>
      <c r="AA13" s="56">
        <f>IF(基础状态预期!M24="",0,求节点($R$6:$R$40,S$6:S$40,基础状态预期!M24)*基础状态预期!E24)</f>
        <v>13526.073180520196</v>
      </c>
      <c r="AB13" s="56">
        <f>IF(基础状态预期!N24="",0,求节点($R$6:$R$40,T$6:T$40,基础状态预期!N24)*基础状态预期!F24)</f>
        <v>33616.753601435019</v>
      </c>
      <c r="AC13" s="56">
        <f>IF(基础状态预期!O24="",0,求节点($R$6:$R$40,U$6:U$40,基础状态预期!O24)*基础状态预期!G24)</f>
        <v>58266.805762296033</v>
      </c>
      <c r="AD13" s="56">
        <f>IF(基础状态预期!P24="",0,求节点($R$6:$R$40,V$6:V$40,基础状态预期!P24)*基础状态预期!H24)</f>
        <v>0</v>
      </c>
      <c r="AE13" s="56">
        <f t="shared" si="2"/>
        <v>105409.63254425125</v>
      </c>
      <c r="AF13" s="61"/>
      <c r="AK13" s="18"/>
      <c r="AL13" s="61"/>
      <c r="AM13" s="61"/>
      <c r="AN13" s="61"/>
      <c r="AO13" s="18"/>
      <c r="AP13" s="18"/>
      <c r="AQ13" s="18"/>
      <c r="AR13" s="18"/>
      <c r="AT13" s="18"/>
      <c r="AU13" s="18"/>
      <c r="AV13" s="18"/>
      <c r="AW13" s="18"/>
    </row>
    <row r="14" spans="1:49" x14ac:dyDescent="0.15">
      <c r="A14" s="18"/>
      <c r="B14" s="4">
        <v>4</v>
      </c>
      <c r="C14" s="4">
        <v>20</v>
      </c>
      <c r="D14" s="4">
        <v>20</v>
      </c>
      <c r="E14" s="4">
        <v>20</v>
      </c>
      <c r="F14" s="150">
        <v>20</v>
      </c>
      <c r="K14" s="100">
        <v>0</v>
      </c>
      <c r="L14" s="80">
        <v>9</v>
      </c>
      <c r="M14" s="72">
        <f t="shared" si="3"/>
        <v>40</v>
      </c>
      <c r="N14" s="77">
        <f t="shared" si="1"/>
        <v>80</v>
      </c>
      <c r="O14" s="77">
        <f t="shared" si="0"/>
        <v>160</v>
      </c>
      <c r="P14" s="77">
        <f t="shared" si="0"/>
        <v>320</v>
      </c>
      <c r="R14" s="80">
        <v>9</v>
      </c>
      <c r="S14" s="75">
        <f>SUM(M$6:M14)</f>
        <v>260</v>
      </c>
      <c r="T14" s="75">
        <f>SUM(N$6:N14)</f>
        <v>520</v>
      </c>
      <c r="U14" s="75">
        <f>SUM(O$6:O14)</f>
        <v>1040</v>
      </c>
      <c r="V14" s="75">
        <f>SUM(P$6:P14)</f>
        <v>2080</v>
      </c>
      <c r="Y14" s="133">
        <v>12</v>
      </c>
      <c r="Z14" s="66">
        <f>基础状态预期!C25</f>
        <v>59.300028460644697</v>
      </c>
      <c r="AA14" s="56">
        <f>IF(基础状态预期!M25="",0,求节点($R$6:$R$40,S$6:S$40,基础状态预期!M25)*基础状态预期!E25)</f>
        <v>18392.705515199053</v>
      </c>
      <c r="AB14" s="56">
        <f>IF(基础状态预期!N25="",0,求节点($R$6:$R$40,T$6:T$40,基础状态预期!N25)*基础状态预期!F25)</f>
        <v>46457.330739102603</v>
      </c>
      <c r="AC14" s="56">
        <f>IF(基础状态预期!O25="",0,求节点($R$6:$R$40,U$6:U$40,基础状态预期!O25)*基础状态预期!G25)</f>
        <v>79911.183358560273</v>
      </c>
      <c r="AD14" s="56">
        <f>IF(基础状态预期!P25="",0,求节点($R$6:$R$40,V$6:V$40,基础状态预期!P25)*基础状态预期!H25)</f>
        <v>0</v>
      </c>
      <c r="AE14" s="56">
        <f t="shared" si="2"/>
        <v>144761.21961286193</v>
      </c>
      <c r="AF14" s="61"/>
      <c r="AK14" s="18"/>
      <c r="AL14" s="61"/>
      <c r="AM14" s="61"/>
      <c r="AN14" s="61"/>
      <c r="AO14" s="18"/>
      <c r="AP14" s="18"/>
      <c r="AQ14" s="18"/>
      <c r="AR14" s="18"/>
      <c r="AT14" s="18"/>
      <c r="AU14" s="18"/>
      <c r="AV14" s="18"/>
      <c r="AW14" s="18"/>
    </row>
    <row r="15" spans="1:49" x14ac:dyDescent="0.15">
      <c r="A15" s="18"/>
      <c r="B15" s="4">
        <v>5</v>
      </c>
      <c r="C15" s="4">
        <v>25</v>
      </c>
      <c r="D15" s="4">
        <v>25</v>
      </c>
      <c r="E15" s="4">
        <v>25</v>
      </c>
      <c r="F15" s="150">
        <v>25</v>
      </c>
      <c r="K15" s="100">
        <v>0</v>
      </c>
      <c r="L15" s="80">
        <v>10</v>
      </c>
      <c r="M15" s="72">
        <f t="shared" si="3"/>
        <v>40</v>
      </c>
      <c r="N15" s="77">
        <f t="shared" si="1"/>
        <v>80</v>
      </c>
      <c r="O15" s="77">
        <f t="shared" si="0"/>
        <v>160</v>
      </c>
      <c r="P15" s="77">
        <f t="shared" si="0"/>
        <v>320</v>
      </c>
      <c r="R15" s="80">
        <v>10</v>
      </c>
      <c r="S15" s="75">
        <f>SUM(M$6:M15)</f>
        <v>300</v>
      </c>
      <c r="T15" s="75">
        <f>SUM(N$6:N15)</f>
        <v>600</v>
      </c>
      <c r="U15" s="75">
        <f>SUM(O$6:O15)</f>
        <v>1200</v>
      </c>
      <c r="V15" s="75">
        <f>SUM(P$6:P15)</f>
        <v>2400</v>
      </c>
      <c r="Y15" s="133">
        <v>13</v>
      </c>
      <c r="Z15" s="66">
        <f>基础状态预期!C26</f>
        <v>65.075479910097457</v>
      </c>
      <c r="AA15" s="56">
        <f>IF(基础状态预期!M26="",0,求节点($R$6:$R$40,S$6:S$40,基础状态预期!M26)*基础状态预期!E26)</f>
        <v>24312.38918337151</v>
      </c>
      <c r="AB15" s="56">
        <f>IF(基础状态预期!N26="",0,求节点($R$6:$R$40,T$6:T$40,基础状态预期!N26)*基础状态预期!F26)</f>
        <v>65169.605248937412</v>
      </c>
      <c r="AC15" s="56">
        <f>IF(基础状态预期!O26="",0,求节点($R$6:$R$40,U$6:U$40,基础状态预期!O26)*基础状态预期!G26)</f>
        <v>110368.86488646831</v>
      </c>
      <c r="AD15" s="56">
        <f>IF(基础状态预期!P26="",0,求节点($R$6:$R$40,V$6:V$40,基础状态预期!P26)*基础状态预期!H26)</f>
        <v>4800</v>
      </c>
      <c r="AE15" s="56">
        <f t="shared" si="2"/>
        <v>204650.85931877722</v>
      </c>
      <c r="AF15" s="61"/>
      <c r="AK15" s="18"/>
      <c r="AL15" s="61"/>
      <c r="AM15" s="61"/>
      <c r="AN15" s="61"/>
      <c r="AO15" s="18"/>
      <c r="AP15" s="18"/>
      <c r="AQ15" s="18"/>
      <c r="AR15" s="18"/>
      <c r="AT15" s="18"/>
      <c r="AU15" s="18"/>
      <c r="AV15" s="18"/>
      <c r="AW15" s="18"/>
    </row>
    <row r="16" spans="1:49" x14ac:dyDescent="0.15">
      <c r="A16" s="18"/>
      <c r="B16" s="4">
        <v>6</v>
      </c>
      <c r="C16" s="4">
        <v>30</v>
      </c>
      <c r="D16" s="4">
        <v>30</v>
      </c>
      <c r="E16" s="4">
        <v>30</v>
      </c>
      <c r="F16" s="150">
        <v>30</v>
      </c>
      <c r="K16" s="100">
        <v>20</v>
      </c>
      <c r="L16" s="80">
        <v>11</v>
      </c>
      <c r="M16" s="72">
        <f t="shared" si="3"/>
        <v>60</v>
      </c>
      <c r="N16" s="77">
        <f t="shared" si="1"/>
        <v>120</v>
      </c>
      <c r="O16" s="77">
        <f t="shared" si="0"/>
        <v>240</v>
      </c>
      <c r="P16" s="77">
        <f t="shared" si="0"/>
        <v>480</v>
      </c>
      <c r="R16" s="80">
        <v>11</v>
      </c>
      <c r="S16" s="75">
        <f>SUM(M$6:M16)</f>
        <v>360</v>
      </c>
      <c r="T16" s="75">
        <f>SUM(N$6:N16)</f>
        <v>720</v>
      </c>
      <c r="U16" s="75">
        <f>SUM(O$6:O16)</f>
        <v>1440</v>
      </c>
      <c r="V16" s="75">
        <f>SUM(P$6:P16)</f>
        <v>2880</v>
      </c>
      <c r="Y16" s="133">
        <v>14</v>
      </c>
      <c r="Z16" s="66">
        <f>基础状态预期!C27</f>
        <v>69.18336653741882</v>
      </c>
      <c r="AA16" s="66">
        <f>IF(基础状态预期!M27="",0,求节点($R$6:$R$40,S$6:S$40,基础状态预期!M27)*基础状态预期!E27)</f>
        <v>28761.000941331629</v>
      </c>
      <c r="AB16" s="66">
        <f>IF(基础状态预期!N27="",0,求节点($R$6:$R$40,T$6:T$40,基础状态预期!N27)*基础状态预期!F27)</f>
        <v>76830.206070717628</v>
      </c>
      <c r="AC16" s="66">
        <f>IF(基础状态预期!O27="",0,求节点($R$6:$R$40,U$6:U$40,基础状态预期!O27)*基础状态预期!G27)</f>
        <v>128279.54774872259</v>
      </c>
      <c r="AD16" s="66">
        <f>IF(基础状态预期!P27="",0,求节点($R$6:$R$40,V$6:V$40,基础状态预期!P27)*基础状态预期!H27)</f>
        <v>4800</v>
      </c>
      <c r="AE16" s="66">
        <f t="shared" ref="AE16:AE21" si="4">SUM(AA16:AD16)</f>
        <v>238670.75476077184</v>
      </c>
      <c r="AT16" s="18"/>
      <c r="AU16" s="18"/>
      <c r="AV16" s="18"/>
      <c r="AW16" s="18"/>
    </row>
    <row r="17" spans="1:49" x14ac:dyDescent="0.15">
      <c r="A17" s="18"/>
      <c r="B17" s="4">
        <v>7</v>
      </c>
      <c r="C17" s="4">
        <v>35</v>
      </c>
      <c r="D17" s="4">
        <v>35</v>
      </c>
      <c r="E17" s="4">
        <v>35</v>
      </c>
      <c r="F17" s="150">
        <v>35</v>
      </c>
      <c r="K17" s="100">
        <v>0</v>
      </c>
      <c r="L17" s="80">
        <v>12</v>
      </c>
      <c r="M17" s="72">
        <f t="shared" si="3"/>
        <v>60</v>
      </c>
      <c r="N17" s="77">
        <f t="shared" si="1"/>
        <v>120</v>
      </c>
      <c r="O17" s="77">
        <f t="shared" si="0"/>
        <v>240</v>
      </c>
      <c r="P17" s="77">
        <f t="shared" si="0"/>
        <v>480</v>
      </c>
      <c r="R17" s="80">
        <v>12</v>
      </c>
      <c r="S17" s="75">
        <f>SUM(M$6:M17)</f>
        <v>420</v>
      </c>
      <c r="T17" s="75">
        <f>SUM(N$6:N17)</f>
        <v>840</v>
      </c>
      <c r="U17" s="75">
        <f>SUM(O$6:O17)</f>
        <v>1680</v>
      </c>
      <c r="V17" s="75">
        <f>SUM(P$6:P17)</f>
        <v>3360</v>
      </c>
      <c r="Y17" s="133">
        <v>15</v>
      </c>
      <c r="Z17" s="66">
        <f>基础状态预期!C28</f>
        <v>72.375871759353331</v>
      </c>
      <c r="AA17" s="66">
        <f>IF(基础状态预期!M28="",0,求节点($R$6:$R$40,S$6:S$40,基础状态预期!M28)*基础状态预期!E28)</f>
        <v>29000</v>
      </c>
      <c r="AB17" s="66">
        <f>IF(基础状态预期!N28="",0,求节点($R$6:$R$40,T$6:T$40,基础状态预期!N28)*基础状态预期!F28)</f>
        <v>88426.487569919162</v>
      </c>
      <c r="AC17" s="66">
        <f>IF(基础状态预期!O28="",0,求节点($R$6:$R$40,U$6:U$40,基础状态预期!O28)*基础状态预期!G28)</f>
        <v>141638.46403580287</v>
      </c>
      <c r="AD17" s="66">
        <f>IF(基础状态预期!P28="",0,求节点($R$6:$R$40,V$6:V$40,基础状态预期!P28)*基础状态预期!H28)</f>
        <v>14400</v>
      </c>
      <c r="AE17" s="66">
        <f t="shared" si="4"/>
        <v>273464.95160572202</v>
      </c>
      <c r="AL17" s="18"/>
      <c r="AM17" s="18"/>
      <c r="AN17" s="18"/>
      <c r="AT17" s="18"/>
      <c r="AU17" s="18"/>
      <c r="AV17" s="18"/>
      <c r="AW17" s="18"/>
    </row>
    <row r="18" spans="1:49" x14ac:dyDescent="0.15">
      <c r="A18" s="18"/>
      <c r="K18" s="100">
        <v>0</v>
      </c>
      <c r="L18" s="80">
        <v>13</v>
      </c>
      <c r="M18" s="72">
        <f t="shared" si="3"/>
        <v>60</v>
      </c>
      <c r="N18" s="77">
        <f t="shared" si="1"/>
        <v>120</v>
      </c>
      <c r="O18" s="77">
        <f t="shared" si="0"/>
        <v>240</v>
      </c>
      <c r="P18" s="77">
        <f t="shared" si="0"/>
        <v>480</v>
      </c>
      <c r="R18" s="80">
        <v>13</v>
      </c>
      <c r="S18" s="75">
        <f>SUM(M$6:M18)</f>
        <v>480</v>
      </c>
      <c r="T18" s="75">
        <f>SUM(N$6:N18)</f>
        <v>960</v>
      </c>
      <c r="U18" s="75">
        <f>SUM(O$6:O18)</f>
        <v>1920</v>
      </c>
      <c r="V18" s="75">
        <f>SUM(P$6:P18)</f>
        <v>3840</v>
      </c>
      <c r="Y18" s="133">
        <v>16</v>
      </c>
      <c r="Z18" s="66">
        <f>基础状态预期!C29</f>
        <v>74.998404927577795</v>
      </c>
      <c r="AA18" s="66">
        <f>IF(基础状态预期!M29="",0,求节点($R$6:$R$40,S$6:S$40,基础状态预期!M29)*基础状态预期!E29)</f>
        <v>29000</v>
      </c>
      <c r="AB18" s="66">
        <f>IF(基础状态预期!N29="",0,求节点($R$6:$R$40,T$6:T$40,基础状态预期!N29)*基础状态预期!F29)</f>
        <v>100024.30140776125</v>
      </c>
      <c r="AC18" s="66">
        <f>IF(基础状态预期!O29="",0,求节点($R$6:$R$40,U$6:U$40,基础状态预期!O29)*基础状态预期!G29)</f>
        <v>154999.14557699687</v>
      </c>
      <c r="AD18" s="66">
        <f>IF(基础状态预期!P29="",0,求节点($R$6:$R$40,V$6:V$40,基础状态预期!P29)*基础状态预期!H29)</f>
        <v>19200</v>
      </c>
      <c r="AE18" s="66">
        <f t="shared" si="4"/>
        <v>303223.44698475813</v>
      </c>
      <c r="AK18" s="18"/>
      <c r="AL18" s="18"/>
      <c r="AM18" s="18"/>
      <c r="AN18" s="18"/>
      <c r="AP18" s="18"/>
      <c r="AQ18" s="18"/>
      <c r="AT18" s="18"/>
      <c r="AU18" s="18"/>
      <c r="AV18" s="18"/>
      <c r="AW18" s="18"/>
    </row>
    <row r="19" spans="1:49" x14ac:dyDescent="0.15">
      <c r="A19" s="18"/>
      <c r="E19" s="73"/>
      <c r="F19" s="73"/>
      <c r="G19" s="73"/>
      <c r="K19" s="100">
        <v>0</v>
      </c>
      <c r="L19" s="80">
        <v>14</v>
      </c>
      <c r="M19" s="72">
        <f t="shared" si="3"/>
        <v>60</v>
      </c>
      <c r="N19" s="77">
        <f t="shared" si="1"/>
        <v>120</v>
      </c>
      <c r="O19" s="77">
        <f t="shared" si="0"/>
        <v>240</v>
      </c>
      <c r="P19" s="77">
        <f t="shared" si="0"/>
        <v>480</v>
      </c>
      <c r="R19" s="80">
        <v>14</v>
      </c>
      <c r="S19" s="75">
        <f>SUM(M$6:M19)</f>
        <v>540</v>
      </c>
      <c r="T19" s="75">
        <f>SUM(N$6:N19)</f>
        <v>1080</v>
      </c>
      <c r="U19" s="75">
        <f>SUM(O$6:O19)</f>
        <v>2160</v>
      </c>
      <c r="V19" s="75">
        <f>SUM(P$6:P19)</f>
        <v>4320</v>
      </c>
      <c r="Y19" s="133">
        <v>17</v>
      </c>
      <c r="Z19" s="66">
        <f>基础状态预期!C30</f>
        <v>77.875308029777003</v>
      </c>
      <c r="AA19" s="66">
        <f>IF(基础状态预期!M30="",0,求节点($R$6:$R$40,S$6:S$40,基础状态预期!M30)*基础状态预期!E30)</f>
        <v>29000</v>
      </c>
      <c r="AB19" s="66">
        <f>IF(基础状态预期!N30="",0,求节点($R$6:$R$40,T$6:T$40,基础状态预期!N30)*基础状态预期!F30)</f>
        <v>117105.58853572299</v>
      </c>
      <c r="AC19" s="66">
        <f>IF(基础状态预期!O30="",0,求节点($R$6:$R$40,U$6:U$40,基础状态预期!O30)*基础状态预期!G30)</f>
        <v>176466.85208545535</v>
      </c>
      <c r="AD19" s="66">
        <f>IF(基础状态预期!P30="",0,求节点($R$6:$R$40,V$6:V$40,基础状态预期!P30)*基础状态预期!H30)</f>
        <v>28800</v>
      </c>
      <c r="AE19" s="66">
        <f t="shared" si="4"/>
        <v>351372.44062117836</v>
      </c>
      <c r="AK19" s="18"/>
      <c r="AL19" s="18"/>
      <c r="AM19" s="18"/>
      <c r="AN19" s="18"/>
      <c r="AP19" s="18"/>
      <c r="AQ19" s="18"/>
      <c r="AT19" s="18"/>
      <c r="AU19" s="18"/>
      <c r="AV19" s="18"/>
      <c r="AW19" s="18"/>
    </row>
    <row r="20" spans="1:49" x14ac:dyDescent="0.15">
      <c r="A20" s="18"/>
      <c r="C20" s="90"/>
      <c r="D20" s="90"/>
      <c r="E20" s="92"/>
      <c r="F20" s="92"/>
      <c r="G20" s="92"/>
      <c r="K20" s="100">
        <v>0</v>
      </c>
      <c r="L20" s="80">
        <v>15</v>
      </c>
      <c r="M20" s="72">
        <f t="shared" si="3"/>
        <v>60</v>
      </c>
      <c r="N20" s="77">
        <f t="shared" si="1"/>
        <v>120</v>
      </c>
      <c r="O20" s="77">
        <f t="shared" si="0"/>
        <v>240</v>
      </c>
      <c r="P20" s="77">
        <f t="shared" si="0"/>
        <v>480</v>
      </c>
      <c r="R20" s="80">
        <v>15</v>
      </c>
      <c r="S20" s="75">
        <f>SUM(M$6:M20)</f>
        <v>600</v>
      </c>
      <c r="T20" s="75">
        <f>SUM(N$6:N20)</f>
        <v>1200</v>
      </c>
      <c r="U20" s="75">
        <f>SUM(O$6:O20)</f>
        <v>2400</v>
      </c>
      <c r="V20" s="75">
        <f>SUM(P$6:P20)</f>
        <v>4800</v>
      </c>
      <c r="Y20" s="133">
        <v>18</v>
      </c>
      <c r="Z20" s="66">
        <f>基础状态预期!C31</f>
        <v>80.272123558064706</v>
      </c>
      <c r="AA20" s="66">
        <f>IF(基础状态预期!M31="",0,求节点($R$6:$R$40,S$6:S$40,基础状态预期!M31)*基础状态预期!E31)</f>
        <v>29000</v>
      </c>
      <c r="AB20" s="66">
        <f>IF(基础状态预期!N31="",0,求节点($R$6:$R$40,T$6:T$40,基础状态预期!N31)*基础状态预期!F31)</f>
        <v>131393.72078512004</v>
      </c>
      <c r="AC20" s="66">
        <f>IF(基础状态预期!O31="",0,求节点($R$6:$R$40,U$6:U$40,基础状态预期!O31)*基础状态预期!G31)</f>
        <v>196946.93654002296</v>
      </c>
      <c r="AD20" s="66">
        <f>IF(基础状态预期!P31="",0,求节点($R$6:$R$40,V$6:V$40,基础状态预期!P31)*基础状态预期!H31)</f>
        <v>40782.411834873106</v>
      </c>
      <c r="AE20" s="66">
        <f t="shared" si="4"/>
        <v>398123.06916001608</v>
      </c>
      <c r="AK20" s="18"/>
      <c r="AL20" s="18"/>
      <c r="AM20" s="18"/>
      <c r="AN20" s="18"/>
      <c r="AP20" s="18"/>
      <c r="AQ20" s="18"/>
      <c r="AT20" s="18"/>
      <c r="AU20" s="18"/>
      <c r="AV20" s="18"/>
      <c r="AW20" s="18"/>
    </row>
    <row r="21" spans="1:49" x14ac:dyDescent="0.15">
      <c r="A21" s="18"/>
      <c r="C21" s="90"/>
      <c r="D21" s="90"/>
      <c r="E21" s="90"/>
      <c r="F21" s="90"/>
      <c r="G21" s="85"/>
      <c r="K21" s="100">
        <v>40</v>
      </c>
      <c r="L21" s="80">
        <v>16</v>
      </c>
      <c r="M21" s="72">
        <f t="shared" si="3"/>
        <v>100</v>
      </c>
      <c r="N21" s="77">
        <f t="shared" si="1"/>
        <v>200</v>
      </c>
      <c r="O21" s="77">
        <f t="shared" si="0"/>
        <v>400</v>
      </c>
      <c r="P21" s="77">
        <f t="shared" si="0"/>
        <v>800</v>
      </c>
      <c r="R21" s="80">
        <v>16</v>
      </c>
      <c r="S21" s="75">
        <f>SUM(M$6:M21)</f>
        <v>700</v>
      </c>
      <c r="T21" s="75">
        <f>SUM(N$6:N21)</f>
        <v>1400</v>
      </c>
      <c r="U21" s="75">
        <f>SUM(O$6:O21)</f>
        <v>2800</v>
      </c>
      <c r="V21" s="75">
        <f>SUM(P$6:P21)</f>
        <v>5600</v>
      </c>
      <c r="Y21" s="133">
        <v>19</v>
      </c>
      <c r="Z21" s="66">
        <f>基础状态预期!C32</f>
        <v>82.328492296001457</v>
      </c>
      <c r="AA21" s="66">
        <f>IF(基础状态预期!M32="",0,求节点($R$6:$R$40,S$6:S$40,基础状态预期!M32)*基础状态预期!E32)</f>
        <v>29000</v>
      </c>
      <c r="AB21" s="66">
        <f>IF(基础状态预期!N32="",0,求节点($R$6:$R$40,T$6:T$40,基础状态预期!N32)*基础状态预期!F32)</f>
        <v>145681.85303451715</v>
      </c>
      <c r="AC21" s="66">
        <f>IF(基础状态预期!O32="",0,求节点($R$6:$R$40,U$6:U$40,基础状态预期!O32)*基础状态预期!G32)</f>
        <v>214838.16300883327</v>
      </c>
      <c r="AD21" s="66">
        <f>IF(基础状态预期!P32="",0,求节点($R$6:$R$40,V$6:V$40,基础状态预期!P32)*基础状态预期!H32)</f>
        <v>49870.018930141829</v>
      </c>
      <c r="AE21" s="66">
        <f t="shared" si="4"/>
        <v>439390.03497349226</v>
      </c>
      <c r="AK21" s="18"/>
      <c r="AL21" s="18"/>
      <c r="AM21" s="18"/>
      <c r="AN21" s="18"/>
      <c r="AP21" s="18"/>
      <c r="AQ21" s="18"/>
      <c r="AT21" s="18"/>
      <c r="AU21" s="18"/>
      <c r="AV21" s="18"/>
      <c r="AW21" s="18"/>
    </row>
    <row r="22" spans="1:49" x14ac:dyDescent="0.15">
      <c r="A22" s="18"/>
      <c r="E22" s="79"/>
      <c r="F22" s="91"/>
      <c r="G22" s="91"/>
      <c r="K22" s="100">
        <v>0</v>
      </c>
      <c r="L22" s="80">
        <v>17</v>
      </c>
      <c r="M22" s="72">
        <f t="shared" si="3"/>
        <v>100</v>
      </c>
      <c r="N22" s="77">
        <f t="shared" si="1"/>
        <v>200</v>
      </c>
      <c r="O22" s="77">
        <f t="shared" si="1"/>
        <v>400</v>
      </c>
      <c r="P22" s="77">
        <f t="shared" si="1"/>
        <v>800</v>
      </c>
      <c r="R22" s="80">
        <v>17</v>
      </c>
      <c r="S22" s="75">
        <f>SUM(M$6:M22)</f>
        <v>800</v>
      </c>
      <c r="T22" s="75">
        <f>SUM(N$6:N22)</f>
        <v>1600</v>
      </c>
      <c r="U22" s="75">
        <f>SUM(O$6:O22)</f>
        <v>3200</v>
      </c>
      <c r="V22" s="75">
        <f>SUM(P$6:P22)</f>
        <v>6400</v>
      </c>
      <c r="Y22" s="133">
        <v>20</v>
      </c>
      <c r="Z22" s="132">
        <f>基础状态预期!C33</f>
        <v>84.132234338875293</v>
      </c>
      <c r="AA22" s="132">
        <f>IF(基础状态预期!M33="",0,求节点($R$6:$R$40,S$6:S$40,基础状态预期!M33)*基础状态预期!E33)</f>
        <v>29000</v>
      </c>
      <c r="AB22" s="132">
        <f>IF(基础状态预期!N33="",0,求节点($R$6:$R$40,T$6:T$40,基础状态预期!N33)*基础状态预期!F33)</f>
        <v>159893.29568282879</v>
      </c>
      <c r="AC22" s="132">
        <f>IF(基础状态预期!O33="",0,求节点($R$6:$R$40,U$6:U$40,基础状态预期!O33)*基础状态预期!G33)</f>
        <v>232633.3607597627</v>
      </c>
      <c r="AD22" s="132">
        <f>IF(基础状态预期!P33="",0,求节点($R$6:$R$40,V$6:V$40,基础状态预期!P33)*基础状态预期!H33)</f>
        <v>58908.849533788518</v>
      </c>
      <c r="AE22" s="132">
        <f t="shared" ref="AE22:AE44" si="5">SUM(AA22:AD22)</f>
        <v>480435.50597637997</v>
      </c>
      <c r="AF22" s="133"/>
      <c r="AG22" s="133"/>
      <c r="AK22" s="18"/>
      <c r="AL22" s="18"/>
      <c r="AM22" s="18"/>
      <c r="AN22" s="18"/>
      <c r="AP22" s="18"/>
      <c r="AQ22" s="18"/>
      <c r="AT22" s="18"/>
      <c r="AU22" s="18"/>
      <c r="AV22" s="18"/>
      <c r="AW22" s="18"/>
    </row>
    <row r="23" spans="1:49" x14ac:dyDescent="0.15">
      <c r="A23" s="18"/>
      <c r="E23" s="91"/>
      <c r="F23" s="91"/>
      <c r="G23" s="91"/>
      <c r="K23" s="100">
        <v>0</v>
      </c>
      <c r="L23" s="80">
        <v>18</v>
      </c>
      <c r="M23" s="72">
        <f t="shared" si="3"/>
        <v>100</v>
      </c>
      <c r="N23" s="77">
        <f t="shared" si="1"/>
        <v>200</v>
      </c>
      <c r="O23" s="77">
        <f t="shared" si="1"/>
        <v>400</v>
      </c>
      <c r="P23" s="77">
        <f t="shared" si="1"/>
        <v>800</v>
      </c>
      <c r="R23" s="80">
        <v>18</v>
      </c>
      <c r="S23" s="75">
        <f>SUM(M$6:M23)</f>
        <v>900</v>
      </c>
      <c r="T23" s="75">
        <f>SUM(N$6:N23)</f>
        <v>1800</v>
      </c>
      <c r="U23" s="75">
        <f>SUM(O$6:O23)</f>
        <v>3600</v>
      </c>
      <c r="V23" s="75">
        <f>SUM(P$6:P23)</f>
        <v>7200</v>
      </c>
      <c r="Y23" s="133">
        <v>21</v>
      </c>
      <c r="Z23" s="132">
        <f>基础状态预期!C34</f>
        <v>86.465948248806328</v>
      </c>
      <c r="AA23" s="132">
        <f>IF(基础状态预期!M34="",0,求节点($R$6:$R$40,S$6:S$40,基础状态预期!M34)*基础状态预期!E34)</f>
        <v>29000</v>
      </c>
      <c r="AB23" s="132">
        <f>IF(基础状态预期!N34="",0,求节点($R$6:$R$40,T$6:T$40,基础状态预期!N34)*基础状态预期!F34)</f>
        <v>178750.4409651435</v>
      </c>
      <c r="AC23" s="132">
        <f>IF(基础状态预期!O34="",0,求节点($R$6:$R$40,U$6:U$40,基础状态预期!O34)*基础状态预期!G34)</f>
        <v>256245.7861567481</v>
      </c>
      <c r="AD23" s="132">
        <f>IF(基础状态预期!P34="",0,求节点($R$6:$R$40,V$6:V$40,基础状态预期!P34)*基础状态预期!H34)</f>
        <v>70852.216190460123</v>
      </c>
      <c r="AE23" s="132">
        <f t="shared" si="5"/>
        <v>534848.44331235171</v>
      </c>
      <c r="AF23" s="133"/>
      <c r="AG23" s="133"/>
      <c r="AK23" s="18"/>
      <c r="AL23" s="18"/>
      <c r="AM23" s="18"/>
      <c r="AN23" s="18"/>
      <c r="AP23" s="18"/>
      <c r="AQ23" s="18"/>
      <c r="AT23" s="18"/>
      <c r="AU23" s="18"/>
      <c r="AV23" s="18"/>
      <c r="AW23" s="18"/>
    </row>
    <row r="24" spans="1:49" x14ac:dyDescent="0.15">
      <c r="A24" s="18"/>
      <c r="F24" s="84"/>
      <c r="G24" s="84"/>
      <c r="K24" s="100">
        <v>0</v>
      </c>
      <c r="L24" s="80">
        <v>19</v>
      </c>
      <c r="M24" s="72">
        <f t="shared" si="3"/>
        <v>100</v>
      </c>
      <c r="N24" s="77">
        <f t="shared" si="1"/>
        <v>200</v>
      </c>
      <c r="O24" s="77">
        <f t="shared" si="1"/>
        <v>400</v>
      </c>
      <c r="P24" s="77">
        <f t="shared" si="1"/>
        <v>800</v>
      </c>
      <c r="R24" s="80">
        <v>19</v>
      </c>
      <c r="S24" s="75">
        <f>SUM(M$6:M24)</f>
        <v>1000</v>
      </c>
      <c r="T24" s="75">
        <f>SUM(N$6:N24)</f>
        <v>2000</v>
      </c>
      <c r="U24" s="75">
        <f>SUM(O$6:O24)</f>
        <v>4000</v>
      </c>
      <c r="V24" s="75">
        <f>SUM(P$6:P24)</f>
        <v>8000</v>
      </c>
      <c r="Y24" s="133">
        <v>22</v>
      </c>
      <c r="Z24" s="132">
        <f>基础状态预期!C35</f>
        <v>90.244911202258237</v>
      </c>
      <c r="AA24" s="132">
        <f>IF(基础状态预期!M35="",0,求节点($R$6:$R$40,S$6:S$40,基础状态预期!M35)*基础状态预期!E35)</f>
        <v>29000</v>
      </c>
      <c r="AB24" s="132">
        <f>IF(基础状态预期!N35="",0,求节点($R$6:$R$40,T$6:T$40,基础状态预期!N35)*基础状态预期!F35)</f>
        <v>185600</v>
      </c>
      <c r="AC24" s="132">
        <f>IF(基础状态预期!O35="",0,求节点($R$6:$R$40,U$6:U$40,基础状态预期!O35)*基础状态预期!G35)</f>
        <v>294481.18443613325</v>
      </c>
      <c r="AD24" s="132">
        <f>IF(基础状态预期!P35="",0,求节点($R$6:$R$40,V$6:V$40,基础状态预期!P35)*基础状态预期!H35)</f>
        <v>88331.25540389333</v>
      </c>
      <c r="AE24" s="132">
        <f t="shared" si="5"/>
        <v>597412.43984002655</v>
      </c>
      <c r="AF24" s="133"/>
      <c r="AG24" s="133"/>
      <c r="AK24" s="18"/>
      <c r="AL24" s="18"/>
      <c r="AM24" s="18"/>
      <c r="AN24" s="18"/>
      <c r="AP24" s="18"/>
      <c r="AQ24" s="18"/>
      <c r="AT24" s="18"/>
      <c r="AU24" s="18"/>
      <c r="AV24" s="18"/>
      <c r="AW24" s="18"/>
    </row>
    <row r="25" spans="1:49" x14ac:dyDescent="0.15">
      <c r="A25" s="18"/>
      <c r="D25" s="79"/>
      <c r="E25" s="79"/>
      <c r="F25" s="79"/>
      <c r="G25" s="79"/>
      <c r="K25" s="100">
        <v>0</v>
      </c>
      <c r="L25" s="80">
        <v>20</v>
      </c>
      <c r="M25" s="72">
        <f t="shared" si="3"/>
        <v>100</v>
      </c>
      <c r="N25" s="77">
        <f t="shared" si="1"/>
        <v>200</v>
      </c>
      <c r="O25" s="77">
        <f t="shared" si="1"/>
        <v>400</v>
      </c>
      <c r="P25" s="77">
        <f t="shared" si="1"/>
        <v>800</v>
      </c>
      <c r="R25" s="80">
        <v>20</v>
      </c>
      <c r="S25" s="75">
        <f>SUM(M$6:M25)</f>
        <v>1100</v>
      </c>
      <c r="T25" s="75">
        <f>SUM(N$6:N25)</f>
        <v>2200</v>
      </c>
      <c r="U25" s="75">
        <f>SUM(O$6:O25)</f>
        <v>4400</v>
      </c>
      <c r="V25" s="75">
        <f>SUM(P$6:P25)</f>
        <v>8800</v>
      </c>
      <c r="Y25" s="133">
        <v>23</v>
      </c>
      <c r="Z25" s="132">
        <f>基础状态预期!C36</f>
        <v>93.235489905456092</v>
      </c>
      <c r="AA25" s="132">
        <f>IF(基础状态预期!M36="",0,求节点($R$6:$R$40,S$6:S$40,基础状态预期!M36)*基础状态预期!E36)</f>
        <v>29000</v>
      </c>
      <c r="AB25" s="132">
        <f>IF(基础状态预期!N36="",0,求节点($R$6:$R$40,T$6:T$40,基础状态预期!N36)*基础状态预期!F36)</f>
        <v>185600</v>
      </c>
      <c r="AC25" s="132">
        <f>IF(基础状态预期!O36="",0,求节点($R$6:$R$40,U$6:U$40,基础状态预期!O36)*基础状态预期!G36)</f>
        <v>324739.74193222279</v>
      </c>
      <c r="AD25" s="132">
        <f>IF(基础状态预期!P36="",0,求节点($R$6:$R$40,V$6:V$40,基础状态预期!P36)*基础状态预期!H36)</f>
        <v>102163.73883067713</v>
      </c>
      <c r="AE25" s="132">
        <f t="shared" si="5"/>
        <v>641503.48076289997</v>
      </c>
      <c r="AF25" s="133"/>
      <c r="AG25" s="133"/>
      <c r="AK25" s="18"/>
      <c r="AL25" s="18"/>
      <c r="AM25" s="18"/>
      <c r="AN25" s="18"/>
      <c r="AP25" s="18"/>
      <c r="AQ25" s="18"/>
      <c r="AT25" s="18"/>
      <c r="AU25" s="18"/>
      <c r="AV25" s="18"/>
      <c r="AW25" s="18"/>
    </row>
    <row r="26" spans="1:49" x14ac:dyDescent="0.15">
      <c r="A26" s="18"/>
      <c r="K26" s="100">
        <v>80</v>
      </c>
      <c r="L26" s="80">
        <v>21</v>
      </c>
      <c r="M26" s="72">
        <f t="shared" si="3"/>
        <v>180</v>
      </c>
      <c r="N26" s="77">
        <f t="shared" si="1"/>
        <v>360</v>
      </c>
      <c r="O26" s="77">
        <f t="shared" si="1"/>
        <v>720</v>
      </c>
      <c r="P26" s="77">
        <f t="shared" si="1"/>
        <v>1440</v>
      </c>
      <c r="R26" s="80">
        <v>21</v>
      </c>
      <c r="S26" s="75">
        <f>SUM(M$6:M26)</f>
        <v>1280</v>
      </c>
      <c r="T26" s="75">
        <f>SUM(N$6:N26)</f>
        <v>2560</v>
      </c>
      <c r="U26" s="75">
        <f>SUM(O$6:O26)</f>
        <v>5120</v>
      </c>
      <c r="V26" s="75">
        <f>SUM(P$6:P26)</f>
        <v>10240</v>
      </c>
      <c r="Y26" s="133">
        <v>24</v>
      </c>
      <c r="Z26" s="132">
        <f>基础状态预期!C37</f>
        <v>96.807063977001675</v>
      </c>
      <c r="AA26" s="132">
        <f>IF(基础状态预期!M37="",0,求节点($R$6:$R$40,S$6:S$40,基础状态预期!M37)*基础状态预期!E37)</f>
        <v>29000</v>
      </c>
      <c r="AB26" s="132">
        <f>IF(基础状态预期!N37="",0,求节点($R$6:$R$40,T$6:T$40,基础状态预期!N37)*基础状态预期!F37)</f>
        <v>185600</v>
      </c>
      <c r="AC26" s="132">
        <f>IF(基础状态预期!O37="",0,求节点($R$6:$R$40,U$6:U$40,基础状态预期!O37)*基础状态预期!G37)</f>
        <v>355072.20388431236</v>
      </c>
      <c r="AD26" s="132">
        <f>IF(基础状态预期!P37="",0,求节点($R$6:$R$40,V$6:V$40,基础状态预期!P37)*基础状态预期!H37)</f>
        <v>118683.53117031933</v>
      </c>
      <c r="AE26" s="132">
        <f t="shared" si="5"/>
        <v>688355.73505463172</v>
      </c>
      <c r="AF26" s="133"/>
      <c r="AG26" s="133"/>
      <c r="AK26" s="18"/>
      <c r="AL26" s="18"/>
      <c r="AM26" s="18"/>
      <c r="AN26" s="18"/>
      <c r="AO26" s="18"/>
      <c r="AP26" s="18"/>
      <c r="AQ26" s="18"/>
      <c r="AT26" s="18"/>
      <c r="AU26" s="18"/>
      <c r="AV26" s="18"/>
      <c r="AW26" s="18"/>
    </row>
    <row r="27" spans="1:49" x14ac:dyDescent="0.15">
      <c r="A27" s="18"/>
      <c r="K27" s="100">
        <v>0</v>
      </c>
      <c r="L27" s="80">
        <v>22</v>
      </c>
      <c r="M27" s="72">
        <f t="shared" si="3"/>
        <v>180</v>
      </c>
      <c r="N27" s="77">
        <f t="shared" si="1"/>
        <v>360</v>
      </c>
      <c r="O27" s="77">
        <f t="shared" si="1"/>
        <v>720</v>
      </c>
      <c r="P27" s="77">
        <f t="shared" si="1"/>
        <v>1440</v>
      </c>
      <c r="R27" s="80">
        <v>22</v>
      </c>
      <c r="S27" s="75">
        <f>SUM(M$6:M27)</f>
        <v>1460</v>
      </c>
      <c r="T27" s="75">
        <f>SUM(N$6:N27)</f>
        <v>2920</v>
      </c>
      <c r="U27" s="75">
        <f>SUM(O$6:O27)</f>
        <v>5840</v>
      </c>
      <c r="V27" s="75">
        <f>SUM(P$6:P27)</f>
        <v>11680</v>
      </c>
      <c r="Y27" s="133">
        <v>25</v>
      </c>
      <c r="Z27" s="132">
        <f>基础状态预期!C38</f>
        <v>100.50342858241972</v>
      </c>
      <c r="AA27" s="132">
        <f>IF(基础状态预期!M38="",0,求节点($R$6:$R$40,S$6:S$40,基础状态预期!M38)*基础状态预期!E38)</f>
        <v>29000</v>
      </c>
      <c r="AB27" s="132">
        <f>IF(基础状态预期!N38="",0,求节点($R$6:$R$40,T$6:T$40,基础状态预期!N38)*基础状态预期!F38)</f>
        <v>185600</v>
      </c>
      <c r="AC27" s="132">
        <f>IF(基础状态预期!O38="",0,求节点($R$6:$R$40,U$6:U$40,基础状态预期!O38)*基础状态预期!G38)</f>
        <v>383745.2853279243</v>
      </c>
      <c r="AD27" s="132">
        <f>IF(基础状态预期!P38="",0,求节点($R$6:$R$40,V$6:V$40,基础状态预期!P38)*基础状态预期!H38)</f>
        <v>134483.76986029069</v>
      </c>
      <c r="AE27" s="132">
        <f t="shared" si="5"/>
        <v>732829.05518821499</v>
      </c>
      <c r="AF27" s="133"/>
      <c r="AG27" s="133"/>
      <c r="AK27" s="18"/>
      <c r="AL27" s="18"/>
      <c r="AM27" s="18"/>
      <c r="AN27" s="18"/>
      <c r="AT27" s="18"/>
      <c r="AU27" s="18"/>
      <c r="AV27" s="18"/>
      <c r="AW27" s="18"/>
    </row>
    <row r="28" spans="1:49" x14ac:dyDescent="0.15">
      <c r="A28" s="18"/>
      <c r="K28" s="100">
        <v>0</v>
      </c>
      <c r="L28" s="80">
        <v>23</v>
      </c>
      <c r="M28" s="72">
        <f t="shared" si="3"/>
        <v>180</v>
      </c>
      <c r="N28" s="77">
        <f t="shared" si="1"/>
        <v>360</v>
      </c>
      <c r="O28" s="77">
        <f t="shared" si="1"/>
        <v>720</v>
      </c>
      <c r="P28" s="77">
        <f t="shared" si="1"/>
        <v>1440</v>
      </c>
      <c r="R28" s="80">
        <v>23</v>
      </c>
      <c r="S28" s="75">
        <f>SUM(M$6:M28)</f>
        <v>1640</v>
      </c>
      <c r="T28" s="75">
        <f>SUM(N$6:N28)</f>
        <v>3280</v>
      </c>
      <c r="U28" s="75">
        <f>SUM(O$6:O28)</f>
        <v>6560</v>
      </c>
      <c r="V28" s="75">
        <f>SUM(P$6:P28)</f>
        <v>13120</v>
      </c>
      <c r="Y28" s="133">
        <v>26</v>
      </c>
      <c r="Z28" s="132">
        <f>基础状态预期!C39</f>
        <v>104.10129967499306</v>
      </c>
      <c r="AA28" s="132">
        <f>IF(基础状态预期!M39="",0,求节点($R$6:$R$40,S$6:S$40,基础状态预期!M39)*基础状态预期!E39)</f>
        <v>29000</v>
      </c>
      <c r="AB28" s="132">
        <f>IF(基础状态预期!N39="",0,求节点($R$6:$R$40,T$6:T$40,基础状态预期!N39)*基础状态预期!F39)</f>
        <v>185600</v>
      </c>
      <c r="AC28" s="132">
        <f>IF(基础状态预期!O39="",0,求节点($R$6:$R$40,U$6:U$40,基础状态预期!O39)*基础状态预期!G39)</f>
        <v>411654.34243494255</v>
      </c>
      <c r="AD28" s="132">
        <f>IF(基础状态预期!P39="",0,求节点($R$6:$R$40,V$6:V$40,基础状态预期!P39)*基础状态预期!H39)</f>
        <v>148351.62432340521</v>
      </c>
      <c r="AE28" s="132">
        <f t="shared" si="5"/>
        <v>774605.9667583477</v>
      </c>
      <c r="AF28" s="133"/>
      <c r="AG28" s="133"/>
      <c r="AK28" s="18"/>
      <c r="AL28" s="18"/>
      <c r="AM28" s="18"/>
      <c r="AN28" s="18"/>
      <c r="AT28" s="18"/>
      <c r="AU28" s="18"/>
      <c r="AV28" s="18"/>
      <c r="AW28" s="18"/>
    </row>
    <row r="29" spans="1:49" x14ac:dyDescent="0.15">
      <c r="A29" s="18"/>
      <c r="K29" s="100">
        <v>0</v>
      </c>
      <c r="L29" s="80">
        <v>24</v>
      </c>
      <c r="M29" s="72">
        <f t="shared" si="3"/>
        <v>180</v>
      </c>
      <c r="N29" s="77">
        <f t="shared" si="1"/>
        <v>360</v>
      </c>
      <c r="O29" s="77">
        <f t="shared" si="1"/>
        <v>720</v>
      </c>
      <c r="P29" s="77">
        <f t="shared" si="1"/>
        <v>1440</v>
      </c>
      <c r="R29" s="80">
        <v>24</v>
      </c>
      <c r="S29" s="75">
        <f>SUM(M$6:M29)</f>
        <v>1820</v>
      </c>
      <c r="T29" s="75">
        <f>SUM(N$6:N29)</f>
        <v>3640</v>
      </c>
      <c r="U29" s="75">
        <f>SUM(O$6:O29)</f>
        <v>7280</v>
      </c>
      <c r="V29" s="75">
        <f>SUM(P$6:P29)</f>
        <v>14560</v>
      </c>
      <c r="Y29" s="133">
        <v>27</v>
      </c>
      <c r="Z29" s="132">
        <f>基础状态预期!C40</f>
        <v>107.48165553683219</v>
      </c>
      <c r="AA29" s="132">
        <f>IF(基础状态预期!M40="",0,求节点($R$6:$R$40,S$6:S$40,基础状态预期!M40)*基础状态预期!E40)</f>
        <v>29000</v>
      </c>
      <c r="AB29" s="132">
        <f>IF(基础状态预期!N40="",0,求节点($R$6:$R$40,T$6:T$40,基础状态预期!N40)*基础状态预期!F40)</f>
        <v>185600</v>
      </c>
      <c r="AC29" s="132">
        <f>IF(基础状态预期!O40="",0,求节点($R$6:$R$40,U$6:U$40,基础状态预期!O40)*基础状态预期!G40)</f>
        <v>437876.11146520375</v>
      </c>
      <c r="AD29" s="132">
        <f>IF(基础状态预期!P40="",0,求节点($R$6:$R$40,V$6:V$40,基础状态预期!P40)*基础状态预期!H40)</f>
        <v>161381.07477322451</v>
      </c>
      <c r="AE29" s="132">
        <f t="shared" si="5"/>
        <v>813857.18623842834</v>
      </c>
      <c r="AF29" s="133"/>
      <c r="AG29" s="133"/>
      <c r="AT29" s="18"/>
      <c r="AU29" s="18"/>
      <c r="AV29" s="18"/>
      <c r="AW29" s="18"/>
    </row>
    <row r="30" spans="1:49" x14ac:dyDescent="0.15">
      <c r="A30" s="18"/>
      <c r="K30" s="100">
        <v>0</v>
      </c>
      <c r="L30" s="80">
        <v>25</v>
      </c>
      <c r="M30" s="72">
        <f t="shared" si="3"/>
        <v>180</v>
      </c>
      <c r="N30" s="77">
        <f t="shared" si="1"/>
        <v>360</v>
      </c>
      <c r="O30" s="77">
        <f t="shared" si="1"/>
        <v>720</v>
      </c>
      <c r="P30" s="77">
        <f t="shared" si="1"/>
        <v>1440</v>
      </c>
      <c r="R30" s="80">
        <v>25</v>
      </c>
      <c r="S30" s="75">
        <f>SUM(M$6:M30)</f>
        <v>2000</v>
      </c>
      <c r="T30" s="75">
        <f>SUM(N$6:N30)</f>
        <v>4000</v>
      </c>
      <c r="U30" s="75">
        <f>SUM(O$6:O30)</f>
        <v>8000</v>
      </c>
      <c r="V30" s="75">
        <f>SUM(P$6:P30)</f>
        <v>16000</v>
      </c>
      <c r="Y30" s="133">
        <v>28</v>
      </c>
      <c r="Z30" s="132">
        <f>基础状态预期!C41</f>
        <v>111.03813549320469</v>
      </c>
      <c r="AA30" s="132">
        <f>IF(基础状态预期!M41="",0,求节点($R$6:$R$40,S$6:S$40,基础状态预期!M41)*基础状态预期!E41)</f>
        <v>29000</v>
      </c>
      <c r="AB30" s="132">
        <f>IF(基础状态预期!N41="",0,求节点($R$6:$R$40,T$6:T$40,基础状态预期!N41)*基础状态预期!F41)</f>
        <v>185600</v>
      </c>
      <c r="AC30" s="132">
        <f>IF(基础状态预期!O41="",0,求节点($R$6:$R$40,U$6:U$40,基础状态预期!O41)*基础状态预期!G41)</f>
        <v>465464.09326011874</v>
      </c>
      <c r="AD30" s="132">
        <f>IF(基础状态预期!P41="",0,求节点($R$6:$R$40,V$6:V$40,基础状态预期!P41)*基础状态预期!H41)</f>
        <v>175089.38870858614</v>
      </c>
      <c r="AE30" s="132">
        <f t="shared" si="5"/>
        <v>855153.48196870484</v>
      </c>
      <c r="AF30" s="133"/>
      <c r="AG30" s="133"/>
      <c r="AT30" s="18"/>
      <c r="AU30" s="18"/>
      <c r="AV30" s="18"/>
      <c r="AW30" s="18"/>
    </row>
    <row r="31" spans="1:49" x14ac:dyDescent="0.15">
      <c r="A31" s="18"/>
      <c r="K31" s="100">
        <v>120</v>
      </c>
      <c r="L31" s="80">
        <v>26</v>
      </c>
      <c r="M31" s="72">
        <f t="shared" si="3"/>
        <v>300</v>
      </c>
      <c r="N31" s="77">
        <f t="shared" si="1"/>
        <v>600</v>
      </c>
      <c r="O31" s="77">
        <f t="shared" si="1"/>
        <v>1200</v>
      </c>
      <c r="P31" s="77">
        <f t="shared" si="1"/>
        <v>2400</v>
      </c>
      <c r="R31" s="80">
        <v>26</v>
      </c>
      <c r="S31" s="75">
        <f>SUM(M$6:M31)</f>
        <v>2300</v>
      </c>
      <c r="T31" s="75">
        <f>SUM(N$6:N31)</f>
        <v>4600</v>
      </c>
      <c r="U31" s="75">
        <f>SUM(O$6:O31)</f>
        <v>9200</v>
      </c>
      <c r="V31" s="75">
        <f>SUM(P$6:P31)</f>
        <v>18400</v>
      </c>
      <c r="Y31" s="133">
        <v>29</v>
      </c>
      <c r="Z31" s="132">
        <f>基础状态预期!C42</f>
        <v>114.50860608277577</v>
      </c>
      <c r="AA31" s="132">
        <f>IF(基础状态预期!M42="",0,求节点($R$6:$R$40,S$6:S$40,基础状态预期!M42)*基础状态预期!E42)</f>
        <v>29000</v>
      </c>
      <c r="AB31" s="132">
        <f>IF(基础状态预期!N42="",0,求节点($R$6:$R$40,T$6:T$40,基础状态预期!N42)*基础状态预期!F42)</f>
        <v>185600</v>
      </c>
      <c r="AC31" s="132">
        <f>IF(基础状态预期!O42="",0,求节点($R$6:$R$40,U$6:U$40,基础状态预期!O42)*基础状态预期!G42)</f>
        <v>492384.89152676554</v>
      </c>
      <c r="AD31" s="132">
        <f>IF(基础状态预期!P42="",0,求节点($R$6:$R$40,V$6:V$40,基础状态预期!P42)*基础状态预期!H42)</f>
        <v>188466.18287834848</v>
      </c>
      <c r="AE31" s="132">
        <f t="shared" si="5"/>
        <v>895451.07440511405</v>
      </c>
      <c r="AF31" s="133"/>
      <c r="AG31" s="133"/>
      <c r="AT31" s="18"/>
      <c r="AU31" s="18"/>
      <c r="AV31" s="18"/>
      <c r="AW31" s="18"/>
    </row>
    <row r="32" spans="1:49" x14ac:dyDescent="0.15">
      <c r="A32" s="18"/>
      <c r="K32" s="100">
        <v>0</v>
      </c>
      <c r="L32" s="80">
        <v>27</v>
      </c>
      <c r="M32" s="72">
        <f t="shared" si="3"/>
        <v>300</v>
      </c>
      <c r="N32" s="77">
        <f t="shared" si="1"/>
        <v>600</v>
      </c>
      <c r="O32" s="77">
        <f t="shared" si="1"/>
        <v>1200</v>
      </c>
      <c r="P32" s="77">
        <f t="shared" si="1"/>
        <v>2400</v>
      </c>
      <c r="R32" s="80">
        <v>27</v>
      </c>
      <c r="S32" s="75">
        <f>SUM(M$6:M32)</f>
        <v>2600</v>
      </c>
      <c r="T32" s="75">
        <f>SUM(N$6:N32)</f>
        <v>5200</v>
      </c>
      <c r="U32" s="75">
        <f>SUM(O$6:O32)</f>
        <v>10400</v>
      </c>
      <c r="V32" s="75">
        <f>SUM(P$6:P32)</f>
        <v>20800</v>
      </c>
      <c r="Y32" s="133">
        <v>30</v>
      </c>
      <c r="Z32" s="132">
        <f>基础状态预期!C43</f>
        <v>118.05948896247369</v>
      </c>
      <c r="AA32" s="132">
        <f>IF(基础状态预期!M43="",0,求节点($R$6:$R$40,S$6:S$40,基础状态预期!M43)*基础状态预期!E43)</f>
        <v>29000</v>
      </c>
      <c r="AB32" s="132">
        <f>IF(基础状态预期!N43="",0,求节点($R$6:$R$40,T$6:T$40,基础状态预期!N43)*基础状态预期!F43)</f>
        <v>185600</v>
      </c>
      <c r="AC32" s="132">
        <f>IF(基础状态预期!O43="",0,求节点($R$6:$R$40,U$6:U$40,基础状态预期!O43)*基础状态预期!G43)</f>
        <v>519929.45622069977</v>
      </c>
      <c r="AD32" s="132">
        <f>IF(基础状态预期!P43="",0,求节点($R$6:$R$40,V$6:V$40,基础状态预期!P43)*基础状态预期!H43)</f>
        <v>202152.92309893682</v>
      </c>
      <c r="AE32" s="132">
        <f t="shared" si="5"/>
        <v>936682.3793196365</v>
      </c>
      <c r="AF32" s="133"/>
      <c r="AG32" s="133"/>
      <c r="AT32" s="18"/>
      <c r="AU32" s="18"/>
      <c r="AV32" s="18"/>
      <c r="AW32" s="18"/>
    </row>
    <row r="33" spans="1:49" x14ac:dyDescent="0.15">
      <c r="A33" s="18"/>
      <c r="K33" s="100">
        <v>0</v>
      </c>
      <c r="L33" s="80">
        <v>28</v>
      </c>
      <c r="M33" s="72">
        <f t="shared" si="3"/>
        <v>300</v>
      </c>
      <c r="N33" s="77">
        <f t="shared" si="1"/>
        <v>600</v>
      </c>
      <c r="O33" s="77">
        <f t="shared" si="1"/>
        <v>1200</v>
      </c>
      <c r="P33" s="77">
        <f t="shared" si="1"/>
        <v>2400</v>
      </c>
      <c r="R33" s="80">
        <v>28</v>
      </c>
      <c r="S33" s="75">
        <f>SUM(M$6:M33)</f>
        <v>2900</v>
      </c>
      <c r="T33" s="75">
        <f>SUM(N$6:N33)</f>
        <v>5800</v>
      </c>
      <c r="U33" s="75">
        <f>SUM(O$6:O33)</f>
        <v>11600</v>
      </c>
      <c r="V33" s="75">
        <f>SUM(P$6:P33)</f>
        <v>23200</v>
      </c>
      <c r="Y33" s="133">
        <v>31</v>
      </c>
      <c r="Z33" s="132">
        <f>基础状态预期!C44</f>
        <v>121.47928719052189</v>
      </c>
      <c r="AA33" s="132">
        <f>IF(基础状态预期!M44="",0,求节点($R$6:$R$40,S$6:S$40,基础状态预期!M44)*基础状态预期!E44)</f>
        <v>29000</v>
      </c>
      <c r="AB33" s="132">
        <f>IF(基础状态预期!N44="",0,求节点($R$6:$R$40,T$6:T$40,基础状态预期!N44)*基础状态预期!F44)</f>
        <v>185600</v>
      </c>
      <c r="AC33" s="132">
        <f>IF(基础状态预期!O44="",0,求节点($R$6:$R$40,U$6:U$40,基础状态预期!O44)*基础状态预期!G44)</f>
        <v>546457.18375326425</v>
      </c>
      <c r="AD33" s="132">
        <f>IF(基础状态预期!P44="",0,求节点($R$6:$R$40,V$6:V$40,基础状态预期!P44)*基础状态预期!H44)</f>
        <v>215334.4026182236</v>
      </c>
      <c r="AE33" s="132">
        <f t="shared" si="5"/>
        <v>976391.58637148782</v>
      </c>
      <c r="AF33" s="133"/>
      <c r="AG33" s="133"/>
      <c r="AT33" s="18"/>
      <c r="AU33" s="18"/>
      <c r="AV33" s="18"/>
      <c r="AW33" s="18"/>
    </row>
    <row r="34" spans="1:49" x14ac:dyDescent="0.15">
      <c r="A34" s="18"/>
      <c r="K34" s="100">
        <v>0</v>
      </c>
      <c r="L34" s="80">
        <v>29</v>
      </c>
      <c r="M34" s="72">
        <f t="shared" si="3"/>
        <v>300</v>
      </c>
      <c r="N34" s="77">
        <f t="shared" si="1"/>
        <v>600</v>
      </c>
      <c r="O34" s="77">
        <f t="shared" si="1"/>
        <v>1200</v>
      </c>
      <c r="P34" s="77">
        <f t="shared" si="1"/>
        <v>2400</v>
      </c>
      <c r="R34" s="80">
        <v>29</v>
      </c>
      <c r="S34" s="75">
        <f>SUM(M$6:M34)</f>
        <v>3200</v>
      </c>
      <c r="T34" s="75">
        <f>SUM(N$6:N34)</f>
        <v>6400</v>
      </c>
      <c r="U34" s="75">
        <f>SUM(O$6:O34)</f>
        <v>12800</v>
      </c>
      <c r="V34" s="75">
        <f>SUM(P$6:P34)</f>
        <v>25600</v>
      </c>
      <c r="Y34" s="133">
        <v>32</v>
      </c>
      <c r="Z34" s="132">
        <f>基础状态预期!C45</f>
        <v>125.02015904129435</v>
      </c>
      <c r="AA34" s="132">
        <f>IF(基础状态预期!M45="",0,求节点($R$6:$R$40,S$6:S$40,基础状态预期!M45)*基础状态预期!E45)</f>
        <v>29000</v>
      </c>
      <c r="AB34" s="132">
        <f>IF(基础状态预期!N45="",0,求节点($R$6:$R$40,T$6:T$40,基础状态预期!N45)*基础状态预期!F45)</f>
        <v>185600</v>
      </c>
      <c r="AC34" s="132">
        <f>IF(基础状态预期!O45="",0,求节点($R$6:$R$40,U$6:U$40,基础状态预期!O45)*基础状态预期!G45)</f>
        <v>556800</v>
      </c>
      <c r="AD34" s="132">
        <f>IF(基础状态预期!P45="",0,求节点($R$6:$R$40,V$6:V$40,基础状态预期!P45)*基础状态预期!H45)</f>
        <v>227819.95938259628</v>
      </c>
      <c r="AE34" s="132">
        <f t="shared" si="5"/>
        <v>999219.95938259631</v>
      </c>
      <c r="AF34" s="133"/>
      <c r="AG34" s="133"/>
      <c r="AT34" s="18"/>
      <c r="AU34" s="18"/>
      <c r="AV34" s="18"/>
      <c r="AW34" s="18"/>
    </row>
    <row r="35" spans="1:49" x14ac:dyDescent="0.15">
      <c r="A35" s="18"/>
      <c r="K35" s="100">
        <v>0</v>
      </c>
      <c r="L35" s="80">
        <v>30</v>
      </c>
      <c r="M35" s="72">
        <f t="shared" si="3"/>
        <v>300</v>
      </c>
      <c r="N35" s="77">
        <f t="shared" si="1"/>
        <v>600</v>
      </c>
      <c r="O35" s="77">
        <f t="shared" si="1"/>
        <v>1200</v>
      </c>
      <c r="P35" s="77">
        <f t="shared" si="1"/>
        <v>2400</v>
      </c>
      <c r="R35" s="80">
        <v>30</v>
      </c>
      <c r="S35" s="75">
        <f>SUM(M$6:M35)</f>
        <v>3500</v>
      </c>
      <c r="T35" s="75">
        <f>SUM(N$6:N35)</f>
        <v>7000</v>
      </c>
      <c r="U35" s="75">
        <f>SUM(O$6:O35)</f>
        <v>14000</v>
      </c>
      <c r="V35" s="75">
        <f>SUM(P$6:P35)</f>
        <v>28000</v>
      </c>
      <c r="Y35" s="133">
        <v>33</v>
      </c>
      <c r="Z35" s="132">
        <f>基础状态预期!C46</f>
        <v>128.56549059889721</v>
      </c>
      <c r="AA35" s="132">
        <f>IF(基础状态预期!M46="",0,求节点($R$6:$R$40,S$6:S$40,基础状态预期!M46)*基础状态预期!E46)</f>
        <v>29000</v>
      </c>
      <c r="AB35" s="132">
        <f>IF(基础状态预期!N46="",0,求节点($R$6:$R$40,T$6:T$40,基础状态预期!N46)*基础状态预期!F46)</f>
        <v>185600</v>
      </c>
      <c r="AC35" s="132">
        <f>IF(基础状态预期!O46="",0,求节点($R$6:$R$40,U$6:U$40,基础状态预期!O46)*基础状态预期!G46)</f>
        <v>556800</v>
      </c>
      <c r="AD35" s="132">
        <f>IF(基础状态预期!P46="",0,求节点($R$6:$R$40,V$6:V$40,基础状态预期!P46)*基础状态预期!H46)</f>
        <v>238296.72224581346</v>
      </c>
      <c r="AE35" s="132">
        <f t="shared" si="5"/>
        <v>1009696.7222458135</v>
      </c>
      <c r="AF35" s="133"/>
      <c r="AG35" s="133"/>
      <c r="AT35" s="18"/>
      <c r="AU35" s="18"/>
      <c r="AV35" s="18"/>
      <c r="AW35" s="18"/>
    </row>
    <row r="36" spans="1:49" x14ac:dyDescent="0.15">
      <c r="A36" s="18"/>
      <c r="K36" s="100">
        <v>160</v>
      </c>
      <c r="L36" s="80">
        <v>31</v>
      </c>
      <c r="M36" s="72">
        <f t="shared" si="3"/>
        <v>460</v>
      </c>
      <c r="N36" s="77">
        <f t="shared" si="1"/>
        <v>920</v>
      </c>
      <c r="O36" s="77">
        <f t="shared" si="1"/>
        <v>1840</v>
      </c>
      <c r="P36" s="77">
        <f t="shared" si="1"/>
        <v>3680</v>
      </c>
      <c r="R36" s="80">
        <v>31</v>
      </c>
      <c r="S36" s="75">
        <f>SUM(M$6:M36)</f>
        <v>3960</v>
      </c>
      <c r="T36" s="75">
        <f>SUM(N$6:N36)</f>
        <v>7920</v>
      </c>
      <c r="U36" s="75">
        <f>SUM(O$6:O36)</f>
        <v>15840</v>
      </c>
      <c r="V36" s="75">
        <f>SUM(P$6:P36)</f>
        <v>31680</v>
      </c>
      <c r="Y36" s="133">
        <v>34</v>
      </c>
      <c r="Z36" s="132">
        <f>基础状态预期!C47</f>
        <v>132.07530828871487</v>
      </c>
      <c r="AA36" s="132">
        <f>IF(基础状态预期!M47="",0,求节点($R$6:$R$40,S$6:S$40,基础状态预期!M47)*基础状态预期!E47)</f>
        <v>29000</v>
      </c>
      <c r="AB36" s="132">
        <f>IF(基础状态预期!N47="",0,求节点($R$6:$R$40,T$6:T$40,基础状态预期!N47)*基础状态预期!F47)</f>
        <v>185600</v>
      </c>
      <c r="AC36" s="132">
        <f>IF(基础状态预期!O47="",0,求节点($R$6:$R$40,U$6:U$40,基础状态预期!O47)*基础状态预期!G47)</f>
        <v>556800</v>
      </c>
      <c r="AD36" s="132">
        <f>IF(基础状态预期!P47="",0,求节点($R$6:$R$40,V$6:V$40,基础状态预期!P47)*基础状态预期!H47)</f>
        <v>248668.53854335801</v>
      </c>
      <c r="AE36" s="132">
        <f t="shared" si="5"/>
        <v>1020068.538543358</v>
      </c>
      <c r="AF36" s="133"/>
      <c r="AG36" s="133"/>
      <c r="AT36" s="18"/>
      <c r="AU36" s="18"/>
      <c r="AV36" s="18"/>
      <c r="AW36" s="18"/>
    </row>
    <row r="37" spans="1:49" x14ac:dyDescent="0.15">
      <c r="A37" s="18"/>
      <c r="K37" s="100">
        <v>0</v>
      </c>
      <c r="L37" s="80">
        <v>32</v>
      </c>
      <c r="M37" s="72">
        <f t="shared" si="3"/>
        <v>460</v>
      </c>
      <c r="N37" s="77">
        <f t="shared" si="1"/>
        <v>920</v>
      </c>
      <c r="O37" s="77">
        <f t="shared" si="1"/>
        <v>1840</v>
      </c>
      <c r="P37" s="77">
        <f t="shared" si="1"/>
        <v>3680</v>
      </c>
      <c r="R37" s="80">
        <v>32</v>
      </c>
      <c r="S37" s="75">
        <f>SUM(M$6:M37)</f>
        <v>4420</v>
      </c>
      <c r="T37" s="75">
        <f>SUM(N$6:N37)</f>
        <v>8840</v>
      </c>
      <c r="U37" s="75">
        <f>SUM(O$6:O37)</f>
        <v>17680</v>
      </c>
      <c r="V37" s="75">
        <f>SUM(P$6:P37)</f>
        <v>35360</v>
      </c>
      <c r="Y37" s="133">
        <v>35</v>
      </c>
      <c r="Z37" s="132">
        <f>基础状态预期!C48</f>
        <v>135.54811255008914</v>
      </c>
      <c r="AA37" s="132">
        <f>IF(基础状态预期!M48="",0,求节点($R$6:$R$40,S$6:S$40,基础状态预期!M48)*基础状态预期!E48)</f>
        <v>29000</v>
      </c>
      <c r="AB37" s="132">
        <f>IF(基础状态预期!N48="",0,求节点($R$6:$R$40,T$6:T$40,基础状态预期!N48)*基础状态预期!F48)</f>
        <v>185600</v>
      </c>
      <c r="AC37" s="132">
        <f>IF(基础状态预期!O48="",0,求节点($R$6:$R$40,U$6:U$40,基础状态预期!O48)*基础状态预期!G48)</f>
        <v>556800</v>
      </c>
      <c r="AD37" s="132">
        <f>IF(基础状态预期!P48="",0,求节点($R$6:$R$40,V$6:V$40,基础状态预期!P48)*基础状态预期!H48)</f>
        <v>258930.97694316419</v>
      </c>
      <c r="AE37" s="132">
        <f t="shared" si="5"/>
        <v>1030330.9769431641</v>
      </c>
      <c r="AF37" s="133"/>
      <c r="AG37" s="133"/>
      <c r="AT37" s="18"/>
      <c r="AU37" s="18"/>
      <c r="AV37" s="18"/>
      <c r="AW37" s="18"/>
    </row>
    <row r="38" spans="1:49" x14ac:dyDescent="0.15">
      <c r="A38" s="18"/>
      <c r="K38" s="100">
        <v>0</v>
      </c>
      <c r="L38" s="80">
        <v>33</v>
      </c>
      <c r="M38" s="72">
        <f t="shared" si="3"/>
        <v>460</v>
      </c>
      <c r="N38" s="77">
        <f t="shared" si="1"/>
        <v>920</v>
      </c>
      <c r="O38" s="77">
        <f t="shared" si="1"/>
        <v>1840</v>
      </c>
      <c r="P38" s="77">
        <f t="shared" si="1"/>
        <v>3680</v>
      </c>
      <c r="R38" s="80">
        <v>33</v>
      </c>
      <c r="S38" s="75">
        <f>SUM(M$6:M38)</f>
        <v>4880</v>
      </c>
      <c r="T38" s="75">
        <f>SUM(N$6:N38)</f>
        <v>9760</v>
      </c>
      <c r="U38" s="75">
        <f>SUM(O$6:O38)</f>
        <v>19520</v>
      </c>
      <c r="V38" s="75">
        <f>SUM(P$6:P38)</f>
        <v>39040</v>
      </c>
      <c r="Y38" s="133">
        <v>36</v>
      </c>
      <c r="Z38" s="132">
        <f>基础状态预期!C49</f>
        <v>139.0493876099641</v>
      </c>
      <c r="AA38" s="132">
        <f>IF(基础状态预期!M49="",0,求节点($R$6:$R$40,S$6:S$40,基础状态预期!M49)*基础状态预期!E49)</f>
        <v>29000</v>
      </c>
      <c r="AB38" s="132">
        <f>IF(基础状态预期!N49="",0,求节点($R$6:$R$40,T$6:T$40,基础状态预期!N49)*基础状态预期!F49)</f>
        <v>185600</v>
      </c>
      <c r="AC38" s="132">
        <f>IF(基础状态预期!O49="",0,求节点($R$6:$R$40,U$6:U$40,基础状态预期!O49)*基础状态预期!G49)</f>
        <v>556800</v>
      </c>
      <c r="AD38" s="132">
        <f>IF(基础状态预期!P49="",0,求节点($R$6:$R$40,V$6:V$40,基础状态预期!P49)*基础状态预期!H49)</f>
        <v>269277.54902682238</v>
      </c>
      <c r="AE38" s="132">
        <f t="shared" si="5"/>
        <v>1040677.5490268224</v>
      </c>
      <c r="AF38" s="133"/>
      <c r="AG38" s="133"/>
      <c r="AT38" s="18"/>
      <c r="AU38" s="18"/>
      <c r="AV38" s="18"/>
      <c r="AW38" s="18"/>
    </row>
    <row r="39" spans="1:49" x14ac:dyDescent="0.15">
      <c r="A39" s="18"/>
      <c r="K39" s="100">
        <v>0</v>
      </c>
      <c r="L39" s="80">
        <v>34</v>
      </c>
      <c r="M39" s="72">
        <f t="shared" si="3"/>
        <v>460</v>
      </c>
      <c r="N39" s="77">
        <f t="shared" si="1"/>
        <v>920</v>
      </c>
      <c r="O39" s="77">
        <f t="shared" si="1"/>
        <v>1840</v>
      </c>
      <c r="P39" s="77">
        <f t="shared" si="1"/>
        <v>3680</v>
      </c>
      <c r="R39" s="80">
        <v>34</v>
      </c>
      <c r="S39" s="75">
        <f>SUM(M$6:M39)</f>
        <v>5340</v>
      </c>
      <c r="T39" s="75">
        <f>SUM(N$6:N39)</f>
        <v>10680</v>
      </c>
      <c r="U39" s="75">
        <f>SUM(O$6:O39)</f>
        <v>21360</v>
      </c>
      <c r="V39" s="75">
        <f>SUM(P$6:P39)</f>
        <v>42720</v>
      </c>
      <c r="Y39" s="133">
        <v>37</v>
      </c>
      <c r="Z39" s="132">
        <f>基础状态预期!C50</f>
        <v>142.53355653582128</v>
      </c>
      <c r="AA39" s="132">
        <f>IF(基础状态预期!M50="",0,求节点($R$6:$R$40,S$6:S$40,基础状态预期!M50)*基础状态预期!E50)</f>
        <v>29000</v>
      </c>
      <c r="AB39" s="132">
        <f>IF(基础状态预期!N50="",0,求节点($R$6:$R$40,T$6:T$40,基础状态预期!N50)*基础状态预期!F50)</f>
        <v>185600</v>
      </c>
      <c r="AC39" s="132">
        <f>IF(基础状态预期!O50="",0,求节点($R$6:$R$40,U$6:U$40,基础状态预期!O50)*基础状态预期!G50)</f>
        <v>556800</v>
      </c>
      <c r="AD39" s="132">
        <f>IF(基础状态预期!P50="",0,求节点($R$6:$R$40,V$6:V$40,基础状态预期!P50)*基础状态预期!H50)</f>
        <v>279573.57099783287</v>
      </c>
      <c r="AE39" s="132">
        <f t="shared" si="5"/>
        <v>1050973.5709978328</v>
      </c>
      <c r="AF39" s="133"/>
      <c r="AG39" s="133"/>
      <c r="AT39" s="18"/>
      <c r="AU39" s="18"/>
      <c r="AV39" s="18"/>
      <c r="AW39" s="18"/>
    </row>
    <row r="40" spans="1:49" x14ac:dyDescent="0.15">
      <c r="A40" s="18"/>
      <c r="K40" s="100">
        <v>0</v>
      </c>
      <c r="L40" s="80">
        <v>35</v>
      </c>
      <c r="M40" s="80">
        <f t="shared" ref="M40" si="6">K40+M39</f>
        <v>460</v>
      </c>
      <c r="N40" s="80">
        <f t="shared" si="1"/>
        <v>920</v>
      </c>
      <c r="O40" s="80">
        <f t="shared" si="1"/>
        <v>1840</v>
      </c>
      <c r="P40" s="80">
        <f t="shared" si="1"/>
        <v>3680</v>
      </c>
      <c r="Q40" s="81"/>
      <c r="R40" s="80">
        <v>35</v>
      </c>
      <c r="S40" s="80">
        <f>SUM(M$6:M40)</f>
        <v>5800</v>
      </c>
      <c r="T40" s="80">
        <f>SUM(N$6:N40)</f>
        <v>11600</v>
      </c>
      <c r="U40" s="80">
        <f>SUM(O$6:O40)</f>
        <v>23200</v>
      </c>
      <c r="V40" s="80">
        <f>SUM(P$6:P40)</f>
        <v>46400</v>
      </c>
      <c r="Y40" s="133">
        <v>38</v>
      </c>
      <c r="Z40" s="132">
        <f>基础状态预期!C51</f>
        <v>146.02664953963369</v>
      </c>
      <c r="AA40" s="132">
        <f>IF(基础状态预期!M51="",0,求节点($R$6:$R$40,S$6:S$40,基础状态预期!M51)*基础状态预期!E51)</f>
        <v>29000</v>
      </c>
      <c r="AB40" s="132">
        <f>IF(基础状态预期!N51="",0,求节点($R$6:$R$40,T$6:T$40,基础状态预期!N51)*基础状态预期!F51)</f>
        <v>185600</v>
      </c>
      <c r="AC40" s="132">
        <f>IF(基础状态预期!O51="",0,求节点($R$6:$R$40,U$6:U$40,基础状态预期!O51)*基础状态预期!G51)</f>
        <v>556800</v>
      </c>
      <c r="AD40" s="132">
        <f>IF(基础状态预期!P51="",0,求节点($R$6:$R$40,V$6:V$40,基础状态预期!P51)*基础状态预期!H51)</f>
        <v>289895.96439475677</v>
      </c>
      <c r="AE40" s="132">
        <f t="shared" si="5"/>
        <v>1061295.9643947568</v>
      </c>
      <c r="AF40" s="133"/>
      <c r="AG40" s="133"/>
      <c r="AT40" s="18"/>
      <c r="AU40" s="18"/>
      <c r="AV40" s="18"/>
      <c r="AW40" s="18"/>
    </row>
    <row r="41" spans="1:49" x14ac:dyDescent="0.15">
      <c r="Y41" s="133">
        <v>39</v>
      </c>
      <c r="Z41" s="132">
        <f>基础状态预期!C52</f>
        <v>149.52287096243165</v>
      </c>
      <c r="AA41" s="132">
        <f>IF(基础状态预期!M52="",0,求节点($R$6:$R$40,S$6:S$40,基础状态预期!M52)*基础状态预期!E52)</f>
        <v>29000</v>
      </c>
      <c r="AB41" s="132">
        <f>IF(基础状态预期!N52="",0,求节点($R$6:$R$40,T$6:T$40,基础状态预期!N52)*基础状态预期!F52)</f>
        <v>185600</v>
      </c>
      <c r="AC41" s="132">
        <f>IF(基础状态预期!O52="",0,求节点($R$6:$R$40,U$6:U$40,基础状态预期!O52)*基础状态预期!G52)</f>
        <v>556800</v>
      </c>
      <c r="AD41" s="132">
        <f>IF(基础状态预期!P52="",0,求节点($R$6:$R$40,V$6:V$40,基础状态预期!P52)*基础状态预期!H52)</f>
        <v>300227.60254166136</v>
      </c>
      <c r="AE41" s="132">
        <f t="shared" si="5"/>
        <v>1071627.6025416614</v>
      </c>
      <c r="AF41" s="133"/>
      <c r="AG41" s="133"/>
      <c r="AT41" s="18"/>
    </row>
    <row r="42" spans="1:49" x14ac:dyDescent="0.15">
      <c r="Y42" s="133">
        <v>40</v>
      </c>
      <c r="Z42" s="132">
        <f>基础状态预期!C53</f>
        <v>153.02723536432757</v>
      </c>
      <c r="AA42" s="132">
        <f>IF(基础状态预期!M53="",0,求节点($R$6:$R$40,S$6:S$40,基础状态预期!M53)*基础状态预期!E53)</f>
        <v>29000</v>
      </c>
      <c r="AB42" s="132">
        <f>IF(基础状态预期!N53="",0,求节点($R$6:$R$40,T$6:T$40,基础状态预期!N53)*基础状态预期!F53)</f>
        <v>185600</v>
      </c>
      <c r="AC42" s="132">
        <f>IF(基础状态预期!O53="",0,求节点($R$6:$R$40,U$6:U$40,基础状态预期!O53)*基础状态预期!G53)</f>
        <v>556800</v>
      </c>
      <c r="AD42" s="132">
        <f>IF(基础状态预期!P53="",0,求节点($R$6:$R$40,V$6:V$40,基础状态预期!P53)*基础状态预期!H53)</f>
        <v>310583.3038994738</v>
      </c>
      <c r="AE42" s="132">
        <f t="shared" si="5"/>
        <v>1081983.3038994737</v>
      </c>
      <c r="AF42" s="133"/>
      <c r="AG42" s="133"/>
    </row>
    <row r="43" spans="1:49" x14ac:dyDescent="0.15">
      <c r="T43" s="78"/>
      <c r="U43" s="78"/>
      <c r="V43" s="78"/>
      <c r="Y43" s="133">
        <v>41</v>
      </c>
      <c r="Z43" s="132">
        <f>基础状态预期!C54</f>
        <v>156.52008914974525</v>
      </c>
      <c r="AA43" s="132">
        <f>IF(基础状态预期!M54="",0,求节点($R$6:$R$40,S$6:S$40,基础状态预期!M54)*基础状态预期!E54)</f>
        <v>29000</v>
      </c>
      <c r="AB43" s="132">
        <f>IF(基础状态预期!N54="",0,求节点($R$6:$R$40,T$6:T$40,基础状态预期!N54)*基础状态预期!F54)</f>
        <v>185600</v>
      </c>
      <c r="AC43" s="132">
        <f>IF(基础状态预期!O54="",0,求节点($R$6:$R$40,U$6:U$40,基础状态预期!O54)*基础状态预期!G54)</f>
        <v>556800</v>
      </c>
      <c r="AD43" s="132">
        <f>IF(基础状态预期!P54="",0,求节点($R$6:$R$40,V$6:V$40,基础状态预期!P54)*基础状态预期!H54)</f>
        <v>320904.99038525182</v>
      </c>
      <c r="AE43" s="132">
        <f t="shared" si="5"/>
        <v>1092304.9903852518</v>
      </c>
      <c r="AF43" s="133"/>
      <c r="AG43" s="133"/>
    </row>
    <row r="44" spans="1:49" x14ac:dyDescent="0.15">
      <c r="Y44" s="133">
        <v>42</v>
      </c>
      <c r="Z44" s="132">
        <f>基础状态预期!C55</f>
        <v>159.99202506384199</v>
      </c>
      <c r="AA44" s="132">
        <f>IF(基础状态预期!M55="",0,求节点($R$6:$R$40,S$6:S$40,基础状态预期!M55)*基础状态预期!E55)</f>
        <v>29000</v>
      </c>
      <c r="AB44" s="132">
        <f>IF(基础状态预期!N55="",0,求节点($R$6:$R$40,T$6:T$40,基础状态预期!N55)*基础状态预期!F55)</f>
        <v>185600</v>
      </c>
      <c r="AC44" s="132">
        <f>IF(基础状态预期!O55="",0,求节点($R$6:$R$40,U$6:U$40,基础状态预期!O55)*基础状态预期!G55)</f>
        <v>556800</v>
      </c>
      <c r="AD44" s="132">
        <f>IF(基础状态预期!P55="",0,求节点($R$6:$R$40,V$6:V$40,基础状态预期!P55)*基础状态预期!H55)</f>
        <v>331164.86274338851</v>
      </c>
      <c r="AE44" s="132">
        <f t="shared" si="5"/>
        <v>1102564.8627433884</v>
      </c>
    </row>
    <row r="45" spans="1:49" x14ac:dyDescent="0.15">
      <c r="Y45" s="12">
        <v>43</v>
      </c>
      <c r="Z45" s="18"/>
      <c r="AA45" s="18"/>
      <c r="AB45" s="18"/>
      <c r="AC45" s="18"/>
      <c r="AD45" s="18"/>
      <c r="AE45" s="18"/>
    </row>
    <row r="46" spans="1:49" x14ac:dyDescent="0.15">
      <c r="Y46" s="12">
        <v>44</v>
      </c>
      <c r="Z46" s="18"/>
      <c r="AA46" s="18"/>
      <c r="AB46" s="18"/>
      <c r="AC46" s="18"/>
      <c r="AD46" s="18"/>
      <c r="AE46" s="18"/>
    </row>
    <row r="47" spans="1:49" x14ac:dyDescent="0.15">
      <c r="Y47" s="12">
        <v>45</v>
      </c>
      <c r="Z47" s="18"/>
      <c r="AA47" s="18"/>
      <c r="AB47" s="18"/>
      <c r="AC47" s="18"/>
      <c r="AD47" s="18"/>
      <c r="AE47" s="18"/>
    </row>
    <row r="48" spans="1:49" x14ac:dyDescent="0.15">
      <c r="Y48" s="133">
        <v>1</v>
      </c>
      <c r="Z48" s="18"/>
      <c r="AA48" s="18"/>
      <c r="AB48" s="18"/>
      <c r="AC48" s="18"/>
      <c r="AD48" s="18"/>
      <c r="AE48" s="18"/>
    </row>
    <row r="49" spans="25:31" x14ac:dyDescent="0.15">
      <c r="Y49" s="133">
        <v>2</v>
      </c>
      <c r="Z49" s="9" t="s">
        <v>43</v>
      </c>
      <c r="AA49" s="160" t="s">
        <v>119</v>
      </c>
      <c r="AB49" s="160"/>
      <c r="AC49" s="160"/>
      <c r="AD49" s="160"/>
      <c r="AE49" s="160"/>
    </row>
    <row r="50" spans="25:31" x14ac:dyDescent="0.15">
      <c r="Y50" s="133">
        <v>3</v>
      </c>
      <c r="Z50" s="9" t="s">
        <v>161</v>
      </c>
      <c r="AA50" s="9" t="s">
        <v>24</v>
      </c>
      <c r="AB50" s="9" t="s">
        <v>25</v>
      </c>
      <c r="AC50" s="9" t="s">
        <v>26</v>
      </c>
      <c r="AD50" s="9" t="s">
        <v>184</v>
      </c>
      <c r="AE50" s="11" t="s">
        <v>41</v>
      </c>
    </row>
    <row r="51" spans="25:31" x14ac:dyDescent="0.15">
      <c r="Y51" s="133">
        <v>4</v>
      </c>
      <c r="Z51" s="9">
        <f>基础状态预期!C62</f>
        <v>9.9592453074578113</v>
      </c>
      <c r="AA51" s="56">
        <f>IF(基础状态预期!M62="",0,求节点($R$6:$R$40,S$6:S$40,基础状态预期!M62)*基础状态预期!E62)</f>
        <v>1029.1505977933275</v>
      </c>
      <c r="AB51" s="56">
        <f>IF(基础状态预期!N62="",0,求节点($R$6:$R$40,T$6:T$40,基础状态预期!N62)*基础状态预期!F62)</f>
        <v>2400</v>
      </c>
      <c r="AC51" s="56">
        <f>IF(基础状态预期!O62="",0,求节点($R$6:$R$40,U$6:U$40,基础状态预期!O62)*基础状态预期!G62)</f>
        <v>4800</v>
      </c>
      <c r="AD51" s="56">
        <f>IF(基础状态预期!P62="",0,求节点($R$6:$R$40,V$6:V$40,基础状态预期!P62)*基础状态预期!H62)</f>
        <v>0</v>
      </c>
      <c r="AE51" s="56">
        <f>SUM(AA51:AD51)</f>
        <v>8229.1505977933266</v>
      </c>
    </row>
    <row r="52" spans="25:31" x14ac:dyDescent="0.15">
      <c r="Y52" s="133">
        <v>5</v>
      </c>
      <c r="Z52" s="9">
        <f>基础状态预期!C63</f>
        <v>19.766822802328868</v>
      </c>
      <c r="AA52" s="56">
        <f>IF(基础状态预期!M63="",0,求节点($R$6:$R$40,S$6:S$40,基础状态预期!M63)*基础状态预期!E63)</f>
        <v>2557.9937238013927</v>
      </c>
      <c r="AB52" s="56">
        <f>IF(基础状态预期!N63="",0,求节点($R$6:$R$40,T$6:T$40,基础状态预期!N63)*基础状态预期!F63)</f>
        <v>5400</v>
      </c>
      <c r="AC52" s="56">
        <f>IF(基础状态预期!O63="",0,求节点($R$6:$R$40,U$6:U$40,基础状态预期!O63)*基础状态预期!G63)</f>
        <v>9600</v>
      </c>
      <c r="AD52" s="56">
        <f>IF(基础状态预期!P63="",0,求节点($R$6:$R$40,V$6:V$40,基础状态预期!P63)*基础状态预期!H63)</f>
        <v>0</v>
      </c>
      <c r="AE52" s="56">
        <f t="shared" ref="AE52:AE60" si="7">SUM(AA52:AD52)</f>
        <v>17557.993723801392</v>
      </c>
    </row>
    <row r="53" spans="25:31" x14ac:dyDescent="0.15">
      <c r="Y53" s="133">
        <v>6</v>
      </c>
      <c r="Z53" s="9">
        <f>基础状态预期!C64</f>
        <v>27.773265580596355</v>
      </c>
      <c r="AA53" s="56">
        <f>IF(基础状态预期!M64="",0,求节点($R$6:$R$40,S$6:S$40,基础状态预期!M64)*基础状态预期!E64)</f>
        <v>4288.809366962756</v>
      </c>
      <c r="AB53" s="56">
        <f>IF(基础状态预期!N64="",0,求节点($R$6:$R$40,T$6:T$40,基础状态预期!N64)*基础状态预期!F64)</f>
        <v>9600</v>
      </c>
      <c r="AC53" s="56">
        <f>IF(基础状态预期!O64="",0,求节点($R$6:$R$40,U$6:U$40,基础状态预期!O64)*基础状态预期!G64)</f>
        <v>14400</v>
      </c>
      <c r="AD53" s="56">
        <f>IF(基础状态预期!P64="",0,求节点($R$6:$R$40,V$6:V$40,基础状态预期!P64)*基础状态预期!H64)</f>
        <v>0</v>
      </c>
      <c r="AE53" s="56">
        <f t="shared" si="7"/>
        <v>28288.809366962756</v>
      </c>
    </row>
    <row r="54" spans="25:31" x14ac:dyDescent="0.15">
      <c r="Y54" s="133">
        <v>7</v>
      </c>
      <c r="Z54" s="9">
        <f>基础状态预期!C65</f>
        <v>34.250806171891597</v>
      </c>
      <c r="AA54" s="56">
        <f>IF(基础状态预期!M65="",0,求节点($R$6:$R$40,S$6:S$40,基础状态预期!M65)*基础状态预期!E65)</f>
        <v>6146.5239476743782</v>
      </c>
      <c r="AB54" s="56">
        <f>IF(基础状态预期!N65="",0,求节点($R$6:$R$40,T$6:T$40,基础状态预期!N65)*基础状态预期!F65)</f>
        <v>14197.307441860361</v>
      </c>
      <c r="AC54" s="56">
        <f>IF(基础状态预期!O65="",0,求节点($R$6:$R$40,U$6:U$40,基础状态预期!O65)*基础状态预期!G65)</f>
        <v>21600</v>
      </c>
      <c r="AD54" s="56">
        <f>IF(基础状态预期!P65="",0,求节点($R$6:$R$40,V$6:V$40,基础状态预期!P65)*基础状态预期!H65)</f>
        <v>0</v>
      </c>
      <c r="AE54" s="56">
        <f t="shared" si="7"/>
        <v>41943.831389534738</v>
      </c>
    </row>
    <row r="55" spans="25:31" x14ac:dyDescent="0.15">
      <c r="Y55" s="133">
        <v>8</v>
      </c>
      <c r="Z55" s="9">
        <f>基础状态预期!C66</f>
        <v>39.661158518499626</v>
      </c>
      <c r="AA55" s="56">
        <f>IF(基础状态预期!M66="",0,求节点($R$6:$R$40,S$6:S$40,基础状态预期!M66)*基础状态预期!E66)</f>
        <v>7918.2968457863944</v>
      </c>
      <c r="AB55" s="56">
        <f>IF(基础状态预期!N66="",0,求节点($R$6:$R$40,T$6:T$40,基础状态预期!N66)*基础状态预期!F66)</f>
        <v>19084.956815962465</v>
      </c>
      <c r="AC55" s="56">
        <f>IF(基础状态预期!O66="",0,求节点($R$6:$R$40,U$6:U$40,基础状态预期!O66)*基础状态预期!G66)</f>
        <v>31200</v>
      </c>
      <c r="AD55" s="56">
        <f>IF(基础状态预期!P66="",0,求节点($R$6:$R$40,V$6:V$40,基础状态预期!P66)*基础状态预期!H66)</f>
        <v>0</v>
      </c>
      <c r="AE55" s="56">
        <f t="shared" si="7"/>
        <v>58203.253661748859</v>
      </c>
    </row>
    <row r="56" spans="25:31" x14ac:dyDescent="0.15">
      <c r="Y56" s="133">
        <v>9</v>
      </c>
      <c r="Z56" s="9">
        <f>基础状态预期!C67</f>
        <v>43.535389560453282</v>
      </c>
      <c r="AA56" s="56">
        <f>IF(基础状态预期!M67="",0,求节点($R$6:$R$40,S$6:S$40,基础状态预期!M67)*基础状态预期!E67)</f>
        <v>9654.8983278792912</v>
      </c>
      <c r="AB56" s="56">
        <f>IF(基础状态预期!N67="",0,求节点($R$6:$R$40,T$6:T$40,基础状态预期!N67)*基础状态预期!F67)</f>
        <v>23096.317995124809</v>
      </c>
      <c r="AC56" s="56">
        <f>IF(基础状态预期!O67="",0,求节点($R$6:$R$40,U$6:U$40,基础状态预期!O67)*基础状态预期!G67)</f>
        <v>38400</v>
      </c>
      <c r="AD56" s="56">
        <f>IF(基础状态预期!P67="",0,求节点($R$6:$R$40,V$6:V$40,基础状态预期!P67)*基础状态预期!H67)</f>
        <v>0</v>
      </c>
      <c r="AE56" s="56">
        <f t="shared" si="7"/>
        <v>71151.216323004104</v>
      </c>
    </row>
    <row r="57" spans="25:31" x14ac:dyDescent="0.15">
      <c r="Y57" s="133">
        <v>10</v>
      </c>
      <c r="Z57" s="9">
        <f>基础状态预期!C68</f>
        <v>49.178590903134719</v>
      </c>
      <c r="AA57" s="56">
        <f>IF(基础状态预期!M68="",0,求节点($R$6:$R$40,S$6:S$40,基础状态预期!M68)*基础状态预期!E68)</f>
        <v>12582.326482263188</v>
      </c>
      <c r="AB57" s="56">
        <f>IF(基础状态预期!N68="",0,求节点($R$6:$R$40,T$6:T$40,基础状态预期!N68)*基础状态预期!F68)</f>
        <v>31013.314433829488</v>
      </c>
      <c r="AC57" s="56">
        <f>IF(基础状态预期!O68="",0,求节点($R$6:$R$40,U$6:U$40,基础状态预期!O68)*基础状态预期!G68)</f>
        <v>52800</v>
      </c>
      <c r="AD57" s="56">
        <f>IF(基础状态预期!P68="",0,求节点($R$6:$R$40,V$6:V$40,基础状态预期!P68)*基础状态预期!H68)</f>
        <v>0</v>
      </c>
      <c r="AE57" s="56">
        <f t="shared" si="7"/>
        <v>96395.640916092671</v>
      </c>
    </row>
    <row r="58" spans="25:31" x14ac:dyDescent="0.15">
      <c r="Y58" s="133">
        <v>11</v>
      </c>
      <c r="Z58" s="9">
        <f>基础状态预期!C69</f>
        <v>53.226994578658328</v>
      </c>
      <c r="AA58" s="56">
        <f>IF(基础状态预期!M69="",0,求节点($R$6:$R$40,S$6:S$40,基础状态预期!M69)*基础状态预期!E69)</f>
        <v>15515.318703553259</v>
      </c>
      <c r="AB58" s="56">
        <f>IF(基础状态预期!N69="",0,求节点($R$6:$R$40,T$6:T$40,基础状态预期!N69)*基础状态预期!F69)</f>
        <v>38713.894712270136</v>
      </c>
      <c r="AC58" s="56">
        <f>IF(基础状态预期!O69="",0,求节点($R$6:$R$40,U$6:U$40,基础状态预期!O69)*基础状态预期!G69)</f>
        <v>67046.923932924707</v>
      </c>
      <c r="AD58" s="56">
        <f>IF(基础状态预期!P69="",0,求节点($R$6:$R$40,V$6:V$40,基础状态预期!P69)*基础状态预期!H69)</f>
        <v>0</v>
      </c>
      <c r="AE58" s="56">
        <f t="shared" si="7"/>
        <v>121276.1373487481</v>
      </c>
    </row>
    <row r="59" spans="25:31" x14ac:dyDescent="0.15">
      <c r="Y59" s="133">
        <v>12</v>
      </c>
      <c r="Z59" s="9">
        <f>基础状态预期!C70</f>
        <v>59.016342740868758</v>
      </c>
      <c r="AA59" s="56">
        <f>IF(基础状态预期!M70="",0,求节点($R$6:$R$40,S$6:S$40,基础状态预期!M70)*基础状态预期!E70)</f>
        <v>20611.708488475168</v>
      </c>
      <c r="AB59" s="56">
        <f>IF(基础状态预期!N70="",0,求节点($R$6:$R$40,T$6:T$40,基础状态预期!N70)*基础状态预期!F70)</f>
        <v>53630.101741643586</v>
      </c>
      <c r="AC59" s="56">
        <f>IF(基础状态预期!O70="",0,求节点($R$6:$R$40,U$6:U$40,基础状态预期!O70)*基础状态预期!G70)</f>
        <v>92503.917263055337</v>
      </c>
      <c r="AD59" s="56">
        <f>IF(基础状态预期!P70="",0,求节点($R$6:$R$40,V$6:V$40,基础状态预期!P70)*基础状态预期!H70)</f>
        <v>0</v>
      </c>
      <c r="AE59" s="56">
        <f t="shared" si="7"/>
        <v>166745.72749317408</v>
      </c>
    </row>
    <row r="60" spans="25:31" x14ac:dyDescent="0.15">
      <c r="Y60" s="133">
        <v>13</v>
      </c>
      <c r="Z60" s="9">
        <f>基础状态预期!C71</f>
        <v>64.781009552500748</v>
      </c>
      <c r="AA60" s="56">
        <f>IF(基础状态预期!M71="",0,求节点($R$6:$R$40,S$6:S$40,基础状态预期!M71)*基础状态预期!E71)</f>
        <v>27602.496707539252</v>
      </c>
      <c r="AB60" s="56">
        <f>IF(基础状态预期!N71="",0,求节点($R$6:$R$40,T$6:T$40,基础状态预期!N71)*基础状态预期!F71)</f>
        <v>74003.676904753098</v>
      </c>
      <c r="AC60" s="56">
        <f>IF(基础状态预期!O71="",0,求节点($R$6:$R$40,U$6:U$40,基础状态预期!O71)*基础状态预期!G71)</f>
        <v>126748.51065760633</v>
      </c>
      <c r="AD60" s="56">
        <f>IF(基础状态预期!P71="",0,求节点($R$6:$R$40,V$6:V$40,基础状态预期!P71)*基础状态预期!H71)</f>
        <v>4800</v>
      </c>
      <c r="AE60" s="56">
        <f t="shared" si="7"/>
        <v>233154.68426989869</v>
      </c>
    </row>
    <row r="61" spans="25:31" x14ac:dyDescent="0.15">
      <c r="Y61" s="133">
        <v>14</v>
      </c>
      <c r="Z61" s="66">
        <f>基础状态预期!C72</f>
        <v>68.923431594456531</v>
      </c>
      <c r="AA61" s="66">
        <f>IF(基础状态预期!M72="",0,求节点($R$6:$R$40,S$6:S$40,基础状态预期!M72)*基础状态预期!E72)</f>
        <v>29000</v>
      </c>
      <c r="AB61" s="66">
        <f>IF(基础状态预期!N72="",0,求节点($R$6:$R$40,T$6:T$40,基础状态预期!N72)*基础状态预期!F72)</f>
        <v>90776.060677322428</v>
      </c>
      <c r="AC61" s="66">
        <f>IF(基础状态预期!O72="",0,求节点($R$6:$R$40,U$6:U$40,基础状态预期!O72)*基础状态预期!G72)</f>
        <v>152510.89213227289</v>
      </c>
      <c r="AD61" s="66">
        <f>IF(基础状态预期!P72="",0,求节点($R$6:$R$40,V$6:V$40,基础状态预期!P72)*基础状态预期!H72)</f>
        <v>9600</v>
      </c>
      <c r="AE61" s="66">
        <f t="shared" ref="AE61:AE66" si="8">SUM(AA61:AD61)</f>
        <v>281886.95280959533</v>
      </c>
    </row>
    <row r="62" spans="25:31" x14ac:dyDescent="0.15">
      <c r="Y62" s="133">
        <v>15</v>
      </c>
      <c r="Z62" s="66">
        <f>基础状态预期!C73</f>
        <v>72.103942950990486</v>
      </c>
      <c r="AA62" s="66">
        <f>IF(基础状态预期!M73="",0,求节点($R$6:$R$40,S$6:S$40,基础状态预期!M73)*基础状态预期!E73)</f>
        <v>29000</v>
      </c>
      <c r="AB62" s="66">
        <f>IF(基础状态预期!N73="",0,求节点($R$6:$R$40,T$6:T$40,基础状态预期!N73)*基础状态预期!F73)</f>
        <v>105441.46005897594</v>
      </c>
      <c r="AC62" s="66">
        <f>IF(基础状态预期!O73="",0,求节点($R$6:$R$40,U$6:U$40,基础状态预期!O73)*基础状态预期!G73)</f>
        <v>169405.43221993773</v>
      </c>
      <c r="AD62" s="66">
        <f>IF(基础状态预期!P73="",0,求节点($R$6:$R$40,V$6:V$40,基础状态预期!P73)*基础状态预期!H73)</f>
        <v>14400</v>
      </c>
      <c r="AE62" s="66">
        <f t="shared" si="8"/>
        <v>318246.89227891364</v>
      </c>
    </row>
    <row r="63" spans="25:31" x14ac:dyDescent="0.15">
      <c r="Y63" s="133">
        <v>16</v>
      </c>
      <c r="Z63" s="66">
        <f>基础状态预期!C74</f>
        <v>74.74003809013405</v>
      </c>
      <c r="AA63" s="66">
        <f>IF(基础状态预期!M74="",0,求节点($R$6:$R$40,S$6:S$40,基础状态预期!M74)*基础状态预期!E74)</f>
        <v>29000</v>
      </c>
      <c r="AB63" s="66">
        <f>IF(基础状态预期!N74="",0,求节点($R$6:$R$40,T$6:T$40,基础状态预期!N74)*基础状态预期!F74)</f>
        <v>118215.25890448253</v>
      </c>
      <c r="AC63" s="66">
        <f>IF(基础状态预期!O74="",0,求节点($R$6:$R$40,U$6:U$40,基础状态预期!O74)*基础状态预期!G74)</f>
        <v>186299.97230760258</v>
      </c>
      <c r="AD63" s="66">
        <f>IF(基础状态预期!P74="",0,求节点($R$6:$R$40,V$6:V$40,基础状态预期!P74)*基础状态预期!H74)</f>
        <v>24000</v>
      </c>
      <c r="AE63" s="66">
        <f t="shared" si="8"/>
        <v>357515.23121208511</v>
      </c>
    </row>
    <row r="64" spans="25:31" x14ac:dyDescent="0.15">
      <c r="Y64" s="133">
        <v>17</v>
      </c>
      <c r="Z64" s="66">
        <f>基础状态预期!C75</f>
        <v>77.609642525433856</v>
      </c>
      <c r="AA64" s="66">
        <f>IF(基础状态预期!M75="",0,求节点($R$6:$R$40,S$6:S$40,基础状态预期!M75)*基础状态预期!E75)</f>
        <v>29000</v>
      </c>
      <c r="AB64" s="66">
        <f>IF(基础状态预期!N75="",0,求节点($R$6:$R$40,T$6:T$40,基础状态预期!N75)*基础状态预期!F75)</f>
        <v>133698.0124101277</v>
      </c>
      <c r="AC64" s="66">
        <f>IF(基础状态预期!O75="",0,求节点($R$6:$R$40,U$6:U$40,基础状态预期!O75)*基础状态预期!G75)</f>
        <v>206637.07696485345</v>
      </c>
      <c r="AD64" s="66">
        <f>IF(基础状态预期!P75="",0,求节点($R$6:$R$40,V$6:V$40,基础状态预期!P75)*基础状态预期!H75)</f>
        <v>38400</v>
      </c>
      <c r="AE64" s="66">
        <f t="shared" si="8"/>
        <v>407735.08937498112</v>
      </c>
    </row>
    <row r="65" spans="25:32" x14ac:dyDescent="0.15">
      <c r="Y65" s="133">
        <v>18</v>
      </c>
      <c r="Z65" s="66">
        <f>基础状态预期!C76</f>
        <v>79.994335665275713</v>
      </c>
      <c r="AA65" s="66">
        <f>IF(基础状态预期!M76="",0,求节点($R$6:$R$40,S$6:S$40,基础状态预期!M76)*基础状态预期!E76)</f>
        <v>29000</v>
      </c>
      <c r="AB65" s="66">
        <f>IF(基础状态预期!N76="",0,求节点($R$6:$R$40,T$6:T$40,基础状态预期!N76)*基础状态预期!F76)</f>
        <v>150942.3636413675</v>
      </c>
      <c r="AC65" s="66">
        <f>IF(基础状态预期!O76="",0,求节点($R$6:$R$40,U$6:U$40,基础状态预期!O76)*基础状态预期!G76)</f>
        <v>228230.00372397108</v>
      </c>
      <c r="AD65" s="66">
        <f>IF(基础状态预期!P76="",0,求节点($R$6:$R$40,V$6:V$40,基础状态预期!P76)*基础状态预期!H76)</f>
        <v>48031.250323289598</v>
      </c>
      <c r="AE65" s="66">
        <f t="shared" si="8"/>
        <v>456203.6176886282</v>
      </c>
    </row>
    <row r="66" spans="25:32" x14ac:dyDescent="0.15">
      <c r="Y66" s="133">
        <v>19</v>
      </c>
      <c r="Z66" s="66">
        <f>基础状态预期!C77</f>
        <v>82.100546804797787</v>
      </c>
      <c r="AA66" s="66">
        <f>IF(基础状态预期!M77="",0,求节点($R$6:$R$40,S$6:S$40,基础状态预期!M77)*基础状态预期!E77)</f>
        <v>29000</v>
      </c>
      <c r="AB66" s="66">
        <f>IF(基础状态预期!N77="",0,求节点($R$6:$R$40,T$6:T$40,基础状态预期!N77)*基础状态预期!F77)</f>
        <v>168209.59627845156</v>
      </c>
      <c r="AC66" s="66">
        <f>IF(基础状态预期!O77="",0,求节点($R$6:$R$40,U$6:U$40,基础状态预期!O77)*基础状态预期!G77)</f>
        <v>249851.5819825806</v>
      </c>
      <c r="AD66" s="66">
        <f>IF(基础状态预期!P77="",0,求节点($R$6:$R$40,V$6:V$40,基础状态预期!P77)*基础状态预期!H77)</f>
        <v>59013.639280043732</v>
      </c>
      <c r="AE66" s="66">
        <f t="shared" si="8"/>
        <v>506074.81754107587</v>
      </c>
    </row>
    <row r="67" spans="25:32" x14ac:dyDescent="0.15">
      <c r="Y67" s="133">
        <v>20</v>
      </c>
      <c r="Z67" s="132">
        <f>基础状态预期!C78</f>
        <v>83.885420957389968</v>
      </c>
      <c r="AA67" s="132">
        <f>IF(基础状态预期!M78="",0,求节点($R$6:$R$40,S$6:S$40,基础状态预期!M78)*基础状态预期!E78)</f>
        <v>29000</v>
      </c>
      <c r="AB67" s="132">
        <f>IF(基础状态预期!N78="",0,求节点($R$6:$R$40,T$6:T$40,基础状态预期!N78)*基础状态预期!F78)</f>
        <v>185476.82891553568</v>
      </c>
      <c r="AC67" s="132">
        <f>IF(基础状态预期!O78="",0,求节点($R$6:$R$40,U$6:U$40,基础状态预期!O78)*基础状态预期!G78)</f>
        <v>271473.1602411904</v>
      </c>
      <c r="AD67" s="132">
        <f>IF(基础状态预期!P78="",0,求节点($R$6:$R$40,V$6:V$40,基础状态预期!P78)*基础状态预期!H78)</f>
        <v>69996.028236797836</v>
      </c>
      <c r="AE67" s="132">
        <f t="shared" ref="AE67:AE89" si="9">SUM(AA67:AD67)</f>
        <v>555946.01739352383</v>
      </c>
    </row>
    <row r="68" spans="25:32" x14ac:dyDescent="0.15">
      <c r="Y68" s="133">
        <v>21</v>
      </c>
      <c r="Z68" s="132">
        <f>基础状态预期!C79</f>
        <v>86.247032860782397</v>
      </c>
      <c r="AA68" s="132">
        <f>IF(基础状态预期!M79="",0,求节点($R$6:$R$40,S$6:S$40,基础状态预期!M79)*基础状态预期!E79)</f>
        <v>29000</v>
      </c>
      <c r="AB68" s="132">
        <f>IF(基础状态预期!N79="",0,求节点($R$6:$R$40,T$6:T$40,基础状态预期!N79)*基础状态预期!F79)</f>
        <v>185600</v>
      </c>
      <c r="AC68" s="132">
        <f>IF(基础状态预期!O79="",0,求节点($R$6:$R$40,U$6:U$40,基础状态预期!O79)*基础状态预期!G79)</f>
        <v>303905.52762910485</v>
      </c>
      <c r="AD68" s="132">
        <f>IF(基础状态预期!P79="",0,求节点($R$6:$R$40,V$6:V$40,基础状态预期!P79)*基础状态预期!H79)</f>
        <v>84862.650504736128</v>
      </c>
      <c r="AE68" s="132">
        <f t="shared" si="9"/>
        <v>603368.17813384102</v>
      </c>
      <c r="AF68" s="68"/>
    </row>
    <row r="69" spans="25:32" x14ac:dyDescent="0.15">
      <c r="Y69" s="133">
        <v>22</v>
      </c>
      <c r="Z69" s="132">
        <f>基础状态预期!C80</f>
        <v>90.122782504866933</v>
      </c>
      <c r="AA69" s="132">
        <f>IF(基础状态预期!M80="",0,求节点($R$6:$R$40,S$6:S$40,基础状态预期!M80)*基础状态预期!E80)</f>
        <v>29000</v>
      </c>
      <c r="AB69" s="132">
        <f>IF(基础状态预期!N80="",0,求节点($R$6:$R$40,T$6:T$40,基础状态预期!N80)*基础状态预期!F80)</f>
        <v>185600</v>
      </c>
      <c r="AC69" s="132">
        <f>IF(基础状态预期!O80="",0,求节点($R$6:$R$40,U$6:U$40,基础状态预期!O80)*基础状态预期!G80)</f>
        <v>357280.03529062634</v>
      </c>
      <c r="AD69" s="132">
        <f>IF(基础状态预期!P80="",0,求节点($R$6:$R$40,V$6:V$40,基础状态预期!P80)*基础状态预期!H80)</f>
        <v>112223.1259978915</v>
      </c>
      <c r="AE69" s="132">
        <f t="shared" si="9"/>
        <v>684103.16128851788</v>
      </c>
      <c r="AF69" s="68"/>
    </row>
    <row r="70" spans="25:32" x14ac:dyDescent="0.15">
      <c r="Y70" s="133">
        <v>23</v>
      </c>
      <c r="Z70" s="132">
        <f>基础状态预期!C81</f>
        <v>93.149045658279036</v>
      </c>
      <c r="AA70" s="132">
        <f>IF(基础状态预期!M81="",0,求节点($R$6:$R$40,S$6:S$40,基础状态预期!M81)*基础状态预期!E81)</f>
        <v>29000</v>
      </c>
      <c r="AB70" s="132">
        <f>IF(基础状态预期!N81="",0,求节点($R$6:$R$40,T$6:T$40,基础状态预期!N81)*基础状态预期!F81)</f>
        <v>185600</v>
      </c>
      <c r="AC70" s="132">
        <f>IF(基础状态预期!O81="",0,求节点($R$6:$R$40,U$6:U$40,基础状态预期!O81)*基础状态预期!G81)</f>
        <v>393108.58739396639</v>
      </c>
      <c r="AD70" s="132">
        <f>IF(基础状态预期!P81="",0,求节点($R$6:$R$40,V$6:V$40,基础状态预期!P81)*基础状态预期!H81)</f>
        <v>132655.6122545609</v>
      </c>
      <c r="AE70" s="132">
        <f t="shared" si="9"/>
        <v>740364.19964852731</v>
      </c>
    </row>
    <row r="71" spans="25:32" x14ac:dyDescent="0.15">
      <c r="Y71" s="133">
        <v>24</v>
      </c>
      <c r="Z71" s="132">
        <f>基础状态预期!C82</f>
        <v>96.770480813454071</v>
      </c>
      <c r="AA71" s="132">
        <f>IF(基础状态预期!M82="",0,求节点($R$6:$R$40,S$6:S$40,基础状态预期!M82)*基础状态预期!E82)</f>
        <v>29000</v>
      </c>
      <c r="AB71" s="132">
        <f>IF(基础状态预期!N82="",0,求节点($R$6:$R$40,T$6:T$40,基础状态预期!N82)*基础状态预期!F82)</f>
        <v>185600</v>
      </c>
      <c r="AC71" s="132">
        <f>IF(基础状态预期!O82="",0,求节点($R$6:$R$40,U$6:U$40,基础状态预期!O82)*基础状态预期!G82)</f>
        <v>435983.50327818567</v>
      </c>
      <c r="AD71" s="132">
        <f>IF(基础状态预期!P82="",0,求节点($R$6:$R$40,V$6:V$40,基础状态预期!P82)*基础状态预期!H82)</f>
        <v>153959.91828398668</v>
      </c>
      <c r="AE71" s="132">
        <f t="shared" si="9"/>
        <v>804543.42156217224</v>
      </c>
    </row>
    <row r="72" spans="25:32" x14ac:dyDescent="0.15">
      <c r="Y72" s="133">
        <v>25</v>
      </c>
      <c r="Z72" s="132">
        <f>基础状态预期!C83</f>
        <v>100.40175326279811</v>
      </c>
      <c r="AA72" s="132">
        <f>IF(基础状态预期!M83="",0,求节点($R$6:$R$40,S$6:S$40,基础状态预期!M83)*基础状态预期!E83)</f>
        <v>29000</v>
      </c>
      <c r="AB72" s="132">
        <f>IF(基础状态预期!N83="",0,求节点($R$6:$R$40,T$6:T$40,基础状态预期!N83)*基础状态预期!F83)</f>
        <v>185600</v>
      </c>
      <c r="AC72" s="132">
        <f>IF(基础状态预期!O83="",0,求节点($R$6:$R$40,U$6:U$40,基础状态预期!O83)*基础状态预期!G83)</f>
        <v>478974.88491201866</v>
      </c>
      <c r="AD72" s="132">
        <f>IF(基础状态预期!P83="",0,求节点($R$6:$R$40,V$6:V$40,基础状态预期!P83)*基础状态预期!H83)</f>
        <v>175322.09549334462</v>
      </c>
      <c r="AE72" s="132">
        <f t="shared" si="9"/>
        <v>868896.98040536325</v>
      </c>
    </row>
    <row r="73" spans="25:32" x14ac:dyDescent="0.15">
      <c r="Y73" s="133">
        <v>26</v>
      </c>
      <c r="Z73" s="132">
        <f>基础状态预期!C84</f>
        <v>104.06236366727887</v>
      </c>
      <c r="AA73" s="132">
        <f>IF(基础状态预期!M84="",0,求节点($R$6:$R$40,S$6:S$40,基础状态预期!M84)*基础状态预期!E84)</f>
        <v>29000</v>
      </c>
      <c r="AB73" s="132">
        <f>IF(基础状态预期!N84="",0,求节点($R$6:$R$40,T$6:T$40,基础状态预期!N84)*基础状态预期!F84)</f>
        <v>185600</v>
      </c>
      <c r="AC73" s="132">
        <f>IF(基础状态预期!O84="",0,求节点($R$6:$R$40,U$6:U$40,基础状态预期!O84)*基础状态预期!G84)</f>
        <v>522313.60463277099</v>
      </c>
      <c r="AD73" s="132">
        <f>IF(基础状态预期!P84="",0,求节点($R$6:$R$40,V$6:V$40,基础状态预期!P84)*基础状态预期!H84)</f>
        <v>196856.86305645152</v>
      </c>
      <c r="AE73" s="132">
        <f t="shared" si="9"/>
        <v>933770.46768922254</v>
      </c>
    </row>
    <row r="74" spans="25:32" x14ac:dyDescent="0.15">
      <c r="Y74" s="133">
        <v>27</v>
      </c>
      <c r="Z74" s="132">
        <f>基础状态预期!C85</f>
        <v>107.42257994053838</v>
      </c>
      <c r="AA74" s="132">
        <f>IF(基础状态预期!M85="",0,求节点($R$6:$R$40,S$6:S$40,基础状态预期!M85)*基础状态预期!E85)</f>
        <v>29000</v>
      </c>
      <c r="AB74" s="132">
        <f>IF(基础状态预期!N85="",0,求节点($R$6:$R$40,T$6:T$40,基础状态预期!N85)*基础状态预期!F85)</f>
        <v>185600</v>
      </c>
      <c r="AC74" s="132">
        <f>IF(基础状态预期!O85="",0,求节点($R$6:$R$40,U$6:U$40,基础状态预期!O85)*基础状态预期!G85)</f>
        <v>556800</v>
      </c>
      <c r="AD74" s="132">
        <f>IF(基础状态预期!P85="",0,求节点($R$6:$R$40,V$6:V$40,基础状态预期!P85)*基础状态预期!H85)</f>
        <v>216624.46146513193</v>
      </c>
      <c r="AE74" s="132">
        <f t="shared" si="9"/>
        <v>988024.46146513196</v>
      </c>
    </row>
    <row r="75" spans="25:32" x14ac:dyDescent="0.15">
      <c r="Y75" s="133">
        <v>28</v>
      </c>
      <c r="Z75" s="132">
        <f>基础状态预期!C86</f>
        <v>111.00691759243479</v>
      </c>
      <c r="AA75" s="132">
        <f>IF(基础状态预期!M86="",0,求节点($R$6:$R$40,S$6:S$40,基础状态预期!M86)*基础状态预期!E86)</f>
        <v>29000</v>
      </c>
      <c r="AB75" s="132">
        <f>IF(基础状态预期!N86="",0,求节点($R$6:$R$40,T$6:T$40,基础状态预期!N86)*基础状态预期!F86)</f>
        <v>185600</v>
      </c>
      <c r="AC75" s="132">
        <f>IF(基础状态预期!O86="",0,求节点($R$6:$R$40,U$6:U$40,基础状态预期!O86)*基础状态预期!G86)</f>
        <v>556800</v>
      </c>
      <c r="AD75" s="132">
        <f>IF(基础状态预期!P86="",0,求节点($R$6:$R$40,V$6:V$40,基础状态预期!P86)*基础状态预期!H86)</f>
        <v>234511.40556531757</v>
      </c>
      <c r="AE75" s="132">
        <f t="shared" si="9"/>
        <v>1005911.4055653176</v>
      </c>
    </row>
    <row r="76" spans="25:32" x14ac:dyDescent="0.15">
      <c r="Y76" s="133">
        <v>29</v>
      </c>
      <c r="Z76" s="132">
        <f>基础状态预期!C87</f>
        <v>114.47614359759058</v>
      </c>
      <c r="AA76" s="132">
        <f>IF(基础状态预期!M87="",0,求节点($R$6:$R$40,S$6:S$40,基础状态预期!M87)*基础状态预期!E87)</f>
        <v>29000</v>
      </c>
      <c r="AB76" s="132">
        <f>IF(基础状态预期!N87="",0,求节点($R$6:$R$40,T$6:T$40,基础状态预期!N87)*基础状态预期!F87)</f>
        <v>185600</v>
      </c>
      <c r="AC76" s="132">
        <f>IF(基础状态预期!O87="",0,求节点($R$6:$R$40,U$6:U$40,基础状态预期!O87)*基础状态预期!G87)</f>
        <v>556800</v>
      </c>
      <c r="AD76" s="132">
        <f>IF(基础状态预期!P87="",0,求节点($R$6:$R$40,V$6:V$40,基础状态预期!P87)*基础状态预期!H87)</f>
        <v>250158.21716200089</v>
      </c>
      <c r="AE76" s="132">
        <f t="shared" si="9"/>
        <v>1021558.2171620009</v>
      </c>
    </row>
    <row r="77" spans="25:32" x14ac:dyDescent="0.15">
      <c r="Y77" s="133">
        <v>30</v>
      </c>
      <c r="Z77" s="132">
        <f>基础状态预期!C88</f>
        <v>118.05724034557241</v>
      </c>
      <c r="AA77" s="132">
        <f>IF(基础状态预期!M88="",0,求节点($R$6:$R$40,S$6:S$40,基础状态预期!M88)*基础状态预期!E88)</f>
        <v>29000</v>
      </c>
      <c r="AB77" s="132">
        <f>IF(基础状态预期!N88="",0,求节点($R$6:$R$40,T$6:T$40,基础状态预期!N88)*基础状态预期!F88)</f>
        <v>185600</v>
      </c>
      <c r="AC77" s="132">
        <f>IF(基础状态预期!O88="",0,求节点($R$6:$R$40,U$6:U$40,基础状态预期!O88)*基础状态预期!G88)</f>
        <v>556800</v>
      </c>
      <c r="AD77" s="132">
        <f>IF(基础状态预期!P88="",0,求节点($R$6:$R$40,V$6:V$40,基础状态预期!P88)*基础状态预期!H88)</f>
        <v>266309.58523138944</v>
      </c>
      <c r="AE77" s="132">
        <f t="shared" si="9"/>
        <v>1037709.5852313894</v>
      </c>
    </row>
    <row r="78" spans="25:32" x14ac:dyDescent="0.15">
      <c r="Y78" s="133">
        <v>31</v>
      </c>
      <c r="Z78" s="132">
        <f>基础状态预期!C89</f>
        <v>121.49411884885473</v>
      </c>
      <c r="AA78" s="132">
        <f>IF(基础状态预期!M89="",0,求节点($R$6:$R$40,S$6:S$40,基础状态预期!M89)*基础状态预期!E89)</f>
        <v>29000</v>
      </c>
      <c r="AB78" s="132">
        <f>IF(基础状态预期!N89="",0,求节点($R$6:$R$40,T$6:T$40,基础状态预期!N89)*基础状态预期!F89)</f>
        <v>185600</v>
      </c>
      <c r="AC78" s="132">
        <f>IF(基础状态预期!O89="",0,求节点($R$6:$R$40,U$6:U$40,基础状态预期!O89)*基础状态预期!G89)</f>
        <v>556800</v>
      </c>
      <c r="AD78" s="132">
        <f>IF(基础状态预期!P89="",0,求节点($R$6:$R$40,V$6:V$40,基础状态预期!P89)*基础状态预期!H89)</f>
        <v>281810.50397857686</v>
      </c>
      <c r="AE78" s="132">
        <f t="shared" si="9"/>
        <v>1053210.503978577</v>
      </c>
    </row>
    <row r="79" spans="25:32" x14ac:dyDescent="0.15">
      <c r="Y79" s="133">
        <v>32</v>
      </c>
      <c r="Z79" s="132">
        <f>基础状态预期!C90</f>
        <v>125.03100311549058</v>
      </c>
      <c r="AA79" s="132">
        <f>IF(基础状态预期!M90="",0,求节点($R$6:$R$40,S$6:S$40,基础状态预期!M90)*基础状态预期!E90)</f>
        <v>29000</v>
      </c>
      <c r="AB79" s="132">
        <f>IF(基础状态预期!N90="",0,求节点($R$6:$R$40,T$6:T$40,基础状态预期!N90)*基础状态预期!F90)</f>
        <v>185600</v>
      </c>
      <c r="AC79" s="132">
        <f>IF(基础状态预期!O90="",0,求节点($R$6:$R$40,U$6:U$40,基础状态预期!O90)*基础状态预期!G90)</f>
        <v>556800</v>
      </c>
      <c r="AD79" s="132">
        <f>IF(基础状态预期!P90="",0,求节点($R$6:$R$40,V$6:V$40,基础状态预期!P90)*基础状态预期!H90)</f>
        <v>297762.46608109766</v>
      </c>
      <c r="AE79" s="132">
        <f t="shared" si="9"/>
        <v>1069162.4660810977</v>
      </c>
    </row>
    <row r="80" spans="25:32" x14ac:dyDescent="0.15">
      <c r="Y80" s="133">
        <v>33</v>
      </c>
      <c r="Z80" s="132">
        <f>基础状态预期!C91</f>
        <v>128.62542789463421</v>
      </c>
      <c r="AA80" s="132">
        <f>IF(基础状态预期!M91="",0,求节点($R$6:$R$40,S$6:S$40,基础状态预期!M91)*基础状态预期!E91)</f>
        <v>29000</v>
      </c>
      <c r="AB80" s="132">
        <f>IF(基础状态预期!N91="",0,求节点($R$6:$R$40,T$6:T$40,基础状态预期!N91)*基础状态预期!F91)</f>
        <v>185600</v>
      </c>
      <c r="AC80" s="132">
        <f>IF(基础状态预期!O91="",0,求节点($R$6:$R$40,U$6:U$40,基础状态预期!O91)*基础状态预期!G91)</f>
        <v>556800</v>
      </c>
      <c r="AD80" s="132">
        <f>IF(基础状态预期!P91="",0,求节点($R$6:$R$40,V$6:V$40,基础状态预期!P91)*基础状态预期!H91)</f>
        <v>313973.94588498684</v>
      </c>
      <c r="AE80" s="132">
        <f t="shared" si="9"/>
        <v>1085373.9458849868</v>
      </c>
    </row>
    <row r="81" spans="25:31" x14ac:dyDescent="0.15">
      <c r="Y81" s="133">
        <v>34</v>
      </c>
      <c r="Z81" s="132">
        <f>基础状态预期!C92</f>
        <v>132.09902390525281</v>
      </c>
      <c r="AA81" s="132">
        <f>IF(基础状态预期!M92="",0,求节点($R$6:$R$40,S$6:S$40,基础状态预期!M92)*基础状态预期!E92)</f>
        <v>29000</v>
      </c>
      <c r="AB81" s="132">
        <f>IF(基础状态预期!N92="",0,求节点($R$6:$R$40,T$6:T$40,基础状态预期!N92)*基础状态预期!F92)</f>
        <v>185600</v>
      </c>
      <c r="AC81" s="132">
        <f>IF(基础状态预期!O92="",0,求节点($R$6:$R$40,U$6:U$40,基础状态预期!O92)*基础状态预期!G92)</f>
        <v>556800</v>
      </c>
      <c r="AD81" s="132">
        <f>IF(基础状态预期!P92="",0,求节点($R$6:$R$40,V$6:V$40,基础状态预期!P92)*基础状态预期!H92)</f>
        <v>329640.46696501051</v>
      </c>
      <c r="AE81" s="132">
        <f t="shared" si="9"/>
        <v>1101040.4669650104</v>
      </c>
    </row>
    <row r="82" spans="25:31" x14ac:dyDescent="0.15">
      <c r="Y82" s="133">
        <v>35</v>
      </c>
      <c r="Z82" s="132">
        <f>基础状态预期!C93</f>
        <v>135.61521761503846</v>
      </c>
      <c r="AA82" s="132">
        <f>IF(基础状态预期!M93="",0,求节点($R$6:$R$40,S$6:S$40,基础状态预期!M93)*基础状态预期!E93)</f>
        <v>29000</v>
      </c>
      <c r="AB82" s="132">
        <f>IF(基础状态预期!N93="",0,求节点($R$6:$R$40,T$6:T$40,基础状态预期!N93)*基础状态预期!F93)</f>
        <v>185600</v>
      </c>
      <c r="AC82" s="132">
        <f>IF(基础状态预期!O93="",0,求节点($R$6:$R$40,U$6:U$40,基础状态预期!O93)*基础状态预期!G93)</f>
        <v>556800</v>
      </c>
      <c r="AD82" s="132">
        <f>IF(基础状态预期!P93="",0,求节点($R$6:$R$40,V$6:V$40,基础状态预期!P93)*基础状态预期!H93)</f>
        <v>345499.11106392328</v>
      </c>
      <c r="AE82" s="132">
        <f t="shared" si="9"/>
        <v>1116899.1110639232</v>
      </c>
    </row>
    <row r="83" spans="25:31" x14ac:dyDescent="0.15">
      <c r="Y83" s="133">
        <v>36</v>
      </c>
      <c r="Z83" s="132">
        <f>基础状态预期!C94</f>
        <v>139.08794136138388</v>
      </c>
      <c r="AA83" s="132">
        <f>IF(基础状态预期!M94="",0,求节点($R$6:$R$40,S$6:S$40,基础状态预期!M94)*基础状态预期!E94)</f>
        <v>29000</v>
      </c>
      <c r="AB83" s="132">
        <f>IF(基础状态预期!N94="",0,求节点($R$6:$R$40,T$6:T$40,基础状态预期!N94)*基础状态预期!F94)</f>
        <v>185600</v>
      </c>
      <c r="AC83" s="132">
        <f>IF(基础状态预期!O94="",0,求节点($R$6:$R$40,U$6:U$40,基础状态预期!O94)*基础状态预期!G94)</f>
        <v>556800</v>
      </c>
      <c r="AD83" s="132">
        <f>IF(基础状态预期!P94="",0,求节点($R$6:$R$40,V$6:V$40,基础状态预期!P94)*基础状态预期!H94)</f>
        <v>361161.6980806358</v>
      </c>
      <c r="AE83" s="132">
        <f t="shared" si="9"/>
        <v>1132561.6980806359</v>
      </c>
    </row>
    <row r="84" spans="25:31" x14ac:dyDescent="0.15">
      <c r="Y84" s="133">
        <v>37</v>
      </c>
      <c r="Z84" s="132">
        <f>基础状态预期!C95</f>
        <v>142.60670974426387</v>
      </c>
      <c r="AA84" s="132">
        <f>IF(基础状态预期!M95="",0,求节点($R$6:$R$40,S$6:S$40,基础状态预期!M95)*基础状态预期!E95)</f>
        <v>29000</v>
      </c>
      <c r="AB84" s="132">
        <f>IF(基础状态预期!N95="",0,求节点($R$6:$R$40,T$6:T$40,基础状态预期!N95)*基础状态预期!F95)</f>
        <v>185600</v>
      </c>
      <c r="AC84" s="132">
        <f>IF(基础状态预期!O95="",0,求节点($R$6:$R$40,U$6:U$40,基础状态预期!O95)*基础状态预期!G95)</f>
        <v>556800</v>
      </c>
      <c r="AD84" s="132">
        <f>IF(基础状态预期!P95="",0,求节点($R$6:$R$40,V$6:V$40,基础状态预期!P95)*基础状态预期!H95)</f>
        <v>371200</v>
      </c>
      <c r="AE84" s="132">
        <f t="shared" si="9"/>
        <v>1142600</v>
      </c>
    </row>
    <row r="85" spans="25:31" x14ac:dyDescent="0.15">
      <c r="Y85" s="133">
        <v>38</v>
      </c>
      <c r="Z85" s="132">
        <f>基础状态预期!C96</f>
        <v>146.07830147206653</v>
      </c>
      <c r="AA85" s="132">
        <f>IF(基础状态预期!M96="",0,求节点($R$6:$R$40,S$6:S$40,基础状态预期!M96)*基础状态预期!E96)</f>
        <v>29000</v>
      </c>
      <c r="AB85" s="132">
        <f>IF(基础状态预期!N96="",0,求节点($R$6:$R$40,T$6:T$40,基础状态预期!N96)*基础状态预期!F96)</f>
        <v>185600</v>
      </c>
      <c r="AC85" s="132">
        <f>IF(基础状态预期!O96="",0,求节点($R$6:$R$40,U$6:U$40,基础状态预期!O96)*基础状态预期!G96)</f>
        <v>556800</v>
      </c>
      <c r="AD85" s="132">
        <f>IF(基础状态预期!P96="",0,求节点($R$6:$R$40,V$6:V$40,基础状态预期!P96)*基础状态预期!H96)</f>
        <v>371200</v>
      </c>
      <c r="AE85" s="132">
        <f t="shared" si="9"/>
        <v>1142600</v>
      </c>
    </row>
    <row r="86" spans="25:31" x14ac:dyDescent="0.15">
      <c r="Y86" s="133">
        <v>39</v>
      </c>
      <c r="Z86" s="132">
        <f>基础状态预期!C97</f>
        <v>149.61701338734093</v>
      </c>
      <c r="AA86" s="132">
        <f>IF(基础状态预期!M97="",0,求节点($R$6:$R$40,S$6:S$40,基础状态预期!M97)*基础状态预期!E97)</f>
        <v>29000</v>
      </c>
      <c r="AB86" s="132">
        <f>IF(基础状态预期!N97="",0,求节点($R$6:$R$40,T$6:T$40,基础状态预期!N97)*基础状态预期!F97)</f>
        <v>185600</v>
      </c>
      <c r="AC86" s="132">
        <f>IF(基础状态预期!O97="",0,求节点($R$6:$R$40,U$6:U$40,基础状态预期!O97)*基础状态预期!G97)</f>
        <v>556800</v>
      </c>
      <c r="AD86" s="132">
        <f>IF(基础状态预期!P97="",0,求节点($R$6:$R$40,V$6:V$40,基础状态预期!P97)*基础状态预期!H97)</f>
        <v>371200</v>
      </c>
      <c r="AE86" s="132">
        <f t="shared" si="9"/>
        <v>1142600</v>
      </c>
    </row>
    <row r="87" spans="25:31" x14ac:dyDescent="0.15">
      <c r="Y87" s="133">
        <v>40</v>
      </c>
      <c r="Z87" s="132">
        <f>基础状态预期!C98</f>
        <v>153.01012120353457</v>
      </c>
      <c r="AA87" s="132">
        <f>IF(基础状态预期!M98="",0,求节点($R$6:$R$40,S$6:S$40,基础状态预期!M98)*基础状态预期!E98)</f>
        <v>29000</v>
      </c>
      <c r="AB87" s="132">
        <f>IF(基础状态预期!N98="",0,求节点($R$6:$R$40,T$6:T$40,基础状态预期!N98)*基础状态预期!F98)</f>
        <v>185600</v>
      </c>
      <c r="AC87" s="132">
        <f>IF(基础状态预期!O98="",0,求节点($R$6:$R$40,U$6:U$40,基础状态预期!O98)*基础状态预期!G98)</f>
        <v>556800</v>
      </c>
      <c r="AD87" s="132">
        <f>IF(基础状态预期!P98="",0,求节点($R$6:$R$40,V$6:V$40,基础状态预期!P98)*基础状态预期!H98)</f>
        <v>371200</v>
      </c>
      <c r="AE87" s="132">
        <f t="shared" si="9"/>
        <v>1142600</v>
      </c>
    </row>
    <row r="88" spans="25:31" x14ac:dyDescent="0.15">
      <c r="Y88" s="133">
        <v>41</v>
      </c>
      <c r="Z88" s="132">
        <f>基础状态预期!C99</f>
        <v>154.95970315183646</v>
      </c>
      <c r="AA88" s="132">
        <f>IF(基础状态预期!M99="",0,求节点($R$6:$R$40,S$6:S$40,基础状态预期!M99)*基础状态预期!E99)</f>
        <v>29000</v>
      </c>
      <c r="AB88" s="132">
        <f>IF(基础状态预期!N99="",0,求节点($R$6:$R$40,T$6:T$40,基础状态预期!N99)*基础状态预期!F99)</f>
        <v>185600</v>
      </c>
      <c r="AC88" s="132">
        <f>IF(基础状态预期!O99="",0,求节点($R$6:$R$40,U$6:U$40,基础状态预期!O99)*基础状态预期!G99)</f>
        <v>556800</v>
      </c>
      <c r="AD88" s="132">
        <f>IF(基础状态预期!P99="",0,求节点($R$6:$R$40,V$6:V$40,基础状态预期!P99)*基础状态预期!H99)</f>
        <v>371200</v>
      </c>
      <c r="AE88" s="132">
        <f t="shared" si="9"/>
        <v>1142600</v>
      </c>
    </row>
    <row r="89" spans="25:31" x14ac:dyDescent="0.15">
      <c r="Y89" s="133">
        <v>42</v>
      </c>
      <c r="Z89" s="132">
        <f>基础状态预期!C100</f>
        <v>157.63974470288184</v>
      </c>
      <c r="AA89" s="132">
        <f>IF(基础状态预期!M100="",0,求节点($R$6:$R$40,S$6:S$40,基础状态预期!M100)*基础状态预期!E100)</f>
        <v>29000</v>
      </c>
      <c r="AB89" s="132">
        <f>IF(基础状态预期!N100="",0,求节点($R$6:$R$40,T$6:T$40,基础状态预期!N100)*基础状态预期!F100)</f>
        <v>185600</v>
      </c>
      <c r="AC89" s="132">
        <f>IF(基础状态预期!O100="",0,求节点($R$6:$R$40,U$6:U$40,基础状态预期!O100)*基础状态预期!G100)</f>
        <v>556800</v>
      </c>
      <c r="AD89" s="132">
        <f>IF(基础状态预期!P100="",0,求节点($R$6:$R$40,V$6:V$40,基础状态预期!P100)*基础状态预期!H100)</f>
        <v>371200</v>
      </c>
      <c r="AE89" s="132">
        <f t="shared" si="9"/>
        <v>1142600</v>
      </c>
    </row>
    <row r="90" spans="25:31" x14ac:dyDescent="0.15">
      <c r="Y90" s="133">
        <v>43</v>
      </c>
      <c r="Z90" s="68"/>
      <c r="AA90" s="68"/>
      <c r="AB90" s="68"/>
      <c r="AC90" s="68"/>
      <c r="AD90" s="68"/>
      <c r="AE90" s="68"/>
    </row>
    <row r="91" spans="25:31" x14ac:dyDescent="0.15">
      <c r="Y91" s="133">
        <v>44</v>
      </c>
      <c r="Z91" s="68"/>
      <c r="AA91" s="68"/>
      <c r="AB91" s="68"/>
      <c r="AC91" s="68"/>
      <c r="AD91" s="68"/>
      <c r="AE91" s="68"/>
    </row>
    <row r="92" spans="25:31" x14ac:dyDescent="0.15">
      <c r="Y92" s="133">
        <v>45</v>
      </c>
      <c r="Z92" s="18"/>
      <c r="AA92" s="18"/>
      <c r="AB92" s="18"/>
      <c r="AC92" s="18"/>
      <c r="AD92" s="18"/>
      <c r="AE92" s="18"/>
    </row>
    <row r="93" spans="25:31" x14ac:dyDescent="0.15">
      <c r="Y93" s="133">
        <v>1</v>
      </c>
      <c r="Z93" s="18"/>
      <c r="AA93" s="18"/>
      <c r="AB93" s="18"/>
      <c r="AC93" s="18"/>
      <c r="AD93" s="18"/>
      <c r="AE93" s="18"/>
    </row>
    <row r="94" spans="25:31" x14ac:dyDescent="0.15">
      <c r="Y94" s="133">
        <v>2</v>
      </c>
      <c r="Z94" s="9" t="s">
        <v>42</v>
      </c>
      <c r="AA94" s="160" t="s">
        <v>119</v>
      </c>
      <c r="AB94" s="160"/>
      <c r="AC94" s="160"/>
      <c r="AD94" s="160"/>
      <c r="AE94" s="160"/>
    </row>
    <row r="95" spans="25:31" x14ac:dyDescent="0.15">
      <c r="Y95" s="133">
        <v>3</v>
      </c>
      <c r="Z95" s="9" t="s">
        <v>161</v>
      </c>
      <c r="AA95" s="9" t="s">
        <v>24</v>
      </c>
      <c r="AB95" s="9" t="s">
        <v>25</v>
      </c>
      <c r="AC95" s="9" t="s">
        <v>26</v>
      </c>
      <c r="AD95" s="9" t="s">
        <v>184</v>
      </c>
      <c r="AE95" s="11" t="s">
        <v>41</v>
      </c>
    </row>
    <row r="96" spans="25:31" x14ac:dyDescent="0.15">
      <c r="Y96" s="133">
        <v>4</v>
      </c>
      <c r="Z96" s="9">
        <f>基础状态预期!C107</f>
        <v>10.099965341977441</v>
      </c>
      <c r="AA96" s="56">
        <f>IF(基础状态预期!M107="",0,求节点($R$6:$R$40,S$6:S$40,基础状态预期!M107)*基础状态预期!E107)</f>
        <v>1499.6891756225966</v>
      </c>
      <c r="AB96" s="56">
        <f>IF(基础状态预期!N107="",0,求节点($R$6:$R$40,T$6:T$40,基础状态预期!N107)*基础状态预期!F107)</f>
        <v>3000</v>
      </c>
      <c r="AC96" s="56">
        <f>IF(基础状态预期!O107="",0,求节点($R$6:$R$40,U$6:U$40,基础状态预期!O107)*基础状态预期!G107)</f>
        <v>4800</v>
      </c>
      <c r="AD96" s="56">
        <f>IF(基础状态预期!P107="",0,求节点($R$6:$R$40,V$6:V$40,基础状态预期!P107)*基础状态预期!H107)</f>
        <v>0</v>
      </c>
      <c r="AE96" s="56">
        <f>SUM(AA96:AD96)</f>
        <v>9299.6891756225959</v>
      </c>
    </row>
    <row r="97" spans="25:32" x14ac:dyDescent="0.15">
      <c r="Y97" s="133">
        <v>5</v>
      </c>
      <c r="Z97" s="9">
        <f>基础状态预期!C108</f>
        <v>19.800198258084681</v>
      </c>
      <c r="AA97" s="56">
        <f>IF(基础状态预期!M108="",0,求节点($R$6:$R$40,S$6:S$40,基础状态预期!M108)*基础状态预期!E108)</f>
        <v>3393.6289880255827</v>
      </c>
      <c r="AB97" s="56">
        <f>IF(基础状态预期!N108="",0,求节点($R$6:$R$40,T$6:T$40,基础状态预期!N108)*基础状态预期!F108)</f>
        <v>7200</v>
      </c>
      <c r="AC97" s="56">
        <f>IF(基础状态预期!O108="",0,求节点($R$6:$R$40,U$6:U$40,基础状态预期!O108)*基础状态预期!G108)</f>
        <v>12000</v>
      </c>
      <c r="AD97" s="56">
        <f>IF(基础状态预期!P108="",0,求节点($R$6:$R$40,V$6:V$40,基础状态预期!P108)*基础状态预期!H108)</f>
        <v>0</v>
      </c>
      <c r="AE97" s="56">
        <f t="shared" ref="AE97:AE105" si="10">SUM(AA97:AD97)</f>
        <v>22593.628988025583</v>
      </c>
    </row>
    <row r="98" spans="25:32" x14ac:dyDescent="0.15">
      <c r="Y98" s="133">
        <v>6</v>
      </c>
      <c r="Z98" s="9">
        <f>基础状态预期!C109</f>
        <v>27.769105021676069</v>
      </c>
      <c r="AA98" s="56">
        <f>IF(基础状态预期!M109="",0,求节点($R$6:$R$40,S$6:S$40,基础状态预期!M109)*基础状态预期!E109)</f>
        <v>5508.3418196823141</v>
      </c>
      <c r="AB98" s="56">
        <f>IF(基础状态预期!N109="",0,求节点($R$6:$R$40,T$6:T$40,基础状态预期!N109)*基础状态预期!F109)</f>
        <v>12436.805019813282</v>
      </c>
      <c r="AC98" s="56">
        <f>IF(基础状态预期!O109="",0,求节点($R$6:$R$40,U$6:U$40,基础状态预期!O109)*基础状态预期!G109)</f>
        <v>19200</v>
      </c>
      <c r="AD98" s="56">
        <f>IF(基础状态预期!P109="",0,求节点($R$6:$R$40,V$6:V$40,基础状态预期!P109)*基础状态预期!H109)</f>
        <v>0</v>
      </c>
      <c r="AE98" s="56">
        <f t="shared" si="10"/>
        <v>37145.146839495595</v>
      </c>
    </row>
    <row r="99" spans="25:32" x14ac:dyDescent="0.15">
      <c r="Y99" s="133">
        <v>7</v>
      </c>
      <c r="Z99" s="9">
        <f>基础状态预期!C110</f>
        <v>34.192155176139416</v>
      </c>
      <c r="AA99" s="56">
        <f>IF(基础状态预期!M110="",0,求节点($R$6:$R$40,S$6:S$40,基础状态预期!M110)*基础状态预期!E110)</f>
        <v>8029.5241688080587</v>
      </c>
      <c r="AB99" s="56">
        <f>IF(基础状态预期!N110="",0,求节点($R$6:$R$40,T$6:T$40,基础状态预期!N110)*基础状态预期!F110)</f>
        <v>19359.825675420827</v>
      </c>
      <c r="AC99" s="56">
        <f>IF(基础状态预期!O110="",0,求节点($R$6:$R$40,U$6:U$40,基础状态预期!O110)*基础状态预期!G110)</f>
        <v>31200</v>
      </c>
      <c r="AD99" s="56">
        <f>IF(基础状态预期!P110="",0,求节点($R$6:$R$40,V$6:V$40,基础状态预期!P110)*基础状态预期!H110)</f>
        <v>0</v>
      </c>
      <c r="AE99" s="56">
        <f t="shared" si="10"/>
        <v>58589.349844228884</v>
      </c>
    </row>
    <row r="100" spans="25:32" x14ac:dyDescent="0.15">
      <c r="Y100" s="133">
        <v>8</v>
      </c>
      <c r="Z100" s="9">
        <f>基础状态预期!C111</f>
        <v>39.631851677253941</v>
      </c>
      <c r="AA100" s="56">
        <f>IF(基础状态预期!M111="",0,求节点($R$6:$R$40,S$6:S$40,基础状态预期!M111)*基础状态预期!E111)</f>
        <v>10430.174763588282</v>
      </c>
      <c r="AB100" s="56">
        <f>IF(基础状态预期!N111="",0,求节点($R$6:$R$40,T$6:T$40,基础状态预期!N111)*基础状态预期!F111)</f>
        <v>25076.344175415943</v>
      </c>
      <c r="AC100" s="56">
        <f>IF(基础状态预期!O111="",0,求节点($R$6:$R$40,U$6:U$40,基础状态预期!O111)*基础状态预期!G111)</f>
        <v>43200</v>
      </c>
      <c r="AD100" s="56">
        <f>IF(基础状态预期!P111="",0,求节点($R$6:$R$40,V$6:V$40,基础状态预期!P111)*基础状态预期!H111)</f>
        <v>0</v>
      </c>
      <c r="AE100" s="56">
        <f t="shared" si="10"/>
        <v>78706.518939004221</v>
      </c>
    </row>
    <row r="101" spans="25:32" x14ac:dyDescent="0.15">
      <c r="Y101" s="133">
        <v>9</v>
      </c>
      <c r="Z101" s="9">
        <f>基础状态预期!C112</f>
        <v>43.484929789964411</v>
      </c>
      <c r="AA101" s="56">
        <f>IF(基础状态预期!M112="",0,求节点($R$6:$R$40,S$6:S$40,基础状态预期!M112)*基础状态预期!E112)</f>
        <v>12478.546637991114</v>
      </c>
      <c r="AB101" s="56">
        <f>IF(基础状态预期!N112="",0,求节点($R$6:$R$40,T$6:T$40,基础状态预期!N112)*基础状态预期!F112)</f>
        <v>30727.025208251347</v>
      </c>
      <c r="AC101" s="56">
        <f>IF(基础状态预期!O112="",0,求节点($R$6:$R$40,U$6:U$40,基础状态预期!O112)*基础状态预期!G112)</f>
        <v>52800</v>
      </c>
      <c r="AD101" s="56">
        <f>IF(基础状态预期!P112="",0,求节点($R$6:$R$40,V$6:V$40,基础状态预期!P112)*基础状态预期!H112)</f>
        <v>0</v>
      </c>
      <c r="AE101" s="56">
        <f t="shared" si="10"/>
        <v>96005.57184624247</v>
      </c>
    </row>
    <row r="102" spans="25:32" x14ac:dyDescent="0.15">
      <c r="Y102" s="133">
        <v>10</v>
      </c>
      <c r="Z102" s="9">
        <f>基础状态预期!C113</f>
        <v>49.18886033229559</v>
      </c>
      <c r="AA102" s="56">
        <f>IF(基础状态预期!M113="",0,求节点($R$6:$R$40,S$6:S$40,基础状态预期!M113)*基础状态预期!E113)</f>
        <v>16347.680474729896</v>
      </c>
      <c r="AB102" s="56">
        <f>IF(基础状态预期!N113="",0,求节点($R$6:$R$40,T$6:T$40,基础状态预期!N113)*基础状态预期!F113)</f>
        <v>40780.448075191467</v>
      </c>
      <c r="AC102" s="56">
        <f>IF(基础状态预期!O113="",0,求节点($R$6:$R$40,U$6:U$40,基础状态预期!O113)*基础状态预期!G113)</f>
        <v>70720.796578118141</v>
      </c>
      <c r="AD102" s="56">
        <f>IF(基础状态预期!P113="",0,求节点($R$6:$R$40,V$6:V$40,基础状态预期!P113)*基础状态预期!H113)</f>
        <v>0</v>
      </c>
      <c r="AE102" s="56">
        <f t="shared" si="10"/>
        <v>127848.9251280395</v>
      </c>
    </row>
    <row r="103" spans="25:32" x14ac:dyDescent="0.15">
      <c r="Y103" s="133">
        <v>11</v>
      </c>
      <c r="Z103" s="9">
        <f>基础状态预期!C114</f>
        <v>53.212684955585161</v>
      </c>
      <c r="AA103" s="56">
        <f>IF(基础状态预期!M114="",0,求节点($R$6:$R$40,S$6:S$40,基础状态预期!M114)*基础状态预期!E114)</f>
        <v>19575.828690049886</v>
      </c>
      <c r="AB103" s="56">
        <f>IF(基础状态预期!N114="",0,求节点($R$6:$R$40,T$6:T$40,基础状态预期!N114)*基础状态预期!F114)</f>
        <v>50363.70310420949</v>
      </c>
      <c r="AC103" s="56">
        <f>IF(基础状态预期!O114="",0,求节点($R$6:$R$40,U$6:U$40,基础状态预期!O114)*基础状态预期!G114)</f>
        <v>87757.694407483563</v>
      </c>
      <c r="AD103" s="56">
        <f>IF(基础状态预期!P114="",0,求节点($R$6:$R$40,V$6:V$40,基础状态预期!P114)*基础状态预期!H114)</f>
        <v>0</v>
      </c>
      <c r="AE103" s="56">
        <f t="shared" si="10"/>
        <v>157697.22620174295</v>
      </c>
    </row>
    <row r="104" spans="25:32" x14ac:dyDescent="0.15">
      <c r="Y104" s="133">
        <v>12</v>
      </c>
      <c r="Z104" s="9">
        <f>基础状态预期!C115</f>
        <v>59.09095196730258</v>
      </c>
      <c r="AA104" s="56">
        <f>IF(基础状态预期!M115="",0,求节点($R$6:$R$40,S$6:S$40,基础状态预期!M115)*基础状态预期!E115)</f>
        <v>25800.964083948158</v>
      </c>
      <c r="AB104" s="56">
        <f>IF(基础状态预期!N115="",0,求节点($R$6:$R$40,T$6:T$40,基础状态预期!N115)*基础状态预期!F115)</f>
        <v>69337.161484721641</v>
      </c>
      <c r="AC104" s="56">
        <f>IF(基础状态预期!O115="",0,求节点($R$6:$R$40,U$6:U$40,基础状态预期!O115)*基础状态预期!G115)</f>
        <v>120324.73304730834</v>
      </c>
      <c r="AD104" s="56">
        <f>IF(基础状态预期!P115="",0,求节点($R$6:$R$40,V$6:V$40,基础状态预期!P115)*基础状态预期!H115)</f>
        <v>0</v>
      </c>
      <c r="AE104" s="56">
        <f t="shared" si="10"/>
        <v>215462.85861597816</v>
      </c>
    </row>
    <row r="105" spans="25:32" x14ac:dyDescent="0.15">
      <c r="Y105" s="133">
        <v>13</v>
      </c>
      <c r="Z105" s="9">
        <f>基础状态预期!C116</f>
        <v>64.819145630244321</v>
      </c>
      <c r="AA105" s="56">
        <f>IF(基础状态预期!M116="",0,求节点($R$6:$R$40,S$6:S$40,基础状态预期!M116)*基础状态预期!E116)</f>
        <v>29000</v>
      </c>
      <c r="AB105" s="56">
        <f>IF(基础状态预期!N116="",0,求节点($R$6:$R$40,T$6:T$40,基础状态预期!N116)*基础状态预期!F116)</f>
        <v>94570.437460588117</v>
      </c>
      <c r="AC105" s="56">
        <f>IF(基础状态预期!O116="",0,求节点($R$6:$R$40,U$6:U$40,基础状态预期!O116)*基础状态预期!G116)</f>
        <v>164896.79173107893</v>
      </c>
      <c r="AD105" s="56">
        <f>IF(基础状态预期!P116="",0,求节点($R$6:$R$40,V$6:V$40,基础状态预期!P116)*基础状态预期!H116)</f>
        <v>4800</v>
      </c>
      <c r="AE105" s="56">
        <f t="shared" si="10"/>
        <v>293267.22919166705</v>
      </c>
    </row>
    <row r="106" spans="25:32" x14ac:dyDescent="0.15">
      <c r="Y106" s="133">
        <v>14</v>
      </c>
      <c r="Z106" s="66">
        <f>基础状态预期!C117</f>
        <v>69.01697485309198</v>
      </c>
      <c r="AA106" s="66">
        <f>IF(基础状态预期!M117="",0,求节点($R$6:$R$40,S$6:S$40,基础状态预期!M117)*基础状态预期!E117)</f>
        <v>29000</v>
      </c>
      <c r="AB106" s="66">
        <f>IF(基础状态预期!N117="",0,求节点($R$6:$R$40,T$6:T$40,基础状态预期!N117)*基础状态预期!F117)</f>
        <v>117982.60901973519</v>
      </c>
      <c r="AC106" s="66">
        <f>IF(基础状态预期!O117="",0,求节点($R$6:$R$40,U$6:U$40,基础状态预期!O117)*基础状态预期!G117)</f>
        <v>201712.18908828089</v>
      </c>
      <c r="AD106" s="66">
        <f>IF(基础状态预期!P117="",0,求节点($R$6:$R$40,V$6:V$40,基础状态预期!P117)*基础状态预期!H117)</f>
        <v>9600</v>
      </c>
      <c r="AE106" s="66">
        <f t="shared" ref="AE106:AE111" si="11">SUM(AA106:AD106)</f>
        <v>358294.79810801608</v>
      </c>
    </row>
    <row r="107" spans="25:32" x14ac:dyDescent="0.15">
      <c r="Y107" s="133">
        <v>15</v>
      </c>
      <c r="Z107" s="66">
        <f>基础状态预期!C118</f>
        <v>72.23150684883845</v>
      </c>
      <c r="AA107" s="66">
        <f>IF(基础状态预期!M118="",0,求节点($R$6:$R$40,S$6:S$40,基础状态预期!M118)*基础状态预期!E118)</f>
        <v>29000</v>
      </c>
      <c r="AB107" s="66">
        <f>IF(基础状态预期!N118="",0,求节点($R$6:$R$40,T$6:T$40,基础状态预期!N118)*基础状态预期!F118)</f>
        <v>135354.03613869913</v>
      </c>
      <c r="AC107" s="66">
        <f>IF(基础状态预期!O118="",0,求节点($R$6:$R$40,U$6:U$40,基础状态预期!O118)*基础状态预期!G118)</f>
        <v>223464.23695898359</v>
      </c>
      <c r="AD107" s="66">
        <f>IF(基础状态预期!P118="",0,求节点($R$6:$R$40,V$6:V$40,基础状态预期!P118)*基础状态预期!H118)</f>
        <v>24000</v>
      </c>
      <c r="AE107" s="66">
        <f t="shared" si="11"/>
        <v>411818.27309768274</v>
      </c>
    </row>
    <row r="108" spans="25:32" x14ac:dyDescent="0.15">
      <c r="Y108" s="133">
        <v>16</v>
      </c>
      <c r="Z108" s="66">
        <f>基础状态预期!C119</f>
        <v>74.840792411391348</v>
      </c>
      <c r="AA108" s="66">
        <f>IF(基础状态预期!M119="",0,求节点($R$6:$R$40,S$6:S$40,基础状态预期!M119)*基础状态预期!E119)</f>
        <v>29000</v>
      </c>
      <c r="AB108" s="66">
        <f>IF(基础状态预期!N119="",0,求节点($R$6:$R$40,T$6:T$40,基础状态预期!N119)*基础状态预期!F119)</f>
        <v>151935.49634515084</v>
      </c>
      <c r="AC108" s="66">
        <f>IF(基础状态预期!O119="",0,求节点($R$6:$R$40,U$6:U$40,基础状态预期!O119)*基础状态预期!G119)</f>
        <v>244227.10886967106</v>
      </c>
      <c r="AD108" s="66">
        <f>IF(基础状态预期!P119="",0,求节点($R$6:$R$40,V$6:V$40,基础状态预期!P119)*基础状态预期!H119)</f>
        <v>38400</v>
      </c>
      <c r="AE108" s="66">
        <f t="shared" si="11"/>
        <v>463562.60521482187</v>
      </c>
    </row>
    <row r="109" spans="25:32" x14ac:dyDescent="0.15">
      <c r="Y109" s="133">
        <v>17</v>
      </c>
      <c r="Z109" s="66">
        <f>基础状态预期!C120</f>
        <v>77.697893604818219</v>
      </c>
      <c r="AA109" s="66">
        <f>IF(基础状态预期!M120="",0,求节点($R$6:$R$40,S$6:S$40,基础状态预期!M120)*基础状态预期!E120)</f>
        <v>29000</v>
      </c>
      <c r="AB109" s="66">
        <f>IF(基础状态预期!N120="",0,求节点($R$6:$R$40,T$6:T$40,基础状态预期!N120)*基础状态预期!F120)</f>
        <v>174044.10995375313</v>
      </c>
      <c r="AC109" s="66">
        <f>IF(基础状态预期!O120="",0,求节点($R$6:$R$40,U$6:U$40,基础状态预期!O120)*基础状态预期!G120)</f>
        <v>271910.93808392086</v>
      </c>
      <c r="AD109" s="66">
        <f>IF(基础状态预期!P120="",0,求节点($R$6:$R$40,V$6:V$40,基础状态预期!P120)*基础状态预期!H120)</f>
        <v>51483.749957763073</v>
      </c>
      <c r="AE109" s="66">
        <f t="shared" si="11"/>
        <v>526438.79799543705</v>
      </c>
    </row>
    <row r="110" spans="25:32" x14ac:dyDescent="0.15">
      <c r="Y110" s="133">
        <v>18</v>
      </c>
      <c r="Z110" s="66">
        <f>基础状态预期!C121</f>
        <v>80.134867890916794</v>
      </c>
      <c r="AA110" s="66">
        <f>IF(基础状态预期!M121="",0,求节点($R$6:$R$40,S$6:S$40,基础状态预期!M121)*基础状态预期!E121)</f>
        <v>29000</v>
      </c>
      <c r="AB110" s="66">
        <f>IF(基础状态预期!N121="",0,求节点($R$6:$R$40,T$6:T$40,基础状态预期!N121)*基础状态预期!F121)</f>
        <v>185600</v>
      </c>
      <c r="AC110" s="66">
        <f>IF(基础状态预期!O121="",0,求节点($R$6:$R$40,U$6:U$40,基础状态预期!O121)*基础状态预期!G121)</f>
        <v>299779.17046023568</v>
      </c>
      <c r="AD110" s="66">
        <f>IF(基础状态预期!P121="",0,求节点($R$6:$R$40,V$6:V$40,基础状态预期!P121)*基础状态预期!H121)</f>
        <v>65639.042593351536</v>
      </c>
      <c r="AE110" s="66">
        <f t="shared" si="11"/>
        <v>580018.21305358724</v>
      </c>
    </row>
    <row r="111" spans="25:32" x14ac:dyDescent="0.15">
      <c r="Y111" s="133">
        <v>19</v>
      </c>
      <c r="Z111" s="66">
        <f>基础状态预期!C122</f>
        <v>82.238672852681816</v>
      </c>
      <c r="AA111" s="66">
        <f>IF(基础状态预期!M122="",0,求节点($R$6:$R$40,S$6:S$40,基础状态预期!M122)*基础状态预期!E122)</f>
        <v>29000</v>
      </c>
      <c r="AB111" s="66">
        <f>IF(基础状态预期!N122="",0,求节点($R$6:$R$40,T$6:T$40,基础状态预期!N122)*基础状态预期!F122)</f>
        <v>185600</v>
      </c>
      <c r="AC111" s="66">
        <f>IF(基础状态预期!O122="",0,求节点($R$6:$R$40,U$6:U$40,基础状态预期!O122)*基础状态预期!G122)</f>
        <v>330044.64394339337</v>
      </c>
      <c r="AD111" s="66">
        <f>IF(基础状态预期!P122="",0,求节点($R$6:$R$40,V$6:V$40,基础状态预期!P122)*基础状态预期!H122)</f>
        <v>79950.783354888525</v>
      </c>
      <c r="AE111" s="66">
        <f t="shared" si="11"/>
        <v>624595.42729828192</v>
      </c>
    </row>
    <row r="112" spans="25:32" x14ac:dyDescent="0.15">
      <c r="Y112" s="133">
        <v>20</v>
      </c>
      <c r="Z112" s="132">
        <f>基础状态预期!C123</f>
        <v>84.043767921022209</v>
      </c>
      <c r="AA112" s="132">
        <f>IF(基础状态预期!M123="",0,求节点($R$6:$R$40,S$6:S$40,基础状态预期!M123)*基础状态预期!E123)</f>
        <v>29000</v>
      </c>
      <c r="AB112" s="132">
        <f>IF(基础状态预期!N123="",0,求节点($R$6:$R$40,T$6:T$40,基础状态预期!N123)*基础状态预期!F123)</f>
        <v>185600</v>
      </c>
      <c r="AC112" s="132">
        <f>IF(基础状态预期!O123="",0,求节点($R$6:$R$40,U$6:U$40,基础状态预期!O123)*基础状态预期!G123)</f>
        <v>354637.75669368915</v>
      </c>
      <c r="AD112" s="132">
        <f>IF(基础状态预期!P123="",0,求节点($R$6:$R$40,V$6:V$40,基础状态预期!P123)*基础状态预期!H123)</f>
        <v>93786.428375760646</v>
      </c>
      <c r="AE112" s="132">
        <f t="shared" ref="AE112:AE134" si="12">SUM(AA112:AD112)</f>
        <v>663024.18506944983</v>
      </c>
      <c r="AF112" s="133"/>
    </row>
    <row r="113" spans="25:32" x14ac:dyDescent="0.15">
      <c r="Y113" s="133">
        <v>21</v>
      </c>
      <c r="Z113" s="132">
        <f>基础状态预期!C124</f>
        <v>86.385105215793828</v>
      </c>
      <c r="AA113" s="132">
        <f>IF(基础状态预期!M124="",0,求节点($R$6:$R$40,S$6:S$40,基础状态预期!M124)*基础状态预期!E124)</f>
        <v>29000</v>
      </c>
      <c r="AB113" s="132">
        <f>IF(基础状态预期!N124="",0,求节点($R$6:$R$40,T$6:T$40,基础状态预期!N124)*基础状态预期!F124)</f>
        <v>185600</v>
      </c>
      <c r="AC113" s="132">
        <f>IF(基础状态预期!O124="",0,求节点($R$6:$R$40,U$6:U$40,基础状态预期!O124)*基础状态预期!G124)</f>
        <v>389443.05119932065</v>
      </c>
      <c r="AD113" s="132">
        <f>IF(基础状态预期!P124="",0,求节点($R$6:$R$40,V$6:V$40,基础状态预期!P124)*基础状态预期!H124)</f>
        <v>114539.8959070689</v>
      </c>
      <c r="AE113" s="132">
        <f t="shared" si="12"/>
        <v>718582.94710638956</v>
      </c>
      <c r="AF113" s="133"/>
    </row>
    <row r="114" spans="25:32" x14ac:dyDescent="0.15">
      <c r="Y114" s="133">
        <v>22</v>
      </c>
      <c r="Z114" s="132">
        <f>基础状态预期!C125</f>
        <v>90.406191748048585</v>
      </c>
      <c r="AA114" s="132">
        <f>IF(基础状态预期!M125="",0,求节点($R$6:$R$40,S$6:S$40,基础状态预期!M125)*基础状态预期!E125)</f>
        <v>29000</v>
      </c>
      <c r="AB114" s="132">
        <f>IF(基础状态预期!N125="",0,求节点($R$6:$R$40,T$6:T$40,基础状态预期!N125)*基础状态预期!F125)</f>
        <v>185600</v>
      </c>
      <c r="AC114" s="132">
        <f>IF(基础状态预期!O125="",0,求节点($R$6:$R$40,U$6:U$40,基础状态预期!O125)*基础状态预期!G125)</f>
        <v>458112.58392605442</v>
      </c>
      <c r="AD114" s="132">
        <f>IF(基础状态预期!P125="",0,求节点($R$6:$R$40,V$6:V$40,基础状态预期!P125)*基础状态预期!H125)</f>
        <v>150904.753534185</v>
      </c>
      <c r="AE114" s="132">
        <f t="shared" si="12"/>
        <v>823617.33746023942</v>
      </c>
      <c r="AF114" s="133"/>
    </row>
    <row r="115" spans="25:32" x14ac:dyDescent="0.15">
      <c r="Y115" s="133">
        <v>23</v>
      </c>
      <c r="Z115" s="132">
        <f>基础状态预期!C126</f>
        <v>93.471491811086082</v>
      </c>
      <c r="AA115" s="132">
        <f>IF(基础状态预期!M126="",0,求节点($R$6:$R$40,S$6:S$40,基础状态预期!M126)*基础状态预期!E126)</f>
        <v>29000</v>
      </c>
      <c r="AB115" s="132">
        <f>IF(基础状态预期!N126="",0,求节点($R$6:$R$40,T$6:T$40,基础状态预期!N126)*基础状态预期!F126)</f>
        <v>185600</v>
      </c>
      <c r="AC115" s="132">
        <f>IF(基础状态预期!O126="",0,求节点($R$6:$R$40,U$6:U$40,基础状态预期!O126)*基础状态预期!G126)</f>
        <v>512778.88242309098</v>
      </c>
      <c r="AD115" s="132">
        <f>IF(基础状态预期!P126="",0,求节点($R$6:$R$40,V$6:V$40,基础状态预期!P126)*基础状态预期!H126)</f>
        <v>178068.13166935832</v>
      </c>
      <c r="AE115" s="132">
        <f t="shared" si="12"/>
        <v>905447.01409244933</v>
      </c>
      <c r="AF115" s="133"/>
    </row>
    <row r="116" spans="25:32" x14ac:dyDescent="0.15">
      <c r="Y116" s="133">
        <v>24</v>
      </c>
      <c r="Z116" s="132">
        <f>基础状态预期!C127</f>
        <v>97.107381566993553</v>
      </c>
      <c r="AA116" s="132">
        <f>IF(基础状态预期!M127="",0,求节点($R$6:$R$40,S$6:S$40,基础状态预期!M127)*基础状态预期!E127)</f>
        <v>29000</v>
      </c>
      <c r="AB116" s="132">
        <f>IF(基础状态预期!N127="",0,求节点($R$6:$R$40,T$6:T$40,基础状态预期!N127)*基础状态预期!F127)</f>
        <v>185600</v>
      </c>
      <c r="AC116" s="132">
        <f>IF(基础状态预期!O127="",0,求节点($R$6:$R$40,U$6:U$40,基础状态预期!O127)*基础状态预期!G127)</f>
        <v>556800</v>
      </c>
      <c r="AD116" s="132">
        <f>IF(基础状态预期!P127="",0,求节点($R$6:$R$40,V$6:V$40,基础状态预期!P127)*基础状态预期!H127)</f>
        <v>210287.83162253388</v>
      </c>
      <c r="AE116" s="132">
        <f t="shared" si="12"/>
        <v>981687.83162253385</v>
      </c>
      <c r="AF116" s="133"/>
    </row>
    <row r="117" spans="25:32" x14ac:dyDescent="0.15">
      <c r="Y117" s="133">
        <v>25</v>
      </c>
      <c r="Z117" s="132">
        <f>基础状态预期!C128</f>
        <v>100.71243145193914</v>
      </c>
      <c r="AA117" s="132">
        <f>IF(基础状态预期!M128="",0,求节点($R$6:$R$40,S$6:S$40,基础状态预期!M128)*基础状态预期!E128)</f>
        <v>29000</v>
      </c>
      <c r="AB117" s="132">
        <f>IF(基础状态预期!N128="",0,求节点($R$6:$R$40,T$6:T$40,基础状态预期!N128)*基础状态预期!F128)</f>
        <v>185600</v>
      </c>
      <c r="AC117" s="132">
        <f>IF(基础状态预期!O128="",0,求节点($R$6:$R$40,U$6:U$40,基础状态预期!O128)*基础状态预期!G128)</f>
        <v>556800</v>
      </c>
      <c r="AD117" s="132">
        <f>IF(基础状态预期!P128="",0,求节点($R$6:$R$40,V$6:V$40,基础状态预期!P128)*基础状态预期!H128)</f>
        <v>237979.58540254284</v>
      </c>
      <c r="AE117" s="132">
        <f t="shared" si="12"/>
        <v>1009379.5854025428</v>
      </c>
      <c r="AF117" s="133"/>
    </row>
    <row r="118" spans="25:32" x14ac:dyDescent="0.15">
      <c r="Y118" s="133">
        <v>26</v>
      </c>
      <c r="Z118" s="132">
        <f>基础状态预期!C129</f>
        <v>104.39233713204413</v>
      </c>
      <c r="AA118" s="132">
        <f>IF(基础状态预期!M129="",0,求节点($R$6:$R$40,S$6:S$40,基础状态预期!M129)*基础状态预期!E129)</f>
        <v>29000</v>
      </c>
      <c r="AB118" s="132">
        <f>IF(基础状态预期!N129="",0,求节点($R$6:$R$40,T$6:T$40,基础状态预期!N129)*基础状态预期!F129)</f>
        <v>185600</v>
      </c>
      <c r="AC118" s="132">
        <f>IF(基础状态预期!O129="",0,求节点($R$6:$R$40,U$6:U$40,基础状态预期!O129)*基础状态预期!G129)</f>
        <v>556800</v>
      </c>
      <c r="AD118" s="132">
        <f>IF(基础状态预期!P129="",0,求节点($R$6:$R$40,V$6:V$40,基础状态预期!P129)*基础状态预期!H129)</f>
        <v>262980.39392591768</v>
      </c>
      <c r="AE118" s="132">
        <f t="shared" si="12"/>
        <v>1034380.3939259177</v>
      </c>
      <c r="AF118" s="133"/>
    </row>
    <row r="119" spans="25:32" x14ac:dyDescent="0.15">
      <c r="Y119" s="133">
        <v>27</v>
      </c>
      <c r="Z119" s="132">
        <f>基础状态预期!C130</f>
        <v>107.81562240612369</v>
      </c>
      <c r="AA119" s="132">
        <f>IF(基础状态预期!M130="",0,求节点($R$6:$R$40,S$6:S$40,基础状态预期!M130)*基础状态预期!E130)</f>
        <v>29000</v>
      </c>
      <c r="AB119" s="132">
        <f>IF(基础状态预期!N130="",0,求节点($R$6:$R$40,T$6:T$40,基础状态预期!N130)*基础状态预期!F130)</f>
        <v>185600</v>
      </c>
      <c r="AC119" s="132">
        <f>IF(基础状态预期!O130="",0,求节点($R$6:$R$40,U$6:U$40,基础状态预期!O130)*基础状态预期!G130)</f>
        <v>556800</v>
      </c>
      <c r="AD119" s="132">
        <f>IF(基础状态预期!P130="",0,求节点($R$6:$R$40,V$6:V$40,基础状态预期!P130)*基础状态预期!H130)</f>
        <v>286237.75623301626</v>
      </c>
      <c r="AE119" s="132">
        <f t="shared" si="12"/>
        <v>1057637.7562330163</v>
      </c>
      <c r="AF119" s="133"/>
    </row>
    <row r="120" spans="25:32" x14ac:dyDescent="0.15">
      <c r="Y120" s="133">
        <v>28</v>
      </c>
      <c r="Z120" s="132">
        <f>基础状态预期!C131</f>
        <v>111.36292001894914</v>
      </c>
      <c r="AA120" s="132">
        <f>IF(基础状态预期!M131="",0,求节点($R$6:$R$40,S$6:S$40,基础状态预期!M131)*基础状态预期!E131)</f>
        <v>29000</v>
      </c>
      <c r="AB120" s="132">
        <f>IF(基础状态预期!N131="",0,求节点($R$6:$R$40,T$6:T$40,基础状态预期!N131)*基础状态预期!F131)</f>
        <v>185600</v>
      </c>
      <c r="AC120" s="132">
        <f>IF(基础状态预期!O131="",0,求节点($R$6:$R$40,U$6:U$40,基础状态预期!O131)*基础状态预期!G131)</f>
        <v>556800</v>
      </c>
      <c r="AD120" s="132">
        <f>IF(基础状态预期!P131="",0,求节点($R$6:$R$40,V$6:V$40,基础状态预期!P131)*基础状态预期!H131)</f>
        <v>310337.64250812941</v>
      </c>
      <c r="AE120" s="132">
        <f t="shared" si="12"/>
        <v>1081737.6425081294</v>
      </c>
      <c r="AF120" s="133"/>
    </row>
    <row r="121" spans="25:32" x14ac:dyDescent="0.15">
      <c r="Y121" s="133">
        <v>29</v>
      </c>
      <c r="Z121" s="132">
        <f>基础状态预期!C132</f>
        <v>114.91934497223426</v>
      </c>
      <c r="AA121" s="132">
        <f>IF(基础状态预期!M132="",0,求节点($R$6:$R$40,S$6:S$40,基础状态预期!M132)*基础状态预期!E132)</f>
        <v>29000</v>
      </c>
      <c r="AB121" s="132">
        <f>IF(基础状态预期!N132="",0,求节点($R$6:$R$40,T$6:T$40,基础状态预期!N132)*基础状态预期!F132)</f>
        <v>185600</v>
      </c>
      <c r="AC121" s="132">
        <f>IF(基础状态预期!O132="",0,求节点($R$6:$R$40,U$6:U$40,基础状态预期!O132)*基础状态预期!G132)</f>
        <v>556800</v>
      </c>
      <c r="AD121" s="132">
        <f>IF(基础状态预期!P132="",0,求节点($R$6:$R$40,V$6:V$40,基础状态预期!P132)*基础状态预期!H132)</f>
        <v>334499.5387669208</v>
      </c>
      <c r="AE121" s="132">
        <f t="shared" si="12"/>
        <v>1105899.5387669208</v>
      </c>
      <c r="AF121" s="133"/>
    </row>
    <row r="122" spans="25:32" x14ac:dyDescent="0.15">
      <c r="Y122" s="133">
        <v>30</v>
      </c>
      <c r="Z122" s="132">
        <f>基础状态预期!C133</f>
        <v>118.44741987029688</v>
      </c>
      <c r="AA122" s="132">
        <f>IF(基础状态预期!M133="",0,求节点($R$6:$R$40,S$6:S$40,基础状态预期!M133)*基础状态预期!E133)</f>
        <v>29000</v>
      </c>
      <c r="AB122" s="132">
        <f>IF(基础状态预期!N133="",0,求节点($R$6:$R$40,T$6:T$40,基础状态预期!N133)*基础状态预期!F133)</f>
        <v>185600</v>
      </c>
      <c r="AC122" s="132">
        <f>IF(基础状态预期!O133="",0,求节点($R$6:$R$40,U$6:U$40,基础状态预期!O133)*基础状态预期!G133)</f>
        <v>556800</v>
      </c>
      <c r="AD122" s="132">
        <f>IF(基础状态预期!P133="",0,求节点($R$6:$R$40,V$6:V$40,基础状态预期!P133)*基础状态预期!H133)</f>
        <v>358468.82837655878</v>
      </c>
      <c r="AE122" s="132">
        <f t="shared" si="12"/>
        <v>1129868.8283765588</v>
      </c>
      <c r="AF122" s="133"/>
    </row>
    <row r="123" spans="25:32" x14ac:dyDescent="0.15">
      <c r="Y123" s="133">
        <v>31</v>
      </c>
      <c r="Z123" s="132">
        <f>基础状态预期!C134</f>
        <v>121.97211685892326</v>
      </c>
      <c r="AA123" s="132">
        <f>IF(基础状态预期!M134="",0,求节点($R$6:$R$40,S$6:S$40,基础状态预期!M134)*基础状态预期!E134)</f>
        <v>29000</v>
      </c>
      <c r="AB123" s="132">
        <f>IF(基础状态预期!N134="",0,求节点($R$6:$R$40,T$6:T$40,基础状态预期!N134)*基础状态预期!F134)</f>
        <v>185600</v>
      </c>
      <c r="AC123" s="132">
        <f>IF(基础状态预期!O134="",0,求节点($R$6:$R$40,U$6:U$40,基础状态预期!O134)*基础状态预期!G134)</f>
        <v>556800</v>
      </c>
      <c r="AD123" s="132">
        <f>IF(基础状态预期!P134="",0,求节点($R$6:$R$40,V$6:V$40,基础状态预期!P134)*基础状态预期!H134)</f>
        <v>371200</v>
      </c>
      <c r="AE123" s="132">
        <f t="shared" si="12"/>
        <v>1142600</v>
      </c>
      <c r="AF123" s="133"/>
    </row>
    <row r="124" spans="25:32" x14ac:dyDescent="0.15">
      <c r="Y124" s="133">
        <v>32</v>
      </c>
      <c r="Z124" s="132">
        <f>基础状态预期!C135</f>
        <v>125.41953077529134</v>
      </c>
      <c r="AA124" s="132">
        <f>IF(基础状态预期!M135="",0,求节点($R$6:$R$40,S$6:S$40,基础状态预期!M135)*基础状态预期!E135)</f>
        <v>29000</v>
      </c>
      <c r="AB124" s="132">
        <f>IF(基础状态预期!N135="",0,求节点($R$6:$R$40,T$6:T$40,基础状态预期!N135)*基础状态预期!F135)</f>
        <v>185600</v>
      </c>
      <c r="AC124" s="132">
        <f>IF(基础状态预期!O135="",0,求节点($R$6:$R$40,U$6:U$40,基础状态预期!O135)*基础状态预期!G135)</f>
        <v>556800</v>
      </c>
      <c r="AD124" s="132">
        <f>IF(基础状态预期!P135="",0,求节点($R$6:$R$40,V$6:V$40,基础状态预期!P135)*基础状态预期!H135)</f>
        <v>371200</v>
      </c>
      <c r="AE124" s="132">
        <f t="shared" si="12"/>
        <v>1142600</v>
      </c>
      <c r="AF124" s="133"/>
    </row>
    <row r="125" spans="25:32" x14ac:dyDescent="0.15">
      <c r="Y125" s="133">
        <v>33</v>
      </c>
      <c r="Z125" s="132">
        <f>基础状态预期!C136</f>
        <v>129.09045404756728</v>
      </c>
      <c r="AA125" s="132">
        <f>IF(基础状态预期!M136="",0,求节点($R$6:$R$40,S$6:S$40,基础状态预期!M136)*基础状态预期!E136)</f>
        <v>29000</v>
      </c>
      <c r="AB125" s="132">
        <f>IF(基础状态预期!N136="",0,求节点($R$6:$R$40,T$6:T$40,基础状态预期!N136)*基础状态预期!F136)</f>
        <v>185600</v>
      </c>
      <c r="AC125" s="132">
        <f>IF(基础状态预期!O136="",0,求节点($R$6:$R$40,U$6:U$40,基础状态预期!O136)*基础状态预期!G136)</f>
        <v>556800</v>
      </c>
      <c r="AD125" s="132">
        <f>IF(基础状态预期!P136="",0,求节点($R$6:$R$40,V$6:V$40,基础状态预期!P136)*基础状态预期!H136)</f>
        <v>371200</v>
      </c>
      <c r="AE125" s="132">
        <f t="shared" si="12"/>
        <v>1142600</v>
      </c>
      <c r="AF125" s="133"/>
    </row>
    <row r="126" spans="25:32" x14ac:dyDescent="0.15">
      <c r="Y126" s="133">
        <v>34</v>
      </c>
      <c r="Z126" s="132">
        <f>基础状态预期!C137</f>
        <v>132.53488795708068</v>
      </c>
      <c r="AA126" s="132">
        <f>IF(基础状态预期!M137="",0,求节点($R$6:$R$40,S$6:S$40,基础状态预期!M137)*基础状态预期!E137)</f>
        <v>29000</v>
      </c>
      <c r="AB126" s="132">
        <f>IF(基础状态预期!N137="",0,求节点($R$6:$R$40,T$6:T$40,基础状态预期!N137)*基础状态预期!F137)</f>
        <v>185600</v>
      </c>
      <c r="AC126" s="132">
        <f>IF(基础状态预期!O137="",0,求节点($R$6:$R$40,U$6:U$40,基础状态预期!O137)*基础状态预期!G137)</f>
        <v>556800</v>
      </c>
      <c r="AD126" s="132">
        <f>IF(基础状态预期!P137="",0,求节点($R$6:$R$40,V$6:V$40,基础状态预期!P137)*基础状态预期!H137)</f>
        <v>371200</v>
      </c>
      <c r="AE126" s="132">
        <f t="shared" si="12"/>
        <v>1142600</v>
      </c>
      <c r="AF126" s="133"/>
    </row>
    <row r="127" spans="25:32" x14ac:dyDescent="0.15">
      <c r="Y127" s="133">
        <v>35</v>
      </c>
      <c r="Z127" s="132">
        <f>基础状态预期!C138</f>
        <v>136.07141427598387</v>
      </c>
      <c r="AA127" s="132">
        <f>IF(基础状态预期!M138="",0,求节点($R$6:$R$40,S$6:S$40,基础状态预期!M138)*基础状态预期!E138)</f>
        <v>29000</v>
      </c>
      <c r="AB127" s="132">
        <f>IF(基础状态预期!N138="",0,求节点($R$6:$R$40,T$6:T$40,基础状态预期!N138)*基础状态预期!F138)</f>
        <v>185600</v>
      </c>
      <c r="AC127" s="132">
        <f>IF(基础状态预期!O138="",0,求节点($R$6:$R$40,U$6:U$40,基础状态预期!O138)*基础状态预期!G138)</f>
        <v>556800</v>
      </c>
      <c r="AD127" s="132">
        <f>IF(基础状态预期!P138="",0,求节点($R$6:$R$40,V$6:V$40,基础状态预期!P138)*基础状态预期!H138)</f>
        <v>371200</v>
      </c>
      <c r="AE127" s="132">
        <f t="shared" si="12"/>
        <v>1142600</v>
      </c>
      <c r="AF127" s="133"/>
    </row>
    <row r="128" spans="25:32" x14ac:dyDescent="0.15">
      <c r="Y128" s="133">
        <v>36</v>
      </c>
      <c r="Z128" s="132">
        <f>基础状态预期!C139</f>
        <v>139.56936219880694</v>
      </c>
      <c r="AA128" s="132">
        <f>IF(基础状态预期!M139="",0,求节点($R$6:$R$40,S$6:S$40,基础状态预期!M139)*基础状态预期!E139)</f>
        <v>29000</v>
      </c>
      <c r="AB128" s="132">
        <f>IF(基础状态预期!N139="",0,求节点($R$6:$R$40,T$6:T$40,基础状态预期!N139)*基础状态预期!F139)</f>
        <v>185600</v>
      </c>
      <c r="AC128" s="132">
        <f>IF(基础状态预期!O139="",0,求节点($R$6:$R$40,U$6:U$40,基础状态预期!O139)*基础状态预期!G139)</f>
        <v>556800</v>
      </c>
      <c r="AD128" s="132">
        <f>IF(基础状态预期!P139="",0,求节点($R$6:$R$40,V$6:V$40,基础状态预期!P139)*基础状态预期!H139)</f>
        <v>371200</v>
      </c>
      <c r="AE128" s="132">
        <f t="shared" si="12"/>
        <v>1142600</v>
      </c>
      <c r="AF128" s="133"/>
    </row>
    <row r="129" spans="25:32" x14ac:dyDescent="0.15">
      <c r="Y129" s="133">
        <v>37</v>
      </c>
      <c r="Z129" s="132">
        <f>基础状态预期!C140</f>
        <v>143.08413721822018</v>
      </c>
      <c r="AA129" s="132">
        <f>IF(基础状态预期!M140="",0,求节点($R$6:$R$40,S$6:S$40,基础状态预期!M140)*基础状态预期!E140)</f>
        <v>29000</v>
      </c>
      <c r="AB129" s="132">
        <f>IF(基础状态预期!N140="",0,求节点($R$6:$R$40,T$6:T$40,基础状态预期!N140)*基础状态预期!F140)</f>
        <v>185600</v>
      </c>
      <c r="AC129" s="132">
        <f>IF(基础状态预期!O140="",0,求节点($R$6:$R$40,U$6:U$40,基础状态预期!O140)*基础状态预期!G140)</f>
        <v>556800</v>
      </c>
      <c r="AD129" s="132">
        <f>IF(基础状态预期!P140="",0,求节点($R$6:$R$40,V$6:V$40,基础状态预期!P140)*基础状态预期!H140)</f>
        <v>371200</v>
      </c>
      <c r="AE129" s="132">
        <f t="shared" si="12"/>
        <v>1142600</v>
      </c>
      <c r="AF129" s="133"/>
    </row>
    <row r="130" spans="25:32" x14ac:dyDescent="0.15">
      <c r="Y130" s="133">
        <v>38</v>
      </c>
      <c r="Z130" s="132">
        <f>基础状态预期!C141</f>
        <v>146.62302564097175</v>
      </c>
      <c r="AA130" s="132">
        <f>IF(基础状态预期!M141="",0,求节点($R$6:$R$40,S$6:S$40,基础状态预期!M141)*基础状态预期!E141)</f>
        <v>29000</v>
      </c>
      <c r="AB130" s="132">
        <f>IF(基础状态预期!N141="",0,求节点($R$6:$R$40,T$6:T$40,基础状态预期!N141)*基础状态预期!F141)</f>
        <v>185600</v>
      </c>
      <c r="AC130" s="132">
        <f>IF(基础状态预期!O141="",0,求节点($R$6:$R$40,U$6:U$40,基础状态预期!O141)*基础状态预期!G141)</f>
        <v>556800</v>
      </c>
      <c r="AD130" s="132">
        <f>IF(基础状态预期!P141="",0,求节点($R$6:$R$40,V$6:V$40,基础状态预期!P141)*基础状态预期!H141)</f>
        <v>371200</v>
      </c>
      <c r="AE130" s="132">
        <f t="shared" si="12"/>
        <v>1142600</v>
      </c>
      <c r="AF130" s="133"/>
    </row>
    <row r="131" spans="25:32" x14ac:dyDescent="0.15">
      <c r="Y131" s="133">
        <v>39</v>
      </c>
      <c r="Z131" s="132">
        <f>基础状态预期!C142</f>
        <v>150.12999034316616</v>
      </c>
      <c r="AA131" s="132">
        <f>IF(基础状态预期!M142="",0,求节点($R$6:$R$40,S$6:S$40,基础状态预期!M142)*基础状态预期!E142)</f>
        <v>29000</v>
      </c>
      <c r="AB131" s="132">
        <f>IF(基础状态预期!N142="",0,求节点($R$6:$R$40,T$6:T$40,基础状态预期!N142)*基础状态预期!F142)</f>
        <v>185600</v>
      </c>
      <c r="AC131" s="132">
        <f>IF(基础状态预期!O142="",0,求节点($R$6:$R$40,U$6:U$40,基础状态预期!O142)*基础状态预期!G142)</f>
        <v>556800</v>
      </c>
      <c r="AD131" s="132">
        <f>IF(基础状态预期!P142="",0,求节点($R$6:$R$40,V$6:V$40,基础状态预期!P142)*基础状态预期!H142)</f>
        <v>371200</v>
      </c>
      <c r="AE131" s="132">
        <f t="shared" si="12"/>
        <v>1142600</v>
      </c>
      <c r="AF131" s="133"/>
    </row>
    <row r="132" spans="25:32" x14ac:dyDescent="0.15">
      <c r="Y132" s="133">
        <v>40</v>
      </c>
      <c r="Z132" s="132">
        <f>基础状态预期!C143</f>
        <v>153.11600330857166</v>
      </c>
      <c r="AA132" s="132">
        <f>IF(基础状态预期!M143="",0,求节点($R$6:$R$40,S$6:S$40,基础状态预期!M143)*基础状态预期!E143)</f>
        <v>29000</v>
      </c>
      <c r="AB132" s="132">
        <f>IF(基础状态预期!N143="",0,求节点($R$6:$R$40,T$6:T$40,基础状态预期!N143)*基础状态预期!F143)</f>
        <v>185600</v>
      </c>
      <c r="AC132" s="132">
        <f>IF(基础状态预期!O143="",0,求节点($R$6:$R$40,U$6:U$40,基础状态预期!O143)*基础状态预期!G143)</f>
        <v>556800</v>
      </c>
      <c r="AD132" s="132">
        <f>IF(基础状态预期!P143="",0,求节点($R$6:$R$40,V$6:V$40,基础状态预期!P143)*基础状态预期!H143)</f>
        <v>371200</v>
      </c>
      <c r="AE132" s="132">
        <f t="shared" si="12"/>
        <v>1142600</v>
      </c>
      <c r="AF132" s="133"/>
    </row>
    <row r="133" spans="25:32" x14ac:dyDescent="0.15">
      <c r="Y133" s="133">
        <v>41</v>
      </c>
      <c r="Z133" s="132">
        <f>基础状态预期!C144</f>
        <v>154.20294442048996</v>
      </c>
      <c r="AA133" s="132">
        <f>IF(基础状态预期!M144="",0,求节点($R$6:$R$40,S$6:S$40,基础状态预期!M144)*基础状态预期!E144)</f>
        <v>29000</v>
      </c>
      <c r="AB133" s="132">
        <f>IF(基础状态预期!N144="",0,求节点($R$6:$R$40,T$6:T$40,基础状态预期!N144)*基础状态预期!F144)</f>
        <v>185600</v>
      </c>
      <c r="AC133" s="132">
        <f>IF(基础状态预期!O144="",0,求节点($R$6:$R$40,U$6:U$40,基础状态预期!O144)*基础状态预期!G144)</f>
        <v>556800</v>
      </c>
      <c r="AD133" s="132">
        <f>IF(基础状态预期!P144="",0,求节点($R$6:$R$40,V$6:V$40,基础状态预期!P144)*基础状态预期!H144)</f>
        <v>371200</v>
      </c>
      <c r="AE133" s="132">
        <f t="shared" si="12"/>
        <v>1142600</v>
      </c>
      <c r="AF133" s="133"/>
    </row>
    <row r="134" spans="25:32" x14ac:dyDescent="0.15">
      <c r="Y134" s="133">
        <v>42</v>
      </c>
      <c r="Z134" s="132">
        <f>基础状态预期!C145</f>
        <v>155.2512378743358</v>
      </c>
      <c r="AA134" s="132">
        <f>IF(基础状态预期!M145="",0,求节点($R$6:$R$40,S$6:S$40,基础状态预期!M145)*基础状态预期!E145)</f>
        <v>29000</v>
      </c>
      <c r="AB134" s="132">
        <f>IF(基础状态预期!N145="",0,求节点($R$6:$R$40,T$6:T$40,基础状态预期!N145)*基础状态预期!F145)</f>
        <v>185600</v>
      </c>
      <c r="AC134" s="132">
        <f>IF(基础状态预期!O145="",0,求节点($R$6:$R$40,U$6:U$40,基础状态预期!O145)*基础状态预期!G145)</f>
        <v>556800</v>
      </c>
      <c r="AD134" s="132">
        <f>IF(基础状态预期!P145="",0,求节点($R$6:$R$40,V$6:V$40,基础状态预期!P145)*基础状态预期!H145)</f>
        <v>371200</v>
      </c>
      <c r="AE134" s="132">
        <f t="shared" si="12"/>
        <v>1142600</v>
      </c>
    </row>
    <row r="135" spans="25:32" x14ac:dyDescent="0.15">
      <c r="Y135" s="133">
        <v>43</v>
      </c>
      <c r="Z135" s="68"/>
      <c r="AA135" s="68"/>
      <c r="AB135" s="68"/>
      <c r="AC135" s="68"/>
      <c r="AD135" s="68"/>
      <c r="AE135" s="68"/>
    </row>
    <row r="136" spans="25:32" x14ac:dyDescent="0.15">
      <c r="Y136" s="133">
        <v>44</v>
      </c>
      <c r="Z136" s="18"/>
      <c r="AA136" s="18"/>
      <c r="AB136" s="18"/>
      <c r="AC136" s="18"/>
      <c r="AD136" s="18"/>
      <c r="AE136" s="18"/>
    </row>
    <row r="137" spans="25:32" x14ac:dyDescent="0.15">
      <c r="Y137" s="133">
        <v>45</v>
      </c>
      <c r="Z137" s="18"/>
      <c r="AA137" s="18"/>
      <c r="AB137" s="18"/>
      <c r="AC137" s="18"/>
      <c r="AD137" s="18"/>
      <c r="AE137" s="18"/>
    </row>
    <row r="138" spans="25:32" x14ac:dyDescent="0.15">
      <c r="Y138" s="133">
        <v>1</v>
      </c>
      <c r="Z138" s="18"/>
      <c r="AA138" s="18"/>
      <c r="AB138" s="18"/>
      <c r="AC138" s="18"/>
      <c r="AD138" s="18"/>
      <c r="AE138" s="18"/>
    </row>
    <row r="139" spans="25:32" x14ac:dyDescent="0.15">
      <c r="Y139" s="133">
        <v>2</v>
      </c>
      <c r="Z139" s="9" t="s">
        <v>45</v>
      </c>
      <c r="AA139" s="160" t="s">
        <v>119</v>
      </c>
      <c r="AB139" s="160"/>
      <c r="AC139" s="160"/>
      <c r="AD139" s="160"/>
      <c r="AE139" s="160"/>
    </row>
    <row r="140" spans="25:32" x14ac:dyDescent="0.15">
      <c r="Y140" s="133">
        <v>3</v>
      </c>
      <c r="Z140" s="9" t="s">
        <v>161</v>
      </c>
      <c r="AA140" s="9" t="s">
        <v>24</v>
      </c>
      <c r="AB140" s="9" t="s">
        <v>25</v>
      </c>
      <c r="AC140" s="9" t="s">
        <v>26</v>
      </c>
      <c r="AD140" s="9" t="s">
        <v>184</v>
      </c>
      <c r="AE140" s="11" t="s">
        <v>41</v>
      </c>
    </row>
    <row r="141" spans="25:32" x14ac:dyDescent="0.15">
      <c r="Y141" s="133">
        <v>4</v>
      </c>
      <c r="Z141" s="9">
        <f>基础状态预期!C152</f>
        <v>10.00263241450434</v>
      </c>
      <c r="AA141" s="56">
        <f>IF(基础状态预期!M152="",0,求节点($R$6:$R$40,S$6:S$40,基础状态预期!M152)*基础状态预期!E152)</f>
        <v>2658.6373321842811</v>
      </c>
      <c r="AB141" s="56">
        <f>IF(基础状态预期!N152="",0,求节点($R$6:$R$40,T$6:T$40,基础状态预期!N152)*基础状态预期!F152)</f>
        <v>5400</v>
      </c>
      <c r="AC141" s="56">
        <f>IF(基础状态预期!O152="",0,求节点($R$6:$R$40,U$6:U$40,基础状态预期!O152)*基础状态预期!G152)</f>
        <v>9600</v>
      </c>
      <c r="AD141" s="56">
        <f>IF(基础状态预期!P152="",0,求节点($R$6:$R$40,V$6:V$40,基础状态预期!P152)*基础状态预期!H152)</f>
        <v>0</v>
      </c>
      <c r="AE141" s="56">
        <f>SUM(AA141:AD141)</f>
        <v>17658.63733218428</v>
      </c>
    </row>
    <row r="142" spans="25:32" x14ac:dyDescent="0.15">
      <c r="Y142" s="133">
        <v>5</v>
      </c>
      <c r="Z142" s="9">
        <f>基础状态预期!C153</f>
        <v>19.43005414991557</v>
      </c>
      <c r="AA142" s="56">
        <f>IF(基础状态预期!M153="",0,求节点($R$6:$R$40,S$6:S$40,基础状态预期!M153)*基础状态预期!E153)</f>
        <v>6078.7421263022425</v>
      </c>
      <c r="AB142" s="56">
        <f>IF(基础状态预期!N153="",0,求节点($R$6:$R$40,T$6:T$40,基础状态预期!N153)*基础状态预期!F153)</f>
        <v>14010.323107040665</v>
      </c>
      <c r="AC142" s="56">
        <f>IF(基础状态预期!O153="",0,求节点($R$6:$R$40,U$6:U$40,基础状态预期!O153)*基础状态预期!G153)</f>
        <v>21600</v>
      </c>
      <c r="AD142" s="56">
        <f>IF(基础状态预期!P153="",0,求节点($R$6:$R$40,V$6:V$40,基础状态预期!P153)*基础状态预期!H153)</f>
        <v>0</v>
      </c>
      <c r="AE142" s="56">
        <f t="shared" ref="AE142:AE150" si="13">SUM(AA142:AD142)</f>
        <v>41689.06523334291</v>
      </c>
    </row>
    <row r="143" spans="25:32" x14ac:dyDescent="0.15">
      <c r="Y143" s="133">
        <v>6</v>
      </c>
      <c r="Z143" s="9">
        <f>基础状态预期!C154</f>
        <v>27.324610510337703</v>
      </c>
      <c r="AA143" s="56">
        <f>IF(基础状态预期!M154="",0,求节点($R$6:$R$40,S$6:S$40,基础状态预期!M154)*基础状态预期!E154)</f>
        <v>9351.1005103796997</v>
      </c>
      <c r="AB143" s="56">
        <f>IF(基础状态预期!N154="",0,求节点($R$6:$R$40,T$6:T$40,基础状态预期!N154)*基础状态预期!F154)</f>
        <v>22397.932207769416</v>
      </c>
      <c r="AC143" s="56">
        <f>IF(基础状态预期!O154="",0,求节点($R$6:$R$40,U$6:U$40,基础状态预期!O154)*基础状态预期!G154)</f>
        <v>36000</v>
      </c>
      <c r="AD143" s="56">
        <f>IF(基础状态预期!P154="",0,求节点($R$6:$R$40,V$6:V$40,基础状态预期!P154)*基础状态预期!H154)</f>
        <v>0</v>
      </c>
      <c r="AE143" s="56">
        <f t="shared" si="13"/>
        <v>67749.032718149116</v>
      </c>
    </row>
    <row r="144" spans="25:32" x14ac:dyDescent="0.15">
      <c r="Y144" s="133">
        <v>7</v>
      </c>
      <c r="Z144" s="9">
        <f>基础状态预期!C155</f>
        <v>33.672145166817529</v>
      </c>
      <c r="AA144" s="56">
        <f>IF(基础状态预期!M155="",0,求节点($R$6:$R$40,S$6:S$40,基础状态预期!M155)*基础状态预期!E155)</f>
        <v>13095.204185402479</v>
      </c>
      <c r="AB144" s="56">
        <f>IF(基础状态预期!N155="",0,求节点($R$6:$R$40,T$6:T$40,基础状态预期!N155)*基础状态预期!F155)</f>
        <v>32428.149476972361</v>
      </c>
      <c r="AC144" s="56">
        <f>IF(基础状态预期!O155="",0,求节点($R$6:$R$40,U$6:U$40,基础状态预期!O155)*基础状态预期!G155)</f>
        <v>55200</v>
      </c>
      <c r="AD144" s="56">
        <f>IF(基础状态预期!P155="",0,求节点($R$6:$R$40,V$6:V$40,基础状态预期!P155)*基础状态预期!H155)</f>
        <v>0</v>
      </c>
      <c r="AE144" s="56">
        <f t="shared" si="13"/>
        <v>100723.35366237484</v>
      </c>
    </row>
    <row r="145" spans="25:31" x14ac:dyDescent="0.15">
      <c r="Y145" s="133">
        <v>8</v>
      </c>
      <c r="Z145" s="9">
        <f>基础状态预期!C156</f>
        <v>39.138098927718012</v>
      </c>
      <c r="AA145" s="56">
        <f>IF(基础状态预期!M156="",0,求节点($R$6:$R$40,S$6:S$40,基础状态预期!M156)*基础状态预期!E156)</f>
        <v>17513.087258034309</v>
      </c>
      <c r="AB145" s="56">
        <f>IF(基础状态预期!N156="",0,求节点($R$6:$R$40,T$6:T$40,基础状态预期!N156)*基础状态预期!F156)</f>
        <v>43683.760835613386</v>
      </c>
      <c r="AC145" s="56">
        <f>IF(基础状态预期!O156="",0,求节点($R$6:$R$40,U$6:U$40,基础状态预期!O156)*基础状态预期!G156)</f>
        <v>75882.241485534934</v>
      </c>
      <c r="AD145" s="56">
        <f>IF(基础状态预期!P156="",0,求节点($R$6:$R$40,V$6:V$40,基础状态预期!P156)*基础状态预期!H156)</f>
        <v>0</v>
      </c>
      <c r="AE145" s="56">
        <f t="shared" si="13"/>
        <v>137079.08957918262</v>
      </c>
    </row>
    <row r="146" spans="25:31" x14ac:dyDescent="0.15">
      <c r="Y146" s="133">
        <v>9</v>
      </c>
      <c r="Z146" s="9">
        <f>基础状态预期!C157</f>
        <v>42.970748198558951</v>
      </c>
      <c r="AA146" s="56">
        <f>IF(基础状态预期!M157="",0,求节点($R$6:$R$40,S$6:S$40,基础状态预期!M157)*基础状态预期!E157)</f>
        <v>20525.751423833171</v>
      </c>
      <c r="AB146" s="56">
        <f>IF(基础状态预期!N157="",0,求节点($R$6:$R$40,T$6:T$40,基础状态预期!N157)*基础状态预期!F157)</f>
        <v>53439.914655891545</v>
      </c>
      <c r="AC146" s="56">
        <f>IF(基础状态预期!O157="",0,求节点($R$6:$R$40,U$6:U$40,基础状态预期!O157)*基础状态预期!G157)</f>
        <v>93226.514943807211</v>
      </c>
      <c r="AD146" s="56">
        <f>IF(基础状态预期!P157="",0,求节点($R$6:$R$40,V$6:V$40,基础状态预期!P157)*基础状态预期!H157)</f>
        <v>0</v>
      </c>
      <c r="AE146" s="56">
        <f t="shared" si="13"/>
        <v>167192.18102353194</v>
      </c>
    </row>
    <row r="147" spans="25:31" x14ac:dyDescent="0.15">
      <c r="Y147" s="133">
        <v>10</v>
      </c>
      <c r="Z147" s="9">
        <f>基础状态预期!C158</f>
        <v>48.731413734867289</v>
      </c>
      <c r="AA147" s="56">
        <f>IF(基础状态预期!M158="",0,求节点($R$6:$R$40,S$6:S$40,基础状态预期!M158)*基础状态预期!E158)</f>
        <v>26431.668067292856</v>
      </c>
      <c r="AB147" s="56">
        <f>IF(基础状态预期!N158="",0,求节点($R$6:$R$40,T$6:T$40,基础状态预期!N158)*基础状态预期!F158)</f>
        <v>71137.934814283566</v>
      </c>
      <c r="AC147" s="56">
        <f>IF(基础状态预期!O158="",0,求节点($R$6:$R$40,U$6:U$40,基础状态预期!O158)*基础状态预期!G158)</f>
        <v>125064.83484342444</v>
      </c>
      <c r="AD147" s="56">
        <f>IF(基础状态预期!P158="",0,求节点($R$6:$R$40,V$6:V$40,基础状态预期!P158)*基础状态预期!H158)</f>
        <v>0</v>
      </c>
      <c r="AE147" s="56">
        <f>SUM(AA147:AD147)</f>
        <v>222634.43772500087</v>
      </c>
    </row>
    <row r="148" spans="25:31" x14ac:dyDescent="0.15">
      <c r="Y148" s="133">
        <v>11</v>
      </c>
      <c r="Z148" s="9">
        <f>基础状态预期!C159</f>
        <v>52.769987980532711</v>
      </c>
      <c r="AA148" s="56">
        <f>IF(基础状态预期!M159="",0,求节点($R$6:$R$40,S$6:S$40,基础状态预期!M159)*基础状态预期!E159)</f>
        <v>29000</v>
      </c>
      <c r="AB148" s="56">
        <f>IF(基础状态预期!N159="",0,求节点($R$6:$R$40,T$6:T$40,基础状态预期!N159)*基础状态预期!F159)</f>
        <v>85786.939017632059</v>
      </c>
      <c r="AC148" s="56">
        <f>IF(基础状态预期!O159="",0,求节点($R$6:$R$40,U$6:U$40,基础状态预期!O159)*基础状态预期!G159)</f>
        <v>153190.9229138536</v>
      </c>
      <c r="AD148" s="56">
        <f>IF(基础状态预期!P159="",0,求节点($R$6:$R$40,V$6:V$40,基础状态预期!P159)*基础状态预期!H159)</f>
        <v>0</v>
      </c>
      <c r="AE148" s="56">
        <f t="shared" si="13"/>
        <v>267977.86193148565</v>
      </c>
    </row>
    <row r="149" spans="25:31" x14ac:dyDescent="0.15">
      <c r="Y149" s="133">
        <v>12</v>
      </c>
      <c r="Z149" s="9">
        <f>基础状态预期!C160</f>
        <v>58.701446767877648</v>
      </c>
      <c r="AA149" s="56">
        <f>IF(基础状态预期!M160="",0,求节点($R$6:$R$40,S$6:S$40,基础状态预期!M160)*基础状态预期!E160)</f>
        <v>29000</v>
      </c>
      <c r="AB149" s="56">
        <f>IF(基础状态预期!N160="",0,求节点($R$6:$R$40,T$6:T$40,基础状态预期!N160)*基础状态预期!F160)</f>
        <v>114423.44162095727</v>
      </c>
      <c r="AC149" s="56">
        <f>IF(基础状态预期!O160="",0,求节点($R$6:$R$40,U$6:U$40,基础状态预期!O160)*基础状态预期!G160)</f>
        <v>204777.67670120278</v>
      </c>
      <c r="AD149" s="56">
        <f>IF(基础状态预期!P160="",0,求节点($R$6:$R$40,V$6:V$40,基础状态预期!P160)*基础状态预期!H160)</f>
        <v>0</v>
      </c>
      <c r="AE149" s="56">
        <f t="shared" si="13"/>
        <v>348201.11832216009</v>
      </c>
    </row>
    <row r="150" spans="25:31" x14ac:dyDescent="0.15">
      <c r="Y150" s="133">
        <v>13</v>
      </c>
      <c r="Z150" s="9">
        <f>基础状态预期!C161</f>
        <v>64.399012521055653</v>
      </c>
      <c r="AA150" s="56">
        <f>IF(基础状态预期!M161="",0,求节点($R$6:$R$40,S$6:S$40,基础状态预期!M161)*基础状态预期!E161)</f>
        <v>29000</v>
      </c>
      <c r="AB150" s="56">
        <f>IF(基础状态预期!N161="",0,求节点($R$6:$R$40,T$6:T$40,基础状态预期!N161)*基础状态预期!F161)</f>
        <v>150110.00737479617</v>
      </c>
      <c r="AC150" s="56">
        <f>IF(基础状态预期!O161="",0,求节点($R$6:$R$40,U$6:U$40,基础状态预期!O161)*基础状态预期!G161)</f>
        <v>273295.88294857356</v>
      </c>
      <c r="AD150" s="56">
        <f>IF(基础状态预期!P161="",0,求节点($R$6:$R$40,V$6:V$40,基础状态预期!P161)*基础状态预期!H161)</f>
        <v>4800</v>
      </c>
      <c r="AE150" s="56">
        <f t="shared" si="13"/>
        <v>457205.89032336976</v>
      </c>
    </row>
    <row r="151" spans="25:31" x14ac:dyDescent="0.15">
      <c r="Y151" s="133">
        <v>14</v>
      </c>
      <c r="Z151" s="66">
        <f>基础状态预期!C162</f>
        <v>68.627579426319684</v>
      </c>
      <c r="AA151" s="66">
        <f>IF(基础状态预期!M162="",0,求节点($R$6:$R$40,S$6:S$40,基础状态预期!M162)*基础状态预期!E162)</f>
        <v>29000</v>
      </c>
      <c r="AB151" s="66">
        <f>IF(基础状态预期!N162="",0,求节点($R$6:$R$40,T$6:T$40,基础状态预期!N162)*基础状态预期!F162)</f>
        <v>185600</v>
      </c>
      <c r="AC151" s="66">
        <f>IF(基础状态预期!O162="",0,求节点($R$6:$R$40,U$6:U$40,基础状态预期!O162)*基础状态预期!G162)</f>
        <v>332974.29299291805</v>
      </c>
      <c r="AD151" s="66">
        <f>IF(基础状态预期!P162="",0,求节点($R$6:$R$40,V$6:V$40,基础状态预期!P162)*基础状态预期!H162)</f>
        <v>19200</v>
      </c>
      <c r="AE151" s="66">
        <f t="shared" ref="AE151:AE156" si="14">SUM(AA151:AD151)</f>
        <v>566774.29299291805</v>
      </c>
    </row>
    <row r="152" spans="25:31" x14ac:dyDescent="0.15">
      <c r="Y152" s="133">
        <v>15</v>
      </c>
      <c r="Z152" s="66">
        <f>基础状态预期!C163</f>
        <v>71.882008108111634</v>
      </c>
      <c r="AA152" s="66">
        <f>IF(基础状态预期!M163="",0,求节点($R$6:$R$40,S$6:S$40,基础状态预期!M163)*基础状态预期!E163)</f>
        <v>29000</v>
      </c>
      <c r="AB152" s="66">
        <f>IF(基础状态预期!N163="",0,求节点($R$6:$R$40,T$6:T$40,基础状态预期!N163)*基础状态预期!F163)</f>
        <v>185600</v>
      </c>
      <c r="AC152" s="66">
        <f>IF(基础状态预期!O163="",0,求节点($R$6:$R$40,U$6:U$40,基础状态预期!O163)*基础状态预期!G163)</f>
        <v>367995.37707006838</v>
      </c>
      <c r="AD152" s="66">
        <f>IF(基础状态预期!P163="",0,求节点($R$6:$R$40,V$6:V$40,基础状态预期!P163)*基础状态预期!H163)</f>
        <v>46473.792776412985</v>
      </c>
      <c r="AE152" s="66">
        <f t="shared" si="14"/>
        <v>629069.16984648141</v>
      </c>
    </row>
    <row r="153" spans="25:31" x14ac:dyDescent="0.15">
      <c r="Y153" s="133">
        <v>16</v>
      </c>
      <c r="Z153" s="66">
        <f>基础状态预期!C164</f>
        <v>74.493385467679886</v>
      </c>
      <c r="AA153" s="66">
        <f>IF(基础状态预期!M164="",0,求节点($R$6:$R$40,S$6:S$40,基础状态预期!M164)*基础状态预期!E164)</f>
        <v>29000</v>
      </c>
      <c r="AB153" s="66">
        <f>IF(基础状态预期!N164="",0,求节点($R$6:$R$40,T$6:T$40,基础状态预期!N164)*基础状态预期!F164)</f>
        <v>185600</v>
      </c>
      <c r="AC153" s="66">
        <f>IF(基础状态预期!O164="",0,求节点($R$6:$R$40,U$6:U$40,基础状态预期!O164)*基础状态预期!G164)</f>
        <v>402090.05624050502</v>
      </c>
      <c r="AD153" s="66">
        <f>IF(基础状态预期!P164="",0,求节点($R$6:$R$40,V$6:V$40,基础状态预期!P164)*基础状态预期!H164)</f>
        <v>69062.400094300508</v>
      </c>
      <c r="AE153" s="66">
        <f t="shared" si="14"/>
        <v>685752.45633480558</v>
      </c>
    </row>
    <row r="154" spans="25:31" x14ac:dyDescent="0.15">
      <c r="Y154" s="133">
        <v>17</v>
      </c>
      <c r="Z154" s="66">
        <f>基础状态预期!C165</f>
        <v>77.332919927503724</v>
      </c>
      <c r="AA154" s="66">
        <f>IF(基础状态预期!M165="",0,求节点($R$6:$R$40,S$6:S$40,基础状态预期!M165)*基础状态预期!E165)</f>
        <v>29000</v>
      </c>
      <c r="AB154" s="66">
        <f>IF(基础状态预期!N165="",0,求节点($R$6:$R$40,T$6:T$40,基础状态预期!N165)*基础状态预期!F165)</f>
        <v>185600</v>
      </c>
      <c r="AC154" s="66">
        <f>IF(基础状态预期!O165="",0,求节点($R$6:$R$40,U$6:U$40,基础状态预期!O165)*基础状态预期!G165)</f>
        <v>445284.06459189858</v>
      </c>
      <c r="AD154" s="66">
        <f>IF(基础状态预期!P165="",0,求节点($R$6:$R$40,V$6:V$40,基础状态预期!P165)*基础状态预期!H165)</f>
        <v>94951.593636012098</v>
      </c>
      <c r="AE154" s="66">
        <f t="shared" si="14"/>
        <v>754835.65822791064</v>
      </c>
    </row>
    <row r="155" spans="25:31" x14ac:dyDescent="0.15">
      <c r="Y155" s="133">
        <v>18</v>
      </c>
      <c r="Z155" s="66">
        <f>基础状态预期!C166</f>
        <v>79.813360188853366</v>
      </c>
      <c r="AA155" s="66">
        <f>IF(基础状态预期!M166="",0,求节点($R$6:$R$40,S$6:S$40,基础状态预期!M166)*基础状态预期!E166)</f>
        <v>29000</v>
      </c>
      <c r="AB155" s="66">
        <f>IF(基础状态预期!N166="",0,求节点($R$6:$R$40,T$6:T$40,基础状态预期!N166)*基础状态预期!F166)</f>
        <v>185600</v>
      </c>
      <c r="AC155" s="66">
        <f>IF(基础状态预期!O166="",0,求节点($R$6:$R$40,U$6:U$40,基础状态预期!O166)*基础状态预期!G166)</f>
        <v>488257.66633823095</v>
      </c>
      <c r="AD155" s="66">
        <f>IF(基础状态预期!P166="",0,求节点($R$6:$R$40,V$6:V$40,基础状态预期!P166)*基础状态预期!H166)</f>
        <v>120575.60461519151</v>
      </c>
      <c r="AE155" s="66">
        <f t="shared" si="14"/>
        <v>823433.27095342241</v>
      </c>
    </row>
    <row r="156" spans="25:31" x14ac:dyDescent="0.15">
      <c r="Y156" s="133">
        <v>19</v>
      </c>
      <c r="Z156" s="66">
        <f>基础状态预期!C167</f>
        <v>81.919202803497143</v>
      </c>
      <c r="AA156" s="66">
        <f>IF(基础状态预期!M167="",0,求节点($R$6:$R$40,S$6:S$40,基础状态预期!M167)*基础状态预期!E167)</f>
        <v>29000</v>
      </c>
      <c r="AB156" s="66">
        <f>IF(基础状态预期!N167="",0,求节点($R$6:$R$40,T$6:T$40,基础状态预期!N167)*基础状态预期!F167)</f>
        <v>185600</v>
      </c>
      <c r="AC156" s="66">
        <f>IF(基础状态预期!O167="",0,求节点($R$6:$R$40,U$6:U$40,基础状态预期!O167)*基础状态预期!G167)</f>
        <v>531231.26808456308</v>
      </c>
      <c r="AD156" s="66">
        <f>IF(基础状态预期!P167="",0,求节点($R$6:$R$40,V$6:V$40,基础状态预期!P167)*基础状态预期!H167)</f>
        <v>143166.34632864257</v>
      </c>
      <c r="AE156" s="66">
        <f t="shared" si="14"/>
        <v>888997.61441320565</v>
      </c>
    </row>
    <row r="157" spans="25:31" x14ac:dyDescent="0.15">
      <c r="Y157" s="133">
        <v>20</v>
      </c>
      <c r="Z157" s="132">
        <f>基础状态预期!C168</f>
        <v>83.738783536778797</v>
      </c>
      <c r="AA157" s="132">
        <f>IF(基础状态预期!M168="",0,求节点($R$6:$R$40,S$6:S$40,基础状态预期!M168)*基础状态预期!E168)</f>
        <v>29000</v>
      </c>
      <c r="AB157" s="132">
        <f>IF(基础状态预期!N168="",0,求节点($R$6:$R$40,T$6:T$40,基础状态预期!N168)*基础状态预期!F168)</f>
        <v>185600</v>
      </c>
      <c r="AC157" s="132">
        <f>IF(基础状态预期!O168="",0,求节点($R$6:$R$40,U$6:U$40,基础状态预期!O168)*基础状态预期!G168)</f>
        <v>556800</v>
      </c>
      <c r="AD157" s="132">
        <f>IF(基础状态预期!P168="",0,求节点($R$6:$R$40,V$6:V$40,基础状态预期!P168)*基础状态预期!H168)</f>
        <v>164519.688811292</v>
      </c>
      <c r="AE157" s="132">
        <f t="shared" ref="AE157:AE179" si="15">SUM(AA157:AD157)</f>
        <v>935919.68881129194</v>
      </c>
    </row>
    <row r="158" spans="25:31" x14ac:dyDescent="0.15">
      <c r="Y158" s="133">
        <v>21</v>
      </c>
      <c r="Z158" s="132">
        <f>基础状态预期!C169</f>
        <v>86.045919706798657</v>
      </c>
      <c r="AA158" s="132">
        <f>IF(基础状态预期!M169="",0,求节点($R$6:$R$40,S$6:S$40,基础状态预期!M169)*基础状态预期!E169)</f>
        <v>29000</v>
      </c>
      <c r="AB158" s="132">
        <f>IF(基础状态预期!N169="",0,求节点($R$6:$R$40,T$6:T$40,基础状态预期!N169)*基础状态预期!F169)</f>
        <v>185600</v>
      </c>
      <c r="AC158" s="132">
        <f>IF(基础状态预期!O169="",0,求节点($R$6:$R$40,U$6:U$40,基础状态预期!O169)*基础状态预期!G169)</f>
        <v>556800</v>
      </c>
      <c r="AD158" s="132">
        <f>IF(基础状态预期!P169="",0,求节点($R$6:$R$40,V$6:V$40,基础状态预期!P169)*基础状态预期!H169)</f>
        <v>197322.43959534768</v>
      </c>
      <c r="AE158" s="132">
        <f t="shared" si="15"/>
        <v>968722.43959534774</v>
      </c>
    </row>
    <row r="159" spans="25:31" x14ac:dyDescent="0.15">
      <c r="Y159" s="133">
        <v>22</v>
      </c>
      <c r="Z159" s="132">
        <f>基础状态预期!C170</f>
        <v>90.288435080379244</v>
      </c>
      <c r="AA159" s="132">
        <f>IF(基础状态预期!M170="",0,求节点($R$6:$R$40,S$6:S$40,基础状态预期!M170)*基础状态预期!E170)</f>
        <v>29000</v>
      </c>
      <c r="AB159" s="132">
        <f>IF(基础状态预期!N170="",0,求节点($R$6:$R$40,T$6:T$40,基础状态预期!N170)*基础状态预期!F170)</f>
        <v>185600</v>
      </c>
      <c r="AC159" s="132">
        <f>IF(基础状态预期!O170="",0,求节点($R$6:$R$40,U$6:U$40,基础状态预期!O170)*基础状态预期!G170)</f>
        <v>556800</v>
      </c>
      <c r="AD159" s="132">
        <f>IF(基础状态预期!P170="",0,求节点($R$6:$R$40,V$6:V$40,基础状态预期!P170)*基础状态预期!H170)</f>
        <v>254437.18663804745</v>
      </c>
      <c r="AE159" s="132">
        <f t="shared" si="15"/>
        <v>1025837.1866380475</v>
      </c>
    </row>
    <row r="160" spans="25:31" x14ac:dyDescent="0.15">
      <c r="Y160" s="133">
        <v>23</v>
      </c>
      <c r="Z160" s="132">
        <f>基础状态预期!C171</f>
        <v>93.400072017025948</v>
      </c>
      <c r="AA160" s="132">
        <f>IF(基础状态预期!M171="",0,求节点($R$6:$R$40,S$6:S$40,基础状态预期!M171)*基础状态预期!E171)</f>
        <v>29000</v>
      </c>
      <c r="AB160" s="132">
        <f>IF(基础状态预期!N171="",0,求节点($R$6:$R$40,T$6:T$40,基础状态预期!N171)*基础状态预期!F171)</f>
        <v>185600</v>
      </c>
      <c r="AC160" s="132">
        <f>IF(基础状态预期!O171="",0,求节点($R$6:$R$40,U$6:U$40,基础状态预期!O171)*基础状态预期!G171)</f>
        <v>556800</v>
      </c>
      <c r="AD160" s="132">
        <f>IF(基础状态预期!P171="",0,求节点($R$6:$R$40,V$6:V$40,基础状态预期!P171)*基础状态预期!H171)</f>
        <v>305327.16958632821</v>
      </c>
      <c r="AE160" s="132">
        <f t="shared" si="15"/>
        <v>1076727.1695863283</v>
      </c>
    </row>
    <row r="161" spans="25:31" x14ac:dyDescent="0.15">
      <c r="Y161" s="133">
        <v>24</v>
      </c>
      <c r="Z161" s="132">
        <f>基础状态预期!C172</f>
        <v>97.006001686863456</v>
      </c>
      <c r="AA161" s="132">
        <f>IF(基础状态预期!M172="",0,求节点($R$6:$R$40,S$6:S$40,基础状态预期!M172)*基础状态预期!E172)</f>
        <v>29000</v>
      </c>
      <c r="AB161" s="132">
        <f>IF(基础状态预期!N172="",0,求节点($R$6:$R$40,T$6:T$40,基础状态预期!N172)*基础状态预期!F172)</f>
        <v>185600</v>
      </c>
      <c r="AC161" s="132">
        <f>IF(基础状态预期!O172="",0,求节点($R$6:$R$40,U$6:U$40,基础状态预期!O172)*基础状态预期!G172)</f>
        <v>556800</v>
      </c>
      <c r="AD161" s="132">
        <f>IF(基础状态预期!P172="",0,求节点($R$6:$R$40,V$6:V$40,基础状态预期!P172)*基础状态预期!H172)</f>
        <v>371200</v>
      </c>
      <c r="AE161" s="132">
        <f t="shared" si="15"/>
        <v>1142600</v>
      </c>
    </row>
    <row r="162" spans="25:31" x14ac:dyDescent="0.15">
      <c r="Y162" s="133">
        <v>25</v>
      </c>
      <c r="Z162" s="132">
        <f>基础状态预期!C173</f>
        <v>100.64473135315967</v>
      </c>
      <c r="AA162" s="132">
        <f>IF(基础状态预期!M173="",0,求节点($R$6:$R$40,S$6:S$40,基础状态预期!M173)*基础状态预期!E173)</f>
        <v>29000</v>
      </c>
      <c r="AB162" s="132">
        <f>IF(基础状态预期!N173="",0,求节点($R$6:$R$40,T$6:T$40,基础状态预期!N173)*基础状态预期!F173)</f>
        <v>185600</v>
      </c>
      <c r="AC162" s="132">
        <f>IF(基础状态预期!O173="",0,求节点($R$6:$R$40,U$6:U$40,基础状态预期!O173)*基础状态预期!G173)</f>
        <v>556800</v>
      </c>
      <c r="AD162" s="132">
        <f>IF(基础状态预期!P173="",0,求节点($R$6:$R$40,V$6:V$40,基础状态预期!P173)*基础状态预期!H173)</f>
        <v>371200</v>
      </c>
      <c r="AE162" s="132">
        <f t="shared" si="15"/>
        <v>1142600</v>
      </c>
    </row>
    <row r="163" spans="25:31" x14ac:dyDescent="0.15">
      <c r="Y163" s="133">
        <v>26</v>
      </c>
      <c r="Z163" s="132">
        <f>基础状态预期!C174</f>
        <v>104.30731379164318</v>
      </c>
      <c r="AA163" s="132">
        <f>IF(基础状态预期!M174="",0,求节点($R$6:$R$40,S$6:S$40,基础状态预期!M174)*基础状态预期!E174)</f>
        <v>29000</v>
      </c>
      <c r="AB163" s="132">
        <f>IF(基础状态预期!N174="",0,求节点($R$6:$R$40,T$6:T$40,基础状态预期!N174)*基础状态预期!F174)</f>
        <v>185600</v>
      </c>
      <c r="AC163" s="132">
        <f>IF(基础状态预期!O174="",0,求节点($R$6:$R$40,U$6:U$40,基础状态预期!O174)*基础状态预期!G174)</f>
        <v>556800</v>
      </c>
      <c r="AD163" s="132">
        <f>IF(基础状态预期!P174="",0,求节点($R$6:$R$40,V$6:V$40,基础状态预期!P174)*基础状态预期!H174)</f>
        <v>371200</v>
      </c>
      <c r="AE163" s="132">
        <f t="shared" si="15"/>
        <v>1142600</v>
      </c>
    </row>
    <row r="164" spans="25:31" x14ac:dyDescent="0.15">
      <c r="Y164" s="133">
        <v>27</v>
      </c>
      <c r="Z164" s="132">
        <f>基础状态预期!C175</f>
        <v>107.78950972208385</v>
      </c>
      <c r="AA164" s="132">
        <f>IF(基础状态预期!M175="",0,求节点($R$6:$R$40,S$6:S$40,基础状态预期!M175)*基础状态预期!E175)</f>
        <v>29000</v>
      </c>
      <c r="AB164" s="132">
        <f>IF(基础状态预期!N175="",0,求节点($R$6:$R$40,T$6:T$40,基础状态预期!N175)*基础状态预期!F175)</f>
        <v>185600</v>
      </c>
      <c r="AC164" s="132">
        <f>IF(基础状态预期!O175="",0,求节点($R$6:$R$40,U$6:U$40,基础状态预期!O175)*基础状态预期!G175)</f>
        <v>556800</v>
      </c>
      <c r="AD164" s="132">
        <f>IF(基础状态预期!P175="",0,求节点($R$6:$R$40,V$6:V$40,基础状态预期!P175)*基础状态预期!H175)</f>
        <v>371200</v>
      </c>
      <c r="AE164" s="132">
        <f t="shared" si="15"/>
        <v>1142600</v>
      </c>
    </row>
    <row r="165" spans="25:31" x14ac:dyDescent="0.15">
      <c r="Y165" s="133">
        <v>28</v>
      </c>
      <c r="Z165" s="132">
        <f>基础状态预期!C176</f>
        <v>111.29737083030383</v>
      </c>
      <c r="AA165" s="132">
        <f>IF(基础状态预期!M176="",0,求节点($R$6:$R$40,S$6:S$40,基础状态预期!M176)*基础状态预期!E176)</f>
        <v>29000</v>
      </c>
      <c r="AB165" s="132">
        <f>IF(基础状态预期!N176="",0,求节点($R$6:$R$40,T$6:T$40,基础状态预期!N176)*基础状态预期!F176)</f>
        <v>185600</v>
      </c>
      <c r="AC165" s="132">
        <f>IF(基础状态预期!O176="",0,求节点($R$6:$R$40,U$6:U$40,基础状态预期!O176)*基础状态预期!G176)</f>
        <v>556800</v>
      </c>
      <c r="AD165" s="132">
        <f>IF(基础状态预期!P176="",0,求节点($R$6:$R$40,V$6:V$40,基础状态预期!P176)*基础状态预期!H176)</f>
        <v>371200</v>
      </c>
      <c r="AE165" s="132">
        <f t="shared" si="15"/>
        <v>1142600</v>
      </c>
    </row>
    <row r="166" spans="25:31" x14ac:dyDescent="0.15">
      <c r="Y166" s="133">
        <v>29</v>
      </c>
      <c r="Z166" s="132">
        <f>基础状态预期!C177</f>
        <v>114.91888401282834</v>
      </c>
      <c r="AA166" s="132">
        <f>IF(基础状态预期!M177="",0,求节点($R$6:$R$40,S$6:S$40,基础状态预期!M177)*基础状态预期!E177)</f>
        <v>29000</v>
      </c>
      <c r="AB166" s="132">
        <f>IF(基础状态预期!N177="",0,求节点($R$6:$R$40,T$6:T$40,基础状态预期!N177)*基础状态预期!F177)</f>
        <v>185600</v>
      </c>
      <c r="AC166" s="132">
        <f>IF(基础状态预期!O177="",0,求节点($R$6:$R$40,U$6:U$40,基础状态预期!O177)*基础状态预期!G177)</f>
        <v>556800</v>
      </c>
      <c r="AD166" s="132">
        <f>IF(基础状态预期!P177="",0,求节点($R$6:$R$40,V$6:V$40,基础状态预期!P177)*基础状态预期!H177)</f>
        <v>371200</v>
      </c>
      <c r="AE166" s="132">
        <f t="shared" si="15"/>
        <v>1142600</v>
      </c>
    </row>
    <row r="167" spans="25:31" x14ac:dyDescent="0.15">
      <c r="Y167" s="133">
        <v>30</v>
      </c>
      <c r="Z167" s="132">
        <f>基础状态预期!C178</f>
        <v>118.4172728380062</v>
      </c>
      <c r="AA167" s="132">
        <f>IF(基础状态预期!M178="",0,求节点($R$6:$R$40,S$6:S$40,基础状态预期!M178)*基础状态预期!E178)</f>
        <v>29000</v>
      </c>
      <c r="AB167" s="132">
        <f>IF(基础状态预期!N178="",0,求节点($R$6:$R$40,T$6:T$40,基础状态预期!N178)*基础状态预期!F178)</f>
        <v>185600</v>
      </c>
      <c r="AC167" s="132">
        <f>IF(基础状态预期!O178="",0,求节点($R$6:$R$40,U$6:U$40,基础状态预期!O178)*基础状态预期!G178)</f>
        <v>556800</v>
      </c>
      <c r="AD167" s="132">
        <f>IF(基础状态预期!P178="",0,求节点($R$6:$R$40,V$6:V$40,基础状态预期!P178)*基础状态预期!H178)</f>
        <v>371200</v>
      </c>
      <c r="AE167" s="132">
        <f t="shared" si="15"/>
        <v>1142600</v>
      </c>
    </row>
    <row r="168" spans="25:31" x14ac:dyDescent="0.15">
      <c r="Y168" s="133">
        <v>31</v>
      </c>
      <c r="Z168" s="132">
        <f>基础状态预期!C179</f>
        <v>121.99245722798884</v>
      </c>
      <c r="AA168" s="132">
        <f>IF(基础状态预期!M179="",0,求节点($R$6:$R$40,S$6:S$40,基础状态预期!M179)*基础状态预期!E179)</f>
        <v>29000</v>
      </c>
      <c r="AB168" s="132">
        <f>IF(基础状态预期!N179="",0,求节点($R$6:$R$40,T$6:T$40,基础状态预期!N179)*基础状态预期!F179)</f>
        <v>185600</v>
      </c>
      <c r="AC168" s="132">
        <f>IF(基础状态预期!O179="",0,求节点($R$6:$R$40,U$6:U$40,基础状态预期!O179)*基础状态预期!G179)</f>
        <v>556800</v>
      </c>
      <c r="AD168" s="132">
        <f>IF(基础状态预期!P179="",0,求节点($R$6:$R$40,V$6:V$40,基础状态预期!P179)*基础状态预期!H179)</f>
        <v>371200</v>
      </c>
      <c r="AE168" s="132">
        <f t="shared" si="15"/>
        <v>1142600</v>
      </c>
    </row>
    <row r="169" spans="25:31" x14ac:dyDescent="0.15">
      <c r="Y169" s="133">
        <v>32</v>
      </c>
      <c r="Z169" s="132">
        <f>基础状态预期!C180</f>
        <v>125.43876546297123</v>
      </c>
      <c r="AA169" s="132">
        <f>IF(基础状态预期!M180="",0,求节点($R$6:$R$40,S$6:S$40,基础状态预期!M180)*基础状态预期!E180)</f>
        <v>29000</v>
      </c>
      <c r="AB169" s="132">
        <f>IF(基础状态预期!N180="",0,求节点($R$6:$R$40,T$6:T$40,基础状态预期!N180)*基础状态预期!F180)</f>
        <v>185600</v>
      </c>
      <c r="AC169" s="132">
        <f>IF(基础状态预期!O180="",0,求节点($R$6:$R$40,U$6:U$40,基础状态预期!O180)*基础状态预期!G180)</f>
        <v>556800</v>
      </c>
      <c r="AD169" s="132">
        <f>IF(基础状态预期!P180="",0,求节点($R$6:$R$40,V$6:V$40,基础状态预期!P180)*基础状态预期!H180)</f>
        <v>371200</v>
      </c>
      <c r="AE169" s="132">
        <f t="shared" si="15"/>
        <v>1142600</v>
      </c>
    </row>
    <row r="170" spans="25:31" x14ac:dyDescent="0.15">
      <c r="Y170" s="133">
        <v>33</v>
      </c>
      <c r="Z170" s="132">
        <f>基础状态预期!C181</f>
        <v>129.12105302323599</v>
      </c>
      <c r="AA170" s="132">
        <f>IF(基础状态预期!M181="",0,求节点($R$6:$R$40,S$6:S$40,基础状态预期!M181)*基础状态预期!E181)</f>
        <v>29000</v>
      </c>
      <c r="AB170" s="132">
        <f>IF(基础状态预期!N181="",0,求节点($R$6:$R$40,T$6:T$40,基础状态预期!N181)*基础状态预期!F181)</f>
        <v>185600</v>
      </c>
      <c r="AC170" s="132">
        <f>IF(基础状态预期!O181="",0,求节点($R$6:$R$40,U$6:U$40,基础状态预期!O181)*基础状态预期!G181)</f>
        <v>556800</v>
      </c>
      <c r="AD170" s="132">
        <f>IF(基础状态预期!P181="",0,求节点($R$6:$R$40,V$6:V$40,基础状态预期!P181)*基础状态预期!H181)</f>
        <v>371200</v>
      </c>
      <c r="AE170" s="132">
        <f t="shared" si="15"/>
        <v>1142600</v>
      </c>
    </row>
    <row r="171" spans="25:31" x14ac:dyDescent="0.15">
      <c r="Y171" s="133">
        <v>34</v>
      </c>
      <c r="Z171" s="132">
        <f>基础状态预期!C182</f>
        <v>132.61179169042359</v>
      </c>
      <c r="AA171" s="132">
        <f>IF(基础状态预期!M182="",0,求节点($R$6:$R$40,S$6:S$40,基础状态预期!M182)*基础状态预期!E182)</f>
        <v>29000</v>
      </c>
      <c r="AB171" s="132">
        <f>IF(基础状态预期!N182="",0,求节点($R$6:$R$40,T$6:T$40,基础状态预期!N182)*基础状态预期!F182)</f>
        <v>185600</v>
      </c>
      <c r="AC171" s="132">
        <f>IF(基础状态预期!O182="",0,求节点($R$6:$R$40,U$6:U$40,基础状态预期!O182)*基础状态预期!G182)</f>
        <v>556800</v>
      </c>
      <c r="AD171" s="132">
        <f>IF(基础状态预期!P182="",0,求节点($R$6:$R$40,V$6:V$40,基础状态预期!P182)*基础状态预期!H182)</f>
        <v>371200</v>
      </c>
      <c r="AE171" s="132">
        <f t="shared" si="15"/>
        <v>1142600</v>
      </c>
    </row>
    <row r="172" spans="25:31" x14ac:dyDescent="0.15">
      <c r="Y172" s="133">
        <v>35</v>
      </c>
      <c r="Z172" s="132">
        <f>基础状态预期!C183</f>
        <v>136.12035534953262</v>
      </c>
      <c r="AA172" s="132">
        <f>IF(基础状态预期!M183="",0,求节点($R$6:$R$40,S$6:S$40,基础状态预期!M183)*基础状态预期!E183)</f>
        <v>29000</v>
      </c>
      <c r="AB172" s="132">
        <f>IF(基础状态预期!N183="",0,求节点($R$6:$R$40,T$6:T$40,基础状态预期!N183)*基础状态预期!F183)</f>
        <v>185600</v>
      </c>
      <c r="AC172" s="132">
        <f>IF(基础状态预期!O183="",0,求节点($R$6:$R$40,U$6:U$40,基础状态预期!O183)*基础状态预期!G183)</f>
        <v>556800</v>
      </c>
      <c r="AD172" s="132">
        <f>IF(基础状态预期!P183="",0,求节点($R$6:$R$40,V$6:V$40,基础状态预期!P183)*基础状态预期!H183)</f>
        <v>371200</v>
      </c>
      <c r="AE172" s="132">
        <f t="shared" si="15"/>
        <v>1142600</v>
      </c>
    </row>
    <row r="173" spans="25:31" x14ac:dyDescent="0.15">
      <c r="Y173" s="133">
        <v>36</v>
      </c>
      <c r="Z173" s="132">
        <f>基础状态预期!C184</f>
        <v>139.6793621861803</v>
      </c>
      <c r="AA173" s="132">
        <f>IF(基础状态预期!M184="",0,求节点($R$6:$R$40,S$6:S$40,基础状态预期!M184)*基础状态预期!E184)</f>
        <v>29000</v>
      </c>
      <c r="AB173" s="132">
        <f>IF(基础状态预期!N184="",0,求节点($R$6:$R$40,T$6:T$40,基础状态预期!N184)*基础状态预期!F184)</f>
        <v>185600</v>
      </c>
      <c r="AC173" s="132">
        <f>IF(基础状态预期!O184="",0,求节点($R$6:$R$40,U$6:U$40,基础状态预期!O184)*基础状态预期!G184)</f>
        <v>556800</v>
      </c>
      <c r="AD173" s="132">
        <f>IF(基础状态预期!P184="",0,求节点($R$6:$R$40,V$6:V$40,基础状态预期!P184)*基础状态预期!H184)</f>
        <v>371200</v>
      </c>
      <c r="AE173" s="132">
        <f t="shared" si="15"/>
        <v>1142600</v>
      </c>
    </row>
    <row r="174" spans="25:31" x14ac:dyDescent="0.15">
      <c r="Y174" s="133">
        <v>37</v>
      </c>
      <c r="Z174" s="132">
        <f>基础状态预期!C185</f>
        <v>143.14123736077869</v>
      </c>
      <c r="AA174" s="132">
        <f>IF(基础状态预期!M185="",0,求节点($R$6:$R$40,S$6:S$40,基础状态预期!M185)*基础状态预期!E185)</f>
        <v>29000</v>
      </c>
      <c r="AB174" s="132">
        <f>IF(基础状态预期!N185="",0,求节点($R$6:$R$40,T$6:T$40,基础状态预期!N185)*基础状态预期!F185)</f>
        <v>185600</v>
      </c>
      <c r="AC174" s="132">
        <f>IF(基础状态预期!O185="",0,求节点($R$6:$R$40,U$6:U$40,基础状态预期!O185)*基础状态预期!G185)</f>
        <v>556800</v>
      </c>
      <c r="AD174" s="132">
        <f>IF(基础状态预期!P185="",0,求节点($R$6:$R$40,V$6:V$40,基础状态预期!P185)*基础状态预期!H185)</f>
        <v>371200</v>
      </c>
      <c r="AE174" s="132">
        <f t="shared" si="15"/>
        <v>1142600</v>
      </c>
    </row>
    <row r="175" spans="25:31" x14ac:dyDescent="0.15">
      <c r="Y175" s="133">
        <v>38</v>
      </c>
      <c r="Z175" s="132">
        <f>基础状态预期!C186</f>
        <v>146.75578521325724</v>
      </c>
      <c r="AA175" s="132">
        <f>IF(基础状态预期!M186="",0,求节点($R$6:$R$40,S$6:S$40,基础状态预期!M186)*基础状态预期!E186)</f>
        <v>29000</v>
      </c>
      <c r="AB175" s="132">
        <f>IF(基础状态预期!N186="",0,求节点($R$6:$R$40,T$6:T$40,基础状态预期!N186)*基础状态预期!F186)</f>
        <v>185600</v>
      </c>
      <c r="AC175" s="132">
        <f>IF(基础状态预期!O186="",0,求节点($R$6:$R$40,U$6:U$40,基础状态预期!O186)*基础状态预期!G186)</f>
        <v>556800</v>
      </c>
      <c r="AD175" s="132">
        <f>IF(基础状态预期!P186="",0,求节点($R$6:$R$40,V$6:V$40,基础状态预期!P186)*基础状态预期!H186)</f>
        <v>371200</v>
      </c>
      <c r="AE175" s="132">
        <f t="shared" si="15"/>
        <v>1142600</v>
      </c>
    </row>
    <row r="176" spans="25:31" x14ac:dyDescent="0.15">
      <c r="Y176" s="133">
        <v>39</v>
      </c>
      <c r="Z176" s="132">
        <f>基础状态预期!C187</f>
        <v>150.21349802228445</v>
      </c>
      <c r="AA176" s="132">
        <f>IF(基础状态预期!M187="",0,求节点($R$6:$R$40,S$6:S$40,基础状态预期!M187)*基础状态预期!E187)</f>
        <v>29000</v>
      </c>
      <c r="AB176" s="132">
        <f>IF(基础状态预期!N187="",0,求节点($R$6:$R$40,T$6:T$40,基础状态预期!N187)*基础状态预期!F187)</f>
        <v>185600</v>
      </c>
      <c r="AC176" s="132">
        <f>IF(基础状态预期!O187="",0,求节点($R$6:$R$40,U$6:U$40,基础状态预期!O187)*基础状态预期!G187)</f>
        <v>556800</v>
      </c>
      <c r="AD176" s="132">
        <f>IF(基础状态预期!P187="",0,求节点($R$6:$R$40,V$6:V$40,基础状态预期!P187)*基础状态预期!H187)</f>
        <v>371200</v>
      </c>
      <c r="AE176" s="132">
        <f t="shared" si="15"/>
        <v>1142600</v>
      </c>
    </row>
    <row r="177" spans="25:31" x14ac:dyDescent="0.15">
      <c r="Y177" s="133">
        <v>40</v>
      </c>
      <c r="Z177" s="132">
        <f>基础状态预期!C188</f>
        <v>152.32856849044819</v>
      </c>
      <c r="AA177" s="132">
        <f>IF(基础状态预期!M188="",0,求节点($R$6:$R$40,S$6:S$40,基础状态预期!M188)*基础状态预期!E188)</f>
        <v>29000</v>
      </c>
      <c r="AB177" s="132">
        <f>IF(基础状态预期!N188="",0,求节点($R$6:$R$40,T$6:T$40,基础状态预期!N188)*基础状态预期!F188)</f>
        <v>185600</v>
      </c>
      <c r="AC177" s="132">
        <f>IF(基础状态预期!O188="",0,求节点($R$6:$R$40,U$6:U$40,基础状态预期!O188)*基础状态预期!G188)</f>
        <v>556800</v>
      </c>
      <c r="AD177" s="132">
        <f>IF(基础状态预期!P188="",0,求节点($R$6:$R$40,V$6:V$40,基础状态预期!P188)*基础状态预期!H188)</f>
        <v>371200</v>
      </c>
      <c r="AE177" s="132">
        <f t="shared" si="15"/>
        <v>1142600</v>
      </c>
    </row>
    <row r="178" spans="25:31" x14ac:dyDescent="0.15">
      <c r="Y178" s="133">
        <v>41</v>
      </c>
      <c r="Z178" s="132">
        <f>基础状态预期!C189</f>
        <v>153.15627769682186</v>
      </c>
      <c r="AA178" s="132">
        <f>IF(基础状态预期!M189="",0,求节点($R$6:$R$40,S$6:S$40,基础状态预期!M189)*基础状态预期!E189)</f>
        <v>29000</v>
      </c>
      <c r="AB178" s="132">
        <f>IF(基础状态预期!N189="",0,求节点($R$6:$R$40,T$6:T$40,基础状态预期!N189)*基础状态预期!F189)</f>
        <v>185600</v>
      </c>
      <c r="AC178" s="132">
        <f>IF(基础状态预期!O189="",0,求节点($R$6:$R$40,U$6:U$40,基础状态预期!O189)*基础状态预期!G189)</f>
        <v>556800</v>
      </c>
      <c r="AD178" s="132">
        <f>IF(基础状态预期!P189="",0,求节点($R$6:$R$40,V$6:V$40,基础状态预期!P189)*基础状态预期!H189)</f>
        <v>371200</v>
      </c>
      <c r="AE178" s="132">
        <f t="shared" si="15"/>
        <v>1142600</v>
      </c>
    </row>
    <row r="179" spans="25:31" x14ac:dyDescent="0.15">
      <c r="Y179" s="133">
        <v>42</v>
      </c>
      <c r="Z179" s="132">
        <f>基础状态预期!C190</f>
        <v>153.85863088955028</v>
      </c>
      <c r="AA179" s="132">
        <f>IF(基础状态预期!M190="",0,求节点($R$6:$R$40,S$6:S$40,基础状态预期!M190)*基础状态预期!E190)</f>
        <v>29000</v>
      </c>
      <c r="AB179" s="132">
        <f>IF(基础状态预期!N190="",0,求节点($R$6:$R$40,T$6:T$40,基础状态预期!N190)*基础状态预期!F190)</f>
        <v>185600</v>
      </c>
      <c r="AC179" s="132">
        <f>IF(基础状态预期!O190="",0,求节点($R$6:$R$40,U$6:U$40,基础状态预期!O190)*基础状态预期!G190)</f>
        <v>556800</v>
      </c>
      <c r="AD179" s="132">
        <f>IF(基础状态预期!P190="",0,求节点($R$6:$R$40,V$6:V$40,基础状态预期!P190)*基础状态预期!H190)</f>
        <v>371200</v>
      </c>
      <c r="AE179" s="132">
        <f t="shared" si="15"/>
        <v>1142600</v>
      </c>
    </row>
    <row r="180" spans="25:31" x14ac:dyDescent="0.15">
      <c r="Y180" s="133">
        <v>43</v>
      </c>
      <c r="Z180" s="68"/>
      <c r="AA180" s="68"/>
      <c r="AB180" s="68"/>
      <c r="AC180" s="68"/>
      <c r="AD180" s="68"/>
      <c r="AE180" s="68"/>
    </row>
    <row r="181" spans="25:31" x14ac:dyDescent="0.15">
      <c r="Y181" s="133">
        <v>44</v>
      </c>
      <c r="Z181" s="18"/>
      <c r="AA181" s="18"/>
      <c r="AB181" s="18"/>
      <c r="AC181" s="18"/>
      <c r="AD181" s="18"/>
      <c r="AE181" s="18"/>
    </row>
    <row r="182" spans="25:31" x14ac:dyDescent="0.15">
      <c r="Y182" s="133">
        <v>45</v>
      </c>
      <c r="Z182" s="18"/>
      <c r="AA182" s="18"/>
      <c r="AB182" s="18"/>
      <c r="AC182" s="18"/>
      <c r="AD182" s="18"/>
      <c r="AE182" s="18"/>
    </row>
    <row r="183" spans="25:31" x14ac:dyDescent="0.15">
      <c r="Y183" s="133">
        <v>1</v>
      </c>
      <c r="Z183" s="18"/>
      <c r="AA183" s="18"/>
      <c r="AB183" s="18"/>
      <c r="AC183" s="18"/>
      <c r="AD183" s="18"/>
      <c r="AE183" s="18"/>
    </row>
    <row r="184" spans="25:31" x14ac:dyDescent="0.15">
      <c r="Y184" s="133">
        <v>2</v>
      </c>
      <c r="Z184" s="9" t="s">
        <v>44</v>
      </c>
      <c r="AA184" s="160" t="s">
        <v>119</v>
      </c>
      <c r="AB184" s="160"/>
      <c r="AC184" s="160"/>
      <c r="AD184" s="160"/>
      <c r="AE184" s="160"/>
    </row>
    <row r="185" spans="25:31" x14ac:dyDescent="0.15">
      <c r="Y185" s="133">
        <v>3</v>
      </c>
      <c r="Z185" s="9" t="s">
        <v>161</v>
      </c>
      <c r="AA185" s="9" t="s">
        <v>24</v>
      </c>
      <c r="AB185" s="9" t="s">
        <v>25</v>
      </c>
      <c r="AC185" s="9" t="s">
        <v>26</v>
      </c>
      <c r="AD185" s="9" t="s">
        <v>184</v>
      </c>
      <c r="AE185" s="11" t="s">
        <v>41</v>
      </c>
    </row>
    <row r="186" spans="25:31" x14ac:dyDescent="0.15">
      <c r="Y186" s="133">
        <v>4</v>
      </c>
      <c r="Z186" s="9">
        <f>基础状态预期!C197</f>
        <v>10.040470049930473</v>
      </c>
      <c r="AA186" s="56">
        <f>IF(基础状态预期!M197="",0,求节点($R$6:$R$40,S$6:S$40,基础状态预期!M197)*基础状态预期!E197)</f>
        <v>3326.5758746690053</v>
      </c>
      <c r="AB186" s="56">
        <f>IF(基础状态预期!N197="",0,求节点($R$6:$R$40,T$6:T$40,基础状态预期!N197)*基础状态预期!F197)</f>
        <v>7200</v>
      </c>
      <c r="AC186" s="56">
        <f>IF(基础状态预期!O197="",0,求节点($R$6:$R$40,U$6:U$40,基础状态预期!O197)*基础状态预期!G197)</f>
        <v>12000</v>
      </c>
      <c r="AD186" s="56">
        <f>IF(基础状态预期!P197="",0,求节点($R$6:$R$40,V$6:V$40,基础状态预期!P197)*基础状态预期!H197)</f>
        <v>0</v>
      </c>
      <c r="AE186" s="56">
        <f>SUM(AA186:AD186)</f>
        <v>22526.575874669004</v>
      </c>
    </row>
    <row r="187" spans="25:31" x14ac:dyDescent="0.15">
      <c r="Y187" s="133">
        <v>5</v>
      </c>
      <c r="Z187" s="9">
        <f>基础状态预期!C198</f>
        <v>19.288856680060892</v>
      </c>
      <c r="AA187" s="56">
        <f>IF(基础状态预期!M198="",0,求节点($R$6:$R$40,S$6:S$40,基础状态预期!M198)*基础状态预期!E198)</f>
        <v>8631.7548616063141</v>
      </c>
      <c r="AB187" s="56">
        <f>IF(基础状态预期!N198="",0,求节点($R$6:$R$40,T$6:T$40,基础状态预期!N198)*基础状态预期!F198)</f>
        <v>20744.264049669691</v>
      </c>
      <c r="AC187" s="56">
        <f>IF(基础状态预期!O198="",0,求节点($R$6:$R$40,U$6:U$40,基础状态预期!O198)*基础状态预期!G198)</f>
        <v>33600</v>
      </c>
      <c r="AD187" s="56">
        <f>IF(基础状态预期!P198="",0,求节点($R$6:$R$40,V$6:V$40,基础状态预期!P198)*基础状态预期!H198)</f>
        <v>0</v>
      </c>
      <c r="AE187" s="56">
        <f t="shared" ref="AE187:AE195" si="16">SUM(AA187:AD187)</f>
        <v>62976.018911276005</v>
      </c>
    </row>
    <row r="188" spans="25:31" x14ac:dyDescent="0.15">
      <c r="Y188" s="133">
        <v>6</v>
      </c>
      <c r="Z188" s="9">
        <f>基础状态预期!C199</f>
        <v>27.144641112884834</v>
      </c>
      <c r="AA188" s="56">
        <f>IF(基础状态预期!M199="",0,求节点($R$6:$R$40,S$6:S$40,基础状态预期!M199)*基础状态预期!E199)</f>
        <v>12913.811977552725</v>
      </c>
      <c r="AB188" s="56">
        <f>IF(基础状态预期!N199="",0,求节点($R$6:$R$40,T$6:T$40,基础状态预期!N199)*基础状态预期!F199)</f>
        <v>31927.757179455795</v>
      </c>
      <c r="AC188" s="56">
        <f>IF(基础状态预期!O199="",0,求节点($R$6:$R$40,U$6:U$40,基础状态预期!O199)*基础状态预期!G199)</f>
        <v>55200</v>
      </c>
      <c r="AD188" s="56">
        <f>IF(基础状态预期!P199="",0,求节点($R$6:$R$40,V$6:V$40,基础状态预期!P199)*基础状态预期!H199)</f>
        <v>0</v>
      </c>
      <c r="AE188" s="56">
        <f t="shared" si="16"/>
        <v>100041.56915700852</v>
      </c>
    </row>
    <row r="189" spans="25:31" x14ac:dyDescent="0.15">
      <c r="Y189" s="133">
        <v>7</v>
      </c>
      <c r="Z189" s="9">
        <f>基础状态预期!C200</f>
        <v>33.399598377161809</v>
      </c>
      <c r="AA189" s="56">
        <f>IF(基础状态预期!M200="",0,求节点($R$6:$R$40,S$6:S$40,基础状态预期!M200)*基础状态预期!E200)</f>
        <v>17491.451287246553</v>
      </c>
      <c r="AB189" s="56">
        <f>IF(基础状态预期!N200="",0,求节点($R$6:$R$40,T$6:T$40,基础状态预期!N200)*基础状态预期!F200)</f>
        <v>43620.154920060391</v>
      </c>
      <c r="AC189" s="56">
        <f>IF(基础状态预期!O200="",0,求节点($R$6:$R$40,U$6:U$40,基础状态预期!O200)*基础状态预期!G200)</f>
        <v>75769.164302329591</v>
      </c>
      <c r="AD189" s="56">
        <f>IF(基础状态预期!P200="",0,求节点($R$6:$R$40,V$6:V$40,基础状态预期!P200)*基础状态预期!H200)</f>
        <v>0</v>
      </c>
      <c r="AE189" s="56">
        <f t="shared" si="16"/>
        <v>136880.77050963655</v>
      </c>
    </row>
    <row r="190" spans="25:31" x14ac:dyDescent="0.15">
      <c r="Y190" s="133">
        <v>8</v>
      </c>
      <c r="Z190" s="9">
        <f>基础状态预期!C201</f>
        <v>38.848984787984186</v>
      </c>
      <c r="AA190" s="56">
        <f>IF(基础状态预期!M201="",0,求节点($R$6:$R$40,S$6:S$40,基础状态预期!M201)*基础状态预期!E201)</f>
        <v>21880.350325345607</v>
      </c>
      <c r="AB190" s="56">
        <f>IF(基础状态预期!N201="",0,求节点($R$6:$R$40,T$6:T$40,基础状态预期!N201)*基础状态预期!F201)</f>
        <v>57826.621743248135</v>
      </c>
      <c r="AC190" s="56">
        <f>IF(基础状态预期!O201="",0,求节点($R$6:$R$40,U$6:U$40,基础状态预期!O201)*基础状态预期!G201)</f>
        <v>101025.10532133</v>
      </c>
      <c r="AD190" s="56">
        <f>IF(基础状态预期!P201="",0,求节点($R$6:$R$40,V$6:V$40,基础状态预期!P201)*基础状态预期!H201)</f>
        <v>0</v>
      </c>
      <c r="AE190" s="56">
        <f t="shared" si="16"/>
        <v>180732.07738992374</v>
      </c>
    </row>
    <row r="191" spans="25:31" x14ac:dyDescent="0.15">
      <c r="Y191" s="133">
        <v>9</v>
      </c>
      <c r="Z191" s="9">
        <f>基础状态预期!C202</f>
        <v>42.643360270022924</v>
      </c>
      <c r="AA191" s="56">
        <f>IF(基础状态预期!M202="",0,求节点($R$6:$R$40,S$6:S$40,基础状态预期!M202)*基础状态预期!E202)</f>
        <v>26267.254663802178</v>
      </c>
      <c r="AB191" s="56">
        <f>IF(基础状态预期!N202="",0,求节点($R$6:$R$40,T$6:T$40,基础状态预期!N202)*基础状态预期!F202)</f>
        <v>70694.240472029895</v>
      </c>
      <c r="AC191" s="56">
        <f>IF(基础状态预期!O202="",0,求节点($R$6:$R$40,U$6:U$40,基础状态预期!O202)*基础状态预期!G202)</f>
        <v>124212.94170629737</v>
      </c>
      <c r="AD191" s="56">
        <f>IF(基础状态预期!P202="",0,求节点($R$6:$R$40,V$6:V$40,基础状态预期!P202)*基础状态预期!H202)</f>
        <v>0</v>
      </c>
      <c r="AE191" s="56">
        <f t="shared" si="16"/>
        <v>221174.43684212945</v>
      </c>
    </row>
    <row r="192" spans="25:31" x14ac:dyDescent="0.15">
      <c r="Y192" s="133">
        <v>10</v>
      </c>
      <c r="Z192" s="9">
        <f>基础状态预期!C203</f>
        <v>48.493134765265182</v>
      </c>
      <c r="AA192" s="56">
        <f>IF(基础状态预期!M203="",0,求节点($R$6:$R$40,S$6:S$40,基础状态预期!M203)*基础状态预期!E203)</f>
        <v>29000</v>
      </c>
      <c r="AB192" s="56">
        <f>IF(基础状态预期!N203="",0,求节点($R$6:$R$40,T$6:T$40,基础状态预期!N203)*基础状态预期!F203)</f>
        <v>93322.009643457161</v>
      </c>
      <c r="AC192" s="56">
        <f>IF(基础状态预期!O203="",0,求节点($R$6:$R$40,U$6:U$40,基础状态预期!O203)*基础状态预期!G203)</f>
        <v>167658.25851543772</v>
      </c>
      <c r="AD192" s="56">
        <f>IF(基础状态预期!P203="",0,求节点($R$6:$R$40,V$6:V$40,基础状态预期!P203)*基础状态预期!H203)</f>
        <v>0</v>
      </c>
      <c r="AE192" s="56">
        <f t="shared" si="16"/>
        <v>289980.26815889485</v>
      </c>
    </row>
    <row r="193" spans="25:32" x14ac:dyDescent="0.15">
      <c r="Y193" s="133">
        <v>11</v>
      </c>
      <c r="Z193" s="9">
        <f>基础状态预期!C204</f>
        <v>52.559419343629337</v>
      </c>
      <c r="AA193" s="56">
        <f>IF(基础状态预期!M204="",0,求节点($R$6:$R$40,S$6:S$40,基础状态预期!M204)*基础状态预期!E204)</f>
        <v>29000</v>
      </c>
      <c r="AB193" s="56">
        <f>IF(基础状态预期!N204="",0,求节点($R$6:$R$40,T$6:T$40,基础状态预期!N204)*基础状态预期!F204)</f>
        <v>114062.46226690334</v>
      </c>
      <c r="AC193" s="56">
        <f>IF(基础状态预期!O204="",0,求节点($R$6:$R$40,U$6:U$40,基础状态预期!O204)*基础状态预期!G204)</f>
        <v>205904.26907875488</v>
      </c>
      <c r="AD193" s="56">
        <f>IF(基础状态预期!P204="",0,求节点($R$6:$R$40,V$6:V$40,基础状态预期!P204)*基础状态预期!H204)</f>
        <v>0</v>
      </c>
      <c r="AE193" s="56">
        <f t="shared" si="16"/>
        <v>348966.73134565819</v>
      </c>
    </row>
    <row r="194" spans="25:32" x14ac:dyDescent="0.15">
      <c r="Y194" s="133">
        <v>12</v>
      </c>
      <c r="Z194" s="9">
        <f>基础状态预期!C205</f>
        <v>58.560986008166232</v>
      </c>
      <c r="AA194" s="56">
        <f>IF(基础状态预期!M205="",0,求节点($R$6:$R$40,S$6:S$40,基础状态预期!M205)*基础状态预期!E205)</f>
        <v>29000</v>
      </c>
      <c r="AB194" s="56">
        <f>IF(基础状态预期!N205="",0,求节点($R$6:$R$40,T$6:T$40,基础状态预期!N205)*基础状态预期!F205)</f>
        <v>145142.99182570004</v>
      </c>
      <c r="AC194" s="56">
        <f>IF(基础状态预期!O205="",0,求节点($R$6:$R$40,U$6:U$40,基础状态预期!O205)*基础状态预期!G205)</f>
        <v>268173.43438611802</v>
      </c>
      <c r="AD194" s="56">
        <f>IF(基础状态预期!P205="",0,求节点($R$6:$R$40,V$6:V$40,基础状态预期!P205)*基础状态预期!H205)</f>
        <v>0</v>
      </c>
      <c r="AE194" s="56">
        <f t="shared" si="16"/>
        <v>442316.42621181806</v>
      </c>
    </row>
    <row r="195" spans="25:32" x14ac:dyDescent="0.15">
      <c r="Y195" s="133">
        <v>13</v>
      </c>
      <c r="Z195" s="9">
        <f>基础状态预期!C206</f>
        <v>64.247064283227857</v>
      </c>
      <c r="AA195" s="56">
        <f>IF(基础状态预期!M206="",0,求节点($R$6:$R$40,S$6:S$40,基础状态预期!M206)*基础状态预期!E206)</f>
        <v>29000</v>
      </c>
      <c r="AB195" s="56">
        <f>IF(基础状态预期!N206="",0,求节点($R$6:$R$40,T$6:T$40,基础状态预期!N206)*基础状态预期!F206)</f>
        <v>185600</v>
      </c>
      <c r="AC195" s="56">
        <f>IF(基础状态预期!O206="",0,求节点($R$6:$R$40,U$6:U$40,基础状态预期!O206)*基础状态预期!G206)</f>
        <v>348163.56838806032</v>
      </c>
      <c r="AD195" s="56">
        <f>IF(基础状态预期!P206="",0,求节点($R$6:$R$40,V$6:V$40,基础状态预期!P206)*基础状态预期!H206)</f>
        <v>9600</v>
      </c>
      <c r="AE195" s="56">
        <f t="shared" si="16"/>
        <v>572363.56838806032</v>
      </c>
    </row>
    <row r="196" spans="25:32" x14ac:dyDescent="0.15">
      <c r="Y196" s="133">
        <v>14</v>
      </c>
      <c r="Z196" s="66">
        <f>基础状态预期!C207</f>
        <v>68.518369035696878</v>
      </c>
      <c r="AA196" s="66">
        <f>IF(基础状态预期!M207="",0,求节点($R$6:$R$40,S$6:S$40,基础状态预期!M207)*基础状态预期!E207)</f>
        <v>29000</v>
      </c>
      <c r="AB196" s="66">
        <f>IF(基础状态预期!N207="",0,求节点($R$6:$R$40,T$6:T$40,基础状态预期!N207)*基础状态预期!F207)</f>
        <v>185600</v>
      </c>
      <c r="AC196" s="66">
        <f>IF(基础状态预期!O207="",0,求节点($R$6:$R$40,U$6:U$40,基础状态预期!O207)*基础状态预期!G207)</f>
        <v>405256.26119701081</v>
      </c>
      <c r="AD196" s="66">
        <f>IF(基础状态预期!P207="",0,求节点($R$6:$R$40,V$6:V$40,基础状态预期!P207)*基础状态预期!H207)</f>
        <v>24000</v>
      </c>
      <c r="AE196" s="66">
        <f t="shared" ref="AE196:AE201" si="17">SUM(AA196:AD196)</f>
        <v>643856.26119701075</v>
      </c>
    </row>
    <row r="197" spans="25:32" x14ac:dyDescent="0.15">
      <c r="Y197" s="133">
        <v>15</v>
      </c>
      <c r="Z197" s="66">
        <f>基础状态预期!C208</f>
        <v>71.7664716439551</v>
      </c>
      <c r="AA197" s="66">
        <f>IF(基础状态预期!M208="",0,求节点($R$6:$R$40,S$6:S$40,基础状态预期!M208)*基础状态预期!E208)</f>
        <v>29000</v>
      </c>
      <c r="AB197" s="66">
        <f>IF(基础状态预期!N208="",0,求节点($R$6:$R$40,T$6:T$40,基础状态预期!N208)*基础状态预期!F208)</f>
        <v>185600</v>
      </c>
      <c r="AC197" s="66">
        <f>IF(基础状态预期!O208="",0,求节点($R$6:$R$40,U$6:U$40,基础状态预期!O208)*基础状态预期!G208)</f>
        <v>449779.36171695066</v>
      </c>
      <c r="AD197" s="66">
        <f>IF(基础状态预期!P208="",0,求节点($R$6:$R$40,V$6:V$40,基础状态预期!P208)*基础状态预期!H208)</f>
        <v>57603.842730117773</v>
      </c>
      <c r="AE197" s="66">
        <f t="shared" si="17"/>
        <v>721983.20444706839</v>
      </c>
    </row>
    <row r="198" spans="25:32" x14ac:dyDescent="0.15">
      <c r="Y198" s="133">
        <v>16</v>
      </c>
      <c r="Z198" s="66">
        <f>基础状态预期!C209</f>
        <v>74.370993278111257</v>
      </c>
      <c r="AA198" s="66">
        <f>IF(基础状态预期!M209="",0,求节点($R$6:$R$40,S$6:S$40,基础状态预期!M209)*基础状态预期!E209)</f>
        <v>29000</v>
      </c>
      <c r="AB198" s="66">
        <f>IF(基础状态预期!N209="",0,求节点($R$6:$R$40,T$6:T$40,基础状态预期!N209)*基础状态预期!F209)</f>
        <v>185600</v>
      </c>
      <c r="AC198" s="66">
        <f>IF(基础状态预期!O209="",0,求节点($R$6:$R$40,U$6:U$40,基础状态预期!O209)*基础状态预期!G209)</f>
        <v>494302.46223689063</v>
      </c>
      <c r="AD198" s="66">
        <f>IF(基础状态预期!P209="",0,求节点($R$6:$R$40,V$6:V$40,基础状态预期!P209)*基础状态预期!H209)</f>
        <v>85431.394170858897</v>
      </c>
      <c r="AE198" s="66">
        <f t="shared" si="17"/>
        <v>794333.85640774947</v>
      </c>
    </row>
    <row r="199" spans="25:32" x14ac:dyDescent="0.15">
      <c r="Y199" s="133">
        <v>17</v>
      </c>
      <c r="Z199" s="66">
        <f>基础状态预期!C210</f>
        <v>77.234275947206214</v>
      </c>
      <c r="AA199" s="66">
        <f>IF(基础状态预期!M210="",0,求节点($R$6:$R$40,S$6:S$40,基础状态预期!M210)*基础状态预期!E210)</f>
        <v>29000</v>
      </c>
      <c r="AB199" s="66">
        <f>IF(基础状态预期!N210="",0,求节点($R$6:$R$40,T$6:T$40,基础状态预期!N210)*基础状态预期!F210)</f>
        <v>185600</v>
      </c>
      <c r="AC199" s="66">
        <f>IF(基础状态预期!O210="",0,求节点($R$6:$R$40,U$6:U$40,基础状态预期!O210)*基础状态预期!G210)</f>
        <v>553666.59626347688</v>
      </c>
      <c r="AD199" s="66">
        <f>IF(基础状态预期!P210="",0,求节点($R$6:$R$40,V$6:V$40,基础状态预期!P210)*基础状态预期!H210)</f>
        <v>120828.64178919618</v>
      </c>
      <c r="AE199" s="66">
        <f t="shared" si="17"/>
        <v>889095.23805267306</v>
      </c>
    </row>
    <row r="200" spans="25:32" x14ac:dyDescent="0.15">
      <c r="Y200" s="133">
        <v>18</v>
      </c>
      <c r="Z200" s="66">
        <f>基础状态预期!C211</f>
        <v>79.725666247801229</v>
      </c>
      <c r="AA200" s="66">
        <f>IF(基础状态预期!M211="",0,求节点($R$6:$R$40,S$6:S$40,基础状态预期!M211)*基础状态预期!E211)</f>
        <v>29000</v>
      </c>
      <c r="AB200" s="66">
        <f>IF(基础状态预期!N211="",0,求节点($R$6:$R$40,T$6:T$40,基础状态预期!N211)*基础状态预期!F211)</f>
        <v>185600</v>
      </c>
      <c r="AC200" s="66">
        <f>IF(基础状态预期!O211="",0,求节点($R$6:$R$40,U$6:U$40,基础状态预期!O211)*基础状态预期!G211)</f>
        <v>556800</v>
      </c>
      <c r="AD200" s="66">
        <f>IF(基础状态预期!P211="",0,求节点($R$6:$R$40,V$6:V$40,基础状态预期!P211)*基础状态预期!H211)</f>
        <v>151521.57450627774</v>
      </c>
      <c r="AE200" s="66">
        <f t="shared" si="17"/>
        <v>922921.57450627768</v>
      </c>
    </row>
    <row r="201" spans="25:32" x14ac:dyDescent="0.15">
      <c r="Y201" s="133">
        <v>19</v>
      </c>
      <c r="Z201" s="66">
        <f>基础状态预期!C212</f>
        <v>81.863982387630472</v>
      </c>
      <c r="AA201" s="66">
        <f>IF(基础状态预期!M212="",0,求节点($R$6:$R$40,S$6:S$40,基础状态预期!M212)*基础状态预期!E212)</f>
        <v>29000</v>
      </c>
      <c r="AB201" s="66">
        <f>IF(基础状态预期!N212="",0,求节点($R$6:$R$40,T$6:T$40,基础状态预期!N212)*基础状态预期!F212)</f>
        <v>185600</v>
      </c>
      <c r="AC201" s="66">
        <f>IF(基础状态预期!O212="",0,求节点($R$6:$R$40,U$6:U$40,基础状态预期!O212)*基础状态预期!G212)</f>
        <v>556800</v>
      </c>
      <c r="AD201" s="66">
        <f>IF(基础状态预期!P212="",0,求节点($R$6:$R$40,V$6:V$40,基础状态预期!P212)*基础状态预期!H212)</f>
        <v>181019.2808548921</v>
      </c>
      <c r="AE201" s="66">
        <f t="shared" si="17"/>
        <v>952419.2808548921</v>
      </c>
    </row>
    <row r="202" spans="25:32" x14ac:dyDescent="0.15">
      <c r="Y202" s="133">
        <v>20</v>
      </c>
      <c r="Z202" s="132">
        <f>基础状态预期!C213</f>
        <v>83.667042947574714</v>
      </c>
      <c r="AA202" s="132">
        <f>IF(基础状态预期!M213="",0,求节点($R$6:$R$40,S$6:S$40,基础状态预期!M213)*基础状态预期!E213)</f>
        <v>29000</v>
      </c>
      <c r="AB202" s="132">
        <f>IF(基础状态预期!N213="",0,求节点($R$6:$R$40,T$6:T$40,基础状态预期!N213)*基础状态预期!F213)</f>
        <v>185600</v>
      </c>
      <c r="AC202" s="132">
        <f>IF(基础状态预期!O213="",0,求节点($R$6:$R$40,U$6:U$40,基础状态预期!O213)*基础状态预期!G213)</f>
        <v>556800</v>
      </c>
      <c r="AD202" s="132">
        <f>IF(基础状态预期!P213="",0,求节点($R$6:$R$40,V$6:V$40,基础状态预期!P213)*基础状态预期!H213)</f>
        <v>210230.69364139758</v>
      </c>
      <c r="AE202" s="132">
        <f t="shared" ref="AE202:AE224" si="18">SUM(AA202:AD202)</f>
        <v>981630.69364139764</v>
      </c>
      <c r="AF202" s="133"/>
    </row>
    <row r="203" spans="25:32" x14ac:dyDescent="0.15">
      <c r="Y203" s="133">
        <v>21</v>
      </c>
      <c r="Z203" s="132">
        <f>基础状态预期!C214</f>
        <v>86.154780808490059</v>
      </c>
      <c r="AA203" s="132">
        <f>IF(基础状态预期!M214="",0,求节点($R$6:$R$40,S$6:S$40,基础状态预期!M214)*基础状态预期!E214)</f>
        <v>29000</v>
      </c>
      <c r="AB203" s="132">
        <f>IF(基础状态预期!N214="",0,求节点($R$6:$R$40,T$6:T$40,基础状态预期!N214)*基础状态预期!F214)</f>
        <v>185600</v>
      </c>
      <c r="AC203" s="132">
        <f>IF(基础状态预期!O214="",0,求节点($R$6:$R$40,U$6:U$40,基础状态预期!O214)*基础状态预期!G214)</f>
        <v>556800</v>
      </c>
      <c r="AD203" s="132">
        <f>IF(基础状态预期!P214="",0,求节点($R$6:$R$40,V$6:V$40,基础状态预期!P214)*基础状态预期!H214)</f>
        <v>246420.49799511291</v>
      </c>
      <c r="AE203" s="132">
        <f t="shared" si="18"/>
        <v>1017820.4979951129</v>
      </c>
      <c r="AF203" s="133"/>
    </row>
    <row r="204" spans="25:32" x14ac:dyDescent="0.15">
      <c r="Y204" s="133">
        <v>22</v>
      </c>
      <c r="Z204" s="132">
        <f>基础状态预期!C215</f>
        <v>90.480184629206022</v>
      </c>
      <c r="AA204" s="132">
        <f>IF(基础状态预期!M215="",0,求节点($R$6:$R$40,S$6:S$40,基础状态预期!M215)*基础状态预期!E215)</f>
        <v>29000</v>
      </c>
      <c r="AB204" s="132">
        <f>IF(基础状态预期!N215="",0,求节点($R$6:$R$40,T$6:T$40,基础状态预期!N215)*基础状态预期!F215)</f>
        <v>185600</v>
      </c>
      <c r="AC204" s="132">
        <f>IF(基础状态预期!O215="",0,求节点($R$6:$R$40,U$6:U$40,基础状态预期!O215)*基础状态预期!G215)</f>
        <v>556800</v>
      </c>
      <c r="AD204" s="132">
        <f>IF(基础状态预期!P215="",0,求节点($R$6:$R$40,V$6:V$40,基础状态预期!P215)*基础状态预期!H215)</f>
        <v>312343.15767993079</v>
      </c>
      <c r="AE204" s="132">
        <f t="shared" si="18"/>
        <v>1083743.1576799308</v>
      </c>
      <c r="AF204" s="133"/>
    </row>
    <row r="205" spans="25:32" x14ac:dyDescent="0.15">
      <c r="Y205" s="133">
        <v>23</v>
      </c>
      <c r="Z205" s="132">
        <f>基础状态预期!C216</f>
        <v>93.6774218048877</v>
      </c>
      <c r="AA205" s="132">
        <f>IF(基础状态预期!M216="",0,求节点($R$6:$R$40,S$6:S$40,基础状态预期!M216)*基础状态预期!E216)</f>
        <v>29000</v>
      </c>
      <c r="AB205" s="132">
        <f>IF(基础状态预期!N216="",0,求节点($R$6:$R$40,T$6:T$40,基础状态预期!N216)*基础状态预期!F216)</f>
        <v>185600</v>
      </c>
      <c r="AC205" s="132">
        <f>IF(基础状态预期!O216="",0,求节点($R$6:$R$40,U$6:U$40,基础状态预期!O216)*基础状态预期!G216)</f>
        <v>556800</v>
      </c>
      <c r="AD205" s="132">
        <f>IF(基础状态预期!P216="",0,求节点($R$6:$R$40,V$6:V$40,基础状态预期!P216)*基础状态预期!H216)</f>
        <v>371200</v>
      </c>
      <c r="AE205" s="132">
        <f t="shared" si="18"/>
        <v>1142600</v>
      </c>
      <c r="AF205" s="133"/>
    </row>
    <row r="206" spans="25:32" x14ac:dyDescent="0.15">
      <c r="Y206" s="133">
        <v>24</v>
      </c>
      <c r="Z206" s="132">
        <f>基础状态预期!C217</f>
        <v>97.125654465362558</v>
      </c>
      <c r="AA206" s="132">
        <f>IF(基础状态预期!M217="",0,求节点($R$6:$R$40,S$6:S$40,基础状态预期!M217)*基础状态预期!E217)</f>
        <v>29000</v>
      </c>
      <c r="AB206" s="132">
        <f>IF(基础状态预期!N217="",0,求节点($R$6:$R$40,T$6:T$40,基础状态预期!N217)*基础状态预期!F217)</f>
        <v>185600</v>
      </c>
      <c r="AC206" s="132">
        <f>IF(基础状态预期!O217="",0,求节点($R$6:$R$40,U$6:U$40,基础状态预期!O217)*基础状态预期!G217)</f>
        <v>556800</v>
      </c>
      <c r="AD206" s="132">
        <f>IF(基础状态预期!P217="",0,求节点($R$6:$R$40,V$6:V$40,基础状态预期!P217)*基础状态预期!H217)</f>
        <v>371200</v>
      </c>
      <c r="AE206" s="132">
        <f t="shared" si="18"/>
        <v>1142600</v>
      </c>
      <c r="AF206" s="133"/>
    </row>
    <row r="207" spans="25:32" x14ac:dyDescent="0.15">
      <c r="Y207" s="133">
        <v>25</v>
      </c>
      <c r="Z207" s="132">
        <f>基础状态预期!C218</f>
        <v>100.89689545435591</v>
      </c>
      <c r="AA207" s="132">
        <f>IF(基础状态预期!M218="",0,求节点($R$6:$R$40,S$6:S$40,基础状态预期!M218)*基础状态预期!E218)</f>
        <v>29000</v>
      </c>
      <c r="AB207" s="132">
        <f>IF(基础状态预期!N218="",0,求节点($R$6:$R$40,T$6:T$40,基础状态预期!N218)*基础状态预期!F218)</f>
        <v>185600</v>
      </c>
      <c r="AC207" s="132">
        <f>IF(基础状态预期!O218="",0,求节点($R$6:$R$40,U$6:U$40,基础状态预期!O218)*基础状态预期!G218)</f>
        <v>556800</v>
      </c>
      <c r="AD207" s="132">
        <f>IF(基础状态预期!P218="",0,求节点($R$6:$R$40,V$6:V$40,基础状态预期!P218)*基础状态预期!H218)</f>
        <v>371200</v>
      </c>
      <c r="AE207" s="132">
        <f t="shared" si="18"/>
        <v>1142600</v>
      </c>
      <c r="AF207" s="133"/>
    </row>
    <row r="208" spans="25:32" x14ac:dyDescent="0.15">
      <c r="Y208" s="133">
        <v>26</v>
      </c>
      <c r="Z208" s="132">
        <f>基础状态预期!C219</f>
        <v>104.52148587104635</v>
      </c>
      <c r="AA208" s="132">
        <f>IF(基础状态预期!M219="",0,求节点($R$6:$R$40,S$6:S$40,基础状态预期!M219)*基础状态预期!E219)</f>
        <v>29000</v>
      </c>
      <c r="AB208" s="132">
        <f>IF(基础状态预期!N219="",0,求节点($R$6:$R$40,T$6:T$40,基础状态预期!N219)*基础状态预期!F219)</f>
        <v>185600</v>
      </c>
      <c r="AC208" s="132">
        <f>IF(基础状态预期!O219="",0,求节点($R$6:$R$40,U$6:U$40,基础状态预期!O219)*基础状态预期!G219)</f>
        <v>556800</v>
      </c>
      <c r="AD208" s="132">
        <f>IF(基础状态预期!P219="",0,求节点($R$6:$R$40,V$6:V$40,基础状态预期!P219)*基础状态预期!H219)</f>
        <v>371200</v>
      </c>
      <c r="AE208" s="132">
        <f t="shared" si="18"/>
        <v>1142600</v>
      </c>
      <c r="AF208" s="133"/>
    </row>
    <row r="209" spans="25:32" x14ac:dyDescent="0.15">
      <c r="Y209" s="133">
        <v>27</v>
      </c>
      <c r="Z209" s="132">
        <f>基础状态预期!C220</f>
        <v>108.05586950728798</v>
      </c>
      <c r="AA209" s="132">
        <f>IF(基础状态预期!M220="",0,求节点($R$6:$R$40,S$6:S$40,基础状态预期!M220)*基础状态预期!E220)</f>
        <v>29000</v>
      </c>
      <c r="AB209" s="132">
        <f>IF(基础状态预期!N220="",0,求节点($R$6:$R$40,T$6:T$40,基础状态预期!N220)*基础状态预期!F220)</f>
        <v>185600</v>
      </c>
      <c r="AC209" s="132">
        <f>IF(基础状态预期!O220="",0,求节点($R$6:$R$40,U$6:U$40,基础状态预期!O220)*基础状态预期!G220)</f>
        <v>556800</v>
      </c>
      <c r="AD209" s="132">
        <f>IF(基础状态预期!P220="",0,求节点($R$6:$R$40,V$6:V$40,基础状态预期!P220)*基础状态预期!H220)</f>
        <v>371200</v>
      </c>
      <c r="AE209" s="132">
        <f t="shared" si="18"/>
        <v>1142600</v>
      </c>
      <c r="AF209" s="133"/>
    </row>
    <row r="210" spans="25:32" x14ac:dyDescent="0.15">
      <c r="Y210" s="133">
        <v>28</v>
      </c>
      <c r="Z210" s="132">
        <f>基础状态预期!C221</f>
        <v>111.54601176466306</v>
      </c>
      <c r="AA210" s="132">
        <f>IF(基础状态预期!M221="",0,求节点($R$6:$R$40,S$6:S$40,基础状态预期!M221)*基础状态预期!E221)</f>
        <v>29000</v>
      </c>
      <c r="AB210" s="132">
        <f>IF(基础状态预期!N221="",0,求节点($R$6:$R$40,T$6:T$40,基础状态预期!N221)*基础状态预期!F221)</f>
        <v>185600</v>
      </c>
      <c r="AC210" s="132">
        <f>IF(基础状态预期!O221="",0,求节点($R$6:$R$40,U$6:U$40,基础状态预期!O221)*基础状态预期!G221)</f>
        <v>556800</v>
      </c>
      <c r="AD210" s="132">
        <f>IF(基础状态预期!P221="",0,求节点($R$6:$R$40,V$6:V$40,基础状态预期!P221)*基础状态预期!H221)</f>
        <v>371200</v>
      </c>
      <c r="AE210" s="132">
        <f t="shared" si="18"/>
        <v>1142600</v>
      </c>
      <c r="AF210" s="133"/>
    </row>
    <row r="211" spans="25:32" x14ac:dyDescent="0.15">
      <c r="Y211" s="133">
        <v>29</v>
      </c>
      <c r="Z211" s="132">
        <f>基础状态预期!C222</f>
        <v>115.20444967370992</v>
      </c>
      <c r="AA211" s="132">
        <f>IF(基础状态预期!M222="",0,求节点($R$6:$R$40,S$6:S$40,基础状态预期!M222)*基础状态预期!E222)</f>
        <v>29000</v>
      </c>
      <c r="AB211" s="132">
        <f>IF(基础状态预期!N222="",0,求节点($R$6:$R$40,T$6:T$40,基础状态预期!N222)*基础状态预期!F222)</f>
        <v>185600</v>
      </c>
      <c r="AC211" s="132">
        <f>IF(基础状态预期!O222="",0,求节点($R$6:$R$40,U$6:U$40,基础状态预期!O222)*基础状态预期!G222)</f>
        <v>556800</v>
      </c>
      <c r="AD211" s="132">
        <f>IF(基础状态预期!P222="",0,求节点($R$6:$R$40,V$6:V$40,基础状态预期!P222)*基础状态预期!H222)</f>
        <v>371200</v>
      </c>
      <c r="AE211" s="132">
        <f t="shared" si="18"/>
        <v>1142600</v>
      </c>
      <c r="AF211" s="133"/>
    </row>
    <row r="212" spans="25:32" x14ac:dyDescent="0.15">
      <c r="Y212" s="133">
        <v>30</v>
      </c>
      <c r="Z212" s="132">
        <f>基础状态预期!C223</f>
        <v>118.75432507225094</v>
      </c>
      <c r="AA212" s="132">
        <f>IF(基础状态预期!M223="",0,求节点($R$6:$R$40,S$6:S$40,基础状态预期!M223)*基础状态预期!E223)</f>
        <v>29000</v>
      </c>
      <c r="AB212" s="132">
        <f>IF(基础状态预期!N223="",0,求节点($R$6:$R$40,T$6:T$40,基础状态预期!N223)*基础状态预期!F223)</f>
        <v>185600</v>
      </c>
      <c r="AC212" s="132">
        <f>IF(基础状态预期!O223="",0,求节点($R$6:$R$40,U$6:U$40,基础状态预期!O223)*基础状态预期!G223)</f>
        <v>556800</v>
      </c>
      <c r="AD212" s="132">
        <f>IF(基础状态预期!P223="",0,求节点($R$6:$R$40,V$6:V$40,基础状态预期!P223)*基础状态预期!H223)</f>
        <v>371200</v>
      </c>
      <c r="AE212" s="132">
        <f t="shared" si="18"/>
        <v>1142600</v>
      </c>
      <c r="AF212" s="133"/>
    </row>
    <row r="213" spans="25:32" x14ac:dyDescent="0.15">
      <c r="Y213" s="133">
        <v>31</v>
      </c>
      <c r="Z213" s="132">
        <f>基础状态预期!C224</f>
        <v>122.26514676047371</v>
      </c>
      <c r="AA213" s="132">
        <f>IF(基础状态预期!M224="",0,求节点($R$6:$R$40,S$6:S$40,基础状态预期!M224)*基础状态预期!E224)</f>
        <v>29000</v>
      </c>
      <c r="AB213" s="132">
        <f>IF(基础状态预期!N224="",0,求节点($R$6:$R$40,T$6:T$40,基础状态预期!N224)*基础状态预期!F224)</f>
        <v>185600</v>
      </c>
      <c r="AC213" s="132">
        <f>IF(基础状态预期!O224="",0,求节点($R$6:$R$40,U$6:U$40,基础状态预期!O224)*基础状态预期!G224)</f>
        <v>556800</v>
      </c>
      <c r="AD213" s="132">
        <f>IF(基础状态预期!P224="",0,求节点($R$6:$R$40,V$6:V$40,基础状态预期!P224)*基础状态预期!H224)</f>
        <v>371200</v>
      </c>
      <c r="AE213" s="132">
        <f t="shared" si="18"/>
        <v>1142600</v>
      </c>
      <c r="AF213" s="133"/>
    </row>
    <row r="214" spans="25:32" x14ac:dyDescent="0.15">
      <c r="Y214" s="133">
        <v>32</v>
      </c>
      <c r="Z214" s="132">
        <f>基础状态预期!C225</f>
        <v>125.84855083483956</v>
      </c>
      <c r="AA214" s="132">
        <f>IF(基础状态预期!M225="",0,求节点($R$6:$R$40,S$6:S$40,基础状态预期!M225)*基础状态预期!E225)</f>
        <v>29000</v>
      </c>
      <c r="AB214" s="132">
        <f>IF(基础状态预期!N225="",0,求节点($R$6:$R$40,T$6:T$40,基础状态预期!N225)*基础状态预期!F225)</f>
        <v>185600</v>
      </c>
      <c r="AC214" s="132">
        <f>IF(基础状态预期!O225="",0,求节点($R$6:$R$40,U$6:U$40,基础状态预期!O225)*基础状态预期!G225)</f>
        <v>556800</v>
      </c>
      <c r="AD214" s="132">
        <f>IF(基础状态预期!P225="",0,求节点($R$6:$R$40,V$6:V$40,基础状态预期!P225)*基础状态预期!H225)</f>
        <v>371200</v>
      </c>
      <c r="AE214" s="132">
        <f t="shared" si="18"/>
        <v>1142600</v>
      </c>
      <c r="AF214" s="133"/>
    </row>
    <row r="215" spans="25:32" x14ac:dyDescent="0.15">
      <c r="Y215" s="133">
        <v>33</v>
      </c>
      <c r="Z215" s="132">
        <f>基础状态预期!C226</f>
        <v>129.43528964176323</v>
      </c>
      <c r="AA215" s="132">
        <f>IF(基础状态预期!M226="",0,求节点($R$6:$R$40,S$6:S$40,基础状态预期!M226)*基础状态预期!E226)</f>
        <v>29000</v>
      </c>
      <c r="AB215" s="132">
        <f>IF(基础状态预期!N226="",0,求节点($R$6:$R$40,T$6:T$40,基础状态预期!N226)*基础状态预期!F226)</f>
        <v>185600</v>
      </c>
      <c r="AC215" s="132">
        <f>IF(基础状态预期!O226="",0,求节点($R$6:$R$40,U$6:U$40,基础状态预期!O226)*基础状态预期!G226)</f>
        <v>556800</v>
      </c>
      <c r="AD215" s="132">
        <f>IF(基础状态预期!P226="",0,求节点($R$6:$R$40,V$6:V$40,基础状态预期!P226)*基础状态预期!H226)</f>
        <v>371200</v>
      </c>
      <c r="AE215" s="132">
        <f t="shared" si="18"/>
        <v>1142600</v>
      </c>
      <c r="AF215" s="133"/>
    </row>
    <row r="216" spans="25:32" x14ac:dyDescent="0.15">
      <c r="Y216" s="133">
        <v>34</v>
      </c>
      <c r="Z216" s="132">
        <f>基础状态预期!C227</f>
        <v>133.03192104200832</v>
      </c>
      <c r="AA216" s="132">
        <f>IF(基础状态预期!M227="",0,求节点($R$6:$R$40,S$6:S$40,基础状态预期!M227)*基础状态预期!E227)</f>
        <v>29000</v>
      </c>
      <c r="AB216" s="132">
        <f>IF(基础状态预期!N227="",0,求节点($R$6:$R$40,T$6:T$40,基础状态预期!N227)*基础状态预期!F227)</f>
        <v>185600</v>
      </c>
      <c r="AC216" s="132">
        <f>IF(基础状态预期!O227="",0,求节点($R$6:$R$40,U$6:U$40,基础状态预期!O227)*基础状态预期!G227)</f>
        <v>556800</v>
      </c>
      <c r="AD216" s="132">
        <f>IF(基础状态预期!P227="",0,求节点($R$6:$R$40,V$6:V$40,基础状态预期!P227)*基础状态预期!H227)</f>
        <v>371200</v>
      </c>
      <c r="AE216" s="132">
        <f t="shared" si="18"/>
        <v>1142600</v>
      </c>
      <c r="AF216" s="133"/>
    </row>
    <row r="217" spans="25:32" x14ac:dyDescent="0.15">
      <c r="Y217" s="133">
        <v>35</v>
      </c>
      <c r="Z217" s="132">
        <f>基础状态预期!C228</f>
        <v>136.45508882162355</v>
      </c>
      <c r="AA217" s="132">
        <f>IF(基础状态预期!M228="",0,求节点($R$6:$R$40,S$6:S$40,基础状态预期!M228)*基础状态预期!E228)</f>
        <v>29000</v>
      </c>
      <c r="AB217" s="132">
        <f>IF(基础状态预期!N228="",0,求节点($R$6:$R$40,T$6:T$40,基础状态预期!N228)*基础状态预期!F228)</f>
        <v>185600</v>
      </c>
      <c r="AC217" s="132">
        <f>IF(基础状态预期!O228="",0,求节点($R$6:$R$40,U$6:U$40,基础状态预期!O228)*基础状态预期!G228)</f>
        <v>556800</v>
      </c>
      <c r="AD217" s="132">
        <f>IF(基础状态预期!P228="",0,求节点($R$6:$R$40,V$6:V$40,基础状态预期!P228)*基础状态预期!H228)</f>
        <v>371200</v>
      </c>
      <c r="AE217" s="132">
        <f t="shared" si="18"/>
        <v>1142600</v>
      </c>
      <c r="AF217" s="133"/>
    </row>
    <row r="218" spans="25:32" x14ac:dyDescent="0.15">
      <c r="Y218" s="133">
        <v>36</v>
      </c>
      <c r="Z218" s="132">
        <f>基础状态预期!C229</f>
        <v>140.08772492574531</v>
      </c>
      <c r="AA218" s="132">
        <f>IF(基础状态预期!M229="",0,求节点($R$6:$R$40,S$6:S$40,基础状态预期!M229)*基础状态预期!E229)</f>
        <v>29000</v>
      </c>
      <c r="AB218" s="132">
        <f>IF(基础状态预期!N229="",0,求节点($R$6:$R$40,T$6:T$40,基础状态预期!N229)*基础状态预期!F229)</f>
        <v>185600</v>
      </c>
      <c r="AC218" s="132">
        <f>IF(基础状态预期!O229="",0,求节点($R$6:$R$40,U$6:U$40,基础状态预期!O229)*基础状态预期!G229)</f>
        <v>556800</v>
      </c>
      <c r="AD218" s="132">
        <f>IF(基础状态预期!P229="",0,求节点($R$6:$R$40,V$6:V$40,基础状态预期!P229)*基础状态预期!H229)</f>
        <v>371200</v>
      </c>
      <c r="AE218" s="132">
        <f t="shared" si="18"/>
        <v>1142600</v>
      </c>
      <c r="AF218" s="133"/>
    </row>
    <row r="219" spans="25:32" x14ac:dyDescent="0.15">
      <c r="Y219" s="133">
        <v>37</v>
      </c>
      <c r="Z219" s="132">
        <f>基础状态预期!C230</f>
        <v>143.51956656528549</v>
      </c>
      <c r="AA219" s="132">
        <f>IF(基础状态预期!M230="",0,求节点($R$6:$R$40,S$6:S$40,基础状态预期!M230)*基础状态预期!E230)</f>
        <v>29000</v>
      </c>
      <c r="AB219" s="132">
        <f>IF(基础状态预期!N230="",0,求节点($R$6:$R$40,T$6:T$40,基础状态预期!N230)*基础状态预期!F230)</f>
        <v>185600</v>
      </c>
      <c r="AC219" s="132">
        <f>IF(基础状态预期!O230="",0,求节点($R$6:$R$40,U$6:U$40,基础状态预期!O230)*基础状态预期!G230)</f>
        <v>556800</v>
      </c>
      <c r="AD219" s="132">
        <f>IF(基础状态预期!P230="",0,求节点($R$6:$R$40,V$6:V$40,基础状态预期!P230)*基础状态预期!H230)</f>
        <v>371200</v>
      </c>
      <c r="AE219" s="132">
        <f t="shared" si="18"/>
        <v>1142600</v>
      </c>
      <c r="AF219" s="133"/>
    </row>
    <row r="220" spans="25:32" x14ac:dyDescent="0.15">
      <c r="Y220" s="133">
        <v>38</v>
      </c>
      <c r="Z220" s="132">
        <f>基础状态预期!C231</f>
        <v>147.17868266109423</v>
      </c>
      <c r="AA220" s="132">
        <f>IF(基础状态预期!M231="",0,求节点($R$6:$R$40,S$6:S$40,基础状态预期!M231)*基础状态预期!E231)</f>
        <v>29000</v>
      </c>
      <c r="AB220" s="132">
        <f>IF(基础状态预期!N231="",0,求节点($R$6:$R$40,T$6:T$40,基础状态预期!N231)*基础状态预期!F231)</f>
        <v>185600</v>
      </c>
      <c r="AC220" s="132">
        <f>IF(基础状态预期!O231="",0,求节点($R$6:$R$40,U$6:U$40,基础状态预期!O231)*基础状态预期!G231)</f>
        <v>556800</v>
      </c>
      <c r="AD220" s="132">
        <f>IF(基础状态预期!P231="",0,求节点($R$6:$R$40,V$6:V$40,基础状态预期!P231)*基础状态预期!H231)</f>
        <v>371200</v>
      </c>
      <c r="AE220" s="132">
        <f t="shared" si="18"/>
        <v>1142600</v>
      </c>
      <c r="AF220" s="133"/>
    </row>
    <row r="221" spans="25:32" x14ac:dyDescent="0.15">
      <c r="Y221" s="133">
        <v>39</v>
      </c>
      <c r="Z221" s="132">
        <f>基础状态预期!C232</f>
        <v>150.49637054967232</v>
      </c>
      <c r="AA221" s="132">
        <f>IF(基础状态预期!M232="",0,求节点($R$6:$R$40,S$6:S$40,基础状态预期!M232)*基础状态预期!E232)</f>
        <v>29000</v>
      </c>
      <c r="AB221" s="132">
        <f>IF(基础状态预期!N232="",0,求节点($R$6:$R$40,T$6:T$40,基础状态预期!N232)*基础状态预期!F232)</f>
        <v>185600</v>
      </c>
      <c r="AC221" s="132">
        <f>IF(基础状态预期!O232="",0,求节点($R$6:$R$40,U$6:U$40,基础状态预期!O232)*基础状态预期!G232)</f>
        <v>556800</v>
      </c>
      <c r="AD221" s="132">
        <f>IF(基础状态预期!P232="",0,求节点($R$6:$R$40,V$6:V$40,基础状态预期!P232)*基础状态预期!H232)</f>
        <v>371200</v>
      </c>
      <c r="AE221" s="132">
        <f t="shared" si="18"/>
        <v>1142600</v>
      </c>
      <c r="AF221" s="133"/>
    </row>
    <row r="222" spans="25:32" x14ac:dyDescent="0.15">
      <c r="Y222" s="133">
        <v>40</v>
      </c>
      <c r="Z222" s="132">
        <f>基础状态预期!C233</f>
        <v>151.40240982411487</v>
      </c>
      <c r="AA222" s="132">
        <f>IF(基础状态预期!M233="",0,求节点($R$6:$R$40,S$6:S$40,基础状态预期!M233)*基础状态预期!E233)</f>
        <v>29000</v>
      </c>
      <c r="AB222" s="132">
        <f>IF(基础状态预期!N233="",0,求节点($R$6:$R$40,T$6:T$40,基础状态预期!N233)*基础状态预期!F233)</f>
        <v>185600</v>
      </c>
      <c r="AC222" s="132">
        <f>IF(基础状态预期!O233="",0,求节点($R$6:$R$40,U$6:U$40,基础状态预期!O233)*基础状态预期!G233)</f>
        <v>556800</v>
      </c>
      <c r="AD222" s="132">
        <f>IF(基础状态预期!P233="",0,求节点($R$6:$R$40,V$6:V$40,基础状态预期!P233)*基础状态预期!H233)</f>
        <v>371200</v>
      </c>
      <c r="AE222" s="132">
        <f t="shared" si="18"/>
        <v>1142600</v>
      </c>
      <c r="AF222" s="133"/>
    </row>
    <row r="223" spans="25:32" x14ac:dyDescent="0.15">
      <c r="Y223" s="133">
        <v>41</v>
      </c>
      <c r="Z223" s="132">
        <f>基础状态预期!C234</f>
        <v>152.00526961196863</v>
      </c>
      <c r="AA223" s="132">
        <f>IF(基础状态预期!M234="",0,求节点($R$6:$R$40,S$6:S$40,基础状态预期!M234)*基础状态预期!E234)</f>
        <v>29000</v>
      </c>
      <c r="AB223" s="132">
        <f>IF(基础状态预期!N234="",0,求节点($R$6:$R$40,T$6:T$40,基础状态预期!N234)*基础状态预期!F234)</f>
        <v>185600</v>
      </c>
      <c r="AC223" s="132">
        <f>IF(基础状态预期!O234="",0,求节点($R$6:$R$40,U$6:U$40,基础状态预期!O234)*基础状态预期!G234)</f>
        <v>556800</v>
      </c>
      <c r="AD223" s="132">
        <f>IF(基础状态预期!P234="",0,求节点($R$6:$R$40,V$6:V$40,基础状态预期!P234)*基础状态预期!H234)</f>
        <v>371200</v>
      </c>
      <c r="AE223" s="132">
        <f t="shared" si="18"/>
        <v>1142600</v>
      </c>
      <c r="AF223" s="133"/>
    </row>
    <row r="224" spans="25:32" x14ac:dyDescent="0.15">
      <c r="Y224" s="133">
        <v>42</v>
      </c>
      <c r="Z224" s="132">
        <f>基础状态预期!C235</f>
        <v>152.38629594951036</v>
      </c>
      <c r="AA224" s="132">
        <f>IF(基础状态预期!M235="",0,求节点($R$6:$R$40,S$6:S$40,基础状态预期!M235)*基础状态预期!E235)</f>
        <v>29000</v>
      </c>
      <c r="AB224" s="132">
        <f>IF(基础状态预期!N235="",0,求节点($R$6:$R$40,T$6:T$40,基础状态预期!N235)*基础状态预期!F235)</f>
        <v>185600</v>
      </c>
      <c r="AC224" s="132">
        <f>IF(基础状态预期!O235="",0,求节点($R$6:$R$40,U$6:U$40,基础状态预期!O235)*基础状态预期!G235)</f>
        <v>556800</v>
      </c>
      <c r="AD224" s="132">
        <f>IF(基础状态预期!P235="",0,求节点($R$6:$R$40,V$6:V$40,基础状态预期!P235)*基础状态预期!H235)</f>
        <v>371200</v>
      </c>
      <c r="AE224" s="132">
        <f t="shared" si="18"/>
        <v>1142600</v>
      </c>
    </row>
    <row r="225" spans="25:31" x14ac:dyDescent="0.15">
      <c r="Y225" s="133">
        <v>43</v>
      </c>
      <c r="Z225" s="68"/>
      <c r="AA225" s="68"/>
      <c r="AB225" s="68"/>
      <c r="AC225" s="68"/>
      <c r="AD225" s="68"/>
      <c r="AE225" s="68"/>
    </row>
    <row r="226" spans="25:31" x14ac:dyDescent="0.15">
      <c r="Y226" s="133">
        <v>44</v>
      </c>
    </row>
    <row r="227" spans="25:31" x14ac:dyDescent="0.15">
      <c r="Y227" s="133">
        <v>45</v>
      </c>
    </row>
  </sheetData>
  <mergeCells count="9">
    <mergeCell ref="B9:F9"/>
    <mergeCell ref="B4:H4"/>
    <mergeCell ref="AA184:AE184"/>
    <mergeCell ref="AA4:AE4"/>
    <mergeCell ref="M4:P4"/>
    <mergeCell ref="S4:V4"/>
    <mergeCell ref="AA49:AE49"/>
    <mergeCell ref="AA94:AE94"/>
    <mergeCell ref="AA139:AE139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AV227"/>
  <sheetViews>
    <sheetView workbookViewId="0">
      <selection activeCell="E46" sqref="E46"/>
    </sheetView>
  </sheetViews>
  <sheetFormatPr defaultColWidth="6.625" defaultRowHeight="11.25" x14ac:dyDescent="0.15"/>
  <cols>
    <col min="1" max="4" width="6.625" style="17"/>
    <col min="5" max="5" width="7.125" style="17" customWidth="1"/>
    <col min="6" max="8" width="6.625" style="17"/>
    <col min="9" max="9" width="6.625" style="13"/>
    <col min="10" max="16" width="6.625" style="17"/>
    <col min="17" max="25" width="6.625" style="18"/>
    <col min="26" max="27" width="6.625" style="17"/>
    <col min="28" max="28" width="6.625" style="13"/>
    <col min="29" max="36" width="6.625" style="17"/>
    <col min="37" max="37" width="6.625" style="13"/>
    <col min="38" max="38" width="6.625" style="17"/>
    <col min="39" max="40" width="6.625" style="27"/>
    <col min="41" max="41" width="9" style="27" bestFit="1" customWidth="1"/>
    <col min="42" max="42" width="9.75" style="27" bestFit="1" customWidth="1"/>
    <col min="43" max="43" width="9" style="17" bestFit="1" customWidth="1"/>
    <col min="44" max="44" width="6.625" style="33"/>
    <col min="45" max="48" width="6.625" style="27"/>
    <col min="49" max="16384" width="6.625" style="17"/>
  </cols>
  <sheetData>
    <row r="2" spans="2:47" x14ac:dyDescent="0.15">
      <c r="J2" s="17">
        <v>1</v>
      </c>
      <c r="AE2" s="171" t="s">
        <v>162</v>
      </c>
      <c r="AF2" s="171"/>
      <c r="AG2" s="171"/>
      <c r="AH2" s="171"/>
      <c r="AI2" s="171"/>
      <c r="AQ2" s="18"/>
    </row>
    <row r="3" spans="2:47" x14ac:dyDescent="0.15">
      <c r="H3" s="151"/>
      <c r="J3" s="17">
        <v>2</v>
      </c>
      <c r="K3" s="16" t="s">
        <v>50</v>
      </c>
      <c r="L3" s="160" t="s">
        <v>59</v>
      </c>
      <c r="M3" s="160"/>
      <c r="N3" s="160"/>
      <c r="O3" s="160"/>
      <c r="Q3" s="21"/>
      <c r="R3" s="168" t="s">
        <v>130</v>
      </c>
      <c r="S3" s="169"/>
      <c r="T3" s="169"/>
      <c r="U3" s="170"/>
      <c r="V3" s="160" t="s">
        <v>62</v>
      </c>
      <c r="W3" s="160"/>
      <c r="X3" s="160"/>
      <c r="Y3" s="160"/>
      <c r="Z3" s="160"/>
      <c r="AD3" s="18" t="s">
        <v>161</v>
      </c>
      <c r="AE3" s="18" t="s">
        <v>65</v>
      </c>
      <c r="AF3" s="18" t="s">
        <v>66</v>
      </c>
      <c r="AG3" s="18" t="s">
        <v>67</v>
      </c>
      <c r="AH3" s="18" t="s">
        <v>68</v>
      </c>
      <c r="AI3" s="18" t="s">
        <v>69</v>
      </c>
      <c r="AL3" s="141">
        <v>1</v>
      </c>
      <c r="AM3" s="7" t="s">
        <v>70</v>
      </c>
      <c r="AN3" s="29" t="s">
        <v>87</v>
      </c>
      <c r="AO3" s="164" t="s">
        <v>86</v>
      </c>
      <c r="AP3" s="164"/>
      <c r="AT3" s="34" t="s">
        <v>74</v>
      </c>
      <c r="AU3" s="39" t="s">
        <v>75</v>
      </c>
    </row>
    <row r="4" spans="2:47" x14ac:dyDescent="0.15">
      <c r="B4" s="165" t="s">
        <v>60</v>
      </c>
      <c r="C4" s="16" t="s">
        <v>49</v>
      </c>
      <c r="D4" s="14" t="s">
        <v>46</v>
      </c>
      <c r="E4" s="14" t="s">
        <v>47</v>
      </c>
      <c r="F4" s="14" t="s">
        <v>48</v>
      </c>
      <c r="G4" s="16" t="s">
        <v>184</v>
      </c>
      <c r="H4" s="151"/>
      <c r="J4" s="133">
        <v>3</v>
      </c>
      <c r="K4" s="14" t="s">
        <v>161</v>
      </c>
      <c r="L4" s="8" t="s">
        <v>46</v>
      </c>
      <c r="M4" s="8" t="s">
        <v>47</v>
      </c>
      <c r="N4" s="8" t="s">
        <v>48</v>
      </c>
      <c r="O4" s="8" t="s">
        <v>184</v>
      </c>
      <c r="Q4" s="20" t="s">
        <v>161</v>
      </c>
      <c r="R4" s="62" t="s">
        <v>6</v>
      </c>
      <c r="S4" s="62" t="s">
        <v>25</v>
      </c>
      <c r="T4" s="62" t="s">
        <v>8</v>
      </c>
      <c r="U4" s="62" t="s">
        <v>184</v>
      </c>
      <c r="V4" s="20" t="s">
        <v>6</v>
      </c>
      <c r="W4" s="20" t="s">
        <v>47</v>
      </c>
      <c r="X4" s="20" t="s">
        <v>8</v>
      </c>
      <c r="Y4" s="20" t="s">
        <v>184</v>
      </c>
      <c r="Z4" s="21" t="s">
        <v>64</v>
      </c>
      <c r="AD4" s="18">
        <v>1</v>
      </c>
      <c r="AE4" s="17">
        <f>求节点($Q$5:$Q$43,Z$5:Z$43,$AD4)</f>
        <v>0</v>
      </c>
      <c r="AF4" s="18">
        <f>求节点($Q$50:$Q$88,Z$50:Z$88,$AD4)</f>
        <v>2.9487705107186096E-3</v>
      </c>
      <c r="AG4" s="18">
        <f>求节点($Q$95:$Q$133,Z$95:Z$133,$AD4)</f>
        <v>7.164298139518549E-3</v>
      </c>
      <c r="AH4" s="18">
        <f>求节点($Q$140:$Q$178,Z$140:Z$178,$AD4)</f>
        <v>1.0121797594308909E-2</v>
      </c>
      <c r="AI4" s="18">
        <f>求节点($Q$185:$Q$223,Z$185:Z$223,$AD4)</f>
        <v>1.3640171946493446E-2</v>
      </c>
      <c r="AL4" s="141">
        <v>2</v>
      </c>
      <c r="AM4" s="25" t="s">
        <v>161</v>
      </c>
      <c r="AN4" s="23" t="s">
        <v>73</v>
      </c>
      <c r="AO4" s="62" t="s">
        <v>73</v>
      </c>
      <c r="AP4" s="34" t="s">
        <v>131</v>
      </c>
      <c r="AT4" s="25" t="s">
        <v>161</v>
      </c>
      <c r="AU4" s="31" t="s">
        <v>80</v>
      </c>
    </row>
    <row r="5" spans="2:47" x14ac:dyDescent="0.15">
      <c r="B5" s="166"/>
      <c r="C5" s="16">
        <v>1</v>
      </c>
      <c r="D5" s="14">
        <v>1</v>
      </c>
      <c r="E5" s="14" t="s">
        <v>61</v>
      </c>
      <c r="F5" s="14" t="s">
        <v>61</v>
      </c>
      <c r="G5" s="14" t="s">
        <v>61</v>
      </c>
      <c r="H5" s="151"/>
      <c r="J5" s="133">
        <v>4</v>
      </c>
      <c r="K5" s="14">
        <f>基础状态预期!C17</f>
        <v>10</v>
      </c>
      <c r="L5" s="56">
        <f>IF(基础状态预期!I17="",0,SUMIFS(D$5:D$11,$C$5:$C$11,"&lt;="&amp;基础状态预期!I17))</f>
        <v>1</v>
      </c>
      <c r="M5" s="56">
        <f>IF(基础状态预期!J17="",0,SUMIFS(E$5:E$11,$C$5:$C$11,"&lt;="&amp;基础状态预期!J17))</f>
        <v>1</v>
      </c>
      <c r="N5" s="56">
        <f>IF(基础状态预期!K17="",0,SUMIFS(F$5:F$11,$C$5:$C$11,"&lt;="&amp;基础状态预期!K17))</f>
        <v>1</v>
      </c>
      <c r="O5" s="56">
        <f>IF(基础状态预期!L17="",0,SUMIFS(G$5:G$11,$C$5:$C$11,"&lt;="&amp;基础状态预期!L17))</f>
        <v>0</v>
      </c>
      <c r="Q5" s="20">
        <f>基础状态预期!C17</f>
        <v>10</v>
      </c>
      <c r="R5" s="20">
        <f>IFERROR([2]基础状态预期!G17*[2]基础状态预期!AA17,0)</f>
        <v>0</v>
      </c>
      <c r="S5" s="62">
        <f>IFERROR([2]基础状态预期!H17*[2]基础状态预期!AB17,0)</f>
        <v>0</v>
      </c>
      <c r="T5" s="62">
        <f>IFERROR([2]基础状态预期!I17*[2]基础状态预期!AC17,0)</f>
        <v>0</v>
      </c>
      <c r="U5" s="62">
        <f>IFERROR([2]基础状态预期!J17*[2]基础状态预期!AD17,0)</f>
        <v>0</v>
      </c>
      <c r="V5" s="20">
        <f>求节点($C$16:$C$22,D$16:D$22,基础状态预期!I17)</f>
        <v>0.1067087605961352</v>
      </c>
      <c r="W5" s="41">
        <f>求节点($C$16:$C$22,E$16:E$22,基础状态预期!J17)</f>
        <v>0.245</v>
      </c>
      <c r="X5" s="41">
        <f>求节点($C$16:$C$22,F$16:F$22,基础状态预期!K17)</f>
        <v>0.40500000000000003</v>
      </c>
      <c r="Y5" s="41">
        <f>求节点($C$16:$C$22,G$16:G$22,基础状态预期!L17)</f>
        <v>0</v>
      </c>
      <c r="Z5" s="71">
        <f>SUMPRODUCT(V5:Y5,基础状态预期!U17:X17)/SUM([2]基础状态预期!$F17:$J17)</f>
        <v>0</v>
      </c>
      <c r="AA5" s="18"/>
      <c r="AD5" s="18">
        <v>2</v>
      </c>
      <c r="AE5" s="140">
        <f>求节点($Q$5:$Q$43,Z$5:Z$43,$AD5)</f>
        <v>0</v>
      </c>
      <c r="AF5" s="140">
        <f>求节点($Q$50:$Q$88,Z$50:Z$88,$AD5)</f>
        <v>5.8975410214372158E-3</v>
      </c>
      <c r="AG5" s="140">
        <f>求节点($Q$95:$Q$133,Z$95:Z$133,$AD5)</f>
        <v>1.4328596279037105E-2</v>
      </c>
      <c r="AH5" s="140">
        <f>求节点($Q$140:$Q$178,Z$140:Z$178,$AD5)</f>
        <v>2.0243595188617819E-2</v>
      </c>
      <c r="AI5" s="140">
        <f>求节点($Q$185:$Q$223,Z$185:Z$223,$AD5)</f>
        <v>2.7280343892986891E-2</v>
      </c>
      <c r="AL5" s="141">
        <v>3</v>
      </c>
      <c r="AM5" s="23">
        <v>10</v>
      </c>
      <c r="AN5" s="23">
        <f>求节点($K$5:$K$43,$Z$5:$Z$43,AM5)</f>
        <v>0</v>
      </c>
      <c r="AO5" s="35" t="e">
        <f>$AN5*(INDEX([3]非r将兵属性验证!$AC$7:$AC$166,$AM5,1)*[3]战法技能效用!$AB$5+INDEX([3]非r将兵属性验证!$AX$7:$AX$166,$AM5,1)*[3]战法技能效用!$AC$5)</f>
        <v>#DIV/0!</v>
      </c>
      <c r="AP5" s="26" t="e">
        <f t="shared" ref="AP5:AP14" si="0">SUM(AO5:AO5)</f>
        <v>#DIV/0!</v>
      </c>
      <c r="AT5" s="31">
        <v>10</v>
      </c>
      <c r="AU5" s="26">
        <f>求节点(投放验证!$K$11:$K$49,投放验证!$AB$11:$AB$49,AT5)</f>
        <v>2900.3137721520343</v>
      </c>
    </row>
    <row r="6" spans="2:47" x14ac:dyDescent="0.15">
      <c r="B6" s="166"/>
      <c r="C6" s="16">
        <v>2</v>
      </c>
      <c r="D6" s="14">
        <v>1</v>
      </c>
      <c r="E6" s="14">
        <v>1</v>
      </c>
      <c r="F6" s="14" t="s">
        <v>61</v>
      </c>
      <c r="G6" s="14" t="s">
        <v>61</v>
      </c>
      <c r="H6" s="151"/>
      <c r="J6" s="133">
        <v>5</v>
      </c>
      <c r="K6" s="137">
        <f>基础状态预期!C18</f>
        <v>20</v>
      </c>
      <c r="L6" s="56">
        <f>IF(基础状态预期!I18="",0,SUMIFS(D$5:D$11,$C$5:$C$11,"&lt;="&amp;基础状态预期!I18))</f>
        <v>2</v>
      </c>
      <c r="M6" s="56">
        <f>IF(基础状态预期!J18="",0,SUMIFS(E$5:E$11,$C$5:$C$11,"&lt;="&amp;基础状态预期!J18))</f>
        <v>1</v>
      </c>
      <c r="N6" s="56">
        <f>IF(基础状态预期!K18="",0,SUMIFS(F$5:F$11,$C$5:$C$11,"&lt;="&amp;基础状态预期!K18))</f>
        <v>1</v>
      </c>
      <c r="O6" s="56">
        <f>IF(基础状态预期!L18="",0,SUMIFS(G$5:G$11,$C$5:$C$11,"&lt;="&amp;基础状态预期!L18))</f>
        <v>0</v>
      </c>
      <c r="P6" s="15"/>
      <c r="Q6" s="20">
        <f>基础状态预期!C18</f>
        <v>20</v>
      </c>
      <c r="R6" s="137">
        <f>IFERROR([2]基础状态预期!G18*[2]基础状态预期!AA18,0)</f>
        <v>0</v>
      </c>
      <c r="S6" s="137">
        <f>IFERROR([2]基础状态预期!H18*[2]基础状态预期!AB18,0)</f>
        <v>0</v>
      </c>
      <c r="T6" s="137">
        <f>IFERROR([2]基础状态预期!I18*[2]基础状态预期!AC18,0)</f>
        <v>6</v>
      </c>
      <c r="U6" s="137">
        <f>IFERROR([2]基础状态预期!J18*[2]基础状态预期!AD18,0)</f>
        <v>0</v>
      </c>
      <c r="V6" s="41">
        <f>求节点($C$16:$C$22,D$16:D$22,基础状态预期!I18)</f>
        <v>0.15420201825644925</v>
      </c>
      <c r="W6" s="41">
        <f>求节点($C$16:$C$22,E$16:E$22,基础状态预期!J18)</f>
        <v>0.245</v>
      </c>
      <c r="X6" s="41">
        <f>求节点($C$16:$C$22,F$16:F$22,基础状态预期!K18)</f>
        <v>0.40500000000000003</v>
      </c>
      <c r="Y6" s="41">
        <f>求节点($C$16:$C$22,G$16:G$22,基础状态预期!L18)</f>
        <v>0</v>
      </c>
      <c r="Z6" s="139">
        <f>SUMPRODUCT(V6:Y6,基础状态预期!U18:X18)/SUM([2]基础状态预期!$F18:$J18)</f>
        <v>0.32500000000000001</v>
      </c>
      <c r="AA6" s="119"/>
      <c r="AC6" s="18"/>
      <c r="AD6" s="18">
        <v>3</v>
      </c>
      <c r="AE6" s="140">
        <f>求节点($Q$5:$Q$43,Z$5:Z$43,$AD6)</f>
        <v>0</v>
      </c>
      <c r="AF6" s="140">
        <f>求节点($Q$50:$Q$88,Z$50:Z$88,$AD6)</f>
        <v>8.8463115321558254E-3</v>
      </c>
      <c r="AG6" s="140">
        <f>求节点($Q$95:$Q$133,Z$95:Z$133,$AD6)</f>
        <v>2.1492894418555661E-2</v>
      </c>
      <c r="AH6" s="140">
        <f>求节点($Q$140:$Q$178,Z$140:Z$178,$AD6)</f>
        <v>3.0365392782926728E-2</v>
      </c>
      <c r="AI6" s="140">
        <f>求节点($Q$185:$Q$223,Z$185:Z$223,$AD6)</f>
        <v>4.0920515839480337E-2</v>
      </c>
      <c r="AL6" s="141">
        <v>4</v>
      </c>
      <c r="AM6" s="23">
        <v>20</v>
      </c>
      <c r="AN6" s="147">
        <f>求节点($K$5:$K$43,$Z$5:$Z$43,AM6)</f>
        <v>0.32500000000000001</v>
      </c>
      <c r="AO6" s="132" t="e">
        <f>($AN6-$AN5)*(INDEX([3]非r将兵属性验证!$AC$7:$AC$166,$AM6,1)*[3]战法技能效用!$AB$5+INDEX([3]非r将兵属性验证!$AX$7:$AX$166,$AM6,1)*[3]战法技能效用!$AC$5)+AO5</f>
        <v>#DIV/0!</v>
      </c>
      <c r="AP6" s="26" t="e">
        <f t="shared" si="0"/>
        <v>#DIV/0!</v>
      </c>
      <c r="AQ6" s="103"/>
      <c r="AT6" s="31">
        <v>20</v>
      </c>
      <c r="AU6" s="26">
        <f>求节点(投放验证!$K$11:$K$49,投放验证!$AB$11:$AB$49,AT6)</f>
        <v>6723.7333333333336</v>
      </c>
    </row>
    <row r="7" spans="2:47" x14ac:dyDescent="0.15">
      <c r="B7" s="166"/>
      <c r="C7" s="16">
        <v>3</v>
      </c>
      <c r="D7" s="14">
        <v>2</v>
      </c>
      <c r="E7" s="14">
        <v>1</v>
      </c>
      <c r="F7" s="14">
        <v>1</v>
      </c>
      <c r="G7" s="150">
        <v>1</v>
      </c>
      <c r="H7" s="151"/>
      <c r="J7" s="133">
        <v>6</v>
      </c>
      <c r="K7" s="137">
        <f>基础状态预期!C19</f>
        <v>28.071211008105138</v>
      </c>
      <c r="L7" s="56">
        <f>IF(基础状态预期!I19="",0,SUMIFS(D$5:D$11,$C$5:$C$11,"&lt;="&amp;基础状态预期!I19))</f>
        <v>4</v>
      </c>
      <c r="M7" s="56">
        <f>IF(基础状态预期!J19="",0,SUMIFS(E$5:E$11,$C$5:$C$11,"&lt;="&amp;基础状态预期!J19))</f>
        <v>1</v>
      </c>
      <c r="N7" s="56">
        <f>IF(基础状态预期!K19="",0,SUMIFS(F$5:F$11,$C$5:$C$11,"&lt;="&amp;基础状态预期!K19))</f>
        <v>1</v>
      </c>
      <c r="O7" s="56">
        <f>IF(基础状态预期!L19="",0,SUMIFS(G$5:G$11,$C$5:$C$11,"&lt;="&amp;基础状态预期!L19))</f>
        <v>0</v>
      </c>
      <c r="P7" s="15"/>
      <c r="Q7" s="20">
        <f>基础状态预期!C19</f>
        <v>28.071211008105138</v>
      </c>
      <c r="R7" s="137">
        <f>IFERROR([2]基础状态预期!G19*[2]基础状态预期!AA19,0)</f>
        <v>0</v>
      </c>
      <c r="S7" s="137">
        <f>IFERROR([2]基础状态预期!H19*[2]基础状态预期!AB19,0)</f>
        <v>0</v>
      </c>
      <c r="T7" s="137">
        <f>IFERROR([2]基础状态预期!I19*[2]基础状态预期!AC19,0)</f>
        <v>6</v>
      </c>
      <c r="U7" s="137">
        <f>IFERROR([2]基础状态预期!J19*[2]基础状态预期!AD19,0)</f>
        <v>0</v>
      </c>
      <c r="V7" s="41">
        <f>求节点($C$16:$C$22,D$16:D$22,基础状态预期!I19)</f>
        <v>0.19086173759701083</v>
      </c>
      <c r="W7" s="41">
        <f>求节点($C$16:$C$22,E$16:E$22,基础状态预期!J19)</f>
        <v>0.245</v>
      </c>
      <c r="X7" s="41">
        <f>求节点($C$16:$C$22,F$16:F$22,基础状态预期!K19)</f>
        <v>0.40500000000000003</v>
      </c>
      <c r="Y7" s="41">
        <f>求节点($C$16:$C$22,G$16:G$22,基础状态预期!L19)</f>
        <v>0</v>
      </c>
      <c r="Z7" s="139">
        <f>SUMPRODUCT(V7:Y7,基础状态预期!U19:X19)/SUM([2]基础状态预期!$F19:$J19)</f>
        <v>0.37833333333333341</v>
      </c>
      <c r="AA7" s="119"/>
      <c r="AC7" s="18"/>
      <c r="AD7" s="18">
        <v>4</v>
      </c>
      <c r="AE7" s="140">
        <f>求节点($Q$5:$Q$43,Z$5:Z$43,$AD7)</f>
        <v>0</v>
      </c>
      <c r="AF7" s="140">
        <f>求节点($Q$50:$Q$88,Z$50:Z$88,$AD7)</f>
        <v>1.1795082042874435E-2</v>
      </c>
      <c r="AG7" s="140">
        <f>求节点($Q$95:$Q$133,Z$95:Z$133,$AD7)</f>
        <v>2.8657192558074217E-2</v>
      </c>
      <c r="AH7" s="140">
        <f>求节点($Q$140:$Q$178,Z$140:Z$178,$AD7)</f>
        <v>4.0487190377235645E-2</v>
      </c>
      <c r="AI7" s="140">
        <f>求节点($Q$185:$Q$223,Z$185:Z$223,$AD7)</f>
        <v>5.4560687785973783E-2</v>
      </c>
      <c r="AL7" s="141">
        <v>5</v>
      </c>
      <c r="AM7" s="23">
        <v>30</v>
      </c>
      <c r="AN7" s="147">
        <f>求节点($K$5:$K$43,$Z$5:$Z$43,AM7)</f>
        <v>0.41792259573392226</v>
      </c>
      <c r="AO7" s="147" t="e">
        <f>($AN7-$AN6)*(INDEX([3]非r将兵属性验证!$AC$7:$AC$166,$AM7,1)*[3]战法技能效用!$AB$5+INDEX([3]非r将兵属性验证!$AX$7:$AX$166,$AM7,1)*[3]战法技能效用!$AC$5)+AO6</f>
        <v>#DIV/0!</v>
      </c>
      <c r="AP7" s="26" t="e">
        <f t="shared" si="0"/>
        <v>#DIV/0!</v>
      </c>
      <c r="AQ7" s="145"/>
      <c r="AT7" s="31">
        <v>30</v>
      </c>
      <c r="AU7" s="26">
        <f>求节点(投放验证!$K$11:$K$49,投放验证!$AB$11:$AB$49,AT7)</f>
        <v>13259.53373993545</v>
      </c>
    </row>
    <row r="8" spans="2:47" x14ac:dyDescent="0.15">
      <c r="B8" s="166"/>
      <c r="C8" s="16">
        <v>4</v>
      </c>
      <c r="D8" s="14">
        <v>4</v>
      </c>
      <c r="E8" s="14">
        <v>2</v>
      </c>
      <c r="F8" s="14">
        <v>1</v>
      </c>
      <c r="G8" s="150">
        <v>1</v>
      </c>
      <c r="H8" s="151"/>
      <c r="J8" s="133">
        <v>7</v>
      </c>
      <c r="K8" s="137">
        <f>基础状态预期!C20</f>
        <v>34.585942742481357</v>
      </c>
      <c r="L8" s="56">
        <f>IF(基础状态预期!I20="",0,SUMIFS(D$5:D$11,$C$5:$C$11,"&lt;="&amp;基础状态预期!I20))</f>
        <v>4</v>
      </c>
      <c r="M8" s="56">
        <f>IF(基础状态预期!J20="",0,SUMIFS(E$5:E$11,$C$5:$C$11,"&lt;="&amp;基础状态预期!J20))</f>
        <v>1</v>
      </c>
      <c r="N8" s="56">
        <f>IF(基础状态预期!K20="",0,SUMIFS(F$5:F$11,$C$5:$C$11,"&lt;="&amp;基础状态预期!K20))</f>
        <v>1</v>
      </c>
      <c r="O8" s="56">
        <f>IF(基础状态预期!L20="",0,SUMIFS(G$5:G$11,$C$5:$C$11,"&lt;="&amp;基础状态预期!L20))</f>
        <v>0</v>
      </c>
      <c r="P8" s="15"/>
      <c r="Q8" s="20">
        <f>基础状态预期!C20</f>
        <v>34.585942742481357</v>
      </c>
      <c r="R8" s="137">
        <f>IFERROR([2]基础状态预期!G20*[2]基础状态预期!AA20,0)</f>
        <v>0</v>
      </c>
      <c r="S8" s="137">
        <f>IFERROR([2]基础状态预期!H20*[2]基础状态预期!AB20,0)</f>
        <v>0</v>
      </c>
      <c r="T8" s="137">
        <f>IFERROR([2]基础状态预期!I20*[2]基础状态预期!AC20,0)</f>
        <v>7.5859427424813575</v>
      </c>
      <c r="U8" s="137">
        <f>IFERROR([2]基础状态预期!J20*[2]基础状态预期!AD20,0)</f>
        <v>0</v>
      </c>
      <c r="V8" s="41">
        <f>求节点($C$16:$C$22,D$16:D$22,基础状态预期!I20)</f>
        <v>0.21587540043094661</v>
      </c>
      <c r="W8" s="41">
        <f>求节点($C$16:$C$22,E$16:E$22,基础状态预期!J20)</f>
        <v>0.26170080929883816</v>
      </c>
      <c r="X8" s="41">
        <f>求节点($C$16:$C$22,F$16:F$22,基础状态预期!K20)</f>
        <v>0.40500000000000003</v>
      </c>
      <c r="Y8" s="41">
        <f>求节点($C$16:$C$22,G$16:G$22,基础状态预期!L20)</f>
        <v>0</v>
      </c>
      <c r="Z8" s="139">
        <f>SUMPRODUCT(V8:Y8,基础状态预期!U20:X20)/SUM([2]基础状态预期!$F20:$J20)</f>
        <v>0.51205113511749167</v>
      </c>
      <c r="AA8" s="119"/>
      <c r="AC8" s="18"/>
      <c r="AD8" s="18">
        <v>5</v>
      </c>
      <c r="AE8" s="140">
        <f>求节点($Q$5:$Q$43,Z$5:Z$43,$AD8)</f>
        <v>0</v>
      </c>
      <c r="AF8" s="140">
        <f>求节点($Q$50:$Q$88,Z$50:Z$88,$AD8)</f>
        <v>1.4743852553593043E-2</v>
      </c>
      <c r="AG8" s="140">
        <f>求节点($Q$95:$Q$133,Z$95:Z$133,$AD8)</f>
        <v>3.5821490697592773E-2</v>
      </c>
      <c r="AH8" s="140">
        <f>求节点($Q$140:$Q$178,Z$140:Z$178,$AD8)</f>
        <v>5.0608987971544554E-2</v>
      </c>
      <c r="AI8" s="140">
        <f>求节点($Q$185:$Q$223,Z$185:Z$223,$AD8)</f>
        <v>6.8200859732467228E-2</v>
      </c>
      <c r="AL8" s="141">
        <v>6</v>
      </c>
      <c r="AM8" s="23">
        <v>40</v>
      </c>
      <c r="AN8" s="147">
        <f>求节点($K$5:$K$43,$Z$5:$Z$43,AM8)</f>
        <v>0.79122585322482653</v>
      </c>
      <c r="AO8" s="147" t="e">
        <f>($AN8-$AN7)*(INDEX([3]非r将兵属性验证!$AC$7:$AC$166,$AM8,1)*[3]战法技能效用!$AB$5+INDEX([3]非r将兵属性验证!$AX$7:$AX$166,$AM8,1)*[3]战法技能效用!$AC$5)+AO7</f>
        <v>#DIV/0!</v>
      </c>
      <c r="AP8" s="26" t="e">
        <f t="shared" si="0"/>
        <v>#DIV/0!</v>
      </c>
      <c r="AQ8" s="145"/>
      <c r="AT8" s="31">
        <v>40</v>
      </c>
      <c r="AU8" s="26">
        <f>求节点(投放验证!$K$11:$K$49,投放验证!$AB$11:$AB$49,AT8)</f>
        <v>23112.833333333332</v>
      </c>
    </row>
    <row r="9" spans="2:47" x14ac:dyDescent="0.15">
      <c r="B9" s="166"/>
      <c r="C9" s="16">
        <v>5</v>
      </c>
      <c r="D9" s="14">
        <v>8</v>
      </c>
      <c r="E9" s="14">
        <v>4</v>
      </c>
      <c r="F9" s="14">
        <v>2</v>
      </c>
      <c r="G9" s="150">
        <v>2</v>
      </c>
      <c r="H9" s="151"/>
      <c r="J9" s="133">
        <v>8</v>
      </c>
      <c r="K9" s="137">
        <f>基础状态预期!C21</f>
        <v>40</v>
      </c>
      <c r="L9" s="56">
        <f>IF(基础状态预期!I21="",0,SUMIFS(D$5:D$11,$C$5:$C$11,"&lt;="&amp;基础状态预期!I21))</f>
        <v>8</v>
      </c>
      <c r="M9" s="56">
        <f>IF(基础状态预期!J21="",0,SUMIFS(E$5:E$11,$C$5:$C$11,"&lt;="&amp;基础状态预期!J21))</f>
        <v>1</v>
      </c>
      <c r="N9" s="56">
        <f>IF(基础状态预期!K21="",0,SUMIFS(F$5:F$11,$C$5:$C$11,"&lt;="&amp;基础状态预期!K21))</f>
        <v>1</v>
      </c>
      <c r="O9" s="56">
        <f>IF(基础状态预期!L21="",0,SUMIFS(G$5:G$11,$C$5:$C$11,"&lt;="&amp;基础状态预期!L21))</f>
        <v>0</v>
      </c>
      <c r="P9" s="15"/>
      <c r="Q9" s="20">
        <f>基础状态预期!C21</f>
        <v>40</v>
      </c>
      <c r="R9" s="137">
        <f>IFERROR([2]基础状态预期!G21*[2]基础状态预期!AA21,0)</f>
        <v>0</v>
      </c>
      <c r="S9" s="137">
        <f>IFERROR([2]基础状态预期!H21*[2]基础状态预期!AB21,0)</f>
        <v>0</v>
      </c>
      <c r="T9" s="137">
        <f>IFERROR([2]基础状态预期!I21*[2]基础状态预期!AC21,0)</f>
        <v>12</v>
      </c>
      <c r="U9" s="137">
        <f>IFERROR([2]基础状态预期!J21*[2]基础状态预期!AD21,0)</f>
        <v>0</v>
      </c>
      <c r="V9" s="41">
        <f>求节点($C$16:$C$22,D$16:D$22,基础状态预期!I21)</f>
        <v>0.2318343207715281</v>
      </c>
      <c r="W9" s="41">
        <f>求节点($C$16:$C$22,E$16:E$22,基础状态预期!J21)</f>
        <v>0.29235511934895908</v>
      </c>
      <c r="X9" s="41">
        <f>求节点($C$16:$C$22,F$16:F$22,基础状态预期!K21)</f>
        <v>0.40500000000000003</v>
      </c>
      <c r="Y9" s="41">
        <f>求节点($C$16:$C$22,G$16:G$22,基础状态预期!L21)</f>
        <v>0</v>
      </c>
      <c r="Z9" s="139">
        <f>SUMPRODUCT(V9:Y9,基础状态预期!U21:X21)/SUM([2]基础状态预期!$F21:$J21)</f>
        <v>0.79122585322482653</v>
      </c>
      <c r="AA9" s="119"/>
      <c r="AC9" s="18"/>
      <c r="AD9" s="18">
        <v>6</v>
      </c>
      <c r="AE9" s="140">
        <f>求节点($Q$5:$Q$43,Z$5:Z$43,$AD9)</f>
        <v>0</v>
      </c>
      <c r="AF9" s="140">
        <f>求节点($Q$50:$Q$88,Z$50:Z$88,$AD9)</f>
        <v>1.7692623064311651E-2</v>
      </c>
      <c r="AG9" s="140">
        <f>求节点($Q$95:$Q$133,Z$95:Z$133,$AD9)</f>
        <v>4.2985788837111322E-2</v>
      </c>
      <c r="AH9" s="140">
        <f>求节点($Q$140:$Q$178,Z$140:Z$178,$AD9)</f>
        <v>6.0730785565853464E-2</v>
      </c>
      <c r="AI9" s="140">
        <f>求节点($Q$185:$Q$223,Z$185:Z$223,$AD9)</f>
        <v>8.1841031678960674E-2</v>
      </c>
      <c r="AL9" s="141">
        <v>7</v>
      </c>
      <c r="AM9" s="23">
        <v>50</v>
      </c>
      <c r="AN9" s="147">
        <f>求节点($K$5:$K$43,$Z$5:$Z$43,AM9)</f>
        <v>0.81027320833412664</v>
      </c>
      <c r="AO9" s="147" t="e">
        <f>($AN9-$AN8)*(INDEX([3]非r将兵属性验证!$AC$7:$AC$166,$AM9,1)*[3]战法技能效用!$AB$5+INDEX([3]非r将兵属性验证!$AX$7:$AX$166,$AM9,1)*[3]战法技能效用!$AC$5)+AO8</f>
        <v>#DIV/0!</v>
      </c>
      <c r="AP9" s="26" t="e">
        <f t="shared" si="0"/>
        <v>#DIV/0!</v>
      </c>
      <c r="AQ9" s="145"/>
      <c r="AT9" s="31">
        <v>50</v>
      </c>
      <c r="AU9" s="26">
        <f>求节点(投放验证!$K$11:$K$49,投放验证!$AB$11:$AB$49,AT9)</f>
        <v>41218.604835266182</v>
      </c>
    </row>
    <row r="10" spans="2:47" x14ac:dyDescent="0.15">
      <c r="B10" s="166"/>
      <c r="C10" s="16">
        <v>6</v>
      </c>
      <c r="D10" s="14">
        <v>16</v>
      </c>
      <c r="E10" s="14">
        <v>8</v>
      </c>
      <c r="F10" s="14">
        <v>4</v>
      </c>
      <c r="G10" s="150">
        <v>4</v>
      </c>
      <c r="H10" s="151"/>
      <c r="J10" s="133">
        <v>9</v>
      </c>
      <c r="K10" s="137">
        <f>基础状态预期!C22</f>
        <v>43.920692243099523</v>
      </c>
      <c r="L10" s="56">
        <f>IF(基础状态预期!I22="",0,SUMIFS(D$5:D$11,$C$5:$C$11,"&lt;="&amp;基础状态预期!I22))</f>
        <v>8</v>
      </c>
      <c r="M10" s="56">
        <f>IF(基础状态预期!J22="",0,SUMIFS(E$5:E$11,$C$5:$C$11,"&lt;="&amp;基础状态预期!J22))</f>
        <v>2</v>
      </c>
      <c r="N10" s="56">
        <f>IF(基础状态预期!K22="",0,SUMIFS(F$5:F$11,$C$5:$C$11,"&lt;="&amp;基础状态预期!K22))</f>
        <v>1</v>
      </c>
      <c r="O10" s="56">
        <f>IF(基础状态预期!L22="",0,SUMIFS(G$5:G$11,$C$5:$C$11,"&lt;="&amp;基础状态预期!L22))</f>
        <v>0</v>
      </c>
      <c r="P10" s="15"/>
      <c r="Q10" s="20">
        <f>基础状态预期!C22</f>
        <v>43.920692243099523</v>
      </c>
      <c r="R10" s="137">
        <f>IFERROR([2]基础状态预期!G22*[2]基础状态预期!AA22,0)</f>
        <v>0</v>
      </c>
      <c r="S10" s="137">
        <f>IFERROR([2]基础状态预期!H22*[2]基础状态预期!AB22,0)</f>
        <v>0</v>
      </c>
      <c r="T10" s="137">
        <f>IFERROR([2]基础状态预期!I22*[2]基础状态预期!AC22,0)</f>
        <v>12</v>
      </c>
      <c r="U10" s="137">
        <f>IFERROR([2]基础状态预期!J22*[2]基础状态预期!AD22,0)</f>
        <v>0</v>
      </c>
      <c r="V10" s="41">
        <f>求节点($C$16:$C$22,D$16:D$22,基础状态预期!I22)</f>
        <v>0.24572824573733443</v>
      </c>
      <c r="W10" s="41">
        <f>求节点($C$16:$C$22,E$16:E$22,基础状态预期!J22)</f>
        <v>0.32025174162205999</v>
      </c>
      <c r="X10" s="41">
        <f>求节点($C$16:$C$22,F$16:F$22,基础状态预期!K22)</f>
        <v>0.40500000000000003</v>
      </c>
      <c r="Y10" s="41">
        <f>求节点($C$16:$C$22,G$16:G$22,基础状态预期!L22)</f>
        <v>0</v>
      </c>
      <c r="Z10" s="139">
        <f>SUMPRODUCT(V10:Y10,基础状态预期!U22:X22)/SUM([2]基础状态预期!$F22:$J22)</f>
        <v>0.81</v>
      </c>
      <c r="AA10" s="119"/>
      <c r="AC10" s="18"/>
      <c r="AD10" s="18">
        <v>7</v>
      </c>
      <c r="AE10" s="140">
        <f>求节点($Q$5:$Q$43,Z$5:Z$43,$AD10)</f>
        <v>0</v>
      </c>
      <c r="AF10" s="140">
        <f>求节点($Q$50:$Q$88,Z$50:Z$88,$AD10)</f>
        <v>2.064139357503026E-2</v>
      </c>
      <c r="AG10" s="140">
        <f>求节点($Q$95:$Q$133,Z$95:Z$133,$AD10)</f>
        <v>5.0150086976629878E-2</v>
      </c>
      <c r="AH10" s="140">
        <f>求节点($Q$140:$Q$178,Z$140:Z$178,$AD10)</f>
        <v>7.085258316016238E-2</v>
      </c>
      <c r="AI10" s="140">
        <f>求节点($Q$185:$Q$223,Z$185:Z$223,$AD10)</f>
        <v>9.548120362545412E-2</v>
      </c>
      <c r="AL10" s="141">
        <v>8</v>
      </c>
      <c r="AM10" s="23">
        <v>60</v>
      </c>
      <c r="AN10" s="147">
        <f>求节点($K$5:$K$43,$Z$5:$Z$43,AM10)</f>
        <v>0.90144143674945665</v>
      </c>
      <c r="AO10" s="147" t="e">
        <f>($AN10-$AN9)*(INDEX([3]非r将兵属性验证!$AC$7:$AC$166,$AM10,1)*[3]战法技能效用!$AB$5+INDEX([3]非r将兵属性验证!$AX$7:$AX$166,$AM10,1)*[3]战法技能效用!$AC$5)+AO9</f>
        <v>#DIV/0!</v>
      </c>
      <c r="AP10" s="26" t="e">
        <f t="shared" si="0"/>
        <v>#DIV/0!</v>
      </c>
      <c r="AQ10" s="145"/>
      <c r="AT10" s="31">
        <v>60</v>
      </c>
      <c r="AU10" s="26">
        <f>求节点(投放验证!$K$11:$K$49,投放验证!$AB$11:$AB$49,AT10)</f>
        <v>79294.636402191318</v>
      </c>
    </row>
    <row r="11" spans="2:47" x14ac:dyDescent="0.15">
      <c r="B11" s="167"/>
      <c r="C11" s="16">
        <v>7</v>
      </c>
      <c r="D11" s="14">
        <v>32</v>
      </c>
      <c r="E11" s="14">
        <v>16</v>
      </c>
      <c r="F11" s="14">
        <v>8</v>
      </c>
      <c r="G11" s="150">
        <v>8</v>
      </c>
      <c r="H11" s="151"/>
      <c r="J11" s="133">
        <v>10</v>
      </c>
      <c r="K11" s="137">
        <f>基础状态预期!C23</f>
        <v>49.533352307096472</v>
      </c>
      <c r="L11" s="56">
        <f>IF(基础状态预期!I23="",0,SUMIFS(D$5:D$11,$C$5:$C$11,"&lt;="&amp;基础状态预期!I23))</f>
        <v>16</v>
      </c>
      <c r="M11" s="56">
        <f>IF(基础状态预期!J23="",0,SUMIFS(E$5:E$11,$C$5:$C$11,"&lt;="&amp;基础状态预期!J23))</f>
        <v>2</v>
      </c>
      <c r="N11" s="56">
        <f>IF(基础状态预期!K23="",0,SUMIFS(F$5:F$11,$C$5:$C$11,"&lt;="&amp;基础状态预期!K23))</f>
        <v>1</v>
      </c>
      <c r="O11" s="56">
        <f>IF(基础状态预期!L23="",0,SUMIFS(G$5:G$11,$C$5:$C$11,"&lt;="&amp;基础状态预期!L23))</f>
        <v>0</v>
      </c>
      <c r="P11" s="15"/>
      <c r="Q11" s="20">
        <f>基础状态预期!C23</f>
        <v>49.533352307096472</v>
      </c>
      <c r="R11" s="137">
        <f>IFERROR([2]基础状态预期!G23*[2]基础状态预期!AA23,0)</f>
        <v>0</v>
      </c>
      <c r="S11" s="137">
        <f>IFERROR([2]基础状态预期!H23*[2]基础状态预期!AB23,0)</f>
        <v>0</v>
      </c>
      <c r="T11" s="137">
        <f>IFERROR([2]基础状态预期!I23*[2]基础状态预期!AC23,0)</f>
        <v>12</v>
      </c>
      <c r="U11" s="137">
        <f>IFERROR([2]基础状态预期!J23*[2]基础状态预期!AD23,0)</f>
        <v>0</v>
      </c>
      <c r="V11" s="41">
        <f>求节点($C$16:$C$22,D$16:D$22,基础状态预期!I23)</f>
        <v>0.26803893472291379</v>
      </c>
      <c r="W11" s="41">
        <f>求节点($C$16:$C$22,E$16:E$22,基础状态预期!J23)</f>
        <v>0.35096823835936863</v>
      </c>
      <c r="X11" s="41">
        <f>求节点($C$16:$C$22,F$16:F$22,基础状态预期!K23)</f>
        <v>0.40500000000000003</v>
      </c>
      <c r="Y11" s="41">
        <f>求节点($C$16:$C$22,G$16:G$22,基础状态预期!L23)</f>
        <v>0</v>
      </c>
      <c r="Z11" s="139">
        <f>SUMPRODUCT(V11:Y11,基础状态预期!U23:X23)/SUM([2]基础状态预期!$F23:$J23)</f>
        <v>0.81</v>
      </c>
      <c r="AA11" s="119"/>
      <c r="AC11" s="18"/>
      <c r="AD11" s="18">
        <v>8</v>
      </c>
      <c r="AE11" s="140">
        <f>求节点($Q$5:$Q$43,Z$5:Z$43,$AD11)</f>
        <v>0</v>
      </c>
      <c r="AF11" s="140">
        <f>求节点($Q$50:$Q$88,Z$50:Z$88,$AD11)</f>
        <v>2.3590164085748867E-2</v>
      </c>
      <c r="AG11" s="140">
        <f>求节点($Q$95:$Q$133,Z$95:Z$133,$AD11)</f>
        <v>5.7314385116148434E-2</v>
      </c>
      <c r="AH11" s="140">
        <f>求节点($Q$140:$Q$178,Z$140:Z$178,$AD11)</f>
        <v>8.097438075447129E-2</v>
      </c>
      <c r="AI11" s="140">
        <f>求节点($Q$185:$Q$223,Z$185:Z$223,$AD11)</f>
        <v>0.10912137557194757</v>
      </c>
      <c r="AL11" s="141">
        <v>9</v>
      </c>
      <c r="AM11" s="23">
        <v>70</v>
      </c>
      <c r="AN11" s="147">
        <f>求节点($K$5:$K$43,$Z$5:$Z$43,AM11)</f>
        <v>1.0284544988808502</v>
      </c>
      <c r="AO11" s="147" t="e">
        <f>($AN11-$AN10)*(INDEX([3]非r将兵属性验证!$AC$7:$AC$166,$AM11,1)*[3]战法技能效用!$AB$5+INDEX([3]非r将兵属性验证!$AX$7:$AX$166,$AM11,1)*[3]战法技能效用!$AC$5)+AO10</f>
        <v>#DIV/0!</v>
      </c>
      <c r="AP11" s="26" t="e">
        <f t="shared" si="0"/>
        <v>#DIV/0!</v>
      </c>
      <c r="AQ11" s="145"/>
      <c r="AT11" s="31">
        <v>70</v>
      </c>
      <c r="AU11" s="26">
        <f>求节点(投放验证!$K$11:$K$49,投放验证!$AB$11:$AB$49,AT11)</f>
        <v>143973.95035513217</v>
      </c>
    </row>
    <row r="12" spans="2:47" x14ac:dyDescent="0.15">
      <c r="H12" s="151"/>
      <c r="J12" s="133">
        <v>11</v>
      </c>
      <c r="K12" s="137">
        <f>基础状态预期!C24</f>
        <v>53.567039423670657</v>
      </c>
      <c r="L12" s="56">
        <f>IF(基础状态预期!I24="",0,SUMIFS(D$5:D$11,$C$5:$C$11,"&lt;="&amp;基础状态预期!I24))</f>
        <v>16</v>
      </c>
      <c r="M12" s="56">
        <f>IF(基础状态预期!J24="",0,SUMIFS(E$5:E$11,$C$5:$C$11,"&lt;="&amp;基础状态预期!J24))</f>
        <v>2</v>
      </c>
      <c r="N12" s="56">
        <f>IF(基础状态预期!K24="",0,SUMIFS(F$5:F$11,$C$5:$C$11,"&lt;="&amp;基础状态预期!K24))</f>
        <v>1</v>
      </c>
      <c r="O12" s="56">
        <f>IF(基础状态预期!L24="",0,SUMIFS(G$5:G$11,$C$5:$C$11,"&lt;="&amp;基础状态预期!L24))</f>
        <v>0</v>
      </c>
      <c r="P12" s="15"/>
      <c r="Q12" s="20">
        <f>基础状态预期!C24</f>
        <v>53.567039423670657</v>
      </c>
      <c r="R12" s="137">
        <f>IFERROR([2]基础状态预期!G24*[2]基础状态预期!AA24,0)</f>
        <v>0</v>
      </c>
      <c r="S12" s="137">
        <f>IFERROR([2]基础状态预期!H24*[2]基础状态预期!AB24,0)</f>
        <v>0</v>
      </c>
      <c r="T12" s="137">
        <f>IFERROR([2]基础状态预期!I24*[2]基础状态预期!AC24,0)</f>
        <v>10</v>
      </c>
      <c r="U12" s="137">
        <f>IFERROR([2]基础状态预期!J24*[2]基础状态预期!AD24,0)</f>
        <v>2</v>
      </c>
      <c r="V12" s="41">
        <f>求节点($C$16:$C$22,D$16:D$22,基础状态预期!I24)</f>
        <v>0.28248108135628108</v>
      </c>
      <c r="W12" s="41">
        <f>求节点($C$16:$C$22,E$16:E$22,基础状态预期!J24)</f>
        <v>0.38282591475650241</v>
      </c>
      <c r="X12" s="41">
        <f>求节点($C$16:$C$22,F$16:F$22,基础状态预期!K24)</f>
        <v>0.40618080187073258</v>
      </c>
      <c r="Y12" s="41">
        <f>求节点($C$16:$C$22,G$16:G$22,基础状态预期!L24)</f>
        <v>0</v>
      </c>
      <c r="Z12" s="139">
        <f>SUMPRODUCT(V12:Y12,基础状态预期!U24:X24)/SUM([2]基础状态预期!$F24:$J24)</f>
        <v>0.81236160374146527</v>
      </c>
      <c r="AA12" s="119"/>
      <c r="AC12" s="18"/>
      <c r="AD12" s="18">
        <v>9</v>
      </c>
      <c r="AE12" s="140">
        <f>求节点($Q$5:$Q$43,Z$5:Z$43,$AD12)</f>
        <v>0</v>
      </c>
      <c r="AF12" s="140">
        <f>求节点($Q$50:$Q$88,Z$50:Z$88,$AD12)</f>
        <v>2.6538934596467476E-2</v>
      </c>
      <c r="AG12" s="140">
        <f>求节点($Q$95:$Q$133,Z$95:Z$133,$AD12)</f>
        <v>6.4478683255666983E-2</v>
      </c>
      <c r="AH12" s="140">
        <f>求节点($Q$140:$Q$178,Z$140:Z$178,$AD12)</f>
        <v>9.1096178348780199E-2</v>
      </c>
      <c r="AI12" s="140">
        <f>求节点($Q$185:$Q$223,Z$185:Z$223,$AD12)</f>
        <v>0.12276154751844101</v>
      </c>
      <c r="AL12" s="141">
        <v>10</v>
      </c>
      <c r="AM12" s="23">
        <v>80</v>
      </c>
      <c r="AN12" s="147">
        <f>求节点($K$5:$K$43,$Z$5:$Z$43,AM12)</f>
        <v>1.0715649251512525</v>
      </c>
      <c r="AO12" s="147" t="e">
        <f>($AN12-$AN11)*(INDEX([3]非r将兵属性验证!$AC$7:$AC$166,$AM12,1)*[3]战法技能效用!$AB$5+INDEX([3]非r将兵属性验证!$AX$7:$AX$166,$AM12,1)*[3]战法技能效用!$AC$5)+AO11</f>
        <v>#DIV/0!</v>
      </c>
      <c r="AP12" s="26" t="e">
        <f t="shared" si="0"/>
        <v>#DIV/0!</v>
      </c>
      <c r="AQ12" s="145"/>
      <c r="AT12" s="31">
        <v>80</v>
      </c>
      <c r="AU12" s="26">
        <f>求节点(投放验证!$K$11:$K$49,投放验证!$AB$11:$AB$49,AT12)</f>
        <v>267112.03253797872</v>
      </c>
    </row>
    <row r="13" spans="2:47" x14ac:dyDescent="0.15">
      <c r="H13" s="151"/>
      <c r="J13" s="133">
        <v>12</v>
      </c>
      <c r="K13" s="137">
        <f>基础状态预期!C25</f>
        <v>59.300028460644697</v>
      </c>
      <c r="L13" s="56">
        <f>IF(基础状态预期!I25="",0,SUMIFS(D$5:D$11,$C$5:$C$11,"&lt;="&amp;基础状态预期!I25))</f>
        <v>32</v>
      </c>
      <c r="M13" s="56">
        <f>IF(基础状态预期!J25="",0,SUMIFS(E$5:E$11,$C$5:$C$11,"&lt;="&amp;基础状态预期!J25))</f>
        <v>4</v>
      </c>
      <c r="N13" s="56">
        <f>IF(基础状态预期!K25="",0,SUMIFS(F$5:F$11,$C$5:$C$11,"&lt;="&amp;基础状态预期!K25))</f>
        <v>1</v>
      </c>
      <c r="O13" s="56">
        <f>IF(基础状态预期!L25="",0,SUMIFS(G$5:G$11,$C$5:$C$11,"&lt;="&amp;基础状态预期!L25))</f>
        <v>0</v>
      </c>
      <c r="P13" s="15"/>
      <c r="Q13" s="20">
        <f>基础状态预期!C25</f>
        <v>59.300028460644697</v>
      </c>
      <c r="R13" s="137">
        <f>IFERROR([2]基础状态预期!G25*[2]基础状态预期!AA25,0)</f>
        <v>0</v>
      </c>
      <c r="S13" s="137">
        <f>IFERROR([2]基础状态预期!H25*[2]基础状态预期!AB25,0)</f>
        <v>0</v>
      </c>
      <c r="T13" s="137">
        <f>IFERROR([2]基础状态预期!I25*[2]基础状态预期!AC25,0)</f>
        <v>8</v>
      </c>
      <c r="U13" s="137">
        <f>IFERROR([2]基础状态预期!J25*[2]基础状态预期!AD25,0)</f>
        <v>4</v>
      </c>
      <c r="V13" s="41">
        <f>求节点($C$16:$C$22,D$16:D$22,基础状态预期!I25)</f>
        <v>0.30829912907790952</v>
      </c>
      <c r="W13" s="41">
        <f>求节点($C$16:$C$22,E$16:E$22,基础状态预期!J25)</f>
        <v>0.41833876661753261</v>
      </c>
      <c r="X13" s="41">
        <f>求节点($C$16:$C$22,F$16:F$22,基础状态预期!K25)</f>
        <v>0.44450938719745053</v>
      </c>
      <c r="Y13" s="41">
        <f>求节点($C$16:$C$22,G$16:G$22,基础状态预期!L25)</f>
        <v>0</v>
      </c>
      <c r="Z13" s="139">
        <f>SUMPRODUCT(V13:Y13,基础状态预期!U25:X25)/SUM([2]基础状态预期!$F25:$J25)</f>
        <v>0.88901877439490107</v>
      </c>
      <c r="AA13" s="119"/>
      <c r="AC13" s="18"/>
      <c r="AD13" s="18">
        <v>10</v>
      </c>
      <c r="AE13" s="140">
        <f>求节点($Q$5:$Q$43,Z$5:Z$43,$AD13)</f>
        <v>0</v>
      </c>
      <c r="AF13" s="140">
        <f>求节点($Q$50:$Q$88,Z$50:Z$88,$AD13)</f>
        <v>3.0706820075238412E-2</v>
      </c>
      <c r="AG13" s="140">
        <f>求节点($Q$95:$Q$133,Z$95:Z$133,$AD13)</f>
        <v>7.1642981395185545E-2</v>
      </c>
      <c r="AH13" s="140">
        <f>求节点($Q$140:$Q$178,Z$140:Z$178,$AD13)</f>
        <v>0.10121797594308911</v>
      </c>
      <c r="AI13" s="140">
        <f>求节点($Q$185:$Q$223,Z$185:Z$223,$AD13)</f>
        <v>0.13640171946493446</v>
      </c>
      <c r="AL13" s="141">
        <v>11</v>
      </c>
      <c r="AM13" s="23">
        <v>90</v>
      </c>
      <c r="AN13" s="147">
        <f>求节点($K$5:$K$43,$Z$5:$Z$43,AM13)</f>
        <v>1.275877215122138</v>
      </c>
      <c r="AO13" s="147" t="e">
        <f>($AN13-$AN12)*(INDEX([3]非r将兵属性验证!$AC$7:$AC$166,$AM13,1)*[3]战法技能效用!$AB$5+INDEX([3]非r将兵属性验证!$AX$7:$AX$166,$AM13,1)*[3]战法技能效用!$AC$5)+AO12</f>
        <v>#DIV/0!</v>
      </c>
      <c r="AP13" s="26" t="e">
        <f t="shared" si="0"/>
        <v>#DIV/0!</v>
      </c>
      <c r="AQ13" s="145"/>
      <c r="AT13" s="31">
        <v>90</v>
      </c>
      <c r="AU13" s="26">
        <f>求节点(投放验证!$K$11:$K$49,投放验证!$AB$11:$AB$49,AT13)</f>
        <v>429021.21250909055</v>
      </c>
    </row>
    <row r="14" spans="2:47" ht="11.25" customHeight="1" x14ac:dyDescent="0.15">
      <c r="B14" s="165" t="s">
        <v>63</v>
      </c>
      <c r="C14" s="21" t="s">
        <v>37</v>
      </c>
      <c r="D14" s="20" t="s">
        <v>6</v>
      </c>
      <c r="E14" s="20" t="s">
        <v>47</v>
      </c>
      <c r="F14" s="20" t="s">
        <v>8</v>
      </c>
      <c r="G14" s="21" t="s">
        <v>184</v>
      </c>
      <c r="H14" s="151"/>
      <c r="J14" s="133">
        <v>13</v>
      </c>
      <c r="K14" s="137">
        <f>基础状态预期!C26</f>
        <v>65.075479910097457</v>
      </c>
      <c r="L14" s="56">
        <f>IF(基础状态预期!I26="",0,SUMIFS(D$5:D$11,$C$5:$C$11,"&lt;="&amp;基础状态预期!I26))</f>
        <v>32</v>
      </c>
      <c r="M14" s="56">
        <f>IF(基础状态预期!J26="",0,SUMIFS(E$5:E$11,$C$5:$C$11,"&lt;="&amp;基础状态预期!J26))</f>
        <v>8</v>
      </c>
      <c r="N14" s="56">
        <f>IF(基础状态预期!K26="",0,SUMIFS(F$5:F$11,$C$5:$C$11,"&lt;="&amp;基础状态预期!K26))</f>
        <v>2</v>
      </c>
      <c r="O14" s="56">
        <f>IF(基础状态预期!L26="",0,SUMIFS(G$5:G$11,$C$5:$C$11,"&lt;="&amp;基础状态预期!L26))</f>
        <v>1</v>
      </c>
      <c r="P14" s="15"/>
      <c r="Q14" s="62">
        <f>基础状态预期!C26</f>
        <v>65.075479910097457</v>
      </c>
      <c r="R14" s="137">
        <f>IFERROR([2]基础状态预期!G26*[2]基础状态预期!AA26,0)</f>
        <v>0</v>
      </c>
      <c r="S14" s="137">
        <f>IFERROR([2]基础状态预期!H26*[2]基础状态预期!AB26,0)</f>
        <v>0</v>
      </c>
      <c r="T14" s="137">
        <f>IFERROR([2]基础状态预期!I26*[2]基础状态预期!AC26,0)</f>
        <v>6</v>
      </c>
      <c r="U14" s="137">
        <f>IFERROR([2]基础状态预期!J26*[2]基础状态预期!AD26,0)</f>
        <v>6</v>
      </c>
      <c r="V14" s="62">
        <f>求节点($C$16:$C$22,D$16:D$22,基础状态预期!I26)</f>
        <v>0.33017622089506865</v>
      </c>
      <c r="W14" s="62">
        <f>求节点($C$16:$C$22,E$16:E$22,基础状态预期!J26)</f>
        <v>0.4642665912614159</v>
      </c>
      <c r="X14" s="62">
        <f>求节点($C$16:$C$22,F$16:F$22,基础状态预期!K26)</f>
        <v>0.49469159161284493</v>
      </c>
      <c r="Y14" s="62">
        <f>求节点($C$16:$C$22,G$16:G$22,基础状态预期!L26)</f>
        <v>0.50749999999999995</v>
      </c>
      <c r="Z14" s="139">
        <f>SUMPRODUCT(V14:Y14,基础状态预期!U26:X26)/SUM([2]基础状态预期!$F26:$J26)</f>
        <v>0.99151791795688238</v>
      </c>
      <c r="AA14" s="119"/>
      <c r="AC14" s="18"/>
      <c r="AD14" s="18">
        <v>11</v>
      </c>
      <c r="AE14" s="140">
        <f>求节点($Q$5:$Q$43,Z$5:Z$43,$AD14)</f>
        <v>3.2500000000000001E-2</v>
      </c>
      <c r="AF14" s="140">
        <f>求节点($Q$50:$Q$88,Z$50:Z$88,$AD14)</f>
        <v>6.3569077647362734E-2</v>
      </c>
      <c r="AG14" s="140">
        <f>求节点($Q$95:$Q$133,Z$95:Z$133,$AD14)</f>
        <v>0.10074893047653458</v>
      </c>
      <c r="AH14" s="140">
        <f>求节点($Q$140:$Q$178,Z$140:Z$178,$AD14)</f>
        <v>0.13338021172582004</v>
      </c>
      <c r="AI14" s="140">
        <f>求节点($Q$185:$Q$223,Z$185:Z$223,$AD14)</f>
        <v>0.16476382270872866</v>
      </c>
      <c r="AL14" s="141">
        <v>12</v>
      </c>
      <c r="AM14" s="23">
        <v>100</v>
      </c>
      <c r="AN14" s="147">
        <f>求节点($K$5:$K$43,$Z$5:$Z$43,AM14)</f>
        <v>1.4062138644798761</v>
      </c>
      <c r="AO14" s="147" t="e">
        <f>($AN14-$AN13)*(INDEX([3]非r将兵属性验证!$AC$7:$AC$166,$AM14,1)*[3]战法技能效用!$AB$5+INDEX([3]非r将兵属性验证!$AX$7:$AX$166,$AM14,1)*[3]战法技能效用!$AC$5)+AO13</f>
        <v>#DIV/0!</v>
      </c>
      <c r="AP14" s="26" t="e">
        <f t="shared" si="0"/>
        <v>#DIV/0!</v>
      </c>
      <c r="AQ14" s="145"/>
      <c r="AT14" s="31">
        <v>100</v>
      </c>
      <c r="AU14" s="26">
        <f>求节点(投放验证!$K$11:$K$49,投放验证!$AB$11:$AB$49,AT14)</f>
        <v>483524.37948697549</v>
      </c>
    </row>
    <row r="15" spans="2:47" x14ac:dyDescent="0.15">
      <c r="B15" s="166"/>
      <c r="C15" s="126">
        <v>0</v>
      </c>
      <c r="D15" s="24">
        <v>0.05</v>
      </c>
      <c r="E15" s="24">
        <v>0.1</v>
      </c>
      <c r="F15" s="24">
        <v>0.15</v>
      </c>
      <c r="G15" s="24">
        <v>0.2</v>
      </c>
      <c r="H15" s="151"/>
      <c r="J15" s="133">
        <v>14</v>
      </c>
      <c r="K15" s="137">
        <f>基础状态预期!C27</f>
        <v>69.18336653741882</v>
      </c>
      <c r="L15" s="56">
        <f>IF(基础状态预期!I27="",0,SUMIFS(D$5:D$11,$C$5:$C$11,"&lt;="&amp;基础状态预期!I27))</f>
        <v>32</v>
      </c>
      <c r="M15" s="56">
        <f>IF(基础状态预期!J27="",0,SUMIFS(E$5:E$11,$C$5:$C$11,"&lt;="&amp;基础状态预期!J27))</f>
        <v>8</v>
      </c>
      <c r="N15" s="56">
        <f>IF(基础状态预期!K27="",0,SUMIFS(F$5:F$11,$C$5:$C$11,"&lt;="&amp;基础状态预期!K27))</f>
        <v>2</v>
      </c>
      <c r="O15" s="56">
        <f>IF(基础状态预期!L27="",0,SUMIFS(G$5:G$11,$C$5:$C$11,"&lt;="&amp;基础状态预期!L27))</f>
        <v>1</v>
      </c>
      <c r="P15" s="15"/>
      <c r="Q15" s="62">
        <f>基础状态预期!C27</f>
        <v>69.18336653741882</v>
      </c>
      <c r="R15" s="137">
        <f>IFERROR([2]基础状态预期!G27*[2]基础状态预期!AA27,0)</f>
        <v>0</v>
      </c>
      <c r="S15" s="137">
        <f>IFERROR([2]基础状态预期!H27*[2]基础状态预期!AB27,0)</f>
        <v>0</v>
      </c>
      <c r="T15" s="137">
        <f>IFERROR([2]基础状态预期!I27*[2]基础状态预期!AC27,0)</f>
        <v>4</v>
      </c>
      <c r="U15" s="137">
        <f>IFERROR([2]基础状态预期!J27*[2]基础状态预期!AD27,0)</f>
        <v>8</v>
      </c>
      <c r="V15" s="62">
        <f>求节点($C$16:$C$22,D$16:D$22,基础状态预期!I27)</f>
        <v>0.34661674260926906</v>
      </c>
      <c r="W15" s="62">
        <f>求节点($C$16:$C$22,E$16:E$22,基础状态预期!J27)</f>
        <v>0.48187895708597978</v>
      </c>
      <c r="X15" s="62">
        <f>求节点($C$16:$C$22,F$16:F$22,基础状态预期!K27)</f>
        <v>0.51231205507686828</v>
      </c>
      <c r="Y15" s="62">
        <f>求节点($C$16:$C$22,G$16:G$22,基础状态预期!L27)</f>
        <v>0.50749999999999995</v>
      </c>
      <c r="Z15" s="139">
        <f>SUMPRODUCT(V15:Y15,基础状态预期!U27:X27)/SUM([2]基础状态预期!$F27:$J27)</f>
        <v>1.0238221009742585</v>
      </c>
      <c r="AA15" s="119"/>
      <c r="AC15" s="18"/>
      <c r="AD15" s="18">
        <v>12</v>
      </c>
      <c r="AE15" s="140">
        <f>求节点($Q$5:$Q$43,Z$5:Z$43,$AD15)</f>
        <v>6.5000000000000002E-2</v>
      </c>
      <c r="AF15" s="140">
        <f>求节点($Q$50:$Q$88,Z$50:Z$88,$AD15)</f>
        <v>9.6431335219487047E-2</v>
      </c>
      <c r="AG15" s="140">
        <f>求节点($Q$95:$Q$133,Z$95:Z$133,$AD15)</f>
        <v>0.13229190197740776</v>
      </c>
      <c r="AH15" s="140">
        <f>求节点($Q$140:$Q$178,Z$140:Z$178,$AD15)</f>
        <v>0.16560062021238953</v>
      </c>
      <c r="AI15" s="140">
        <f>求节点($Q$185:$Q$223,Z$185:Z$223,$AD15)</f>
        <v>0.19374685216189405</v>
      </c>
      <c r="AL15" s="141">
        <v>13</v>
      </c>
      <c r="AM15" s="132">
        <v>110</v>
      </c>
      <c r="AN15" s="147">
        <f>求节点($K$5:$K$43,$Z$5:$Z$43,AM15)</f>
        <v>1.4824997315388151</v>
      </c>
      <c r="AO15" s="147" t="e">
        <f>($AN15-$AN14)*(INDEX([3]非r将兵属性验证!$AC$7:$AC$166,$AM15,1)*[3]战法技能效用!$AB$5+INDEX([3]非r将兵属性验证!$AX$7:$AX$166,$AM15,1)*[3]战法技能效用!$AC$5)+AO14</f>
        <v>#DIV/0!</v>
      </c>
      <c r="AP15" s="26" t="e">
        <f t="shared" ref="AP15:AP20" si="1">SUM(AO15:AO15)</f>
        <v>#DIV/0!</v>
      </c>
      <c r="AQ15" s="145"/>
      <c r="AT15" s="132">
        <v>110</v>
      </c>
      <c r="AU15" s="26">
        <f>求节点(投放验证!$K$11:$K$49,投放验证!$AB$11:$AB$49,AT15)</f>
        <v>625254.52316388395</v>
      </c>
    </row>
    <row r="16" spans="2:47" x14ac:dyDescent="0.15">
      <c r="B16" s="166"/>
      <c r="C16" s="21">
        <v>1</v>
      </c>
      <c r="D16" s="24">
        <v>9.2499999999999999E-2</v>
      </c>
      <c r="E16" s="24">
        <v>0.17249999999999999</v>
      </c>
      <c r="F16" s="24">
        <v>0.23499999999999999</v>
      </c>
      <c r="G16" s="24">
        <v>0.30249999999999999</v>
      </c>
      <c r="H16" s="151"/>
      <c r="J16" s="133">
        <v>15</v>
      </c>
      <c r="K16" s="137">
        <f>基础状态预期!C28</f>
        <v>72.375871759353331</v>
      </c>
      <c r="L16" s="56">
        <f>IF(基础状态预期!I28="",0,SUMIFS(D$5:D$11,$C$5:$C$11,"&lt;="&amp;基础状态预期!I28))</f>
        <v>64</v>
      </c>
      <c r="M16" s="56">
        <f>IF(基础状态预期!J28="",0,SUMIFS(E$5:E$11,$C$5:$C$11,"&lt;="&amp;基础状态预期!J28))</f>
        <v>8</v>
      </c>
      <c r="N16" s="56">
        <f>IF(基础状态预期!K28="",0,SUMIFS(F$5:F$11,$C$5:$C$11,"&lt;="&amp;基础状态预期!K28))</f>
        <v>2</v>
      </c>
      <c r="O16" s="56">
        <f>IF(基础状态预期!L28="",0,SUMIFS(G$5:G$11,$C$5:$C$11,"&lt;="&amp;基础状态预期!L28))</f>
        <v>1</v>
      </c>
      <c r="P16" s="15"/>
      <c r="Q16" s="62">
        <f>基础状态预期!C28</f>
        <v>72.375871759353331</v>
      </c>
      <c r="R16" s="137">
        <f>IFERROR([2]基础状态预期!G28*[2]基础状态预期!AA28,0)</f>
        <v>0</v>
      </c>
      <c r="S16" s="137">
        <f>IFERROR([2]基础状态预期!H28*[2]基础状态预期!AB28,0)</f>
        <v>0</v>
      </c>
      <c r="T16" s="137">
        <f>IFERROR([2]基础状态预期!I28*[2]基础状态预期!AC28,0)</f>
        <v>2</v>
      </c>
      <c r="U16" s="137">
        <f>IFERROR([2]基础状态预期!J28*[2]基础状态预期!AD28,0)</f>
        <v>10</v>
      </c>
      <c r="V16" s="62">
        <f>求节点($C$16:$C$22,D$16:D$22,基础状态预期!I28)</f>
        <v>0.34749999999999998</v>
      </c>
      <c r="W16" s="62">
        <f>求节点($C$16:$C$22,E$16:E$22,基础状态预期!J28)</f>
        <v>0.49939417393373209</v>
      </c>
      <c r="X16" s="62">
        <f>求节点($C$16:$C$22,F$16:F$22,基础状态预期!K28)</f>
        <v>0.52545450744263011</v>
      </c>
      <c r="Y16" s="62">
        <f>求节点($C$16:$C$22,G$16:G$22,基础状态预期!L28)</f>
        <v>0.50749999999999995</v>
      </c>
      <c r="Z16" s="139">
        <f>SUMPRODUCT(V16:Y16,基础状态预期!U28:X28)/SUM([2]基础状态预期!$F28:$J28)</f>
        <v>1.0419317611639451</v>
      </c>
      <c r="AA16" s="119"/>
      <c r="AC16" s="18"/>
      <c r="AD16" s="18">
        <v>13</v>
      </c>
      <c r="AE16" s="140">
        <f>求节点($Q$5:$Q$43,Z$5:Z$43,$AD16)</f>
        <v>9.7500000000000003E-2</v>
      </c>
      <c r="AF16" s="140">
        <f>求节点($Q$50:$Q$88,Z$50:Z$88,$AD16)</f>
        <v>0.12929359279161137</v>
      </c>
      <c r="AG16" s="140">
        <f>求节点($Q$95:$Q$133,Z$95:Z$133,$AD16)</f>
        <v>0.16383487347828093</v>
      </c>
      <c r="AH16" s="140">
        <f>求节点($Q$140:$Q$178,Z$140:Z$178,$AD16)</f>
        <v>0.19782102869895901</v>
      </c>
      <c r="AI16" s="140">
        <f>求节点($Q$185:$Q$223,Z$185:Z$223,$AD16)</f>
        <v>0.22272988161505941</v>
      </c>
      <c r="AL16" s="141">
        <v>14</v>
      </c>
      <c r="AM16" s="132">
        <v>120</v>
      </c>
      <c r="AN16" s="147">
        <f>求节点($K$5:$K$43,$Z$5:$Z$43,AM16)</f>
        <v>1.5572802935276882</v>
      </c>
      <c r="AO16" s="147" t="e">
        <f>($AN16-$AN15)*(INDEX([3]非r将兵属性验证!$AC$7:$AC$166,$AM16,1)*[3]战法技能效用!$AB$5+INDEX([3]非r将兵属性验证!$AX$7:$AX$166,$AM16,1)*[3]战法技能效用!$AC$5)+AO15</f>
        <v>#DIV/0!</v>
      </c>
      <c r="AP16" s="26" t="e">
        <f t="shared" si="1"/>
        <v>#DIV/0!</v>
      </c>
      <c r="AQ16" s="145"/>
      <c r="AT16" s="132">
        <v>120</v>
      </c>
      <c r="AU16" s="26">
        <f>求节点(投放验证!$K$11:$K$49,投放验证!$AB$11:$AB$49,AT16)</f>
        <v>766984.66684079252</v>
      </c>
    </row>
    <row r="17" spans="2:47" x14ac:dyDescent="0.15">
      <c r="B17" s="166"/>
      <c r="C17" s="21">
        <v>2</v>
      </c>
      <c r="D17" s="24">
        <v>0.13500000000000001</v>
      </c>
      <c r="E17" s="24">
        <v>0.245</v>
      </c>
      <c r="F17" s="24">
        <v>0.32</v>
      </c>
      <c r="G17" s="24">
        <v>0.40500000000000003</v>
      </c>
      <c r="H17" s="151"/>
      <c r="J17" s="133">
        <v>16</v>
      </c>
      <c r="K17" s="137">
        <f>基础状态预期!C29</f>
        <v>74.998404927577795</v>
      </c>
      <c r="L17" s="62">
        <f>IF(基础状态预期!I29="",0,SUMIFS(D$5:D$11,$C$5:$C$11,"&lt;="&amp;基础状态预期!I29))</f>
        <v>64</v>
      </c>
      <c r="M17" s="62">
        <f>IF(基础状态预期!J29="",0,SUMIFS(E$5:E$11,$C$5:$C$11,"&lt;="&amp;基础状态预期!J29))</f>
        <v>8</v>
      </c>
      <c r="N17" s="62">
        <f>IF(基础状态预期!K29="",0,SUMIFS(F$5:F$11,$C$5:$C$11,"&lt;="&amp;基础状态预期!K29))</f>
        <v>2</v>
      </c>
      <c r="O17" s="62">
        <f>IF(基础状态预期!L29="",0,SUMIFS(G$5:G$11,$C$5:$C$11,"&lt;="&amp;基础状态预期!L29))</f>
        <v>1</v>
      </c>
      <c r="P17" s="38"/>
      <c r="Q17" s="62">
        <f>基础状态预期!C29</f>
        <v>74.998404927577795</v>
      </c>
      <c r="R17" s="137">
        <f>IFERROR([2]基础状态预期!G29*[2]基础状态预期!AA29,0)</f>
        <v>0</v>
      </c>
      <c r="S17" s="137">
        <f>IFERROR([2]基础状态预期!H29*[2]基础状态预期!AB29,0)</f>
        <v>0</v>
      </c>
      <c r="T17" s="137">
        <f>IFERROR([2]基础状态预期!I29*[2]基础状态预期!AC29,0)</f>
        <v>1</v>
      </c>
      <c r="U17" s="137">
        <f>IFERROR([2]基础状态预期!J29*[2]基础状态预期!AD29,0)</f>
        <v>11</v>
      </c>
      <c r="V17" s="62">
        <f>求节点($C$16:$C$22,D$16:D$22,基础状态预期!I29)</f>
        <v>0.34749999999999998</v>
      </c>
      <c r="W17" s="62">
        <f>求节点($C$16:$C$22,E$16:E$22,基础状态预期!J29)</f>
        <v>0.51691170525130603</v>
      </c>
      <c r="X17" s="62">
        <f>求节点($C$16:$C$22,F$16:F$22,基础状态预期!K29)</f>
        <v>0.53859869645885106</v>
      </c>
      <c r="Y17" s="62">
        <f>求节点($C$16:$C$22,G$16:G$22,基础状态预期!L29)</f>
        <v>0.50749999999999995</v>
      </c>
      <c r="Z17" s="139">
        <f>SUMPRODUCT(V17:Y17,基础状态预期!U29:X29)/SUM([2]基础状态预期!$F29:$J29)</f>
        <v>1.0564649286118015</v>
      </c>
      <c r="AA17" s="119"/>
      <c r="AC17" s="18"/>
      <c r="AD17" s="18">
        <v>14</v>
      </c>
      <c r="AE17" s="140">
        <f>求节点($Q$5:$Q$43,Z$5:Z$43,$AD17)</f>
        <v>0.13</v>
      </c>
      <c r="AF17" s="140">
        <f>求节点($Q$50:$Q$88,Z$50:Z$88,$AD17)</f>
        <v>0.1621558503637357</v>
      </c>
      <c r="AG17" s="140">
        <f>求节点($Q$95:$Q$133,Z$95:Z$133,$AD17)</f>
        <v>0.19537784497915411</v>
      </c>
      <c r="AH17" s="140">
        <f>求节点($Q$140:$Q$178,Z$140:Z$178,$AD17)</f>
        <v>0.2300414371855285</v>
      </c>
      <c r="AI17" s="140">
        <f>求节点($Q$185:$Q$223,Z$185:Z$223,$AD17)</f>
        <v>0.2517129110682248</v>
      </c>
      <c r="AL17" s="141">
        <v>15</v>
      </c>
      <c r="AM17" s="132">
        <v>130</v>
      </c>
      <c r="AN17" s="147">
        <f>求节点($K$5:$K$43,$Z$5:$Z$43,AM17)</f>
        <v>1.6005427696995924</v>
      </c>
      <c r="AO17" s="147" t="e">
        <f>($AN17-$AN16)*(INDEX([3]非r将兵属性验证!$AC$7:$AC$166,$AM17,1)*[3]战法技能效用!$AB$5+INDEX([3]非r将兵属性验证!$AX$7:$AX$166,$AM17,1)*[3]战法技能效用!$AC$5)+AO16</f>
        <v>#DIV/0!</v>
      </c>
      <c r="AP17" s="26" t="e">
        <f t="shared" si="1"/>
        <v>#DIV/0!</v>
      </c>
      <c r="AQ17" s="145"/>
      <c r="AT17" s="132">
        <v>130</v>
      </c>
      <c r="AU17" s="26">
        <f>求节点(投放验证!$K$11:$K$49,投放验证!$AB$11:$AB$49,AT17)</f>
        <v>806848</v>
      </c>
    </row>
    <row r="18" spans="2:47" x14ac:dyDescent="0.15">
      <c r="B18" s="166"/>
      <c r="C18" s="21">
        <v>3</v>
      </c>
      <c r="D18" s="24">
        <v>0.17749999999999999</v>
      </c>
      <c r="E18" s="24">
        <v>0.3175</v>
      </c>
      <c r="F18" s="24">
        <v>0.40500000000000003</v>
      </c>
      <c r="G18" s="24">
        <v>0.50749999999999995</v>
      </c>
      <c r="H18" s="151"/>
      <c r="J18" s="133">
        <v>17</v>
      </c>
      <c r="K18" s="137">
        <f>基础状态预期!C30</f>
        <v>77.875308029777003</v>
      </c>
      <c r="L18" s="62">
        <f>IF(基础状态预期!I30="",0,SUMIFS(D$5:D$11,$C$5:$C$11,"&lt;="&amp;基础状态预期!I30))</f>
        <v>64</v>
      </c>
      <c r="M18" s="62">
        <f>IF(基础状态预期!J30="",0,SUMIFS(E$5:E$11,$C$5:$C$11,"&lt;="&amp;基础状态预期!J30))</f>
        <v>16</v>
      </c>
      <c r="N18" s="62">
        <f>IF(基础状态预期!K30="",0,SUMIFS(F$5:F$11,$C$5:$C$11,"&lt;="&amp;基础状态预期!K30))</f>
        <v>2</v>
      </c>
      <c r="O18" s="62">
        <f>IF(基础状态预期!L30="",0,SUMIFS(G$5:G$11,$C$5:$C$11,"&lt;="&amp;基础状态预期!L30))</f>
        <v>1</v>
      </c>
      <c r="P18" s="38"/>
      <c r="Q18" s="62">
        <f>基础状态预期!C30</f>
        <v>77.875308029777003</v>
      </c>
      <c r="R18" s="137">
        <f>IFERROR([2]基础状态预期!G30*[2]基础状态预期!AA30,0)</f>
        <v>0</v>
      </c>
      <c r="S18" s="137">
        <f>IFERROR([2]基础状态预期!H30*[2]基础状态预期!AB30,0)</f>
        <v>0</v>
      </c>
      <c r="T18" s="137">
        <f>IFERROR([2]基础状态预期!I30*[2]基础状态预期!AC30,0)</f>
        <v>0</v>
      </c>
      <c r="U18" s="137">
        <f>IFERROR([2]基础状态预期!J30*[2]基础状态预期!AD30,0)</f>
        <v>12</v>
      </c>
      <c r="V18" s="62">
        <f>求节点($C$16:$C$22,D$16:D$22,基础状态预期!I30)</f>
        <v>0.34749999999999998</v>
      </c>
      <c r="W18" s="62">
        <f>求节点($C$16:$C$22,E$16:E$22,基础状态预期!J30)</f>
        <v>0.54002928218532498</v>
      </c>
      <c r="X18" s="62">
        <f>求节点($C$16:$C$22,F$16:F$22,基础状态预期!K30)</f>
        <v>0.55971854661184839</v>
      </c>
      <c r="Y18" s="62">
        <f>求节点($C$16:$C$22,G$16:G$22,基础状态预期!L30)</f>
        <v>0.50749999999999995</v>
      </c>
      <c r="Z18" s="139">
        <f>SUMPRODUCT(V18:Y18,基础状态预期!U30:X30)/SUM([2]基础状态预期!$F30:$J30)</f>
        <v>1.0672185466118485</v>
      </c>
      <c r="AA18" s="119"/>
      <c r="AC18" s="18"/>
      <c r="AD18" s="18">
        <v>15</v>
      </c>
      <c r="AE18" s="140">
        <f>求节点($Q$5:$Q$43,Z$5:Z$43,$AD18)</f>
        <v>0.16250000000000001</v>
      </c>
      <c r="AF18" s="140">
        <f>求节点($Q$50:$Q$88,Z$50:Z$88,$AD18)</f>
        <v>0.19501810793586</v>
      </c>
      <c r="AG18" s="140">
        <f>求节点($Q$95:$Q$133,Z$95:Z$133,$AD18)</f>
        <v>0.22692081648002727</v>
      </c>
      <c r="AH18" s="140">
        <f>求节点($Q$140:$Q$178,Z$140:Z$178,$AD18)</f>
        <v>0.26226184567209798</v>
      </c>
      <c r="AI18" s="140">
        <f>求节点($Q$185:$Q$223,Z$185:Z$223,$AD18)</f>
        <v>0.28069594052139013</v>
      </c>
      <c r="AL18" s="141">
        <v>16</v>
      </c>
      <c r="AM18" s="132">
        <v>140</v>
      </c>
      <c r="AN18" s="147">
        <f>求节点($K$5:$K$43,$Z$5:$Z$43,AM18)</f>
        <v>1.6279790385277249</v>
      </c>
      <c r="AO18" s="147" t="e">
        <f>($AN18-$AN17)*(INDEX([3]非r将兵属性验证!$AC$7:$AC$166,$AM18,1)*[3]战法技能效用!$AB$5+INDEX([3]非r将兵属性验证!$AX$7:$AX$166,$AM18,1)*[3]战法技能效用!$AC$5)+AO17</f>
        <v>#DIV/0!</v>
      </c>
      <c r="AP18" s="26" t="e">
        <f t="shared" si="1"/>
        <v>#DIV/0!</v>
      </c>
      <c r="AQ18" s="145"/>
      <c r="AT18" s="132">
        <v>140</v>
      </c>
      <c r="AU18" s="26">
        <f>求节点(投放验证!$K$11:$K$49,投放验证!$AB$11:$AB$49,AT18)</f>
        <v>806848</v>
      </c>
    </row>
    <row r="19" spans="2:47" x14ac:dyDescent="0.15">
      <c r="B19" s="166"/>
      <c r="C19" s="21">
        <v>4</v>
      </c>
      <c r="D19" s="24">
        <v>0.22</v>
      </c>
      <c r="E19" s="24">
        <v>0.39</v>
      </c>
      <c r="F19" s="24">
        <v>0.49</v>
      </c>
      <c r="G19" s="24">
        <v>0.61</v>
      </c>
      <c r="H19" s="151"/>
      <c r="J19" s="133">
        <v>18</v>
      </c>
      <c r="K19" s="137">
        <f>基础状态预期!C31</f>
        <v>80.272123558064706</v>
      </c>
      <c r="L19" s="62">
        <f>IF(基础状态预期!I31="",0,SUMIFS(D$5:D$11,$C$5:$C$11,"&lt;="&amp;基础状态预期!I31))</f>
        <v>64</v>
      </c>
      <c r="M19" s="62">
        <f>IF(基础状态预期!J31="",0,SUMIFS(E$5:E$11,$C$5:$C$11,"&lt;="&amp;基础状态预期!J31))</f>
        <v>16</v>
      </c>
      <c r="N19" s="62">
        <f>IF(基础状态预期!K31="",0,SUMIFS(F$5:F$11,$C$5:$C$11,"&lt;="&amp;基础状态预期!K31))</f>
        <v>4</v>
      </c>
      <c r="O19" s="62">
        <f>IF(基础状态预期!L31="",0,SUMIFS(G$5:G$11,$C$5:$C$11,"&lt;="&amp;基础状态预期!L31))</f>
        <v>1</v>
      </c>
      <c r="P19" s="38"/>
      <c r="Q19" s="62">
        <f>基础状态预期!C31</f>
        <v>80.272123558064706</v>
      </c>
      <c r="R19" s="137">
        <f>IFERROR([2]基础状态预期!G31*[2]基础状态预期!AA31,0)</f>
        <v>0</v>
      </c>
      <c r="S19" s="137">
        <f>IFERROR([2]基础状态预期!H31*[2]基础状态预期!AB31,0)</f>
        <v>0</v>
      </c>
      <c r="T19" s="137">
        <f>IFERROR([2]基础状态预期!I31*[2]基础状态预期!AC31,0)</f>
        <v>0</v>
      </c>
      <c r="U19" s="137">
        <f>IFERROR([2]基础状态预期!J31*[2]基础状态预期!AD31,0)</f>
        <v>12</v>
      </c>
      <c r="V19" s="62">
        <f>求节点($C$16:$C$22,D$16:D$22,基础状态预期!I31)</f>
        <v>0.34749999999999998</v>
      </c>
      <c r="W19" s="62">
        <f>求节点($C$16:$C$22,E$16:E$22,基础状态预期!J31)</f>
        <v>0.55410386897990771</v>
      </c>
      <c r="X19" s="62">
        <f>求节点($C$16:$C$22,F$16:F$22,基础状态预期!K31)</f>
        <v>0.57792006670765239</v>
      </c>
      <c r="Y19" s="62">
        <f>求节点($C$16:$C$22,G$16:G$22,基础状态预期!L31)</f>
        <v>0.51513116290857786</v>
      </c>
      <c r="Z19" s="139">
        <f>SUMPRODUCT(V19:Y19,基础状态预期!U31:X31)/SUM([2]基础状态预期!$F31:$J31)</f>
        <v>1.0721215950165386</v>
      </c>
      <c r="AA19" s="119"/>
      <c r="AC19" s="18"/>
      <c r="AD19" s="18">
        <v>16</v>
      </c>
      <c r="AE19" s="140">
        <f>求节点($Q$5:$Q$43,Z$5:Z$43,$AD19)</f>
        <v>0.19500000000000001</v>
      </c>
      <c r="AF19" s="140">
        <f>求节点($Q$50:$Q$88,Z$50:Z$88,$AD19)</f>
        <v>0.22788036550798435</v>
      </c>
      <c r="AG19" s="140">
        <f>求节点($Q$95:$Q$133,Z$95:Z$133,$AD19)</f>
        <v>0.25846378798090047</v>
      </c>
      <c r="AH19" s="140">
        <f>求节点($Q$140:$Q$178,Z$140:Z$178,$AD19)</f>
        <v>0.29448225415866752</v>
      </c>
      <c r="AI19" s="140">
        <f>求节点($Q$185:$Q$223,Z$185:Z$223,$AD19)</f>
        <v>0.30967896997455557</v>
      </c>
      <c r="AL19" s="141">
        <v>17</v>
      </c>
      <c r="AM19" s="132">
        <v>150</v>
      </c>
      <c r="AN19" s="147">
        <f>求节点($K$5:$K$43,$Z$5:$Z$43,AM19)</f>
        <v>1.6554153073558575</v>
      </c>
      <c r="AO19" s="147" t="e">
        <f>($AN19-$AN18)*(INDEX([3]非r将兵属性验证!$AC$7:$AC$166,$AM19,1)*[3]战法技能效用!$AB$5+INDEX([3]非r将兵属性验证!$AX$7:$AX$166,$AM19,1)*[3]战法技能效用!$AC$5)+AO18</f>
        <v>#DIV/0!</v>
      </c>
      <c r="AP19" s="26" t="e">
        <f t="shared" si="1"/>
        <v>#DIV/0!</v>
      </c>
      <c r="AQ19" s="145"/>
      <c r="AT19" s="132">
        <v>150</v>
      </c>
      <c r="AU19" s="26">
        <f>求节点(投放验证!$K$11:$K$49,投放验证!$AB$11:$AB$49,AT19)</f>
        <v>806848</v>
      </c>
    </row>
    <row r="20" spans="2:47" x14ac:dyDescent="0.15">
      <c r="B20" s="166"/>
      <c r="C20" s="21">
        <v>5</v>
      </c>
      <c r="D20" s="24">
        <v>0.26250000000000001</v>
      </c>
      <c r="E20" s="24">
        <v>0.46250000000000002</v>
      </c>
      <c r="F20" s="24">
        <v>0.57499999999999996</v>
      </c>
      <c r="G20" s="24">
        <v>0.71250000000000002</v>
      </c>
      <c r="H20" s="151"/>
      <c r="J20" s="133">
        <v>19</v>
      </c>
      <c r="K20" s="137">
        <f>基础状态预期!C32</f>
        <v>82.328492296001457</v>
      </c>
      <c r="L20" s="62">
        <f>IF(基础状态预期!I32="",0,SUMIFS(D$5:D$11,$C$5:$C$11,"&lt;="&amp;基础状态预期!I32))</f>
        <v>64</v>
      </c>
      <c r="M20" s="62">
        <f>IF(基础状态预期!J32="",0,SUMIFS(E$5:E$11,$C$5:$C$11,"&lt;="&amp;基础状态预期!J32))</f>
        <v>16</v>
      </c>
      <c r="N20" s="62">
        <f>IF(基础状态预期!K32="",0,SUMIFS(F$5:F$11,$C$5:$C$11,"&lt;="&amp;基础状态预期!K32))</f>
        <v>4</v>
      </c>
      <c r="O20" s="62">
        <f>IF(基础状态预期!L32="",0,SUMIFS(G$5:G$11,$C$5:$C$11,"&lt;="&amp;基础状态预期!L32))</f>
        <v>1</v>
      </c>
      <c r="P20" s="38"/>
      <c r="Q20" s="62">
        <f>基础状态预期!C32</f>
        <v>82.328492296001457</v>
      </c>
      <c r="R20" s="137">
        <f>IFERROR([2]基础状态预期!G32*[2]基础状态预期!AA32,0)</f>
        <v>0</v>
      </c>
      <c r="S20" s="137">
        <f>IFERROR([2]基础状态预期!H32*[2]基础状态预期!AB32,0)</f>
        <v>0</v>
      </c>
      <c r="T20" s="137">
        <f>IFERROR([2]基础状态预期!I32*[2]基础状态预期!AC32,0)</f>
        <v>0</v>
      </c>
      <c r="U20" s="137">
        <f>IFERROR([2]基础状态预期!J32*[2]基础状态预期!AD32,0)</f>
        <v>12</v>
      </c>
      <c r="V20" s="62">
        <f>求节点($C$16:$C$22,D$16:D$22,基础状态预期!I32)</f>
        <v>0.34749999999999998</v>
      </c>
      <c r="W20" s="62">
        <f>求节点($C$16:$C$22,E$16:E$22,基础状态预期!J32)</f>
        <v>0.56817845577449044</v>
      </c>
      <c r="X20" s="62">
        <f>求节点($C$16:$C$22,F$16:F$22,基础状态预期!K32)</f>
        <v>0.58848086010938072</v>
      </c>
      <c r="Y20" s="62">
        <f>求节点($C$16:$C$22,G$16:G$22,基础状态预期!L32)</f>
        <v>0.54423990438561043</v>
      </c>
      <c r="Z20" s="139">
        <f>SUMPRODUCT(V20:Y20,基础状态预期!U32:X32)/SUM([2]基础状态预期!$F32:$J32)</f>
        <v>1.1179737792537343</v>
      </c>
      <c r="AA20" s="119"/>
      <c r="AC20" s="18"/>
      <c r="AD20" s="18">
        <v>17</v>
      </c>
      <c r="AE20" s="140">
        <f>求节点($Q$5:$Q$43,Z$5:Z$43,$AD20)</f>
        <v>0.22750000000000001</v>
      </c>
      <c r="AF20" s="140">
        <f>求节点($Q$50:$Q$88,Z$50:Z$88,$AD20)</f>
        <v>0.26074262308010865</v>
      </c>
      <c r="AG20" s="140">
        <f>求节点($Q$95:$Q$133,Z$95:Z$133,$AD20)</f>
        <v>0.29000675948177362</v>
      </c>
      <c r="AH20" s="140">
        <f>求节点($Q$140:$Q$178,Z$140:Z$178,$AD20)</f>
        <v>0.32670266264523701</v>
      </c>
      <c r="AI20" s="140">
        <f>求节点($Q$185:$Q$223,Z$185:Z$223,$AD20)</f>
        <v>0.33866199942772091</v>
      </c>
      <c r="AL20" s="141">
        <v>18</v>
      </c>
      <c r="AM20" s="132">
        <v>160</v>
      </c>
      <c r="AN20" s="147">
        <f>求节点($K$5:$K$43,$Z$5:$Z$43,AM20)</f>
        <v>1.6828296959347584</v>
      </c>
      <c r="AO20" s="147" t="e">
        <f>($AN20-$AN19)*(INDEX([3]非r将兵属性验证!$AC$7:$AC$166,$AM20,1)*[3]战法技能效用!$AB$5+INDEX([3]非r将兵属性验证!$AX$7:$AX$166,$AM20,1)*[3]战法技能效用!$AC$5)+AO19</f>
        <v>#DIV/0!</v>
      </c>
      <c r="AP20" s="26" t="e">
        <f t="shared" si="1"/>
        <v>#DIV/0!</v>
      </c>
      <c r="AQ20" s="145"/>
      <c r="AT20" s="132">
        <v>160</v>
      </c>
      <c r="AU20" s="26">
        <f>求节点(投放验证!$K$11:$K$49,投放验证!$AB$11:$AB$49,AT20)</f>
        <v>806848</v>
      </c>
    </row>
    <row r="21" spans="2:47" x14ac:dyDescent="0.15">
      <c r="B21" s="166"/>
      <c r="C21" s="21">
        <v>6</v>
      </c>
      <c r="D21" s="24">
        <v>0.30499999999999999</v>
      </c>
      <c r="E21" s="24">
        <v>0.53500000000000003</v>
      </c>
      <c r="F21" s="24">
        <v>0.66</v>
      </c>
      <c r="G21" s="24">
        <v>0.81499999999999995</v>
      </c>
      <c r="H21" s="151"/>
      <c r="J21" s="133">
        <v>20</v>
      </c>
      <c r="K21" s="137">
        <f>基础状态预期!C33</f>
        <v>84.132234338875293</v>
      </c>
      <c r="L21" s="132">
        <f>IF(基础状态预期!I33="",0,SUMIFS(D$5:D$11,$C$5:$C$11,"&lt;="&amp;基础状态预期!I33))</f>
        <v>64</v>
      </c>
      <c r="M21" s="132">
        <f>IF(基础状态预期!J33="",0,SUMIFS(E$5:E$11,$C$5:$C$11,"&lt;="&amp;基础状态预期!J33))</f>
        <v>16</v>
      </c>
      <c r="N21" s="132">
        <f>IF(基础状态预期!K33="",0,SUMIFS(F$5:F$11,$C$5:$C$11,"&lt;="&amp;基础状态预期!K33))</f>
        <v>4</v>
      </c>
      <c r="O21" s="132">
        <f>IF(基础状态预期!L33="",0,SUMIFS(G$5:G$11,$C$5:$C$11,"&lt;="&amp;基础状态预期!L33))</f>
        <v>1</v>
      </c>
      <c r="P21" s="131"/>
      <c r="Q21" s="132">
        <f>基础状态预期!C33</f>
        <v>84.132234338875293</v>
      </c>
      <c r="R21" s="137">
        <f>IFERROR([2]基础状态预期!G33*[2]基础状态预期!AA33,0)</f>
        <v>0</v>
      </c>
      <c r="S21" s="137">
        <f>IFERROR([2]基础状态预期!H33*[2]基础状态预期!AB33,0)</f>
        <v>0</v>
      </c>
      <c r="T21" s="137">
        <f>IFERROR([2]基础状态预期!I33*[2]基础状态预期!AC33,0)</f>
        <v>0</v>
      </c>
      <c r="U21" s="137">
        <f>IFERROR([2]基础状态预期!J33*[2]基础状态预期!AD33,0)</f>
        <v>12</v>
      </c>
      <c r="V21" s="132">
        <f>求节点($C$16:$C$22,D$16:D$22,基础状态预期!I33)</f>
        <v>0.34749999999999998</v>
      </c>
      <c r="W21" s="132">
        <f>求节点($C$16:$C$22,E$16:E$22,基础状态预期!J33)</f>
        <v>0.58217749914409089</v>
      </c>
      <c r="X21" s="132">
        <f>求节点($C$16:$C$22,F$16:F$22,基础状态预期!K33)</f>
        <v>0.5989849698929155</v>
      </c>
      <c r="Y21" s="132">
        <f>求节点($C$16:$C$22,G$16:G$22,基础状态预期!L33)</f>
        <v>0.57319240866291632</v>
      </c>
      <c r="Z21" s="139">
        <f>SUMPRODUCT(V21:Y21,基础状态预期!U33:X33)/SUM([2]基础状态预期!$F33:$J33)</f>
        <v>1.1635798581458321</v>
      </c>
      <c r="AA21" s="133"/>
      <c r="AC21" s="18"/>
      <c r="AD21" s="18">
        <v>18</v>
      </c>
      <c r="AE21" s="140">
        <f>求节点($Q$5:$Q$43,Z$5:Z$43,$AD21)</f>
        <v>0.26</v>
      </c>
      <c r="AF21" s="140">
        <f>求节点($Q$50:$Q$88,Z$50:Z$88,$AD21)</f>
        <v>0.293604880652233</v>
      </c>
      <c r="AG21" s="140">
        <f>求节点($Q$95:$Q$133,Z$95:Z$133,$AD21)</f>
        <v>0.32154973098264683</v>
      </c>
      <c r="AH21" s="140">
        <f>求节点($Q$140:$Q$178,Z$140:Z$178,$AD21)</f>
        <v>0.35892307113180649</v>
      </c>
      <c r="AI21" s="140">
        <f>求节点($Q$185:$Q$223,Z$185:Z$223,$AD21)</f>
        <v>0.36764502888088629</v>
      </c>
      <c r="AL21" s="141">
        <v>19</v>
      </c>
    </row>
    <row r="22" spans="2:47" x14ac:dyDescent="0.15">
      <c r="B22" s="167"/>
      <c r="C22" s="21">
        <v>7</v>
      </c>
      <c r="D22" s="24">
        <v>0.34749999999999998</v>
      </c>
      <c r="E22" s="24">
        <v>0.60750000000000004</v>
      </c>
      <c r="F22" s="24">
        <v>0.745</v>
      </c>
      <c r="G22" s="24">
        <v>0.91749999999999998</v>
      </c>
      <c r="H22" s="151"/>
      <c r="J22" s="133">
        <v>21</v>
      </c>
      <c r="K22" s="137">
        <f>基础状态预期!C34</f>
        <v>86.465948248806328</v>
      </c>
      <c r="L22" s="132">
        <f>IF(基础状态预期!I34="",0,SUMIFS(D$5:D$11,$C$5:$C$11,"&lt;="&amp;基础状态预期!I34))</f>
        <v>64</v>
      </c>
      <c r="M22" s="132">
        <f>IF(基础状态预期!J34="",0,SUMIFS(E$5:E$11,$C$5:$C$11,"&lt;="&amp;基础状态预期!J34))</f>
        <v>16</v>
      </c>
      <c r="N22" s="132">
        <f>IF(基础状态预期!K34="",0,SUMIFS(F$5:F$11,$C$5:$C$11,"&lt;="&amp;基础状态预期!K34))</f>
        <v>4</v>
      </c>
      <c r="O22" s="132">
        <f>IF(基础状态预期!L34="",0,SUMIFS(G$5:G$11,$C$5:$C$11,"&lt;="&amp;基础状态预期!L34))</f>
        <v>2</v>
      </c>
      <c r="P22" s="131"/>
      <c r="Q22" s="132">
        <f>基础状态预期!C34</f>
        <v>86.465948248806328</v>
      </c>
      <c r="R22" s="137">
        <f>IFERROR([2]基础状态预期!G34*[2]基础状态预期!AA34,0)</f>
        <v>0</v>
      </c>
      <c r="S22" s="137">
        <f>IFERROR([2]基础状态预期!H34*[2]基础状态预期!AB34,0)</f>
        <v>0</v>
      </c>
      <c r="T22" s="137">
        <f>IFERROR([2]基础状态预期!I34*[2]基础状态预期!AC34,0)</f>
        <v>0</v>
      </c>
      <c r="U22" s="137">
        <f>IFERROR([2]基础状态预期!J34*[2]基础状态预期!AD34,0)</f>
        <v>12</v>
      </c>
      <c r="V22" s="132">
        <f>求节点($C$16:$C$22,D$16:D$22,基础状态预期!I34)</f>
        <v>0.34749999999999998</v>
      </c>
      <c r="W22" s="132">
        <f>求节点($C$16:$C$22,E$16:E$22,基础状态预期!J34)</f>
        <v>0.60075281209202314</v>
      </c>
      <c r="X22" s="132">
        <f>求节点($C$16:$C$22,F$16:F$22,基础状态预期!K34)</f>
        <v>0.6129228598841916</v>
      </c>
      <c r="Y22" s="132">
        <f>求节点($C$16:$C$22,G$16:G$22,基础状态预期!L34)</f>
        <v>0.61080472499170424</v>
      </c>
      <c r="Z22" s="139">
        <f>SUMPRODUCT(V22:Y22,基础状态预期!U34:X34)/SUM([2]基础状态预期!$F34:$J34)</f>
        <v>1.2230215399117335</v>
      </c>
      <c r="AA22" s="133"/>
      <c r="AD22" s="18">
        <v>19</v>
      </c>
      <c r="AE22" s="140">
        <f>求节点($Q$5:$Q$43,Z$5:Z$43,$AD22)</f>
        <v>0.29249999999999998</v>
      </c>
      <c r="AF22" s="140">
        <f>求节点($Q$50:$Q$88,Z$50:Z$88,$AD22)</f>
        <v>0.3264671382243573</v>
      </c>
      <c r="AG22" s="140">
        <f>求节点($Q$95:$Q$133,Z$95:Z$133,$AD22)</f>
        <v>0.35309270248351998</v>
      </c>
      <c r="AH22" s="140">
        <f>求节点($Q$140:$Q$178,Z$140:Z$178,$AD22)</f>
        <v>0.39114347961837598</v>
      </c>
      <c r="AI22" s="140">
        <f>求节点($Q$185:$Q$223,Z$185:Z$223,$AD22)</f>
        <v>0.39662805833405168</v>
      </c>
      <c r="AL22" s="141">
        <v>20</v>
      </c>
      <c r="AT22" s="28"/>
    </row>
    <row r="23" spans="2:47" x14ac:dyDescent="0.15">
      <c r="E23" s="112"/>
      <c r="F23" s="112"/>
      <c r="G23" s="112"/>
      <c r="H23" s="151"/>
      <c r="J23" s="133">
        <v>22</v>
      </c>
      <c r="K23" s="137">
        <f>基础状态预期!C35</f>
        <v>90.244911202258237</v>
      </c>
      <c r="L23" s="132">
        <f>IF(基础状态预期!I35="",0,SUMIFS(D$5:D$11,$C$5:$C$11,"&lt;="&amp;基础状态预期!I35))</f>
        <v>64</v>
      </c>
      <c r="M23" s="132">
        <f>IF(基础状态预期!J35="",0,SUMIFS(E$5:E$11,$C$5:$C$11,"&lt;="&amp;基础状态预期!J35))</f>
        <v>32</v>
      </c>
      <c r="N23" s="132">
        <f>IF(基础状态预期!K35="",0,SUMIFS(F$5:F$11,$C$5:$C$11,"&lt;="&amp;基础状态预期!K35))</f>
        <v>4</v>
      </c>
      <c r="O23" s="132">
        <f>IF(基础状态预期!L35="",0,SUMIFS(G$5:G$11,$C$5:$C$11,"&lt;="&amp;基础状态预期!L35))</f>
        <v>2</v>
      </c>
      <c r="P23" s="131"/>
      <c r="Q23" s="132">
        <f>基础状态预期!C35</f>
        <v>90.244911202258237</v>
      </c>
      <c r="R23" s="137">
        <f>IFERROR([2]基础状态预期!G35*[2]基础状态预期!AA35,0)</f>
        <v>0</v>
      </c>
      <c r="S23" s="137">
        <f>IFERROR([2]基础状态预期!H35*[2]基础状态预期!AB35,0)</f>
        <v>0</v>
      </c>
      <c r="T23" s="137">
        <f>IFERROR([2]基础状态预期!I35*[2]基础状态预期!AC35,0)</f>
        <v>0</v>
      </c>
      <c r="U23" s="137">
        <f>IFERROR([2]基础状态预期!J35*[2]基础状态预期!AD35,0)</f>
        <v>12</v>
      </c>
      <c r="V23" s="132">
        <f>求节点($C$16:$C$22,D$16:D$22,基础状态预期!I35)</f>
        <v>0.34749999999999998</v>
      </c>
      <c r="W23" s="132">
        <f>求节点($C$16:$C$22,E$16:E$22,基础状态预期!J35)</f>
        <v>0.60750000000000004</v>
      </c>
      <c r="X23" s="132">
        <f>求节点($C$16:$C$22,F$16:F$22,基础状态预期!K35)</f>
        <v>0.63549236581299529</v>
      </c>
      <c r="Y23" s="132">
        <f>求节点($C$16:$C$22,G$16:G$22,基础状态预期!L35)</f>
        <v>0.64190891803644212</v>
      </c>
      <c r="Z23" s="139">
        <f>SUMPRODUCT(V23:Y23,基础状态预期!U35:X35)/SUM([2]基础状态预期!$F35:$J35)</f>
        <v>1.2795401345905864</v>
      </c>
      <c r="AA23" s="133"/>
      <c r="AD23" s="18">
        <v>20</v>
      </c>
      <c r="AE23" s="140">
        <f>求节点($Q$5:$Q$43,Z$5:Z$43,$AD23)</f>
        <v>0.32500000000000001</v>
      </c>
      <c r="AF23" s="140">
        <f>求节点($Q$50:$Q$88,Z$50:Z$88,$AD23)</f>
        <v>0.35321993040107863</v>
      </c>
      <c r="AG23" s="140">
        <f>求节点($Q$95:$Q$133,Z$95:Z$133,$AD23)</f>
        <v>0.37900193777421082</v>
      </c>
      <c r="AH23" s="140">
        <f>求节点($Q$140:$Q$178,Z$140:Z$178,$AD23)</f>
        <v>0.40500000000000003</v>
      </c>
      <c r="AI23" s="140">
        <f>求节点($Q$185:$Q$223,Z$185:Z$223,$AD23)</f>
        <v>0.40699504274000625</v>
      </c>
      <c r="AL23" s="141">
        <v>21</v>
      </c>
      <c r="AM23" s="28"/>
      <c r="AT23" s="28"/>
    </row>
    <row r="24" spans="2:47" ht="11.25" customHeight="1" x14ac:dyDescent="0.15">
      <c r="D24" s="83"/>
      <c r="E24" s="99"/>
      <c r="F24" s="99"/>
      <c r="G24" s="99"/>
      <c r="H24" s="151"/>
      <c r="J24" s="133">
        <v>23</v>
      </c>
      <c r="K24" s="137">
        <f>基础状态预期!C36</f>
        <v>93.235489905456092</v>
      </c>
      <c r="L24" s="132">
        <f>IF(基础状态预期!I36="",0,SUMIFS(D$5:D$11,$C$5:$C$11,"&lt;="&amp;基础状态预期!I36))</f>
        <v>64</v>
      </c>
      <c r="M24" s="132">
        <f>IF(基础状态预期!J36="",0,SUMIFS(E$5:E$11,$C$5:$C$11,"&lt;="&amp;基础状态预期!J36))</f>
        <v>32</v>
      </c>
      <c r="N24" s="132">
        <f>IF(基础状态预期!K36="",0,SUMIFS(F$5:F$11,$C$5:$C$11,"&lt;="&amp;基础状态预期!K36))</f>
        <v>4</v>
      </c>
      <c r="O24" s="132">
        <f>IF(基础状态预期!L36="",0,SUMIFS(G$5:G$11,$C$5:$C$11,"&lt;="&amp;基础状态预期!L36))</f>
        <v>2</v>
      </c>
      <c r="P24" s="131"/>
      <c r="Q24" s="132">
        <f>基础状态预期!C36</f>
        <v>93.235489905456092</v>
      </c>
      <c r="R24" s="137">
        <f>IFERROR([2]基础状态预期!G36*[2]基础状态预期!AA36,0)</f>
        <v>0</v>
      </c>
      <c r="S24" s="137">
        <f>IFERROR([2]基础状态预期!H36*[2]基础状态预期!AB36,0)</f>
        <v>0</v>
      </c>
      <c r="T24" s="137">
        <f>IFERROR([2]基础状态预期!I36*[2]基础状态预期!AC36,0)</f>
        <v>0</v>
      </c>
      <c r="U24" s="137">
        <f>IFERROR([2]基础状态预期!J36*[2]基础状态预期!AD36,0)</f>
        <v>12</v>
      </c>
      <c r="V24" s="132">
        <f>求节点($C$16:$C$22,D$16:D$22,基础状态预期!I36)</f>
        <v>0.34749999999999998</v>
      </c>
      <c r="W24" s="132">
        <f>求节点($C$16:$C$22,E$16:E$22,基础状态预期!J36)</f>
        <v>0.60750000000000004</v>
      </c>
      <c r="X24" s="132">
        <f>求节点($C$16:$C$22,F$16:F$22,基础状态预期!K36)</f>
        <v>0.65335331989054823</v>
      </c>
      <c r="Y24" s="132">
        <f>求节点($C$16:$C$22,G$16:G$22,基础状态预期!L36)</f>
        <v>0.6665240144122293</v>
      </c>
      <c r="Z24" s="139">
        <f>SUMPRODUCT(V24:Y24,基础状态预期!U36:X36)/SUM([2]基础状态预期!$F36:$J36)</f>
        <v>1.3242675658100047</v>
      </c>
      <c r="AA24" s="133"/>
      <c r="AD24" s="18">
        <v>21</v>
      </c>
      <c r="AE24" s="140">
        <f>求节点($Q$5:$Q$43,Z$5:Z$43,$AD24)</f>
        <v>0.33160784772938978</v>
      </c>
      <c r="AF24" s="140">
        <f>求节点($Q$50:$Q$88,Z$50:Z$88,$AD24)</f>
        <v>0.35988123240627129</v>
      </c>
      <c r="AG24" s="140">
        <f>求节点($Q$95:$Q$133,Z$95:Z$133,$AD24)</f>
        <v>0.38234827717279712</v>
      </c>
      <c r="AH24" s="140">
        <f>求节点($Q$140:$Q$178,Z$140:Z$178,$AD24)</f>
        <v>0.40500000000000003</v>
      </c>
      <c r="AI24" s="140">
        <f>求节点($Q$185:$Q$223,Z$185:Z$223,$AD24)</f>
        <v>0.40980044452621311</v>
      </c>
      <c r="AL24" s="141">
        <v>22</v>
      </c>
    </row>
    <row r="25" spans="2:47" x14ac:dyDescent="0.15">
      <c r="D25" s="111"/>
      <c r="E25" s="111"/>
      <c r="F25" s="111"/>
      <c r="G25" s="111"/>
      <c r="H25" s="111"/>
      <c r="J25" s="133">
        <v>24</v>
      </c>
      <c r="K25" s="137">
        <f>基础状态预期!C37</f>
        <v>96.807063977001675</v>
      </c>
      <c r="L25" s="132">
        <f>IF(基础状态预期!I37="",0,SUMIFS(D$5:D$11,$C$5:$C$11,"&lt;="&amp;基础状态预期!I37))</f>
        <v>64</v>
      </c>
      <c r="M25" s="132">
        <f>IF(基础状态预期!J37="",0,SUMIFS(E$5:E$11,$C$5:$C$11,"&lt;="&amp;基础状态预期!J37))</f>
        <v>32</v>
      </c>
      <c r="N25" s="132">
        <f>IF(基础状态预期!K37="",0,SUMIFS(F$5:F$11,$C$5:$C$11,"&lt;="&amp;基础状态预期!K37))</f>
        <v>8</v>
      </c>
      <c r="O25" s="132">
        <f>IF(基础状态预期!L37="",0,SUMIFS(G$5:G$11,$C$5:$C$11,"&lt;="&amp;基础状态预期!L37))</f>
        <v>2</v>
      </c>
      <c r="P25" s="131"/>
      <c r="Q25" s="132">
        <f>基础状态预期!C37</f>
        <v>96.807063977001675</v>
      </c>
      <c r="R25" s="137">
        <f>IFERROR([2]基础状态预期!G37*[2]基础状态预期!AA37,0)</f>
        <v>0</v>
      </c>
      <c r="S25" s="137">
        <f>IFERROR([2]基础状态预期!H37*[2]基础状态预期!AB37,0)</f>
        <v>0</v>
      </c>
      <c r="T25" s="137">
        <f>IFERROR([2]基础状态预期!I37*[2]基础状态预期!AC37,0)</f>
        <v>0</v>
      </c>
      <c r="U25" s="137">
        <f>IFERROR([2]基础状态预期!J37*[2]基础状态预期!AD37,0)</f>
        <v>12</v>
      </c>
      <c r="V25" s="132">
        <f>求节点($C$16:$C$22,D$16:D$22,基础状态预期!I37)</f>
        <v>0.34749999999999998</v>
      </c>
      <c r="W25" s="132">
        <f>求节点($C$16:$C$22,E$16:E$22,基础状态预期!J37)</f>
        <v>0.60750000000000004</v>
      </c>
      <c r="X25" s="132">
        <f>求节点($C$16:$C$22,F$16:F$22,基础状态预期!K37)</f>
        <v>0.66734210747358047</v>
      </c>
      <c r="Y25" s="132">
        <f>求节点($C$16:$C$22,G$16:G$22,基础状态预期!L37)</f>
        <v>0.6959212143221829</v>
      </c>
      <c r="Z25" s="139">
        <f>SUMPRODUCT(V25:Y25,基础状态预期!U37:X37)/SUM([2]基础状态预期!$F37:$J37)</f>
        <v>1.3727896907452974</v>
      </c>
      <c r="AA25" s="133"/>
      <c r="AD25" s="18">
        <v>22</v>
      </c>
      <c r="AE25" s="140">
        <f>求节点($Q$5:$Q$43,Z$5:Z$43,$AD25)</f>
        <v>0.33821569545877961</v>
      </c>
      <c r="AF25" s="140">
        <f>求节点($Q$50:$Q$88,Z$50:Z$88,$AD25)</f>
        <v>0.36654253441146389</v>
      </c>
      <c r="AG25" s="140">
        <f>求节点($Q$95:$Q$133,Z$95:Z$133,$AD25)</f>
        <v>0.38569461657138338</v>
      </c>
      <c r="AH25" s="140">
        <f>求节点($Q$140:$Q$178,Z$140:Z$178,$AD25)</f>
        <v>0.40500000000000003</v>
      </c>
      <c r="AI25" s="140">
        <f>求节点($Q$185:$Q$223,Z$185:Z$223,$AD25)</f>
        <v>0.41260584631241998</v>
      </c>
      <c r="AL25" s="141">
        <v>23</v>
      </c>
    </row>
    <row r="26" spans="2:47" x14ac:dyDescent="0.15">
      <c r="D26" s="83"/>
      <c r="E26" s="83"/>
      <c r="F26" s="83"/>
      <c r="G26" s="83"/>
      <c r="H26" s="128"/>
      <c r="J26" s="133">
        <v>25</v>
      </c>
      <c r="K26" s="137">
        <f>基础状态预期!C38</f>
        <v>100.50342858241972</v>
      </c>
      <c r="L26" s="132">
        <f>IF(基础状态预期!I38="",0,SUMIFS(D$5:D$11,$C$5:$C$11,"&lt;="&amp;基础状态预期!I38))</f>
        <v>64</v>
      </c>
      <c r="M26" s="132">
        <f>IF(基础状态预期!J38="",0,SUMIFS(E$5:E$11,$C$5:$C$11,"&lt;="&amp;基础状态预期!J38))</f>
        <v>32</v>
      </c>
      <c r="N26" s="132">
        <f>IF(基础状态预期!K38="",0,SUMIFS(F$5:F$11,$C$5:$C$11,"&lt;="&amp;基础状态预期!K38))</f>
        <v>8</v>
      </c>
      <c r="O26" s="132">
        <f>IF(基础状态预期!L38="",0,SUMIFS(G$5:G$11,$C$5:$C$11,"&lt;="&amp;基础状态预期!L38))</f>
        <v>4</v>
      </c>
      <c r="P26" s="131"/>
      <c r="Q26" s="132">
        <f>基础状态预期!C38</f>
        <v>100.50342858241972</v>
      </c>
      <c r="R26" s="137">
        <f>IFERROR([2]基础状态预期!G38*[2]基础状态预期!AA38,0)</f>
        <v>0</v>
      </c>
      <c r="S26" s="137">
        <f>IFERROR([2]基础状态预期!H38*[2]基础状态预期!AB38,0)</f>
        <v>0</v>
      </c>
      <c r="T26" s="137">
        <f>IFERROR([2]基础状态预期!I38*[2]基础状态预期!AC38,0)</f>
        <v>0</v>
      </c>
      <c r="U26" s="137">
        <f>IFERROR([2]基础状态预期!J38*[2]基础状态预期!AD38,0)</f>
        <v>12</v>
      </c>
      <c r="V26" s="132">
        <f>求节点($C$16:$C$22,D$16:D$22,基础状态预期!I38)</f>
        <v>0.34749999999999998</v>
      </c>
      <c r="W26" s="132">
        <f>求节点($C$16:$C$22,E$16:E$22,基础状态预期!J38)</f>
        <v>0.60750000000000004</v>
      </c>
      <c r="X26" s="132">
        <f>求节点($C$16:$C$22,F$16:F$22,基础状态预期!K38)</f>
        <v>0.6783802049496086</v>
      </c>
      <c r="Y26" s="132">
        <f>求节点($C$16:$C$22,G$16:G$22,基础状态预期!L38)</f>
        <v>0.71942277511124797</v>
      </c>
      <c r="Z26" s="139">
        <f>SUMPRODUCT(V26:Y26,基础状态预期!U38:X38)/SUM([2]基础状态预期!$F38:$J38)</f>
        <v>1.4114838367814031</v>
      </c>
      <c r="AA26" s="133"/>
      <c r="AD26" s="18">
        <v>23</v>
      </c>
      <c r="AE26" s="140">
        <f>求节点($Q$5:$Q$43,Z$5:Z$43,$AD26)</f>
        <v>0.34482354318816938</v>
      </c>
      <c r="AF26" s="140">
        <f>求节点($Q$50:$Q$88,Z$50:Z$88,$AD26)</f>
        <v>0.37320383641665655</v>
      </c>
      <c r="AG26" s="140">
        <f>求节点($Q$95:$Q$133,Z$95:Z$133,$AD26)</f>
        <v>0.38904095596996968</v>
      </c>
      <c r="AH26" s="140">
        <f>求节点($Q$140:$Q$178,Z$140:Z$178,$AD26)</f>
        <v>0.40500000000000003</v>
      </c>
      <c r="AI26" s="140">
        <f>求节点($Q$185:$Q$223,Z$185:Z$223,$AD26)</f>
        <v>0.41541124809862678</v>
      </c>
      <c r="AL26" s="141">
        <v>24</v>
      </c>
      <c r="AQ26" s="133"/>
    </row>
    <row r="27" spans="2:47" x14ac:dyDescent="0.15">
      <c r="D27" s="102"/>
      <c r="E27" s="102"/>
      <c r="F27" s="102"/>
      <c r="G27" s="102"/>
      <c r="H27" s="128"/>
      <c r="J27" s="133">
        <v>26</v>
      </c>
      <c r="K27" s="137">
        <f>基础状态预期!C39</f>
        <v>104.10129967499306</v>
      </c>
      <c r="L27" s="132">
        <f>IF(基础状态预期!I39="",0,SUMIFS(D$5:D$11,$C$5:$C$11,"&lt;="&amp;基础状态预期!I39))</f>
        <v>64</v>
      </c>
      <c r="M27" s="132">
        <f>IF(基础状态预期!J39="",0,SUMIFS(E$5:E$11,$C$5:$C$11,"&lt;="&amp;基础状态预期!J39))</f>
        <v>32</v>
      </c>
      <c r="N27" s="132">
        <f>IF(基础状态预期!K39="",0,SUMIFS(F$5:F$11,$C$5:$C$11,"&lt;="&amp;基础状态预期!K39))</f>
        <v>8</v>
      </c>
      <c r="O27" s="132">
        <f>IF(基础状态预期!L39="",0,SUMIFS(G$5:G$11,$C$5:$C$11,"&lt;="&amp;基础状态预期!L39))</f>
        <v>4</v>
      </c>
      <c r="P27" s="131"/>
      <c r="Q27" s="132">
        <f>基础状态预期!C39</f>
        <v>104.10129967499306</v>
      </c>
      <c r="R27" s="137">
        <f>IFERROR([2]基础状态预期!G39*[2]基础状态预期!AA39,0)</f>
        <v>0</v>
      </c>
      <c r="S27" s="137">
        <f>IFERROR([2]基础状态预期!H39*[2]基础状态预期!AB39,0)</f>
        <v>0</v>
      </c>
      <c r="T27" s="137">
        <f>IFERROR([2]基础状态预期!I39*[2]基础状态预期!AC39,0)</f>
        <v>0</v>
      </c>
      <c r="U27" s="137">
        <f>IFERROR([2]基础状态预期!J39*[2]基础状态预期!AD39,0)</f>
        <v>12</v>
      </c>
      <c r="V27" s="132">
        <f>求节点($C$16:$C$22,D$16:D$22,基础状态预期!I39)</f>
        <v>0.34749999999999998</v>
      </c>
      <c r="W27" s="132">
        <f>求节点($C$16:$C$22,E$16:E$22,基础状态预期!J39)</f>
        <v>0.60750000000000004</v>
      </c>
      <c r="X27" s="132">
        <f>求节点($C$16:$C$22,F$16:F$22,基础状态预期!K39)</f>
        <v>0.68912418073808934</v>
      </c>
      <c r="Y27" s="132">
        <f>求节点($C$16:$C$22,G$16:G$22,基础状态预期!L39)</f>
        <v>0.73422959888696915</v>
      </c>
      <c r="Z27" s="139">
        <f>SUMPRODUCT(V27:Y27,基础状态预期!U39:X39)/SUM([2]基础状态预期!$F39:$J39)</f>
        <v>1.4383889190080186</v>
      </c>
      <c r="AA27" s="133"/>
      <c r="AD27" s="18">
        <v>24</v>
      </c>
      <c r="AE27" s="140">
        <f>求节点($Q$5:$Q$43,Z$5:Z$43,$AD27)</f>
        <v>0.35143139091755915</v>
      </c>
      <c r="AF27" s="140">
        <f>求节点($Q$50:$Q$88,Z$50:Z$88,$AD27)</f>
        <v>0.37986513842184916</v>
      </c>
      <c r="AG27" s="140">
        <f>求节点($Q$95:$Q$133,Z$95:Z$133,$AD27)</f>
        <v>0.39238729536855599</v>
      </c>
      <c r="AH27" s="140">
        <f>求节点($Q$140:$Q$178,Z$140:Z$178,$AD27)</f>
        <v>0.40500000000000003</v>
      </c>
      <c r="AI27" s="140">
        <f>求节点($Q$185:$Q$223,Z$185:Z$223,$AD27)</f>
        <v>0.41821664988483365</v>
      </c>
      <c r="AL27" s="141">
        <v>25</v>
      </c>
      <c r="AQ27" s="133"/>
    </row>
    <row r="28" spans="2:47" x14ac:dyDescent="0.15">
      <c r="D28" s="102"/>
      <c r="E28" s="102"/>
      <c r="F28" s="102"/>
      <c r="G28" s="102"/>
      <c r="H28" s="128"/>
      <c r="J28" s="133">
        <v>27</v>
      </c>
      <c r="K28" s="137">
        <f>基础状态预期!C40</f>
        <v>107.48165553683219</v>
      </c>
      <c r="L28" s="132">
        <f>IF(基础状态预期!I40="",0,SUMIFS(D$5:D$11,$C$5:$C$11,"&lt;="&amp;基础状态预期!I40))</f>
        <v>64</v>
      </c>
      <c r="M28" s="132">
        <f>IF(基础状态预期!J40="",0,SUMIFS(E$5:E$11,$C$5:$C$11,"&lt;="&amp;基础状态预期!J40))</f>
        <v>32</v>
      </c>
      <c r="N28" s="132">
        <f>IF(基础状态预期!K40="",0,SUMIFS(F$5:F$11,$C$5:$C$11,"&lt;="&amp;基础状态预期!K40))</f>
        <v>8</v>
      </c>
      <c r="O28" s="132">
        <f>IF(基础状态预期!L40="",0,SUMIFS(G$5:G$11,$C$5:$C$11,"&lt;="&amp;基础状态预期!L40))</f>
        <v>4</v>
      </c>
      <c r="P28" s="131"/>
      <c r="Q28" s="132">
        <f>基础状态预期!C40</f>
        <v>107.48165553683219</v>
      </c>
      <c r="R28" s="137">
        <f>IFERROR([2]基础状态预期!G40*[2]基础状态预期!AA40,0)</f>
        <v>0</v>
      </c>
      <c r="S28" s="137">
        <f>IFERROR([2]基础状态预期!H40*[2]基础状态预期!AB40,0)</f>
        <v>0</v>
      </c>
      <c r="T28" s="137">
        <f>IFERROR([2]基础状态预期!I40*[2]基础状态预期!AC40,0)</f>
        <v>0</v>
      </c>
      <c r="U28" s="137">
        <f>IFERROR([2]基础状态预期!J40*[2]基础状态预期!AD40,0)</f>
        <v>12</v>
      </c>
      <c r="V28" s="132">
        <f>求节点($C$16:$C$22,D$16:D$22,基础状态预期!I40)</f>
        <v>0.34749999999999998</v>
      </c>
      <c r="W28" s="132">
        <f>求节点($C$16:$C$22,E$16:E$22,基础状态预期!J40)</f>
        <v>0.60750000000000004</v>
      </c>
      <c r="X28" s="132">
        <f>求节点($C$16:$C$22,F$16:F$22,基础状态预期!K40)</f>
        <v>0.69921861175064459</v>
      </c>
      <c r="Y28" s="132">
        <f>求节点($C$16:$C$22,G$16:G$22,基础状态预期!L40)</f>
        <v>0.74814125171099488</v>
      </c>
      <c r="Z28" s="139">
        <f>SUMPRODUCT(V28:Y28,基础状态预期!U40:X40)/SUM([2]基础状态预期!$F40:$J40)</f>
        <v>1.4636674101150895</v>
      </c>
      <c r="AA28" s="133"/>
      <c r="AD28" s="18">
        <v>25</v>
      </c>
      <c r="AE28" s="140">
        <f>求节点($Q$5:$Q$43,Z$5:Z$43,$AD28)</f>
        <v>0.35803923864694898</v>
      </c>
      <c r="AF28" s="140">
        <f>求节点($Q$50:$Q$88,Z$50:Z$88,$AD28)</f>
        <v>0.38652644042704182</v>
      </c>
      <c r="AG28" s="140">
        <f>求节点($Q$95:$Q$133,Z$95:Z$133,$AD28)</f>
        <v>0.39573363476714224</v>
      </c>
      <c r="AH28" s="140">
        <f>求节点($Q$140:$Q$178,Z$140:Z$178,$AD28)</f>
        <v>0.40500000000000003</v>
      </c>
      <c r="AI28" s="140">
        <f>求节点($Q$185:$Q$223,Z$185:Z$223,$AD28)</f>
        <v>0.42102205167104051</v>
      </c>
      <c r="AL28" s="141">
        <v>26</v>
      </c>
      <c r="AQ28" s="133"/>
    </row>
    <row r="29" spans="2:47" x14ac:dyDescent="0.15">
      <c r="D29" s="83"/>
      <c r="E29" s="83"/>
      <c r="F29" s="83"/>
      <c r="G29" s="83"/>
      <c r="H29" s="128"/>
      <c r="J29" s="133">
        <v>28</v>
      </c>
      <c r="K29" s="137">
        <f>基础状态预期!C41</f>
        <v>111.03813549320469</v>
      </c>
      <c r="L29" s="132">
        <f>IF(基础状态预期!I41="",0,SUMIFS(D$5:D$11,$C$5:$C$11,"&lt;="&amp;基础状态预期!I41))</f>
        <v>64</v>
      </c>
      <c r="M29" s="132">
        <f>IF(基础状态预期!J41="",0,SUMIFS(E$5:E$11,$C$5:$C$11,"&lt;="&amp;基础状态预期!J41))</f>
        <v>32</v>
      </c>
      <c r="N29" s="132">
        <f>IF(基础状态预期!K41="",0,SUMIFS(F$5:F$11,$C$5:$C$11,"&lt;="&amp;基础状态预期!K41))</f>
        <v>8</v>
      </c>
      <c r="O29" s="132">
        <f>IF(基础状态预期!L41="",0,SUMIFS(G$5:G$11,$C$5:$C$11,"&lt;="&amp;基础状态预期!L41))</f>
        <v>4</v>
      </c>
      <c r="P29" s="131"/>
      <c r="Q29" s="132">
        <f>基础状态预期!C41</f>
        <v>111.03813549320469</v>
      </c>
      <c r="R29" s="137">
        <f>IFERROR([2]基础状态预期!G41*[2]基础状态预期!AA41,0)</f>
        <v>0</v>
      </c>
      <c r="S29" s="137">
        <f>IFERROR([2]基础状态预期!H41*[2]基础状态预期!AB41,0)</f>
        <v>0</v>
      </c>
      <c r="T29" s="137">
        <f>IFERROR([2]基础状态预期!I41*[2]基础状态预期!AC41,0)</f>
        <v>0</v>
      </c>
      <c r="U29" s="137">
        <f>IFERROR([2]基础状态预期!J41*[2]基础状态预期!AD41,0)</f>
        <v>12</v>
      </c>
      <c r="V29" s="132">
        <f>求节点($C$16:$C$22,D$16:D$22,基础状态预期!I41)</f>
        <v>0.34749999999999998</v>
      </c>
      <c r="W29" s="132">
        <f>求节点($C$16:$C$22,E$16:E$22,基础状态预期!J41)</f>
        <v>0.60750000000000004</v>
      </c>
      <c r="X29" s="132">
        <f>求节点($C$16:$C$22,F$16:F$22,基础状态预期!K41)</f>
        <v>0.70983898517712907</v>
      </c>
      <c r="Y29" s="132">
        <f>求节点($C$16:$C$22,G$16:G$22,基础状态预期!L41)</f>
        <v>0.76277773273572991</v>
      </c>
      <c r="Z29" s="139">
        <f>SUMPRODUCT(V29:Y29,基础状态预期!U41:X41)/SUM([2]基础状态预期!$F41:$J41)</f>
        <v>1.4902629670990593</v>
      </c>
      <c r="AA29" s="133"/>
      <c r="AD29" s="18">
        <v>26</v>
      </c>
      <c r="AE29" s="140">
        <f>求节点($Q$5:$Q$43,Z$5:Z$43,$AD29)</f>
        <v>0.36464708637633875</v>
      </c>
      <c r="AF29" s="140">
        <f>求节点($Q$50:$Q$88,Z$50:Z$88,$AD29)</f>
        <v>0.39318774243223442</v>
      </c>
      <c r="AG29" s="140">
        <f>求节点($Q$95:$Q$133,Z$95:Z$133,$AD29)</f>
        <v>0.39907997416572855</v>
      </c>
      <c r="AH29" s="140">
        <f>求节点($Q$140:$Q$178,Z$140:Z$178,$AD29)</f>
        <v>0.40500000000000003</v>
      </c>
      <c r="AI29" s="140">
        <f>求节点($Q$185:$Q$223,Z$185:Z$223,$AD29)</f>
        <v>0.42382745345724737</v>
      </c>
      <c r="AL29" s="141">
        <v>27</v>
      </c>
      <c r="AQ29" s="133"/>
    </row>
    <row r="30" spans="2:47" x14ac:dyDescent="0.15">
      <c r="D30" s="83"/>
      <c r="E30" s="83"/>
      <c r="F30" s="83"/>
      <c r="G30" s="83"/>
      <c r="H30" s="128"/>
      <c r="J30" s="133">
        <v>29</v>
      </c>
      <c r="K30" s="137">
        <f>基础状态预期!C42</f>
        <v>114.50860608277577</v>
      </c>
      <c r="L30" s="132">
        <f>IF(基础状态预期!I42="",0,SUMIFS(D$5:D$11,$C$5:$C$11,"&lt;="&amp;基础状态预期!I42))</f>
        <v>64</v>
      </c>
      <c r="M30" s="132">
        <f>IF(基础状态预期!J42="",0,SUMIFS(E$5:E$11,$C$5:$C$11,"&lt;="&amp;基础状态预期!J42))</f>
        <v>32</v>
      </c>
      <c r="N30" s="132">
        <f>IF(基础状态预期!K42="",0,SUMIFS(F$5:F$11,$C$5:$C$11,"&lt;="&amp;基础状态预期!K42))</f>
        <v>8</v>
      </c>
      <c r="O30" s="132">
        <f>IF(基础状态预期!L42="",0,SUMIFS(G$5:G$11,$C$5:$C$11,"&lt;="&amp;基础状态预期!L42))</f>
        <v>4</v>
      </c>
      <c r="P30" s="131"/>
      <c r="Q30" s="132">
        <f>基础状态预期!C42</f>
        <v>114.50860608277577</v>
      </c>
      <c r="R30" s="137">
        <f>IFERROR([2]基础状态预期!G42*[2]基础状态预期!AA42,0)</f>
        <v>0</v>
      </c>
      <c r="S30" s="137">
        <f>IFERROR([2]基础状态预期!H42*[2]基础状态预期!AB42,0)</f>
        <v>0</v>
      </c>
      <c r="T30" s="137">
        <f>IFERROR([2]基础状态预期!I42*[2]基础状态预期!AC42,0)</f>
        <v>0</v>
      </c>
      <c r="U30" s="137">
        <f>IFERROR([2]基础状态预期!J42*[2]基础状态预期!AD42,0)</f>
        <v>12</v>
      </c>
      <c r="V30" s="132">
        <f>求节点($C$16:$C$22,D$16:D$22,基础状态预期!I42)</f>
        <v>0.34749999999999998</v>
      </c>
      <c r="W30" s="132">
        <f>求节点($C$16:$C$22,E$16:E$22,基础状态预期!J42)</f>
        <v>0.60750000000000004</v>
      </c>
      <c r="X30" s="132">
        <f>求节点($C$16:$C$22,F$16:F$22,基础状态预期!K42)</f>
        <v>0.72020251711854655</v>
      </c>
      <c r="Y30" s="132">
        <f>求节点($C$16:$C$22,G$16:G$22,基础状态预期!L42)</f>
        <v>0.77706024734406998</v>
      </c>
      <c r="Z30" s="139">
        <f>SUMPRODUCT(V30:Y30,基础状态预期!U42:X42)/SUM([2]基础状态预期!$F42:$J42)</f>
        <v>1.5162153412044577</v>
      </c>
      <c r="AA30" s="133"/>
      <c r="AD30" s="18">
        <v>27</v>
      </c>
      <c r="AE30" s="140">
        <f>求节点($Q$5:$Q$43,Z$5:Z$43,$AD30)</f>
        <v>0.37125493410572852</v>
      </c>
      <c r="AF30" s="140">
        <f>求节点($Q$50:$Q$88,Z$50:Z$88,$AD30)</f>
        <v>0.39984904443742708</v>
      </c>
      <c r="AG30" s="140">
        <f>求节点($Q$95:$Q$133,Z$95:Z$133,$AD30)</f>
        <v>0.40242631356431485</v>
      </c>
      <c r="AH30" s="140">
        <f>求节点($Q$140:$Q$178,Z$140:Z$178,$AD30)</f>
        <v>0.40500000000000003</v>
      </c>
      <c r="AI30" s="140">
        <f>求节点($Q$185:$Q$223,Z$185:Z$223,$AD30)</f>
        <v>0.42663285524345418</v>
      </c>
      <c r="AL30" s="141">
        <v>28</v>
      </c>
      <c r="AQ30" s="133"/>
    </row>
    <row r="31" spans="2:47" x14ac:dyDescent="0.15">
      <c r="B31" s="165" t="s">
        <v>89</v>
      </c>
      <c r="C31" s="43" t="s">
        <v>49</v>
      </c>
      <c r="D31" s="41" t="s">
        <v>24</v>
      </c>
      <c r="E31" s="41" t="s">
        <v>47</v>
      </c>
      <c r="F31" s="41" t="s">
        <v>48</v>
      </c>
      <c r="G31" s="43" t="s">
        <v>184</v>
      </c>
      <c r="H31" s="153"/>
      <c r="J31" s="133">
        <v>30</v>
      </c>
      <c r="K31" s="137">
        <f>基础状态预期!C43</f>
        <v>118.05948896247369</v>
      </c>
      <c r="L31" s="132">
        <f>IF(基础状态预期!I43="",0,SUMIFS(D$5:D$11,$C$5:$C$11,"&lt;="&amp;基础状态预期!I43))</f>
        <v>64</v>
      </c>
      <c r="M31" s="132">
        <f>IF(基础状态预期!J43="",0,SUMIFS(E$5:E$11,$C$5:$C$11,"&lt;="&amp;基础状态预期!J43))</f>
        <v>32</v>
      </c>
      <c r="N31" s="132">
        <f>IF(基础状态预期!K43="",0,SUMIFS(F$5:F$11,$C$5:$C$11,"&lt;="&amp;基础状态预期!K43))</f>
        <v>8</v>
      </c>
      <c r="O31" s="132">
        <f>IF(基础状态预期!L43="",0,SUMIFS(G$5:G$11,$C$5:$C$11,"&lt;="&amp;基础状态预期!L43))</f>
        <v>4</v>
      </c>
      <c r="P31" s="131"/>
      <c r="Q31" s="132">
        <f>基础状态预期!C43</f>
        <v>118.05948896247369</v>
      </c>
      <c r="R31" s="137">
        <f>IFERROR([2]基础状态预期!G43*[2]基础状态预期!AA43,0)</f>
        <v>0</v>
      </c>
      <c r="S31" s="137">
        <f>IFERROR([2]基础状态预期!H43*[2]基础状态预期!AB43,0)</f>
        <v>0</v>
      </c>
      <c r="T31" s="137">
        <f>IFERROR([2]基础状态预期!I43*[2]基础状态预期!AC43,0)</f>
        <v>0</v>
      </c>
      <c r="U31" s="137">
        <f>IFERROR([2]基础状态预期!J43*[2]基础状态预期!AD43,0)</f>
        <v>12</v>
      </c>
      <c r="V31" s="132">
        <f>求节点($C$16:$C$22,D$16:D$22,基础状态预期!I43)</f>
        <v>0.34749999999999998</v>
      </c>
      <c r="W31" s="132">
        <f>求节点($C$16:$C$22,E$16:E$22,基础状态预期!J43)</f>
        <v>0.60750000000000004</v>
      </c>
      <c r="X31" s="132">
        <f>求节点($C$16:$C$22,F$16:F$22,基础状态预期!K43)</f>
        <v>0.73080617653423674</v>
      </c>
      <c r="Y31" s="132">
        <f>求节点($C$16:$C$22,G$16:G$22,基础状态预期!L43)</f>
        <v>0.79167369393376064</v>
      </c>
      <c r="Z31" s="139">
        <f>SUMPRODUCT(V31:Y31,基础状态预期!U43:X43)/SUM([2]基础状态预期!$F43:$J43)</f>
        <v>1.5427690429345053</v>
      </c>
      <c r="AA31" s="133"/>
      <c r="AD31" s="18">
        <v>28</v>
      </c>
      <c r="AE31" s="140">
        <f>求节点($Q$5:$Q$43,Z$5:Z$43,$AD31)</f>
        <v>0.37786278183511834</v>
      </c>
      <c r="AF31" s="140">
        <f>求节点($Q$50:$Q$88,Z$50:Z$88,$AD31)</f>
        <v>0.41217541209483538</v>
      </c>
      <c r="AG31" s="140">
        <f>求节点($Q$95:$Q$133,Z$95:Z$133,$AD31)</f>
        <v>0.41685589561076775</v>
      </c>
      <c r="AH31" s="140">
        <f>求节点($Q$140:$Q$178,Z$140:Z$178,$AD31)</f>
        <v>0.44809275303191881</v>
      </c>
      <c r="AI31" s="140">
        <f>求节点($Q$185:$Q$223,Z$185:Z$223,$AD31)</f>
        <v>0.48820787526911641</v>
      </c>
      <c r="AL31" s="141">
        <v>29</v>
      </c>
      <c r="AQ31" s="133"/>
    </row>
    <row r="32" spans="2:47" x14ac:dyDescent="0.15">
      <c r="B32" s="166"/>
      <c r="C32" s="43">
        <v>1</v>
      </c>
      <c r="D32" s="41">
        <f>SUM(D$5:D5)</f>
        <v>1</v>
      </c>
      <c r="E32" s="41">
        <f>SUM(E$5:E5)</f>
        <v>0</v>
      </c>
      <c r="F32" s="41">
        <f>SUM(F$5:F5)</f>
        <v>0</v>
      </c>
      <c r="G32" s="41">
        <f>SUM(G$5:G5)</f>
        <v>0</v>
      </c>
      <c r="H32" s="153"/>
      <c r="J32" s="133">
        <v>31</v>
      </c>
      <c r="K32" s="137">
        <f>基础状态预期!C44</f>
        <v>121.47928719052189</v>
      </c>
      <c r="L32" s="132">
        <f>IF(基础状态预期!I44="",0,SUMIFS(D$5:D$11,$C$5:$C$11,"&lt;="&amp;基础状态预期!I44))</f>
        <v>64</v>
      </c>
      <c r="M32" s="132">
        <f>IF(基础状态预期!J44="",0,SUMIFS(E$5:E$11,$C$5:$C$11,"&lt;="&amp;基础状态预期!J44))</f>
        <v>32</v>
      </c>
      <c r="N32" s="132">
        <f>IF(基础状态预期!K44="",0,SUMIFS(F$5:F$11,$C$5:$C$11,"&lt;="&amp;基础状态预期!K44))</f>
        <v>8</v>
      </c>
      <c r="O32" s="132">
        <f>IF(基础状态预期!L44="",0,SUMIFS(G$5:G$11,$C$5:$C$11,"&lt;="&amp;基础状态预期!L44))</f>
        <v>4</v>
      </c>
      <c r="P32" s="131"/>
      <c r="Q32" s="132">
        <f>基础状态预期!C44</f>
        <v>121.47928719052189</v>
      </c>
      <c r="R32" s="137">
        <f>IFERROR([2]基础状态预期!G44*[2]基础状态预期!AA44,0)</f>
        <v>0</v>
      </c>
      <c r="S32" s="137">
        <f>IFERROR([2]基础状态预期!H44*[2]基础状态预期!AB44,0)</f>
        <v>0</v>
      </c>
      <c r="T32" s="137">
        <f>IFERROR([2]基础状态预期!I44*[2]基础状态预期!AC44,0)</f>
        <v>0</v>
      </c>
      <c r="U32" s="137">
        <f>IFERROR([2]基础状态预期!J44*[2]基础状态预期!AD44,0)</f>
        <v>12</v>
      </c>
      <c r="V32" s="132">
        <f>求节点($C$16:$C$22,D$16:D$22,基础状态预期!I44)</f>
        <v>0.34749999999999998</v>
      </c>
      <c r="W32" s="132">
        <f>求节点($C$16:$C$22,E$16:E$22,基础状态预期!J44)</f>
        <v>0.60750000000000004</v>
      </c>
      <c r="X32" s="132">
        <f>求节点($C$16:$C$22,F$16:F$22,基础状态预期!K44)</f>
        <v>0.74101839048472584</v>
      </c>
      <c r="Y32" s="132">
        <f>求节点($C$16:$C$22,G$16:G$22,基础状态预期!L44)</f>
        <v>0.80574766946216581</v>
      </c>
      <c r="Z32" s="139">
        <f>SUMPRODUCT(V32:Y32,基础状态预期!U44:X44)/SUM([2]基础状态预期!$F44:$J44)</f>
        <v>1.5683424862727051</v>
      </c>
      <c r="AA32" s="133"/>
      <c r="AD32" s="18">
        <v>29</v>
      </c>
      <c r="AE32" s="140">
        <f>求节点($Q$5:$Q$43,Z$5:Z$43,$AD32)</f>
        <v>0.39739714553332983</v>
      </c>
      <c r="AF32" s="140">
        <f>求节点($Q$50:$Q$88,Z$50:Z$88,$AD32)</f>
        <v>0.44382218241628923</v>
      </c>
      <c r="AG32" s="140">
        <f>求节点($Q$95:$Q$133,Z$95:Z$133,$AD32)</f>
        <v>0.46820346365590149</v>
      </c>
      <c r="AH32" s="140">
        <f>求节点($Q$140:$Q$178,Z$140:Z$178,$AD32)</f>
        <v>0.5118970521682078</v>
      </c>
      <c r="AI32" s="140">
        <f>求节点($Q$185:$Q$223,Z$185:Z$223,$AD32)</f>
        <v>0.55972083259106475</v>
      </c>
      <c r="AL32" s="141">
        <v>30</v>
      </c>
      <c r="AQ32" s="133"/>
    </row>
    <row r="33" spans="2:47" x14ac:dyDescent="0.15">
      <c r="B33" s="166"/>
      <c r="C33" s="43">
        <v>2</v>
      </c>
      <c r="D33" s="41">
        <f>SUM(D$5:D6)</f>
        <v>2</v>
      </c>
      <c r="E33" s="41">
        <f>SUM(E$5:E6)</f>
        <v>1</v>
      </c>
      <c r="F33" s="41">
        <f>SUM(F$5:F6)</f>
        <v>0</v>
      </c>
      <c r="G33" s="127">
        <f>SUM(G$5:G6)</f>
        <v>0</v>
      </c>
      <c r="H33" s="153"/>
      <c r="J33" s="133">
        <v>32</v>
      </c>
      <c r="K33" s="137">
        <f>基础状态预期!C45</f>
        <v>125.02015904129435</v>
      </c>
      <c r="L33" s="132">
        <f>IF(基础状态预期!I45="",0,SUMIFS(D$5:D$11,$C$5:$C$11,"&lt;="&amp;基础状态预期!I45))</f>
        <v>64</v>
      </c>
      <c r="M33" s="132">
        <f>IF(基础状态预期!J45="",0,SUMIFS(E$5:E$11,$C$5:$C$11,"&lt;="&amp;基础状态预期!J45))</f>
        <v>32</v>
      </c>
      <c r="N33" s="132">
        <f>IF(基础状态预期!K45="",0,SUMIFS(F$5:F$11,$C$5:$C$11,"&lt;="&amp;基础状态预期!K45))</f>
        <v>16</v>
      </c>
      <c r="O33" s="132">
        <f>IF(基础状态预期!L45="",0,SUMIFS(G$5:G$11,$C$5:$C$11,"&lt;="&amp;基础状态预期!L45))</f>
        <v>8</v>
      </c>
      <c r="P33" s="131"/>
      <c r="Q33" s="132">
        <f>基础状态预期!C45</f>
        <v>125.02015904129435</v>
      </c>
      <c r="R33" s="137">
        <f>IFERROR([2]基础状态预期!G45*[2]基础状态预期!AA45,0)</f>
        <v>0</v>
      </c>
      <c r="S33" s="137">
        <f>IFERROR([2]基础状态预期!H45*[2]基础状态预期!AB45,0)</f>
        <v>0</v>
      </c>
      <c r="T33" s="137">
        <f>IFERROR([2]基础状态预期!I45*[2]基础状态预期!AC45,0)</f>
        <v>0</v>
      </c>
      <c r="U33" s="137">
        <f>IFERROR([2]基础状态预期!J45*[2]基础状态预期!AD45,0)</f>
        <v>12</v>
      </c>
      <c r="V33" s="132">
        <f>求节点($C$16:$C$22,D$16:D$22,基础状态预期!I45)</f>
        <v>0.34749999999999998</v>
      </c>
      <c r="W33" s="132">
        <f>求节点($C$16:$C$22,E$16:E$22,基础状态预期!J45)</f>
        <v>0.60750000000000004</v>
      </c>
      <c r="X33" s="132">
        <f>求节点($C$16:$C$22,F$16:F$22,基础状态预期!K45)</f>
        <v>0.745</v>
      </c>
      <c r="Y33" s="132">
        <f>求节点($C$16:$C$22,G$16:G$22,基础状态预期!L45)</f>
        <v>0.81765995812986492</v>
      </c>
      <c r="Z33" s="139">
        <f>SUMPRODUCT(V33:Y33,基础状态预期!U45:X45)/SUM([2]基础状态预期!$F45:$J45)</f>
        <v>1.5868799441731534</v>
      </c>
      <c r="AA33" s="133"/>
      <c r="AD33" s="18">
        <v>30</v>
      </c>
      <c r="AE33" s="140">
        <f>求节点($Q$5:$Q$43,Z$5:Z$43,$AD33)</f>
        <v>0.41792259573392226</v>
      </c>
      <c r="AF33" s="140">
        <f>求节点($Q$50:$Q$88,Z$50:Z$88,$AD33)</f>
        <v>0.47546895273774309</v>
      </c>
      <c r="AG33" s="140">
        <f>求节点($Q$95:$Q$133,Z$95:Z$133,$AD33)</f>
        <v>0.51955103170103512</v>
      </c>
      <c r="AH33" s="140">
        <f>求节点($Q$140:$Q$178,Z$140:Z$178,$AD33)</f>
        <v>0.57570135130449673</v>
      </c>
      <c r="AI33" s="140">
        <f>求节点($Q$185:$Q$223,Z$185:Z$223,$AD33)</f>
        <v>0.63123378991301315</v>
      </c>
      <c r="AL33" s="141">
        <v>31</v>
      </c>
      <c r="AQ33" s="133"/>
    </row>
    <row r="34" spans="2:47" x14ac:dyDescent="0.15">
      <c r="B34" s="166"/>
      <c r="C34" s="43">
        <v>3</v>
      </c>
      <c r="D34" s="41">
        <f>SUM(D$5:D7)</f>
        <v>4</v>
      </c>
      <c r="E34" s="41">
        <f>SUM(E$5:E7)</f>
        <v>2</v>
      </c>
      <c r="F34" s="41">
        <f>SUM(F$5:F7)</f>
        <v>1</v>
      </c>
      <c r="G34" s="127">
        <f>SUM(G$5:G7)</f>
        <v>1</v>
      </c>
      <c r="H34" s="153"/>
      <c r="J34" s="133">
        <v>33</v>
      </c>
      <c r="K34" s="137">
        <f>基础状态预期!C46</f>
        <v>128.56549059889721</v>
      </c>
      <c r="L34" s="132">
        <f>IF(基础状态预期!I46="",0,SUMIFS(D$5:D$11,$C$5:$C$11,"&lt;="&amp;基础状态预期!I46))</f>
        <v>64</v>
      </c>
      <c r="M34" s="132">
        <f>IF(基础状态预期!J46="",0,SUMIFS(E$5:E$11,$C$5:$C$11,"&lt;="&amp;基础状态预期!J46))</f>
        <v>32</v>
      </c>
      <c r="N34" s="132">
        <f>IF(基础状态预期!K46="",0,SUMIFS(F$5:F$11,$C$5:$C$11,"&lt;="&amp;基础状态预期!K46))</f>
        <v>16</v>
      </c>
      <c r="O34" s="132">
        <f>IF(基础状态预期!L46="",0,SUMIFS(G$5:G$11,$C$5:$C$11,"&lt;="&amp;基础状态预期!L46))</f>
        <v>8</v>
      </c>
      <c r="P34" s="131"/>
      <c r="Q34" s="132">
        <f>基础状态预期!C46</f>
        <v>128.56549059889721</v>
      </c>
      <c r="R34" s="137">
        <f>IFERROR([2]基础状态预期!G46*[2]基础状态预期!AA46,0)</f>
        <v>0</v>
      </c>
      <c r="S34" s="137">
        <f>IFERROR([2]基础状态预期!H46*[2]基础状态预期!AB46,0)</f>
        <v>0</v>
      </c>
      <c r="T34" s="137">
        <f>IFERROR([2]基础状态预期!I46*[2]基础状态预期!AC46,0)</f>
        <v>0</v>
      </c>
      <c r="U34" s="137">
        <f>IFERROR([2]基础状态预期!J46*[2]基础状态预期!AD46,0)</f>
        <v>12</v>
      </c>
      <c r="V34" s="132">
        <f>求节点($C$16:$C$22,D$16:D$22,基础状态预期!I46)</f>
        <v>0.34749999999999998</v>
      </c>
      <c r="W34" s="132">
        <f>求节点($C$16:$C$22,E$16:E$22,基础状态预期!J46)</f>
        <v>0.60750000000000004</v>
      </c>
      <c r="X34" s="132">
        <f>求节点($C$16:$C$22,F$16:F$22,基础状态预期!K46)</f>
        <v>0.745</v>
      </c>
      <c r="Y34" s="132">
        <f>求节点($C$16:$C$22,G$16:G$22,基础状态预期!L46)</f>
        <v>0.82495525835730887</v>
      </c>
      <c r="Z34" s="139">
        <f>SUMPRODUCT(V34:Y34,基础状态预期!U46:X46)/SUM([2]基础状态预期!$F46:$J46)</f>
        <v>1.5966070111430783</v>
      </c>
      <c r="AA34" s="133"/>
      <c r="AD34" s="18">
        <v>31</v>
      </c>
      <c r="AE34" s="140">
        <f>求节点($Q$5:$Q$43,Z$5:Z$43,$AD34)</f>
        <v>0.4384480459345147</v>
      </c>
      <c r="AF34" s="140">
        <f>求节点($Q$50:$Q$88,Z$50:Z$88,$AD34)</f>
        <v>0.50711572305919694</v>
      </c>
      <c r="AG34" s="140">
        <f>求节点($Q$95:$Q$133,Z$95:Z$133,$AD34)</f>
        <v>0.57089859974616886</v>
      </c>
      <c r="AH34" s="140">
        <f>求节点($Q$140:$Q$178,Z$140:Z$178,$AD34)</f>
        <v>0.63950565044078567</v>
      </c>
      <c r="AI34" s="140">
        <f>求节点($Q$185:$Q$223,Z$185:Z$223,$AD34)</f>
        <v>0.70274674723496156</v>
      </c>
      <c r="AL34" s="141">
        <v>32</v>
      </c>
      <c r="AQ34" s="133"/>
    </row>
    <row r="35" spans="2:47" x14ac:dyDescent="0.15">
      <c r="B35" s="166"/>
      <c r="C35" s="43">
        <v>4</v>
      </c>
      <c r="D35" s="41">
        <f>SUM(D$5:D8)</f>
        <v>8</v>
      </c>
      <c r="E35" s="41">
        <f>SUM(E$5:E8)</f>
        <v>4</v>
      </c>
      <c r="F35" s="41">
        <f>SUM(F$5:F8)</f>
        <v>2</v>
      </c>
      <c r="G35" s="127">
        <f>SUM(G$5:G8)</f>
        <v>2</v>
      </c>
      <c r="H35" s="153"/>
      <c r="J35" s="133">
        <v>34</v>
      </c>
      <c r="K35" s="137">
        <f>基础状态预期!C47</f>
        <v>132.07530828871487</v>
      </c>
      <c r="L35" s="132">
        <f>IF(基础状态预期!I47="",0,SUMIFS(D$5:D$11,$C$5:$C$11,"&lt;="&amp;基础状态预期!I47))</f>
        <v>64</v>
      </c>
      <c r="M35" s="132">
        <f>IF(基础状态预期!J47="",0,SUMIFS(E$5:E$11,$C$5:$C$11,"&lt;="&amp;基础状态预期!J47))</f>
        <v>32</v>
      </c>
      <c r="N35" s="132">
        <f>IF(基础状态预期!K47="",0,SUMIFS(F$5:F$11,$C$5:$C$11,"&lt;="&amp;基础状态预期!K47))</f>
        <v>16</v>
      </c>
      <c r="O35" s="132">
        <f>IF(基础状态预期!L47="",0,SUMIFS(G$5:G$11,$C$5:$C$11,"&lt;="&amp;基础状态预期!L47))</f>
        <v>8</v>
      </c>
      <c r="P35" s="131"/>
      <c r="Q35" s="132">
        <f>基础状态预期!C47</f>
        <v>132.07530828871487</v>
      </c>
      <c r="R35" s="137">
        <f>IFERROR([2]基础状态预期!G47*[2]基础状态预期!AA47,0)</f>
        <v>0</v>
      </c>
      <c r="S35" s="137">
        <f>IFERROR([2]基础状态预期!H47*[2]基础状态预期!AB47,0)</f>
        <v>0</v>
      </c>
      <c r="T35" s="137">
        <f>IFERROR([2]基础状态预期!I47*[2]基础状态预期!AC47,0)</f>
        <v>0</v>
      </c>
      <c r="U35" s="137">
        <f>IFERROR([2]基础状态预期!J47*[2]基础状态预期!AD47,0)</f>
        <v>12</v>
      </c>
      <c r="V35" s="132">
        <f>求节点($C$16:$C$22,D$16:D$22,基础状态预期!I47)</f>
        <v>0.34749999999999998</v>
      </c>
      <c r="W35" s="132">
        <f>求节点($C$16:$C$22,E$16:E$22,基础状态预期!J47)</f>
        <v>0.60750000000000004</v>
      </c>
      <c r="X35" s="132">
        <f>求节点($C$16:$C$22,F$16:F$22,基础状态预期!K47)</f>
        <v>0.745</v>
      </c>
      <c r="Y35" s="132">
        <f>求节点($C$16:$C$22,G$16:G$22,基础状态预期!L47)</f>
        <v>0.83217748098297684</v>
      </c>
      <c r="Z35" s="139">
        <f>SUMPRODUCT(V35:Y35,基础状态预期!U47:X47)/SUM([2]基础状态预期!$F47:$J47)</f>
        <v>1.6062366413106357</v>
      </c>
      <c r="AA35" s="133"/>
      <c r="AD35" s="18">
        <v>32</v>
      </c>
      <c r="AE35" s="140">
        <f>求节点($Q$5:$Q$43,Z$5:Z$43,$AD35)</f>
        <v>0.45897349613510713</v>
      </c>
      <c r="AF35" s="140">
        <f>求节点($Q$50:$Q$88,Z$50:Z$88,$AD35)</f>
        <v>0.53876249338065085</v>
      </c>
      <c r="AG35" s="140">
        <f>求节点($Q$95:$Q$133,Z$95:Z$133,$AD35)</f>
        <v>0.62224616779130248</v>
      </c>
      <c r="AH35" s="140">
        <f>求节点($Q$140:$Q$178,Z$140:Z$178,$AD35)</f>
        <v>0.70330994957707471</v>
      </c>
      <c r="AI35" s="140">
        <f>求节点($Q$185:$Q$223,Z$185:Z$223,$AD35)</f>
        <v>0.77425970455690996</v>
      </c>
      <c r="AL35" s="141">
        <v>33</v>
      </c>
      <c r="AQ35" s="133"/>
    </row>
    <row r="36" spans="2:47" x14ac:dyDescent="0.15">
      <c r="B36" s="166"/>
      <c r="C36" s="43">
        <v>5</v>
      </c>
      <c r="D36" s="41">
        <f>SUM(D$5:D9)</f>
        <v>16</v>
      </c>
      <c r="E36" s="41">
        <f>SUM(E$5:E9)</f>
        <v>8</v>
      </c>
      <c r="F36" s="41">
        <f>SUM(F$5:F9)</f>
        <v>4</v>
      </c>
      <c r="G36" s="127">
        <f>SUM(G$5:G9)</f>
        <v>4</v>
      </c>
      <c r="H36" s="153"/>
      <c r="J36" s="133">
        <v>35</v>
      </c>
      <c r="K36" s="137">
        <f>基础状态预期!C48</f>
        <v>135.54811255008914</v>
      </c>
      <c r="L36" s="132">
        <f>IF(基础状态预期!I48="",0,SUMIFS(D$5:D$11,$C$5:$C$11,"&lt;="&amp;基础状态预期!I48))</f>
        <v>64</v>
      </c>
      <c r="M36" s="132">
        <f>IF(基础状态预期!J48="",0,SUMIFS(E$5:E$11,$C$5:$C$11,"&lt;="&amp;基础状态预期!J48))</f>
        <v>32</v>
      </c>
      <c r="N36" s="132">
        <f>IF(基础状态预期!K48="",0,SUMIFS(F$5:F$11,$C$5:$C$11,"&lt;="&amp;基础状态预期!K48))</f>
        <v>16</v>
      </c>
      <c r="O36" s="132">
        <f>IF(基础状态预期!L48="",0,SUMIFS(G$5:G$11,$C$5:$C$11,"&lt;="&amp;基础状态预期!L48))</f>
        <v>8</v>
      </c>
      <c r="P36" s="131"/>
      <c r="Q36" s="132">
        <f>基础状态预期!C48</f>
        <v>135.54811255008914</v>
      </c>
      <c r="R36" s="137">
        <f>IFERROR([2]基础状态预期!G48*[2]基础状态预期!AA48,0)</f>
        <v>0</v>
      </c>
      <c r="S36" s="137">
        <f>IFERROR([2]基础状态预期!H48*[2]基础状态预期!AB48,0)</f>
        <v>0</v>
      </c>
      <c r="T36" s="137">
        <f>IFERROR([2]基础状态预期!I48*[2]基础状态预期!AC48,0)</f>
        <v>0</v>
      </c>
      <c r="U36" s="137">
        <f>IFERROR([2]基础状态预期!J48*[2]基础状态预期!AD48,0)</f>
        <v>12</v>
      </c>
      <c r="V36" s="132">
        <f>求节点($C$16:$C$22,D$16:D$22,基础状态预期!I48)</f>
        <v>0.34749999999999998</v>
      </c>
      <c r="W36" s="132">
        <f>求节点($C$16:$C$22,E$16:E$22,基础状态预期!J48)</f>
        <v>0.60750000000000004</v>
      </c>
      <c r="X36" s="132">
        <f>求节点($C$16:$C$22,F$16:F$22,基础状态预期!K48)</f>
        <v>0.745</v>
      </c>
      <c r="Y36" s="132">
        <f>求节点($C$16:$C$22,G$16:G$22,基础状态预期!L48)</f>
        <v>0.83932354033066792</v>
      </c>
      <c r="Z36" s="139">
        <f>SUMPRODUCT(V36:Y36,基础状态预期!U48:X48)/SUM([2]基础状态预期!$F48:$J48)</f>
        <v>1.6157647204408905</v>
      </c>
      <c r="AA36" s="133"/>
      <c r="AD36" s="18">
        <v>33</v>
      </c>
      <c r="AE36" s="140">
        <f>求节点($Q$5:$Q$43,Z$5:Z$43,$AD36)</f>
        <v>0.47949894633569956</v>
      </c>
      <c r="AF36" s="140">
        <f>求节点($Q$50:$Q$88,Z$50:Z$88,$AD36)</f>
        <v>0.57040926370210476</v>
      </c>
      <c r="AG36" s="140">
        <f>求节点($Q$95:$Q$133,Z$95:Z$133,$AD36)</f>
        <v>0.67359373583643622</v>
      </c>
      <c r="AH36" s="140">
        <f>求节点($Q$140:$Q$178,Z$140:Z$178,$AD36)</f>
        <v>0.76711424871336353</v>
      </c>
      <c r="AI36" s="140">
        <f>求节点($Q$185:$Q$223,Z$185:Z$223,$AD36)</f>
        <v>0.84577266187885836</v>
      </c>
      <c r="AL36" s="141">
        <v>34</v>
      </c>
      <c r="AQ36" s="133"/>
    </row>
    <row r="37" spans="2:47" x14ac:dyDescent="0.15">
      <c r="B37" s="166"/>
      <c r="C37" s="43">
        <v>6</v>
      </c>
      <c r="D37" s="41">
        <f>SUM(D$5:D10)</f>
        <v>32</v>
      </c>
      <c r="E37" s="41">
        <f>SUM(E$5:E10)</f>
        <v>16</v>
      </c>
      <c r="F37" s="41">
        <f>SUM(F$5:F10)</f>
        <v>8</v>
      </c>
      <c r="G37" s="127">
        <f>SUM(G$5:G10)</f>
        <v>8</v>
      </c>
      <c r="H37" s="153"/>
      <c r="J37" s="133">
        <v>36</v>
      </c>
      <c r="K37" s="137">
        <f>基础状态预期!C49</f>
        <v>139.0493876099641</v>
      </c>
      <c r="L37" s="132">
        <f>IF(基础状态预期!I49="",0,SUMIFS(D$5:D$11,$C$5:$C$11,"&lt;="&amp;基础状态预期!I49))</f>
        <v>64</v>
      </c>
      <c r="M37" s="132">
        <f>IF(基础状态预期!J49="",0,SUMIFS(E$5:E$11,$C$5:$C$11,"&lt;="&amp;基础状态预期!J49))</f>
        <v>32</v>
      </c>
      <c r="N37" s="132">
        <f>IF(基础状态预期!K49="",0,SUMIFS(F$5:F$11,$C$5:$C$11,"&lt;="&amp;基础状态预期!K49))</f>
        <v>16</v>
      </c>
      <c r="O37" s="132">
        <f>IF(基础状态预期!L49="",0,SUMIFS(G$5:G$11,$C$5:$C$11,"&lt;="&amp;基础状态预期!L49))</f>
        <v>8</v>
      </c>
      <c r="P37" s="131"/>
      <c r="Q37" s="132">
        <f>基础状态预期!C49</f>
        <v>139.0493876099641</v>
      </c>
      <c r="R37" s="137">
        <f>IFERROR([2]基础状态预期!G49*[2]基础状态预期!AA49,0)</f>
        <v>0</v>
      </c>
      <c r="S37" s="137">
        <f>IFERROR([2]基础状态预期!H49*[2]基础状态预期!AB49,0)</f>
        <v>0</v>
      </c>
      <c r="T37" s="137">
        <f>IFERROR([2]基础状态预期!I49*[2]基础状态预期!AC49,0)</f>
        <v>0</v>
      </c>
      <c r="U37" s="137">
        <f>IFERROR([2]基础状态预期!J49*[2]基础状态预期!AD49,0)</f>
        <v>12</v>
      </c>
      <c r="V37" s="132">
        <f>求节点($C$16:$C$22,D$16:D$22,基础状态预期!I49)</f>
        <v>0.34749999999999998</v>
      </c>
      <c r="W37" s="132">
        <f>求节点($C$16:$C$22,E$16:E$22,基础状态预期!J49)</f>
        <v>0.60750000000000004</v>
      </c>
      <c r="X37" s="132">
        <f>求节点($C$16:$C$22,F$16:F$22,基础状态预期!K49)</f>
        <v>0.745</v>
      </c>
      <c r="Y37" s="132">
        <f>求节点($C$16:$C$22,G$16:G$22,基础状态预期!L49)</f>
        <v>0.84652818461446522</v>
      </c>
      <c r="Z37" s="139">
        <f>SUMPRODUCT(V37:Y37,基础状态预期!U49:X49)/SUM([2]基础状态预期!$F49:$J49)</f>
        <v>1.625370912819287</v>
      </c>
      <c r="AA37" s="133"/>
      <c r="AD37" s="18">
        <v>34</v>
      </c>
      <c r="AE37" s="140">
        <f>求节点($Q$5:$Q$43,Z$5:Z$43,$AD37)</f>
        <v>0.50002439653629205</v>
      </c>
      <c r="AF37" s="140">
        <f>求节点($Q$50:$Q$88,Z$50:Z$88,$AD37)</f>
        <v>0.60205603402355856</v>
      </c>
      <c r="AG37" s="140">
        <f>求节点($Q$95:$Q$133,Z$95:Z$133,$AD37)</f>
        <v>0.72494130388156997</v>
      </c>
      <c r="AH37" s="140">
        <f>求节点($Q$140:$Q$178,Z$140:Z$178,$AD37)</f>
        <v>0.81388376337601276</v>
      </c>
      <c r="AI37" s="140">
        <f>求节点($Q$185:$Q$223,Z$185:Z$223,$AD37)</f>
        <v>0.8842043246936383</v>
      </c>
      <c r="AL37" s="141">
        <v>35</v>
      </c>
      <c r="AQ37" s="133"/>
    </row>
    <row r="38" spans="2:47" x14ac:dyDescent="0.15">
      <c r="B38" s="167"/>
      <c r="C38" s="43">
        <v>7</v>
      </c>
      <c r="D38" s="41">
        <f>SUM(D$5:D11)</f>
        <v>64</v>
      </c>
      <c r="E38" s="41">
        <f>SUM(E$5:E11)</f>
        <v>32</v>
      </c>
      <c r="F38" s="41">
        <f>SUM(F$5:F11)</f>
        <v>16</v>
      </c>
      <c r="G38" s="127">
        <f>SUM(G$5:G11)</f>
        <v>16</v>
      </c>
      <c r="H38" s="153"/>
      <c r="J38" s="133">
        <v>37</v>
      </c>
      <c r="K38" s="137">
        <f>基础状态预期!C50</f>
        <v>142.53355653582128</v>
      </c>
      <c r="L38" s="132">
        <f>IF(基础状态预期!I50="",0,SUMIFS(D$5:D$11,$C$5:$C$11,"&lt;="&amp;基础状态预期!I50))</f>
        <v>64</v>
      </c>
      <c r="M38" s="132">
        <f>IF(基础状态预期!J50="",0,SUMIFS(E$5:E$11,$C$5:$C$11,"&lt;="&amp;基础状态预期!J50))</f>
        <v>32</v>
      </c>
      <c r="N38" s="132">
        <f>IF(基础状态预期!K50="",0,SUMIFS(F$5:F$11,$C$5:$C$11,"&lt;="&amp;基础状态预期!K50))</f>
        <v>16</v>
      </c>
      <c r="O38" s="132">
        <f>IF(基础状态预期!L50="",0,SUMIFS(G$5:G$11,$C$5:$C$11,"&lt;="&amp;基础状态预期!L50))</f>
        <v>8</v>
      </c>
      <c r="P38" s="131"/>
      <c r="Q38" s="132">
        <f>基础状态预期!C50</f>
        <v>142.53355653582128</v>
      </c>
      <c r="R38" s="137">
        <f>IFERROR([2]基础状态预期!G50*[2]基础状态预期!AA50,0)</f>
        <v>0</v>
      </c>
      <c r="S38" s="137">
        <f>IFERROR([2]基础状态预期!H50*[2]基础状态预期!AB50,0)</f>
        <v>0</v>
      </c>
      <c r="T38" s="137">
        <f>IFERROR([2]基础状态预期!I50*[2]基础状态预期!AC50,0)</f>
        <v>0</v>
      </c>
      <c r="U38" s="137">
        <f>IFERROR([2]基础状态预期!J50*[2]基础状态预期!AD50,0)</f>
        <v>12</v>
      </c>
      <c r="V38" s="132">
        <f>求节点($C$16:$C$22,D$16:D$22,基础状态预期!I50)</f>
        <v>0.34749999999999998</v>
      </c>
      <c r="W38" s="132">
        <f>求节点($C$16:$C$22,E$16:E$22,基础状态预期!J50)</f>
        <v>0.60750000000000004</v>
      </c>
      <c r="X38" s="132">
        <f>求节点($C$16:$C$22,F$16:F$22,基础状态预期!K50)</f>
        <v>0.745</v>
      </c>
      <c r="Y38" s="132">
        <f>求节点($C$16:$C$22,G$16:G$22,基础状态预期!L50)</f>
        <v>0.85369762926139858</v>
      </c>
      <c r="Z38" s="139">
        <f>SUMPRODUCT(V38:Y38,基础状态预期!U50:X50)/SUM([2]基础状态预期!$F50:$J50)</f>
        <v>1.6349301723485314</v>
      </c>
      <c r="AA38" s="133"/>
      <c r="AD38" s="18">
        <v>35</v>
      </c>
      <c r="AE38" s="140">
        <f>求节点($Q$5:$Q$43,Z$5:Z$43,$AD38)</f>
        <v>0.53340191008159721</v>
      </c>
      <c r="AF38" s="140">
        <f>求节点($Q$50:$Q$88,Z$50:Z$88,$AD38)</f>
        <v>0.63768900129222039</v>
      </c>
      <c r="AG38" s="140">
        <f>求节点($Q$95:$Q$133,Z$95:Z$133,$AD38)</f>
        <v>0.74597470580993153</v>
      </c>
      <c r="AH38" s="140">
        <f>求节点($Q$140:$Q$178,Z$140:Z$178,$AD38)</f>
        <v>0.82572974819286982</v>
      </c>
      <c r="AI38" s="140">
        <f>求节点($Q$185:$Q$223,Z$185:Z$223,$AD38)</f>
        <v>0.90061867260345996</v>
      </c>
      <c r="AL38" s="141">
        <v>36</v>
      </c>
      <c r="AQ38" s="133"/>
    </row>
    <row r="39" spans="2:47" x14ac:dyDescent="0.15">
      <c r="H39" s="153"/>
      <c r="J39" s="133">
        <v>38</v>
      </c>
      <c r="K39" s="137">
        <f>基础状态预期!C51</f>
        <v>146.02664953963369</v>
      </c>
      <c r="L39" s="132">
        <f>IF(基础状态预期!I51="",0,SUMIFS(D$5:D$11,$C$5:$C$11,"&lt;="&amp;基础状态预期!I51))</f>
        <v>64</v>
      </c>
      <c r="M39" s="132">
        <f>IF(基础状态预期!J51="",0,SUMIFS(E$5:E$11,$C$5:$C$11,"&lt;="&amp;基础状态预期!J51))</f>
        <v>32</v>
      </c>
      <c r="N39" s="132">
        <f>IF(基础状态预期!K51="",0,SUMIFS(F$5:F$11,$C$5:$C$11,"&lt;="&amp;基础状态预期!K51))</f>
        <v>16</v>
      </c>
      <c r="O39" s="132">
        <f>IF(基础状态预期!L51="",0,SUMIFS(G$5:G$11,$C$5:$C$11,"&lt;="&amp;基础状态预期!L51))</f>
        <v>8</v>
      </c>
      <c r="P39" s="131"/>
      <c r="Q39" s="132">
        <f>基础状态预期!C51</f>
        <v>146.02664953963369</v>
      </c>
      <c r="R39" s="137">
        <f>IFERROR([2]基础状态预期!G51*[2]基础状态预期!AA51,0)</f>
        <v>0</v>
      </c>
      <c r="S39" s="137">
        <f>IFERROR([2]基础状态预期!H51*[2]基础状态预期!AB51,0)</f>
        <v>0</v>
      </c>
      <c r="T39" s="137">
        <f>IFERROR([2]基础状态预期!I51*[2]基础状态预期!AC51,0)</f>
        <v>0</v>
      </c>
      <c r="U39" s="137">
        <f>IFERROR([2]基础状态预期!J51*[2]基础状态预期!AD51,0)</f>
        <v>12</v>
      </c>
      <c r="V39" s="132">
        <f>求节点($C$16:$C$22,D$16:D$22,基础状态预期!I51)</f>
        <v>0.34749999999999998</v>
      </c>
      <c r="W39" s="132">
        <f>求节点($C$16:$C$22,E$16:E$22,基础状态预期!J51)</f>
        <v>0.60750000000000004</v>
      </c>
      <c r="X39" s="132">
        <f>求节点($C$16:$C$22,F$16:F$22,基础状态预期!K51)</f>
        <v>0.745</v>
      </c>
      <c r="Y39" s="132">
        <f>求节点($C$16:$C$22,G$16:G$22,基础状态预期!L51)</f>
        <v>0.86088543716346855</v>
      </c>
      <c r="Z39" s="139">
        <f>SUMPRODUCT(V39:Y39,基础状态预期!U51:X51)/SUM([2]基础状态预期!$F51:$J51)</f>
        <v>1.6445139162179581</v>
      </c>
      <c r="AA39" s="133"/>
      <c r="AD39" s="18">
        <v>36</v>
      </c>
      <c r="AE39" s="140">
        <f>求节点($Q$5:$Q$43,Z$5:Z$43,$AD39)</f>
        <v>0.58496669871024309</v>
      </c>
      <c r="AF39" s="140">
        <f>求节点($Q$50:$Q$88,Z$50:Z$88,$AD39)</f>
        <v>0.67465642001953818</v>
      </c>
      <c r="AG39" s="140">
        <f>求节点($Q$95:$Q$133,Z$95:Z$133,$AD39)</f>
        <v>0.75979753491831681</v>
      </c>
      <c r="AH39" s="140">
        <f>求节点($Q$140:$Q$178,Z$140:Z$178,$AD39)</f>
        <v>0.83757573300972676</v>
      </c>
      <c r="AI39" s="140">
        <f>求节点($Q$185:$Q$223,Z$185:Z$223,$AD39)</f>
        <v>0.91703302051328173</v>
      </c>
      <c r="AL39" s="141">
        <v>37</v>
      </c>
      <c r="AQ39" s="133"/>
    </row>
    <row r="40" spans="2:47" x14ac:dyDescent="0.15">
      <c r="B40" s="165"/>
      <c r="C40" s="50"/>
      <c r="D40" s="48"/>
      <c r="E40" s="48"/>
      <c r="F40" s="48"/>
      <c r="G40" s="48"/>
      <c r="H40" s="153"/>
      <c r="J40" s="133">
        <v>39</v>
      </c>
      <c r="K40" s="137">
        <f>基础状态预期!C52</f>
        <v>149.52287096243165</v>
      </c>
      <c r="L40" s="132">
        <f>IF(基础状态预期!I52="",0,SUMIFS(D$5:D$11,$C$5:$C$11,"&lt;="&amp;基础状态预期!I52))</f>
        <v>64</v>
      </c>
      <c r="M40" s="132">
        <f>IF(基础状态预期!J52="",0,SUMIFS(E$5:E$11,$C$5:$C$11,"&lt;="&amp;基础状态预期!J52))</f>
        <v>32</v>
      </c>
      <c r="N40" s="132">
        <f>IF(基础状态预期!K52="",0,SUMIFS(F$5:F$11,$C$5:$C$11,"&lt;="&amp;基础状态预期!K52))</f>
        <v>16</v>
      </c>
      <c r="O40" s="132">
        <f>IF(基础状态预期!L52="",0,SUMIFS(G$5:G$11,$C$5:$C$11,"&lt;="&amp;基础状态预期!L52))</f>
        <v>8</v>
      </c>
      <c r="P40" s="131"/>
      <c r="Q40" s="132">
        <f>基础状态预期!C52</f>
        <v>149.52287096243165</v>
      </c>
      <c r="R40" s="137">
        <f>IFERROR([2]基础状态预期!G52*[2]基础状态预期!AA52,0)</f>
        <v>0</v>
      </c>
      <c r="S40" s="137">
        <f>IFERROR([2]基础状态预期!H52*[2]基础状态预期!AB52,0)</f>
        <v>0</v>
      </c>
      <c r="T40" s="137">
        <f>IFERROR([2]基础状态预期!I52*[2]基础状态预期!AC52,0)</f>
        <v>0</v>
      </c>
      <c r="U40" s="137">
        <f>IFERROR([2]基础状态预期!J52*[2]基础状态预期!AD52,0)</f>
        <v>12</v>
      </c>
      <c r="V40" s="132">
        <f>求节点($C$16:$C$22,D$16:D$22,基础状态预期!I52)</f>
        <v>0.34749999999999998</v>
      </c>
      <c r="W40" s="132">
        <f>求节点($C$16:$C$22,E$16:E$22,基础状态预期!J52)</f>
        <v>0.60750000000000004</v>
      </c>
      <c r="X40" s="132">
        <f>求节点($C$16:$C$22,F$16:F$22,基础状态预期!K52)</f>
        <v>0.745</v>
      </c>
      <c r="Y40" s="132">
        <f>求节点($C$16:$C$22,G$16:G$22,基础状态预期!L52)</f>
        <v>0.86807968247636058</v>
      </c>
      <c r="Z40" s="139">
        <f>SUMPRODUCT(V40:Y40,基础状态预期!U52:X52)/SUM([2]基础状态预期!$F52:$J52)</f>
        <v>1.6541062433018141</v>
      </c>
      <c r="AA40" s="133"/>
      <c r="AD40" s="18">
        <v>37</v>
      </c>
      <c r="AE40" s="140">
        <f>求节点($Q$5:$Q$43,Z$5:Z$43,$AD40)</f>
        <v>0.63653148733888898</v>
      </c>
      <c r="AF40" s="140">
        <f>求节点($Q$50:$Q$88,Z$50:Z$88,$AD40)</f>
        <v>0.71162383874685586</v>
      </c>
      <c r="AG40" s="140">
        <f>求节点($Q$95:$Q$133,Z$95:Z$133,$AD40)</f>
        <v>0.77362036402670198</v>
      </c>
      <c r="AH40" s="140">
        <f>求节点($Q$140:$Q$178,Z$140:Z$178,$AD40)</f>
        <v>0.84942171782658371</v>
      </c>
      <c r="AI40" s="140">
        <f>求节点($Q$185:$Q$223,Z$185:Z$223,$AD40)</f>
        <v>0.93344736842310339</v>
      </c>
      <c r="AL40" s="141">
        <v>38</v>
      </c>
      <c r="AQ40" s="133"/>
    </row>
    <row r="41" spans="2:47" x14ac:dyDescent="0.15">
      <c r="B41" s="166"/>
      <c r="C41" s="50"/>
      <c r="D41" s="48"/>
      <c r="E41" s="48"/>
      <c r="F41" s="48"/>
      <c r="G41" s="48"/>
      <c r="H41" s="153"/>
      <c r="J41" s="133">
        <v>40</v>
      </c>
      <c r="K41" s="137">
        <f>基础状态预期!C53</f>
        <v>153.02723536432757</v>
      </c>
      <c r="L41" s="132">
        <f>IF(基础状态预期!I53="",0,SUMIFS(D$5:D$11,$C$5:$C$11,"&lt;="&amp;基础状态预期!I53))</f>
        <v>64</v>
      </c>
      <c r="M41" s="132">
        <f>IF(基础状态预期!J53="",0,SUMIFS(E$5:E$11,$C$5:$C$11,"&lt;="&amp;基础状态预期!J53))</f>
        <v>32</v>
      </c>
      <c r="N41" s="132">
        <f>IF(基础状态预期!K53="",0,SUMIFS(F$5:F$11,$C$5:$C$11,"&lt;="&amp;基础状态预期!K53))</f>
        <v>16</v>
      </c>
      <c r="O41" s="132">
        <f>IF(基础状态预期!L53="",0,SUMIFS(G$5:G$11,$C$5:$C$11,"&lt;="&amp;基础状态预期!L53))</f>
        <v>8</v>
      </c>
      <c r="P41" s="131"/>
      <c r="Q41" s="132">
        <f>基础状态预期!C53</f>
        <v>153.02723536432757</v>
      </c>
      <c r="R41" s="137">
        <f>IFERROR([2]基础状态预期!G53*[2]基础状态预期!AA53,0)</f>
        <v>0</v>
      </c>
      <c r="S41" s="137">
        <f>IFERROR([2]基础状态预期!H53*[2]基础状态预期!AB53,0)</f>
        <v>0</v>
      </c>
      <c r="T41" s="137">
        <f>IFERROR([2]基础状态预期!I53*[2]基础状态预期!AC53,0)</f>
        <v>0</v>
      </c>
      <c r="U41" s="137">
        <f>IFERROR([2]基础状态预期!J53*[2]基础状态预期!AD53,0)</f>
        <v>12</v>
      </c>
      <c r="V41" s="132">
        <f>求节点($C$16:$C$22,D$16:D$22,基础状态预期!I53)</f>
        <v>0.34749999999999998</v>
      </c>
      <c r="W41" s="132">
        <f>求节点($C$16:$C$22,E$16:E$22,基础状态预期!J53)</f>
        <v>0.60750000000000004</v>
      </c>
      <c r="X41" s="132">
        <f>求节点($C$16:$C$22,F$16:F$22,基础状态预期!K53)</f>
        <v>0.745</v>
      </c>
      <c r="Y41" s="132">
        <f>求节点($C$16:$C$22,G$16:G$22,基础状态预期!L53)</f>
        <v>0.87529068376152219</v>
      </c>
      <c r="Z41" s="139">
        <f>SUMPRODUCT(V41:Y41,基础状态预期!U53:X53)/SUM([2]基础状态预期!$F53:$J53)</f>
        <v>1.6637209116820297</v>
      </c>
      <c r="AA41" s="133"/>
      <c r="AD41" s="18">
        <v>38</v>
      </c>
      <c r="AE41" s="140">
        <f>求节点($Q$5:$Q$43,Z$5:Z$43,$AD41)</f>
        <v>0.68809627596753487</v>
      </c>
      <c r="AF41" s="140">
        <f>求节点($Q$50:$Q$88,Z$50:Z$88,$AD41)</f>
        <v>0.74859125747417365</v>
      </c>
      <c r="AG41" s="140">
        <f>求节点($Q$95:$Q$133,Z$95:Z$133,$AD41)</f>
        <v>0.78744319313508715</v>
      </c>
      <c r="AH41" s="140">
        <f>求节点($Q$140:$Q$178,Z$140:Z$178,$AD41)</f>
        <v>0.86126770264344077</v>
      </c>
      <c r="AI41" s="140">
        <f>求节点($Q$185:$Q$223,Z$185:Z$223,$AD41)</f>
        <v>0.94986171633292515</v>
      </c>
      <c r="AL41" s="141">
        <v>39</v>
      </c>
      <c r="AQ41" s="133"/>
    </row>
    <row r="42" spans="2:47" x14ac:dyDescent="0.15">
      <c r="B42" s="166"/>
      <c r="C42" s="50"/>
      <c r="D42" s="48"/>
      <c r="E42" s="48"/>
      <c r="F42" s="48"/>
      <c r="G42" s="48"/>
      <c r="J42" s="133">
        <v>41</v>
      </c>
      <c r="K42" s="137">
        <f>基础状态预期!C54</f>
        <v>156.52008914974525</v>
      </c>
      <c r="L42" s="132">
        <f>IF(基础状态预期!I54="",0,SUMIFS(D$5:D$11,$C$5:$C$11,"&lt;="&amp;基础状态预期!I54))</f>
        <v>64</v>
      </c>
      <c r="M42" s="132">
        <f>IF(基础状态预期!J54="",0,SUMIFS(E$5:E$11,$C$5:$C$11,"&lt;="&amp;基础状态预期!J54))</f>
        <v>32</v>
      </c>
      <c r="N42" s="132">
        <f>IF(基础状态预期!K54="",0,SUMIFS(F$5:F$11,$C$5:$C$11,"&lt;="&amp;基础状态预期!K54))</f>
        <v>16</v>
      </c>
      <c r="O42" s="132">
        <f>IF(基础状态预期!L54="",0,SUMIFS(G$5:G$11,$C$5:$C$11,"&lt;="&amp;基础状态预期!L54))</f>
        <v>8</v>
      </c>
      <c r="P42" s="131"/>
      <c r="Q42" s="132">
        <f>基础状态预期!C54</f>
        <v>156.52008914974525</v>
      </c>
      <c r="R42" s="137">
        <f>IFERROR([2]基础状态预期!G54*[2]基础状态预期!AA54,0)</f>
        <v>0</v>
      </c>
      <c r="S42" s="137">
        <f>IFERROR([2]基础状态预期!H54*[2]基础状态预期!AB54,0)</f>
        <v>0</v>
      </c>
      <c r="T42" s="137">
        <f>IFERROR([2]基础状态预期!I54*[2]基础状态预期!AC54,0)</f>
        <v>0</v>
      </c>
      <c r="U42" s="137">
        <f>IFERROR([2]基础状态预期!J54*[2]基础状态预期!AD54,0)</f>
        <v>12</v>
      </c>
      <c r="V42" s="132">
        <f>求节点($C$16:$C$22,D$16:D$22,基础状态预期!I54)</f>
        <v>0.34749999999999998</v>
      </c>
      <c r="W42" s="132">
        <f>求节点($C$16:$C$22,E$16:E$22,基础状态预期!J54)</f>
        <v>0.60750000000000004</v>
      </c>
      <c r="X42" s="132">
        <f>求节点($C$16:$C$22,F$16:F$22,基础状态预期!K54)</f>
        <v>0.745</v>
      </c>
      <c r="Y42" s="132">
        <f>求节点($C$16:$C$22,G$16:G$22,基础状态预期!L54)</f>
        <v>0.88247799941907812</v>
      </c>
      <c r="Z42" s="139">
        <f>SUMPRODUCT(V42:Y42,基础状态预期!U54:X54)/SUM([2]基础状态预期!$F54:$J54)</f>
        <v>1.6733039992254375</v>
      </c>
      <c r="AA42" s="133"/>
      <c r="AD42" s="18">
        <v>39</v>
      </c>
      <c r="AE42" s="140">
        <f>求节点($Q$5:$Q$43,Z$5:Z$43,$AD42)</f>
        <v>0.73966106459618064</v>
      </c>
      <c r="AF42" s="140">
        <f>求节点($Q$50:$Q$88,Z$50:Z$88,$AD42)</f>
        <v>0.78555867620149133</v>
      </c>
      <c r="AG42" s="140">
        <f>求节点($Q$95:$Q$133,Z$95:Z$133,$AD42)</f>
        <v>0.80126602224347232</v>
      </c>
      <c r="AH42" s="140">
        <f>求节点($Q$140:$Q$178,Z$140:Z$178,$AD42)</f>
        <v>0.87311368746029772</v>
      </c>
      <c r="AI42" s="140">
        <f>求节点($Q$185:$Q$223,Z$185:Z$223,$AD42)</f>
        <v>0.9658996874762894</v>
      </c>
      <c r="AL42" s="141">
        <v>40</v>
      </c>
      <c r="AQ42" s="133"/>
    </row>
    <row r="43" spans="2:47" x14ac:dyDescent="0.15">
      <c r="B43" s="166"/>
      <c r="C43" s="50"/>
      <c r="D43" s="48"/>
      <c r="E43" s="48"/>
      <c r="F43" s="48"/>
      <c r="G43" s="48"/>
      <c r="J43" s="133">
        <v>42</v>
      </c>
      <c r="K43" s="137">
        <f>基础状态预期!C55</f>
        <v>159.99202506384199</v>
      </c>
      <c r="L43" s="132">
        <f>IF(基础状态预期!I55="",0,SUMIFS(D$5:D$11,$C$5:$C$11,"&lt;="&amp;基础状态预期!I55))</f>
        <v>64</v>
      </c>
      <c r="M43" s="132">
        <f>IF(基础状态预期!J55="",0,SUMIFS(E$5:E$11,$C$5:$C$11,"&lt;="&amp;基础状态预期!J55))</f>
        <v>32</v>
      </c>
      <c r="N43" s="132">
        <f>IF(基础状态预期!K55="",0,SUMIFS(F$5:F$11,$C$5:$C$11,"&lt;="&amp;基础状态预期!K55))</f>
        <v>16</v>
      </c>
      <c r="O43" s="132">
        <f>IF(基础状态预期!L55="",0,SUMIFS(G$5:G$11,$C$5:$C$11,"&lt;="&amp;基础状态预期!L55))</f>
        <v>8</v>
      </c>
      <c r="P43" s="131"/>
      <c r="Q43" s="132">
        <f>基础状态预期!C55</f>
        <v>159.99202506384199</v>
      </c>
      <c r="R43" s="137">
        <f>IFERROR([2]基础状态预期!G55*[2]基础状态预期!AA55,0)</f>
        <v>0</v>
      </c>
      <c r="S43" s="137">
        <f>IFERROR([2]基础状态预期!H55*[2]基础状态预期!AB55,0)</f>
        <v>0</v>
      </c>
      <c r="T43" s="137">
        <f>IFERROR([2]基础状态预期!I55*[2]基础状态预期!AC55,0)</f>
        <v>0</v>
      </c>
      <c r="U43" s="137">
        <f>IFERROR([2]基础状态预期!J55*[2]基础状态预期!AD55,0)</f>
        <v>12</v>
      </c>
      <c r="V43" s="132">
        <f>求节点($C$16:$C$22,D$16:D$22,基础状态预期!I55)</f>
        <v>0.34749999999999998</v>
      </c>
      <c r="W43" s="132">
        <f>求节点($C$16:$C$22,E$16:E$22,基础状态预期!J55)</f>
        <v>0.60750000000000004</v>
      </c>
      <c r="X43" s="132">
        <f>求节点($C$16:$C$22,F$16:F$22,基础状态预期!K55)</f>
        <v>0.745</v>
      </c>
      <c r="Y43" s="132">
        <f>求节点($C$16:$C$22,G$16:G$22,基础状态预期!L55)</f>
        <v>0.8896222719510688</v>
      </c>
      <c r="Z43" s="139">
        <f>SUMPRODUCT(V43:Y43,基础状态预期!U55:X55)/SUM([2]基础状态预期!$F55:$J55)</f>
        <v>1.6828296959347584</v>
      </c>
      <c r="AA43" s="119"/>
      <c r="AD43" s="18">
        <v>40</v>
      </c>
      <c r="AE43" s="140">
        <f>求节点($Q$5:$Q$43,Z$5:Z$43,$AD43)</f>
        <v>0.79122585322482653</v>
      </c>
      <c r="AF43" s="140">
        <f>求节点($Q$50:$Q$88,Z$50:Z$88,$AD43)</f>
        <v>0.81</v>
      </c>
      <c r="AG43" s="140">
        <f>求节点($Q$95:$Q$133,Z$95:Z$133,$AD43)</f>
        <v>0.81</v>
      </c>
      <c r="AH43" s="140">
        <f>求节点($Q$140:$Q$178,Z$140:Z$178,$AD43)</f>
        <v>0.88856369073447472</v>
      </c>
      <c r="AI43" s="140">
        <f>求节点($Q$185:$Q$223,Z$185:Z$223,$AD43)</f>
        <v>0.979821725098734</v>
      </c>
      <c r="AL43" s="141">
        <v>41</v>
      </c>
      <c r="AQ43" s="133"/>
    </row>
    <row r="44" spans="2:47" x14ac:dyDescent="0.15">
      <c r="B44" s="166"/>
      <c r="C44" s="50"/>
      <c r="D44" s="48"/>
      <c r="E44" s="48"/>
      <c r="F44" s="48"/>
      <c r="G44" s="48"/>
      <c r="J44" s="18">
        <v>43</v>
      </c>
      <c r="K44" s="18"/>
      <c r="L44" s="18"/>
      <c r="M44" s="18"/>
      <c r="N44" s="18"/>
      <c r="O44" s="28"/>
      <c r="P44" s="38"/>
      <c r="Q44" s="28"/>
      <c r="R44" s="28"/>
      <c r="S44" s="28"/>
      <c r="T44" s="28"/>
      <c r="U44" s="28"/>
      <c r="V44" s="28"/>
      <c r="W44" s="28"/>
      <c r="X44" s="28"/>
      <c r="Y44" s="28"/>
      <c r="Z44" s="22"/>
      <c r="AA44" s="18"/>
      <c r="AD44" s="18">
        <v>41</v>
      </c>
      <c r="AE44" s="140">
        <f>求节点($Q$5:$Q$43,Z$5:Z$43,$AD44)</f>
        <v>0.79601433077192707</v>
      </c>
      <c r="AF44" s="140">
        <f>求节点($Q$50:$Q$88,Z$50:Z$88,$AD44)</f>
        <v>0.81</v>
      </c>
      <c r="AG44" s="140">
        <f>求节点($Q$95:$Q$133,Z$95:Z$133,$AD44)</f>
        <v>0.81</v>
      </c>
      <c r="AH44" s="140">
        <f>求节点($Q$140:$Q$178,Z$140:Z$178,$AD44)</f>
        <v>0.90459115132995893</v>
      </c>
      <c r="AI44" s="140">
        <f>求节点($Q$185:$Q$223,Z$185:Z$223,$AD44)</f>
        <v>0.99374376272117859</v>
      </c>
      <c r="AL44" s="141">
        <v>42</v>
      </c>
      <c r="AQ44" s="133"/>
    </row>
    <row r="45" spans="2:47" x14ac:dyDescent="0.15">
      <c r="B45" s="166"/>
      <c r="C45" s="50"/>
      <c r="D45" s="48"/>
      <c r="E45" s="48"/>
      <c r="F45" s="48"/>
      <c r="G45" s="48"/>
      <c r="J45" s="18">
        <v>44</v>
      </c>
      <c r="K45" s="18"/>
      <c r="L45" s="18"/>
      <c r="M45" s="18"/>
      <c r="N45" s="18"/>
      <c r="O45" s="28"/>
      <c r="P45" s="38"/>
      <c r="Q45" s="28"/>
      <c r="R45" s="28"/>
      <c r="S45" s="28"/>
      <c r="T45" s="28"/>
      <c r="U45" s="28"/>
      <c r="V45" s="28"/>
      <c r="W45" s="28"/>
      <c r="X45" s="28"/>
      <c r="Y45" s="28"/>
      <c r="Z45" s="22"/>
      <c r="AA45" s="18"/>
      <c r="AD45" s="18">
        <v>42</v>
      </c>
      <c r="AE45" s="140">
        <f>求节点($Q$5:$Q$43,Z$5:Z$43,$AD45)</f>
        <v>0.80080280831902773</v>
      </c>
      <c r="AF45" s="140">
        <f>求节点($Q$50:$Q$88,Z$50:Z$88,$AD45)</f>
        <v>0.81</v>
      </c>
      <c r="AG45" s="140">
        <f>求节点($Q$95:$Q$133,Z$95:Z$133,$AD45)</f>
        <v>0.81</v>
      </c>
      <c r="AH45" s="140">
        <f>求节点($Q$140:$Q$178,Z$140:Z$178,$AD45)</f>
        <v>0.92061861192544303</v>
      </c>
      <c r="AI45" s="140">
        <f>求节点($Q$185:$Q$223,Z$185:Z$223,$AD45)</f>
        <v>1.0076658003436232</v>
      </c>
      <c r="AL45" s="141">
        <v>43</v>
      </c>
      <c r="AQ45" s="133"/>
    </row>
    <row r="46" spans="2:47" x14ac:dyDescent="0.15">
      <c r="B46" s="166"/>
      <c r="C46" s="50"/>
      <c r="D46" s="48"/>
      <c r="E46" s="48"/>
      <c r="F46" s="48"/>
      <c r="G46" s="48"/>
      <c r="J46" s="17">
        <v>45</v>
      </c>
      <c r="P46" s="15"/>
      <c r="AD46" s="18">
        <v>43</v>
      </c>
      <c r="AE46" s="140">
        <f>求节点($Q$5:$Q$43,Z$5:Z$43,$AD46)</f>
        <v>0.80559128586612827</v>
      </c>
      <c r="AF46" s="140">
        <f>求节点($Q$50:$Q$88,Z$50:Z$88,$AD46)</f>
        <v>0.81</v>
      </c>
      <c r="AG46" s="140">
        <f>求节点($Q$95:$Q$133,Z$95:Z$133,$AD46)</f>
        <v>0.81</v>
      </c>
      <c r="AH46" s="140">
        <f>求节点($Q$140:$Q$178,Z$140:Z$178,$AD46)</f>
        <v>0.93659424180137063</v>
      </c>
      <c r="AI46" s="140">
        <f>求节点($Q$185:$Q$223,Z$185:Z$223,$AD46)</f>
        <v>1.0218342582633031</v>
      </c>
      <c r="AL46" s="141">
        <v>44</v>
      </c>
      <c r="AQ46" s="133"/>
    </row>
    <row r="47" spans="2:47" x14ac:dyDescent="0.15">
      <c r="B47" s="167"/>
      <c r="C47" s="50"/>
      <c r="D47" s="48"/>
      <c r="E47" s="48"/>
      <c r="F47" s="48"/>
      <c r="G47" s="48"/>
      <c r="J47" s="133">
        <v>1</v>
      </c>
      <c r="P47" s="15"/>
      <c r="AD47" s="18">
        <v>44</v>
      </c>
      <c r="AE47" s="140">
        <f>求节点($Q$5:$Q$43,Z$5:Z$43,$AD47)</f>
        <v>0.81</v>
      </c>
      <c r="AF47" s="140">
        <f>求节点($Q$50:$Q$88,Z$50:Z$88,$AD47)</f>
        <v>0.81</v>
      </c>
      <c r="AG47" s="140">
        <f>求节点($Q$95:$Q$133,Z$95:Z$133,$AD47)</f>
        <v>0.81419623778820527</v>
      </c>
      <c r="AH47" s="140">
        <f>求节点($Q$140:$Q$178,Z$140:Z$178,$AD47)</f>
        <v>0.95084982111080629</v>
      </c>
      <c r="AI47" s="140">
        <f>求节点($Q$185:$Q$223,Z$185:Z$223,$AD47)</f>
        <v>1.0364472460983092</v>
      </c>
      <c r="AL47" s="141">
        <v>45</v>
      </c>
      <c r="AQ47" s="133"/>
    </row>
    <row r="48" spans="2:47" x14ac:dyDescent="0.15">
      <c r="J48" s="133">
        <v>2</v>
      </c>
      <c r="K48" s="16" t="s">
        <v>43</v>
      </c>
      <c r="L48" s="160" t="s">
        <v>59</v>
      </c>
      <c r="M48" s="160"/>
      <c r="N48" s="160"/>
      <c r="O48" s="160"/>
      <c r="P48" s="15"/>
      <c r="Q48" s="21"/>
      <c r="R48" s="168" t="s">
        <v>130</v>
      </c>
      <c r="S48" s="169"/>
      <c r="T48" s="169"/>
      <c r="U48" s="170"/>
      <c r="V48" s="160" t="s">
        <v>62</v>
      </c>
      <c r="W48" s="160"/>
      <c r="X48" s="160"/>
      <c r="Y48" s="160"/>
      <c r="Z48" s="160"/>
      <c r="AD48" s="18">
        <v>45</v>
      </c>
      <c r="AE48" s="140">
        <f>求节点($Q$5:$Q$43,Z$5:Z$43,$AD48)</f>
        <v>0.81</v>
      </c>
      <c r="AF48" s="140">
        <f>求节点($Q$50:$Q$88,Z$50:Z$88,$AD48)</f>
        <v>0.81</v>
      </c>
      <c r="AG48" s="140">
        <f>求节点($Q$95:$Q$133,Z$95:Z$133,$AD48)</f>
        <v>0.82234316165692467</v>
      </c>
      <c r="AH48" s="140">
        <f>求节点($Q$140:$Q$178,Z$140:Z$178,$AD48)</f>
        <v>0.96510540042024195</v>
      </c>
      <c r="AI48" s="140">
        <f>求节点($Q$185:$Q$223,Z$185:Z$223,$AD48)</f>
        <v>1.051060233933315</v>
      </c>
      <c r="AL48" s="141">
        <v>1</v>
      </c>
      <c r="AM48" s="7" t="s">
        <v>43</v>
      </c>
      <c r="AN48" s="40" t="s">
        <v>87</v>
      </c>
      <c r="AO48" s="164" t="s">
        <v>86</v>
      </c>
      <c r="AP48" s="164"/>
      <c r="AT48" s="34" t="s">
        <v>76</v>
      </c>
      <c r="AU48" s="39" t="s">
        <v>75</v>
      </c>
    </row>
    <row r="49" spans="3:47" x14ac:dyDescent="0.15">
      <c r="E49" s="83"/>
      <c r="F49" s="83"/>
      <c r="G49" s="83"/>
      <c r="J49" s="133">
        <v>3</v>
      </c>
      <c r="K49" s="14" t="s">
        <v>161</v>
      </c>
      <c r="L49" s="8" t="s">
        <v>46</v>
      </c>
      <c r="M49" s="8" t="s">
        <v>47</v>
      </c>
      <c r="N49" s="8" t="s">
        <v>48</v>
      </c>
      <c r="O49" s="8" t="s">
        <v>184</v>
      </c>
      <c r="P49" s="15"/>
      <c r="Q49" s="20" t="s">
        <v>161</v>
      </c>
      <c r="R49" s="62" t="s">
        <v>6</v>
      </c>
      <c r="S49" s="62" t="s">
        <v>25</v>
      </c>
      <c r="T49" s="62" t="s">
        <v>8</v>
      </c>
      <c r="U49" s="62" t="s">
        <v>184</v>
      </c>
      <c r="V49" s="20" t="s">
        <v>6</v>
      </c>
      <c r="W49" s="20" t="s">
        <v>47</v>
      </c>
      <c r="X49" s="20" t="s">
        <v>8</v>
      </c>
      <c r="Y49" s="20" t="s">
        <v>184</v>
      </c>
      <c r="Z49" s="21" t="s">
        <v>64</v>
      </c>
      <c r="AD49" s="18">
        <v>46</v>
      </c>
      <c r="AE49" s="140">
        <f>求节点($Q$5:$Q$43,Z$5:Z$43,$AD49)</f>
        <v>0.81</v>
      </c>
      <c r="AF49" s="140">
        <f>求节点($Q$50:$Q$88,Z$50:Z$88,$AD49)</f>
        <v>0.81</v>
      </c>
      <c r="AG49" s="140">
        <f>求节点($Q$95:$Q$133,Z$95:Z$133,$AD49)</f>
        <v>0.83049008552564396</v>
      </c>
      <c r="AH49" s="140">
        <f>求节点($Q$140:$Q$178,Z$140:Z$178,$AD49)</f>
        <v>0.97936097972967762</v>
      </c>
      <c r="AI49" s="140">
        <f>求节点($Q$185:$Q$223,Z$185:Z$223,$AD49)</f>
        <v>1.0656732217683209</v>
      </c>
      <c r="AL49" s="141">
        <v>2</v>
      </c>
      <c r="AM49" s="25" t="s">
        <v>161</v>
      </c>
      <c r="AN49" s="37" t="s">
        <v>73</v>
      </c>
      <c r="AO49" s="62" t="s">
        <v>73</v>
      </c>
      <c r="AP49" s="34" t="s">
        <v>131</v>
      </c>
      <c r="AT49" s="25" t="s">
        <v>161</v>
      </c>
      <c r="AU49" s="31" t="s">
        <v>80</v>
      </c>
    </row>
    <row r="50" spans="3:47" x14ac:dyDescent="0.15">
      <c r="C50" s="125"/>
      <c r="D50" s="125"/>
      <c r="E50" s="125"/>
      <c r="F50" s="125"/>
      <c r="G50" s="125"/>
      <c r="J50" s="133">
        <v>4</v>
      </c>
      <c r="K50" s="62">
        <f>基础状态预期!C62</f>
        <v>9.9592453074578113</v>
      </c>
      <c r="L50" s="62">
        <f>IF(基础状态预期!I62="",0,SUMIFS(D$5:D$11,$C$5:$C$11,"&lt;="&amp;基础状态预期!I62))</f>
        <v>1</v>
      </c>
      <c r="M50" s="62">
        <f>IF(基础状态预期!J62="",0,SUMIFS(E$5:E$11,$C$5:$C$11,"&lt;="&amp;基础状态预期!J62))</f>
        <v>1</v>
      </c>
      <c r="N50" s="62">
        <f>IF(基础状态预期!K62="",0,SUMIFS(F$5:F$11,$C$5:$C$11,"&lt;="&amp;基础状态预期!K62))</f>
        <v>1</v>
      </c>
      <c r="O50" s="62">
        <f>IF(基础状态预期!L62="",0,SUMIFS(G$5:G$11,$C$5:$C$11,"&lt;="&amp;基础状态预期!L62))</f>
        <v>0</v>
      </c>
      <c r="P50" s="18"/>
      <c r="Q50" s="62">
        <f>基础状态预期!C62</f>
        <v>9.9592453074578113</v>
      </c>
      <c r="R50" s="137">
        <f>IFERROR([2]基础状态预期!G62*[2]基础状态预期!AA62,0)</f>
        <v>0</v>
      </c>
      <c r="S50" s="137">
        <f>IFERROR([2]基础状态预期!H62*[2]基础状态预期!AB62,0)</f>
        <v>0.14502483393404578</v>
      </c>
      <c r="T50" s="137">
        <f>IFERROR([2]基础状态预期!I62*[2]基础状态预期!AC62,0)</f>
        <v>0.29004966786809155</v>
      </c>
      <c r="U50" s="137">
        <f>IFERROR([2]基础状态预期!J62*[2]基础状态预期!AD62,0)</f>
        <v>0</v>
      </c>
      <c r="V50" s="62">
        <f>求节点($C$16:$C$22,D$16:D$22,基础状态预期!I62)</f>
        <v>0.11498890040621643</v>
      </c>
      <c r="W50" s="62">
        <f>求节点($C$16:$C$22,E$16:E$22,基础状态预期!J62)</f>
        <v>0.245</v>
      </c>
      <c r="X50" s="62">
        <f>求节点($C$16:$C$22,F$16:F$22,基础状态预期!K62)</f>
        <v>0.40500000000000003</v>
      </c>
      <c r="Y50" s="62">
        <f>求节点($C$16:$C$22,G$16:G$22,基础状态预期!L62)</f>
        <v>0</v>
      </c>
      <c r="Z50" s="139">
        <f>SUMPRODUCT(V50:Y50,基础状态预期!U62:X62)/SUM([2]基础状态预期!$F62:$J62)</f>
        <v>2.9367528871644275E-2</v>
      </c>
      <c r="AD50" s="18">
        <v>47</v>
      </c>
      <c r="AE50" s="140">
        <f>求节点($Q$5:$Q$43,Z$5:Z$43,$AD50)</f>
        <v>0.81</v>
      </c>
      <c r="AF50" s="140">
        <f>求节点($Q$50:$Q$88,Z$50:Z$88,$AD50)</f>
        <v>0.81</v>
      </c>
      <c r="AG50" s="140">
        <f>求节点($Q$95:$Q$133,Z$95:Z$133,$AD50)</f>
        <v>0.83863700939436336</v>
      </c>
      <c r="AH50" s="140">
        <f>求节点($Q$140:$Q$178,Z$140:Z$178,$AD50)</f>
        <v>0.99361655903911328</v>
      </c>
      <c r="AI50" s="140">
        <f>求节点($Q$185:$Q$223,Z$185:Z$223,$AD50)</f>
        <v>1.0802862096033268</v>
      </c>
      <c r="AL50" s="141">
        <v>3</v>
      </c>
      <c r="AM50" s="62">
        <v>10</v>
      </c>
      <c r="AN50" s="62">
        <f>求节点($K$5:$K$43,$Z$50:$Z$88,AM50)</f>
        <v>2.9367528871644275E-2</v>
      </c>
      <c r="AO50" s="35" t="e">
        <f>$AN50*(INDEX([3]小r将兵属性验证!$AC$7:$AC$166,$AM50,1)*[3]战法技能效用!$AB$5+INDEX([3]小r将兵属性验证!$AX$7:$AX$166,$AM50,1)*[3]战法技能效用!$AC$5)</f>
        <v>#DIV/0!</v>
      </c>
      <c r="AP50" s="26" t="e">
        <f t="shared" ref="AP50:AP59" si="2">SUM(AO50:AO50)</f>
        <v>#DIV/0!</v>
      </c>
      <c r="AT50" s="31">
        <v>10</v>
      </c>
      <c r="AU50" s="26">
        <f>求节点(投放验证!$K$56:$K$94,投放验证!$AB$56:$AB$94,AT50)</f>
        <v>4219.7958313915287</v>
      </c>
    </row>
    <row r="51" spans="3:47" x14ac:dyDescent="0.15">
      <c r="C51" s="125"/>
      <c r="D51" s="125"/>
      <c r="E51" s="125"/>
      <c r="F51" s="125"/>
      <c r="G51" s="125"/>
      <c r="J51" s="133">
        <v>5</v>
      </c>
      <c r="K51" s="137">
        <f>基础状态预期!C63</f>
        <v>19.766822802328868</v>
      </c>
      <c r="L51" s="62">
        <f>IF(基础状态预期!I63="",0,SUMIFS(D$5:D$11,$C$5:$C$11,"&lt;="&amp;基础状态预期!I63))</f>
        <v>2</v>
      </c>
      <c r="M51" s="62">
        <f>IF(基础状态预期!J63="",0,SUMIFS(E$5:E$11,$C$5:$C$11,"&lt;="&amp;基础状态预期!J63))</f>
        <v>1</v>
      </c>
      <c r="N51" s="62">
        <f>IF(基础状态预期!K63="",0,SUMIFS(F$5:F$11,$C$5:$C$11,"&lt;="&amp;基础状态预期!K63))</f>
        <v>1</v>
      </c>
      <c r="O51" s="62">
        <f>IF(基础状态预期!L63="",0,SUMIFS(G$5:G$11,$C$5:$C$11,"&lt;="&amp;基础状态预期!L63))</f>
        <v>0</v>
      </c>
      <c r="P51" s="63"/>
      <c r="Q51" s="62">
        <f>基础状态预期!C63</f>
        <v>19.766822802328868</v>
      </c>
      <c r="R51" s="137">
        <f>IFERROR([2]基础状态预期!G63*[2]基础状态预期!AA63,0)</f>
        <v>0</v>
      </c>
      <c r="S51" s="137">
        <f>IFERROR([2]基础状态预期!H63*[2]基础状态预期!AB63,0)</f>
        <v>0</v>
      </c>
      <c r="T51" s="137">
        <f>IFERROR([2]基础状态预期!I63*[2]基础状态预期!AC63,0)</f>
        <v>6</v>
      </c>
      <c r="U51" s="137">
        <f>IFERROR([2]基础状态预期!J63*[2]基础状态预期!AD63,0)</f>
        <v>0</v>
      </c>
      <c r="V51" s="62">
        <f>求节点($C$16:$C$22,D$16:D$22,基础状态预期!I63)</f>
        <v>0.16497648884103946</v>
      </c>
      <c r="W51" s="62">
        <f>求节点($C$16:$C$22,E$16:E$22,基础状态预期!J63)</f>
        <v>0.245</v>
      </c>
      <c r="X51" s="62">
        <f>求节点($C$16:$C$22,F$16:F$22,基础状态预期!K63)</f>
        <v>0.40500000000000003</v>
      </c>
      <c r="Y51" s="62">
        <f>求节点($C$16:$C$22,G$16:G$22,基础状态预期!L63)</f>
        <v>0</v>
      </c>
      <c r="Z51" s="139">
        <f>SUMPRODUCT(V51:Y51,基础状态预期!U63:X63)/SUM([2]基础状态预期!$F63:$J63)</f>
        <v>0.35166666666666674</v>
      </c>
      <c r="AA51" s="18"/>
      <c r="AD51" s="18">
        <v>48</v>
      </c>
      <c r="AE51" s="140">
        <f>求节点($Q$5:$Q$43,Z$5:Z$43,$AD51)</f>
        <v>0.81</v>
      </c>
      <c r="AF51" s="140">
        <f>求节点($Q$50:$Q$88,Z$50:Z$88,$AD51)</f>
        <v>0.81</v>
      </c>
      <c r="AG51" s="140">
        <f>求节点($Q$95:$Q$133,Z$95:Z$133,$AD51)</f>
        <v>0.84678393326308277</v>
      </c>
      <c r="AH51" s="140">
        <f>求节点($Q$140:$Q$178,Z$140:Z$178,$AD51)</f>
        <v>1.0078721383485489</v>
      </c>
      <c r="AI51" s="140">
        <f>求节点($Q$185:$Q$223,Z$185:Z$223,$AD51)</f>
        <v>1.0948991974383329</v>
      </c>
      <c r="AL51" s="141">
        <v>4</v>
      </c>
      <c r="AM51" s="62">
        <v>20</v>
      </c>
      <c r="AN51" s="147">
        <f>求节点($K$5:$K$43,$Z$50:$Z$88,AM51)</f>
        <v>0.35166666666666674</v>
      </c>
      <c r="AO51" s="37" t="e">
        <f>($AN51-$AN50)*(INDEX([3]小r将兵属性验证!$AC$7:$AC$166,$AM51,1)*[3]战法技能效用!$AB$5+INDEX([3]小r将兵属性验证!$AX$7:$AX$166,$AM51,1)*[3]战法技能效用!$AC$5)+AO50</f>
        <v>#DIV/0!</v>
      </c>
      <c r="AP51" s="26" t="e">
        <f t="shared" si="2"/>
        <v>#DIV/0!</v>
      </c>
      <c r="AT51" s="31">
        <v>20</v>
      </c>
      <c r="AU51" s="26">
        <f>求节点(投放验证!$K$56:$K$94,投放验证!$AB$56:$AB$94,AT51)</f>
        <v>8551.5316359146491</v>
      </c>
    </row>
    <row r="52" spans="3:47" x14ac:dyDescent="0.15">
      <c r="C52" s="125"/>
      <c r="D52" s="125"/>
      <c r="E52" s="125"/>
      <c r="F52" s="125"/>
      <c r="G52" s="125"/>
      <c r="J52" s="133">
        <v>6</v>
      </c>
      <c r="K52" s="137">
        <f>基础状态预期!C64</f>
        <v>27.773265580596355</v>
      </c>
      <c r="L52" s="62">
        <f>IF(基础状态预期!I64="",0,SUMIFS(D$5:D$11,$C$5:$C$11,"&lt;="&amp;基础状态预期!I64))</f>
        <v>4</v>
      </c>
      <c r="M52" s="62">
        <f>IF(基础状态预期!J64="",0,SUMIFS(E$5:E$11,$C$5:$C$11,"&lt;="&amp;基础状态预期!J64))</f>
        <v>1</v>
      </c>
      <c r="N52" s="62">
        <f>IF(基础状态预期!K64="",0,SUMIFS(F$5:F$11,$C$5:$C$11,"&lt;="&amp;基础状态预期!K64))</f>
        <v>1</v>
      </c>
      <c r="O52" s="62">
        <f>IF(基础状态预期!L64="",0,SUMIFS(G$5:G$11,$C$5:$C$11,"&lt;="&amp;基础状态预期!L64))</f>
        <v>0</v>
      </c>
      <c r="P52" s="63"/>
      <c r="Q52" s="62">
        <f>基础状态预期!C64</f>
        <v>27.773265580596355</v>
      </c>
      <c r="R52" s="137">
        <f>IFERROR([2]基础状态预期!G64*[2]基础状态预期!AA64,0)</f>
        <v>0</v>
      </c>
      <c r="S52" s="137">
        <f>IFERROR([2]基础状态预期!H64*[2]基础状态预期!AB64,0)</f>
        <v>0</v>
      </c>
      <c r="T52" s="137">
        <f>IFERROR([2]基础状态预期!I64*[2]基础状态预期!AC64,0)</f>
        <v>6</v>
      </c>
      <c r="U52" s="137">
        <f>IFERROR([2]基础状态预期!J64*[2]基础状态预期!AD64,0)</f>
        <v>0</v>
      </c>
      <c r="V52" s="62">
        <f>求节点($C$16:$C$22,D$16:D$22,基础状态预期!I64)</f>
        <v>0.19940975923836685</v>
      </c>
      <c r="W52" s="62">
        <f>求节点($C$16:$C$22,E$16:E$22,基础状态预期!J64)</f>
        <v>0.245</v>
      </c>
      <c r="X52" s="62">
        <f>求节点($C$16:$C$22,F$16:F$22,基础状态预期!K64)</f>
        <v>0.40500000000000003</v>
      </c>
      <c r="Y52" s="62">
        <f>求节点($C$16:$C$22,G$16:G$22,基础状态预期!L64)</f>
        <v>0</v>
      </c>
      <c r="Z52" s="139">
        <f>SUMPRODUCT(V52:Y52,基础状态预期!U64:X64)/SUM([2]基础状态预期!$F64:$J64)</f>
        <v>0.40500000000000003</v>
      </c>
      <c r="AA52" s="18"/>
      <c r="AD52" s="18">
        <v>49</v>
      </c>
      <c r="AE52" s="140">
        <f>求节点($Q$5:$Q$43,Z$5:Z$43,$AD52)</f>
        <v>0.81</v>
      </c>
      <c r="AF52" s="140">
        <f>求节点($Q$50:$Q$88,Z$50:Z$88,$AD52)</f>
        <v>0.81</v>
      </c>
      <c r="AG52" s="140">
        <f>求节点($Q$95:$Q$133,Z$95:Z$133,$AD52)</f>
        <v>0.85493085713180206</v>
      </c>
      <c r="AH52" s="140">
        <f>求节点($Q$140:$Q$178,Z$140:Z$178,$AD52)</f>
        <v>1.0219793090728262</v>
      </c>
      <c r="AI52" s="140">
        <f>求节点($Q$185:$Q$223,Z$185:Z$223,$AD52)</f>
        <v>1.1101215807836533</v>
      </c>
      <c r="AL52" s="141">
        <v>5</v>
      </c>
      <c r="AM52" s="62">
        <v>30</v>
      </c>
      <c r="AN52" s="147">
        <f>求节点($K$5:$K$43,$Z$50:$Z$88,AM52)</f>
        <v>0.46569147887804857</v>
      </c>
      <c r="AO52" s="147" t="e">
        <f>($AN52-$AN51)*(INDEX([3]小r将兵属性验证!$AC$7:$AC$166,$AM52,1)*[3]战法技能效用!$AB$5+INDEX([3]小r将兵属性验证!$AX$7:$AX$166,$AM52,1)*[3]战法技能效用!$AC$5)+AO51</f>
        <v>#DIV/0!</v>
      </c>
      <c r="AP52" s="26" t="e">
        <f t="shared" si="2"/>
        <v>#DIV/0!</v>
      </c>
      <c r="AT52" s="31">
        <v>30</v>
      </c>
      <c r="AU52" s="26">
        <f>求节点(投放验证!$K$56:$K$94,投放验证!$AB$56:$AB$94,AT52)</f>
        <v>15661.229390324272</v>
      </c>
    </row>
    <row r="53" spans="3:47" x14ac:dyDescent="0.15">
      <c r="C53" s="125"/>
      <c r="D53" s="125"/>
      <c r="E53" s="125"/>
      <c r="F53" s="125"/>
      <c r="G53" s="125"/>
      <c r="J53" s="133">
        <v>7</v>
      </c>
      <c r="K53" s="137">
        <f>基础状态预期!C65</f>
        <v>34.250806171891597</v>
      </c>
      <c r="L53" s="62">
        <f>IF(基础状态预期!I65="",0,SUMIFS(D$5:D$11,$C$5:$C$11,"&lt;="&amp;基础状态预期!I65))</f>
        <v>8</v>
      </c>
      <c r="M53" s="62">
        <f>IF(基础状态预期!J65="",0,SUMIFS(E$5:E$11,$C$5:$C$11,"&lt;="&amp;基础状态预期!J65))</f>
        <v>1</v>
      </c>
      <c r="N53" s="62">
        <f>IF(基础状态预期!K65="",0,SUMIFS(F$5:F$11,$C$5:$C$11,"&lt;="&amp;基础状态预期!K65))</f>
        <v>1</v>
      </c>
      <c r="O53" s="62">
        <f>IF(基础状态预期!L65="",0,SUMIFS(G$5:G$11,$C$5:$C$11,"&lt;="&amp;基础状态预期!L65))</f>
        <v>0</v>
      </c>
      <c r="P53" s="63"/>
      <c r="Q53" s="62">
        <f>基础状态预期!C65</f>
        <v>34.250806171891597</v>
      </c>
      <c r="R53" s="137">
        <f>IFERROR([2]基础状态预期!G65*[2]基础状态预期!AA65,0)</f>
        <v>0</v>
      </c>
      <c r="S53" s="137">
        <f>IFERROR([2]基础状态预期!H65*[2]基础状态预期!AB65,0)</f>
        <v>0</v>
      </c>
      <c r="T53" s="137">
        <f>IFERROR([2]基础状态预期!I65*[2]基础状态预期!AC65,0)</f>
        <v>9.0534801809385268</v>
      </c>
      <c r="U53" s="137">
        <f>IFERROR([2]基础状态预期!J65*[2]基础状态预期!AD65,0)</f>
        <v>0</v>
      </c>
      <c r="V53" s="62">
        <f>求节点($C$16:$C$22,D$16:D$22,基础状态预期!I65)</f>
        <v>0.22610605950581358</v>
      </c>
      <c r="W53" s="62">
        <f>求节点($C$16:$C$22,E$16:E$22,基础状态预期!J65)</f>
        <v>0.27971924890988292</v>
      </c>
      <c r="X53" s="62">
        <f>求节点($C$16:$C$22,F$16:F$22,基础状态预期!K65)</f>
        <v>0.40500000000000003</v>
      </c>
      <c r="Y53" s="62">
        <f>求节点($C$16:$C$22,G$16:G$22,基础状态预期!L65)</f>
        <v>0</v>
      </c>
      <c r="Z53" s="139">
        <f>SUMPRODUCT(V53:Y53,基础状态预期!U65:X65)/SUM([2]基础状态预期!$F65:$J65)</f>
        <v>0.609993239340615</v>
      </c>
      <c r="AA53" s="18"/>
      <c r="AD53" s="18">
        <v>50</v>
      </c>
      <c r="AE53" s="140">
        <f>求节点($Q$5:$Q$43,Z$5:Z$43,$AD53)</f>
        <v>0.81027320833412664</v>
      </c>
      <c r="AF53" s="140">
        <f>求节点($Q$50:$Q$88,Z$50:Z$88,$AD53)</f>
        <v>0.81678849965336531</v>
      </c>
      <c r="AG53" s="140">
        <f>求节点($Q$95:$Q$133,Z$95:Z$133,$AD53)</f>
        <v>0.86863288257485594</v>
      </c>
      <c r="AH53" s="140">
        <f>求节点($Q$140:$Q$178,Z$140:Z$178,$AD53)</f>
        <v>1.0356823337492649</v>
      </c>
      <c r="AI53" s="140">
        <f>求节点($Q$185:$Q$223,Z$185:Z$223,$AD53)</f>
        <v>1.1259368517277648</v>
      </c>
      <c r="AL53" s="141">
        <v>6</v>
      </c>
      <c r="AM53" s="62">
        <v>40</v>
      </c>
      <c r="AN53" s="147">
        <f>求节点($K$5:$K$43,$Z$50:$Z$88,AM53)</f>
        <v>0.81</v>
      </c>
      <c r="AO53" s="147" t="e">
        <f>($AN53-$AN52)*(INDEX([3]小r将兵属性验证!$AC$7:$AC$166,$AM53,1)*[3]战法技能效用!$AB$5+INDEX([3]小r将兵属性验证!$AX$7:$AX$166,$AM53,1)*[3]战法技能效用!$AC$5)+AO52</f>
        <v>#DIV/0!</v>
      </c>
      <c r="AP53" s="26" t="e">
        <f t="shared" si="2"/>
        <v>#DIV/0!</v>
      </c>
      <c r="AT53" s="31">
        <v>40</v>
      </c>
      <c r="AU53" s="26">
        <f>求节点(投放验证!$K$56:$K$94,投放验证!$AB$56:$AB$94,AT53)</f>
        <v>27866.472785354043</v>
      </c>
    </row>
    <row r="54" spans="3:47" x14ac:dyDescent="0.15">
      <c r="C54" s="125"/>
      <c r="D54" s="125"/>
      <c r="E54" s="125"/>
      <c r="F54" s="125"/>
      <c r="G54" s="125"/>
      <c r="J54" s="133">
        <v>8</v>
      </c>
      <c r="K54" s="137">
        <f>基础状态预期!C66</f>
        <v>39.661158518499626</v>
      </c>
      <c r="L54" s="62">
        <f>IF(基础状态预期!I66="",0,SUMIFS(D$5:D$11,$C$5:$C$11,"&lt;="&amp;基础状态预期!I66))</f>
        <v>8</v>
      </c>
      <c r="M54" s="62">
        <f>IF(基础状态预期!J66="",0,SUMIFS(E$5:E$11,$C$5:$C$11,"&lt;="&amp;基础状态预期!J66))</f>
        <v>1</v>
      </c>
      <c r="N54" s="62">
        <f>IF(基础状态预期!K66="",0,SUMIFS(F$5:F$11,$C$5:$C$11,"&lt;="&amp;基础状态预期!K66))</f>
        <v>1</v>
      </c>
      <c r="O54" s="62">
        <f>IF(基础状态预期!L66="",0,SUMIFS(G$5:G$11,$C$5:$C$11,"&lt;="&amp;基础状态预期!L66))</f>
        <v>0</v>
      </c>
      <c r="P54" s="63"/>
      <c r="Q54" s="62">
        <f>基础状态预期!C66</f>
        <v>39.661158518499626</v>
      </c>
      <c r="R54" s="137">
        <f>IFERROR([2]基础状态预期!G66*[2]基础状态预期!AA66,0)</f>
        <v>0</v>
      </c>
      <c r="S54" s="137">
        <f>IFERROR([2]基础状态预期!H66*[2]基础状态预期!AB66,0)</f>
        <v>0</v>
      </c>
      <c r="T54" s="137">
        <f>IFERROR([2]基础状态预期!I66*[2]基础状态预期!AC66,0)</f>
        <v>12</v>
      </c>
      <c r="U54" s="137">
        <f>IFERROR([2]基础状态预期!J66*[2]基础状态预期!AD66,0)</f>
        <v>0</v>
      </c>
      <c r="V54" s="62">
        <f>求节点($C$16:$C$22,D$16:D$22,基础状态预期!I66)</f>
        <v>0.24283947021020483</v>
      </c>
      <c r="W54" s="62">
        <f>求节点($C$16:$C$22,E$16:E$22,基础状态预期!J66)</f>
        <v>0.31663118428721659</v>
      </c>
      <c r="X54" s="62">
        <f>求节点($C$16:$C$22,F$16:F$22,基础状态预期!K66)</f>
        <v>0.40500000000000003</v>
      </c>
      <c r="Y54" s="62">
        <f>求节点($C$16:$C$22,G$16:G$22,基础状态预期!L66)</f>
        <v>0</v>
      </c>
      <c r="Z54" s="139">
        <f>SUMPRODUCT(V54:Y54,基础状态预期!U66:X66)/SUM([2]基础状态预期!$F66:$J66)</f>
        <v>0.81</v>
      </c>
      <c r="AA54" s="18"/>
      <c r="AD54" s="18">
        <v>51</v>
      </c>
      <c r="AE54" s="140">
        <f>求节点($Q$5:$Q$43,Z$5:Z$43,$AD54)</f>
        <v>0.81085867856848404</v>
      </c>
      <c r="AF54" s="140">
        <f>求节点($Q$50:$Q$88,Z$50:Z$88,$AD54)</f>
        <v>0.82505295603602768</v>
      </c>
      <c r="AG54" s="140">
        <f>求节点($Q$95:$Q$133,Z$95:Z$133,$AD54)</f>
        <v>0.88362832069520336</v>
      </c>
      <c r="AH54" s="140">
        <f>求节点($Q$140:$Q$178,Z$140:Z$178,$AD54)</f>
        <v>1.0493853584257036</v>
      </c>
      <c r="AI54" s="140">
        <f>求节点($Q$185:$Q$223,Z$185:Z$223,$AD54)</f>
        <v>1.1417521226718765</v>
      </c>
      <c r="AL54" s="141">
        <v>7</v>
      </c>
      <c r="AM54" s="62">
        <v>50</v>
      </c>
      <c r="AN54" s="147">
        <f>求节点($K$5:$K$43,$Z$50:$Z$88,AM54)</f>
        <v>0.81387065993768204</v>
      </c>
      <c r="AO54" s="147" t="e">
        <f>($AN54-$AN53)*(INDEX([3]小r将兵属性验证!$AC$7:$AC$166,$AM54,1)*[3]战法技能效用!$AB$5+INDEX([3]小r将兵属性验证!$AX$7:$AX$166,$AM54,1)*[3]战法技能效用!$AC$5)+AO53</f>
        <v>#DIV/0!</v>
      </c>
      <c r="AP54" s="26" t="e">
        <f t="shared" si="2"/>
        <v>#DIV/0!</v>
      </c>
      <c r="AT54" s="31">
        <v>50</v>
      </c>
      <c r="AU54" s="26">
        <f>求节点(投放验证!$K$56:$K$94,投放验证!$AB$56:$AB$94,AT54)</f>
        <v>49511.819012589418</v>
      </c>
    </row>
    <row r="55" spans="3:47" x14ac:dyDescent="0.15">
      <c r="C55" s="125"/>
      <c r="D55" s="125"/>
      <c r="E55" s="125"/>
      <c r="F55" s="125"/>
      <c r="G55" s="125"/>
      <c r="J55" s="133">
        <v>9</v>
      </c>
      <c r="K55" s="137">
        <f>基础状态预期!C67</f>
        <v>43.535389560453282</v>
      </c>
      <c r="L55" s="62">
        <f>IF(基础状态预期!I67="",0,SUMIFS(D$5:D$11,$C$5:$C$11,"&lt;="&amp;基础状态预期!I67))</f>
        <v>8</v>
      </c>
      <c r="M55" s="62">
        <f>IF(基础状态预期!J67="",0,SUMIFS(E$5:E$11,$C$5:$C$11,"&lt;="&amp;基础状态预期!J67))</f>
        <v>2</v>
      </c>
      <c r="N55" s="62">
        <f>IF(基础状态预期!K67="",0,SUMIFS(F$5:F$11,$C$5:$C$11,"&lt;="&amp;基础状态预期!K67))</f>
        <v>1</v>
      </c>
      <c r="O55" s="62">
        <f>IF(基础状态预期!L67="",0,SUMIFS(G$5:G$11,$C$5:$C$11,"&lt;="&amp;基础状态预期!L67))</f>
        <v>0</v>
      </c>
      <c r="P55" s="63"/>
      <c r="Q55" s="62">
        <f>基础状态预期!C67</f>
        <v>43.535389560453282</v>
      </c>
      <c r="R55" s="137">
        <f>IFERROR([2]基础状态预期!G67*[2]基础状态预期!AA67,0)</f>
        <v>0</v>
      </c>
      <c r="S55" s="137">
        <f>IFERROR([2]基础状态预期!H67*[2]基础状态预期!AB67,0)</f>
        <v>0</v>
      </c>
      <c r="T55" s="137">
        <f>IFERROR([2]基础状态预期!I67*[2]基础状态预期!AC67,0)</f>
        <v>12</v>
      </c>
      <c r="U55" s="137">
        <f>IFERROR([2]基础状态预期!J67*[2]基础状态预期!AD67,0)</f>
        <v>0</v>
      </c>
      <c r="V55" s="62">
        <f>求节点($C$16:$C$22,D$16:D$22,基础状态预期!I67)</f>
        <v>0.2592407064299711</v>
      </c>
      <c r="W55" s="62">
        <f>求节点($C$16:$C$22,E$16:E$22,基础状态预期!J67)</f>
        <v>0.3351551909154093</v>
      </c>
      <c r="X55" s="62">
        <f>求节点($C$16:$C$22,F$16:F$22,基础状态预期!K67)</f>
        <v>0.40500000000000003</v>
      </c>
      <c r="Y55" s="62">
        <f>求节点($C$16:$C$22,G$16:G$22,基础状态预期!L67)</f>
        <v>0</v>
      </c>
      <c r="Z55" s="139">
        <f>SUMPRODUCT(V55:Y55,基础状态预期!U67:X67)/SUM([2]基础状态预期!$F67:$J67)</f>
        <v>0.81</v>
      </c>
      <c r="AA55" s="18"/>
      <c r="AD55" s="18">
        <v>52</v>
      </c>
      <c r="AE55" s="140">
        <f>求节点($Q$5:$Q$43,Z$5:Z$43,$AD55)</f>
        <v>0.81144414880284144</v>
      </c>
      <c r="AF55" s="140">
        <f>求节点($Q$50:$Q$88,Z$50:Z$88,$AD55)</f>
        <v>0.83331741241869017</v>
      </c>
      <c r="AG55" s="140">
        <f>求节点($Q$95:$Q$133,Z$95:Z$133,$AD55)</f>
        <v>0.89862375881555079</v>
      </c>
      <c r="AH55" s="140">
        <f>求节点($Q$140:$Q$178,Z$140:Z$178,$AD55)</f>
        <v>1.0630883831021425</v>
      </c>
      <c r="AI55" s="140">
        <f>求节点($Q$185:$Q$223,Z$185:Z$223,$AD55)</f>
        <v>1.1575673936159883</v>
      </c>
      <c r="AL55" s="141">
        <v>8</v>
      </c>
      <c r="AM55" s="62">
        <v>60</v>
      </c>
      <c r="AN55" s="147">
        <f>求节点($K$5:$K$43,$Z$50:$Z$88,AM55)</f>
        <v>0.94421588896554098</v>
      </c>
      <c r="AO55" s="147" t="e">
        <f>($AN55-$AN54)*(INDEX([3]小r将兵属性验证!$AC$7:$AC$166,$AM55,1)*[3]战法技能效用!$AB$5+INDEX([3]小r将兵属性验证!$AX$7:$AX$166,$AM55,1)*[3]战法技能效用!$AC$5)+AO54</f>
        <v>#DIV/0!</v>
      </c>
      <c r="AP55" s="26" t="e">
        <f t="shared" si="2"/>
        <v>#DIV/0!</v>
      </c>
      <c r="AT55" s="31">
        <v>60</v>
      </c>
      <c r="AU55" s="26">
        <f>求节点(投放验证!$K$56:$K$94,投放验证!$AB$56:$AB$94,AT55)</f>
        <v>95591.441903082639</v>
      </c>
    </row>
    <row r="56" spans="3:47" x14ac:dyDescent="0.15">
      <c r="C56" s="125"/>
      <c r="D56" s="125"/>
      <c r="E56" s="125"/>
      <c r="F56" s="125"/>
      <c r="G56" s="125"/>
      <c r="J56" s="133">
        <v>10</v>
      </c>
      <c r="K56" s="137">
        <f>基础状态预期!C68</f>
        <v>49.178590903134719</v>
      </c>
      <c r="L56" s="62">
        <f>IF(基础状态预期!I68="",0,SUMIFS(D$5:D$11,$C$5:$C$11,"&lt;="&amp;基础状态预期!I68))</f>
        <v>16</v>
      </c>
      <c r="M56" s="62">
        <f>IF(基础状态预期!J68="",0,SUMIFS(E$5:E$11,$C$5:$C$11,"&lt;="&amp;基础状态预期!J68))</f>
        <v>2</v>
      </c>
      <c r="N56" s="62">
        <f>IF(基础状态预期!K68="",0,SUMIFS(F$5:F$11,$C$5:$C$11,"&lt;="&amp;基础状态预期!K68))</f>
        <v>1</v>
      </c>
      <c r="O56" s="62">
        <f>IF(基础状态预期!L68="",0,SUMIFS(G$5:G$11,$C$5:$C$11,"&lt;="&amp;基础状态预期!L68))</f>
        <v>0</v>
      </c>
      <c r="P56" s="63"/>
      <c r="Q56" s="62">
        <f>基础状态预期!C68</f>
        <v>49.178590903134719</v>
      </c>
      <c r="R56" s="137">
        <f>IFERROR([2]基础状态预期!G68*[2]基础状态预期!AA68,0)</f>
        <v>0</v>
      </c>
      <c r="S56" s="137">
        <f>IFERROR([2]基础状态预期!H68*[2]基础状态预期!AB68,0)</f>
        <v>0</v>
      </c>
      <c r="T56" s="137">
        <f>IFERROR([2]基础状态预期!I68*[2]基础状态预期!AC68,0)</f>
        <v>12</v>
      </c>
      <c r="U56" s="137">
        <f>IFERROR([2]基础状态预期!J68*[2]基础状态预期!AD68,0)</f>
        <v>0</v>
      </c>
      <c r="V56" s="62">
        <f>求节点($C$16:$C$22,D$16:D$22,基础状态预期!I68)</f>
        <v>0.27713318339949139</v>
      </c>
      <c r="W56" s="62">
        <f>求节点($C$16:$C$22,E$16:E$22,基础状态预期!J68)</f>
        <v>0.37102908102828985</v>
      </c>
      <c r="X56" s="62">
        <f>求节点($C$16:$C$22,F$16:F$22,基础状态预期!K68)</f>
        <v>0.40500000000000003</v>
      </c>
      <c r="Y56" s="62">
        <f>求节点($C$16:$C$22,G$16:G$22,基础状态预期!L68)</f>
        <v>0</v>
      </c>
      <c r="Z56" s="139">
        <f>SUMPRODUCT(V56:Y56,基础状态预期!U68:X68)/SUM([2]基础状态预期!$F68:$J68)</f>
        <v>0.81</v>
      </c>
      <c r="AA56" s="18"/>
      <c r="AD56" s="18">
        <v>53</v>
      </c>
      <c r="AE56" s="140">
        <f>求节点($Q$5:$Q$43,Z$5:Z$43,$AD56)</f>
        <v>0.81202961903719895</v>
      </c>
      <c r="AF56" s="140">
        <f>求节点($Q$50:$Q$88,Z$50:Z$88,$AD56)</f>
        <v>0.84158186880135255</v>
      </c>
      <c r="AG56" s="140">
        <f>求节点($Q$95:$Q$133,Z$95:Z$133,$AD56)</f>
        <v>0.9136191969358981</v>
      </c>
      <c r="AH56" s="140">
        <f>求节点($Q$140:$Q$178,Z$140:Z$178,$AD56)</f>
        <v>1.0771856392020878</v>
      </c>
      <c r="AI56" s="140">
        <f>求节点($Q$185:$Q$223,Z$185:Z$223,$AD56)</f>
        <v>1.1718113625483755</v>
      </c>
      <c r="AL56" s="141">
        <v>9</v>
      </c>
      <c r="AM56" s="62">
        <v>70</v>
      </c>
      <c r="AN56" s="147">
        <f>求节点($K$5:$K$43,$Z$50:$Z$88,AM56)</f>
        <v>1.0679071288059234</v>
      </c>
      <c r="AO56" s="147" t="e">
        <f>($AN56-$AN55)*(INDEX([3]小r将兵属性验证!$AC$7:$AC$166,$AM56,1)*[3]战法技能效用!$AB$5+INDEX([3]小r将兵属性验证!$AX$7:$AX$166,$AM56,1)*[3]战法技能效用!$AC$5)+AO55</f>
        <v>#DIV/0!</v>
      </c>
      <c r="AP56" s="26" t="e">
        <f t="shared" si="2"/>
        <v>#DIV/0!</v>
      </c>
      <c r="AT56" s="31">
        <v>70</v>
      </c>
      <c r="AU56" s="26">
        <f>求节点(投放验证!$K$56:$K$94,投放验证!$AB$56:$AB$94,AT56)</f>
        <v>178717.14222858939</v>
      </c>
    </row>
    <row r="57" spans="3:47" x14ac:dyDescent="0.15">
      <c r="C57" s="125"/>
      <c r="D57" s="125"/>
      <c r="E57" s="125"/>
      <c r="F57" s="125"/>
      <c r="G57" s="125"/>
      <c r="J57" s="133">
        <v>11</v>
      </c>
      <c r="K57" s="137">
        <f>基础状态预期!C69</f>
        <v>53.226994578658328</v>
      </c>
      <c r="L57" s="62">
        <f>IF(基础状态预期!I69="",0,SUMIFS(D$5:D$11,$C$5:$C$11,"&lt;="&amp;基础状态预期!I69))</f>
        <v>16</v>
      </c>
      <c r="M57" s="62">
        <f>IF(基础状态预期!J69="",0,SUMIFS(E$5:E$11,$C$5:$C$11,"&lt;="&amp;基础状态预期!J69))</f>
        <v>4</v>
      </c>
      <c r="N57" s="62">
        <f>IF(基础状态预期!K69="",0,SUMIFS(F$5:F$11,$C$5:$C$11,"&lt;="&amp;基础状态预期!K69))</f>
        <v>1</v>
      </c>
      <c r="O57" s="62">
        <f>IF(基础状态预期!L69="",0,SUMIFS(G$5:G$11,$C$5:$C$11,"&lt;="&amp;基础状态预期!L69))</f>
        <v>0</v>
      </c>
      <c r="P57" s="63"/>
      <c r="Q57" s="62">
        <f>基础状态预期!C69</f>
        <v>53.226994578658328</v>
      </c>
      <c r="R57" s="137">
        <f>IFERROR([2]基础状态预期!G69*[2]基础状态预期!AA69,0)</f>
        <v>0</v>
      </c>
      <c r="S57" s="137">
        <f>IFERROR([2]基础状态预期!H69*[2]基础状态预期!AB69,0)</f>
        <v>0</v>
      </c>
      <c r="T57" s="137">
        <f>IFERROR([2]基础状态预期!I69*[2]基础状态预期!AC69,0)</f>
        <v>10</v>
      </c>
      <c r="U57" s="137">
        <f>IFERROR([2]基础状态预期!J69*[2]基础状态预期!AD69,0)</f>
        <v>2</v>
      </c>
      <c r="V57" s="62">
        <f>求节点($C$16:$C$22,D$16:D$22,基础状态预期!I69)</f>
        <v>0.29375347265346846</v>
      </c>
      <c r="W57" s="62">
        <f>求节点($C$16:$C$22,E$16:E$22,基础状态预期!J69)</f>
        <v>0.39884574189720784</v>
      </c>
      <c r="X57" s="62">
        <f>求节点($C$16:$C$22,F$16:F$22,基础状态预期!K69)</f>
        <v>0.42172892779788757</v>
      </c>
      <c r="Y57" s="62">
        <f>求节点($C$16:$C$22,G$16:G$22,基础状态预期!L69)</f>
        <v>0</v>
      </c>
      <c r="Z57" s="139">
        <f>SUMPRODUCT(V57:Y57,基础状态预期!U69:X69)/SUM([2]基础状态预期!$F69:$J69)</f>
        <v>0.84345785559577513</v>
      </c>
      <c r="AA57" s="18"/>
      <c r="AD57" s="18">
        <v>54</v>
      </c>
      <c r="AE57" s="140">
        <f>求节点($Q$5:$Q$43,Z$5:Z$43,$AD57)</f>
        <v>0.81815082339143097</v>
      </c>
      <c r="AF57" s="140">
        <f>求节点($Q$50:$Q$88,Z$50:Z$88,$AD57)</f>
        <v>0.8554962249627448</v>
      </c>
      <c r="AG57" s="140">
        <f>求节点($Q$95:$Q$133,Z$95:Z$133,$AD57)</f>
        <v>0.92915260281426737</v>
      </c>
      <c r="AH57" s="140">
        <f>求节点($Q$140:$Q$178,Z$140:Z$178,$AD57)</f>
        <v>1.0926026239768716</v>
      </c>
      <c r="AI57" s="140">
        <f>求节点($Q$185:$Q$223,Z$185:Z$223,$AD57)</f>
        <v>1.1840601990859745</v>
      </c>
      <c r="AL57" s="141">
        <v>10</v>
      </c>
      <c r="AM57" s="62">
        <v>80</v>
      </c>
      <c r="AN57" s="147">
        <f>求节点($K$5:$K$43,$Z$50:$Z$88,AM57)</f>
        <v>1.1097557999691168</v>
      </c>
      <c r="AO57" s="147" t="e">
        <f>($AN57-$AN56)*(INDEX([3]小r将兵属性验证!$AC$7:$AC$166,$AM57,1)*[3]战法技能效用!$AB$5+INDEX([3]小r将兵属性验证!$AX$7:$AX$166,$AM57,1)*[3]战法技能效用!$AC$5)+AO56</f>
        <v>#DIV/0!</v>
      </c>
      <c r="AP57" s="26" t="e">
        <f t="shared" si="2"/>
        <v>#DIV/0!</v>
      </c>
      <c r="AT57" s="31">
        <v>80</v>
      </c>
      <c r="AU57" s="26">
        <f>求节点(投放验证!$K$56:$K$94,投放验证!$AB$56:$AB$94,AT57)</f>
        <v>329137.85906551353</v>
      </c>
    </row>
    <row r="58" spans="3:47" x14ac:dyDescent="0.15">
      <c r="C58" s="125"/>
      <c r="D58" s="125"/>
      <c r="E58" s="125"/>
      <c r="F58" s="125"/>
      <c r="G58" s="125"/>
      <c r="J58" s="133">
        <v>12</v>
      </c>
      <c r="K58" s="137">
        <f>基础状态预期!C70</f>
        <v>59.016342740868758</v>
      </c>
      <c r="L58" s="62">
        <f>IF(基础状态预期!I70="",0,SUMIFS(D$5:D$11,$C$5:$C$11,"&lt;="&amp;基础状态预期!I70))</f>
        <v>32</v>
      </c>
      <c r="M58" s="62">
        <f>IF(基础状态预期!J70="",0,SUMIFS(E$5:E$11,$C$5:$C$11,"&lt;="&amp;基础状态预期!J70))</f>
        <v>4</v>
      </c>
      <c r="N58" s="62">
        <f>IF(基础状态预期!K70="",0,SUMIFS(F$5:F$11,$C$5:$C$11,"&lt;="&amp;基础状态预期!K70))</f>
        <v>1</v>
      </c>
      <c r="O58" s="62">
        <f>IF(基础状态预期!L70="",0,SUMIFS(G$5:G$11,$C$5:$C$11,"&lt;="&amp;基础状态预期!L70))</f>
        <v>0</v>
      </c>
      <c r="P58" s="63"/>
      <c r="Q58" s="62">
        <f>基础状态预期!C70</f>
        <v>59.016342740868758</v>
      </c>
      <c r="R58" s="137">
        <f>IFERROR([2]基础状态预期!G70*[2]基础状态预期!AA70,0)</f>
        <v>0</v>
      </c>
      <c r="S58" s="137">
        <f>IFERROR([2]基础状态预期!H70*[2]基础状态预期!AB70,0)</f>
        <v>0</v>
      </c>
      <c r="T58" s="137">
        <f>IFERROR([2]基础状态预期!I70*[2]基础状态预期!AC70,0)</f>
        <v>8</v>
      </c>
      <c r="U58" s="137">
        <f>IFERROR([2]基础状态预期!J70*[2]基础状态预期!AD70,0)</f>
        <v>4</v>
      </c>
      <c r="V58" s="62">
        <f>求节点($C$16:$C$22,D$16:D$22,基础状态预期!I70)</f>
        <v>0.31649979224001695</v>
      </c>
      <c r="W58" s="62">
        <f>求节点($C$16:$C$22,E$16:E$22,基础状态预期!J70)</f>
        <v>0.43639522139823472</v>
      </c>
      <c r="X58" s="62">
        <f>求节点($C$16:$C$22,F$16:F$22,基础状态预期!K70)</f>
        <v>0.4668090201533272</v>
      </c>
      <c r="Y58" s="62">
        <f>求节点($C$16:$C$22,G$16:G$22,基础状态预期!L70)</f>
        <v>0</v>
      </c>
      <c r="Z58" s="139">
        <f>SUMPRODUCT(V58:Y58,基础状态预期!U70:X70)/SUM([2]基础状态预期!$F70:$J70)</f>
        <v>0.93361804030665441</v>
      </c>
      <c r="AA58" s="18"/>
      <c r="AD58" s="18">
        <v>55</v>
      </c>
      <c r="AE58" s="140">
        <f>求节点($Q$5:$Q$43,Z$5:Z$43,$AD58)</f>
        <v>0.8315220630988589</v>
      </c>
      <c r="AF58" s="140">
        <f>求节点($Q$50:$Q$88,Z$50:Z$88,$AD58)</f>
        <v>0.87106968542577135</v>
      </c>
      <c r="AG58" s="140">
        <f>求节点($Q$95:$Q$133,Z$95:Z$133,$AD58)</f>
        <v>0.94483133507695105</v>
      </c>
      <c r="AH58" s="140">
        <f>求节点($Q$140:$Q$178,Z$140:Z$178,$AD58)</f>
        <v>1.1080196087516554</v>
      </c>
      <c r="AI58" s="140">
        <f>求节点($Q$185:$Q$223,Z$185:Z$223,$AD58)</f>
        <v>1.1963090356235733</v>
      </c>
      <c r="AL58" s="141">
        <v>11</v>
      </c>
      <c r="AM58" s="62">
        <v>90</v>
      </c>
      <c r="AN58" s="147">
        <f>求节点($K$5:$K$43,$Z$50:$Z$88,AM58)</f>
        <v>1.3526480724135448</v>
      </c>
      <c r="AO58" s="147" t="e">
        <f>($AN58-$AN57)*(INDEX([3]小r将兵属性验证!$AC$7:$AC$166,$AM58,1)*[3]战法技能效用!$AB$5+INDEX([3]小r将兵属性验证!$AX$7:$AX$166,$AM58,1)*[3]战法技能效用!$AC$5)+AO57</f>
        <v>#DIV/0!</v>
      </c>
      <c r="AP58" s="26" t="e">
        <f t="shared" si="2"/>
        <v>#DIV/0!</v>
      </c>
      <c r="AT58" s="31">
        <v>90</v>
      </c>
      <c r="AU58" s="26">
        <f>求节点(投放验证!$K$56:$K$94,投放验证!$AB$56:$AB$94,AT58)</f>
        <v>441925.07543921244</v>
      </c>
    </row>
    <row r="59" spans="3:47" x14ac:dyDescent="0.15">
      <c r="C59" s="125"/>
      <c r="D59" s="125"/>
      <c r="E59" s="125"/>
      <c r="F59" s="125"/>
      <c r="G59" s="125"/>
      <c r="J59" s="133">
        <v>13</v>
      </c>
      <c r="K59" s="137">
        <f>基础状态预期!C71</f>
        <v>64.781009552500748</v>
      </c>
      <c r="L59" s="62">
        <f>IF(基础状态预期!I71="",0,SUMIFS(D$5:D$11,$C$5:$C$11,"&lt;="&amp;基础状态预期!I71))</f>
        <v>32</v>
      </c>
      <c r="M59" s="62">
        <f>IF(基础状态预期!J71="",0,SUMIFS(E$5:E$11,$C$5:$C$11,"&lt;="&amp;基础状态预期!J71))</f>
        <v>8</v>
      </c>
      <c r="N59" s="62">
        <f>IF(基础状态预期!K71="",0,SUMIFS(F$5:F$11,$C$5:$C$11,"&lt;="&amp;基础状态预期!K71))</f>
        <v>2</v>
      </c>
      <c r="O59" s="62">
        <f>IF(基础状态预期!L71="",0,SUMIFS(G$5:G$11,$C$5:$C$11,"&lt;="&amp;基础状态预期!L71))</f>
        <v>1</v>
      </c>
      <c r="P59" s="63"/>
      <c r="Q59" s="62">
        <f>基础状态预期!C71</f>
        <v>64.781009552500748</v>
      </c>
      <c r="R59" s="137">
        <f>IFERROR([2]基础状态预期!G71*[2]基础状态预期!AA71,0)</f>
        <v>0</v>
      </c>
      <c r="S59" s="137">
        <f>IFERROR([2]基础状态预期!H71*[2]基础状态预期!AB71,0)</f>
        <v>0</v>
      </c>
      <c r="T59" s="137">
        <f>IFERROR([2]基础状态预期!I71*[2]基础状态预期!AC71,0)</f>
        <v>6</v>
      </c>
      <c r="U59" s="137">
        <f>IFERROR([2]基础状态预期!J71*[2]基础状态预期!AD71,0)</f>
        <v>6</v>
      </c>
      <c r="V59" s="62">
        <f>求节点($C$16:$C$22,D$16:D$22,基础状态预期!I71)</f>
        <v>0.34233531391916677</v>
      </c>
      <c r="W59" s="62">
        <f>求节点($C$16:$C$22,E$16:E$22,基础状态预期!J71)</f>
        <v>0.47760972032488752</v>
      </c>
      <c r="X59" s="62">
        <f>求节点($C$16:$C$22,F$16:F$22,基础状态预期!K71)</f>
        <v>0.51080582645713579</v>
      </c>
      <c r="Y59" s="62">
        <f>求节点($C$16:$C$22,G$16:G$22,基础状态预期!L71)</f>
        <v>0.50749999999999995</v>
      </c>
      <c r="Z59" s="139">
        <f>SUMPRODUCT(V59:Y59,基础状态预期!U71:X71)/SUM([2]基础状态预期!$F71:$J71)</f>
        <v>1.0210606818380823</v>
      </c>
      <c r="AA59" s="18"/>
      <c r="AD59" s="18">
        <v>56</v>
      </c>
      <c r="AE59" s="140">
        <f>求节点($Q$5:$Q$43,Z$5:Z$43,$AD59)</f>
        <v>0.84489330280628672</v>
      </c>
      <c r="AF59" s="140">
        <f>求节点($Q$50:$Q$88,Z$50:Z$88,$AD59)</f>
        <v>0.88664314588879778</v>
      </c>
      <c r="AG59" s="140">
        <f>求节点($Q$95:$Q$133,Z$95:Z$133,$AD59)</f>
        <v>0.96051006733963473</v>
      </c>
      <c r="AH59" s="140">
        <f>求节点($Q$140:$Q$178,Z$140:Z$178,$AD59)</f>
        <v>1.123436593526439</v>
      </c>
      <c r="AI59" s="140">
        <f>求节点($Q$185:$Q$223,Z$185:Z$223,$AD59)</f>
        <v>1.2085578721611723</v>
      </c>
      <c r="AL59" s="141">
        <v>12</v>
      </c>
      <c r="AM59" s="62">
        <v>100</v>
      </c>
      <c r="AN59" s="147">
        <f>求节点($K$5:$K$43,$Z$50:$Z$88,AM59)</f>
        <v>1.4884170886388399</v>
      </c>
      <c r="AO59" s="147" t="e">
        <f>($AN59-$AN58)*(INDEX([3]小r将兵属性验证!$AC$7:$AC$166,$AM59,1)*[3]战法技能效用!$AB$5+INDEX([3]小r将兵属性验证!$AX$7:$AX$166,$AM59,1)*[3]战法技能效用!$AC$5)+AO58</f>
        <v>#DIV/0!</v>
      </c>
      <c r="AP59" s="26" t="e">
        <f t="shared" si="2"/>
        <v>#DIV/0!</v>
      </c>
      <c r="AT59" s="31">
        <v>100</v>
      </c>
      <c r="AU59" s="26">
        <f>求节点(投放验证!$K$56:$K$94,投放验证!$AB$56:$AB$94,AT59)</f>
        <v>655963.12186334073</v>
      </c>
    </row>
    <row r="60" spans="3:47" x14ac:dyDescent="0.15">
      <c r="C60" s="125"/>
      <c r="D60" s="125"/>
      <c r="E60" s="125"/>
      <c r="F60" s="125"/>
      <c r="G60" s="125"/>
      <c r="J60" s="133">
        <v>14</v>
      </c>
      <c r="K60" s="137">
        <f>基础状态预期!C72</f>
        <v>68.923431594456531</v>
      </c>
      <c r="L60" s="62">
        <f>IF(基础状态预期!I72="",0,SUMIFS(D$5:D$11,$C$5:$C$11,"&lt;="&amp;基础状态预期!I72))</f>
        <v>64</v>
      </c>
      <c r="M60" s="62">
        <f>IF(基础状态预期!J72="",0,SUMIFS(E$5:E$11,$C$5:$C$11,"&lt;="&amp;基础状态预期!J72))</f>
        <v>8</v>
      </c>
      <c r="N60" s="62">
        <f>IF(基础状态预期!K72="",0,SUMIFS(F$5:F$11,$C$5:$C$11,"&lt;="&amp;基础状态预期!K72))</f>
        <v>2</v>
      </c>
      <c r="O60" s="62">
        <f>IF(基础状态预期!L72="",0,SUMIFS(G$5:G$11,$C$5:$C$11,"&lt;="&amp;基础状态预期!L72))</f>
        <v>1</v>
      </c>
      <c r="P60" s="63"/>
      <c r="Q60" s="62">
        <f>基础状态预期!C72</f>
        <v>68.923431594456531</v>
      </c>
      <c r="R60" s="137">
        <f>IFERROR([2]基础状态预期!G72*[2]基础状态预期!AA72,0)</f>
        <v>0</v>
      </c>
      <c r="S60" s="137">
        <f>IFERROR([2]基础状态预期!H72*[2]基础状态预期!AB72,0)</f>
        <v>0</v>
      </c>
      <c r="T60" s="137">
        <f>IFERROR([2]基础状态预期!I72*[2]基础状态预期!AC72,0)</f>
        <v>4</v>
      </c>
      <c r="U60" s="137">
        <f>IFERROR([2]基础状态预期!J72*[2]基础状态预期!AD72,0)</f>
        <v>8</v>
      </c>
      <c r="V60" s="62">
        <f>求节点($C$16:$C$22,D$16:D$22,基础状态预期!I72)</f>
        <v>0.34749999999999998</v>
      </c>
      <c r="W60" s="62">
        <f>求节点($C$16:$C$22,E$16:E$22,基础状态预期!J72)</f>
        <v>0.50294300831470573</v>
      </c>
      <c r="X60" s="62">
        <f>求节点($C$16:$C$22,F$16:F$22,基础状态预期!K72)</f>
        <v>0.53615076193568501</v>
      </c>
      <c r="Y60" s="62">
        <f>求节点($C$16:$C$22,G$16:G$22,基础状态预期!L72)</f>
        <v>0.50749999999999995</v>
      </c>
      <c r="Z60" s="139">
        <f>SUMPRODUCT(V60:Y60,基础状态预期!U72:X72)/SUM([2]基础状态预期!$F72:$J72)</f>
        <v>1.0627512698928083</v>
      </c>
      <c r="AA60" s="18"/>
      <c r="AD60" s="18">
        <v>57</v>
      </c>
      <c r="AE60" s="140">
        <f>求节点($Q$5:$Q$43,Z$5:Z$43,$AD60)</f>
        <v>0.85826454251371453</v>
      </c>
      <c r="AF60" s="140">
        <f>求节点($Q$50:$Q$88,Z$50:Z$88,$AD60)</f>
        <v>0.90221660635182432</v>
      </c>
      <c r="AG60" s="140">
        <f>求节点($Q$95:$Q$133,Z$95:Z$133,$AD60)</f>
        <v>0.9761887996023183</v>
      </c>
      <c r="AH60" s="140">
        <f>求节点($Q$140:$Q$178,Z$140:Z$178,$AD60)</f>
        <v>1.1388535783012228</v>
      </c>
      <c r="AI60" s="140">
        <f>求节点($Q$185:$Q$223,Z$185:Z$223,$AD60)</f>
        <v>1.2208067086987711</v>
      </c>
      <c r="AL60" s="141">
        <v>13</v>
      </c>
      <c r="AM60" s="132">
        <v>110</v>
      </c>
      <c r="AN60" s="147">
        <f>求节点($K$5:$K$43,$Z$50:$Z$88,AM60)</f>
        <v>1.587178929926528</v>
      </c>
      <c r="AO60" s="147" t="e">
        <f>($AN60-$AN59)*(INDEX([3]小r将兵属性验证!$AC$7:$AC$166,$AM60,1)*[3]战法技能效用!$AB$5+INDEX([3]小r将兵属性验证!$AX$7:$AX$166,$AM60,1)*[3]战法技能效用!$AC$5)+AO59</f>
        <v>#DIV/0!</v>
      </c>
      <c r="AP60" s="26" t="e">
        <f t="shared" ref="AP60:AP65" si="3">SUM(AO60:AO60)</f>
        <v>#DIV/0!</v>
      </c>
      <c r="AQ60" s="133"/>
      <c r="AT60" s="132">
        <v>110</v>
      </c>
      <c r="AU60" s="26">
        <f>求节点(投放验证!$K$56:$K$94,投放验证!$AB$56:$AB$94,AT60)</f>
        <v>806848</v>
      </c>
    </row>
    <row r="61" spans="3:47" x14ac:dyDescent="0.15">
      <c r="C61" s="125"/>
      <c r="D61" s="125"/>
      <c r="E61" s="125"/>
      <c r="F61" s="125"/>
      <c r="G61" s="125"/>
      <c r="J61" s="133">
        <v>15</v>
      </c>
      <c r="K61" s="137">
        <f>基础状态预期!C73</f>
        <v>72.103942950990486</v>
      </c>
      <c r="L61" s="62">
        <f>IF(基础状态预期!I73="",0,SUMIFS(D$5:D$11,$C$5:$C$11,"&lt;="&amp;基础状态预期!I73))</f>
        <v>64</v>
      </c>
      <c r="M61" s="62">
        <f>IF(基础状态预期!J73="",0,SUMIFS(E$5:E$11,$C$5:$C$11,"&lt;="&amp;基础状态预期!J73))</f>
        <v>8</v>
      </c>
      <c r="N61" s="62">
        <f>IF(基础状态预期!K73="",0,SUMIFS(F$5:F$11,$C$5:$C$11,"&lt;="&amp;基础状态预期!K73))</f>
        <v>2</v>
      </c>
      <c r="O61" s="62">
        <f>IF(基础状态预期!L73="",0,SUMIFS(G$5:G$11,$C$5:$C$11,"&lt;="&amp;基础状态预期!L73))</f>
        <v>1</v>
      </c>
      <c r="P61" s="63"/>
      <c r="Q61" s="62">
        <f>基础状态预期!C73</f>
        <v>72.103942950990486</v>
      </c>
      <c r="R61" s="137">
        <f>IFERROR([2]基础状态预期!G73*[2]基础状态预期!AA73,0)</f>
        <v>0</v>
      </c>
      <c r="S61" s="137">
        <f>IFERROR([2]基础状态预期!H73*[2]基础状态预期!AB73,0)</f>
        <v>0</v>
      </c>
      <c r="T61" s="137">
        <f>IFERROR([2]基础状态预期!I73*[2]基础状态预期!AC73,0)</f>
        <v>2</v>
      </c>
      <c r="U61" s="137">
        <f>IFERROR([2]基础状态预期!J73*[2]基础状态预期!AD73,0)</f>
        <v>10</v>
      </c>
      <c r="V61" s="62">
        <f>求节点($C$16:$C$22,D$16:D$22,基础状态预期!I73)</f>
        <v>0.34749999999999998</v>
      </c>
      <c r="W61" s="62">
        <f>求节点($C$16:$C$22,E$16:E$22,基础状态预期!J73)</f>
        <v>0.52509387196407831</v>
      </c>
      <c r="X61" s="62">
        <f>求节点($C$16:$C$22,F$16:F$22,基础状态预期!K73)</f>
        <v>0.55277154790155913</v>
      </c>
      <c r="Y61" s="62">
        <f>求节点($C$16:$C$22,G$16:G$22,基础状态预期!L73)</f>
        <v>0.50749999999999995</v>
      </c>
      <c r="Z61" s="139">
        <f>SUMPRODUCT(V61:Y61,基础状态预期!U73:X73)/SUM([2]基础状态预期!$F73:$J73)</f>
        <v>1.0829073218523386</v>
      </c>
      <c r="AA61" s="18"/>
      <c r="AD61" s="18">
        <v>58</v>
      </c>
      <c r="AE61" s="140">
        <f>求节点($Q$5:$Q$43,Z$5:Z$43,$AD61)</f>
        <v>0.87163578222114235</v>
      </c>
      <c r="AF61" s="140">
        <f>求节点($Q$50:$Q$88,Z$50:Z$88,$AD61)</f>
        <v>0.91779006681485087</v>
      </c>
      <c r="AG61" s="140">
        <f>求节点($Q$95:$Q$133,Z$95:Z$133,$AD61)</f>
        <v>0.99186753186500198</v>
      </c>
      <c r="AH61" s="140">
        <f>求节点($Q$140:$Q$178,Z$140:Z$178,$AD61)</f>
        <v>1.1542705630760066</v>
      </c>
      <c r="AI61" s="140">
        <f>求节点($Q$185:$Q$223,Z$185:Z$223,$AD61)</f>
        <v>1.2330555452363701</v>
      </c>
      <c r="AL61" s="141">
        <v>14</v>
      </c>
      <c r="AM61" s="132">
        <v>120</v>
      </c>
      <c r="AN61" s="147">
        <f>求节点($K$5:$K$43,$Z$50:$Z$88,AM61)</f>
        <v>1.6307816781751183</v>
      </c>
      <c r="AO61" s="147" t="e">
        <f>($AN61-$AN60)*(INDEX([3]小r将兵属性验证!$AC$7:$AC$166,$AM61,1)*[3]战法技能效用!$AB$5+INDEX([3]小r将兵属性验证!$AX$7:$AX$166,$AM61,1)*[3]战法技能效用!$AC$5)+AO60</f>
        <v>#DIV/0!</v>
      </c>
      <c r="AP61" s="26" t="e">
        <f t="shared" si="3"/>
        <v>#DIV/0!</v>
      </c>
      <c r="AQ61" s="133"/>
      <c r="AT61" s="132">
        <v>120</v>
      </c>
      <c r="AU61" s="26">
        <f>求节点(投放验证!$K$56:$K$94,投放验证!$AB$56:$AB$94,AT61)</f>
        <v>806848</v>
      </c>
    </row>
    <row r="62" spans="3:47" x14ac:dyDescent="0.15">
      <c r="C62" s="125"/>
      <c r="D62" s="125"/>
      <c r="E62" s="125"/>
      <c r="F62" s="125"/>
      <c r="G62" s="125"/>
      <c r="J62" s="133">
        <v>16</v>
      </c>
      <c r="K62" s="137">
        <f>基础状态预期!C74</f>
        <v>74.74003809013405</v>
      </c>
      <c r="L62" s="62">
        <f>IF(基础状态预期!I74="",0,SUMIFS(D$5:D$11,$C$5:$C$11,"&lt;="&amp;基础状态预期!I74))</f>
        <v>64</v>
      </c>
      <c r="M62" s="62">
        <f>IF(基础状态预期!J74="",0,SUMIFS(E$5:E$11,$C$5:$C$11,"&lt;="&amp;基础状态预期!J74))</f>
        <v>16</v>
      </c>
      <c r="N62" s="62">
        <f>IF(基础状态预期!K74="",0,SUMIFS(F$5:F$11,$C$5:$C$11,"&lt;="&amp;基础状态预期!K74))</f>
        <v>2</v>
      </c>
      <c r="O62" s="62">
        <f>IF(基础状态预期!L74="",0,SUMIFS(G$5:G$11,$C$5:$C$11,"&lt;="&amp;基础状态预期!L74))</f>
        <v>1</v>
      </c>
      <c r="P62" s="63"/>
      <c r="Q62" s="62">
        <f>基础状态预期!C74</f>
        <v>74.74003809013405</v>
      </c>
      <c r="R62" s="137">
        <f>IFERROR([2]基础状态预期!G74*[2]基础状态预期!AA74,0)</f>
        <v>0</v>
      </c>
      <c r="S62" s="137">
        <f>IFERROR([2]基础状态预期!H74*[2]基础状态预期!AB74,0)</f>
        <v>0</v>
      </c>
      <c r="T62" s="137">
        <f>IFERROR([2]基础状态预期!I74*[2]基础状态预期!AC74,0)</f>
        <v>1</v>
      </c>
      <c r="U62" s="137">
        <f>IFERROR([2]基础状态预期!J74*[2]基础状态预期!AD74,0)</f>
        <v>11</v>
      </c>
      <c r="V62" s="62">
        <f>求节点($C$16:$C$22,D$16:D$22,基础状态预期!I74)</f>
        <v>0.34749999999999998</v>
      </c>
      <c r="W62" s="62">
        <f>求节点($C$16:$C$22,E$16:E$22,基础状态预期!J74)</f>
        <v>0.5411223678067254</v>
      </c>
      <c r="X62" s="62">
        <f>求节点($C$16:$C$22,F$16:F$22,基础状态预期!K74)</f>
        <v>0.56939233386743304</v>
      </c>
      <c r="Y62" s="62">
        <f>求节点($C$16:$C$22,G$16:G$22,基础状态预期!L74)</f>
        <v>0.50749999999999995</v>
      </c>
      <c r="Z62" s="139">
        <f>SUMPRODUCT(V62:Y62,基础状态预期!U74:X74)/SUM([2]基础状态预期!$F74:$J74)</f>
        <v>1.0872077228453385</v>
      </c>
      <c r="AA62" s="18"/>
      <c r="AD62" s="18">
        <v>59</v>
      </c>
      <c r="AE62" s="140">
        <f>求节点($Q$5:$Q$43,Z$5:Z$43,$AD62)</f>
        <v>0.88500702192857028</v>
      </c>
      <c r="AF62" s="140">
        <f>求节点($Q$50:$Q$88,Z$50:Z$88,$AD62)</f>
        <v>0.9333635272778773</v>
      </c>
      <c r="AG62" s="140">
        <f>求节点($Q$95:$Q$133,Z$95:Z$133,$AD62)</f>
        <v>1.0075462641276856</v>
      </c>
      <c r="AH62" s="140">
        <f>求节点($Q$140:$Q$178,Z$140:Z$178,$AD62)</f>
        <v>1.1683147902932953</v>
      </c>
      <c r="AI62" s="140">
        <f>求节点($Q$185:$Q$223,Z$185:Z$223,$AD62)</f>
        <v>1.242787079164464</v>
      </c>
      <c r="AL62" s="141">
        <v>15</v>
      </c>
      <c r="AM62" s="132">
        <v>130</v>
      </c>
      <c r="AN62" s="147">
        <f>求节点($K$5:$K$43,$Z$50:$Z$88,AM62)</f>
        <v>1.6728138487373183</v>
      </c>
      <c r="AO62" s="147" t="e">
        <f>($AN62-$AN61)*(INDEX([3]小r将兵属性验证!$AC$7:$AC$166,$AM62,1)*[3]战法技能效用!$AB$5+INDEX([3]小r将兵属性验证!$AX$7:$AX$166,$AM62,1)*[3]战法技能效用!$AC$5)+AO61</f>
        <v>#DIV/0!</v>
      </c>
      <c r="AP62" s="26" t="e">
        <f t="shared" si="3"/>
        <v>#DIV/0!</v>
      </c>
      <c r="AQ62" s="133"/>
      <c r="AT62" s="132">
        <v>130</v>
      </c>
      <c r="AU62" s="26">
        <f>求节点(投放验证!$K$56:$K$94,投放验证!$AB$56:$AB$94,AT62)</f>
        <v>806848</v>
      </c>
    </row>
    <row r="63" spans="3:47" x14ac:dyDescent="0.15">
      <c r="J63" s="133">
        <v>17</v>
      </c>
      <c r="K63" s="137">
        <f>基础状态预期!C75</f>
        <v>77.609642525433856</v>
      </c>
      <c r="L63" s="62">
        <f>IF(基础状态预期!I75="",0,SUMIFS(D$5:D$11,$C$5:$C$11,"&lt;="&amp;基础状态预期!I75))</f>
        <v>64</v>
      </c>
      <c r="M63" s="62">
        <f>IF(基础状态预期!J75="",0,SUMIFS(E$5:E$11,$C$5:$C$11,"&lt;="&amp;基础状态预期!J75))</f>
        <v>16</v>
      </c>
      <c r="N63" s="62">
        <f>IF(基础状态预期!K75="",0,SUMIFS(F$5:F$11,$C$5:$C$11,"&lt;="&amp;基础状态预期!K75))</f>
        <v>4</v>
      </c>
      <c r="O63" s="62">
        <f>IF(基础状态预期!L75="",0,SUMIFS(G$5:G$11,$C$5:$C$11,"&lt;="&amp;基础状态预期!L75))</f>
        <v>1</v>
      </c>
      <c r="P63" s="63"/>
      <c r="Q63" s="62">
        <f>基础状态预期!C75</f>
        <v>77.609642525433856</v>
      </c>
      <c r="R63" s="137">
        <f>IFERROR([2]基础状态预期!G75*[2]基础状态预期!AA75,0)</f>
        <v>0</v>
      </c>
      <c r="S63" s="137">
        <f>IFERROR([2]基础状态预期!H75*[2]基础状态预期!AB75,0)</f>
        <v>0</v>
      </c>
      <c r="T63" s="137">
        <f>IFERROR([2]基础状态预期!I75*[2]基础状态预期!AC75,0)</f>
        <v>0</v>
      </c>
      <c r="U63" s="137">
        <f>IFERROR([2]基础状态预期!J75*[2]基础状态预期!AD75,0)</f>
        <v>12</v>
      </c>
      <c r="V63" s="62">
        <f>求节点($C$16:$C$22,D$16:D$22,基础状态预期!I75)</f>
        <v>0.34749999999999998</v>
      </c>
      <c r="W63" s="62">
        <f>求节点($C$16:$C$22,E$16:E$22,基础状态预期!J75)</f>
        <v>0.55637372146378072</v>
      </c>
      <c r="X63" s="62">
        <f>求节点($C$16:$C$22,F$16:F$22,基础状态预期!K75)</f>
        <v>0.583639941263976</v>
      </c>
      <c r="Y63" s="62">
        <f>求节点($C$16:$C$22,G$16:G$22,基础状态预期!L75)</f>
        <v>0.50749999999999995</v>
      </c>
      <c r="Z63" s="139">
        <f>SUMPRODUCT(V63:Y63,基础状态预期!U75:X75)/SUM([2]基础状态预期!$F75:$J75)</f>
        <v>1.0657599608426507</v>
      </c>
      <c r="AA63" s="18"/>
      <c r="AD63" s="18">
        <v>60</v>
      </c>
      <c r="AE63" s="140">
        <f>求节点($Q$5:$Q$43,Z$5:Z$43,$AD63)</f>
        <v>0.90144143674945665</v>
      </c>
      <c r="AF63" s="140">
        <f>求节点($Q$50:$Q$88,Z$50:Z$88,$AD63)</f>
        <v>0.94853886607345173</v>
      </c>
      <c r="AG63" s="140">
        <f>求节点($Q$95:$Q$133,Z$95:Z$133,$AD63)</f>
        <v>1.0218098690622082</v>
      </c>
      <c r="AH63" s="140">
        <f>求节点($Q$140:$Q$178,Z$140:Z$178,$AD63)</f>
        <v>1.1791337422558521</v>
      </c>
      <c r="AI63" s="140">
        <f>求节点($Q$185:$Q$223,Z$185:Z$223,$AD63)</f>
        <v>1.2493019239470617</v>
      </c>
      <c r="AL63" s="141">
        <v>16</v>
      </c>
      <c r="AM63" s="132">
        <v>140</v>
      </c>
      <c r="AN63" s="147">
        <f>求节点($K$5:$K$43,$Z$50:$Z$88,AM63)</f>
        <v>1.7132228602297446</v>
      </c>
      <c r="AO63" s="147" t="e">
        <f>($AN63-$AN62)*(INDEX([3]小r将兵属性验证!$AC$7:$AC$166,$AM63,1)*[3]战法技能效用!$AB$5+INDEX([3]小r将兵属性验证!$AX$7:$AX$166,$AM63,1)*[3]战法技能效用!$AC$5)+AO62</f>
        <v>#DIV/0!</v>
      </c>
      <c r="AP63" s="26" t="e">
        <f t="shared" si="3"/>
        <v>#DIV/0!</v>
      </c>
      <c r="AQ63" s="133"/>
      <c r="AT63" s="132">
        <v>140</v>
      </c>
      <c r="AU63" s="26">
        <f>求节点(投放验证!$K$56:$K$94,投放验证!$AB$56:$AB$94,AT63)</f>
        <v>806848</v>
      </c>
    </row>
    <row r="64" spans="3:47" x14ac:dyDescent="0.15">
      <c r="J64" s="133">
        <v>18</v>
      </c>
      <c r="K64" s="137">
        <f>基础状态预期!C76</f>
        <v>79.994335665275713</v>
      </c>
      <c r="L64" s="62">
        <f>IF(基础状态预期!I76="",0,SUMIFS(D$5:D$11,$C$5:$C$11,"&lt;="&amp;基础状态预期!I76))</f>
        <v>64</v>
      </c>
      <c r="M64" s="62">
        <f>IF(基础状态预期!J76="",0,SUMIFS(E$5:E$11,$C$5:$C$11,"&lt;="&amp;基础状态预期!J76))</f>
        <v>16</v>
      </c>
      <c r="N64" s="62">
        <f>IF(基础状态预期!K76="",0,SUMIFS(F$5:F$11,$C$5:$C$11,"&lt;="&amp;基础状态预期!K76))</f>
        <v>4</v>
      </c>
      <c r="O64" s="62">
        <f>IF(基础状态预期!L76="",0,SUMIFS(G$5:G$11,$C$5:$C$11,"&lt;="&amp;基础状态预期!L76))</f>
        <v>1</v>
      </c>
      <c r="P64" s="63"/>
      <c r="Q64" s="62">
        <f>基础状态预期!C76</f>
        <v>79.994335665275713</v>
      </c>
      <c r="R64" s="137">
        <f>IFERROR([2]基础状态预期!G76*[2]基础状态预期!AA76,0)</f>
        <v>0</v>
      </c>
      <c r="S64" s="137">
        <f>IFERROR([2]基础状态预期!H76*[2]基础状态预期!AB76,0)</f>
        <v>0</v>
      </c>
      <c r="T64" s="137">
        <f>IFERROR([2]基础状态预期!I76*[2]基础状态预期!AC76,0)</f>
        <v>0</v>
      </c>
      <c r="U64" s="137">
        <f>IFERROR([2]基础状态预期!J76*[2]基础状态预期!AD76,0)</f>
        <v>12</v>
      </c>
      <c r="V64" s="62">
        <f>求节点($C$16:$C$22,D$16:D$22,基础状态预期!I76)</f>
        <v>0.34749999999999998</v>
      </c>
      <c r="W64" s="62">
        <f>求节点($C$16:$C$22,E$16:E$22,基础状态预期!J76)</f>
        <v>0.57336034461955365</v>
      </c>
      <c r="X64" s="62">
        <f>求节点($C$16:$C$22,F$16:F$22,基础状态预期!K76)</f>
        <v>0.59638576608706617</v>
      </c>
      <c r="Y64" s="62">
        <f>求节点($C$16:$C$22,G$16:G$22,基础状态预期!L76)</f>
        <v>0.53835009869178696</v>
      </c>
      <c r="Z64" s="139">
        <f>SUMPRODUCT(V64:Y64,基础状态预期!U76:X76)/SUM([2]基础状态预期!$F76:$J76)</f>
        <v>1.1153906423137601</v>
      </c>
      <c r="AA64" s="18"/>
      <c r="AD64" s="18">
        <v>61</v>
      </c>
      <c r="AE64" s="140">
        <f>求节点($Q$5:$Q$43,Z$5:Z$43,$AD64)</f>
        <v>0.91918881883015846</v>
      </c>
      <c r="AF64" s="140">
        <f>求节点($Q$50:$Q$88,Z$50:Z$88,$AD64)</f>
        <v>0.96370759037074949</v>
      </c>
      <c r="AG64" s="140">
        <f>求节点($Q$95:$Q$133,Z$95:Z$133,$AD64)</f>
        <v>1.035931887843029</v>
      </c>
      <c r="AH64" s="140">
        <f>求节点($Q$140:$Q$178,Z$140:Z$178,$AD64)</f>
        <v>1.1899526942184087</v>
      </c>
      <c r="AI64" s="140">
        <f>求节点($Q$185:$Q$223,Z$185:Z$223,$AD64)</f>
        <v>1.2558167687296595</v>
      </c>
      <c r="AL64" s="141">
        <v>17</v>
      </c>
      <c r="AM64" s="132">
        <v>150</v>
      </c>
      <c r="AN64" s="147">
        <f>求节点($K$5:$K$43,$Z$50:$Z$88,AM64)</f>
        <v>1.72</v>
      </c>
      <c r="AO64" s="147" t="e">
        <f>($AN64-$AN63)*(INDEX([3]小r将兵属性验证!$AC$7:$AC$166,$AM64,1)*[3]战法技能效用!$AB$5+INDEX([3]小r将兵属性验证!$AX$7:$AX$166,$AM64,1)*[3]战法技能效用!$AC$5)+AO63</f>
        <v>#DIV/0!</v>
      </c>
      <c r="AP64" s="26" t="e">
        <f t="shared" si="3"/>
        <v>#DIV/0!</v>
      </c>
      <c r="AQ64" s="133"/>
      <c r="AT64" s="132">
        <v>150</v>
      </c>
      <c r="AU64" s="26">
        <f>求节点(投放验证!$K$56:$K$94,投放验证!$AB$56:$AB$94,AT64)</f>
        <v>806848</v>
      </c>
    </row>
    <row r="65" spans="3:47" x14ac:dyDescent="0.15">
      <c r="J65" s="133">
        <v>19</v>
      </c>
      <c r="K65" s="137">
        <f>基础状态预期!C77</f>
        <v>82.100546804797787</v>
      </c>
      <c r="L65" s="62">
        <f>IF(基础状态预期!I77="",0,SUMIFS(D$5:D$11,$C$5:$C$11,"&lt;="&amp;基础状态预期!I77))</f>
        <v>64</v>
      </c>
      <c r="M65" s="62">
        <f>IF(基础状态预期!J77="",0,SUMIFS(E$5:E$11,$C$5:$C$11,"&lt;="&amp;基础状态预期!J77))</f>
        <v>16</v>
      </c>
      <c r="N65" s="62">
        <f>IF(基础状态预期!K77="",0,SUMIFS(F$5:F$11,$C$5:$C$11,"&lt;="&amp;基础状态预期!K77))</f>
        <v>4</v>
      </c>
      <c r="O65" s="62">
        <f>IF(基础状态预期!L77="",0,SUMIFS(G$5:G$11,$C$5:$C$11,"&lt;="&amp;基础状态预期!L77))</f>
        <v>1</v>
      </c>
      <c r="P65" s="63"/>
      <c r="Q65" s="62">
        <f>基础状态预期!C77</f>
        <v>82.100546804797787</v>
      </c>
      <c r="R65" s="137">
        <f>IFERROR([2]基础状态预期!G77*[2]基础状态预期!AA77,0)</f>
        <v>0</v>
      </c>
      <c r="S65" s="137">
        <f>IFERROR([2]基础状态预期!H77*[2]基础状态预期!AB77,0)</f>
        <v>0</v>
      </c>
      <c r="T65" s="137">
        <f>IFERROR([2]基础状态预期!I77*[2]基础状态预期!AC77,0)</f>
        <v>0</v>
      </c>
      <c r="U65" s="137">
        <f>IFERROR([2]基础状态预期!J77*[2]基础状态预期!AD77,0)</f>
        <v>12</v>
      </c>
      <c r="V65" s="62">
        <f>求节点($C$16:$C$22,D$16:D$22,基础状态预期!I77)</f>
        <v>0.34749999999999998</v>
      </c>
      <c r="W65" s="62">
        <f>求节点($C$16:$C$22,E$16:E$22,基础状态预期!J77)</f>
        <v>0.59036950720363779</v>
      </c>
      <c r="X65" s="62">
        <f>求节点($C$16:$C$22,F$16:F$22,基础状态预期!K77)</f>
        <v>0.60914850325360659</v>
      </c>
      <c r="Y65" s="62">
        <f>求节点($C$16:$C$22,G$16:G$22,基础状态预期!L77)</f>
        <v>0.57352806331889006</v>
      </c>
      <c r="Z65" s="139">
        <f>SUMPRODUCT(V65:Y65,基础状态预期!U77:X77)/SUM([2]基础状态预期!$F77:$J77)</f>
        <v>1.1708030865942578</v>
      </c>
      <c r="AA65" s="18"/>
      <c r="AD65" s="18">
        <v>62</v>
      </c>
      <c r="AE65" s="140">
        <f>求节点($Q$5:$Q$43,Z$5:Z$43,$AD65)</f>
        <v>0.93693620091086027</v>
      </c>
      <c r="AF65" s="140">
        <f>求节点($Q$50:$Q$88,Z$50:Z$88,$AD65)</f>
        <v>0.97887631466804714</v>
      </c>
      <c r="AG65" s="140">
        <f>求节点($Q$95:$Q$133,Z$95:Z$133,$AD65)</f>
        <v>1.0500539066238497</v>
      </c>
      <c r="AH65" s="140">
        <f>求节点($Q$140:$Q$178,Z$140:Z$178,$AD65)</f>
        <v>1.2007716461809654</v>
      </c>
      <c r="AI65" s="140">
        <f>求节点($Q$185:$Q$223,Z$185:Z$223,$AD65)</f>
        <v>1.2623316135122573</v>
      </c>
      <c r="AL65" s="141">
        <v>18</v>
      </c>
      <c r="AM65" s="132">
        <v>160</v>
      </c>
      <c r="AN65" s="147">
        <f>求节点($K$5:$K$43,$Z$50:$Z$88,AM65)</f>
        <v>1.72</v>
      </c>
      <c r="AO65" s="147" t="e">
        <f>($AN65-$AN64)*(INDEX([3]小r将兵属性验证!$AC$7:$AC$166,$AM65,1)*[3]战法技能效用!$AB$5+INDEX([3]小r将兵属性验证!$AX$7:$AX$166,$AM65,1)*[3]战法技能效用!$AC$5)+AO64</f>
        <v>#DIV/0!</v>
      </c>
      <c r="AP65" s="26" t="e">
        <f t="shared" si="3"/>
        <v>#DIV/0!</v>
      </c>
      <c r="AQ65" s="133"/>
      <c r="AT65" s="132">
        <v>160</v>
      </c>
      <c r="AU65" s="26">
        <f>求节点(投放验证!$K$56:$K$94,投放验证!$AB$56:$AB$94,AT65)</f>
        <v>806848</v>
      </c>
    </row>
    <row r="66" spans="3:47" x14ac:dyDescent="0.15">
      <c r="J66" s="133">
        <v>20</v>
      </c>
      <c r="K66" s="137">
        <f>基础状态预期!C78</f>
        <v>83.885420957389968</v>
      </c>
      <c r="L66" s="132">
        <f>IF(基础状态预期!I78="",0,SUMIFS(D$5:D$11,$C$5:$C$11,"&lt;="&amp;基础状态预期!I78))</f>
        <v>64</v>
      </c>
      <c r="M66" s="132">
        <f>IF(基础状态预期!J78="",0,SUMIFS(E$5:E$11,$C$5:$C$11,"&lt;="&amp;基础状态预期!J78))</f>
        <v>16</v>
      </c>
      <c r="N66" s="132">
        <f>IF(基础状态预期!K78="",0,SUMIFS(F$5:F$11,$C$5:$C$11,"&lt;="&amp;基础状态预期!K78))</f>
        <v>4</v>
      </c>
      <c r="O66" s="132">
        <f>IF(基础状态预期!L78="",0,SUMIFS(G$5:G$11,$C$5:$C$11,"&lt;="&amp;基础状态预期!L78))</f>
        <v>1</v>
      </c>
      <c r="P66" s="131"/>
      <c r="Q66" s="132">
        <f>基础状态预期!C78</f>
        <v>83.885420957389968</v>
      </c>
      <c r="R66" s="137">
        <f>IFERROR([2]基础状态预期!G78*[2]基础状态预期!AA78,0)</f>
        <v>0</v>
      </c>
      <c r="S66" s="137">
        <f>IFERROR([2]基础状态预期!H78*[2]基础状态预期!AB78,0)</f>
        <v>0</v>
      </c>
      <c r="T66" s="137">
        <f>IFERROR([2]基础状态预期!I78*[2]基础状态预期!AC78,0)</f>
        <v>0</v>
      </c>
      <c r="U66" s="137">
        <f>IFERROR([2]基础状态预期!J78*[2]基础状态预期!AD78,0)</f>
        <v>12</v>
      </c>
      <c r="V66" s="132">
        <f>求节点($C$16:$C$22,D$16:D$22,基础状态预期!I78)</f>
        <v>0.34749999999999998</v>
      </c>
      <c r="W66" s="132">
        <f>求节点($C$16:$C$22,E$16:E$22,基础状态预期!J78)</f>
        <v>0.60737866978772204</v>
      </c>
      <c r="X66" s="132">
        <f>求节点($C$16:$C$22,F$16:F$22,基础状态预期!K78)</f>
        <v>0.62191124042014712</v>
      </c>
      <c r="Y66" s="132">
        <f>求节点($C$16:$C$22,G$16:G$22,基础状态预期!L78)</f>
        <v>0.60870602794599304</v>
      </c>
      <c r="Z66" s="139">
        <f>SUMPRODUCT(V66:Y66,基础状态预期!U78:X78)/SUM([2]基础状态预期!$F78:$J78)</f>
        <v>1.2262155308747555</v>
      </c>
      <c r="AA66" s="133"/>
      <c r="AD66" s="18">
        <v>63</v>
      </c>
      <c r="AE66" s="140">
        <f>求节点($Q$5:$Q$43,Z$5:Z$43,$AD66)</f>
        <v>0.95468358299156209</v>
      </c>
      <c r="AF66" s="140">
        <f>求节点($Q$50:$Q$88,Z$50:Z$88,$AD66)</f>
        <v>0.99404503896534491</v>
      </c>
      <c r="AG66" s="140">
        <f>求节点($Q$95:$Q$133,Z$95:Z$133,$AD66)</f>
        <v>1.0641759254046703</v>
      </c>
      <c r="AH66" s="140">
        <f>求节点($Q$140:$Q$178,Z$140:Z$178,$AD66)</f>
        <v>1.211590598143522</v>
      </c>
      <c r="AI66" s="140">
        <f>求节点($Q$185:$Q$223,Z$185:Z$223,$AD66)</f>
        <v>1.2688464582948551</v>
      </c>
      <c r="AL66" s="141">
        <v>19</v>
      </c>
    </row>
    <row r="67" spans="3:47" x14ac:dyDescent="0.15">
      <c r="J67" s="133">
        <v>21</v>
      </c>
      <c r="K67" s="137">
        <f>基础状态预期!C79</f>
        <v>86.247032860782397</v>
      </c>
      <c r="L67" s="132">
        <f>IF(基础状态预期!I79="",0,SUMIFS(D$5:D$11,$C$5:$C$11,"&lt;="&amp;基础状态预期!I79))</f>
        <v>64</v>
      </c>
      <c r="M67" s="132">
        <f>IF(基础状态预期!J79="",0,SUMIFS(E$5:E$11,$C$5:$C$11,"&lt;="&amp;基础状态预期!J79))</f>
        <v>32</v>
      </c>
      <c r="N67" s="132">
        <f>IF(基础状态预期!K79="",0,SUMIFS(F$5:F$11,$C$5:$C$11,"&lt;="&amp;基础状态预期!K79))</f>
        <v>4</v>
      </c>
      <c r="O67" s="132">
        <f>IF(基础状态预期!L79="",0,SUMIFS(G$5:G$11,$C$5:$C$11,"&lt;="&amp;基础状态预期!L79))</f>
        <v>2</v>
      </c>
      <c r="P67" s="131"/>
      <c r="Q67" s="132">
        <f>基础状态预期!C79</f>
        <v>86.247032860782397</v>
      </c>
      <c r="R67" s="137">
        <f>IFERROR([2]基础状态预期!G79*[2]基础状态预期!AA79,0)</f>
        <v>0</v>
      </c>
      <c r="S67" s="137">
        <f>IFERROR([2]基础状态预期!H79*[2]基础状态预期!AB79,0)</f>
        <v>0</v>
      </c>
      <c r="T67" s="137">
        <f>IFERROR([2]基础状态预期!I79*[2]基础状态预期!AC79,0)</f>
        <v>0</v>
      </c>
      <c r="U67" s="137">
        <f>IFERROR([2]基础状态预期!J79*[2]基础状态预期!AD79,0)</f>
        <v>12</v>
      </c>
      <c r="V67" s="132">
        <f>求节点($C$16:$C$22,D$16:D$22,基础状态预期!I79)</f>
        <v>0.34749999999999998</v>
      </c>
      <c r="W67" s="132">
        <f>求节点($C$16:$C$22,E$16:E$22,基础状态预期!J79)</f>
        <v>0.60750000000000004</v>
      </c>
      <c r="X67" s="132">
        <f>求节点($C$16:$C$22,F$16:F$22,基础状态预期!K79)</f>
        <v>0.64105534616995774</v>
      </c>
      <c r="Y67" s="132">
        <f>求节点($C$16:$C$22,G$16:G$22,基础状态预期!L79)</f>
        <v>0.63573648744332378</v>
      </c>
      <c r="Z67" s="139">
        <f>SUMPRODUCT(V67:Y67,基础状态预期!U79:X79)/SUM([2]基础状态预期!$F79:$J79)</f>
        <v>1.2750188807044036</v>
      </c>
      <c r="AA67" s="133"/>
      <c r="AD67" s="18">
        <v>64</v>
      </c>
      <c r="AE67" s="140">
        <f>求节点($Q$5:$Q$43,Z$5:Z$43,$AD67)</f>
        <v>0.97243096507226401</v>
      </c>
      <c r="AF67" s="140">
        <f>求节点($Q$50:$Q$88,Z$50:Z$88,$AD67)</f>
        <v>1.0092137632626426</v>
      </c>
      <c r="AG67" s="140">
        <f>求节点($Q$95:$Q$133,Z$95:Z$133,$AD67)</f>
        <v>1.078297944185491</v>
      </c>
      <c r="AH67" s="140">
        <f>求节点($Q$140:$Q$178,Z$140:Z$178,$AD67)</f>
        <v>1.2224095501060788</v>
      </c>
      <c r="AI67" s="140">
        <f>求节点($Q$185:$Q$223,Z$185:Z$223,$AD67)</f>
        <v>1.2753613030774529</v>
      </c>
      <c r="AL67" s="141">
        <v>20</v>
      </c>
      <c r="AT67" s="28"/>
    </row>
    <row r="68" spans="3:47" x14ac:dyDescent="0.15">
      <c r="J68" s="133">
        <v>22</v>
      </c>
      <c r="K68" s="137">
        <f>基础状态预期!C80</f>
        <v>90.122782504866933</v>
      </c>
      <c r="L68" s="132">
        <f>IF(基础状态预期!I80="",0,SUMIFS(D$5:D$11,$C$5:$C$11,"&lt;="&amp;基础状态预期!I80))</f>
        <v>64</v>
      </c>
      <c r="M68" s="132">
        <f>IF(基础状态预期!J80="",0,SUMIFS(E$5:E$11,$C$5:$C$11,"&lt;="&amp;基础状态预期!J80))</f>
        <v>32</v>
      </c>
      <c r="N68" s="132">
        <f>IF(基础状态预期!K80="",0,SUMIFS(F$5:F$11,$C$5:$C$11,"&lt;="&amp;基础状态预期!K80))</f>
        <v>8</v>
      </c>
      <c r="O68" s="132">
        <f>IF(基础状态预期!L80="",0,SUMIFS(G$5:G$11,$C$5:$C$11,"&lt;="&amp;基础状态预期!L80))</f>
        <v>2</v>
      </c>
      <c r="P68" s="131"/>
      <c r="Q68" s="132">
        <f>基础状态预期!C80</f>
        <v>90.122782504866933</v>
      </c>
      <c r="R68" s="137">
        <f>IFERROR([2]基础状态预期!G80*[2]基础状态预期!AA80,0)</f>
        <v>0</v>
      </c>
      <c r="S68" s="137">
        <f>IFERROR([2]基础状态预期!H80*[2]基础状态预期!AB80,0)</f>
        <v>0</v>
      </c>
      <c r="T68" s="137">
        <f>IFERROR([2]基础状态预期!I80*[2]基础状态预期!AC80,0)</f>
        <v>0</v>
      </c>
      <c r="U68" s="137">
        <f>IFERROR([2]基础状态预期!J80*[2]基础状态预期!AD80,0)</f>
        <v>12</v>
      </c>
      <c r="V68" s="132">
        <f>求节点($C$16:$C$22,D$16:D$22,基础状态预期!I80)</f>
        <v>0.34749999999999998</v>
      </c>
      <c r="W68" s="132">
        <f>求节点($C$16:$C$22,E$16:E$22,基础状态预期!J80)</f>
        <v>0.60750000000000004</v>
      </c>
      <c r="X68" s="132">
        <f>求节点($C$16:$C$22,F$16:F$22,基础状态预期!K80)</f>
        <v>0.66819204257111975</v>
      </c>
      <c r="Y68" s="132">
        <f>求节点($C$16:$C$22,G$16:G$22,基础状态预期!L80)</f>
        <v>0.68442483358999784</v>
      </c>
      <c r="Z68" s="139">
        <f>SUMPRODUCT(V68:Y68,基础状态预期!U80:X80)/SUM([2]基础状态预期!$F80:$J80)</f>
        <v>1.3580278065007436</v>
      </c>
      <c r="AA68" s="133"/>
      <c r="AD68" s="18">
        <v>65</v>
      </c>
      <c r="AE68" s="140">
        <f>求节点($Q$5:$Q$43,Z$5:Z$43,$AD68)</f>
        <v>0.99017834715296582</v>
      </c>
      <c r="AF68" s="140">
        <f>求节点($Q$50:$Q$88,Z$50:Z$88,$AD68)</f>
        <v>1.0232646679221031</v>
      </c>
      <c r="AG68" s="140">
        <f>求节点($Q$95:$Q$133,Z$95:Z$133,$AD68)</f>
        <v>1.0918989647977719</v>
      </c>
      <c r="AH68" s="140">
        <f>求节点($Q$140:$Q$178,Z$140:Z$178,$AD68)</f>
        <v>1.2251951214903509</v>
      </c>
      <c r="AI68" s="140">
        <f>求节点($Q$185:$Q$223,Z$185:Z$223,$AD68)</f>
        <v>1.2676370652147066</v>
      </c>
      <c r="AL68" s="141">
        <v>21</v>
      </c>
      <c r="AT68" s="28"/>
    </row>
    <row r="69" spans="3:47" x14ac:dyDescent="0.15">
      <c r="J69" s="133">
        <v>23</v>
      </c>
      <c r="K69" s="137">
        <f>基础状态预期!C81</f>
        <v>93.149045658279036</v>
      </c>
      <c r="L69" s="132">
        <f>IF(基础状态预期!I81="",0,SUMIFS(D$5:D$11,$C$5:$C$11,"&lt;="&amp;基础状态预期!I81))</f>
        <v>64</v>
      </c>
      <c r="M69" s="132">
        <f>IF(基础状态预期!J81="",0,SUMIFS(E$5:E$11,$C$5:$C$11,"&lt;="&amp;基础状态预期!J81))</f>
        <v>32</v>
      </c>
      <c r="N69" s="132">
        <f>IF(基础状态预期!K81="",0,SUMIFS(F$5:F$11,$C$5:$C$11,"&lt;="&amp;基础状态预期!K81))</f>
        <v>8</v>
      </c>
      <c r="O69" s="132">
        <f>IF(基础状态预期!L81="",0,SUMIFS(G$5:G$11,$C$5:$C$11,"&lt;="&amp;基础状态预期!L81))</f>
        <v>4</v>
      </c>
      <c r="P69" s="131"/>
      <c r="Q69" s="132">
        <f>基础状态预期!C81</f>
        <v>93.149045658279036</v>
      </c>
      <c r="R69" s="137">
        <f>IFERROR([2]基础状态预期!G81*[2]基础状态预期!AA81,0)</f>
        <v>0</v>
      </c>
      <c r="S69" s="137">
        <f>IFERROR([2]基础状态预期!H81*[2]基础状态预期!AB81,0)</f>
        <v>0</v>
      </c>
      <c r="T69" s="137">
        <f>IFERROR([2]基础状态预期!I81*[2]基础状态预期!AC81,0)</f>
        <v>0</v>
      </c>
      <c r="U69" s="137">
        <f>IFERROR([2]基础状态预期!J81*[2]基础状态预期!AD81,0)</f>
        <v>12</v>
      </c>
      <c r="V69" s="132">
        <f>求节点($C$16:$C$22,D$16:D$22,基础状态预期!I81)</f>
        <v>0.34749999999999998</v>
      </c>
      <c r="W69" s="132">
        <f>求节点($C$16:$C$22,E$16:E$22,基础状态预期!J81)</f>
        <v>0.60750000000000004</v>
      </c>
      <c r="X69" s="132">
        <f>求节点($C$16:$C$22,F$16:F$22,基础状态预期!K81)</f>
        <v>0.68198473699495987</v>
      </c>
      <c r="Y69" s="132">
        <f>求节点($C$16:$C$22,G$16:G$22,基础状态预期!L81)</f>
        <v>0.71747083600096351</v>
      </c>
      <c r="Z69" s="139">
        <f>SUMPRODUCT(V69:Y69,基础状态预期!U81:X81)/SUM([2]基础状态预期!$F81:$J81)</f>
        <v>1.4112842726645913</v>
      </c>
      <c r="AA69" s="133"/>
      <c r="AD69" s="18">
        <v>66</v>
      </c>
      <c r="AE69" s="140">
        <f>求节点($Q$5:$Q$43,Z$5:Z$43,$AD69)</f>
        <v>0.99878829051020857</v>
      </c>
      <c r="AF69" s="140">
        <f>求节点($Q$50:$Q$88,Z$50:Z$88,$AD69)</f>
        <v>1.0333289703114952</v>
      </c>
      <c r="AG69" s="140">
        <f>求节点($Q$95:$Q$133,Z$95:Z$133,$AD69)</f>
        <v>1.1031402228358824</v>
      </c>
      <c r="AH69" s="140">
        <f>求节点($Q$140:$Q$178,Z$140:Z$178,$AD69)</f>
        <v>1.2226471051553396</v>
      </c>
      <c r="AI69" s="140">
        <f>求节点($Q$185:$Q$223,Z$185:Z$223,$AD69)</f>
        <v>1.2552404912291959</v>
      </c>
      <c r="AL69" s="141">
        <v>22</v>
      </c>
    </row>
    <row r="70" spans="3:47" x14ac:dyDescent="0.15">
      <c r="J70" s="133">
        <v>24</v>
      </c>
      <c r="K70" s="137">
        <f>基础状态预期!C82</f>
        <v>96.770480813454071</v>
      </c>
      <c r="L70" s="132">
        <f>IF(基础状态预期!I82="",0,SUMIFS(D$5:D$11,$C$5:$C$11,"&lt;="&amp;基础状态预期!I82))</f>
        <v>64</v>
      </c>
      <c r="M70" s="132">
        <f>IF(基础状态预期!J82="",0,SUMIFS(E$5:E$11,$C$5:$C$11,"&lt;="&amp;基础状态预期!J82))</f>
        <v>32</v>
      </c>
      <c r="N70" s="132">
        <f>IF(基础状态预期!K82="",0,SUMIFS(F$5:F$11,$C$5:$C$11,"&lt;="&amp;基础状态预期!K82))</f>
        <v>8</v>
      </c>
      <c r="O70" s="132">
        <f>IF(基础状态预期!L82="",0,SUMIFS(G$5:G$11,$C$5:$C$11,"&lt;="&amp;基础状态预期!L82))</f>
        <v>4</v>
      </c>
      <c r="P70" s="131"/>
      <c r="Q70" s="132">
        <f>基础状态预期!C82</f>
        <v>96.770480813454071</v>
      </c>
      <c r="R70" s="137">
        <f>IFERROR([2]基础状态预期!G82*[2]基础状态预期!AA82,0)</f>
        <v>0</v>
      </c>
      <c r="S70" s="137">
        <f>IFERROR([2]基础状态预期!H82*[2]基础状态预期!AB82,0)</f>
        <v>0</v>
      </c>
      <c r="T70" s="137">
        <f>IFERROR([2]基础状态预期!I82*[2]基础状态预期!AC82,0)</f>
        <v>0</v>
      </c>
      <c r="U70" s="137">
        <f>IFERROR([2]基础状态预期!J82*[2]基础状态预期!AD82,0)</f>
        <v>12</v>
      </c>
      <c r="V70" s="132">
        <f>求节点($C$16:$C$22,D$16:D$22,基础状态预期!I82)</f>
        <v>0.34749999999999998</v>
      </c>
      <c r="W70" s="132">
        <f>求节点($C$16:$C$22,E$16:E$22,基础状态预期!J82)</f>
        <v>0.60750000000000004</v>
      </c>
      <c r="X70" s="132">
        <f>求节点($C$16:$C$22,F$16:F$22,基础状态预期!K82)</f>
        <v>0.6984900261714031</v>
      </c>
      <c r="Y70" s="132">
        <f>求节点($C$16:$C$22,G$16:G$22,基础状态预期!L82)</f>
        <v>0.74021762108446498</v>
      </c>
      <c r="Z70" s="139">
        <f>SUMPRODUCT(V70:Y70,基础状态预期!U82:X82)/SUM([2]基础状态预期!$F82:$J82)</f>
        <v>1.452616845560222</v>
      </c>
      <c r="AA70" s="133"/>
      <c r="AD70" s="18">
        <v>67</v>
      </c>
      <c r="AE70" s="140">
        <f>求节点($Q$5:$Q$43,Z$5:Z$43,$AD70)</f>
        <v>1.0066522327140957</v>
      </c>
      <c r="AF70" s="140">
        <f>求节点($Q$50:$Q$88,Z$50:Z$88,$AD70)</f>
        <v>1.0433932727008872</v>
      </c>
      <c r="AG70" s="140">
        <f>求节点($Q$95:$Q$133,Z$95:Z$133,$AD70)</f>
        <v>1.1143814808739929</v>
      </c>
      <c r="AH70" s="140">
        <f>求节点($Q$140:$Q$178,Z$140:Z$178,$AD70)</f>
        <v>1.2200990888203282</v>
      </c>
      <c r="AI70" s="140">
        <f>求节点($Q$185:$Q$223,Z$185:Z$223,$AD70)</f>
        <v>1.2428439172436854</v>
      </c>
      <c r="AL70" s="141">
        <v>23</v>
      </c>
    </row>
    <row r="71" spans="3:47" x14ac:dyDescent="0.15">
      <c r="J71" s="133">
        <v>25</v>
      </c>
      <c r="K71" s="137">
        <f>基础状态预期!C83</f>
        <v>100.40175326279811</v>
      </c>
      <c r="L71" s="132">
        <f>IF(基础状态预期!I83="",0,SUMIFS(D$5:D$11,$C$5:$C$11,"&lt;="&amp;基础状态预期!I83))</f>
        <v>64</v>
      </c>
      <c r="M71" s="132">
        <f>IF(基础状态预期!J83="",0,SUMIFS(E$5:E$11,$C$5:$C$11,"&lt;="&amp;基础状态预期!J83))</f>
        <v>32</v>
      </c>
      <c r="N71" s="132">
        <f>IF(基础状态预期!K83="",0,SUMIFS(F$5:F$11,$C$5:$C$11,"&lt;="&amp;基础状态预期!K83))</f>
        <v>8</v>
      </c>
      <c r="O71" s="132">
        <f>IF(基础状态预期!L83="",0,SUMIFS(G$5:G$11,$C$5:$C$11,"&lt;="&amp;基础状态预期!L83))</f>
        <v>4</v>
      </c>
      <c r="P71" s="131"/>
      <c r="Q71" s="132">
        <f>基础状态预期!C83</f>
        <v>100.40175326279811</v>
      </c>
      <c r="R71" s="137">
        <f>IFERROR([2]基础状态预期!G83*[2]基础状态预期!AA83,0)</f>
        <v>0</v>
      </c>
      <c r="S71" s="137">
        <f>IFERROR([2]基础状态预期!H83*[2]基础状态预期!AB83,0)</f>
        <v>0</v>
      </c>
      <c r="T71" s="137">
        <f>IFERROR([2]基础状态预期!I83*[2]基础状态预期!AC83,0)</f>
        <v>0</v>
      </c>
      <c r="U71" s="137">
        <f>IFERROR([2]基础状态预期!J83*[2]基础状态预期!AD83,0)</f>
        <v>12</v>
      </c>
      <c r="V71" s="132">
        <f>求节点($C$16:$C$22,D$16:D$22,基础状态预期!I83)</f>
        <v>0.34749999999999998</v>
      </c>
      <c r="W71" s="132">
        <f>求节点($C$16:$C$22,E$16:E$22,基础状态预期!J83)</f>
        <v>0.60750000000000004</v>
      </c>
      <c r="X71" s="132">
        <f>求节点($C$16:$C$22,F$16:F$22,基础状态预期!K83)</f>
        <v>0.71504015044167379</v>
      </c>
      <c r="Y71" s="132">
        <f>求节点($C$16:$C$22,G$16:G$22,基础状态预期!L83)</f>
        <v>0.76302619570903985</v>
      </c>
      <c r="Z71" s="139">
        <f>SUMPRODUCT(V71:Y71,基础状态预期!U83:X83)/SUM([2]基础状态预期!$F83:$J83)</f>
        <v>1.4940616945731691</v>
      </c>
      <c r="AA71" s="133"/>
      <c r="AD71" s="18">
        <v>68</v>
      </c>
      <c r="AE71" s="140">
        <f>求节点($Q$5:$Q$43,Z$5:Z$43,$AD71)</f>
        <v>1.014516174917983</v>
      </c>
      <c r="AF71" s="140">
        <f>求节点($Q$50:$Q$88,Z$50:Z$88,$AD71)</f>
        <v>1.0534575750902793</v>
      </c>
      <c r="AG71" s="140">
        <f>求节点($Q$95:$Q$133,Z$95:Z$133,$AD71)</f>
        <v>1.1256227389121034</v>
      </c>
      <c r="AH71" s="140">
        <f>求节点($Q$140:$Q$178,Z$140:Z$178,$AD71)</f>
        <v>1.2175510724853169</v>
      </c>
      <c r="AI71" s="140">
        <f>求节点($Q$185:$Q$223,Z$185:Z$223,$AD71)</f>
        <v>1.2304473432581746</v>
      </c>
      <c r="AL71" s="141">
        <v>24</v>
      </c>
      <c r="AQ71" s="133"/>
    </row>
    <row r="72" spans="3:47" x14ac:dyDescent="0.15">
      <c r="J72" s="133">
        <v>26</v>
      </c>
      <c r="K72" s="137">
        <f>基础状态预期!C84</f>
        <v>104.06236366727887</v>
      </c>
      <c r="L72" s="132">
        <f>IF(基础状态预期!I84="",0,SUMIFS(D$5:D$11,$C$5:$C$11,"&lt;="&amp;基础状态预期!I84))</f>
        <v>64</v>
      </c>
      <c r="M72" s="132">
        <f>IF(基础状态预期!J84="",0,SUMIFS(E$5:E$11,$C$5:$C$11,"&lt;="&amp;基础状态预期!J84))</f>
        <v>32</v>
      </c>
      <c r="N72" s="132">
        <f>IF(基础状态预期!K84="",0,SUMIFS(F$5:F$11,$C$5:$C$11,"&lt;="&amp;基础状态预期!K84))</f>
        <v>8</v>
      </c>
      <c r="O72" s="132">
        <f>IF(基础状态预期!L84="",0,SUMIFS(G$5:G$11,$C$5:$C$11,"&lt;="&amp;基础状态预期!L84))</f>
        <v>4</v>
      </c>
      <c r="P72" s="131"/>
      <c r="Q72" s="132">
        <f>基础状态预期!C84</f>
        <v>104.06236366727887</v>
      </c>
      <c r="R72" s="137">
        <f>IFERROR([2]基础状态预期!G84*[2]基础状态预期!AA84,0)</f>
        <v>0</v>
      </c>
      <c r="S72" s="137">
        <f>IFERROR([2]基础状态预期!H84*[2]基础状态预期!AB84,0)</f>
        <v>0</v>
      </c>
      <c r="T72" s="137">
        <f>IFERROR([2]基础状态预期!I84*[2]基础状态预期!AC84,0)</f>
        <v>0</v>
      </c>
      <c r="U72" s="137">
        <f>IFERROR([2]基础状态预期!J84*[2]基础状态预期!AD84,0)</f>
        <v>12</v>
      </c>
      <c r="V72" s="132">
        <f>求节点($C$16:$C$22,D$16:D$22,基础状态预期!I84)</f>
        <v>0.34749999999999998</v>
      </c>
      <c r="W72" s="132">
        <f>求节点($C$16:$C$22,E$16:E$22,基础状态预期!J84)</f>
        <v>0.60750000000000004</v>
      </c>
      <c r="X72" s="132">
        <f>求节点($C$16:$C$22,F$16:F$22,基础状态预期!K84)</f>
        <v>0.73172398729069532</v>
      </c>
      <c r="Y72" s="132">
        <f>求节点($C$16:$C$22,G$16:G$22,基础状态预期!L84)</f>
        <v>0.78601904649256538</v>
      </c>
      <c r="Z72" s="139">
        <f>SUMPRODUCT(V72:Y72,基础状态预期!U84:X84)/SUM([2]基础状态预期!$F84:$J84)</f>
        <v>1.5358413868505505</v>
      </c>
      <c r="AA72" s="133"/>
      <c r="AD72" s="18">
        <v>69</v>
      </c>
      <c r="AE72" s="140">
        <f>求节点($Q$5:$Q$43,Z$5:Z$43,$AD72)</f>
        <v>1.02238011712187</v>
      </c>
      <c r="AF72" s="140">
        <f>求节点($Q$50:$Q$88,Z$50:Z$88,$AD72)</f>
        <v>1.0632365116000646</v>
      </c>
      <c r="AG72" s="140">
        <f>求节点($Q$95:$Q$133,Z$95:Z$133,$AD72)</f>
        <v>1.1368639969502139</v>
      </c>
      <c r="AH72" s="140">
        <f>求节点($Q$140:$Q$178,Z$140:Z$178,$AD72)</f>
        <v>1.2094758694472545</v>
      </c>
      <c r="AI72" s="140">
        <f>求节点($Q$185:$Q$223,Z$185:Z$223,$AD72)</f>
        <v>1.2245940561064079</v>
      </c>
      <c r="AL72" s="141">
        <v>25</v>
      </c>
      <c r="AQ72" s="133"/>
    </row>
    <row r="73" spans="3:47" x14ac:dyDescent="0.15">
      <c r="J73" s="133">
        <v>27</v>
      </c>
      <c r="K73" s="137">
        <f>基础状态预期!C85</f>
        <v>107.42257994053838</v>
      </c>
      <c r="L73" s="132">
        <f>IF(基础状态预期!I85="",0,SUMIFS(D$5:D$11,$C$5:$C$11,"&lt;="&amp;基础状态预期!I85))</f>
        <v>64</v>
      </c>
      <c r="M73" s="132">
        <f>IF(基础状态预期!J85="",0,SUMIFS(E$5:E$11,$C$5:$C$11,"&lt;="&amp;基础状态预期!J85))</f>
        <v>32</v>
      </c>
      <c r="N73" s="132">
        <f>IF(基础状态预期!K85="",0,SUMIFS(F$5:F$11,$C$5:$C$11,"&lt;="&amp;基础状态预期!K85))</f>
        <v>16</v>
      </c>
      <c r="O73" s="132">
        <f>IF(基础状态预期!L85="",0,SUMIFS(G$5:G$11,$C$5:$C$11,"&lt;="&amp;基础状态预期!L85))</f>
        <v>4</v>
      </c>
      <c r="P73" s="131"/>
      <c r="Q73" s="132">
        <f>基础状态预期!C85</f>
        <v>107.42257994053838</v>
      </c>
      <c r="R73" s="137">
        <f>IFERROR([2]基础状态预期!G85*[2]基础状态预期!AA85,0)</f>
        <v>0</v>
      </c>
      <c r="S73" s="137">
        <f>IFERROR([2]基础状态预期!H85*[2]基础状态预期!AB85,0)</f>
        <v>0</v>
      </c>
      <c r="T73" s="137">
        <f>IFERROR([2]基础状态预期!I85*[2]基础状态预期!AC85,0)</f>
        <v>0</v>
      </c>
      <c r="U73" s="137">
        <f>IFERROR([2]基础状态预期!J85*[2]基础状态预期!AD85,0)</f>
        <v>12</v>
      </c>
      <c r="V73" s="132">
        <f>求节点($C$16:$C$22,D$16:D$22,基础状态预期!I85)</f>
        <v>0.34749999999999998</v>
      </c>
      <c r="W73" s="132">
        <f>求节点($C$16:$C$22,E$16:E$22,基础状态预期!J85)</f>
        <v>0.60750000000000004</v>
      </c>
      <c r="X73" s="132">
        <f>求节点($C$16:$C$22,F$16:F$22,基础状态预期!K85)</f>
        <v>0.745</v>
      </c>
      <c r="Y73" s="132">
        <f>求节点($C$16:$C$22,G$16:G$22,基础状态预期!L85)</f>
        <v>0.80712507604350014</v>
      </c>
      <c r="Z73" s="139">
        <f>SUMPRODUCT(V73:Y73,基础状态预期!U85:X85)/SUM([2]基础状态预期!$F85:$J85)</f>
        <v>1.5728334347246669</v>
      </c>
      <c r="AA73" s="133"/>
      <c r="AD73" s="18">
        <v>70</v>
      </c>
      <c r="AE73" s="140">
        <f>求节点($Q$5:$Q$43,Z$5:Z$43,$AD73)</f>
        <v>1.0284544988808502</v>
      </c>
      <c r="AF73" s="140">
        <f>求节点($Q$50:$Q$88,Z$50:Z$88,$AD73)</f>
        <v>1.069573873646618</v>
      </c>
      <c r="AG73" s="140">
        <f>求节点($Q$95:$Q$133,Z$95:Z$133,$AD73)</f>
        <v>1.1304381587284182</v>
      </c>
      <c r="AH73" s="140">
        <f>求节点($Q$140:$Q$178,Z$140:Z$178,$AD73)</f>
        <v>1.1920866034776414</v>
      </c>
      <c r="AI73" s="140">
        <f>求节点($Q$185:$Q$223,Z$185:Z$223,$AD73)</f>
        <v>1.2257831676741748</v>
      </c>
      <c r="AL73" s="141">
        <v>26</v>
      </c>
      <c r="AQ73" s="133"/>
    </row>
    <row r="74" spans="3:47" x14ac:dyDescent="0.15">
      <c r="J74" s="133">
        <v>28</v>
      </c>
      <c r="K74" s="137">
        <f>基础状态预期!C86</f>
        <v>111.00691759243479</v>
      </c>
      <c r="L74" s="132">
        <f>IF(基础状态预期!I86="",0,SUMIFS(D$5:D$11,$C$5:$C$11,"&lt;="&amp;基础状态预期!I86))</f>
        <v>64</v>
      </c>
      <c r="M74" s="132">
        <f>IF(基础状态预期!J86="",0,SUMIFS(E$5:E$11,$C$5:$C$11,"&lt;="&amp;基础状态预期!J86))</f>
        <v>32</v>
      </c>
      <c r="N74" s="132">
        <f>IF(基础状态预期!K86="",0,SUMIFS(F$5:F$11,$C$5:$C$11,"&lt;="&amp;基础状态预期!K86))</f>
        <v>16</v>
      </c>
      <c r="O74" s="132">
        <f>IF(基础状态预期!L86="",0,SUMIFS(G$5:G$11,$C$5:$C$11,"&lt;="&amp;基础状态预期!L86))</f>
        <v>8</v>
      </c>
      <c r="P74" s="131"/>
      <c r="Q74" s="132">
        <f>基础状态预期!C86</f>
        <v>111.00691759243479</v>
      </c>
      <c r="R74" s="137">
        <f>IFERROR([2]基础状态预期!G86*[2]基础状态预期!AA86,0)</f>
        <v>0</v>
      </c>
      <c r="S74" s="137">
        <f>IFERROR([2]基础状态预期!H86*[2]基础状态预期!AB86,0)</f>
        <v>0</v>
      </c>
      <c r="T74" s="137">
        <f>IFERROR([2]基础状态预期!I86*[2]基础状态预期!AC86,0)</f>
        <v>0</v>
      </c>
      <c r="U74" s="137">
        <f>IFERROR([2]基础状态预期!J86*[2]基础状态预期!AD86,0)</f>
        <v>12</v>
      </c>
      <c r="V74" s="132">
        <f>求节点($C$16:$C$22,D$16:D$22,基础状态预期!I86)</f>
        <v>0.34749999999999998</v>
      </c>
      <c r="W74" s="132">
        <f>求节点($C$16:$C$22,E$16:E$22,基础状态预期!J86)</f>
        <v>0.60750000000000004</v>
      </c>
      <c r="X74" s="132">
        <f>求节点($C$16:$C$22,F$16:F$22,基础状态预期!K86)</f>
        <v>0.745</v>
      </c>
      <c r="Y74" s="132">
        <f>求节点($C$16:$C$22,G$16:G$22,基础状态预期!L86)</f>
        <v>0.82231942303291472</v>
      </c>
      <c r="Z74" s="139">
        <f>SUMPRODUCT(V74:Y74,基础状态预期!U86:X86)/SUM([2]基础状态预期!$F86:$J86)</f>
        <v>1.5930925640438864</v>
      </c>
      <c r="AA74" s="133"/>
      <c r="AD74" s="18">
        <v>71</v>
      </c>
      <c r="AE74" s="140">
        <f>求节点($Q$5:$Q$43,Z$5:Z$43,$AD74)</f>
        <v>1.0341270534831926</v>
      </c>
      <c r="AF74" s="140">
        <f>求节点($Q$50:$Q$88,Z$50:Z$88,$AD74)</f>
        <v>1.0759112356931713</v>
      </c>
      <c r="AG74" s="140">
        <f>求节点($Q$95:$Q$133,Z$95:Z$133,$AD74)</f>
        <v>1.1237072455403136</v>
      </c>
      <c r="AH74" s="140">
        <f>求节点($Q$140:$Q$178,Z$140:Z$178,$AD74)</f>
        <v>1.1746973375080283</v>
      </c>
      <c r="AI74" s="140">
        <f>求节点($Q$185:$Q$223,Z$185:Z$223,$AD74)</f>
        <v>1.2269722792419415</v>
      </c>
      <c r="AL74" s="141">
        <v>27</v>
      </c>
      <c r="AQ74" s="133"/>
    </row>
    <row r="75" spans="3:47" x14ac:dyDescent="0.15">
      <c r="D75" s="99"/>
      <c r="J75" s="133">
        <v>29</v>
      </c>
      <c r="K75" s="137">
        <f>基础状态预期!C87</f>
        <v>114.47614359759058</v>
      </c>
      <c r="L75" s="132">
        <f>IF(基础状态预期!I87="",0,SUMIFS(D$5:D$11,$C$5:$C$11,"&lt;="&amp;基础状态预期!I87))</f>
        <v>64</v>
      </c>
      <c r="M75" s="132">
        <f>IF(基础状态预期!J87="",0,SUMIFS(E$5:E$11,$C$5:$C$11,"&lt;="&amp;基础状态预期!J87))</f>
        <v>32</v>
      </c>
      <c r="N75" s="132">
        <f>IF(基础状态预期!K87="",0,SUMIFS(F$5:F$11,$C$5:$C$11,"&lt;="&amp;基础状态预期!K87))</f>
        <v>16</v>
      </c>
      <c r="O75" s="132">
        <f>IF(基础状态预期!L87="",0,SUMIFS(G$5:G$11,$C$5:$C$11,"&lt;="&amp;基础状态预期!L87))</f>
        <v>8</v>
      </c>
      <c r="P75" s="131"/>
      <c r="Q75" s="132">
        <f>基础状态预期!C87</f>
        <v>114.47614359759058</v>
      </c>
      <c r="R75" s="137">
        <f>IFERROR([2]基础状态预期!G87*[2]基础状态预期!AA87,0)</f>
        <v>0</v>
      </c>
      <c r="S75" s="137">
        <f>IFERROR([2]基础状态预期!H87*[2]基础状态预期!AB87,0)</f>
        <v>0</v>
      </c>
      <c r="T75" s="137">
        <f>IFERROR([2]基础状态预期!I87*[2]基础状态预期!AC87,0)</f>
        <v>0</v>
      </c>
      <c r="U75" s="137">
        <f>IFERROR([2]基础状态预期!J87*[2]基础状态预期!AD87,0)</f>
        <v>12</v>
      </c>
      <c r="V75" s="132">
        <f>求节点($C$16:$C$22,D$16:D$22,基础状态预期!I87)</f>
        <v>0.34749999999999998</v>
      </c>
      <c r="W75" s="132">
        <f>求节点($C$16:$C$22,E$16:E$22,基础状态预期!J87)</f>
        <v>0.60750000000000004</v>
      </c>
      <c r="X75" s="132">
        <f>求节点($C$16:$C$22,F$16:F$22,基础状态预期!K87)</f>
        <v>0.745</v>
      </c>
      <c r="Y75" s="132">
        <f>求节点($C$16:$C$22,G$16:G$22,基础状态预期!L87)</f>
        <v>0.8332147911623986</v>
      </c>
      <c r="Z75" s="139">
        <f>SUMPRODUCT(V75:Y75,基础状态预期!U87:X87)/SUM([2]基础状态预期!$F87:$J87)</f>
        <v>1.6076197215498649</v>
      </c>
      <c r="AA75" s="133"/>
      <c r="AD75" s="18">
        <v>72</v>
      </c>
      <c r="AE75" s="140">
        <f>求节点($Q$5:$Q$43,Z$5:Z$43,$AD75)</f>
        <v>1.039799608085535</v>
      </c>
      <c r="AF75" s="140">
        <f>求节点($Q$50:$Q$88,Z$50:Z$88,$AD75)</f>
        <v>1.0822485977397247</v>
      </c>
      <c r="AG75" s="140">
        <f>求节点($Q$95:$Q$133,Z$95:Z$133,$AD75)</f>
        <v>1.1169763323522091</v>
      </c>
      <c r="AH75" s="140">
        <f>求节点($Q$140:$Q$178,Z$140:Z$178,$AD75)</f>
        <v>1.1641142058094507</v>
      </c>
      <c r="AI75" s="140">
        <f>求节点($Q$185:$Q$223,Z$185:Z$223,$AD75)</f>
        <v>1.2370061175101397</v>
      </c>
      <c r="AL75" s="141">
        <v>28</v>
      </c>
      <c r="AQ75" s="133"/>
    </row>
    <row r="76" spans="3:47" x14ac:dyDescent="0.15">
      <c r="D76" s="99"/>
      <c r="J76" s="133">
        <v>30</v>
      </c>
      <c r="K76" s="137">
        <f>基础状态预期!C88</f>
        <v>118.05724034557241</v>
      </c>
      <c r="L76" s="132">
        <f>IF(基础状态预期!I88="",0,SUMIFS(D$5:D$11,$C$5:$C$11,"&lt;="&amp;基础状态预期!I88))</f>
        <v>64</v>
      </c>
      <c r="M76" s="132">
        <f>IF(基础状态预期!J88="",0,SUMIFS(E$5:E$11,$C$5:$C$11,"&lt;="&amp;基础状态预期!J88))</f>
        <v>32</v>
      </c>
      <c r="N76" s="132">
        <f>IF(基础状态预期!K88="",0,SUMIFS(F$5:F$11,$C$5:$C$11,"&lt;="&amp;基础状态预期!K88))</f>
        <v>16</v>
      </c>
      <c r="O76" s="132">
        <f>IF(基础状态预期!L88="",0,SUMIFS(G$5:G$11,$C$5:$C$11,"&lt;="&amp;基础状态预期!L88))</f>
        <v>8</v>
      </c>
      <c r="P76" s="131"/>
      <c r="Q76" s="132">
        <f>基础状态预期!C88</f>
        <v>118.05724034557241</v>
      </c>
      <c r="R76" s="137">
        <f>IFERROR([2]基础状态预期!G88*[2]基础状态预期!AA88,0)</f>
        <v>0</v>
      </c>
      <c r="S76" s="137">
        <f>IFERROR([2]基础状态预期!H88*[2]基础状态预期!AB88,0)</f>
        <v>0</v>
      </c>
      <c r="T76" s="137">
        <f>IFERROR([2]基础状态预期!I88*[2]基础状态预期!AC88,0)</f>
        <v>0</v>
      </c>
      <c r="U76" s="137">
        <f>IFERROR([2]基础状态预期!J88*[2]基础状态预期!AD88,0)</f>
        <v>12</v>
      </c>
      <c r="V76" s="132">
        <f>求节点($C$16:$C$22,D$16:D$22,基础状态预期!I88)</f>
        <v>0.34749999999999998</v>
      </c>
      <c r="W76" s="132">
        <f>求节点($C$16:$C$22,E$16:E$22,基础状态预期!J88)</f>
        <v>0.60750000000000004</v>
      </c>
      <c r="X76" s="132">
        <f>求节点($C$16:$C$22,F$16:F$22,基础状态预期!K88)</f>
        <v>0.745</v>
      </c>
      <c r="Y76" s="132">
        <f>求节点($C$16:$C$22,G$16:G$22,基础状态预期!L88)</f>
        <v>0.84446149786832481</v>
      </c>
      <c r="Z76" s="139">
        <f>SUMPRODUCT(V76:Y76,基础状态预期!U88:X88)/SUM([2]基础状态预期!$F88:$J88)</f>
        <v>1.6226153304910997</v>
      </c>
      <c r="AA76" s="133"/>
      <c r="AD76" s="18">
        <v>73</v>
      </c>
      <c r="AE76" s="140">
        <f>求节点($Q$5:$Q$43,Z$5:Z$43,$AD76)</f>
        <v>1.0453904629794859</v>
      </c>
      <c r="AF76" s="140">
        <f>求节点($Q$50:$Q$88,Z$50:Z$88,$AD76)</f>
        <v>1.084369106962491</v>
      </c>
      <c r="AG76" s="140">
        <f>求节点($Q$95:$Q$133,Z$95:Z$133,$AD76)</f>
        <v>1.105149335451572</v>
      </c>
      <c r="AH76" s="140">
        <f>求节点($Q$140:$Q$178,Z$140:Z$178,$AD76)</f>
        <v>1.2044080073973524</v>
      </c>
      <c r="AI76" s="140">
        <f>求节点($Q$185:$Q$223,Z$185:Z$223,$AD76)</f>
        <v>1.2760695448579165</v>
      </c>
      <c r="AL76" s="141">
        <v>29</v>
      </c>
      <c r="AQ76" s="133"/>
    </row>
    <row r="77" spans="3:47" x14ac:dyDescent="0.15">
      <c r="C77" s="125"/>
      <c r="D77" s="99"/>
      <c r="J77" s="133">
        <v>31</v>
      </c>
      <c r="K77" s="137">
        <f>基础状态预期!C89</f>
        <v>121.49411884885473</v>
      </c>
      <c r="L77" s="132">
        <f>IF(基础状态预期!I89="",0,SUMIFS(D$5:D$11,$C$5:$C$11,"&lt;="&amp;基础状态预期!I89))</f>
        <v>64</v>
      </c>
      <c r="M77" s="132">
        <f>IF(基础状态预期!J89="",0,SUMIFS(E$5:E$11,$C$5:$C$11,"&lt;="&amp;基础状态预期!J89))</f>
        <v>32</v>
      </c>
      <c r="N77" s="132">
        <f>IF(基础状态预期!K89="",0,SUMIFS(F$5:F$11,$C$5:$C$11,"&lt;="&amp;基础状态预期!K89))</f>
        <v>16</v>
      </c>
      <c r="O77" s="132">
        <f>IF(基础状态预期!L89="",0,SUMIFS(G$5:G$11,$C$5:$C$11,"&lt;="&amp;基础状态预期!L89))</f>
        <v>8</v>
      </c>
      <c r="P77" s="131"/>
      <c r="Q77" s="132">
        <f>基础状态预期!C89</f>
        <v>121.49411884885473</v>
      </c>
      <c r="R77" s="137">
        <f>IFERROR([2]基础状态预期!G89*[2]基础状态预期!AA89,0)</f>
        <v>0</v>
      </c>
      <c r="S77" s="137">
        <f>IFERROR([2]基础状态预期!H89*[2]基础状态预期!AB89,0)</f>
        <v>0</v>
      </c>
      <c r="T77" s="137">
        <f>IFERROR([2]基础状态预期!I89*[2]基础状态预期!AC89,0)</f>
        <v>0</v>
      </c>
      <c r="U77" s="137">
        <f>IFERROR([2]基础状态预期!J89*[2]基础状态预期!AD89,0)</f>
        <v>12</v>
      </c>
      <c r="V77" s="132">
        <f>求节点($C$16:$C$22,D$16:D$22,基础状态预期!I89)</f>
        <v>0.34749999999999998</v>
      </c>
      <c r="W77" s="132">
        <f>求节点($C$16:$C$22,E$16:E$22,基础状态预期!J89)</f>
        <v>0.60750000000000004</v>
      </c>
      <c r="X77" s="132">
        <f>求节点($C$16:$C$22,F$16:F$22,基础状态预期!K89)</f>
        <v>0.745</v>
      </c>
      <c r="Y77" s="132">
        <f>求节点($C$16:$C$22,G$16:G$22,基础状态预期!L89)</f>
        <v>0.85525527620790853</v>
      </c>
      <c r="Z77" s="139">
        <f>SUMPRODUCT(V77:Y77,基础状态预期!U89:X89)/SUM([2]基础状态预期!$F89:$J89)</f>
        <v>1.6370070349438779</v>
      </c>
      <c r="AA77" s="133"/>
      <c r="AD77" s="18">
        <v>74</v>
      </c>
      <c r="AE77" s="140">
        <f>求节点($Q$5:$Q$43,Z$5:Z$43,$AD77)</f>
        <v>1.0509321154641695</v>
      </c>
      <c r="AF77" s="140">
        <f>求节点($Q$50:$Q$88,Z$50:Z$88,$AD77)</f>
        <v>1.0860004596891597</v>
      </c>
      <c r="AG77" s="140">
        <f>求节点($Q$95:$Q$133,Z$95:Z$133,$AD77)</f>
        <v>1.0917871546915576</v>
      </c>
      <c r="AH77" s="140">
        <f>求节点($Q$140:$Q$178,Z$140:Z$178,$AD77)</f>
        <v>1.2447018089852542</v>
      </c>
      <c r="AI77" s="140">
        <f>求节点($Q$185:$Q$223,Z$185:Z$223,$AD77)</f>
        <v>1.315132972205693</v>
      </c>
      <c r="AL77" s="141">
        <v>30</v>
      </c>
      <c r="AQ77" s="133"/>
    </row>
    <row r="78" spans="3:47" x14ac:dyDescent="0.15">
      <c r="C78" s="125"/>
      <c r="D78" s="99"/>
      <c r="J78" s="133">
        <v>32</v>
      </c>
      <c r="K78" s="137">
        <f>基础状态预期!C90</f>
        <v>125.03100311549058</v>
      </c>
      <c r="L78" s="132">
        <f>IF(基础状态预期!I90="",0,SUMIFS(D$5:D$11,$C$5:$C$11,"&lt;="&amp;基础状态预期!I90))</f>
        <v>64</v>
      </c>
      <c r="M78" s="132">
        <f>IF(基础状态预期!J90="",0,SUMIFS(E$5:E$11,$C$5:$C$11,"&lt;="&amp;基础状态预期!J90))</f>
        <v>32</v>
      </c>
      <c r="N78" s="132">
        <f>IF(基础状态预期!K90="",0,SUMIFS(F$5:F$11,$C$5:$C$11,"&lt;="&amp;基础状态预期!K90))</f>
        <v>16</v>
      </c>
      <c r="O78" s="132">
        <f>IF(基础状态预期!L90="",0,SUMIFS(G$5:G$11,$C$5:$C$11,"&lt;="&amp;基础状态预期!L90))</f>
        <v>8</v>
      </c>
      <c r="P78" s="131"/>
      <c r="Q78" s="132">
        <f>基础状态预期!C90</f>
        <v>125.03100311549058</v>
      </c>
      <c r="R78" s="137">
        <f>IFERROR([2]基础状态预期!G90*[2]基础状态预期!AA90,0)</f>
        <v>0</v>
      </c>
      <c r="S78" s="137">
        <f>IFERROR([2]基础状态预期!H90*[2]基础状态预期!AB90,0)</f>
        <v>0</v>
      </c>
      <c r="T78" s="137">
        <f>IFERROR([2]基础状态预期!I90*[2]基础状态预期!AC90,0)</f>
        <v>0</v>
      </c>
      <c r="U78" s="137">
        <f>IFERROR([2]基础状态预期!J90*[2]基础状态预期!AD90,0)</f>
        <v>12</v>
      </c>
      <c r="V78" s="132">
        <f>求节点($C$16:$C$22,D$16:D$22,基础状态预期!I90)</f>
        <v>0.34749999999999998</v>
      </c>
      <c r="W78" s="132">
        <f>求节点($C$16:$C$22,E$16:E$22,基础状态预期!J90)</f>
        <v>0.60750000000000004</v>
      </c>
      <c r="X78" s="132">
        <f>求节点($C$16:$C$22,F$16:F$22,基础状态预期!K90)</f>
        <v>0.745</v>
      </c>
      <c r="Y78" s="132">
        <f>求节点($C$16:$C$22,G$16:G$22,基础状态预期!L90)</f>
        <v>0.86636313025348166</v>
      </c>
      <c r="Z78" s="139">
        <f>SUMPRODUCT(V78:Y78,基础状态预期!U90:X90)/SUM([2]基础状态预期!$F90:$J90)</f>
        <v>1.6518175070046421</v>
      </c>
      <c r="AA78" s="133"/>
      <c r="AD78" s="18">
        <v>75</v>
      </c>
      <c r="AE78" s="140">
        <f>求节点($Q$5:$Q$43,Z$5:Z$43,$AD78)</f>
        <v>1.0564708908562364</v>
      </c>
      <c r="AF78" s="140">
        <f>求节点($Q$50:$Q$88,Z$50:Z$88,$AD78)</f>
        <v>1.0852647368699957</v>
      </c>
      <c r="AG78" s="140">
        <f>求节点($Q$95:$Q$133,Z$95:Z$133,$AD78)</f>
        <v>1.0842731362181288</v>
      </c>
      <c r="AH78" s="140">
        <f>求节点($Q$140:$Q$178,Z$140:Z$178,$AD78)</f>
        <v>1.2779724339465319</v>
      </c>
      <c r="AI78" s="140">
        <f>求节点($Q$185:$Q$223,Z$185:Z$223,$AD78)</f>
        <v>1.3514223321869521</v>
      </c>
      <c r="AL78" s="141">
        <v>31</v>
      </c>
      <c r="AQ78" s="133"/>
    </row>
    <row r="79" spans="3:47" x14ac:dyDescent="0.15">
      <c r="C79" s="125"/>
      <c r="D79" s="99"/>
      <c r="J79" s="133">
        <v>33</v>
      </c>
      <c r="K79" s="137">
        <f>基础状态预期!C91</f>
        <v>128.62542789463421</v>
      </c>
      <c r="L79" s="132">
        <f>IF(基础状态预期!I91="",0,SUMIFS(D$5:D$11,$C$5:$C$11,"&lt;="&amp;基础状态预期!I91))</f>
        <v>64</v>
      </c>
      <c r="M79" s="132">
        <f>IF(基础状态预期!J91="",0,SUMIFS(E$5:E$11,$C$5:$C$11,"&lt;="&amp;基础状态预期!J91))</f>
        <v>32</v>
      </c>
      <c r="N79" s="132">
        <f>IF(基础状态预期!K91="",0,SUMIFS(F$5:F$11,$C$5:$C$11,"&lt;="&amp;基础状态预期!K91))</f>
        <v>16</v>
      </c>
      <c r="O79" s="132">
        <f>IF(基础状态预期!L91="",0,SUMIFS(G$5:G$11,$C$5:$C$11,"&lt;="&amp;基础状态预期!L91))</f>
        <v>8</v>
      </c>
      <c r="P79" s="131"/>
      <c r="Q79" s="132">
        <f>基础状态预期!C91</f>
        <v>128.62542789463421</v>
      </c>
      <c r="R79" s="137">
        <f>IFERROR([2]基础状态预期!G91*[2]基础状态预期!AA91,0)</f>
        <v>0</v>
      </c>
      <c r="S79" s="137">
        <f>IFERROR([2]基础状态预期!H91*[2]基础状态预期!AB91,0)</f>
        <v>0</v>
      </c>
      <c r="T79" s="137">
        <f>IFERROR([2]基础状态预期!I91*[2]基础状态预期!AC91,0)</f>
        <v>0</v>
      </c>
      <c r="U79" s="137">
        <f>IFERROR([2]基础状态预期!J91*[2]基础状态预期!AD91,0)</f>
        <v>12</v>
      </c>
      <c r="V79" s="132">
        <f>求节点($C$16:$C$22,D$16:D$22,基础状态预期!I91)</f>
        <v>0.34749999999999998</v>
      </c>
      <c r="W79" s="132">
        <f>求节点($C$16:$C$22,E$16:E$22,基础状态预期!J91)</f>
        <v>0.60750000000000004</v>
      </c>
      <c r="X79" s="132">
        <f>求节点($C$16:$C$22,F$16:F$22,基础状态预期!K91)</f>
        <v>0.745</v>
      </c>
      <c r="Y79" s="132">
        <f>求节点($C$16:$C$22,G$16:G$22,基础状态预期!L91)</f>
        <v>0.87765169465496695</v>
      </c>
      <c r="Z79" s="139">
        <f>SUMPRODUCT(V79:Y79,基础状态预期!U91:X91)/SUM([2]基础状态预期!$F91:$J91)</f>
        <v>1.6668689262066225</v>
      </c>
      <c r="AA79" s="133"/>
      <c r="AD79" s="18">
        <v>76</v>
      </c>
      <c r="AE79" s="140">
        <f>求节点($Q$5:$Q$43,Z$5:Z$43,$AD79)</f>
        <v>1.0602088054185401</v>
      </c>
      <c r="AF79" s="140">
        <f>求节点($Q$50:$Q$88,Z$50:Z$88,$AD79)</f>
        <v>1.0777906189257755</v>
      </c>
      <c r="AG79" s="140">
        <f>求节点($Q$95:$Q$133,Z$95:Z$133,$AD79)</f>
        <v>1.1076438922338918</v>
      </c>
      <c r="AH79" s="140">
        <f>求节点($Q$140:$Q$178,Z$140:Z$178,$AD79)</f>
        <v>1.3044032762654603</v>
      </c>
      <c r="AI79" s="140">
        <f>求节点($Q$185:$Q$223,Z$185:Z$223,$AD79)</f>
        <v>1.3860755246835208</v>
      </c>
      <c r="AL79" s="141">
        <v>32</v>
      </c>
      <c r="AQ79" s="133"/>
    </row>
    <row r="80" spans="3:47" x14ac:dyDescent="0.15">
      <c r="C80" s="125"/>
      <c r="D80" s="99"/>
      <c r="J80" s="133">
        <v>34</v>
      </c>
      <c r="K80" s="137">
        <f>基础状态预期!C92</f>
        <v>132.09902390525281</v>
      </c>
      <c r="L80" s="132">
        <f>IF(基础状态预期!I92="",0,SUMIFS(D$5:D$11,$C$5:$C$11,"&lt;="&amp;基础状态预期!I92))</f>
        <v>64</v>
      </c>
      <c r="M80" s="132">
        <f>IF(基础状态预期!J92="",0,SUMIFS(E$5:E$11,$C$5:$C$11,"&lt;="&amp;基础状态预期!J92))</f>
        <v>32</v>
      </c>
      <c r="N80" s="132">
        <f>IF(基础状态预期!K92="",0,SUMIFS(F$5:F$11,$C$5:$C$11,"&lt;="&amp;基础状态预期!K92))</f>
        <v>16</v>
      </c>
      <c r="O80" s="132">
        <f>IF(基础状态预期!L92="",0,SUMIFS(G$5:G$11,$C$5:$C$11,"&lt;="&amp;基础状态预期!L92))</f>
        <v>8</v>
      </c>
      <c r="P80" s="131"/>
      <c r="Q80" s="132">
        <f>基础状态预期!C92</f>
        <v>132.09902390525281</v>
      </c>
      <c r="R80" s="137">
        <f>IFERROR([2]基础状态预期!G92*[2]基础状态预期!AA92,0)</f>
        <v>0</v>
      </c>
      <c r="S80" s="137">
        <f>IFERROR([2]基础状态预期!H92*[2]基础状态预期!AB92,0)</f>
        <v>0</v>
      </c>
      <c r="T80" s="137">
        <f>IFERROR([2]基础状态预期!I92*[2]基础状态预期!AC92,0)</f>
        <v>0</v>
      </c>
      <c r="U80" s="137">
        <f>IFERROR([2]基础状态预期!J92*[2]基础状态预期!AD92,0)</f>
        <v>12</v>
      </c>
      <c r="V80" s="132">
        <f>求节点($C$16:$C$22,D$16:D$22,基础状态预期!I92)</f>
        <v>0.34749999999999998</v>
      </c>
      <c r="W80" s="132">
        <f>求节点($C$16:$C$22,E$16:E$22,基础状态预期!J92)</f>
        <v>0.60750000000000004</v>
      </c>
      <c r="X80" s="132">
        <f>求节点($C$16:$C$22,F$16:F$22,基础状态预期!K92)</f>
        <v>0.745</v>
      </c>
      <c r="Y80" s="132">
        <f>求节点($C$16:$C$22,G$16:G$22,基础状态预期!L92)</f>
        <v>0.88856078711897801</v>
      </c>
      <c r="Z80" s="139">
        <f>SUMPRODUCT(V80:Y80,基础状态预期!U92:X92)/SUM([2]基础状态预期!$F92:$J92)</f>
        <v>1.6814143828253041</v>
      </c>
      <c r="AA80" s="133"/>
      <c r="AD80" s="18">
        <v>77</v>
      </c>
      <c r="AE80" s="140">
        <f>求节点($Q$5:$Q$43,Z$5:Z$43,$AD80)</f>
        <v>1.0639467199808437</v>
      </c>
      <c r="AF80" s="140">
        <f>求节点($Q$50:$Q$88,Z$50:Z$88,$AD80)</f>
        <v>1.0703165009815554</v>
      </c>
      <c r="AG80" s="140">
        <f>求节点($Q$95:$Q$133,Z$95:Z$133,$AD80)</f>
        <v>1.1310146482496548</v>
      </c>
      <c r="AH80" s="140">
        <f>求节点($Q$140:$Q$178,Z$140:Z$178,$AD80)</f>
        <v>1.3308341185843886</v>
      </c>
      <c r="AI80" s="140">
        <f>求节点($Q$185:$Q$223,Z$185:Z$223,$AD80)</f>
        <v>1.4207287171800898</v>
      </c>
      <c r="AL80" s="141">
        <v>33</v>
      </c>
      <c r="AQ80" s="133"/>
    </row>
    <row r="81" spans="3:47" x14ac:dyDescent="0.15">
      <c r="C81" s="125"/>
      <c r="D81" s="99"/>
      <c r="J81" s="133">
        <v>35</v>
      </c>
      <c r="K81" s="137">
        <f>基础状态预期!C93</f>
        <v>135.61521761503846</v>
      </c>
      <c r="L81" s="132">
        <f>IF(基础状态预期!I93="",0,SUMIFS(D$5:D$11,$C$5:$C$11,"&lt;="&amp;基础状态预期!I93))</f>
        <v>64</v>
      </c>
      <c r="M81" s="132">
        <f>IF(基础状态预期!J93="",0,SUMIFS(E$5:E$11,$C$5:$C$11,"&lt;="&amp;基础状态预期!J93))</f>
        <v>32</v>
      </c>
      <c r="N81" s="132">
        <f>IF(基础状态预期!K93="",0,SUMIFS(F$5:F$11,$C$5:$C$11,"&lt;="&amp;基础状态预期!K93))</f>
        <v>16</v>
      </c>
      <c r="O81" s="132">
        <f>IF(基础状态预期!L93="",0,SUMIFS(G$5:G$11,$C$5:$C$11,"&lt;="&amp;基础状态预期!L93))</f>
        <v>8</v>
      </c>
      <c r="P81" s="131"/>
      <c r="Q81" s="132">
        <f>基础状态预期!C93</f>
        <v>135.61521761503846</v>
      </c>
      <c r="R81" s="137">
        <f>IFERROR([2]基础状态预期!G93*[2]基础状态预期!AA93,0)</f>
        <v>0</v>
      </c>
      <c r="S81" s="137">
        <f>IFERROR([2]基础状态预期!H93*[2]基础状态预期!AB93,0)</f>
        <v>0</v>
      </c>
      <c r="T81" s="137">
        <f>IFERROR([2]基础状态预期!I93*[2]基础状态预期!AC93,0)</f>
        <v>0</v>
      </c>
      <c r="U81" s="137">
        <f>IFERROR([2]基础状态预期!J93*[2]基础状态预期!AD93,0)</f>
        <v>12</v>
      </c>
      <c r="V81" s="132">
        <f>求节点($C$16:$C$22,D$16:D$22,基础状态预期!I93)</f>
        <v>0.34749999999999998</v>
      </c>
      <c r="W81" s="132">
        <f>求节点($C$16:$C$22,E$16:E$22,基础状态预期!J93)</f>
        <v>0.60750000000000004</v>
      </c>
      <c r="X81" s="132">
        <f>求节点($C$16:$C$22,F$16:F$22,基础状态预期!K93)</f>
        <v>0.745</v>
      </c>
      <c r="Y81" s="132">
        <f>求节点($C$16:$C$22,G$16:G$22,基础状态预期!L93)</f>
        <v>0.8996036608970932</v>
      </c>
      <c r="Z81" s="139">
        <f>SUMPRODUCT(V81:Y81,基础状态预期!U93:X93)/SUM([2]基础状态预期!$F93:$J93)</f>
        <v>1.6961382145294577</v>
      </c>
      <c r="AA81" s="133"/>
      <c r="AD81" s="18">
        <v>78</v>
      </c>
      <c r="AE81" s="140">
        <f>求节点($Q$5:$Q$43,Z$5:Z$43,$AD81)</f>
        <v>1.0674736228822013</v>
      </c>
      <c r="AF81" s="140">
        <f>求节点($Q$50:$Q$88,Z$50:Z$88,$AD81)</f>
        <v>1.0738841539123485</v>
      </c>
      <c r="AG81" s="140">
        <f>求节点($Q$95:$Q$133,Z$95:Z$133,$AD81)</f>
        <v>1.1561789248118446</v>
      </c>
      <c r="AH81" s="140">
        <f>求节点($Q$140:$Q$178,Z$140:Z$178,$AD81)</f>
        <v>1.3589502329045622</v>
      </c>
      <c r="AI81" s="140">
        <f>求节点($Q$185:$Q$223,Z$185:Z$223,$AD81)</f>
        <v>1.4446156557703109</v>
      </c>
      <c r="AL81" s="141">
        <v>34</v>
      </c>
      <c r="AQ81" s="133"/>
    </row>
    <row r="82" spans="3:47" x14ac:dyDescent="0.15">
      <c r="C82" s="125"/>
      <c r="D82" s="99"/>
      <c r="J82" s="133">
        <v>36</v>
      </c>
      <c r="K82" s="137">
        <f>基础状态预期!C94</f>
        <v>139.08794136138388</v>
      </c>
      <c r="L82" s="132">
        <f>IF(基础状态预期!I94="",0,SUMIFS(D$5:D$11,$C$5:$C$11,"&lt;="&amp;基础状态预期!I94))</f>
        <v>64</v>
      </c>
      <c r="M82" s="132">
        <f>IF(基础状态预期!J94="",0,SUMIFS(E$5:E$11,$C$5:$C$11,"&lt;="&amp;基础状态预期!J94))</f>
        <v>32</v>
      </c>
      <c r="N82" s="132">
        <f>IF(基础状态预期!K94="",0,SUMIFS(F$5:F$11,$C$5:$C$11,"&lt;="&amp;基础状态预期!K94))</f>
        <v>16</v>
      </c>
      <c r="O82" s="132">
        <f>IF(基础状态预期!L94="",0,SUMIFS(G$5:G$11,$C$5:$C$11,"&lt;="&amp;基础状态预期!L94))</f>
        <v>8</v>
      </c>
      <c r="P82" s="131"/>
      <c r="Q82" s="132">
        <f>基础状态预期!C94</f>
        <v>139.08794136138388</v>
      </c>
      <c r="R82" s="137">
        <f>IFERROR([2]基础状态预期!G94*[2]基础状态预期!AA94,0)</f>
        <v>0</v>
      </c>
      <c r="S82" s="137">
        <f>IFERROR([2]基础状态预期!H94*[2]基础状态预期!AB94,0)</f>
        <v>0</v>
      </c>
      <c r="T82" s="137">
        <f>IFERROR([2]基础状态预期!I94*[2]基础状态预期!AC94,0)</f>
        <v>0</v>
      </c>
      <c r="U82" s="137">
        <f>IFERROR([2]基础状态预期!J94*[2]基础状态预期!AD94,0)</f>
        <v>12</v>
      </c>
      <c r="V82" s="132">
        <f>求节点($C$16:$C$22,D$16:D$22,基础状态预期!I94)</f>
        <v>0.34749999999999998</v>
      </c>
      <c r="W82" s="132">
        <f>求节点($C$16:$C$22,E$16:E$22,基础状态预期!J94)</f>
        <v>0.60750000000000004</v>
      </c>
      <c r="X82" s="132">
        <f>求节点($C$16:$C$22,F$16:F$22,基础状态预期!K94)</f>
        <v>0.745</v>
      </c>
      <c r="Y82" s="132">
        <f>求节点($C$16:$C$22,G$16:G$22,基础状态预期!L94)</f>
        <v>0.91051001394881226</v>
      </c>
      <c r="Z82" s="139">
        <f>SUMPRODUCT(V82:Y82,基础状态预期!U94:X94)/SUM([2]基础状态预期!$F94:$J94)</f>
        <v>1.7106800185984163</v>
      </c>
      <c r="AA82" s="133"/>
      <c r="AD82" s="18">
        <v>79</v>
      </c>
      <c r="AE82" s="140">
        <f>求节点($Q$5:$Q$43,Z$5:Z$43,$AD82)</f>
        <v>1.069519274016727</v>
      </c>
      <c r="AF82" s="140">
        <f>求节点($Q$50:$Q$88,Z$50:Z$88,$AD82)</f>
        <v>1.0946963417120754</v>
      </c>
      <c r="AG82" s="140">
        <f>求节点($Q$95:$Q$133,Z$95:Z$133,$AD82)</f>
        <v>1.1854863990667153</v>
      </c>
      <c r="AH82" s="140">
        <f>求节点($Q$140:$Q$178,Z$140:Z$178,$AD82)</f>
        <v>1.3879074166189675</v>
      </c>
      <c r="AI82" s="140">
        <f>求节点($Q$185:$Q$223,Z$185:Z$223,$AD82)</f>
        <v>1.4652086213913282</v>
      </c>
      <c r="AL82" s="141">
        <v>35</v>
      </c>
      <c r="AQ82" s="133"/>
    </row>
    <row r="83" spans="3:47" x14ac:dyDescent="0.15">
      <c r="C83" s="125"/>
      <c r="D83" s="99"/>
      <c r="J83" s="133">
        <v>37</v>
      </c>
      <c r="K83" s="137">
        <f>基础状态预期!C95</f>
        <v>142.60670974426387</v>
      </c>
      <c r="L83" s="132">
        <f>IF(基础状态预期!I95="",0,SUMIFS(D$5:D$11,$C$5:$C$11,"&lt;="&amp;基础状态预期!I95))</f>
        <v>64</v>
      </c>
      <c r="M83" s="132">
        <f>IF(基础状态预期!J95="",0,SUMIFS(E$5:E$11,$C$5:$C$11,"&lt;="&amp;基础状态预期!J95))</f>
        <v>32</v>
      </c>
      <c r="N83" s="132">
        <f>IF(基础状态预期!K95="",0,SUMIFS(F$5:F$11,$C$5:$C$11,"&lt;="&amp;基础状态预期!K95))</f>
        <v>16</v>
      </c>
      <c r="O83" s="132">
        <f>IF(基础状态预期!L95="",0,SUMIFS(G$5:G$11,$C$5:$C$11,"&lt;="&amp;基础状态预期!L95))</f>
        <v>16</v>
      </c>
      <c r="P83" s="131"/>
      <c r="Q83" s="132">
        <f>基础状态预期!C95</f>
        <v>142.60670974426387</v>
      </c>
      <c r="R83" s="137">
        <f>IFERROR([2]基础状态预期!G95*[2]基础状态预期!AA95,0)</f>
        <v>0</v>
      </c>
      <c r="S83" s="137">
        <f>IFERROR([2]基础状态预期!H95*[2]基础状态预期!AB95,0)</f>
        <v>0</v>
      </c>
      <c r="T83" s="137">
        <f>IFERROR([2]基础状态预期!I95*[2]基础状态预期!AC95,0)</f>
        <v>0</v>
      </c>
      <c r="U83" s="137">
        <f>IFERROR([2]基础状态预期!J95*[2]基础状态预期!AD95,0)</f>
        <v>12</v>
      </c>
      <c r="V83" s="132">
        <f>求节点($C$16:$C$22,D$16:D$22,基础状态预期!I95)</f>
        <v>0.34749999999999998</v>
      </c>
      <c r="W83" s="132">
        <f>求节点($C$16:$C$22,E$16:E$22,基础状态预期!J95)</f>
        <v>0.60750000000000004</v>
      </c>
      <c r="X83" s="132">
        <f>求节点($C$16:$C$22,F$16:F$22,基础状态预期!K95)</f>
        <v>0.745</v>
      </c>
      <c r="Y83" s="132">
        <f>求节点($C$16:$C$22,G$16:G$22,基础状态预期!L95)</f>
        <v>0.91749999999999998</v>
      </c>
      <c r="Z83" s="139">
        <f>SUMPRODUCT(V83:Y83,基础状态预期!U95:X95)/SUM([2]基础状态预期!$F95:$J95)</f>
        <v>1.72</v>
      </c>
      <c r="AA83" s="133"/>
      <c r="AD83" s="18">
        <v>80</v>
      </c>
      <c r="AE83" s="140">
        <f>求节点($Q$5:$Q$43,Z$5:Z$43,$AD83)</f>
        <v>1.0715649251512525</v>
      </c>
      <c r="AF83" s="140">
        <f>求节点($Q$50:$Q$88,Z$50:Z$88,$AD83)</f>
        <v>1.1155396656601881</v>
      </c>
      <c r="AG83" s="140">
        <f>求节点($Q$95:$Q$133,Z$95:Z$133,$AD83)</f>
        <v>1.2147938733215862</v>
      </c>
      <c r="AH83" s="140">
        <f>求节点($Q$140:$Q$178,Z$140:Z$178,$AD83)</f>
        <v>1.4159123926217372</v>
      </c>
      <c r="AI83" s="140">
        <f>求节点($Q$185:$Q$223,Z$185:Z$223,$AD83)</f>
        <v>1.4855397373075858</v>
      </c>
      <c r="AL83" s="141">
        <v>36</v>
      </c>
      <c r="AQ83" s="133"/>
    </row>
    <row r="84" spans="3:47" x14ac:dyDescent="0.15">
      <c r="C84" s="125"/>
      <c r="D84" s="99"/>
      <c r="J84" s="133">
        <v>38</v>
      </c>
      <c r="K84" s="137">
        <f>基础状态预期!C96</f>
        <v>146.07830147206653</v>
      </c>
      <c r="L84" s="132">
        <f>IF(基础状态预期!I96="",0,SUMIFS(D$5:D$11,$C$5:$C$11,"&lt;="&amp;基础状态预期!I96))</f>
        <v>64</v>
      </c>
      <c r="M84" s="132">
        <f>IF(基础状态预期!J96="",0,SUMIFS(E$5:E$11,$C$5:$C$11,"&lt;="&amp;基础状态预期!J96))</f>
        <v>32</v>
      </c>
      <c r="N84" s="132">
        <f>IF(基础状态预期!K96="",0,SUMIFS(F$5:F$11,$C$5:$C$11,"&lt;="&amp;基础状态预期!K96))</f>
        <v>16</v>
      </c>
      <c r="O84" s="132">
        <f>IF(基础状态预期!L96="",0,SUMIFS(G$5:G$11,$C$5:$C$11,"&lt;="&amp;基础状态预期!L96))</f>
        <v>16</v>
      </c>
      <c r="P84" s="131"/>
      <c r="Q84" s="132">
        <f>基础状态预期!C96</f>
        <v>146.07830147206653</v>
      </c>
      <c r="R84" s="137">
        <f>IFERROR([2]基础状态预期!G96*[2]基础状态预期!AA96,0)</f>
        <v>0</v>
      </c>
      <c r="S84" s="137">
        <f>IFERROR([2]基础状态预期!H96*[2]基础状态预期!AB96,0)</f>
        <v>0</v>
      </c>
      <c r="T84" s="137">
        <f>IFERROR([2]基础状态预期!I96*[2]基础状态预期!AC96,0)</f>
        <v>0</v>
      </c>
      <c r="U84" s="137">
        <f>IFERROR([2]基础状态预期!J96*[2]基础状态预期!AD96,0)</f>
        <v>12</v>
      </c>
      <c r="V84" s="132">
        <f>求节点($C$16:$C$22,D$16:D$22,基础状态预期!I96)</f>
        <v>0.34749999999999998</v>
      </c>
      <c r="W84" s="132">
        <f>求节点($C$16:$C$22,E$16:E$22,基础状态预期!J96)</f>
        <v>0.60750000000000004</v>
      </c>
      <c r="X84" s="132">
        <f>求节点($C$16:$C$22,F$16:F$22,基础状态预期!K96)</f>
        <v>0.745</v>
      </c>
      <c r="Y84" s="132">
        <f>求节点($C$16:$C$22,G$16:G$22,基础状态预期!L96)</f>
        <v>0.91749999999999998</v>
      </c>
      <c r="Z84" s="139">
        <f>SUMPRODUCT(V84:Y84,基础状态预期!U96:X96)/SUM([2]基础状态预期!$F96:$J96)</f>
        <v>1.72</v>
      </c>
      <c r="AA84" s="133"/>
      <c r="AD84" s="18">
        <v>81</v>
      </c>
      <c r="AE84" s="140">
        <f>求节点($Q$5:$Q$43,Z$5:Z$43,$AD84)</f>
        <v>1.0883515269843909</v>
      </c>
      <c r="AF84" s="140">
        <f>求节点($Q$50:$Q$88,Z$50:Z$88,$AD84)</f>
        <v>1.1418487299513738</v>
      </c>
      <c r="AG84" s="140">
        <f>求节点($Q$95:$Q$133,Z$95:Z$133,$AD84)</f>
        <v>1.2413243912082259</v>
      </c>
      <c r="AH84" s="140">
        <f>求节点($Q$140:$Q$178,Z$140:Z$178,$AD84)</f>
        <v>1.4397677295983766</v>
      </c>
      <c r="AI84" s="140">
        <f>求节点($Q$185:$Q$223,Z$185:Z$223,$AD84)</f>
        <v>1.5051782097149133</v>
      </c>
      <c r="AL84" s="141">
        <v>37</v>
      </c>
      <c r="AQ84" s="133"/>
    </row>
    <row r="85" spans="3:47" x14ac:dyDescent="0.15">
      <c r="C85" s="125"/>
      <c r="D85" s="99"/>
      <c r="J85" s="133">
        <v>39</v>
      </c>
      <c r="K85" s="137">
        <f>基础状态预期!C97</f>
        <v>149.61701338734093</v>
      </c>
      <c r="L85" s="132">
        <f>IF(基础状态预期!I97="",0,SUMIFS(D$5:D$11,$C$5:$C$11,"&lt;="&amp;基础状态预期!I97))</f>
        <v>64</v>
      </c>
      <c r="M85" s="132">
        <f>IF(基础状态预期!J97="",0,SUMIFS(E$5:E$11,$C$5:$C$11,"&lt;="&amp;基础状态预期!J97))</f>
        <v>32</v>
      </c>
      <c r="N85" s="132">
        <f>IF(基础状态预期!K97="",0,SUMIFS(F$5:F$11,$C$5:$C$11,"&lt;="&amp;基础状态预期!K97))</f>
        <v>16</v>
      </c>
      <c r="O85" s="132">
        <f>IF(基础状态预期!L97="",0,SUMIFS(G$5:G$11,$C$5:$C$11,"&lt;="&amp;基础状态预期!L97))</f>
        <v>16</v>
      </c>
      <c r="P85" s="131"/>
      <c r="Q85" s="132">
        <f>基础状态预期!C97</f>
        <v>149.61701338734093</v>
      </c>
      <c r="R85" s="137">
        <f>IFERROR([2]基础状态预期!G97*[2]基础状态预期!AA97,0)</f>
        <v>0</v>
      </c>
      <c r="S85" s="137">
        <f>IFERROR([2]基础状态预期!H97*[2]基础状态预期!AB97,0)</f>
        <v>0</v>
      </c>
      <c r="T85" s="137">
        <f>IFERROR([2]基础状态预期!I97*[2]基础状态预期!AC97,0)</f>
        <v>0</v>
      </c>
      <c r="U85" s="137">
        <f>IFERROR([2]基础状态预期!J97*[2]基础状态预期!AD97,0)</f>
        <v>12</v>
      </c>
      <c r="V85" s="132">
        <f>求节点($C$16:$C$22,D$16:D$22,基础状态预期!I97)</f>
        <v>0.34749999999999998</v>
      </c>
      <c r="W85" s="132">
        <f>求节点($C$16:$C$22,E$16:E$22,基础状态预期!J97)</f>
        <v>0.60750000000000004</v>
      </c>
      <c r="X85" s="132">
        <f>求节点($C$16:$C$22,F$16:F$22,基础状态预期!K97)</f>
        <v>0.745</v>
      </c>
      <c r="Y85" s="132">
        <f>求节点($C$16:$C$22,G$16:G$22,基础状态预期!L97)</f>
        <v>0.91749999999999998</v>
      </c>
      <c r="Z85" s="139">
        <f>SUMPRODUCT(V85:Y85,基础状态预期!U97:X97)/SUM([2]基础状态预期!$F97:$J97)</f>
        <v>1.72</v>
      </c>
      <c r="AA85" s="133"/>
      <c r="AD85" s="18">
        <v>82</v>
      </c>
      <c r="AE85" s="140">
        <f>求节点($Q$5:$Q$43,Z$5:Z$43,$AD85)</f>
        <v>1.1106491739925832</v>
      </c>
      <c r="AF85" s="140">
        <f>求节点($Q$50:$Q$88,Z$50:Z$88,$AD85)</f>
        <v>1.1681577942425596</v>
      </c>
      <c r="AG85" s="140">
        <f>求节点($Q$95:$Q$133,Z$95:Z$133,$AD85)</f>
        <v>1.2674220015139086</v>
      </c>
      <c r="AH85" s="140">
        <f>求节点($Q$140:$Q$178,Z$140:Z$178,$AD85)</f>
        <v>1.463336843945374</v>
      </c>
      <c r="AI85" s="140">
        <f>求节点($Q$185:$Q$223,Z$185:Z$223,$AD85)</f>
        <v>1.5252826068935998</v>
      </c>
      <c r="AL85" s="141">
        <v>38</v>
      </c>
      <c r="AQ85" s="133"/>
    </row>
    <row r="86" spans="3:47" x14ac:dyDescent="0.15">
      <c r="C86" s="125"/>
      <c r="D86" s="99"/>
      <c r="J86" s="133">
        <v>40</v>
      </c>
      <c r="K86" s="137">
        <f>基础状态预期!C98</f>
        <v>153.01012120353457</v>
      </c>
      <c r="L86" s="132">
        <f>IF(基础状态预期!I98="",0,SUMIFS(D$5:D$11,$C$5:$C$11,"&lt;="&amp;基础状态预期!I98))</f>
        <v>64</v>
      </c>
      <c r="M86" s="132">
        <f>IF(基础状态预期!J98="",0,SUMIFS(E$5:E$11,$C$5:$C$11,"&lt;="&amp;基础状态预期!J98))</f>
        <v>32</v>
      </c>
      <c r="N86" s="132">
        <f>IF(基础状态预期!K98="",0,SUMIFS(F$5:F$11,$C$5:$C$11,"&lt;="&amp;基础状态预期!K98))</f>
        <v>16</v>
      </c>
      <c r="O86" s="132">
        <f>IF(基础状态预期!L98="",0,SUMIFS(G$5:G$11,$C$5:$C$11,"&lt;="&amp;基础状态预期!L98))</f>
        <v>16</v>
      </c>
      <c r="P86" s="131"/>
      <c r="Q86" s="132">
        <f>基础状态预期!C98</f>
        <v>153.01012120353457</v>
      </c>
      <c r="R86" s="137">
        <f>IFERROR([2]基础状态预期!G98*[2]基础状态预期!AA98,0)</f>
        <v>0</v>
      </c>
      <c r="S86" s="137">
        <f>IFERROR([2]基础状态预期!H98*[2]基础状态预期!AB98,0)</f>
        <v>0</v>
      </c>
      <c r="T86" s="137">
        <f>IFERROR([2]基础状态预期!I98*[2]基础状态预期!AC98,0)</f>
        <v>0</v>
      </c>
      <c r="U86" s="137">
        <f>IFERROR([2]基础状态预期!J98*[2]基础状态预期!AD98,0)</f>
        <v>12</v>
      </c>
      <c r="V86" s="132">
        <f>求节点($C$16:$C$22,D$16:D$22,基础状态预期!I98)</f>
        <v>0.34749999999999998</v>
      </c>
      <c r="W86" s="132">
        <f>求节点($C$16:$C$22,E$16:E$22,基础状态预期!J98)</f>
        <v>0.60750000000000004</v>
      </c>
      <c r="X86" s="132">
        <f>求节点($C$16:$C$22,F$16:F$22,基础状态预期!K98)</f>
        <v>0.745</v>
      </c>
      <c r="Y86" s="132">
        <f>求节点($C$16:$C$22,G$16:G$22,基础状态预期!L98)</f>
        <v>0.91749999999999998</v>
      </c>
      <c r="Z86" s="139">
        <f>SUMPRODUCT(V86:Y86,基础状态预期!U98:X98)/SUM([2]基础状态预期!$F98:$J98)</f>
        <v>1.72</v>
      </c>
      <c r="AA86" s="133"/>
      <c r="AD86" s="18">
        <v>83</v>
      </c>
      <c r="AE86" s="140">
        <f>求节点($Q$5:$Q$43,Z$5:Z$43,$AD86)</f>
        <v>1.1349522787272042</v>
      </c>
      <c r="AF86" s="140">
        <f>求节点($Q$50:$Q$88,Z$50:Z$88,$AD86)</f>
        <v>1.1987271281798644</v>
      </c>
      <c r="AG86" s="140">
        <f>求节点($Q$95:$Q$133,Z$95:Z$133,$AD86)</f>
        <v>1.2905021929808365</v>
      </c>
      <c r="AH86" s="140">
        <f>求节点($Q$140:$Q$178,Z$140:Z$178,$AD86)</f>
        <v>1.4836496987316576</v>
      </c>
      <c r="AI86" s="140">
        <f>求节点($Q$185:$Q$223,Z$185:Z$223,$AD86)</f>
        <v>1.5483465531292206</v>
      </c>
      <c r="AL86" s="141">
        <v>39</v>
      </c>
      <c r="AQ86" s="133"/>
    </row>
    <row r="87" spans="3:47" x14ac:dyDescent="0.15">
      <c r="C87" s="125"/>
      <c r="D87" s="99"/>
      <c r="J87" s="133">
        <v>41</v>
      </c>
      <c r="K87" s="137">
        <f>基础状态预期!C99</f>
        <v>154.95970315183646</v>
      </c>
      <c r="L87" s="132">
        <f>IF(基础状态预期!I99="",0,SUMIFS(D$5:D$11,$C$5:$C$11,"&lt;="&amp;基础状态预期!I99))</f>
        <v>64</v>
      </c>
      <c r="M87" s="132">
        <f>IF(基础状态预期!J99="",0,SUMIFS(E$5:E$11,$C$5:$C$11,"&lt;="&amp;基础状态预期!J99))</f>
        <v>32</v>
      </c>
      <c r="N87" s="132">
        <f>IF(基础状态预期!K99="",0,SUMIFS(F$5:F$11,$C$5:$C$11,"&lt;="&amp;基础状态预期!K99))</f>
        <v>16</v>
      </c>
      <c r="O87" s="132">
        <f>IF(基础状态预期!L99="",0,SUMIFS(G$5:G$11,$C$5:$C$11,"&lt;="&amp;基础状态预期!L99))</f>
        <v>16</v>
      </c>
      <c r="P87" s="131"/>
      <c r="Q87" s="132">
        <f>基础状态预期!C99</f>
        <v>154.95970315183646</v>
      </c>
      <c r="R87" s="137">
        <f>IFERROR([2]基础状态预期!G99*[2]基础状态预期!AA99,0)</f>
        <v>0</v>
      </c>
      <c r="S87" s="137">
        <f>IFERROR([2]基础状态预期!H99*[2]基础状态预期!AB99,0)</f>
        <v>0</v>
      </c>
      <c r="T87" s="137">
        <f>IFERROR([2]基础状态预期!I99*[2]基础状态预期!AC99,0)</f>
        <v>0</v>
      </c>
      <c r="U87" s="137">
        <f>IFERROR([2]基础状态预期!J99*[2]基础状态预期!AD99,0)</f>
        <v>12</v>
      </c>
      <c r="V87" s="132">
        <f>求节点($C$16:$C$22,D$16:D$22,基础状态预期!I99)</f>
        <v>0.34749999999999998</v>
      </c>
      <c r="W87" s="132">
        <f>求节点($C$16:$C$22,E$16:E$22,基础状态预期!J99)</f>
        <v>0.60750000000000004</v>
      </c>
      <c r="X87" s="132">
        <f>求节点($C$16:$C$22,F$16:F$22,基础状态预期!K99)</f>
        <v>0.745</v>
      </c>
      <c r="Y87" s="132">
        <f>求节点($C$16:$C$22,G$16:G$22,基础状态预期!L99)</f>
        <v>0.91749999999999998</v>
      </c>
      <c r="Z87" s="139">
        <f>SUMPRODUCT(V87:Y87,基础状态预期!U99:X99)/SUM([2]基础状态预期!$F99:$J99)</f>
        <v>1.72</v>
      </c>
      <c r="AA87" s="133"/>
      <c r="AD87" s="18">
        <v>84</v>
      </c>
      <c r="AE87" s="140">
        <f>求节点($Q$5:$Q$43,Z$5:Z$43,$AD87)</f>
        <v>1.1602364256883935</v>
      </c>
      <c r="AF87" s="140">
        <f>求节点($Q$50:$Q$88,Z$50:Z$88,$AD87)</f>
        <v>1.2285833378338968</v>
      </c>
      <c r="AG87" s="140">
        <f>求节点($Q$95:$Q$133,Z$95:Z$133,$AD87)</f>
        <v>1.312636436356305</v>
      </c>
      <c r="AH87" s="140">
        <f>求节点($Q$140:$Q$178,Z$140:Z$178,$AD87)</f>
        <v>1.5039437405321285</v>
      </c>
      <c r="AI87" s="140">
        <f>求节点($Q$185:$Q$223,Z$185:Z$223,$AD87)</f>
        <v>1.5691407481225614</v>
      </c>
      <c r="AL87" s="141">
        <v>40</v>
      </c>
      <c r="AQ87" s="133"/>
    </row>
    <row r="88" spans="3:47" x14ac:dyDescent="0.15">
      <c r="C88" s="125"/>
      <c r="D88" s="99"/>
      <c r="J88" s="133">
        <v>42</v>
      </c>
      <c r="K88" s="137">
        <f>基础状态预期!C100</f>
        <v>157.63974470288184</v>
      </c>
      <c r="L88" s="132">
        <f>IF(基础状态预期!I100="",0,SUMIFS(D$5:D$11,$C$5:$C$11,"&lt;="&amp;基础状态预期!I100))</f>
        <v>64</v>
      </c>
      <c r="M88" s="132">
        <f>IF(基础状态预期!J100="",0,SUMIFS(E$5:E$11,$C$5:$C$11,"&lt;="&amp;基础状态预期!J100))</f>
        <v>32</v>
      </c>
      <c r="N88" s="132">
        <f>IF(基础状态预期!K100="",0,SUMIFS(F$5:F$11,$C$5:$C$11,"&lt;="&amp;基础状态预期!K100))</f>
        <v>16</v>
      </c>
      <c r="O88" s="132">
        <f>IF(基础状态预期!L100="",0,SUMIFS(G$5:G$11,$C$5:$C$11,"&lt;="&amp;基础状态预期!L100))</f>
        <v>16</v>
      </c>
      <c r="P88" s="131"/>
      <c r="Q88" s="132">
        <f>基础状态预期!C100</f>
        <v>157.63974470288184</v>
      </c>
      <c r="R88" s="137">
        <f>IFERROR([2]基础状态预期!G100*[2]基础状态预期!AA100,0)</f>
        <v>0</v>
      </c>
      <c r="S88" s="137">
        <f>IFERROR([2]基础状态预期!H100*[2]基础状态预期!AB100,0)</f>
        <v>0</v>
      </c>
      <c r="T88" s="137">
        <f>IFERROR([2]基础状态预期!I100*[2]基础状态预期!AC100,0)</f>
        <v>0</v>
      </c>
      <c r="U88" s="137">
        <f>IFERROR([2]基础状态预期!J100*[2]基础状态预期!AD100,0)</f>
        <v>12</v>
      </c>
      <c r="V88" s="132">
        <f>求节点($C$16:$C$22,D$16:D$22,基础状态预期!I100)</f>
        <v>0.34749999999999998</v>
      </c>
      <c r="W88" s="132">
        <f>求节点($C$16:$C$22,E$16:E$22,基础状态预期!J100)</f>
        <v>0.60750000000000004</v>
      </c>
      <c r="X88" s="132">
        <f>求节点($C$16:$C$22,F$16:F$22,基础状态预期!K100)</f>
        <v>0.745</v>
      </c>
      <c r="Y88" s="132">
        <f>求节点($C$16:$C$22,G$16:G$22,基础状态预期!L100)</f>
        <v>0.91749999999999998</v>
      </c>
      <c r="Z88" s="139">
        <f>SUMPRODUCT(V88:Y88,基础状态预期!U100:X100)/SUM([2]基础状态预期!$F100:$J100)</f>
        <v>1.72</v>
      </c>
      <c r="AA88" s="18"/>
      <c r="AD88" s="18">
        <v>85</v>
      </c>
      <c r="AE88" s="140">
        <f>求节点($Q$5:$Q$43,Z$5:Z$43,$AD88)</f>
        <v>1.1856825889289195</v>
      </c>
      <c r="AF88" s="140">
        <f>求节点($Q$50:$Q$88,Z$50:Z$88,$AD88)</f>
        <v>1.2492486087700496</v>
      </c>
      <c r="AG88" s="140">
        <f>求节点($Q$95:$Q$133,Z$95:Z$133,$AD88)</f>
        <v>1.3373641963301366</v>
      </c>
      <c r="AH88" s="140">
        <f>求节点($Q$140:$Q$178,Z$140:Z$178,$AD88)</f>
        <v>1.5241845746441387</v>
      </c>
      <c r="AI88" s="140">
        <f>求节点($Q$185:$Q$223,Z$185:Z$223,$AD88)</f>
        <v>1.5853877453680734</v>
      </c>
      <c r="AL88" s="141">
        <v>41</v>
      </c>
      <c r="AQ88" s="133"/>
    </row>
    <row r="89" spans="3:47" x14ac:dyDescent="0.15">
      <c r="C89" s="125"/>
      <c r="D89" s="99"/>
      <c r="J89" s="133">
        <v>43</v>
      </c>
      <c r="K89" s="28"/>
      <c r="L89" s="28"/>
      <c r="M89" s="28"/>
      <c r="N89" s="28"/>
      <c r="O89" s="28"/>
      <c r="P89" s="38"/>
      <c r="Q89" s="28"/>
      <c r="R89" s="28"/>
      <c r="S89" s="28"/>
      <c r="T89" s="28"/>
      <c r="U89" s="28"/>
      <c r="V89" s="28"/>
      <c r="W89" s="28"/>
      <c r="X89" s="28"/>
      <c r="Y89" s="28"/>
      <c r="Z89" s="22"/>
      <c r="AA89" s="18"/>
      <c r="AD89" s="18">
        <v>86</v>
      </c>
      <c r="AE89" s="140">
        <f>求节点($Q$5:$Q$43,Z$5:Z$43,$AD89)</f>
        <v>1.2111534409956399</v>
      </c>
      <c r="AF89" s="140">
        <f>求节点($Q$50:$Q$88,Z$50:Z$88,$AD89)</f>
        <v>1.2699138797062024</v>
      </c>
      <c r="AG89" s="140">
        <f>求节点($Q$95:$Q$133,Z$95:Z$133,$AD89)</f>
        <v>1.3622106647557577</v>
      </c>
      <c r="AH89" s="140">
        <f>求节点($Q$140:$Q$178,Z$140:Z$178,$AD89)</f>
        <v>1.5444254087561489</v>
      </c>
      <c r="AI89" s="140">
        <f>求节点($Q$185:$Q$223,Z$185:Z$223,$AD89)</f>
        <v>1.6016347426135853</v>
      </c>
      <c r="AL89" s="141">
        <v>42</v>
      </c>
      <c r="AQ89" s="133"/>
    </row>
    <row r="90" spans="3:47" x14ac:dyDescent="0.15">
      <c r="C90" s="125"/>
      <c r="D90" s="99"/>
      <c r="J90" s="133">
        <v>44</v>
      </c>
      <c r="K90" s="28"/>
      <c r="L90" s="28"/>
      <c r="M90" s="28"/>
      <c r="N90" s="28"/>
      <c r="O90" s="28"/>
      <c r="P90" s="38"/>
      <c r="Q90" s="28"/>
      <c r="R90" s="28"/>
      <c r="S90" s="28"/>
      <c r="T90" s="28"/>
      <c r="U90" s="28"/>
      <c r="V90" s="28"/>
      <c r="W90" s="28"/>
      <c r="X90" s="28"/>
      <c r="Y90" s="28"/>
      <c r="Z90" s="22"/>
      <c r="AA90" s="18"/>
      <c r="AD90" s="18">
        <v>87</v>
      </c>
      <c r="AE90" s="140">
        <f>求节点($Q$5:$Q$43,Z$5:Z$43,$AD90)</f>
        <v>1.2310088779288144</v>
      </c>
      <c r="AF90" s="140">
        <f>求节点($Q$50:$Q$88,Z$50:Z$88,$AD90)</f>
        <v>1.2911455656366446</v>
      </c>
      <c r="AG90" s="140">
        <f>求节点($Q$95:$Q$133,Z$95:Z$133,$AD90)</f>
        <v>1.3843440349326728</v>
      </c>
      <c r="AH90" s="140">
        <f>求节点($Q$140:$Q$178,Z$140:Z$178,$AD90)</f>
        <v>1.5602507471235534</v>
      </c>
      <c r="AI90" s="140">
        <f>求节点($Q$185:$Q$223,Z$185:Z$223,$AD90)</f>
        <v>1.6161094941624594</v>
      </c>
      <c r="AL90" s="141">
        <v>43</v>
      </c>
      <c r="AQ90" s="133"/>
    </row>
    <row r="91" spans="3:47" x14ac:dyDescent="0.15">
      <c r="C91" s="125"/>
      <c r="D91" s="99"/>
      <c r="J91" s="133">
        <v>45</v>
      </c>
      <c r="P91" s="15"/>
      <c r="AD91" s="18">
        <v>88</v>
      </c>
      <c r="AE91" s="140">
        <f>求节点($Q$5:$Q$43,Z$5:Z$43,$AD91)</f>
        <v>1.245964990326589</v>
      </c>
      <c r="AF91" s="140">
        <f>求节点($Q$50:$Q$88,Z$50:Z$88,$AD91)</f>
        <v>1.3125630805483817</v>
      </c>
      <c r="AG91" s="140">
        <f>求节点($Q$95:$Q$133,Z$95:Z$133,$AD91)</f>
        <v>1.4047782066233188</v>
      </c>
      <c r="AH91" s="140">
        <f>求节点($Q$140:$Q$178,Z$140:Z$178,$AD91)</f>
        <v>1.5758635685032287</v>
      </c>
      <c r="AI91" s="140">
        <f>求节点($Q$185:$Q$223,Z$185:Z$223,$AD91)</f>
        <v>1.6302597031257839</v>
      </c>
      <c r="AL91" s="141">
        <v>44</v>
      </c>
      <c r="AQ91" s="133"/>
    </row>
    <row r="92" spans="3:47" x14ac:dyDescent="0.15">
      <c r="C92" s="125"/>
      <c r="D92" s="99"/>
      <c r="J92" s="133">
        <v>1</v>
      </c>
      <c r="P92" s="15"/>
      <c r="AD92" s="18">
        <v>89</v>
      </c>
      <c r="AE92" s="140">
        <f>求节点($Q$5:$Q$43,Z$5:Z$43,$AD92)</f>
        <v>1.2609211027243634</v>
      </c>
      <c r="AF92" s="140">
        <f>求节点($Q$50:$Q$88,Z$50:Z$88,$AD92)</f>
        <v>1.3339805954601187</v>
      </c>
      <c r="AG92" s="140">
        <f>求节点($Q$95:$Q$133,Z$95:Z$133,$AD92)</f>
        <v>1.425212378313965</v>
      </c>
      <c r="AH92" s="140">
        <f>求节点($Q$140:$Q$178,Z$140:Z$178,$AD92)</f>
        <v>1.5914763898829039</v>
      </c>
      <c r="AI92" s="140">
        <f>求节点($Q$185:$Q$223,Z$185:Z$223,$AD92)</f>
        <v>1.6444099120891085</v>
      </c>
      <c r="AL92" s="141">
        <v>45</v>
      </c>
      <c r="AQ92" s="133"/>
    </row>
    <row r="93" spans="3:47" x14ac:dyDescent="0.15">
      <c r="C93" s="125"/>
      <c r="D93" s="99"/>
      <c r="J93" s="133">
        <v>2</v>
      </c>
      <c r="K93" s="16" t="s">
        <v>42</v>
      </c>
      <c r="L93" s="160" t="s">
        <v>59</v>
      </c>
      <c r="M93" s="160"/>
      <c r="N93" s="160"/>
      <c r="O93" s="160"/>
      <c r="P93" s="15"/>
      <c r="Q93" s="64"/>
      <c r="R93" s="168" t="s">
        <v>130</v>
      </c>
      <c r="S93" s="169"/>
      <c r="T93" s="169"/>
      <c r="U93" s="170"/>
      <c r="V93" s="160" t="s">
        <v>62</v>
      </c>
      <c r="W93" s="160"/>
      <c r="X93" s="160"/>
      <c r="Y93" s="160"/>
      <c r="Z93" s="160"/>
      <c r="AD93" s="18">
        <v>90</v>
      </c>
      <c r="AE93" s="140">
        <f>求节点($Q$5:$Q$43,Z$5:Z$43,$AD93)</f>
        <v>1.275877215122138</v>
      </c>
      <c r="AF93" s="140">
        <f>求节点($Q$50:$Q$88,Z$50:Z$88,$AD93)</f>
        <v>1.3553981103718558</v>
      </c>
      <c r="AG93" s="140">
        <f>求节点($Q$95:$Q$133,Z$95:Z$133,$AD93)</f>
        <v>1.445646550004611</v>
      </c>
      <c r="AH93" s="140">
        <f>求节点($Q$140:$Q$178,Z$140:Z$178,$AD93)</f>
        <v>1.6070892112625792</v>
      </c>
      <c r="AI93" s="140">
        <f>求节点($Q$185:$Q$223,Z$185:Z$223,$AD93)</f>
        <v>1.658560121052433</v>
      </c>
      <c r="AL93" s="141">
        <v>1</v>
      </c>
      <c r="AM93" s="7" t="s">
        <v>71</v>
      </c>
      <c r="AN93" s="40" t="s">
        <v>87</v>
      </c>
      <c r="AO93" s="164" t="s">
        <v>86</v>
      </c>
      <c r="AP93" s="164"/>
      <c r="AT93" s="34" t="s">
        <v>77</v>
      </c>
      <c r="AU93" s="39" t="s">
        <v>75</v>
      </c>
    </row>
    <row r="94" spans="3:47" x14ac:dyDescent="0.15">
      <c r="C94" s="125"/>
      <c r="D94" s="99"/>
      <c r="J94" s="133">
        <v>3</v>
      </c>
      <c r="K94" s="14" t="s">
        <v>161</v>
      </c>
      <c r="L94" s="8" t="s">
        <v>46</v>
      </c>
      <c r="M94" s="8" t="s">
        <v>47</v>
      </c>
      <c r="N94" s="8" t="s">
        <v>48</v>
      </c>
      <c r="O94" s="8" t="s">
        <v>184</v>
      </c>
      <c r="P94" s="15"/>
      <c r="Q94" s="62" t="s">
        <v>161</v>
      </c>
      <c r="R94" s="62" t="s">
        <v>6</v>
      </c>
      <c r="S94" s="62" t="s">
        <v>25</v>
      </c>
      <c r="T94" s="62" t="s">
        <v>8</v>
      </c>
      <c r="U94" s="62" t="s">
        <v>184</v>
      </c>
      <c r="V94" s="20" t="s">
        <v>6</v>
      </c>
      <c r="W94" s="20" t="s">
        <v>47</v>
      </c>
      <c r="X94" s="20" t="s">
        <v>8</v>
      </c>
      <c r="Y94" s="20" t="s">
        <v>184</v>
      </c>
      <c r="Z94" s="21" t="s">
        <v>64</v>
      </c>
      <c r="AD94" s="18">
        <v>91</v>
      </c>
      <c r="AE94" s="140">
        <f>求节点($Q$5:$Q$43,Z$5:Z$43,$AD94)</f>
        <v>1.2908333275199126</v>
      </c>
      <c r="AF94" s="140">
        <f>求节点($Q$50:$Q$88,Z$50:Z$88,$AD94)</f>
        <v>1.3734651632273771</v>
      </c>
      <c r="AG94" s="140">
        <f>求节点($Q$95:$Q$133,Z$95:Z$133,$AD94)</f>
        <v>1.4641557150869535</v>
      </c>
      <c r="AH94" s="140">
        <f>求节点($Q$140:$Q$178,Z$140:Z$178,$AD94)</f>
        <v>1.6223971965377659</v>
      </c>
      <c r="AI94" s="140">
        <f>求节点($Q$185:$Q$223,Z$185:Z$223,$AD94)</f>
        <v>1.6742391911461623</v>
      </c>
      <c r="AL94" s="141">
        <v>2</v>
      </c>
      <c r="AM94" s="25" t="s">
        <v>161</v>
      </c>
      <c r="AN94" s="37" t="s">
        <v>73</v>
      </c>
      <c r="AO94" s="62" t="s">
        <v>73</v>
      </c>
      <c r="AP94" s="34" t="s">
        <v>131</v>
      </c>
      <c r="AT94" s="25" t="s">
        <v>161</v>
      </c>
      <c r="AU94" s="31" t="s">
        <v>80</v>
      </c>
    </row>
    <row r="95" spans="3:47" x14ac:dyDescent="0.15">
      <c r="C95" s="125"/>
      <c r="D95" s="99"/>
      <c r="J95" s="133">
        <v>4</v>
      </c>
      <c r="K95" s="137">
        <f>基础状态预期!C107</f>
        <v>10.099965341977441</v>
      </c>
      <c r="L95" s="62">
        <f>IF(基础状态预期!I107="",0,SUMIFS(D$5:D$11,$C$5:$C$11,"&lt;="&amp;基础状态预期!I107))</f>
        <v>1</v>
      </c>
      <c r="M95" s="62">
        <f>IF(基础状态预期!J107="",0,SUMIFS(E$5:E$11,$C$5:$C$11,"&lt;="&amp;基础状态预期!J107))</f>
        <v>1</v>
      </c>
      <c r="N95" s="62">
        <f>IF(基础状态预期!K107="",0,SUMIFS(F$5:F$11,$C$5:$C$11,"&lt;="&amp;基础状态预期!K107))</f>
        <v>1</v>
      </c>
      <c r="O95" s="62">
        <f>IF(基础状态预期!L107="",0,SUMIFS(G$5:G$11,$C$5:$C$11,"&lt;="&amp;基础状态预期!L107))</f>
        <v>0</v>
      </c>
      <c r="P95" s="18"/>
      <c r="Q95" s="62">
        <f>基础状态预期!C107</f>
        <v>10.099965341977441</v>
      </c>
      <c r="R95" s="137">
        <f>IFERROR([2]基础状态预期!G107*[2]基础状态预期!AA107,0)</f>
        <v>0</v>
      </c>
      <c r="S95" s="137">
        <f>IFERROR([2]基础状态预期!H107*[2]基础状态预期!AB107,0)</f>
        <v>0.35732919954928821</v>
      </c>
      <c r="T95" s="137">
        <f>IFERROR([2]基础状态预期!I107*[2]基础状态预期!AC107,0)</f>
        <v>0.71465839909857642</v>
      </c>
      <c r="U95" s="137">
        <f>IFERROR([2]基础状态预期!J107*[2]基础状态预期!AD107,0)</f>
        <v>0</v>
      </c>
      <c r="V95" s="62">
        <f>求节点($C$16:$C$22,D$16:D$22,基础状态预期!I107)</f>
        <v>0.13498678996396038</v>
      </c>
      <c r="W95" s="62">
        <f>求节点($C$16:$C$22,E$16:E$22,基础状态预期!J107)</f>
        <v>0.245</v>
      </c>
      <c r="X95" s="62">
        <f>求节点($C$16:$C$22,F$16:F$22,基础状态预期!K107)</f>
        <v>0.40500000000000003</v>
      </c>
      <c r="Y95" s="62">
        <f>求节点($C$16:$C$22,G$16:G$22,基础状态预期!L107)</f>
        <v>0</v>
      </c>
      <c r="Z95" s="139">
        <f>SUMPRODUCT(V95:Y95,基础状态预期!U107:X107)/SUM([2]基础状态预期!$F107:$J107)</f>
        <v>7.2359162908730859E-2</v>
      </c>
      <c r="AD95" s="18">
        <v>92</v>
      </c>
      <c r="AE95" s="140">
        <f>求节点($Q$5:$Q$43,Z$5:Z$43,$AD95)</f>
        <v>1.3057894399176875</v>
      </c>
      <c r="AF95" s="140">
        <f>求节点($Q$50:$Q$88,Z$50:Z$88,$AD95)</f>
        <v>1.3910632581266265</v>
      </c>
      <c r="AG95" s="140">
        <f>求节点($Q$95:$Q$133,Z$95:Z$133,$AD95)</f>
        <v>1.4813480884328014</v>
      </c>
      <c r="AH95" s="140">
        <f>求节点($Q$140:$Q$178,Z$140:Z$178,$AD95)</f>
        <v>1.6375816155382863</v>
      </c>
      <c r="AI95" s="140">
        <f>求节点($Q$185:$Q$223,Z$185:Z$223,$AD95)</f>
        <v>1.6913305619456009</v>
      </c>
      <c r="AL95" s="141">
        <v>3</v>
      </c>
      <c r="AM95" s="23">
        <v>10</v>
      </c>
      <c r="AN95" s="62">
        <f>求节点($K$5:$K$43,$Z$95:$Z$133,AM95)</f>
        <v>7.2359162908730859E-2</v>
      </c>
      <c r="AO95" s="35" t="e">
        <f>$AN95*(INDEX([3]中r将兵属性验证!$AC$7:$AC$166,$AM95,1)*[3]战法技能效用!$AB$5+INDEX([3]中r将兵属性验证!$AX$7:$AX$166,$AM95,1)*[3]战法技能效用!$AC$5)</f>
        <v>#DIV/0!</v>
      </c>
      <c r="AP95" s="26" t="e">
        <f t="shared" ref="AP95:AP104" si="4">SUM(AO95:AO95)</f>
        <v>#DIV/0!</v>
      </c>
      <c r="AT95" s="31">
        <v>10</v>
      </c>
      <c r="AU95" s="26">
        <f>求节点(投放验证!$K$101:$K$139,投放验证!$AB$101:$AB$139,AT95)</f>
        <v>4303.5452279698338</v>
      </c>
    </row>
    <row r="96" spans="3:47" x14ac:dyDescent="0.15">
      <c r="C96" s="125"/>
      <c r="D96" s="99"/>
      <c r="J96" s="133">
        <v>5</v>
      </c>
      <c r="K96" s="137">
        <f>基础状态预期!C108</f>
        <v>19.800198258084681</v>
      </c>
      <c r="L96" s="62">
        <f>IF(基础状态预期!I108="",0,SUMIFS(D$5:D$11,$C$5:$C$11,"&lt;="&amp;基础状态预期!I108))</f>
        <v>4</v>
      </c>
      <c r="M96" s="62">
        <f>IF(基础状态预期!J108="",0,SUMIFS(E$5:E$11,$C$5:$C$11,"&lt;="&amp;基础状态预期!J108))</f>
        <v>1</v>
      </c>
      <c r="N96" s="62">
        <f>IF(基础状态预期!K108="",0,SUMIFS(F$5:F$11,$C$5:$C$11,"&lt;="&amp;基础状态预期!K108))</f>
        <v>1</v>
      </c>
      <c r="O96" s="62">
        <f>IF(基础状态预期!L108="",0,SUMIFS(G$5:G$11,$C$5:$C$11,"&lt;="&amp;基础状态预期!L108))</f>
        <v>0</v>
      </c>
      <c r="P96" s="63"/>
      <c r="Q96" s="62">
        <f>基础状态预期!C108</f>
        <v>19.800198258084681</v>
      </c>
      <c r="R96" s="137">
        <f>IFERROR([2]基础状态预期!G108*[2]基础状态预期!AA108,0)</f>
        <v>0</v>
      </c>
      <c r="S96" s="137">
        <f>IFERROR([2]基础状态预期!H108*[2]基础状态预期!AB108,0)</f>
        <v>0</v>
      </c>
      <c r="T96" s="137">
        <f>IFERROR([2]基础状态预期!I108*[2]基础状态预期!AC108,0)</f>
        <v>6</v>
      </c>
      <c r="U96" s="137">
        <f>IFERROR([2]基础状态预期!J108*[2]基础状态预期!AD108,0)</f>
        <v>0</v>
      </c>
      <c r="V96" s="62">
        <f>求节点($C$16:$C$22,D$16:D$22,基础状态预期!I108)</f>
        <v>0.18419169279643491</v>
      </c>
      <c r="W96" s="62">
        <f>求节点($C$16:$C$22,E$16:E$22,基础状态预期!J108)</f>
        <v>0.245</v>
      </c>
      <c r="X96" s="62">
        <f>求节点($C$16:$C$22,F$16:F$22,基础状态预期!K108)</f>
        <v>0.40500000000000003</v>
      </c>
      <c r="Y96" s="62">
        <f>求节点($C$16:$C$22,G$16:G$22,基础状态预期!L108)</f>
        <v>0</v>
      </c>
      <c r="Z96" s="139">
        <f>SUMPRODUCT(V96:Y96,基础状态预期!U108:X108)/SUM([2]基础状态预期!$F108:$J108)</f>
        <v>0.37833333333333341</v>
      </c>
      <c r="AA96" s="18"/>
      <c r="AD96" s="18">
        <v>93</v>
      </c>
      <c r="AE96" s="140">
        <f>求节点($Q$5:$Q$43,Z$5:Z$43,$AD96)</f>
        <v>1.3207455523154621</v>
      </c>
      <c r="AF96" s="140">
        <f>求节点($Q$50:$Q$88,Z$50:Z$88,$AD96)</f>
        <v>1.4086613530258758</v>
      </c>
      <c r="AG96" s="140">
        <f>求节点($Q$95:$Q$133,Z$95:Z$133,$AD96)</f>
        <v>1.4985404617786493</v>
      </c>
      <c r="AH96" s="140">
        <f>求节点($Q$140:$Q$178,Z$140:Z$178,$AD96)</f>
        <v>1.6527660345388069</v>
      </c>
      <c r="AI96" s="140">
        <f>求节点($Q$185:$Q$223,Z$185:Z$223,$AD96)</f>
        <v>1.7084219327450394</v>
      </c>
      <c r="AL96" s="141">
        <v>4</v>
      </c>
      <c r="AM96" s="23">
        <v>20</v>
      </c>
      <c r="AN96" s="147">
        <f>求节点($K$5:$K$43,$Z$95:$Z$133,AM96)</f>
        <v>0.37833333333333341</v>
      </c>
      <c r="AO96" s="37" t="e">
        <f>($AN96-$AN95)*(INDEX([3]中r将兵属性验证!$AC$7:$AC$166,$AM96,1)*[3]战法技能效用!$AB$5+INDEX([3]中r将兵属性验证!$AX$7:$AX$166,$AM96,1)*[3]战法技能效用!$AC$5)+AO95</f>
        <v>#DIV/0!</v>
      </c>
      <c r="AP96" s="26" t="e">
        <f t="shared" si="4"/>
        <v>#DIV/0!</v>
      </c>
      <c r="AT96" s="31">
        <v>20</v>
      </c>
      <c r="AU96" s="26">
        <f>求节点(投放验证!$K$101:$K$139,投放验证!$AB$101:$AB$139,AT96)</f>
        <v>10679.2200181843</v>
      </c>
    </row>
    <row r="97" spans="3:48" x14ac:dyDescent="0.15">
      <c r="C97" s="125"/>
      <c r="D97" s="99"/>
      <c r="J97" s="133">
        <v>6</v>
      </c>
      <c r="K97" s="137">
        <f>基础状态预期!C109</f>
        <v>27.769105021676069</v>
      </c>
      <c r="L97" s="62">
        <f>IF(基础状态预期!I109="",0,SUMIFS(D$5:D$11,$C$5:$C$11,"&lt;="&amp;基础状态预期!I109))</f>
        <v>8</v>
      </c>
      <c r="M97" s="62">
        <f>IF(基础状态预期!J109="",0,SUMIFS(E$5:E$11,$C$5:$C$11,"&lt;="&amp;基础状态预期!J109))</f>
        <v>1</v>
      </c>
      <c r="N97" s="62">
        <f>IF(基础状态预期!K109="",0,SUMIFS(F$5:F$11,$C$5:$C$11,"&lt;="&amp;基础状态预期!K109))</f>
        <v>1</v>
      </c>
      <c r="O97" s="62">
        <f>IF(基础状态预期!L109="",0,SUMIFS(G$5:G$11,$C$5:$C$11,"&lt;="&amp;基础状态预期!L109))</f>
        <v>0</v>
      </c>
      <c r="P97" s="63"/>
      <c r="Q97" s="62">
        <f>基础状态预期!C109</f>
        <v>27.769105021676069</v>
      </c>
      <c r="R97" s="137">
        <f>IFERROR([2]基础状态预期!G109*[2]基础状态预期!AA109,0)</f>
        <v>0</v>
      </c>
      <c r="S97" s="137">
        <f>IFERROR([2]基础状态预期!H109*[2]基础状态预期!AB109,0)</f>
        <v>0</v>
      </c>
      <c r="T97" s="137">
        <f>IFERROR([2]基础状态预期!I109*[2]基础状态预期!AC109,0)</f>
        <v>6</v>
      </c>
      <c r="U97" s="137">
        <f>IFERROR([2]基础状态预期!J109*[2]基础状态预期!AD109,0)</f>
        <v>0</v>
      </c>
      <c r="V97" s="62">
        <f>求节点($C$16:$C$22,D$16:D$22,基础状态预期!I109)</f>
        <v>0.22007878385255519</v>
      </c>
      <c r="W97" s="62">
        <f>求节点($C$16:$C$22,E$16:E$22,基础状态预期!J109)</f>
        <v>0.26642378791004823</v>
      </c>
      <c r="X97" s="62">
        <f>求节点($C$16:$C$22,F$16:F$22,基础状态预期!K109)</f>
        <v>0.40500000000000003</v>
      </c>
      <c r="Y97" s="62">
        <f>求节点($C$16:$C$22,G$16:G$22,基础状态预期!L109)</f>
        <v>0</v>
      </c>
      <c r="Z97" s="139">
        <f>SUMPRODUCT(V97:Y97,基础状态预期!U109:X109)/SUM([2]基础状态预期!$F109:$J109)</f>
        <v>0.40500000000000003</v>
      </c>
      <c r="AA97" s="18"/>
      <c r="AD97" s="18">
        <v>94</v>
      </c>
      <c r="AE97" s="140">
        <f>求节点($Q$5:$Q$43,Z$5:Z$43,$AD97)</f>
        <v>1.3346539258794456</v>
      </c>
      <c r="AF97" s="140">
        <f>求节点($Q$50:$Q$88,Z$50:Z$88,$AD97)</f>
        <v>1.42099648090606</v>
      </c>
      <c r="AG97" s="140">
        <f>求节点($Q$95:$Q$133,Z$95:Z$133,$AD97)</f>
        <v>1.5149561020611897</v>
      </c>
      <c r="AH97" s="140">
        <f>求节点($Q$140:$Q$178,Z$140:Z$178,$AD97)</f>
        <v>1.6690160963749046</v>
      </c>
      <c r="AI97" s="140">
        <f>求节点($Q$185:$Q$223,Z$185:Z$223,$AD97)</f>
        <v>1.72</v>
      </c>
      <c r="AL97" s="141">
        <v>5</v>
      </c>
      <c r="AM97" s="23">
        <v>30</v>
      </c>
      <c r="AN97" s="147">
        <f>求节点($K$5:$K$43,$Z$95:$Z$133,AM97)</f>
        <v>0.50264485709566264</v>
      </c>
      <c r="AO97" s="147" t="e">
        <f>($AN97-$AN96)*(INDEX([3]中r将兵属性验证!$AC$7:$AC$166,$AM97,1)*[3]战法技能效用!$AB$5+INDEX([3]中r将兵属性验证!$AX$7:$AX$166,$AM97,1)*[3]战法技能效用!$AC$5)+AO96</f>
        <v>#DIV/0!</v>
      </c>
      <c r="AP97" s="26" t="e">
        <f t="shared" si="4"/>
        <v>#DIV/0!</v>
      </c>
      <c r="AT97" s="31">
        <v>30</v>
      </c>
      <c r="AU97" s="26">
        <f>求节点(投放验证!$K$101:$K$139,投放验证!$AB$101:$AB$139,AT97)</f>
        <v>20857.636028630724</v>
      </c>
    </row>
    <row r="98" spans="3:48" x14ac:dyDescent="0.15">
      <c r="C98" s="125"/>
      <c r="D98" s="99"/>
      <c r="J98" s="133">
        <v>7</v>
      </c>
      <c r="K98" s="137">
        <f>基础状态预期!C110</f>
        <v>34.192155176139416</v>
      </c>
      <c r="L98" s="62">
        <f>IF(基础状态预期!I110="",0,SUMIFS(D$5:D$11,$C$5:$C$11,"&lt;="&amp;基础状态预期!I110))</f>
        <v>8</v>
      </c>
      <c r="M98" s="62">
        <f>IF(基础状态预期!J110="",0,SUMIFS(E$5:E$11,$C$5:$C$11,"&lt;="&amp;基础状态预期!J110))</f>
        <v>2</v>
      </c>
      <c r="N98" s="62">
        <f>IF(基础状态预期!K110="",0,SUMIFS(F$5:F$11,$C$5:$C$11,"&lt;="&amp;基础状态预期!K110))</f>
        <v>1</v>
      </c>
      <c r="O98" s="62">
        <f>IF(基础状态预期!L110="",0,SUMIFS(G$5:G$11,$C$5:$C$11,"&lt;="&amp;基础状态预期!L110))</f>
        <v>0</v>
      </c>
      <c r="P98" s="63"/>
      <c r="Q98" s="62">
        <f>基础状态预期!C110</f>
        <v>34.192155176139416</v>
      </c>
      <c r="R98" s="137">
        <f>IFERROR([2]基础状态预期!G110*[2]基础状态预期!AA110,0)</f>
        <v>0</v>
      </c>
      <c r="S98" s="137">
        <f>IFERROR([2]基础状态预期!H110*[2]基础状态预期!AB110,0)</f>
        <v>0</v>
      </c>
      <c r="T98" s="137">
        <f>IFERROR([2]基础状态预期!I110*[2]基础状态预期!AC110,0)</f>
        <v>10.886044516497972</v>
      </c>
      <c r="U98" s="137">
        <f>IFERROR([2]基础状态预期!J110*[2]基础状态预期!AD110,0)</f>
        <v>0</v>
      </c>
      <c r="V98" s="62">
        <f>求节点($C$16:$C$22,D$16:D$22,基础状态预期!I110)</f>
        <v>0.24388995048318723</v>
      </c>
      <c r="W98" s="62">
        <f>求节点($C$16:$C$22,E$16:E$22,基础状态预期!J110)</f>
        <v>0.31822421009175061</v>
      </c>
      <c r="X98" s="62">
        <f>求节点($C$16:$C$22,F$16:F$22,基础状态预期!K110)</f>
        <v>0.40500000000000003</v>
      </c>
      <c r="Y98" s="62">
        <f>求节点($C$16:$C$22,G$16:G$22,基础状态预期!L110)</f>
        <v>0</v>
      </c>
      <c r="Z98" s="139">
        <f>SUMPRODUCT(V98:Y98,基础状态预期!U110:X110)/SUM([2]基础状态预期!$F110:$J110)</f>
        <v>0.7348080048636132</v>
      </c>
      <c r="AA98" s="18"/>
      <c r="AD98" s="18">
        <v>95</v>
      </c>
      <c r="AE98" s="140">
        <f>求节点($Q$5:$Q$43,Z$5:Z$43,$AD98)</f>
        <v>1.3482395673818477</v>
      </c>
      <c r="AF98" s="140">
        <f>求节点($Q$50:$Q$88,Z$50:Z$88,$AD98)</f>
        <v>1.432409793895129</v>
      </c>
      <c r="AG98" s="140">
        <f>求节点($Q$95:$Q$133,Z$95:Z$133,$AD98)</f>
        <v>1.5306788045871706</v>
      </c>
      <c r="AH98" s="140">
        <f>求节点($Q$140:$Q$178,Z$140:Z$178,$AD98)</f>
        <v>1.6859767999726107</v>
      </c>
      <c r="AI98" s="140">
        <f>求节点($Q$185:$Q$223,Z$185:Z$223,$AD98)</f>
        <v>1.72</v>
      </c>
      <c r="AL98" s="141">
        <v>6</v>
      </c>
      <c r="AM98" s="23">
        <v>40</v>
      </c>
      <c r="AN98" s="147">
        <f>求节点($K$5:$K$43,$Z$95:$Z$133,AM98)</f>
        <v>0.81</v>
      </c>
      <c r="AO98" s="147" t="e">
        <f>($AN98-$AN97)*(INDEX([3]中r将兵属性验证!$AC$7:$AC$166,$AM98,1)*[3]战法技能效用!$AB$5+INDEX([3]中r将兵属性验证!$AX$7:$AX$166,$AM98,1)*[3]战法技能效用!$AC$5)+AO97</f>
        <v>#DIV/0!</v>
      </c>
      <c r="AP98" s="26" t="e">
        <f t="shared" si="4"/>
        <v>#DIV/0!</v>
      </c>
      <c r="AT98" s="31">
        <v>40</v>
      </c>
      <c r="AU98" s="26">
        <f>求节点(投放验证!$K$101:$K$139,投放验证!$AB$101:$AB$139,AT98)</f>
        <v>38628.377356628414</v>
      </c>
    </row>
    <row r="99" spans="3:48" x14ac:dyDescent="0.15">
      <c r="C99" s="125"/>
      <c r="D99" s="99"/>
      <c r="J99" s="133">
        <v>8</v>
      </c>
      <c r="K99" s="137">
        <f>基础状态预期!C111</f>
        <v>39.631851677253941</v>
      </c>
      <c r="L99" s="62">
        <f>IF(基础状态预期!I111="",0,SUMIFS(D$5:D$11,$C$5:$C$11,"&lt;="&amp;基础状态预期!I111))</f>
        <v>16</v>
      </c>
      <c r="M99" s="62">
        <f>IF(基础状态预期!J111="",0,SUMIFS(E$5:E$11,$C$5:$C$11,"&lt;="&amp;基础状态预期!J111))</f>
        <v>2</v>
      </c>
      <c r="N99" s="62">
        <f>IF(基础状态预期!K111="",0,SUMIFS(F$5:F$11,$C$5:$C$11,"&lt;="&amp;基础状态预期!K111))</f>
        <v>1</v>
      </c>
      <c r="O99" s="62">
        <f>IF(基础状态预期!L111="",0,SUMIFS(G$5:G$11,$C$5:$C$11,"&lt;="&amp;基础状态预期!L111))</f>
        <v>0</v>
      </c>
      <c r="P99" s="63"/>
      <c r="Q99" s="62">
        <f>基础状态预期!C111</f>
        <v>39.631851677253941</v>
      </c>
      <c r="R99" s="137">
        <f>IFERROR([2]基础状态预期!G111*[2]基础状态预期!AA111,0)</f>
        <v>0</v>
      </c>
      <c r="S99" s="137">
        <f>IFERROR([2]基础状态预期!H111*[2]基础状态预期!AB111,0)</f>
        <v>0</v>
      </c>
      <c r="T99" s="137">
        <f>IFERROR([2]基础状态预期!I111*[2]基础状态预期!AC111,0)</f>
        <v>12</v>
      </c>
      <c r="U99" s="137">
        <f>IFERROR([2]基础状态预期!J111*[2]基础状态预期!AD111,0)</f>
        <v>0</v>
      </c>
      <c r="V99" s="82">
        <f>求节点($C$16:$C$22,D$16:D$22,基础状态预期!I111)</f>
        <v>0.26493765699366695</v>
      </c>
      <c r="W99" s="62">
        <f>求节点($C$16:$C$22,E$16:E$22,基础状态预期!J111)</f>
        <v>0.34412718454485353</v>
      </c>
      <c r="X99" s="62">
        <f>求节点($C$16:$C$22,F$16:F$22,基础状态预期!K111)</f>
        <v>0.40500000000000003</v>
      </c>
      <c r="Y99" s="62">
        <f>求节点($C$16:$C$22,G$16:G$22,基础状态预期!L111)</f>
        <v>0</v>
      </c>
      <c r="Z99" s="139">
        <f>SUMPRODUCT(V99:Y99,基础状态预期!U111:X111)/SUM([2]基础状态预期!$F111:$J111)</f>
        <v>0.81</v>
      </c>
      <c r="AA99" s="18"/>
      <c r="AD99" s="18">
        <v>96</v>
      </c>
      <c r="AE99" s="140">
        <f>求节点($Q$5:$Q$43,Z$5:Z$43,$AD99)</f>
        <v>1.3618252088842497</v>
      </c>
      <c r="AF99" s="140">
        <f>求节点($Q$50:$Q$88,Z$50:Z$88,$AD99)</f>
        <v>1.443823106884198</v>
      </c>
      <c r="AG99" s="140">
        <f>求节点($Q$95:$Q$133,Z$95:Z$133,$AD99)</f>
        <v>1.5464015071131516</v>
      </c>
      <c r="AH99" s="140">
        <f>求节点($Q$140:$Q$178,Z$140:Z$178,$AD99)</f>
        <v>1.7029375035703167</v>
      </c>
      <c r="AI99" s="140">
        <f>求节点($Q$185:$Q$223,Z$185:Z$223,$AD99)</f>
        <v>1.72</v>
      </c>
      <c r="AL99" s="141">
        <v>7</v>
      </c>
      <c r="AM99" s="23">
        <v>50</v>
      </c>
      <c r="AN99" s="147">
        <f>求节点($K$5:$K$43,$Z$95:$Z$133,AM99)</f>
        <v>0.86344996516198247</v>
      </c>
      <c r="AO99" s="147" t="e">
        <f>($AN99-$AN98)*(INDEX([3]中r将兵属性验证!$AC$7:$AC$166,$AM99,1)*[3]战法技能效用!$AB$5+INDEX([3]中r将兵属性验证!$AX$7:$AX$166,$AM99,1)*[3]战法技能效用!$AC$5)+AO98</f>
        <v>#DIV/0!</v>
      </c>
      <c r="AP99" s="26" t="e">
        <f t="shared" si="4"/>
        <v>#DIV/0!</v>
      </c>
      <c r="AT99" s="31">
        <v>50</v>
      </c>
      <c r="AU99" s="26">
        <f>求节点(投放验证!$K$101:$K$139,投放验证!$AB$101:$AB$139,AT99)</f>
        <v>67820.582367557843</v>
      </c>
    </row>
    <row r="100" spans="3:48" x14ac:dyDescent="0.15">
      <c r="C100" s="125"/>
      <c r="D100" s="99"/>
      <c r="J100" s="133">
        <v>9</v>
      </c>
      <c r="K100" s="137">
        <f>基础状态预期!C112</f>
        <v>43.484929789964411</v>
      </c>
      <c r="L100" s="62">
        <f>IF(基础状态预期!I112="",0,SUMIFS(D$5:D$11,$C$5:$C$11,"&lt;="&amp;基础状态预期!I112))</f>
        <v>16</v>
      </c>
      <c r="M100" s="62">
        <f>IF(基础状态预期!J112="",0,SUMIFS(E$5:E$11,$C$5:$C$11,"&lt;="&amp;基础状态预期!J112))</f>
        <v>2</v>
      </c>
      <c r="N100" s="62">
        <f>IF(基础状态预期!K112="",0,SUMIFS(F$5:F$11,$C$5:$C$11,"&lt;="&amp;基础状态预期!K112))</f>
        <v>1</v>
      </c>
      <c r="O100" s="62">
        <f>IF(基础状态预期!L112="",0,SUMIFS(G$5:G$11,$C$5:$C$11,"&lt;="&amp;基础状态预期!L112))</f>
        <v>0</v>
      </c>
      <c r="P100" s="63"/>
      <c r="Q100" s="62">
        <f>基础状态预期!C112</f>
        <v>43.484929789964411</v>
      </c>
      <c r="R100" s="137">
        <f>IFERROR([2]基础状态预期!G112*[2]基础状态预期!AA112,0)</f>
        <v>0</v>
      </c>
      <c r="S100" s="137">
        <f>IFERROR([2]基础状态预期!H112*[2]基础状态预期!AB112,0)</f>
        <v>0</v>
      </c>
      <c r="T100" s="137">
        <f>IFERROR([2]基础状态预期!I112*[2]基础状态预期!AC112,0)</f>
        <v>12</v>
      </c>
      <c r="U100" s="137">
        <f>IFERROR([2]基础状态预期!J112*[2]基础状态预期!AD112,0)</f>
        <v>0</v>
      </c>
      <c r="V100" s="82">
        <f>求节点($C$16:$C$22,D$16:D$22,基础状态预期!I112)</f>
        <v>0.27654509761528295</v>
      </c>
      <c r="W100" s="62">
        <f>求节点($C$16:$C$22,E$16:E$22,基础状态预期!J112)</f>
        <v>0.36973183297488893</v>
      </c>
      <c r="X100" s="62">
        <f>求节点($C$16:$C$22,F$16:F$22,基础状态预期!K112)</f>
        <v>0.40500000000000003</v>
      </c>
      <c r="Y100" s="62">
        <f>求节点($C$16:$C$22,G$16:G$22,基础状态预期!L112)</f>
        <v>0</v>
      </c>
      <c r="Z100" s="139">
        <f>SUMPRODUCT(V100:Y100,基础状态预期!U112:X112)/SUM([2]基础状态预期!$F112:$J112)</f>
        <v>0.81</v>
      </c>
      <c r="AA100" s="18"/>
      <c r="AD100" s="18">
        <v>97</v>
      </c>
      <c r="AE100" s="140">
        <f>求节点($Q$5:$Q$43,Z$5:Z$43,$AD100)</f>
        <v>1.3748093764220242</v>
      </c>
      <c r="AF100" s="140">
        <f>求节点($Q$50:$Q$88,Z$50:Z$88,$AD100)</f>
        <v>1.4552364198732672</v>
      </c>
      <c r="AG100" s="140">
        <f>求节点($Q$95:$Q$133,Z$95:Z$133,$AD100)</f>
        <v>1.5621242096391326</v>
      </c>
      <c r="AH100" s="140">
        <f>求节点($Q$140:$Q$178,Z$140:Z$178,$AD100)</f>
        <v>1.7198982071680227</v>
      </c>
      <c r="AI100" s="140">
        <f>求节点($Q$185:$Q$223,Z$185:Z$223,$AD100)</f>
        <v>1.72</v>
      </c>
      <c r="AL100" s="141">
        <v>8</v>
      </c>
      <c r="AM100" s="23">
        <v>60</v>
      </c>
      <c r="AN100" s="147">
        <f>求节点($K$5:$K$43,$Z$95:$Z$133,AM100)</f>
        <v>1.0187764025269201</v>
      </c>
      <c r="AO100" s="147" t="e">
        <f>($AN100-$AN99)*(INDEX([3]中r将兵属性验证!$AC$7:$AC$166,$AM100,1)*[3]战法技能效用!$AB$5+INDEX([3]中r将兵属性验证!$AX$7:$AX$166,$AM100,1)*[3]战法技能效用!$AC$5)+AO99</f>
        <v>#DIV/0!</v>
      </c>
      <c r="AP100" s="26" t="e">
        <f t="shared" si="4"/>
        <v>#DIV/0!</v>
      </c>
      <c r="AT100" s="31">
        <v>60</v>
      </c>
      <c r="AU100" s="26">
        <f>求节点(投放验证!$K$101:$K$139,投放验证!$AB$101:$AB$139,AT100)</f>
        <v>128702.71592583301</v>
      </c>
    </row>
    <row r="101" spans="3:48" x14ac:dyDescent="0.15">
      <c r="C101" s="125"/>
      <c r="D101" s="99"/>
      <c r="J101" s="133">
        <v>10</v>
      </c>
      <c r="K101" s="137">
        <f>基础状态预期!C113</f>
        <v>49.18886033229559</v>
      </c>
      <c r="L101" s="62">
        <f>IF(基础状态预期!I113="",0,SUMIFS(D$5:D$11,$C$5:$C$11,"&lt;="&amp;基础状态预期!I113))</f>
        <v>16</v>
      </c>
      <c r="M101" s="62">
        <f>IF(基础状态预期!J113="",0,SUMIFS(E$5:E$11,$C$5:$C$11,"&lt;="&amp;基础状态预期!J113))</f>
        <v>4</v>
      </c>
      <c r="N101" s="62">
        <f>IF(基础状态预期!K113="",0,SUMIFS(F$5:F$11,$C$5:$C$11,"&lt;="&amp;基础状态预期!K113))</f>
        <v>1</v>
      </c>
      <c r="O101" s="62">
        <f>IF(基础状态预期!L113="",0,SUMIFS(G$5:G$11,$C$5:$C$11,"&lt;="&amp;基础状态预期!L113))</f>
        <v>0</v>
      </c>
      <c r="P101" s="63"/>
      <c r="Q101" s="62">
        <f>基础状态预期!C113</f>
        <v>49.18886033229559</v>
      </c>
      <c r="R101" s="137">
        <f>IFERROR([2]基础状态预期!G113*[2]基础状态预期!AA113,0)</f>
        <v>0</v>
      </c>
      <c r="S101" s="137">
        <f>IFERROR([2]基础状态预期!H113*[2]基础状态预期!AB113,0)</f>
        <v>0</v>
      </c>
      <c r="T101" s="137">
        <f>IFERROR([2]基础状态预期!I113*[2]基础状态预期!AC113,0)</f>
        <v>12</v>
      </c>
      <c r="U101" s="137">
        <f>IFERROR([2]基础状态预期!J113*[2]基础状态预期!AD113,0)</f>
        <v>0</v>
      </c>
      <c r="V101" s="82">
        <f>求节点($C$16:$C$22,D$16:D$22,基础状态预期!I113)</f>
        <v>0.29847018935680275</v>
      </c>
      <c r="W101" s="62">
        <f>求节点($C$16:$C$22,E$16:E$22,基础状态预期!J113)</f>
        <v>0.40404800296706189</v>
      </c>
      <c r="X101" s="62">
        <f>求节点($C$16:$C$22,F$16:F$22,基础状态预期!K113)</f>
        <v>0.42823474394041761</v>
      </c>
      <c r="Y101" s="62">
        <f>求节点($C$16:$C$22,G$16:G$22,基础状态预期!L113)</f>
        <v>0</v>
      </c>
      <c r="Z101" s="139">
        <f>SUMPRODUCT(V101:Y101,基础状态预期!U113:X113)/SUM([2]基础状态预期!$F113:$J113)</f>
        <v>0.85646948788083532</v>
      </c>
      <c r="AA101" s="18"/>
      <c r="AD101" s="18">
        <v>98</v>
      </c>
      <c r="AE101" s="140">
        <f>求节点($Q$5:$Q$43,Z$5:Z$43,$AD101)</f>
        <v>1.3852775391079748</v>
      </c>
      <c r="AF101" s="140">
        <f>求节点($Q$50:$Q$88,Z$50:Z$88,$AD101)</f>
        <v>1.4666497328623362</v>
      </c>
      <c r="AG101" s="140">
        <f>求节点($Q$95:$Q$133,Z$95:Z$133,$AD101)</f>
        <v>1.5718596183315729</v>
      </c>
      <c r="AH101" s="140">
        <f>求节点($Q$140:$Q$178,Z$140:Z$178,$AD101)</f>
        <v>1.72</v>
      </c>
      <c r="AI101" s="140">
        <f>求节点($Q$185:$Q$223,Z$185:Z$223,$AD101)</f>
        <v>1.72</v>
      </c>
      <c r="AL101" s="141">
        <v>9</v>
      </c>
      <c r="AM101" s="23">
        <v>70</v>
      </c>
      <c r="AN101" s="147">
        <f>求节点($K$5:$K$43,$Z$95:$Z$133,AM101)</f>
        <v>1.1315202021607975</v>
      </c>
      <c r="AO101" s="147" t="e">
        <f>($AN101-$AN100)*(INDEX([3]中r将兵属性验证!$AC$7:$AC$166,$AM101,1)*[3]战法技能效用!$AB$5+INDEX([3]中r将兵属性验证!$AX$7:$AX$166,$AM101,1)*[3]战法技能效用!$AC$5)+AO100</f>
        <v>#DIV/0!</v>
      </c>
      <c r="AP101" s="26" t="e">
        <f t="shared" si="4"/>
        <v>#DIV/0!</v>
      </c>
      <c r="AT101" s="31">
        <v>70</v>
      </c>
      <c r="AU101" s="26">
        <f>求节点(投放验证!$K$101:$K$139,投放验证!$AB$101:$AB$139,AT101)</f>
        <v>248178.57024559064</v>
      </c>
    </row>
    <row r="102" spans="3:48" x14ac:dyDescent="0.15">
      <c r="C102" s="125"/>
      <c r="D102" s="99"/>
      <c r="J102" s="133">
        <v>11</v>
      </c>
      <c r="K102" s="137">
        <f>基础状态预期!C114</f>
        <v>53.212684955585161</v>
      </c>
      <c r="L102" s="62">
        <f>IF(基础状态预期!I114="",0,SUMIFS(D$5:D$11,$C$5:$C$11,"&lt;="&amp;基础状态预期!I114))</f>
        <v>32</v>
      </c>
      <c r="M102" s="62">
        <f>IF(基础状态预期!J114="",0,SUMIFS(E$5:E$11,$C$5:$C$11,"&lt;="&amp;基础状态预期!J114))</f>
        <v>4</v>
      </c>
      <c r="N102" s="62">
        <f>IF(基础状态预期!K114="",0,SUMIFS(F$5:F$11,$C$5:$C$11,"&lt;="&amp;基础状态预期!K114))</f>
        <v>1</v>
      </c>
      <c r="O102" s="62">
        <f>IF(基础状态预期!L114="",0,SUMIFS(G$5:G$11,$C$5:$C$11,"&lt;="&amp;基础状态预期!L114))</f>
        <v>0</v>
      </c>
      <c r="P102" s="63"/>
      <c r="Q102" s="62">
        <f>基础状态预期!C114</f>
        <v>53.212684955585161</v>
      </c>
      <c r="R102" s="137">
        <f>IFERROR([2]基础状态预期!G114*[2]基础状态预期!AA114,0)</f>
        <v>0</v>
      </c>
      <c r="S102" s="137">
        <f>IFERROR([2]基础状态预期!H114*[2]基础状态预期!AB114,0)</f>
        <v>0</v>
      </c>
      <c r="T102" s="137">
        <f>IFERROR([2]基础状态预期!I114*[2]基础状态预期!AC114,0)</f>
        <v>10</v>
      </c>
      <c r="U102" s="137">
        <f>IFERROR([2]基础状态预期!J114*[2]基础状态预期!AD114,0)</f>
        <v>2</v>
      </c>
      <c r="V102" s="82">
        <f>求节点($C$16:$C$22,D$16:D$22,基础状态预期!I114)</f>
        <v>0.31267154081105392</v>
      </c>
      <c r="W102" s="62">
        <f>求节点($C$16:$C$22,E$16:E$22,基础状态预期!J114)</f>
        <v>0.42817251649497184</v>
      </c>
      <c r="X102" s="62">
        <f>求节点($C$16:$C$22,F$16:F$22,基础状态预期!K114)</f>
        <v>0.45840425051325212</v>
      </c>
      <c r="Y102" s="62">
        <f>求节点($C$16:$C$22,G$16:G$22,基础状态预期!L114)</f>
        <v>0</v>
      </c>
      <c r="Z102" s="139">
        <f>SUMPRODUCT(V102:Y102,基础状态预期!U114:X114)/SUM([2]基础状态预期!$F114:$J114)</f>
        <v>0.91680850102650424</v>
      </c>
      <c r="AA102" s="18"/>
      <c r="AD102" s="18">
        <v>99</v>
      </c>
      <c r="AE102" s="140">
        <f>求节点($Q$5:$Q$43,Z$5:Z$43,$AD102)</f>
        <v>1.3957457017939254</v>
      </c>
      <c r="AF102" s="140">
        <f>求节点($Q$50:$Q$88,Z$50:Z$88,$AD102)</f>
        <v>1.4780630458514055</v>
      </c>
      <c r="AG102" s="140">
        <f>求节点($Q$95:$Q$133,Z$95:Z$133,$AD102)</f>
        <v>1.5808747584634246</v>
      </c>
      <c r="AH102" s="140">
        <f>求节点($Q$140:$Q$178,Z$140:Z$178,$AD102)</f>
        <v>1.72</v>
      </c>
      <c r="AI102" s="140">
        <f>求节点($Q$185:$Q$223,Z$185:Z$223,$AD102)</f>
        <v>1.72</v>
      </c>
      <c r="AL102" s="141">
        <v>10</v>
      </c>
      <c r="AM102" s="23">
        <v>80</v>
      </c>
      <c r="AN102" s="147">
        <f>求节点($K$5:$K$43,$Z$95:$Z$133,AM102)</f>
        <v>1.2106376306285482</v>
      </c>
      <c r="AO102" s="147" t="e">
        <f>($AN102-$AN101)*(INDEX([3]中r将兵属性验证!$AC$7:$AC$166,$AM102,1)*[3]战法技能效用!$AB$5+INDEX([3]中r将兵属性验证!$AX$7:$AX$166,$AM102,1)*[3]战法技能效用!$AC$5)+AO101</f>
        <v>#DIV/0!</v>
      </c>
      <c r="AP102" s="26" t="e">
        <f t="shared" si="4"/>
        <v>#DIV/0!</v>
      </c>
      <c r="AT102" s="31">
        <v>80</v>
      </c>
      <c r="AU102" s="26">
        <f>求节点(投放验证!$K$101:$K$139,投放验证!$AB$101:$AB$139,AT102)</f>
        <v>428449.35500609298</v>
      </c>
    </row>
    <row r="103" spans="3:48" x14ac:dyDescent="0.15">
      <c r="C103" s="125"/>
      <c r="D103" s="99"/>
      <c r="J103" s="133">
        <v>12</v>
      </c>
      <c r="K103" s="137">
        <f>基础状态预期!C115</f>
        <v>59.09095196730258</v>
      </c>
      <c r="L103" s="62">
        <f>IF(基础状态预期!I115="",0,SUMIFS(D$5:D$11,$C$5:$C$11,"&lt;="&amp;基础状态预期!I115))</f>
        <v>32</v>
      </c>
      <c r="M103" s="62">
        <f>IF(基础状态预期!J115="",0,SUMIFS(E$5:E$11,$C$5:$C$11,"&lt;="&amp;基础状态预期!J115))</f>
        <v>8</v>
      </c>
      <c r="N103" s="62">
        <f>IF(基础状态预期!K115="",0,SUMIFS(F$5:F$11,$C$5:$C$11,"&lt;="&amp;基础状态预期!K115))</f>
        <v>2</v>
      </c>
      <c r="O103" s="62">
        <f>IF(基础状态预期!L115="",0,SUMIFS(G$5:G$11,$C$5:$C$11,"&lt;="&amp;基础状态预期!L115))</f>
        <v>0</v>
      </c>
      <c r="P103" s="63"/>
      <c r="Q103" s="62">
        <f>基础状态预期!C115</f>
        <v>59.09095196730258</v>
      </c>
      <c r="R103" s="137">
        <f>IFERROR([2]基础状态预期!G115*[2]基础状态预期!AA115,0)</f>
        <v>0</v>
      </c>
      <c r="S103" s="137">
        <f>IFERROR([2]基础状态预期!H115*[2]基础状态预期!AB115,0)</f>
        <v>0</v>
      </c>
      <c r="T103" s="137">
        <f>IFERROR([2]基础状态预期!I115*[2]基础状态预期!AC115,0)</f>
        <v>8</v>
      </c>
      <c r="U103" s="137">
        <f>IFERROR([2]基础状态预期!J115*[2]基础状态预期!AD115,0)</f>
        <v>4</v>
      </c>
      <c r="V103" s="82">
        <f>求节点($C$16:$C$22,D$16:D$22,基础状态预期!I115)</f>
        <v>0.33567747596241704</v>
      </c>
      <c r="W103" s="62">
        <f>求节点($C$16:$C$22,E$16:E$22,基础状态预期!J115)</f>
        <v>0.47056133765921504</v>
      </c>
      <c r="X103" s="62">
        <f>求节点($C$16:$C$22,F$16:F$22,基础状态预期!K115)</f>
        <v>0.50448613783589358</v>
      </c>
      <c r="Y103" s="62">
        <f>求节点($C$16:$C$22,G$16:G$22,基础状态预期!L115)</f>
        <v>0</v>
      </c>
      <c r="Z103" s="139">
        <f>SUMPRODUCT(V103:Y103,基础状态预期!U115:X115)/SUM([2]基础状态预期!$F115:$J115)</f>
        <v>1.0089722756717872</v>
      </c>
      <c r="AA103" s="18"/>
      <c r="AD103" s="18">
        <v>100</v>
      </c>
      <c r="AE103" s="140">
        <f>求节点($Q$5:$Q$43,Z$5:Z$43,$AD103)</f>
        <v>1.4062138644798761</v>
      </c>
      <c r="AF103" s="140">
        <f>求节点($Q$50:$Q$88,Z$50:Z$88,$AD103)</f>
        <v>1.4894763588404745</v>
      </c>
      <c r="AG103" s="140">
        <f>求节点($Q$95:$Q$133,Z$95:Z$133,$AD103)</f>
        <v>1.5898898985952765</v>
      </c>
      <c r="AH103" s="140">
        <f>求节点($Q$140:$Q$178,Z$140:Z$178,$AD103)</f>
        <v>1.72</v>
      </c>
      <c r="AI103" s="140">
        <f>求节点($Q$185:$Q$223,Z$185:Z$223,$AD103)</f>
        <v>1.72</v>
      </c>
      <c r="AL103" s="141">
        <v>11</v>
      </c>
      <c r="AM103" s="23">
        <v>90</v>
      </c>
      <c r="AN103" s="147">
        <f>求节点($K$5:$K$43,$Z$95:$Z$133,AM103)</f>
        <v>1.4486215351840832</v>
      </c>
      <c r="AO103" s="147" t="e">
        <f>($AN103-$AN102)*(INDEX([3]中r将兵属性验证!$AC$7:$AC$166,$AM103,1)*[3]战法技能效用!$AB$5+INDEX([3]中r将兵属性验证!$AX$7:$AX$166,$AM103,1)*[3]战法技能效用!$AC$5)+AO102</f>
        <v>#DIV/0!</v>
      </c>
      <c r="AP103" s="26" t="e">
        <f t="shared" si="4"/>
        <v>#DIV/0!</v>
      </c>
      <c r="AT103" s="31">
        <v>90</v>
      </c>
      <c r="AU103" s="26">
        <f>求节点(投放验证!$K$101:$K$139,投放验证!$AB$101:$AB$139,AT103)</f>
        <v>613862.05779996701</v>
      </c>
    </row>
    <row r="104" spans="3:48" x14ac:dyDescent="0.15">
      <c r="C104" s="125"/>
      <c r="D104" s="99"/>
      <c r="J104" s="133">
        <v>13</v>
      </c>
      <c r="K104" s="137">
        <f>基础状态预期!C116</f>
        <v>64.819145630244321</v>
      </c>
      <c r="L104" s="62">
        <f>IF(基础状态预期!I116="",0,SUMIFS(D$5:D$11,$C$5:$C$11,"&lt;="&amp;基础状态预期!I116))</f>
        <v>64</v>
      </c>
      <c r="M104" s="62">
        <f>IF(基础状态预期!J116="",0,SUMIFS(E$5:E$11,$C$5:$C$11,"&lt;="&amp;基础状态预期!J116))</f>
        <v>8</v>
      </c>
      <c r="N104" s="62">
        <f>IF(基础状态预期!K116="",0,SUMIFS(F$5:F$11,$C$5:$C$11,"&lt;="&amp;基础状态预期!K116))</f>
        <v>2</v>
      </c>
      <c r="O104" s="62">
        <f>IF(基础状态预期!L116="",0,SUMIFS(G$5:G$11,$C$5:$C$11,"&lt;="&amp;基础状态预期!L116))</f>
        <v>1</v>
      </c>
      <c r="P104" s="63"/>
      <c r="Q104" s="62">
        <f>基础状态预期!C116</f>
        <v>64.819145630244321</v>
      </c>
      <c r="R104" s="137">
        <f>IFERROR([2]基础状态预期!G116*[2]基础状态预期!AA116,0)</f>
        <v>0</v>
      </c>
      <c r="S104" s="137">
        <f>IFERROR([2]基础状态预期!H116*[2]基础状态预期!AB116,0)</f>
        <v>0</v>
      </c>
      <c r="T104" s="137">
        <f>IFERROR([2]基础状态预期!I116*[2]基础状态预期!AC116,0)</f>
        <v>6</v>
      </c>
      <c r="U104" s="137">
        <f>IFERROR([2]基础状态预期!J116*[2]基础状态预期!AD116,0)</f>
        <v>6</v>
      </c>
      <c r="V104" s="82">
        <f>求节点($C$16:$C$22,D$16:D$22,基础状态预期!I116)</f>
        <v>0.34749999999999998</v>
      </c>
      <c r="W104" s="62">
        <f>求节点($C$16:$C$22,E$16:E$22,基础状态预期!J116)</f>
        <v>0.50867409824776333</v>
      </c>
      <c r="X104" s="62">
        <f>求节点($C$16:$C$22,F$16:F$22,基础状态预期!K116)</f>
        <v>0.54833596408728824</v>
      </c>
      <c r="Y104" s="62">
        <f>求节点($C$16:$C$22,G$16:G$22,基础状态预期!L116)</f>
        <v>0.50749999999999995</v>
      </c>
      <c r="Z104" s="139">
        <f>SUMPRODUCT(V104:Y104,基础状态预期!U116:X116)/SUM([2]基础状态预期!$F116:$J116)</f>
        <v>1.0898659341600285</v>
      </c>
      <c r="AA104" s="18"/>
      <c r="AD104" s="133">
        <v>101</v>
      </c>
      <c r="AE104" s="140">
        <f>求节点($Q$5:$Q$43,Z$5:Z$43,$AD104)</f>
        <v>1.4151972257488297</v>
      </c>
      <c r="AF104" s="140">
        <f>求节点($Q$50:$Q$88,Z$50:Z$88,$AD104)</f>
        <v>1.5008896718295435</v>
      </c>
      <c r="AG104" s="140">
        <f>求节点($Q$95:$Q$133,Z$95:Z$133,$AD104)</f>
        <v>1.5981264688142354</v>
      </c>
      <c r="AH104" s="140">
        <f>求节点($Q$140:$Q$178,Z$140:Z$178,$AD104)</f>
        <v>1.72</v>
      </c>
      <c r="AI104" s="140">
        <f>求节点($Q$185:$Q$223,Z$185:Z$223,$AD104)</f>
        <v>1.72</v>
      </c>
      <c r="AL104" s="141">
        <v>12</v>
      </c>
      <c r="AM104" s="23">
        <v>100</v>
      </c>
      <c r="AN104" s="147">
        <f>求节点($K$5:$K$43,$Z$95:$Z$133,AM104)</f>
        <v>1.591886207010107</v>
      </c>
      <c r="AO104" s="147" t="e">
        <f>($AN104-$AN103)*(INDEX([3]中r将兵属性验证!$AC$7:$AC$166,$AM104,1)*[3]战法技能效用!$AB$5+INDEX([3]中r将兵属性验证!$AX$7:$AX$166,$AM104,1)*[3]战法技能效用!$AC$5)+AO103</f>
        <v>#DIV/0!</v>
      </c>
      <c r="AP104" s="26" t="e">
        <f t="shared" si="4"/>
        <v>#DIV/0!</v>
      </c>
      <c r="AT104" s="31">
        <v>100</v>
      </c>
      <c r="AU104" s="26">
        <f>求节点(投放验证!$K$101:$K$139,投放验证!$AB$101:$AB$139,AT104)</f>
        <v>806848</v>
      </c>
    </row>
    <row r="105" spans="3:48" x14ac:dyDescent="0.15">
      <c r="C105" s="125"/>
      <c r="D105" s="99"/>
      <c r="J105" s="133">
        <v>14</v>
      </c>
      <c r="K105" s="137">
        <f>基础状态预期!C117</f>
        <v>69.01697485309198</v>
      </c>
      <c r="L105" s="62">
        <f>IF(基础状态预期!I117="",0,SUMIFS(D$5:D$11,$C$5:$C$11,"&lt;="&amp;基础状态预期!I117))</f>
        <v>64</v>
      </c>
      <c r="M105" s="62">
        <f>IF(基础状态预期!J117="",0,SUMIFS(E$5:E$11,$C$5:$C$11,"&lt;="&amp;基础状态预期!J117))</f>
        <v>16</v>
      </c>
      <c r="N105" s="62">
        <f>IF(基础状态预期!K117="",0,SUMIFS(F$5:F$11,$C$5:$C$11,"&lt;="&amp;基础状态预期!K117))</f>
        <v>4</v>
      </c>
      <c r="O105" s="62">
        <f>IF(基础状态预期!L117="",0,SUMIFS(G$5:G$11,$C$5:$C$11,"&lt;="&amp;基础状态预期!L117))</f>
        <v>1</v>
      </c>
      <c r="P105" s="63"/>
      <c r="Q105" s="62">
        <f>基础状态预期!C117</f>
        <v>69.01697485309198</v>
      </c>
      <c r="R105" s="137">
        <f>IFERROR([2]基础状态预期!G117*[2]基础状态预期!AA117,0)</f>
        <v>0</v>
      </c>
      <c r="S105" s="137">
        <f>IFERROR([2]基础状态预期!H117*[2]基础状态预期!AB117,0)</f>
        <v>0</v>
      </c>
      <c r="T105" s="137">
        <f>IFERROR([2]基础状态预期!I117*[2]基础状态预期!AC117,0)</f>
        <v>4</v>
      </c>
      <c r="U105" s="137">
        <f>IFERROR([2]基础状态预期!J117*[2]基础状态预期!AD117,0)</f>
        <v>8</v>
      </c>
      <c r="V105" s="82">
        <f>求节点($C$16:$C$22,D$16:D$22,基础状态预期!I117)</f>
        <v>0.34749999999999998</v>
      </c>
      <c r="W105" s="62">
        <f>求节点($C$16:$C$22,E$16:E$22,基础状态预期!J117)</f>
        <v>0.54089319502623368</v>
      </c>
      <c r="X105" s="62">
        <f>求节点($C$16:$C$22,F$16:F$22,基础状态预期!K117)</f>
        <v>0.58073288939238799</v>
      </c>
      <c r="Y105" s="62">
        <f>求节点($C$16:$C$22,G$16:G$22,基础状态预期!L117)</f>
        <v>0.50749999999999995</v>
      </c>
      <c r="Z105" s="139">
        <f>SUMPRODUCT(V105:Y105,基础状态预期!U117:X117)/SUM([2]基础状态预期!$F117:$J117)</f>
        <v>1.1370548156539799</v>
      </c>
      <c r="AA105" s="18"/>
      <c r="AD105" s="133">
        <v>102</v>
      </c>
      <c r="AE105" s="140">
        <f>求节点($Q$5:$Q$43,Z$5:Z$43,$AD105)</f>
        <v>1.4226752819477169</v>
      </c>
      <c r="AF105" s="140">
        <f>求节点($Q$50:$Q$88,Z$50:Z$88,$AD105)</f>
        <v>1.5123029848186125</v>
      </c>
      <c r="AG105" s="140">
        <f>求节点($Q$95:$Q$133,Z$95:Z$133,$AD105)</f>
        <v>1.60443418520958</v>
      </c>
      <c r="AH105" s="140">
        <f>求节点($Q$140:$Q$178,Z$140:Z$178,$AD105)</f>
        <v>1.72</v>
      </c>
      <c r="AI105" s="140">
        <f>求节点($Q$185:$Q$223,Z$185:Z$223,$AD105)</f>
        <v>1.72</v>
      </c>
      <c r="AL105" s="141">
        <v>13</v>
      </c>
      <c r="AM105" s="132">
        <v>110</v>
      </c>
      <c r="AN105" s="147">
        <f>求节点($K$5:$K$43,$Z$95:$Z$133,AM105)</f>
        <v>1.6569614717707142</v>
      </c>
      <c r="AO105" s="147" t="e">
        <f>($AN105-$AN104)*(INDEX([3]中r将兵属性验证!$AC$7:$AC$166,$AM105,1)*[3]战法技能效用!$AB$5+INDEX([3]中r将兵属性验证!$AX$7:$AX$166,$AM105,1)*[3]战法技能效用!$AC$5)+AO104</f>
        <v>#DIV/0!</v>
      </c>
      <c r="AP105" s="26" t="e">
        <f t="shared" ref="AP105:AP110" si="5">SUM(AO105:AO105)</f>
        <v>#DIV/0!</v>
      </c>
      <c r="AQ105" s="133"/>
      <c r="AT105" s="132">
        <v>110</v>
      </c>
      <c r="AU105" s="26">
        <f>求节点(投放验证!$K$101:$K$139,投放验证!$AB$101:$AB$139,AT105)</f>
        <v>806848</v>
      </c>
    </row>
    <row r="106" spans="3:48" x14ac:dyDescent="0.15">
      <c r="C106" s="125"/>
      <c r="D106" s="99"/>
      <c r="J106" s="133">
        <v>15</v>
      </c>
      <c r="K106" s="137">
        <f>基础状态预期!C118</f>
        <v>72.23150684883845</v>
      </c>
      <c r="L106" s="62">
        <f>IF(基础状态预期!I118="",0,SUMIFS(D$5:D$11,$C$5:$C$11,"&lt;="&amp;基础状态预期!I118))</f>
        <v>64</v>
      </c>
      <c r="M106" s="62">
        <f>IF(基础状态预期!J118="",0,SUMIFS(E$5:E$11,$C$5:$C$11,"&lt;="&amp;基础状态预期!J118))</f>
        <v>16</v>
      </c>
      <c r="N106" s="62">
        <f>IF(基础状态预期!K118="",0,SUMIFS(F$5:F$11,$C$5:$C$11,"&lt;="&amp;基础状态预期!K118))</f>
        <v>4</v>
      </c>
      <c r="O106" s="62">
        <f>IF(基础状态预期!L118="",0,SUMIFS(G$5:G$11,$C$5:$C$11,"&lt;="&amp;基础状态预期!L118))</f>
        <v>1</v>
      </c>
      <c r="P106" s="63"/>
      <c r="Q106" s="62">
        <f>基础状态预期!C118</f>
        <v>72.23150684883845</v>
      </c>
      <c r="R106" s="137">
        <f>IFERROR([2]基础状态预期!G118*[2]基础状态预期!AA118,0)</f>
        <v>0</v>
      </c>
      <c r="S106" s="137">
        <f>IFERROR([2]基础状态预期!H118*[2]基础状态预期!AB118,0)</f>
        <v>0</v>
      </c>
      <c r="T106" s="137">
        <f>IFERROR([2]基础状态预期!I118*[2]基础状态预期!AC118,0)</f>
        <v>2</v>
      </c>
      <c r="U106" s="137">
        <f>IFERROR([2]基础状态预期!J118*[2]基础状态预期!AD118,0)</f>
        <v>10</v>
      </c>
      <c r="V106" s="82">
        <f>求节点($C$16:$C$22,D$16:D$22,基础状态预期!I118)</f>
        <v>0.34749999999999998</v>
      </c>
      <c r="W106" s="62">
        <f>求节点($C$16:$C$22,E$16:E$22,基础状态预期!J118)</f>
        <v>0.55800499483771315</v>
      </c>
      <c r="X106" s="62">
        <f>求节点($C$16:$C$22,F$16:F$22,基础状态预期!K118)</f>
        <v>0.59357263987162223</v>
      </c>
      <c r="Y106" s="62">
        <f>求节点($C$16:$C$22,G$16:G$22,基础状态预期!L118)</f>
        <v>0.50749999999999995</v>
      </c>
      <c r="Z106" s="139">
        <f>SUMPRODUCT(V106:Y106,基础状态预期!U118:X118)/SUM([2]基础状态预期!$F118:$J118)</f>
        <v>1.1154180798502258</v>
      </c>
      <c r="AA106" s="18"/>
      <c r="AD106" s="133">
        <v>103</v>
      </c>
      <c r="AE106" s="140">
        <f>求节点($Q$5:$Q$43,Z$5:Z$43,$AD106)</f>
        <v>1.4301533381466043</v>
      </c>
      <c r="AF106" s="140">
        <f>求节点($Q$50:$Q$88,Z$50:Z$88,$AD106)</f>
        <v>1.5237162978076815</v>
      </c>
      <c r="AG106" s="140">
        <f>求节点($Q$95:$Q$133,Z$95:Z$133,$AD106)</f>
        <v>1.6107419016049247</v>
      </c>
      <c r="AH106" s="140">
        <f>求节点($Q$140:$Q$178,Z$140:Z$178,$AD106)</f>
        <v>1.72</v>
      </c>
      <c r="AI106" s="140">
        <f>求节点($Q$185:$Q$223,Z$185:Z$223,$AD106)</f>
        <v>1.72</v>
      </c>
      <c r="AL106" s="141">
        <v>14</v>
      </c>
      <c r="AM106" s="132">
        <v>120</v>
      </c>
      <c r="AN106" s="147">
        <f>求节点($K$5:$K$43,$Z$95:$Z$133,AM106)</f>
        <v>1.7148870072327418</v>
      </c>
      <c r="AO106" s="147" t="e">
        <f>($AN106-$AN105)*(INDEX([3]中r将兵属性验证!$AC$7:$AC$166,$AM106,1)*[3]战法技能效用!$AB$5+INDEX([3]中r将兵属性验证!$AX$7:$AX$166,$AM106,1)*[3]战法技能效用!$AC$5)+AO105</f>
        <v>#DIV/0!</v>
      </c>
      <c r="AP106" s="26" t="e">
        <f t="shared" si="5"/>
        <v>#DIV/0!</v>
      </c>
      <c r="AQ106" s="133"/>
      <c r="AT106" s="132">
        <v>120</v>
      </c>
      <c r="AU106" s="26">
        <f>求节点(投放验证!$K$101:$K$139,投放验证!$AB$101:$AB$139,AT106)</f>
        <v>806848</v>
      </c>
    </row>
    <row r="107" spans="3:48" x14ac:dyDescent="0.15">
      <c r="C107" s="125"/>
      <c r="D107" s="99"/>
      <c r="J107" s="133">
        <v>16</v>
      </c>
      <c r="K107" s="137">
        <f>基础状态预期!C119</f>
        <v>74.840792411391348</v>
      </c>
      <c r="L107" s="62">
        <f>IF(基础状态预期!I119="",0,SUMIFS(D$5:D$11,$C$5:$C$11,"&lt;="&amp;基础状态预期!I119))</f>
        <v>64</v>
      </c>
      <c r="M107" s="62">
        <f>IF(基础状态预期!J119="",0,SUMIFS(E$5:E$11,$C$5:$C$11,"&lt;="&amp;基础状态预期!J119))</f>
        <v>16</v>
      </c>
      <c r="N107" s="62">
        <f>IF(基础状态预期!K119="",0,SUMIFS(F$5:F$11,$C$5:$C$11,"&lt;="&amp;基础状态预期!K119))</f>
        <v>4</v>
      </c>
      <c r="O107" s="62">
        <f>IF(基础状态预期!L119="",0,SUMIFS(G$5:G$11,$C$5:$C$11,"&lt;="&amp;基础状态预期!L119))</f>
        <v>1</v>
      </c>
      <c r="P107" s="63"/>
      <c r="Q107" s="62">
        <f>基础状态预期!C119</f>
        <v>74.840792411391348</v>
      </c>
      <c r="R107" s="137">
        <f>IFERROR([2]基础状态预期!G119*[2]基础状态预期!AA119,0)</f>
        <v>0</v>
      </c>
      <c r="S107" s="137">
        <f>IFERROR([2]基础状态预期!H119*[2]基础状态预期!AB119,0)</f>
        <v>0</v>
      </c>
      <c r="T107" s="137">
        <f>IFERROR([2]基础状态预期!I119*[2]基础状态预期!AC119,0)</f>
        <v>1</v>
      </c>
      <c r="U107" s="137">
        <f>IFERROR([2]基础状态预期!J119*[2]基础状态预期!AD119,0)</f>
        <v>11</v>
      </c>
      <c r="V107" s="82">
        <f>求节点($C$16:$C$22,D$16:D$22,基础状态预期!I119)</f>
        <v>0.34749999999999998</v>
      </c>
      <c r="W107" s="62">
        <f>求节点($C$16:$C$22,E$16:E$22,基础状态预期!J119)</f>
        <v>0.57433863430738363</v>
      </c>
      <c r="X107" s="62">
        <f>求节点($C$16:$C$22,F$16:F$22,基础状态预期!K119)</f>
        <v>0.60582850176334746</v>
      </c>
      <c r="Y107" s="62">
        <f>求节点($C$16:$C$22,G$16:G$22,基础状态预期!L119)</f>
        <v>0.50749999999999995</v>
      </c>
      <c r="Z107" s="139">
        <f>SUMPRODUCT(V107:Y107,基础状态预期!U119:X119)/SUM([2]基础状态预期!$F119:$J119)</f>
        <v>1.0805523345088981</v>
      </c>
      <c r="AA107" s="18"/>
      <c r="AD107" s="133">
        <v>104</v>
      </c>
      <c r="AE107" s="140">
        <f>求节点($Q$5:$Q$43,Z$5:Z$43,$AD107)</f>
        <v>1.4376313943454915</v>
      </c>
      <c r="AF107" s="140">
        <f>求节点($Q$50:$Q$88,Z$50:Z$88,$AD107)</f>
        <v>1.5351296107967505</v>
      </c>
      <c r="AG107" s="140">
        <f>求节点($Q$95:$Q$133,Z$95:Z$133,$AD107)</f>
        <v>1.6170496180002694</v>
      </c>
      <c r="AH107" s="140">
        <f>求节点($Q$140:$Q$178,Z$140:Z$178,$AD107)</f>
        <v>1.72</v>
      </c>
      <c r="AI107" s="140">
        <f>求节点($Q$185:$Q$223,Z$185:Z$223,$AD107)</f>
        <v>1.72</v>
      </c>
      <c r="AL107" s="141">
        <v>15</v>
      </c>
      <c r="AM107" s="132">
        <v>130</v>
      </c>
      <c r="AN107" s="147">
        <f>求节点($K$5:$K$43,$Z$95:$Z$133,AM107)</f>
        <v>1.72</v>
      </c>
      <c r="AO107" s="147" t="e">
        <f>($AN107-$AN106)*(INDEX([3]中r将兵属性验证!$AC$7:$AC$166,$AM107,1)*[3]战法技能效用!$AB$5+INDEX([3]中r将兵属性验证!$AX$7:$AX$166,$AM107,1)*[3]战法技能效用!$AC$5)+AO106</f>
        <v>#DIV/0!</v>
      </c>
      <c r="AP107" s="26" t="e">
        <f t="shared" si="5"/>
        <v>#DIV/0!</v>
      </c>
      <c r="AQ107" s="133"/>
      <c r="AT107" s="132">
        <v>130</v>
      </c>
      <c r="AU107" s="26">
        <f>求节点(投放验证!$K$101:$K$139,投放验证!$AB$101:$AB$139,AT107)</f>
        <v>806848</v>
      </c>
    </row>
    <row r="108" spans="3:48" x14ac:dyDescent="0.15">
      <c r="C108" s="125"/>
      <c r="D108" s="99"/>
      <c r="J108" s="133">
        <v>17</v>
      </c>
      <c r="K108" s="137">
        <f>基础状态预期!C120</f>
        <v>77.697893604818219</v>
      </c>
      <c r="L108" s="62">
        <f>IF(基础状态预期!I120="",0,SUMIFS(D$5:D$11,$C$5:$C$11,"&lt;="&amp;基础状态预期!I120))</f>
        <v>64</v>
      </c>
      <c r="M108" s="62">
        <f>IF(基础状态预期!J120="",0,SUMIFS(E$5:E$11,$C$5:$C$11,"&lt;="&amp;基础状态预期!J120))</f>
        <v>16</v>
      </c>
      <c r="N108" s="62">
        <f>IF(基础状态预期!K120="",0,SUMIFS(F$5:F$11,$C$5:$C$11,"&lt;="&amp;基础状态预期!K120))</f>
        <v>4</v>
      </c>
      <c r="O108" s="62">
        <f>IF(基础状态预期!L120="",0,SUMIFS(G$5:G$11,$C$5:$C$11,"&lt;="&amp;基础状态预期!L120))</f>
        <v>1</v>
      </c>
      <c r="P108" s="63"/>
      <c r="Q108" s="62">
        <f>基础状态预期!C120</f>
        <v>77.697893604818219</v>
      </c>
      <c r="R108" s="137">
        <f>IFERROR([2]基础状态预期!G120*[2]基础状态预期!AA120,0)</f>
        <v>0</v>
      </c>
      <c r="S108" s="137">
        <f>IFERROR([2]基础状态预期!H120*[2]基础状态预期!AB120,0)</f>
        <v>0</v>
      </c>
      <c r="T108" s="137">
        <f>IFERROR([2]基础状态预期!I120*[2]基础状态预期!AC120,0)</f>
        <v>0</v>
      </c>
      <c r="U108" s="137">
        <f>IFERROR([2]基础状态预期!J120*[2]基础状态预期!AD120,0)</f>
        <v>12</v>
      </c>
      <c r="V108" s="82">
        <f>求节点($C$16:$C$22,D$16:D$22,基础状态预期!I120)</f>
        <v>0.34749999999999998</v>
      </c>
      <c r="W108" s="62">
        <f>求节点($C$16:$C$22,E$16:E$22,基础状态预期!J120)</f>
        <v>0.59611682026694435</v>
      </c>
      <c r="X108" s="62">
        <f>求节点($C$16:$C$22,F$16:F$22,基础状态预期!K120)</f>
        <v>0.62216965095231436</v>
      </c>
      <c r="Y108" s="62">
        <f>求节点($C$16:$C$22,G$16:G$22,基础状态预期!L120)</f>
        <v>0.54940888658345977</v>
      </c>
      <c r="Z108" s="139">
        <f>SUMPRODUCT(V108:Y108,基础状态预期!U120:X120)/SUM([2]基础状态预期!$F120:$J120)</f>
        <v>1.1473249494128226</v>
      </c>
      <c r="AA108" s="18"/>
      <c r="AD108" s="133">
        <v>105</v>
      </c>
      <c r="AE108" s="140">
        <f>求节点($Q$5:$Q$43,Z$5:Z$43,$AD108)</f>
        <v>1.4451094505443787</v>
      </c>
      <c r="AF108" s="140">
        <f>求节点($Q$50:$Q$88,Z$50:Z$88,$AD108)</f>
        <v>1.5461636653254669</v>
      </c>
      <c r="AG108" s="140">
        <f>求节点($Q$95:$Q$133,Z$95:Z$133,$AD108)</f>
        <v>1.623357334395614</v>
      </c>
      <c r="AH108" s="140">
        <f>求节点($Q$140:$Q$178,Z$140:Z$178,$AD108)</f>
        <v>1.72</v>
      </c>
      <c r="AI108" s="140">
        <f>求节点($Q$185:$Q$223,Z$185:Z$223,$AD108)</f>
        <v>1.72</v>
      </c>
      <c r="AL108" s="141">
        <v>16</v>
      </c>
      <c r="AM108" s="132">
        <v>140</v>
      </c>
      <c r="AN108" s="147">
        <f>求节点($K$5:$K$43,$Z$95:$Z$133,AM108)</f>
        <v>1.72</v>
      </c>
      <c r="AO108" s="147" t="e">
        <f>($AN108-$AN107)*(INDEX([3]中r将兵属性验证!$AC$7:$AC$166,$AM108,1)*[3]战法技能效用!$AB$5+INDEX([3]中r将兵属性验证!$AX$7:$AX$166,$AM108,1)*[3]战法技能效用!$AC$5)+AO107</f>
        <v>#DIV/0!</v>
      </c>
      <c r="AP108" s="26" t="e">
        <f t="shared" si="5"/>
        <v>#DIV/0!</v>
      </c>
      <c r="AQ108" s="133"/>
      <c r="AT108" s="132">
        <v>140</v>
      </c>
      <c r="AU108" s="26">
        <f>求节点(投放验证!$K$101:$K$139,投放验证!$AB$101:$AB$139,AT108)</f>
        <v>806848</v>
      </c>
    </row>
    <row r="109" spans="3:48" x14ac:dyDescent="0.15">
      <c r="C109" s="125"/>
      <c r="D109" s="99"/>
      <c r="J109" s="133">
        <v>18</v>
      </c>
      <c r="K109" s="137">
        <f>基础状态预期!C121</f>
        <v>80.134867890916794</v>
      </c>
      <c r="L109" s="62">
        <f>IF(基础状态预期!I121="",0,SUMIFS(D$5:D$11,$C$5:$C$11,"&lt;="&amp;基础状态预期!I121))</f>
        <v>64</v>
      </c>
      <c r="M109" s="62">
        <f>IF(基础状态预期!J121="",0,SUMIFS(E$5:E$11,$C$5:$C$11,"&lt;="&amp;基础状态预期!J121))</f>
        <v>32</v>
      </c>
      <c r="N109" s="62">
        <f>IF(基础状态预期!K121="",0,SUMIFS(F$5:F$11,$C$5:$C$11,"&lt;="&amp;基础状态预期!K121))</f>
        <v>4</v>
      </c>
      <c r="O109" s="62">
        <f>IF(基础状态预期!L121="",0,SUMIFS(G$5:G$11,$C$5:$C$11,"&lt;="&amp;基础状态预期!L121))</f>
        <v>1</v>
      </c>
      <c r="P109" s="63"/>
      <c r="Q109" s="62">
        <f>基础状态预期!C121</f>
        <v>80.134867890916794</v>
      </c>
      <c r="R109" s="137">
        <f>IFERROR([2]基础状态预期!G121*[2]基础状态预期!AA121,0)</f>
        <v>0</v>
      </c>
      <c r="S109" s="137">
        <f>IFERROR([2]基础状态预期!H121*[2]基础状态预期!AB121,0)</f>
        <v>0</v>
      </c>
      <c r="T109" s="137">
        <f>IFERROR([2]基础状态预期!I121*[2]基础状态预期!AC121,0)</f>
        <v>0</v>
      </c>
      <c r="U109" s="137">
        <f>IFERROR([2]基础状态预期!J121*[2]基础状态预期!AD121,0)</f>
        <v>12</v>
      </c>
      <c r="V109" s="82">
        <f>求节点($C$16:$C$22,D$16:D$22,基础状态预期!I121)</f>
        <v>0.34749999999999998</v>
      </c>
      <c r="W109" s="62">
        <f>求节点($C$16:$C$22,E$16:E$22,基础状态预期!J121)</f>
        <v>0.60750000000000004</v>
      </c>
      <c r="X109" s="62">
        <f>求节点($C$16:$C$22,F$16:F$22,基础状态预期!K121)</f>
        <v>0.63861964923000025</v>
      </c>
      <c r="Y109" s="62">
        <f>求节点($C$16:$C$22,G$16:G$22,基础状态预期!L121)</f>
        <v>0.59475005830682903</v>
      </c>
      <c r="Z109" s="139">
        <f>SUMPRODUCT(V109:Y109,基础状态预期!U121:X121)/SUM([2]基础状态预期!$F121:$J121)</f>
        <v>1.2187465105624389</v>
      </c>
      <c r="AA109" s="18"/>
      <c r="AD109" s="133">
        <v>106</v>
      </c>
      <c r="AE109" s="140">
        <f>求节点($Q$5:$Q$43,Z$5:Z$43,$AD109)</f>
        <v>1.4525875067432659</v>
      </c>
      <c r="AF109" s="140">
        <f>求节点($Q$50:$Q$88,Z$50:Z$88,$AD109)</f>
        <v>1.5571724947774572</v>
      </c>
      <c r="AG109" s="140">
        <f>求节点($Q$95:$Q$133,Z$95:Z$133,$AD109)</f>
        <v>1.6296650507909587</v>
      </c>
      <c r="AH109" s="140">
        <f>求节点($Q$140:$Q$178,Z$140:Z$178,$AD109)</f>
        <v>1.72</v>
      </c>
      <c r="AI109" s="140">
        <f>求节点($Q$185:$Q$223,Z$185:Z$223,$AD109)</f>
        <v>1.72</v>
      </c>
      <c r="AL109" s="141">
        <v>17</v>
      </c>
      <c r="AM109" s="132">
        <v>150</v>
      </c>
      <c r="AN109" s="147">
        <f>求节点($K$5:$K$43,$Z$95:$Z$133,AM109)</f>
        <v>1.72</v>
      </c>
      <c r="AO109" s="147" t="e">
        <f>($AN109-$AN108)*(INDEX([3]中r将兵属性验证!$AC$7:$AC$166,$AM109,1)*[3]战法技能效用!$AB$5+INDEX([3]中r将兵属性验证!$AX$7:$AX$166,$AM109,1)*[3]战法技能效用!$AC$5)+AO108</f>
        <v>#DIV/0!</v>
      </c>
      <c r="AP109" s="26" t="e">
        <f t="shared" si="5"/>
        <v>#DIV/0!</v>
      </c>
      <c r="AQ109" s="133"/>
      <c r="AT109" s="132">
        <v>150</v>
      </c>
      <c r="AU109" s="26">
        <f>求节点(投放验证!$K$101:$K$139,投放验证!$AB$101:$AB$139,AT109)</f>
        <v>806848</v>
      </c>
    </row>
    <row r="110" spans="3:48" x14ac:dyDescent="0.15">
      <c r="J110" s="133">
        <v>19</v>
      </c>
      <c r="K110" s="137">
        <f>基础状态预期!C122</f>
        <v>82.238672852681816</v>
      </c>
      <c r="L110" s="62">
        <f>IF(基础状态预期!I122="",0,SUMIFS(D$5:D$11,$C$5:$C$11,"&lt;="&amp;基础状态预期!I122))</f>
        <v>64</v>
      </c>
      <c r="M110" s="62">
        <f>IF(基础状态预期!J122="",0,SUMIFS(E$5:E$11,$C$5:$C$11,"&lt;="&amp;基础状态预期!J122))</f>
        <v>32</v>
      </c>
      <c r="N110" s="62">
        <f>IF(基础状态预期!K122="",0,SUMIFS(F$5:F$11,$C$5:$C$11,"&lt;="&amp;基础状态预期!K122))</f>
        <v>4</v>
      </c>
      <c r="O110" s="62">
        <f>IF(基础状态预期!L122="",0,SUMIFS(G$5:G$11,$C$5:$C$11,"&lt;="&amp;基础状态预期!L122))</f>
        <v>2</v>
      </c>
      <c r="P110" s="63"/>
      <c r="Q110" s="62">
        <f>基础状态预期!C122</f>
        <v>82.238672852681816</v>
      </c>
      <c r="R110" s="137">
        <f>IFERROR([2]基础状态预期!G122*[2]基础状态预期!AA122,0)</f>
        <v>0</v>
      </c>
      <c r="S110" s="137">
        <f>IFERROR([2]基础状态预期!H122*[2]基础状态预期!AB122,0)</f>
        <v>0</v>
      </c>
      <c r="T110" s="137">
        <f>IFERROR([2]基础状态预期!I122*[2]基础状态预期!AC122,0)</f>
        <v>0</v>
      </c>
      <c r="U110" s="137">
        <f>IFERROR([2]基础状态预期!J122*[2]基础状态预期!AD122,0)</f>
        <v>12</v>
      </c>
      <c r="V110" s="82">
        <f>求节点($C$16:$C$22,D$16:D$22,基础状态预期!I122)</f>
        <v>0.34749999999999998</v>
      </c>
      <c r="W110" s="62">
        <f>求节点($C$16:$C$22,E$16:E$22,基础状态预期!J122)</f>
        <v>0.60750000000000004</v>
      </c>
      <c r="X110" s="62">
        <f>求节点($C$16:$C$22,F$16:F$22,基础状态预期!K122)</f>
        <v>0.6564846856610308</v>
      </c>
      <c r="Y110" s="62">
        <f>求节点($C$16:$C$22,G$16:G$22,基础状态预期!L122)</f>
        <v>0.62699575162979293</v>
      </c>
      <c r="Z110" s="139">
        <f>SUMPRODUCT(V110:Y110,基础状态预期!U122:X122)/SUM([2]基础状态预期!$F122:$J122)</f>
        <v>1.2736507926137444</v>
      </c>
      <c r="AA110" s="18"/>
      <c r="AD110" s="133">
        <v>107</v>
      </c>
      <c r="AE110" s="140">
        <f>求节点($Q$5:$Q$43,Z$5:Z$43,$AD110)</f>
        <v>1.4600655629421531</v>
      </c>
      <c r="AF110" s="140">
        <f>求节点($Q$50:$Q$88,Z$50:Z$88,$AD110)</f>
        <v>1.5681813242294476</v>
      </c>
      <c r="AG110" s="140">
        <f>求节点($Q$95:$Q$133,Z$95:Z$133,$AD110)</f>
        <v>1.6359727671863034</v>
      </c>
      <c r="AH110" s="140">
        <f>求节点($Q$140:$Q$178,Z$140:Z$178,$AD110)</f>
        <v>1.72</v>
      </c>
      <c r="AI110" s="140">
        <f>求节点($Q$185:$Q$223,Z$185:Z$223,$AD110)</f>
        <v>1.72</v>
      </c>
      <c r="AL110" s="141">
        <v>18</v>
      </c>
      <c r="AM110" s="132">
        <v>160</v>
      </c>
      <c r="AN110" s="147">
        <f>求节点($K$5:$K$43,$Z$95:$Z$133,AM110)</f>
        <v>1.72</v>
      </c>
      <c r="AO110" s="147" t="e">
        <f>($AN110-$AN109)*(INDEX([3]中r将兵属性验证!$AC$7:$AC$166,$AM110,1)*[3]战法技能效用!$AB$5+INDEX([3]中r将兵属性验证!$AX$7:$AX$166,$AM110,1)*[3]战法技能效用!$AC$5)+AO109</f>
        <v>#DIV/0!</v>
      </c>
      <c r="AP110" s="26" t="e">
        <f t="shared" si="5"/>
        <v>#DIV/0!</v>
      </c>
      <c r="AQ110" s="133"/>
      <c r="AT110" s="132">
        <v>160</v>
      </c>
      <c r="AU110" s="26">
        <f>求节点(投放验证!$K$101:$K$139,投放验证!$AB$101:$AB$139,AT110)</f>
        <v>806848</v>
      </c>
    </row>
    <row r="111" spans="3:48" x14ac:dyDescent="0.15">
      <c r="J111" s="133">
        <v>20</v>
      </c>
      <c r="K111" s="137">
        <f>基础状态预期!C123</f>
        <v>84.043767921022209</v>
      </c>
      <c r="L111" s="132">
        <f>IF(基础状态预期!I123="",0,SUMIFS(D$5:D$11,$C$5:$C$11,"&lt;="&amp;基础状态预期!I123))</f>
        <v>64</v>
      </c>
      <c r="M111" s="132">
        <f>IF(基础状态预期!J123="",0,SUMIFS(E$5:E$11,$C$5:$C$11,"&lt;="&amp;基础状态预期!J123))</f>
        <v>32</v>
      </c>
      <c r="N111" s="132">
        <f>IF(基础状态预期!K123="",0,SUMIFS(F$5:F$11,$C$5:$C$11,"&lt;="&amp;基础状态预期!K123))</f>
        <v>8</v>
      </c>
      <c r="O111" s="132">
        <f>IF(基础状态预期!L123="",0,SUMIFS(G$5:G$11,$C$5:$C$11,"&lt;="&amp;基础状态预期!L123))</f>
        <v>2</v>
      </c>
      <c r="P111" s="131"/>
      <c r="Q111" s="132">
        <f>基础状态预期!C123</f>
        <v>84.043767921022209</v>
      </c>
      <c r="R111" s="137">
        <f>IFERROR([2]基础状态预期!G123*[2]基础状态预期!AA123,0)</f>
        <v>0</v>
      </c>
      <c r="S111" s="137">
        <f>IFERROR([2]基础状态预期!H123*[2]基础状态预期!AB123,0)</f>
        <v>0</v>
      </c>
      <c r="T111" s="137">
        <f>IFERROR([2]基础状态预期!I123*[2]基础状态预期!AC123,0)</f>
        <v>0</v>
      </c>
      <c r="U111" s="137">
        <f>IFERROR([2]基础状态预期!J123*[2]基础状态预期!AD123,0)</f>
        <v>12</v>
      </c>
      <c r="V111" s="132">
        <f>求节点($C$16:$C$22,D$16:D$22,基础状态预期!I123)</f>
        <v>0.34749999999999998</v>
      </c>
      <c r="W111" s="132">
        <f>求节点($C$16:$C$22,E$16:E$22,基础状态预期!J123)</f>
        <v>0.60750000000000004</v>
      </c>
      <c r="X111" s="132">
        <f>求节点($C$16:$C$22,F$16:F$22,基础状态预期!K123)</f>
        <v>0.66717486104603074</v>
      </c>
      <c r="Y111" s="132">
        <f>求节点($C$16:$C$22,G$16:G$22,基础状态预期!L123)</f>
        <v>0.6516164741061713</v>
      </c>
      <c r="Z111" s="139">
        <f>SUMPRODUCT(V111:Y111,基础状态预期!U123:X123)/SUM([2]基础状态预期!$F123:$J123)</f>
        <v>1.313605206172249</v>
      </c>
      <c r="AA111" s="133"/>
      <c r="AD111" s="133">
        <v>108</v>
      </c>
      <c r="AE111" s="140">
        <f>求节点($Q$5:$Q$43,Z$5:Z$43,$AD111)</f>
        <v>1.4675436191410405</v>
      </c>
      <c r="AF111" s="140">
        <f>求节点($Q$50:$Q$88,Z$50:Z$88,$AD111)</f>
        <v>1.5760970858625432</v>
      </c>
      <c r="AG111" s="140">
        <f>求节点($Q$95:$Q$133,Z$95:Z$133,$AD111)</f>
        <v>1.642280483581648</v>
      </c>
      <c r="AH111" s="140">
        <f>求节点($Q$140:$Q$178,Z$140:Z$178,$AD111)</f>
        <v>1.72</v>
      </c>
      <c r="AI111" s="140">
        <f>求节点($Q$185:$Q$223,Z$185:Z$223,$AD111)</f>
        <v>1.72</v>
      </c>
      <c r="AL111" s="141">
        <v>19</v>
      </c>
      <c r="AM111" s="133"/>
      <c r="AN111" s="133"/>
      <c r="AO111" s="133"/>
      <c r="AP111" s="133"/>
      <c r="AQ111" s="133"/>
      <c r="AS111" s="133"/>
      <c r="AT111" s="133"/>
      <c r="AU111" s="133"/>
      <c r="AV111" s="133"/>
    </row>
    <row r="112" spans="3:48" x14ac:dyDescent="0.15">
      <c r="J112" s="133">
        <v>21</v>
      </c>
      <c r="K112" s="137">
        <f>基础状态预期!C124</f>
        <v>86.385105215793828</v>
      </c>
      <c r="L112" s="132">
        <f>IF(基础状态预期!I124="",0,SUMIFS(D$5:D$11,$C$5:$C$11,"&lt;="&amp;基础状态预期!I124))</f>
        <v>64</v>
      </c>
      <c r="M112" s="132">
        <f>IF(基础状态预期!J124="",0,SUMIFS(E$5:E$11,$C$5:$C$11,"&lt;="&amp;基础状态预期!J124))</f>
        <v>32</v>
      </c>
      <c r="N112" s="132">
        <f>IF(基础状态预期!K124="",0,SUMIFS(F$5:F$11,$C$5:$C$11,"&lt;="&amp;基础状态预期!K124))</f>
        <v>8</v>
      </c>
      <c r="O112" s="132">
        <f>IF(基础状态预期!L124="",0,SUMIFS(G$5:G$11,$C$5:$C$11,"&lt;="&amp;基础状态预期!L124))</f>
        <v>2</v>
      </c>
      <c r="P112" s="131"/>
      <c r="Q112" s="132">
        <f>基础状态预期!C124</f>
        <v>86.385105215793828</v>
      </c>
      <c r="R112" s="137">
        <f>IFERROR([2]基础状态预期!G124*[2]基础状态预期!AA124,0)</f>
        <v>0</v>
      </c>
      <c r="S112" s="137">
        <f>IFERROR([2]基础状态预期!H124*[2]基础状态预期!AB124,0)</f>
        <v>0</v>
      </c>
      <c r="T112" s="137">
        <f>IFERROR([2]基础状态预期!I124*[2]基础状态预期!AC124,0)</f>
        <v>0</v>
      </c>
      <c r="U112" s="137">
        <f>IFERROR([2]基础状态预期!J124*[2]基础状态预期!AD124,0)</f>
        <v>12</v>
      </c>
      <c r="V112" s="132">
        <f>求节点($C$16:$C$22,D$16:D$22,基础状态预期!I124)</f>
        <v>0.34749999999999998</v>
      </c>
      <c r="W112" s="132">
        <f>求节点($C$16:$C$22,E$16:E$22,基础状态预期!J124)</f>
        <v>0.60750000000000004</v>
      </c>
      <c r="X112" s="132">
        <f>求节点($C$16:$C$22,F$16:F$22,基础状态预期!K124)</f>
        <v>0.68057363836930374</v>
      </c>
      <c r="Y112" s="132">
        <f>求节点($C$16:$C$22,G$16:G$22,基础状态预期!L124)</f>
        <v>0.68854755782073895</v>
      </c>
      <c r="Z112" s="139">
        <f>SUMPRODUCT(V112:Y112,基础状态预期!U124:X124)/SUM([2]基础状态预期!$F124:$J124)</f>
        <v>1.371779169340521</v>
      </c>
      <c r="AA112" s="133"/>
      <c r="AD112" s="133">
        <v>109</v>
      </c>
      <c r="AE112" s="140">
        <f>求节点($Q$5:$Q$43,Z$5:Z$43,$AD112)</f>
        <v>1.4750216753399277</v>
      </c>
      <c r="AF112" s="140">
        <f>求节点($Q$50:$Q$88,Z$50:Z$88,$AD112)</f>
        <v>1.5817492122208121</v>
      </c>
      <c r="AG112" s="140">
        <f>求节点($Q$95:$Q$133,Z$95:Z$133,$AD112)</f>
        <v>1.6485881999769927</v>
      </c>
      <c r="AH112" s="140">
        <f>求节点($Q$140:$Q$178,Z$140:Z$178,$AD112)</f>
        <v>1.72</v>
      </c>
      <c r="AI112" s="140">
        <f>求节点($Q$185:$Q$223,Z$185:Z$223,$AD112)</f>
        <v>1.72</v>
      </c>
      <c r="AL112" s="141">
        <v>20</v>
      </c>
      <c r="AT112" s="28"/>
    </row>
    <row r="113" spans="10:46" x14ac:dyDescent="0.15">
      <c r="J113" s="133">
        <v>22</v>
      </c>
      <c r="K113" s="137">
        <f>基础状态预期!C125</f>
        <v>90.406191748048585</v>
      </c>
      <c r="L113" s="132">
        <f>IF(基础状态预期!I125="",0,SUMIFS(D$5:D$11,$C$5:$C$11,"&lt;="&amp;基础状态预期!I125))</f>
        <v>64</v>
      </c>
      <c r="M113" s="132">
        <f>IF(基础状态预期!J125="",0,SUMIFS(E$5:E$11,$C$5:$C$11,"&lt;="&amp;基础状态预期!J125))</f>
        <v>32</v>
      </c>
      <c r="N113" s="132">
        <f>IF(基础状态预期!K125="",0,SUMIFS(F$5:F$11,$C$5:$C$11,"&lt;="&amp;基础状态预期!K125))</f>
        <v>8</v>
      </c>
      <c r="O113" s="132">
        <f>IF(基础状态预期!L125="",0,SUMIFS(G$5:G$11,$C$5:$C$11,"&lt;="&amp;基础状态预期!L125))</f>
        <v>4</v>
      </c>
      <c r="P113" s="131"/>
      <c r="Q113" s="132">
        <f>基础状态预期!C125</f>
        <v>90.406191748048585</v>
      </c>
      <c r="R113" s="137">
        <f>IFERROR([2]基础状态预期!G125*[2]基础状态预期!AA125,0)</f>
        <v>0</v>
      </c>
      <c r="S113" s="137">
        <f>IFERROR([2]基础状态预期!H125*[2]基础状态预期!AB125,0)</f>
        <v>0</v>
      </c>
      <c r="T113" s="137">
        <f>IFERROR([2]基础状态预期!I125*[2]基础状态预期!AC125,0)</f>
        <v>0</v>
      </c>
      <c r="U113" s="137">
        <f>IFERROR([2]基础状态预期!J125*[2]基础状态预期!AD125,0)</f>
        <v>12</v>
      </c>
      <c r="V113" s="132">
        <f>求节点($C$16:$C$22,D$16:D$22,基础状态预期!I125)</f>
        <v>0.34749999999999998</v>
      </c>
      <c r="W113" s="132">
        <f>求节点($C$16:$C$22,E$16:E$22,基础状态预期!J125)</f>
        <v>0.60750000000000004</v>
      </c>
      <c r="X113" s="132">
        <f>求节点($C$16:$C$22,F$16:F$22,基础状态预期!K125)</f>
        <v>0.70700892044254815</v>
      </c>
      <c r="Y113" s="132">
        <f>求节点($C$16:$C$22,G$16:G$22,基础状态预期!L125)</f>
        <v>0.7369555962213955</v>
      </c>
      <c r="Z113" s="139">
        <f>SUMPRODUCT(V113:Y113,基础状态预期!U125:X125)/SUM([2]基础状态预期!$F125:$J125)</f>
        <v>1.4539467419235594</v>
      </c>
      <c r="AA113" s="133"/>
      <c r="AD113" s="133">
        <v>110</v>
      </c>
      <c r="AE113" s="140">
        <f>求节点($Q$5:$Q$43,Z$5:Z$43,$AD113)</f>
        <v>1.4824997315388151</v>
      </c>
      <c r="AF113" s="140">
        <f>求节点($Q$50:$Q$88,Z$50:Z$88,$AD113)</f>
        <v>1.5874013385790811</v>
      </c>
      <c r="AG113" s="140">
        <f>求节点($Q$95:$Q$133,Z$95:Z$133,$AD113)</f>
        <v>1.6548959163723376</v>
      </c>
      <c r="AH113" s="140">
        <f>求节点($Q$140:$Q$178,Z$140:Z$178,$AD113)</f>
        <v>1.72</v>
      </c>
      <c r="AI113" s="140">
        <f>求节点($Q$185:$Q$223,Z$185:Z$223,$AD113)</f>
        <v>1.72</v>
      </c>
      <c r="AL113" s="141">
        <v>21</v>
      </c>
      <c r="AT113" s="28"/>
    </row>
    <row r="114" spans="10:46" x14ac:dyDescent="0.15">
      <c r="J114" s="133">
        <v>23</v>
      </c>
      <c r="K114" s="137">
        <f>基础状态预期!C126</f>
        <v>93.471491811086082</v>
      </c>
      <c r="L114" s="132">
        <f>IF(基础状态预期!I126="",0,SUMIFS(D$5:D$11,$C$5:$C$11,"&lt;="&amp;基础状态预期!I126))</f>
        <v>64</v>
      </c>
      <c r="M114" s="132">
        <f>IF(基础状态预期!J126="",0,SUMIFS(E$5:E$11,$C$5:$C$11,"&lt;="&amp;基础状态预期!J126))</f>
        <v>32</v>
      </c>
      <c r="N114" s="132">
        <f>IF(基础状态预期!K126="",0,SUMIFS(F$5:F$11,$C$5:$C$11,"&lt;="&amp;基础状态预期!K126))</f>
        <v>8</v>
      </c>
      <c r="O114" s="132">
        <f>IF(基础状态预期!L126="",0,SUMIFS(G$5:G$11,$C$5:$C$11,"&lt;="&amp;基础状态预期!L126))</f>
        <v>4</v>
      </c>
      <c r="P114" s="131"/>
      <c r="Q114" s="132">
        <f>基础状态预期!C126</f>
        <v>93.471491811086082</v>
      </c>
      <c r="R114" s="137">
        <f>IFERROR([2]基础状态预期!G126*[2]基础状态预期!AA126,0)</f>
        <v>0</v>
      </c>
      <c r="S114" s="137">
        <f>IFERROR([2]基础状态预期!H126*[2]基础状态预期!AB126,0)</f>
        <v>0</v>
      </c>
      <c r="T114" s="137">
        <f>IFERROR([2]基础状态预期!I126*[2]基础状态预期!AC126,0)</f>
        <v>0</v>
      </c>
      <c r="U114" s="137">
        <f>IFERROR([2]基础状态预期!J126*[2]基础状态预期!AD126,0)</f>
        <v>12</v>
      </c>
      <c r="V114" s="132">
        <f>求节点($C$16:$C$22,D$16:D$22,基础状态预期!I126)</f>
        <v>0.34749999999999998</v>
      </c>
      <c r="W114" s="132">
        <f>求节点($C$16:$C$22,E$16:E$22,基础状态预期!J126)</f>
        <v>0.60750000000000004</v>
      </c>
      <c r="X114" s="132">
        <f>求节点($C$16:$C$22,F$16:F$22,基础状态预期!K126)</f>
        <v>0.72805346470091814</v>
      </c>
      <c r="Y114" s="132">
        <f>求节点($C$16:$C$22,G$16:G$22,基础状态预期!L126)</f>
        <v>0.76595816141780437</v>
      </c>
      <c r="Z114" s="139">
        <f>SUMPRODUCT(V114:Y114,基础状态预期!U126:X126)/SUM([2]基础状态预期!$F126:$J126)</f>
        <v>1.5066465250243513</v>
      </c>
      <c r="AA114" s="133"/>
      <c r="AD114" s="133">
        <v>111</v>
      </c>
      <c r="AE114" s="140">
        <f>求节点($Q$5:$Q$43,Z$5:Z$43,$AD114)</f>
        <v>1.4899777877377023</v>
      </c>
      <c r="AF114" s="140">
        <f>求节点($Q$50:$Q$88,Z$50:Z$88,$AD114)</f>
        <v>1.59305346493735</v>
      </c>
      <c r="AG114" s="140">
        <f>求节点($Q$95:$Q$133,Z$95:Z$133,$AD114)</f>
        <v>1.6612036327676822</v>
      </c>
      <c r="AH114" s="140">
        <f>求节点($Q$140:$Q$178,Z$140:Z$178,$AD114)</f>
        <v>1.72</v>
      </c>
      <c r="AI114" s="140">
        <f>求节点($Q$185:$Q$223,Z$185:Z$223,$AD114)</f>
        <v>1.72</v>
      </c>
      <c r="AL114" s="141">
        <v>22</v>
      </c>
    </row>
    <row r="115" spans="10:46" x14ac:dyDescent="0.15">
      <c r="J115" s="133">
        <v>24</v>
      </c>
      <c r="K115" s="137">
        <f>基础状态预期!C127</f>
        <v>97.107381566993553</v>
      </c>
      <c r="L115" s="132">
        <f>IF(基础状态预期!I127="",0,SUMIFS(D$5:D$11,$C$5:$C$11,"&lt;="&amp;基础状态预期!I127))</f>
        <v>64</v>
      </c>
      <c r="M115" s="132">
        <f>IF(基础状态预期!J127="",0,SUMIFS(E$5:E$11,$C$5:$C$11,"&lt;="&amp;基础状态预期!J127))</f>
        <v>32</v>
      </c>
      <c r="N115" s="132">
        <f>IF(基础状态预期!K127="",0,SUMIFS(F$5:F$11,$C$5:$C$11,"&lt;="&amp;基础状态预期!K127))</f>
        <v>16</v>
      </c>
      <c r="O115" s="132">
        <f>IF(基础状态预期!L127="",0,SUMIFS(G$5:G$11,$C$5:$C$11,"&lt;="&amp;基础状态预期!L127))</f>
        <v>4</v>
      </c>
      <c r="P115" s="131"/>
      <c r="Q115" s="132">
        <f>基础状态预期!C127</f>
        <v>97.107381566993553</v>
      </c>
      <c r="R115" s="137">
        <f>IFERROR([2]基础状态预期!G127*[2]基础状态预期!AA127,0)</f>
        <v>0</v>
      </c>
      <c r="S115" s="137">
        <f>IFERROR([2]基础状态预期!H127*[2]基础状态预期!AB127,0)</f>
        <v>0</v>
      </c>
      <c r="T115" s="137">
        <f>IFERROR([2]基础状态预期!I127*[2]基础状态预期!AC127,0)</f>
        <v>0</v>
      </c>
      <c r="U115" s="137">
        <f>IFERROR([2]基础状态预期!J127*[2]基础状态预期!AD127,0)</f>
        <v>12</v>
      </c>
      <c r="V115" s="132">
        <f>求节点($C$16:$C$22,D$16:D$22,基础状态预期!I127)</f>
        <v>0.34749999999999998</v>
      </c>
      <c r="W115" s="132">
        <f>求节点($C$16:$C$22,E$16:E$22,基础状态预期!J127)</f>
        <v>0.60750000000000004</v>
      </c>
      <c r="X115" s="132">
        <f>求节点($C$16:$C$22,F$16:F$22,基础状态预期!K127)</f>
        <v>0.745</v>
      </c>
      <c r="Y115" s="132">
        <f>求节点($C$16:$C$22,G$16:G$22,基础状态预期!L127)</f>
        <v>0.80035940355530955</v>
      </c>
      <c r="Z115" s="139">
        <f>SUMPRODUCT(V115:Y115,基础状态预期!U127:X127)/SUM([2]基础状态预期!$F127:$J127)</f>
        <v>1.563812538073746</v>
      </c>
      <c r="AA115" s="133"/>
      <c r="AD115" s="133">
        <v>112</v>
      </c>
      <c r="AE115" s="140">
        <f>求节点($Q$5:$Q$43,Z$5:Z$43,$AD115)</f>
        <v>1.4974558439365897</v>
      </c>
      <c r="AF115" s="140">
        <f>求节点($Q$50:$Q$88,Z$50:Z$88,$AD115)</f>
        <v>1.5972510318201789</v>
      </c>
      <c r="AG115" s="140">
        <f>求节点($Q$95:$Q$133,Z$95:Z$133,$AD115)</f>
        <v>1.6675113491630269</v>
      </c>
      <c r="AH115" s="140">
        <f>求节点($Q$140:$Q$178,Z$140:Z$178,$AD115)</f>
        <v>1.72</v>
      </c>
      <c r="AI115" s="140">
        <f>求节点($Q$185:$Q$223,Z$185:Z$223,$AD115)</f>
        <v>1.72</v>
      </c>
      <c r="AL115" s="141">
        <v>23</v>
      </c>
    </row>
    <row r="116" spans="10:46" x14ac:dyDescent="0.15">
      <c r="J116" s="133">
        <v>25</v>
      </c>
      <c r="K116" s="137">
        <f>基础状态预期!C128</f>
        <v>100.71243145193914</v>
      </c>
      <c r="L116" s="132">
        <f>IF(基础状态预期!I128="",0,SUMIFS(D$5:D$11,$C$5:$C$11,"&lt;="&amp;基础状态预期!I128))</f>
        <v>64</v>
      </c>
      <c r="M116" s="132">
        <f>IF(基础状态预期!J128="",0,SUMIFS(E$5:E$11,$C$5:$C$11,"&lt;="&amp;基础状态预期!J128))</f>
        <v>32</v>
      </c>
      <c r="N116" s="132">
        <f>IF(基础状态预期!K128="",0,SUMIFS(F$5:F$11,$C$5:$C$11,"&lt;="&amp;基础状态预期!K128))</f>
        <v>16</v>
      </c>
      <c r="O116" s="132">
        <f>IF(基础状态预期!L128="",0,SUMIFS(G$5:G$11,$C$5:$C$11,"&lt;="&amp;基础状态预期!L128))</f>
        <v>8</v>
      </c>
      <c r="P116" s="131"/>
      <c r="Q116" s="132">
        <f>基础状态预期!C128</f>
        <v>100.71243145193914</v>
      </c>
      <c r="R116" s="137">
        <f>IFERROR([2]基础状态预期!G128*[2]基础状态预期!AA128,0)</f>
        <v>0</v>
      </c>
      <c r="S116" s="137">
        <f>IFERROR([2]基础状态预期!H128*[2]基础状态预期!AB128,0)</f>
        <v>0</v>
      </c>
      <c r="T116" s="137">
        <f>IFERROR([2]基础状态预期!I128*[2]基础状态预期!AC128,0)</f>
        <v>0</v>
      </c>
      <c r="U116" s="137">
        <f>IFERROR([2]基础状态预期!J128*[2]基础状态预期!AD128,0)</f>
        <v>12</v>
      </c>
      <c r="V116" s="132">
        <f>求节点($C$16:$C$22,D$16:D$22,基础状态预期!I128)</f>
        <v>0.34749999999999998</v>
      </c>
      <c r="W116" s="132">
        <f>求节点($C$16:$C$22,E$16:E$22,基础状态预期!J128)</f>
        <v>0.60750000000000004</v>
      </c>
      <c r="X116" s="132">
        <f>求节点($C$16:$C$22,F$16:F$22,基础状态预期!K128)</f>
        <v>0.745</v>
      </c>
      <c r="Y116" s="132">
        <f>求节点($C$16:$C$22,G$16:G$22,基础状态预期!L128)</f>
        <v>0.82473442597663471</v>
      </c>
      <c r="Z116" s="139">
        <f>SUMPRODUCT(V116:Y116,基础状态预期!U128:X128)/SUM([2]基础状态预期!$F128:$J128)</f>
        <v>1.5963125679688464</v>
      </c>
      <c r="AA116" s="133"/>
      <c r="AD116" s="133">
        <v>113</v>
      </c>
      <c r="AE116" s="140">
        <f>求节点($Q$5:$Q$43,Z$5:Z$43,$AD116)</f>
        <v>1.5049339001354771</v>
      </c>
      <c r="AF116" s="140">
        <f>求节点($Q$50:$Q$88,Z$50:Z$88,$AD116)</f>
        <v>1.6014384665633721</v>
      </c>
      <c r="AG116" s="140">
        <f>求节点($Q$95:$Q$133,Z$95:Z$133,$AD116)</f>
        <v>1.6738190655583716</v>
      </c>
      <c r="AH116" s="140">
        <f>求节点($Q$140:$Q$178,Z$140:Z$178,$AD116)</f>
        <v>1.72</v>
      </c>
      <c r="AI116" s="140">
        <f>求节点($Q$185:$Q$223,Z$185:Z$223,$AD116)</f>
        <v>1.72</v>
      </c>
      <c r="AL116" s="141">
        <v>24</v>
      </c>
      <c r="AQ116" s="133"/>
    </row>
    <row r="117" spans="10:46" x14ac:dyDescent="0.15">
      <c r="J117" s="133">
        <v>26</v>
      </c>
      <c r="K117" s="137">
        <f>基础状态预期!C129</f>
        <v>104.39233713204413</v>
      </c>
      <c r="L117" s="132">
        <f>IF(基础状态预期!I129="",0,SUMIFS(D$5:D$11,$C$5:$C$11,"&lt;="&amp;基础状态预期!I129))</f>
        <v>64</v>
      </c>
      <c r="M117" s="132">
        <f>IF(基础状态预期!J129="",0,SUMIFS(E$5:E$11,$C$5:$C$11,"&lt;="&amp;基础状态预期!J129))</f>
        <v>32</v>
      </c>
      <c r="N117" s="132">
        <f>IF(基础状态预期!K129="",0,SUMIFS(F$5:F$11,$C$5:$C$11,"&lt;="&amp;基础状态预期!K129))</f>
        <v>16</v>
      </c>
      <c r="O117" s="132">
        <f>IF(基础状态预期!L129="",0,SUMIFS(G$5:G$11,$C$5:$C$11,"&lt;="&amp;基础状态预期!L129))</f>
        <v>8</v>
      </c>
      <c r="P117" s="131"/>
      <c r="Q117" s="132">
        <f>基础状态预期!C129</f>
        <v>104.39233713204413</v>
      </c>
      <c r="R117" s="137">
        <f>IFERROR([2]基础状态预期!G129*[2]基础状态预期!AA129,0)</f>
        <v>0</v>
      </c>
      <c r="S117" s="137">
        <f>IFERROR([2]基础状态预期!H129*[2]基础状态预期!AB129,0)</f>
        <v>0</v>
      </c>
      <c r="T117" s="137">
        <f>IFERROR([2]基础状态预期!I129*[2]基础状态预期!AC129,0)</f>
        <v>0</v>
      </c>
      <c r="U117" s="137">
        <f>IFERROR([2]基础状态预期!J129*[2]基础状态预期!AD129,0)</f>
        <v>12</v>
      </c>
      <c r="V117" s="132">
        <f>求节点($C$16:$C$22,D$16:D$22,基础状态预期!I129)</f>
        <v>0.34749999999999998</v>
      </c>
      <c r="W117" s="132">
        <f>求节点($C$16:$C$22,E$16:E$22,基础状态预期!J129)</f>
        <v>0.60750000000000004</v>
      </c>
      <c r="X117" s="132">
        <f>求节点($C$16:$C$22,F$16:F$22,基础状态预期!K129)</f>
        <v>0.745</v>
      </c>
      <c r="Y117" s="132">
        <f>求节点($C$16:$C$22,G$16:G$22,基础状态预期!L129)</f>
        <v>0.84214327702042502</v>
      </c>
      <c r="Z117" s="139">
        <f>SUMPRODUCT(V117:Y117,基础状态预期!U129:X129)/SUM([2]基础状态预期!$F129:$J129)</f>
        <v>1.6195243693605665</v>
      </c>
      <c r="AA117" s="133"/>
      <c r="AD117" s="133">
        <v>114</v>
      </c>
      <c r="AE117" s="140">
        <f>求节点($Q$5:$Q$43,Z$5:Z$43,$AD117)</f>
        <v>1.5124119563343645</v>
      </c>
      <c r="AF117" s="140">
        <f>求节点($Q$50:$Q$88,Z$50:Z$88,$AD117)</f>
        <v>1.605625901306565</v>
      </c>
      <c r="AG117" s="140">
        <f>求节点($Q$95:$Q$133,Z$95:Z$133,$AD117)</f>
        <v>1.6801267819537162</v>
      </c>
      <c r="AH117" s="140">
        <f>求节点($Q$140:$Q$178,Z$140:Z$178,$AD117)</f>
        <v>1.72</v>
      </c>
      <c r="AI117" s="140">
        <f>求节点($Q$185:$Q$223,Z$185:Z$223,$AD117)</f>
        <v>1.72</v>
      </c>
      <c r="AL117" s="141">
        <v>25</v>
      </c>
      <c r="AQ117" s="133"/>
    </row>
    <row r="118" spans="10:46" x14ac:dyDescent="0.15">
      <c r="J118" s="133">
        <v>27</v>
      </c>
      <c r="K118" s="137">
        <f>基础状态预期!C130</f>
        <v>107.81562240612369</v>
      </c>
      <c r="L118" s="132">
        <f>IF(基础状态预期!I130="",0,SUMIFS(D$5:D$11,$C$5:$C$11,"&lt;="&amp;基础状态预期!I130))</f>
        <v>64</v>
      </c>
      <c r="M118" s="132">
        <f>IF(基础状态预期!J130="",0,SUMIFS(E$5:E$11,$C$5:$C$11,"&lt;="&amp;基础状态预期!J130))</f>
        <v>32</v>
      </c>
      <c r="N118" s="132">
        <f>IF(基础状态预期!K130="",0,SUMIFS(F$5:F$11,$C$5:$C$11,"&lt;="&amp;基础状态预期!K130))</f>
        <v>16</v>
      </c>
      <c r="O118" s="132">
        <f>IF(基础状态预期!L130="",0,SUMIFS(G$5:G$11,$C$5:$C$11,"&lt;="&amp;基础状态预期!L130))</f>
        <v>8</v>
      </c>
      <c r="P118" s="131"/>
      <c r="Q118" s="132">
        <f>基础状态预期!C130</f>
        <v>107.81562240612369</v>
      </c>
      <c r="R118" s="137">
        <f>IFERROR([2]基础状态预期!G130*[2]基础状态预期!AA130,0)</f>
        <v>0</v>
      </c>
      <c r="S118" s="137">
        <f>IFERROR([2]基础状态预期!H130*[2]基础状态预期!AB130,0)</f>
        <v>0</v>
      </c>
      <c r="T118" s="137">
        <f>IFERROR([2]基础状态预期!I130*[2]基础状态预期!AC130,0)</f>
        <v>0</v>
      </c>
      <c r="U118" s="137">
        <f>IFERROR([2]基础状态预期!J130*[2]基础状态预期!AD130,0)</f>
        <v>12</v>
      </c>
      <c r="V118" s="132">
        <f>求节点($C$16:$C$22,D$16:D$22,基础状态预期!I130)</f>
        <v>0.34749999999999998</v>
      </c>
      <c r="W118" s="132">
        <f>求节点($C$16:$C$22,E$16:E$22,基础状态预期!J130)</f>
        <v>0.60750000000000004</v>
      </c>
      <c r="X118" s="132">
        <f>求节点($C$16:$C$22,F$16:F$22,基础状态预期!K130)</f>
        <v>0.745</v>
      </c>
      <c r="Y118" s="132">
        <f>求节点($C$16:$C$22,G$16:G$22,基础状态预期!L130)</f>
        <v>0.85833811150736516</v>
      </c>
      <c r="Z118" s="139">
        <f>SUMPRODUCT(V118:Y118,基础状态预期!U130:X130)/SUM([2]基础状态预期!$F130:$J130)</f>
        <v>1.6411174820098202</v>
      </c>
      <c r="AA118" s="133"/>
      <c r="AD118" s="133">
        <v>115</v>
      </c>
      <c r="AE118" s="140">
        <f>求节点($Q$5:$Q$43,Z$5:Z$43,$AD118)</f>
        <v>1.5198900125332517</v>
      </c>
      <c r="AF118" s="140">
        <f>求节点($Q$50:$Q$88,Z$50:Z$88,$AD118)</f>
        <v>1.6098133360497582</v>
      </c>
      <c r="AG118" s="140">
        <f>求节点($Q$95:$Q$133,Z$95:Z$133,$AD118)</f>
        <v>1.6864344983490609</v>
      </c>
      <c r="AH118" s="140">
        <f>求节点($Q$140:$Q$178,Z$140:Z$178,$AD118)</f>
        <v>1.72</v>
      </c>
      <c r="AI118" s="140">
        <f>求节点($Q$185:$Q$223,Z$185:Z$223,$AD118)</f>
        <v>1.72</v>
      </c>
      <c r="AL118" s="141">
        <v>26</v>
      </c>
      <c r="AQ118" s="133"/>
    </row>
    <row r="119" spans="10:46" x14ac:dyDescent="0.15">
      <c r="J119" s="133">
        <v>28</v>
      </c>
      <c r="K119" s="137">
        <f>基础状态预期!C131</f>
        <v>111.36292001894914</v>
      </c>
      <c r="L119" s="132">
        <f>IF(基础状态预期!I131="",0,SUMIFS(D$5:D$11,$C$5:$C$11,"&lt;="&amp;基础状态预期!I131))</f>
        <v>64</v>
      </c>
      <c r="M119" s="132">
        <f>IF(基础状态预期!J131="",0,SUMIFS(E$5:E$11,$C$5:$C$11,"&lt;="&amp;基础状态预期!J131))</f>
        <v>32</v>
      </c>
      <c r="N119" s="132">
        <f>IF(基础状态预期!K131="",0,SUMIFS(F$5:F$11,$C$5:$C$11,"&lt;="&amp;基础状态预期!K131))</f>
        <v>16</v>
      </c>
      <c r="O119" s="132">
        <f>IF(基础状态预期!L131="",0,SUMIFS(G$5:G$11,$C$5:$C$11,"&lt;="&amp;基础状态预期!L131))</f>
        <v>8</v>
      </c>
      <c r="P119" s="131"/>
      <c r="Q119" s="132">
        <f>基础状态预期!C131</f>
        <v>111.36292001894914</v>
      </c>
      <c r="R119" s="137">
        <f>IFERROR([2]基础状态预期!G131*[2]基础状态预期!AA131,0)</f>
        <v>0</v>
      </c>
      <c r="S119" s="137">
        <f>IFERROR([2]基础状态预期!H131*[2]基础状态预期!AB131,0)</f>
        <v>0</v>
      </c>
      <c r="T119" s="137">
        <f>IFERROR([2]基础状态预期!I131*[2]基础状态预期!AC131,0)</f>
        <v>0</v>
      </c>
      <c r="U119" s="137">
        <f>IFERROR([2]基础状态预期!J131*[2]基础状态预期!AD131,0)</f>
        <v>12</v>
      </c>
      <c r="V119" s="132">
        <f>求节点($C$16:$C$22,D$16:D$22,基础状态预期!I131)</f>
        <v>0.34749999999999998</v>
      </c>
      <c r="W119" s="132">
        <f>求节点($C$16:$C$22,E$16:E$22,基础状态预期!J131)</f>
        <v>0.60750000000000004</v>
      </c>
      <c r="X119" s="132">
        <f>求节点($C$16:$C$22,F$16:F$22,基础状态预期!K131)</f>
        <v>0.745</v>
      </c>
      <c r="Y119" s="132">
        <f>求节点($C$16:$C$22,G$16:G$22,基础状态预期!L131)</f>
        <v>0.87511962199105486</v>
      </c>
      <c r="Z119" s="139">
        <f>SUMPRODUCT(V119:Y119,基础状态预期!U131:X131)/SUM([2]基础状态预期!$F131:$J131)</f>
        <v>1.6634928293214066</v>
      </c>
      <c r="AA119" s="133"/>
      <c r="AD119" s="133">
        <v>116</v>
      </c>
      <c r="AE119" s="140">
        <f>求节点($Q$5:$Q$43,Z$5:Z$43,$AD119)</f>
        <v>1.5273680687321392</v>
      </c>
      <c r="AF119" s="140">
        <f>求节点($Q$50:$Q$88,Z$50:Z$88,$AD119)</f>
        <v>1.6140007707929513</v>
      </c>
      <c r="AG119" s="140">
        <f>求节点($Q$95:$Q$133,Z$95:Z$133,$AD119)</f>
        <v>1.6927422147444056</v>
      </c>
      <c r="AH119" s="140">
        <f>求节点($Q$140:$Q$178,Z$140:Z$178,$AD119)</f>
        <v>1.72</v>
      </c>
      <c r="AI119" s="140">
        <f>求节点($Q$185:$Q$223,Z$185:Z$223,$AD119)</f>
        <v>1.72</v>
      </c>
      <c r="AL119" s="141">
        <v>27</v>
      </c>
      <c r="AQ119" s="133"/>
    </row>
    <row r="120" spans="10:46" x14ac:dyDescent="0.15">
      <c r="J120" s="133">
        <v>29</v>
      </c>
      <c r="K120" s="137">
        <f>基础状态预期!C132</f>
        <v>114.91934497223426</v>
      </c>
      <c r="L120" s="132">
        <f>IF(基础状态预期!I132="",0,SUMIFS(D$5:D$11,$C$5:$C$11,"&lt;="&amp;基础状态预期!I132))</f>
        <v>64</v>
      </c>
      <c r="M120" s="132">
        <f>IF(基础状态预期!J132="",0,SUMIFS(E$5:E$11,$C$5:$C$11,"&lt;="&amp;基础状态预期!J132))</f>
        <v>32</v>
      </c>
      <c r="N120" s="132">
        <f>IF(基础状态预期!K132="",0,SUMIFS(F$5:F$11,$C$5:$C$11,"&lt;="&amp;基础状态预期!K132))</f>
        <v>16</v>
      </c>
      <c r="O120" s="132">
        <f>IF(基础状态预期!L132="",0,SUMIFS(G$5:G$11,$C$5:$C$11,"&lt;="&amp;基础状态预期!L132))</f>
        <v>8</v>
      </c>
      <c r="P120" s="131"/>
      <c r="Q120" s="132">
        <f>基础状态预期!C132</f>
        <v>114.91934497223426</v>
      </c>
      <c r="R120" s="137">
        <f>IFERROR([2]基础状态预期!G132*[2]基础状态预期!AA132,0)</f>
        <v>0</v>
      </c>
      <c r="S120" s="137">
        <f>IFERROR([2]基础状态预期!H132*[2]基础状态预期!AB132,0)</f>
        <v>0</v>
      </c>
      <c r="T120" s="137">
        <f>IFERROR([2]基础状态预期!I132*[2]基础状态预期!AC132,0)</f>
        <v>0</v>
      </c>
      <c r="U120" s="137">
        <f>IFERROR([2]基础状态预期!J132*[2]基础状态预期!AD132,0)</f>
        <v>12</v>
      </c>
      <c r="V120" s="132">
        <f>求节点($C$16:$C$22,D$16:D$22,基础状态预期!I132)</f>
        <v>0.34749999999999998</v>
      </c>
      <c r="W120" s="132">
        <f>求节点($C$16:$C$22,E$16:E$22,基础状态预期!J132)</f>
        <v>0.60750000000000004</v>
      </c>
      <c r="X120" s="132">
        <f>求节点($C$16:$C$22,F$16:F$22,基础状态预期!K132)</f>
        <v>0.745</v>
      </c>
      <c r="Y120" s="132">
        <f>求节点($C$16:$C$22,G$16:G$22,基础状态预期!L132)</f>
        <v>0.89194431198104196</v>
      </c>
      <c r="Z120" s="139">
        <f>SUMPRODUCT(V120:Y120,基础状态预期!U132:X132)/SUM([2]基础状态预期!$F132:$J132)</f>
        <v>1.6859257493080559</v>
      </c>
      <c r="AA120" s="133"/>
      <c r="AD120" s="133">
        <v>117</v>
      </c>
      <c r="AE120" s="140">
        <f>求节点($Q$5:$Q$43,Z$5:Z$43,$AD120)</f>
        <v>1.5348461249310263</v>
      </c>
      <c r="AF120" s="140">
        <f>求节点($Q$50:$Q$88,Z$50:Z$88,$AD120)</f>
        <v>1.6181882055361443</v>
      </c>
      <c r="AG120" s="140">
        <f>求节点($Q$95:$Q$133,Z$95:Z$133,$AD120)</f>
        <v>1.6990499311397504</v>
      </c>
      <c r="AH120" s="140">
        <f>求节点($Q$140:$Q$178,Z$140:Z$178,$AD120)</f>
        <v>1.72</v>
      </c>
      <c r="AI120" s="140">
        <f>求节点($Q$185:$Q$223,Z$185:Z$223,$AD120)</f>
        <v>1.72</v>
      </c>
      <c r="AL120" s="141">
        <v>28</v>
      </c>
      <c r="AQ120" s="133"/>
    </row>
    <row r="121" spans="10:46" x14ac:dyDescent="0.15">
      <c r="J121" s="133">
        <v>30</v>
      </c>
      <c r="K121" s="137">
        <f>基础状态预期!C133</f>
        <v>118.44741987029688</v>
      </c>
      <c r="L121" s="132">
        <f>IF(基础状态预期!I133="",0,SUMIFS(D$5:D$11,$C$5:$C$11,"&lt;="&amp;基础状态预期!I133))</f>
        <v>64</v>
      </c>
      <c r="M121" s="132">
        <f>IF(基础状态预期!J133="",0,SUMIFS(E$5:E$11,$C$5:$C$11,"&lt;="&amp;基础状态预期!J133))</f>
        <v>32</v>
      </c>
      <c r="N121" s="132">
        <f>IF(基础状态预期!K133="",0,SUMIFS(F$5:F$11,$C$5:$C$11,"&lt;="&amp;基础状态预期!K133))</f>
        <v>16</v>
      </c>
      <c r="O121" s="132">
        <f>IF(基础状态预期!L133="",0,SUMIFS(G$5:G$11,$C$5:$C$11,"&lt;="&amp;基础状态预期!L133))</f>
        <v>8</v>
      </c>
      <c r="P121" s="131"/>
      <c r="Q121" s="132">
        <f>基础状态预期!C133</f>
        <v>118.44741987029688</v>
      </c>
      <c r="R121" s="137">
        <f>IFERROR([2]基础状态预期!G133*[2]基础状态预期!AA133,0)</f>
        <v>0</v>
      </c>
      <c r="S121" s="137">
        <f>IFERROR([2]基础状态预期!H133*[2]基础状态预期!AB133,0)</f>
        <v>0</v>
      </c>
      <c r="T121" s="137">
        <f>IFERROR([2]基础状态预期!I133*[2]基础状态预期!AC133,0)</f>
        <v>0</v>
      </c>
      <c r="U121" s="137">
        <f>IFERROR([2]基础状态预期!J133*[2]基础状态预期!AD133,0)</f>
        <v>12</v>
      </c>
      <c r="V121" s="132">
        <f>求节点($C$16:$C$22,D$16:D$22,基础状态预期!I133)</f>
        <v>0.34749999999999998</v>
      </c>
      <c r="W121" s="132">
        <f>求节点($C$16:$C$22,E$16:E$22,基础状态预期!J133)</f>
        <v>0.60750000000000004</v>
      </c>
      <c r="X121" s="132">
        <f>求节点($C$16:$C$22,F$16:F$22,基础状态预期!K133)</f>
        <v>0.745</v>
      </c>
      <c r="Y121" s="132">
        <f>求节点($C$16:$C$22,G$16:G$22,基础状态预期!L133)</f>
        <v>0.90863488388992719</v>
      </c>
      <c r="Z121" s="139">
        <f>SUMPRODUCT(V121:Y121,基础状态预期!U133:X133)/SUM([2]基础状态预期!$F133:$J133)</f>
        <v>1.7081798451865697</v>
      </c>
      <c r="AA121" s="133"/>
      <c r="AD121" s="133">
        <v>118</v>
      </c>
      <c r="AE121" s="140">
        <f>求节点($Q$5:$Q$43,Z$5:Z$43,$AD121)</f>
        <v>1.5423241811299135</v>
      </c>
      <c r="AF121" s="140">
        <f>求节点($Q$50:$Q$88,Z$50:Z$88,$AD121)</f>
        <v>1.6223756402793374</v>
      </c>
      <c r="AG121" s="140">
        <f>求节点($Q$95:$Q$133,Z$95:Z$133,$AD121)</f>
        <v>1.7053576475350951</v>
      </c>
      <c r="AH121" s="140">
        <f>求节点($Q$140:$Q$178,Z$140:Z$178,$AD121)</f>
        <v>1.72</v>
      </c>
      <c r="AI121" s="140">
        <f>求节点($Q$185:$Q$223,Z$185:Z$223,$AD121)</f>
        <v>1.72</v>
      </c>
      <c r="AL121" s="141">
        <v>29</v>
      </c>
      <c r="AQ121" s="133"/>
    </row>
    <row r="122" spans="10:46" x14ac:dyDescent="0.15">
      <c r="J122" s="133">
        <v>31</v>
      </c>
      <c r="K122" s="137">
        <f>基础状态预期!C134</f>
        <v>121.97211685892326</v>
      </c>
      <c r="L122" s="132">
        <f>IF(基础状态预期!I134="",0,SUMIFS(D$5:D$11,$C$5:$C$11,"&lt;="&amp;基础状态预期!I134))</f>
        <v>64</v>
      </c>
      <c r="M122" s="132">
        <f>IF(基础状态预期!J134="",0,SUMIFS(E$5:E$11,$C$5:$C$11,"&lt;="&amp;基础状态预期!J134))</f>
        <v>32</v>
      </c>
      <c r="N122" s="132">
        <f>IF(基础状态预期!K134="",0,SUMIFS(F$5:F$11,$C$5:$C$11,"&lt;="&amp;基础状态预期!K134))</f>
        <v>16</v>
      </c>
      <c r="O122" s="132">
        <f>IF(基础状态预期!L134="",0,SUMIFS(G$5:G$11,$C$5:$C$11,"&lt;="&amp;基础状态预期!L134))</f>
        <v>16</v>
      </c>
      <c r="P122" s="131"/>
      <c r="Q122" s="132">
        <f>基础状态预期!C134</f>
        <v>121.97211685892326</v>
      </c>
      <c r="R122" s="137">
        <f>IFERROR([2]基础状态预期!G134*[2]基础状态预期!AA134,0)</f>
        <v>0</v>
      </c>
      <c r="S122" s="137">
        <f>IFERROR([2]基础状态预期!H134*[2]基础状态预期!AB134,0)</f>
        <v>0</v>
      </c>
      <c r="T122" s="137">
        <f>IFERROR([2]基础状态预期!I134*[2]基础状态预期!AC134,0)</f>
        <v>0</v>
      </c>
      <c r="U122" s="137">
        <f>IFERROR([2]基础状态预期!J134*[2]基础状态预期!AD134,0)</f>
        <v>12</v>
      </c>
      <c r="V122" s="132">
        <f>求节点($C$16:$C$22,D$16:D$22,基础状态预期!I134)</f>
        <v>0.34749999999999998</v>
      </c>
      <c r="W122" s="132">
        <f>求节点($C$16:$C$22,E$16:E$22,基础状态预期!J134)</f>
        <v>0.60750000000000004</v>
      </c>
      <c r="X122" s="132">
        <f>求节点($C$16:$C$22,F$16:F$22,基础状态预期!K134)</f>
        <v>0.745</v>
      </c>
      <c r="Y122" s="132">
        <f>求节点($C$16:$C$22,G$16:G$22,基础状态预期!L134)</f>
        <v>0.91749999999999998</v>
      </c>
      <c r="Z122" s="139">
        <f>SUMPRODUCT(V122:Y122,基础状态预期!U134:X134)/SUM([2]基础状态预期!$F134:$J134)</f>
        <v>1.72</v>
      </c>
      <c r="AA122" s="133"/>
      <c r="AD122" s="133">
        <v>119</v>
      </c>
      <c r="AE122" s="140">
        <f>求节点($Q$5:$Q$43,Z$5:Z$43,$AD122)</f>
        <v>1.549802237328801</v>
      </c>
      <c r="AF122" s="140">
        <f>求节点($Q$50:$Q$88,Z$50:Z$88,$AD122)</f>
        <v>1.6265630750225306</v>
      </c>
      <c r="AG122" s="140">
        <f>求节点($Q$95:$Q$133,Z$95:Z$133,$AD122)</f>
        <v>1.710032935736195</v>
      </c>
      <c r="AH122" s="140">
        <f>求节点($Q$140:$Q$178,Z$140:Z$178,$AD122)</f>
        <v>1.72</v>
      </c>
      <c r="AI122" s="140">
        <f>求节点($Q$185:$Q$223,Z$185:Z$223,$AD122)</f>
        <v>1.72</v>
      </c>
      <c r="AL122" s="141">
        <v>30</v>
      </c>
      <c r="AQ122" s="133"/>
    </row>
    <row r="123" spans="10:46" x14ac:dyDescent="0.15">
      <c r="J123" s="133">
        <v>32</v>
      </c>
      <c r="K123" s="137">
        <f>基础状态预期!C135</f>
        <v>125.41953077529134</v>
      </c>
      <c r="L123" s="132">
        <f>IF(基础状态预期!I135="",0,SUMIFS(D$5:D$11,$C$5:$C$11,"&lt;="&amp;基础状态预期!I135))</f>
        <v>64</v>
      </c>
      <c r="M123" s="132">
        <f>IF(基础状态预期!J135="",0,SUMIFS(E$5:E$11,$C$5:$C$11,"&lt;="&amp;基础状态预期!J135))</f>
        <v>32</v>
      </c>
      <c r="N123" s="132">
        <f>IF(基础状态预期!K135="",0,SUMIFS(F$5:F$11,$C$5:$C$11,"&lt;="&amp;基础状态预期!K135))</f>
        <v>16</v>
      </c>
      <c r="O123" s="132">
        <f>IF(基础状态预期!L135="",0,SUMIFS(G$5:G$11,$C$5:$C$11,"&lt;="&amp;基础状态预期!L135))</f>
        <v>16</v>
      </c>
      <c r="P123" s="131"/>
      <c r="Q123" s="132">
        <f>基础状态预期!C135</f>
        <v>125.41953077529134</v>
      </c>
      <c r="R123" s="137">
        <f>IFERROR([2]基础状态预期!G135*[2]基础状态预期!AA135,0)</f>
        <v>0</v>
      </c>
      <c r="S123" s="137">
        <f>IFERROR([2]基础状态预期!H135*[2]基础状态预期!AB135,0)</f>
        <v>0</v>
      </c>
      <c r="T123" s="137">
        <f>IFERROR([2]基础状态预期!I135*[2]基础状态预期!AC135,0)</f>
        <v>0</v>
      </c>
      <c r="U123" s="137">
        <f>IFERROR([2]基础状态预期!J135*[2]基础状态预期!AD135,0)</f>
        <v>12</v>
      </c>
      <c r="V123" s="132">
        <f>求节点($C$16:$C$22,D$16:D$22,基础状态预期!I135)</f>
        <v>0.34749999999999998</v>
      </c>
      <c r="W123" s="132">
        <f>求节点($C$16:$C$22,E$16:E$22,基础状态预期!J135)</f>
        <v>0.60750000000000004</v>
      </c>
      <c r="X123" s="132">
        <f>求节点($C$16:$C$22,F$16:F$22,基础状态预期!K135)</f>
        <v>0.745</v>
      </c>
      <c r="Y123" s="132">
        <f>求节点($C$16:$C$22,G$16:G$22,基础状态预期!L135)</f>
        <v>0.91749999999999998</v>
      </c>
      <c r="Z123" s="139">
        <f>SUMPRODUCT(V123:Y123,基础状态预期!U135:X135)/SUM([2]基础状态预期!$F135:$J135)</f>
        <v>1.72</v>
      </c>
      <c r="AA123" s="133"/>
      <c r="AD123" s="133">
        <v>120</v>
      </c>
      <c r="AE123" s="140">
        <f>求节点($Q$5:$Q$43,Z$5:Z$43,$AD123)</f>
        <v>1.5572802935276882</v>
      </c>
      <c r="AF123" s="140">
        <f>求节点($Q$50:$Q$88,Z$50:Z$88,$AD123)</f>
        <v>1.6307505097657238</v>
      </c>
      <c r="AG123" s="140">
        <f>求节点($Q$95:$Q$133,Z$95:Z$133,$AD123)</f>
        <v>1.713386459415414</v>
      </c>
      <c r="AH123" s="140">
        <f>求节点($Q$140:$Q$178,Z$140:Z$178,$AD123)</f>
        <v>1.72</v>
      </c>
      <c r="AI123" s="140">
        <f>求节点($Q$185:$Q$223,Z$185:Z$223,$AD123)</f>
        <v>1.72</v>
      </c>
      <c r="AL123" s="141">
        <v>31</v>
      </c>
      <c r="AQ123" s="133"/>
    </row>
    <row r="124" spans="10:46" x14ac:dyDescent="0.15">
      <c r="J124" s="133">
        <v>33</v>
      </c>
      <c r="K124" s="137">
        <f>基础状态预期!C136</f>
        <v>129.09045404756728</v>
      </c>
      <c r="L124" s="132">
        <f>IF(基础状态预期!I136="",0,SUMIFS(D$5:D$11,$C$5:$C$11,"&lt;="&amp;基础状态预期!I136))</f>
        <v>64</v>
      </c>
      <c r="M124" s="132">
        <f>IF(基础状态预期!J136="",0,SUMIFS(E$5:E$11,$C$5:$C$11,"&lt;="&amp;基础状态预期!J136))</f>
        <v>32</v>
      </c>
      <c r="N124" s="132">
        <f>IF(基础状态预期!K136="",0,SUMIFS(F$5:F$11,$C$5:$C$11,"&lt;="&amp;基础状态预期!K136))</f>
        <v>16</v>
      </c>
      <c r="O124" s="132">
        <f>IF(基础状态预期!L136="",0,SUMIFS(G$5:G$11,$C$5:$C$11,"&lt;="&amp;基础状态预期!L136))</f>
        <v>16</v>
      </c>
      <c r="P124" s="131"/>
      <c r="Q124" s="132">
        <f>基础状态预期!C136</f>
        <v>129.09045404756728</v>
      </c>
      <c r="R124" s="137">
        <f>IFERROR([2]基础状态预期!G136*[2]基础状态预期!AA136,0)</f>
        <v>0</v>
      </c>
      <c r="S124" s="137">
        <f>IFERROR([2]基础状态预期!H136*[2]基础状态预期!AB136,0)</f>
        <v>0</v>
      </c>
      <c r="T124" s="137">
        <f>IFERROR([2]基础状态预期!I136*[2]基础状态预期!AC136,0)</f>
        <v>0</v>
      </c>
      <c r="U124" s="137">
        <f>IFERROR([2]基础状态预期!J136*[2]基础状态预期!AD136,0)</f>
        <v>12</v>
      </c>
      <c r="V124" s="132">
        <f>求节点($C$16:$C$22,D$16:D$22,基础状态预期!I136)</f>
        <v>0.34749999999999998</v>
      </c>
      <c r="W124" s="132">
        <f>求节点($C$16:$C$22,E$16:E$22,基础状态预期!J136)</f>
        <v>0.60750000000000004</v>
      </c>
      <c r="X124" s="132">
        <f>求节点($C$16:$C$22,F$16:F$22,基础状态预期!K136)</f>
        <v>0.745</v>
      </c>
      <c r="Y124" s="132">
        <f>求节点($C$16:$C$22,G$16:G$22,基础状态预期!L136)</f>
        <v>0.91749999999999998</v>
      </c>
      <c r="Z124" s="139">
        <f>SUMPRODUCT(V124:Y124,基础状态预期!U136:X136)/SUM([2]基础状态预期!$F136:$J136)</f>
        <v>1.72</v>
      </c>
      <c r="AA124" s="133"/>
      <c r="AD124" s="133">
        <v>121</v>
      </c>
      <c r="AE124" s="140">
        <f>求节点($Q$5:$Q$43,Z$5:Z$43,$AD124)</f>
        <v>1.5647583497265756</v>
      </c>
      <c r="AF124" s="140">
        <f>求节点($Q$50:$Q$88,Z$50:Z$88,$AD124)</f>
        <v>1.6349379445089169</v>
      </c>
      <c r="AG124" s="140">
        <f>求节点($Q$95:$Q$133,Z$95:Z$133,$AD124)</f>
        <v>1.7167399830946328</v>
      </c>
      <c r="AH124" s="140">
        <f>求节点($Q$140:$Q$178,Z$140:Z$178,$AD124)</f>
        <v>1.72</v>
      </c>
      <c r="AI124" s="140">
        <f>求节点($Q$185:$Q$223,Z$185:Z$223,$AD124)</f>
        <v>1.72</v>
      </c>
      <c r="AL124" s="141">
        <v>32</v>
      </c>
      <c r="AQ124" s="133"/>
    </row>
    <row r="125" spans="10:46" x14ac:dyDescent="0.15">
      <c r="J125" s="133">
        <v>34</v>
      </c>
      <c r="K125" s="137">
        <f>基础状态预期!C137</f>
        <v>132.53488795708068</v>
      </c>
      <c r="L125" s="132">
        <f>IF(基础状态预期!I137="",0,SUMIFS(D$5:D$11,$C$5:$C$11,"&lt;="&amp;基础状态预期!I137))</f>
        <v>64</v>
      </c>
      <c r="M125" s="132">
        <f>IF(基础状态预期!J137="",0,SUMIFS(E$5:E$11,$C$5:$C$11,"&lt;="&amp;基础状态预期!J137))</f>
        <v>32</v>
      </c>
      <c r="N125" s="132">
        <f>IF(基础状态预期!K137="",0,SUMIFS(F$5:F$11,$C$5:$C$11,"&lt;="&amp;基础状态预期!K137))</f>
        <v>16</v>
      </c>
      <c r="O125" s="132">
        <f>IF(基础状态预期!L137="",0,SUMIFS(G$5:G$11,$C$5:$C$11,"&lt;="&amp;基础状态预期!L137))</f>
        <v>16</v>
      </c>
      <c r="P125" s="131"/>
      <c r="Q125" s="132">
        <f>基础状态预期!C137</f>
        <v>132.53488795708068</v>
      </c>
      <c r="R125" s="137">
        <f>IFERROR([2]基础状态预期!G137*[2]基础状态预期!AA137,0)</f>
        <v>0</v>
      </c>
      <c r="S125" s="137">
        <f>IFERROR([2]基础状态预期!H137*[2]基础状态预期!AB137,0)</f>
        <v>0</v>
      </c>
      <c r="T125" s="137">
        <f>IFERROR([2]基础状态预期!I137*[2]基础状态预期!AC137,0)</f>
        <v>0</v>
      </c>
      <c r="U125" s="137">
        <f>IFERROR([2]基础状态预期!J137*[2]基础状态预期!AD137,0)</f>
        <v>12</v>
      </c>
      <c r="V125" s="132">
        <f>求节点($C$16:$C$22,D$16:D$22,基础状态预期!I137)</f>
        <v>0.34749999999999998</v>
      </c>
      <c r="W125" s="132">
        <f>求节点($C$16:$C$22,E$16:E$22,基础状态预期!J137)</f>
        <v>0.60750000000000004</v>
      </c>
      <c r="X125" s="132">
        <f>求节点($C$16:$C$22,F$16:F$22,基础状态预期!K137)</f>
        <v>0.745</v>
      </c>
      <c r="Y125" s="132">
        <f>求节点($C$16:$C$22,G$16:G$22,基础状态预期!L137)</f>
        <v>0.91749999999999998</v>
      </c>
      <c r="Z125" s="139">
        <f>SUMPRODUCT(V125:Y125,基础状态预期!U137:X137)/SUM([2]基础状态预期!$F137:$J137)</f>
        <v>1.72</v>
      </c>
      <c r="AA125" s="133"/>
      <c r="AD125" s="133">
        <v>122</v>
      </c>
      <c r="AE125" s="140">
        <f>求节点($Q$5:$Q$43,Z$5:Z$43,$AD125)</f>
        <v>1.5710685639707214</v>
      </c>
      <c r="AF125" s="140">
        <f>求节点($Q$50:$Q$88,Z$50:Z$88,$AD125)</f>
        <v>1.6391253792521101</v>
      </c>
      <c r="AG125" s="140">
        <f>求节点($Q$95:$Q$133,Z$95:Z$133,$AD125)</f>
        <v>1.72</v>
      </c>
      <c r="AH125" s="140">
        <f>求节点($Q$140:$Q$178,Z$140:Z$178,$AD125)</f>
        <v>1.72</v>
      </c>
      <c r="AI125" s="140">
        <f>求节点($Q$185:$Q$223,Z$185:Z$223,$AD125)</f>
        <v>1.72</v>
      </c>
      <c r="AL125" s="141">
        <v>33</v>
      </c>
      <c r="AQ125" s="133"/>
    </row>
    <row r="126" spans="10:46" x14ac:dyDescent="0.15">
      <c r="J126" s="133">
        <v>35</v>
      </c>
      <c r="K126" s="137">
        <f>基础状态预期!C138</f>
        <v>136.07141427598387</v>
      </c>
      <c r="L126" s="132">
        <f>IF(基础状态预期!I138="",0,SUMIFS(D$5:D$11,$C$5:$C$11,"&lt;="&amp;基础状态预期!I138))</f>
        <v>64</v>
      </c>
      <c r="M126" s="132">
        <f>IF(基础状态预期!J138="",0,SUMIFS(E$5:E$11,$C$5:$C$11,"&lt;="&amp;基础状态预期!J138))</f>
        <v>32</v>
      </c>
      <c r="N126" s="132">
        <f>IF(基础状态预期!K138="",0,SUMIFS(F$5:F$11,$C$5:$C$11,"&lt;="&amp;基础状态预期!K138))</f>
        <v>16</v>
      </c>
      <c r="O126" s="132">
        <f>IF(基础状态预期!L138="",0,SUMIFS(G$5:G$11,$C$5:$C$11,"&lt;="&amp;基础状态预期!L138))</f>
        <v>16</v>
      </c>
      <c r="P126" s="131"/>
      <c r="Q126" s="132">
        <f>基础状态预期!C138</f>
        <v>136.07141427598387</v>
      </c>
      <c r="R126" s="137">
        <f>IFERROR([2]基础状态预期!G138*[2]基础状态预期!AA138,0)</f>
        <v>0</v>
      </c>
      <c r="S126" s="137">
        <f>IFERROR([2]基础状态预期!H138*[2]基础状态预期!AB138,0)</f>
        <v>0</v>
      </c>
      <c r="T126" s="137">
        <f>IFERROR([2]基础状态预期!I138*[2]基础状态预期!AC138,0)</f>
        <v>0</v>
      </c>
      <c r="U126" s="137">
        <f>IFERROR([2]基础状态预期!J138*[2]基础状态预期!AD138,0)</f>
        <v>12</v>
      </c>
      <c r="V126" s="132">
        <f>求节点($C$16:$C$22,D$16:D$22,基础状态预期!I138)</f>
        <v>0.34749999999999998</v>
      </c>
      <c r="W126" s="132">
        <f>求节点($C$16:$C$22,E$16:E$22,基础状态预期!J138)</f>
        <v>0.60750000000000004</v>
      </c>
      <c r="X126" s="132">
        <f>求节点($C$16:$C$22,F$16:F$22,基础状态预期!K138)</f>
        <v>0.745</v>
      </c>
      <c r="Y126" s="132">
        <f>求节点($C$16:$C$22,G$16:G$22,基础状态预期!L138)</f>
        <v>0.91749999999999998</v>
      </c>
      <c r="Z126" s="139">
        <f>SUMPRODUCT(V126:Y126,基础状态预期!U138:X138)/SUM([2]基础状态预期!$F138:$J138)</f>
        <v>1.72</v>
      </c>
      <c r="AA126" s="133"/>
      <c r="AD126" s="133">
        <v>123</v>
      </c>
      <c r="AE126" s="140">
        <f>求节点($Q$5:$Q$43,Z$5:Z$43,$AD126)</f>
        <v>1.5763038446252315</v>
      </c>
      <c r="AF126" s="140">
        <f>求节点($Q$50:$Q$88,Z$50:Z$88,$AD126)</f>
        <v>1.6433128139953033</v>
      </c>
      <c r="AG126" s="140">
        <f>求节点($Q$95:$Q$133,Z$95:Z$133,$AD126)</f>
        <v>1.72</v>
      </c>
      <c r="AH126" s="140">
        <f>求节点($Q$140:$Q$178,Z$140:Z$178,$AD126)</f>
        <v>1.72</v>
      </c>
      <c r="AI126" s="140">
        <f>求节点($Q$185:$Q$223,Z$185:Z$223,$AD126)</f>
        <v>1.72</v>
      </c>
      <c r="AL126" s="141">
        <v>34</v>
      </c>
      <c r="AQ126" s="133"/>
    </row>
    <row r="127" spans="10:46" x14ac:dyDescent="0.15">
      <c r="J127" s="133">
        <v>36</v>
      </c>
      <c r="K127" s="137">
        <f>基础状态预期!C139</f>
        <v>139.56936219880694</v>
      </c>
      <c r="L127" s="132">
        <f>IF(基础状态预期!I139="",0,SUMIFS(D$5:D$11,$C$5:$C$11,"&lt;="&amp;基础状态预期!I139))</f>
        <v>64</v>
      </c>
      <c r="M127" s="132">
        <f>IF(基础状态预期!J139="",0,SUMIFS(E$5:E$11,$C$5:$C$11,"&lt;="&amp;基础状态预期!J139))</f>
        <v>32</v>
      </c>
      <c r="N127" s="132">
        <f>IF(基础状态预期!K139="",0,SUMIFS(F$5:F$11,$C$5:$C$11,"&lt;="&amp;基础状态预期!K139))</f>
        <v>16</v>
      </c>
      <c r="O127" s="132">
        <f>IF(基础状态预期!L139="",0,SUMIFS(G$5:G$11,$C$5:$C$11,"&lt;="&amp;基础状态预期!L139))</f>
        <v>16</v>
      </c>
      <c r="P127" s="131"/>
      <c r="Q127" s="132">
        <f>基础状态预期!C139</f>
        <v>139.56936219880694</v>
      </c>
      <c r="R127" s="137">
        <f>IFERROR([2]基础状态预期!G139*[2]基础状态预期!AA139,0)</f>
        <v>0</v>
      </c>
      <c r="S127" s="137">
        <f>IFERROR([2]基础状态预期!H139*[2]基础状态预期!AB139,0)</f>
        <v>0</v>
      </c>
      <c r="T127" s="137">
        <f>IFERROR([2]基础状态预期!I139*[2]基础状态预期!AC139,0)</f>
        <v>0</v>
      </c>
      <c r="U127" s="137">
        <f>IFERROR([2]基础状态预期!J139*[2]基础状态预期!AD139,0)</f>
        <v>12</v>
      </c>
      <c r="V127" s="132">
        <f>求节点($C$16:$C$22,D$16:D$22,基础状态预期!I139)</f>
        <v>0.34749999999999998</v>
      </c>
      <c r="W127" s="132">
        <f>求节点($C$16:$C$22,E$16:E$22,基础状态预期!J139)</f>
        <v>0.60750000000000004</v>
      </c>
      <c r="X127" s="132">
        <f>求节点($C$16:$C$22,F$16:F$22,基础状态预期!K139)</f>
        <v>0.745</v>
      </c>
      <c r="Y127" s="132">
        <f>求节点($C$16:$C$22,G$16:G$22,基础状态预期!L139)</f>
        <v>0.91749999999999998</v>
      </c>
      <c r="Z127" s="139">
        <f>SUMPRODUCT(V127:Y127,基础状态预期!U139:X139)/SUM([2]基础状态预期!$F139:$J139)</f>
        <v>1.72</v>
      </c>
      <c r="AA127" s="133"/>
      <c r="AD127" s="133">
        <v>124</v>
      </c>
      <c r="AE127" s="140">
        <f>求节点($Q$5:$Q$43,Z$5:Z$43,$AD127)</f>
        <v>1.5815391252797415</v>
      </c>
      <c r="AF127" s="140">
        <f>求节点($Q$50:$Q$88,Z$50:Z$88,$AD127)</f>
        <v>1.6475002487384964</v>
      </c>
      <c r="AG127" s="140">
        <f>求节点($Q$95:$Q$133,Z$95:Z$133,$AD127)</f>
        <v>1.72</v>
      </c>
      <c r="AH127" s="140">
        <f>求节点($Q$140:$Q$178,Z$140:Z$178,$AD127)</f>
        <v>1.72</v>
      </c>
      <c r="AI127" s="140">
        <f>求节点($Q$185:$Q$223,Z$185:Z$223,$AD127)</f>
        <v>1.72</v>
      </c>
      <c r="AL127" s="141">
        <v>35</v>
      </c>
      <c r="AQ127" s="133"/>
    </row>
    <row r="128" spans="10:46" x14ac:dyDescent="0.15">
      <c r="J128" s="133">
        <v>37</v>
      </c>
      <c r="K128" s="137">
        <f>基础状态预期!C140</f>
        <v>143.08413721822018</v>
      </c>
      <c r="L128" s="132">
        <f>IF(基础状态预期!I140="",0,SUMIFS(D$5:D$11,$C$5:$C$11,"&lt;="&amp;基础状态预期!I140))</f>
        <v>64</v>
      </c>
      <c r="M128" s="132">
        <f>IF(基础状态预期!J140="",0,SUMIFS(E$5:E$11,$C$5:$C$11,"&lt;="&amp;基础状态预期!J140))</f>
        <v>32</v>
      </c>
      <c r="N128" s="132">
        <f>IF(基础状态预期!K140="",0,SUMIFS(F$5:F$11,$C$5:$C$11,"&lt;="&amp;基础状态预期!K140))</f>
        <v>16</v>
      </c>
      <c r="O128" s="132">
        <f>IF(基础状态预期!L140="",0,SUMIFS(G$5:G$11,$C$5:$C$11,"&lt;="&amp;基础状态预期!L140))</f>
        <v>16</v>
      </c>
      <c r="P128" s="131"/>
      <c r="Q128" s="132">
        <f>基础状态预期!C140</f>
        <v>143.08413721822018</v>
      </c>
      <c r="R128" s="137">
        <f>IFERROR([2]基础状态预期!G140*[2]基础状态预期!AA140,0)</f>
        <v>0</v>
      </c>
      <c r="S128" s="137">
        <f>IFERROR([2]基础状态预期!H140*[2]基础状态预期!AB140,0)</f>
        <v>0</v>
      </c>
      <c r="T128" s="137">
        <f>IFERROR([2]基础状态预期!I140*[2]基础状态预期!AC140,0)</f>
        <v>0</v>
      </c>
      <c r="U128" s="137">
        <f>IFERROR([2]基础状态预期!J140*[2]基础状态预期!AD140,0)</f>
        <v>12</v>
      </c>
      <c r="V128" s="132">
        <f>求节点($C$16:$C$22,D$16:D$22,基础状态预期!I140)</f>
        <v>0.34749999999999998</v>
      </c>
      <c r="W128" s="132">
        <f>求节点($C$16:$C$22,E$16:E$22,基础状态预期!J140)</f>
        <v>0.60750000000000004</v>
      </c>
      <c r="X128" s="132">
        <f>求节点($C$16:$C$22,F$16:F$22,基础状态预期!K140)</f>
        <v>0.745</v>
      </c>
      <c r="Y128" s="132">
        <f>求节点($C$16:$C$22,G$16:G$22,基础状态预期!L140)</f>
        <v>0.91749999999999998</v>
      </c>
      <c r="Z128" s="139">
        <f>SUMPRODUCT(V128:Y128,基础状态预期!U140:X140)/SUM([2]基础状态预期!$F140:$J140)</f>
        <v>1.72</v>
      </c>
      <c r="AA128" s="133"/>
      <c r="AD128" s="133">
        <v>125</v>
      </c>
      <c r="AE128" s="140">
        <f>求节点($Q$5:$Q$43,Z$5:Z$43,$AD128)</f>
        <v>1.5867744059342517</v>
      </c>
      <c r="AF128" s="140">
        <f>求节点($Q$50:$Q$88,Z$50:Z$88,$AD128)</f>
        <v>1.6516876834816896</v>
      </c>
      <c r="AG128" s="140">
        <f>求节点($Q$95:$Q$133,Z$95:Z$133,$AD128)</f>
        <v>1.72</v>
      </c>
      <c r="AH128" s="140">
        <f>求节点($Q$140:$Q$178,Z$140:Z$178,$AD128)</f>
        <v>1.72</v>
      </c>
      <c r="AI128" s="140">
        <f>求节点($Q$185:$Q$223,Z$185:Z$223,$AD128)</f>
        <v>1.72</v>
      </c>
      <c r="AL128" s="141">
        <v>36</v>
      </c>
      <c r="AQ128" s="133"/>
    </row>
    <row r="129" spans="10:47" x14ac:dyDescent="0.15">
      <c r="J129" s="133">
        <v>38</v>
      </c>
      <c r="K129" s="137">
        <f>基础状态预期!C141</f>
        <v>146.62302564097175</v>
      </c>
      <c r="L129" s="132">
        <f>IF(基础状态预期!I141="",0,SUMIFS(D$5:D$11,$C$5:$C$11,"&lt;="&amp;基础状态预期!I141))</f>
        <v>64</v>
      </c>
      <c r="M129" s="132">
        <f>IF(基础状态预期!J141="",0,SUMIFS(E$5:E$11,$C$5:$C$11,"&lt;="&amp;基础状态预期!J141))</f>
        <v>32</v>
      </c>
      <c r="N129" s="132">
        <f>IF(基础状态预期!K141="",0,SUMIFS(F$5:F$11,$C$5:$C$11,"&lt;="&amp;基础状态预期!K141))</f>
        <v>16</v>
      </c>
      <c r="O129" s="132">
        <f>IF(基础状态预期!L141="",0,SUMIFS(G$5:G$11,$C$5:$C$11,"&lt;="&amp;基础状态预期!L141))</f>
        <v>16</v>
      </c>
      <c r="P129" s="131"/>
      <c r="Q129" s="132">
        <f>基础状态预期!C141</f>
        <v>146.62302564097175</v>
      </c>
      <c r="R129" s="137">
        <f>IFERROR([2]基础状态预期!G141*[2]基础状态预期!AA141,0)</f>
        <v>0</v>
      </c>
      <c r="S129" s="137">
        <f>IFERROR([2]基础状态预期!H141*[2]基础状态预期!AB141,0)</f>
        <v>0</v>
      </c>
      <c r="T129" s="137">
        <f>IFERROR([2]基础状态预期!I141*[2]基础状态预期!AC141,0)</f>
        <v>0</v>
      </c>
      <c r="U129" s="137">
        <f>IFERROR([2]基础状态预期!J141*[2]基础状态预期!AD141,0)</f>
        <v>12</v>
      </c>
      <c r="V129" s="132">
        <f>求节点($C$16:$C$22,D$16:D$22,基础状态预期!I141)</f>
        <v>0.34749999999999998</v>
      </c>
      <c r="W129" s="132">
        <f>求节点($C$16:$C$22,E$16:E$22,基础状态预期!J141)</f>
        <v>0.60750000000000004</v>
      </c>
      <c r="X129" s="132">
        <f>求节点($C$16:$C$22,F$16:F$22,基础状态预期!K141)</f>
        <v>0.745</v>
      </c>
      <c r="Y129" s="132">
        <f>求节点($C$16:$C$22,G$16:G$22,基础状态预期!L141)</f>
        <v>0.91749999999999998</v>
      </c>
      <c r="Z129" s="139">
        <f>SUMPRODUCT(V129:Y129,基础状态预期!U141:X141)/SUM([2]基础状态预期!$F141:$J141)</f>
        <v>1.72</v>
      </c>
      <c r="AA129" s="133"/>
      <c r="AD129" s="133">
        <v>126</v>
      </c>
      <c r="AE129" s="140">
        <f>求节点($Q$5:$Q$43,Z$5:Z$43,$AD129)</f>
        <v>1.5895682621683396</v>
      </c>
      <c r="AF129" s="140">
        <f>求节点($Q$50:$Q$88,Z$50:Z$88,$AD129)</f>
        <v>1.6558751182248828</v>
      </c>
      <c r="AG129" s="140">
        <f>求节点($Q$95:$Q$133,Z$95:Z$133,$AD129)</f>
        <v>1.72</v>
      </c>
      <c r="AH129" s="140">
        <f>求节点($Q$140:$Q$178,Z$140:Z$178,$AD129)</f>
        <v>1.72</v>
      </c>
      <c r="AI129" s="140">
        <f>求节点($Q$185:$Q$223,Z$185:Z$223,$AD129)</f>
        <v>1.72</v>
      </c>
      <c r="AL129" s="141">
        <v>37</v>
      </c>
      <c r="AQ129" s="133"/>
    </row>
    <row r="130" spans="10:47" x14ac:dyDescent="0.15">
      <c r="J130" s="133">
        <v>39</v>
      </c>
      <c r="K130" s="137">
        <f>基础状态预期!C142</f>
        <v>150.12999034316616</v>
      </c>
      <c r="L130" s="132">
        <f>IF(基础状态预期!I142="",0,SUMIFS(D$5:D$11,$C$5:$C$11,"&lt;="&amp;基础状态预期!I142))</f>
        <v>64</v>
      </c>
      <c r="M130" s="132">
        <f>IF(基础状态预期!J142="",0,SUMIFS(E$5:E$11,$C$5:$C$11,"&lt;="&amp;基础状态预期!J142))</f>
        <v>32</v>
      </c>
      <c r="N130" s="132">
        <f>IF(基础状态预期!K142="",0,SUMIFS(F$5:F$11,$C$5:$C$11,"&lt;="&amp;基础状态预期!K142))</f>
        <v>16</v>
      </c>
      <c r="O130" s="132">
        <f>IF(基础状态预期!L142="",0,SUMIFS(G$5:G$11,$C$5:$C$11,"&lt;="&amp;基础状态预期!L142))</f>
        <v>16</v>
      </c>
      <c r="P130" s="131"/>
      <c r="Q130" s="132">
        <f>基础状态预期!C142</f>
        <v>150.12999034316616</v>
      </c>
      <c r="R130" s="137">
        <f>IFERROR([2]基础状态预期!G142*[2]基础状态预期!AA142,0)</f>
        <v>0</v>
      </c>
      <c r="S130" s="137">
        <f>IFERROR([2]基础状态预期!H142*[2]基础状态预期!AB142,0)</f>
        <v>0</v>
      </c>
      <c r="T130" s="137">
        <f>IFERROR([2]基础状态预期!I142*[2]基础状态预期!AC142,0)</f>
        <v>0</v>
      </c>
      <c r="U130" s="137">
        <f>IFERROR([2]基础状态预期!J142*[2]基础状态预期!AD142,0)</f>
        <v>12</v>
      </c>
      <c r="V130" s="132">
        <f>求节点($C$16:$C$22,D$16:D$22,基础状态预期!I142)</f>
        <v>0.34749999999999998</v>
      </c>
      <c r="W130" s="132">
        <f>求节点($C$16:$C$22,E$16:E$22,基础状态预期!J142)</f>
        <v>0.60750000000000004</v>
      </c>
      <c r="X130" s="132">
        <f>求节点($C$16:$C$22,F$16:F$22,基础状态预期!K142)</f>
        <v>0.745</v>
      </c>
      <c r="Y130" s="132">
        <f>求节点($C$16:$C$22,G$16:G$22,基础状态预期!L142)</f>
        <v>0.91749999999999998</v>
      </c>
      <c r="Z130" s="139">
        <f>SUMPRODUCT(V130:Y130,基础状态预期!U142:X142)/SUM([2]基础状态预期!$F142:$J142)</f>
        <v>1.72</v>
      </c>
      <c r="AA130" s="133"/>
      <c r="AD130" s="133">
        <v>127</v>
      </c>
      <c r="AE130" s="140">
        <f>求节点($Q$5:$Q$43,Z$5:Z$43,$AD130)</f>
        <v>1.5923118890511527</v>
      </c>
      <c r="AF130" s="140">
        <f>求节点($Q$50:$Q$88,Z$50:Z$88,$AD130)</f>
        <v>1.6600625529680759</v>
      </c>
      <c r="AG130" s="140">
        <f>求节点($Q$95:$Q$133,Z$95:Z$133,$AD130)</f>
        <v>1.72</v>
      </c>
      <c r="AH130" s="140">
        <f>求节点($Q$140:$Q$178,Z$140:Z$178,$AD130)</f>
        <v>1.72</v>
      </c>
      <c r="AI130" s="140">
        <f>求节点($Q$185:$Q$223,Z$185:Z$223,$AD130)</f>
        <v>1.72</v>
      </c>
      <c r="AL130" s="141">
        <v>38</v>
      </c>
      <c r="AQ130" s="133"/>
    </row>
    <row r="131" spans="10:47" x14ac:dyDescent="0.15">
      <c r="J131" s="133">
        <v>40</v>
      </c>
      <c r="K131" s="137">
        <f>基础状态预期!C143</f>
        <v>153.11600330857166</v>
      </c>
      <c r="L131" s="132">
        <f>IF(基础状态预期!I143="",0,SUMIFS(D$5:D$11,$C$5:$C$11,"&lt;="&amp;基础状态预期!I143))</f>
        <v>64</v>
      </c>
      <c r="M131" s="132">
        <f>IF(基础状态预期!J143="",0,SUMIFS(E$5:E$11,$C$5:$C$11,"&lt;="&amp;基础状态预期!J143))</f>
        <v>32</v>
      </c>
      <c r="N131" s="132">
        <f>IF(基础状态预期!K143="",0,SUMIFS(F$5:F$11,$C$5:$C$11,"&lt;="&amp;基础状态预期!K143))</f>
        <v>16</v>
      </c>
      <c r="O131" s="132">
        <f>IF(基础状态预期!L143="",0,SUMIFS(G$5:G$11,$C$5:$C$11,"&lt;="&amp;基础状态预期!L143))</f>
        <v>16</v>
      </c>
      <c r="P131" s="131"/>
      <c r="Q131" s="132">
        <f>基础状态预期!C143</f>
        <v>153.11600330857166</v>
      </c>
      <c r="R131" s="137">
        <f>IFERROR([2]基础状态预期!G143*[2]基础状态预期!AA143,0)</f>
        <v>0</v>
      </c>
      <c r="S131" s="137">
        <f>IFERROR([2]基础状态预期!H143*[2]基础状态预期!AB143,0)</f>
        <v>0</v>
      </c>
      <c r="T131" s="137">
        <f>IFERROR([2]基础状态预期!I143*[2]基础状态预期!AC143,0)</f>
        <v>0</v>
      </c>
      <c r="U131" s="137">
        <f>IFERROR([2]基础状态预期!J143*[2]基础状态预期!AD143,0)</f>
        <v>12</v>
      </c>
      <c r="V131" s="132">
        <f>求节点($C$16:$C$22,D$16:D$22,基础状态预期!I143)</f>
        <v>0.34749999999999998</v>
      </c>
      <c r="W131" s="132">
        <f>求节点($C$16:$C$22,E$16:E$22,基础状态预期!J143)</f>
        <v>0.60750000000000004</v>
      </c>
      <c r="X131" s="132">
        <f>求节点($C$16:$C$22,F$16:F$22,基础状态预期!K143)</f>
        <v>0.745</v>
      </c>
      <c r="Y131" s="132">
        <f>求节点($C$16:$C$22,G$16:G$22,基础状态预期!L143)</f>
        <v>0.91749999999999998</v>
      </c>
      <c r="Z131" s="139">
        <f>SUMPRODUCT(V131:Y131,基础状态预期!U143:X143)/SUM([2]基础状态预期!$F143:$J143)</f>
        <v>1.72</v>
      </c>
      <c r="AA131" s="133"/>
      <c r="AD131" s="133">
        <v>128</v>
      </c>
      <c r="AE131" s="140">
        <f>求节点($Q$5:$Q$43,Z$5:Z$43,$AD131)</f>
        <v>1.5950555159339659</v>
      </c>
      <c r="AF131" s="140">
        <f>求节点($Q$50:$Q$88,Z$50:Z$88,$AD131)</f>
        <v>1.6642499877112691</v>
      </c>
      <c r="AG131" s="140">
        <f>求节点($Q$95:$Q$133,Z$95:Z$133,$AD131)</f>
        <v>1.72</v>
      </c>
      <c r="AH131" s="140">
        <f>求节点($Q$140:$Q$178,Z$140:Z$178,$AD131)</f>
        <v>1.72</v>
      </c>
      <c r="AI131" s="140">
        <f>求节点($Q$185:$Q$223,Z$185:Z$223,$AD131)</f>
        <v>1.72</v>
      </c>
      <c r="AL131" s="141">
        <v>39</v>
      </c>
      <c r="AQ131" s="133"/>
    </row>
    <row r="132" spans="10:47" x14ac:dyDescent="0.15">
      <c r="J132" s="133">
        <v>41</v>
      </c>
      <c r="K132" s="137">
        <f>基础状态预期!C144</f>
        <v>154.20294442048996</v>
      </c>
      <c r="L132" s="132">
        <f>IF(基础状态预期!I144="",0,SUMIFS(D$5:D$11,$C$5:$C$11,"&lt;="&amp;基础状态预期!I144))</f>
        <v>64</v>
      </c>
      <c r="M132" s="132">
        <f>IF(基础状态预期!J144="",0,SUMIFS(E$5:E$11,$C$5:$C$11,"&lt;="&amp;基础状态预期!J144))</f>
        <v>32</v>
      </c>
      <c r="N132" s="132">
        <f>IF(基础状态预期!K144="",0,SUMIFS(F$5:F$11,$C$5:$C$11,"&lt;="&amp;基础状态预期!K144))</f>
        <v>16</v>
      </c>
      <c r="O132" s="132">
        <f>IF(基础状态预期!L144="",0,SUMIFS(G$5:G$11,$C$5:$C$11,"&lt;="&amp;基础状态预期!L144))</f>
        <v>16</v>
      </c>
      <c r="P132" s="131"/>
      <c r="Q132" s="132">
        <f>基础状态预期!C144</f>
        <v>154.20294442048996</v>
      </c>
      <c r="R132" s="137">
        <f>IFERROR([2]基础状态预期!G144*[2]基础状态预期!AA144,0)</f>
        <v>0</v>
      </c>
      <c r="S132" s="137">
        <f>IFERROR([2]基础状态预期!H144*[2]基础状态预期!AB144,0)</f>
        <v>0</v>
      </c>
      <c r="T132" s="137">
        <f>IFERROR([2]基础状态预期!I144*[2]基础状态预期!AC144,0)</f>
        <v>0</v>
      </c>
      <c r="U132" s="137">
        <f>IFERROR([2]基础状态预期!J144*[2]基础状态预期!AD144,0)</f>
        <v>12</v>
      </c>
      <c r="V132" s="132">
        <f>求节点($C$16:$C$22,D$16:D$22,基础状态预期!I144)</f>
        <v>0.34749999999999998</v>
      </c>
      <c r="W132" s="132">
        <f>求节点($C$16:$C$22,E$16:E$22,基础状态预期!J144)</f>
        <v>0.60750000000000004</v>
      </c>
      <c r="X132" s="132">
        <f>求节点($C$16:$C$22,F$16:F$22,基础状态预期!K144)</f>
        <v>0.745</v>
      </c>
      <c r="Y132" s="132">
        <f>求节点($C$16:$C$22,G$16:G$22,基础状态预期!L144)</f>
        <v>0.91749999999999998</v>
      </c>
      <c r="Z132" s="139">
        <f>SUMPRODUCT(V132:Y132,基础状态预期!U144:X144)/SUM([2]基础状态预期!$F144:$J144)</f>
        <v>1.72</v>
      </c>
      <c r="AA132" s="133"/>
      <c r="AD132" s="133">
        <v>129</v>
      </c>
      <c r="AE132" s="140">
        <f>求节点($Q$5:$Q$43,Z$5:Z$43,$AD132)</f>
        <v>1.597799142816779</v>
      </c>
      <c r="AF132" s="140">
        <f>求节点($Q$50:$Q$88,Z$50:Z$88,$AD132)</f>
        <v>1.6684374224544622</v>
      </c>
      <c r="AG132" s="140">
        <f>求节点($Q$95:$Q$133,Z$95:Z$133,$AD132)</f>
        <v>1.72</v>
      </c>
      <c r="AH132" s="140">
        <f>求节点($Q$140:$Q$178,Z$140:Z$178,$AD132)</f>
        <v>1.72</v>
      </c>
      <c r="AI132" s="140">
        <f>求节点($Q$185:$Q$223,Z$185:Z$223,$AD132)</f>
        <v>1.72</v>
      </c>
      <c r="AL132" s="141">
        <v>40</v>
      </c>
      <c r="AQ132" s="133"/>
    </row>
    <row r="133" spans="10:47" x14ac:dyDescent="0.15">
      <c r="J133" s="133">
        <v>42</v>
      </c>
      <c r="K133" s="137">
        <f>基础状态预期!C145</f>
        <v>155.2512378743358</v>
      </c>
      <c r="L133" s="132">
        <f>IF(基础状态预期!I145="",0,SUMIFS(D$5:D$11,$C$5:$C$11,"&lt;="&amp;基础状态预期!I145))</f>
        <v>64</v>
      </c>
      <c r="M133" s="132">
        <f>IF(基础状态预期!J145="",0,SUMIFS(E$5:E$11,$C$5:$C$11,"&lt;="&amp;基础状态预期!J145))</f>
        <v>32</v>
      </c>
      <c r="N133" s="132">
        <f>IF(基础状态预期!K145="",0,SUMIFS(F$5:F$11,$C$5:$C$11,"&lt;="&amp;基础状态预期!K145))</f>
        <v>16</v>
      </c>
      <c r="O133" s="132">
        <f>IF(基础状态预期!L145="",0,SUMIFS(G$5:G$11,$C$5:$C$11,"&lt;="&amp;基础状态预期!L145))</f>
        <v>16</v>
      </c>
      <c r="P133" s="131"/>
      <c r="Q133" s="132">
        <f>基础状态预期!C145</f>
        <v>155.2512378743358</v>
      </c>
      <c r="R133" s="137">
        <f>IFERROR([2]基础状态预期!G145*[2]基础状态预期!AA145,0)</f>
        <v>0</v>
      </c>
      <c r="S133" s="137">
        <f>IFERROR([2]基础状态预期!H145*[2]基础状态预期!AB145,0)</f>
        <v>0</v>
      </c>
      <c r="T133" s="137">
        <f>IFERROR([2]基础状态预期!I145*[2]基础状态预期!AC145,0)</f>
        <v>0</v>
      </c>
      <c r="U133" s="137">
        <f>IFERROR([2]基础状态预期!J145*[2]基础状态预期!AD145,0)</f>
        <v>12</v>
      </c>
      <c r="V133" s="132">
        <f>求节点($C$16:$C$22,D$16:D$22,基础状态预期!I145)</f>
        <v>0.34749999999999998</v>
      </c>
      <c r="W133" s="132">
        <f>求节点($C$16:$C$22,E$16:E$22,基础状态预期!J145)</f>
        <v>0.60750000000000004</v>
      </c>
      <c r="X133" s="132">
        <f>求节点($C$16:$C$22,F$16:F$22,基础状态预期!K145)</f>
        <v>0.745</v>
      </c>
      <c r="Y133" s="132">
        <f>求节点($C$16:$C$22,G$16:G$22,基础状态预期!L145)</f>
        <v>0.91749999999999998</v>
      </c>
      <c r="Z133" s="139">
        <f>SUMPRODUCT(V133:Y133,基础状态预期!U145:X145)/SUM([2]基础状态预期!$F145:$J145)</f>
        <v>1.72</v>
      </c>
      <c r="AA133" s="18"/>
      <c r="AD133" s="133">
        <v>130</v>
      </c>
      <c r="AE133" s="140">
        <f>求节点($Q$5:$Q$43,Z$5:Z$43,$AD133)</f>
        <v>1.6005427696995924</v>
      </c>
      <c r="AF133" s="140">
        <f>求节点($Q$50:$Q$88,Z$50:Z$88,$AD133)</f>
        <v>1.6726248571976554</v>
      </c>
      <c r="AG133" s="140">
        <f>求节点($Q$95:$Q$133,Z$95:Z$133,$AD133)</f>
        <v>1.72</v>
      </c>
      <c r="AH133" s="140">
        <f>求节点($Q$140:$Q$178,Z$140:Z$178,$AD133)</f>
        <v>1.72</v>
      </c>
      <c r="AI133" s="140">
        <f>求节点($Q$185:$Q$223,Z$185:Z$223,$AD133)</f>
        <v>1.72</v>
      </c>
      <c r="AL133" s="141">
        <v>41</v>
      </c>
      <c r="AQ133" s="133"/>
    </row>
    <row r="134" spans="10:47" x14ac:dyDescent="0.15">
      <c r="J134" s="133">
        <v>43</v>
      </c>
      <c r="K134" s="28"/>
      <c r="L134" s="28"/>
      <c r="M134" s="28"/>
      <c r="N134" s="28"/>
      <c r="O134" s="28"/>
      <c r="P134" s="38"/>
      <c r="Q134" s="28"/>
      <c r="R134" s="28"/>
      <c r="S134" s="28"/>
      <c r="T134" s="28"/>
      <c r="U134" s="28"/>
      <c r="V134" s="28"/>
      <c r="W134" s="28"/>
      <c r="X134" s="28"/>
      <c r="Y134" s="28"/>
      <c r="Z134" s="22"/>
      <c r="AA134" s="18"/>
      <c r="AD134" s="133">
        <v>131</v>
      </c>
      <c r="AE134" s="140">
        <f>求节点($Q$5:$Q$43,Z$5:Z$43,$AD134)</f>
        <v>1.6032863965824056</v>
      </c>
      <c r="AF134" s="140">
        <f>求节点($Q$50:$Q$88,Z$50:Z$88,$AD134)</f>
        <v>1.6768122919408486</v>
      </c>
      <c r="AG134" s="140">
        <f>求节点($Q$95:$Q$133,Z$95:Z$133,$AD134)</f>
        <v>1.72</v>
      </c>
      <c r="AH134" s="140">
        <f>求节点($Q$140:$Q$178,Z$140:Z$178,$AD134)</f>
        <v>1.72</v>
      </c>
      <c r="AI134" s="140">
        <f>求节点($Q$185:$Q$223,Z$185:Z$223,$AD134)</f>
        <v>1.72</v>
      </c>
      <c r="AL134" s="141">
        <v>42</v>
      </c>
      <c r="AQ134" s="133"/>
    </row>
    <row r="135" spans="10:47" x14ac:dyDescent="0.15">
      <c r="J135" s="133">
        <v>44</v>
      </c>
      <c r="K135" s="28"/>
      <c r="L135" s="28"/>
      <c r="M135" s="28"/>
      <c r="N135" s="28"/>
      <c r="O135" s="28"/>
      <c r="P135" s="38"/>
      <c r="Q135" s="28"/>
      <c r="R135" s="28"/>
      <c r="S135" s="28"/>
      <c r="T135" s="28"/>
      <c r="U135" s="28"/>
      <c r="V135" s="28"/>
      <c r="W135" s="28"/>
      <c r="X135" s="28"/>
      <c r="Y135" s="28"/>
      <c r="Z135" s="22"/>
      <c r="AA135" s="18"/>
      <c r="AD135" s="133">
        <v>132</v>
      </c>
      <c r="AE135" s="140">
        <f>求节点($Q$5:$Q$43,Z$5:Z$43,$AD135)</f>
        <v>1.6060300234652189</v>
      </c>
      <c r="AF135" s="140">
        <f>求节点($Q$50:$Q$88,Z$50:Z$88,$AD135)</f>
        <v>1.6809997266840417</v>
      </c>
      <c r="AG135" s="140">
        <f>求节点($Q$95:$Q$133,Z$95:Z$133,$AD135)</f>
        <v>1.72</v>
      </c>
      <c r="AH135" s="140">
        <f>求节点($Q$140:$Q$178,Z$140:Z$178,$AD135)</f>
        <v>1.72</v>
      </c>
      <c r="AI135" s="140">
        <f>求节点($Q$185:$Q$223,Z$185:Z$223,$AD135)</f>
        <v>1.72</v>
      </c>
      <c r="AL135" s="141">
        <v>43</v>
      </c>
      <c r="AQ135" s="133"/>
    </row>
    <row r="136" spans="10:47" x14ac:dyDescent="0.15">
      <c r="J136" s="133">
        <v>45</v>
      </c>
      <c r="P136" s="15"/>
      <c r="AD136" s="133">
        <v>133</v>
      </c>
      <c r="AE136" s="140">
        <f>求节点($Q$5:$Q$43,Z$5:Z$43,$AD136)</f>
        <v>1.6087736503480321</v>
      </c>
      <c r="AF136" s="140">
        <f>求节点($Q$50:$Q$88,Z$50:Z$88,$AD136)</f>
        <v>1.6851871614272349</v>
      </c>
      <c r="AG136" s="140">
        <f>求节点($Q$95:$Q$133,Z$95:Z$133,$AD136)</f>
        <v>1.72</v>
      </c>
      <c r="AH136" s="140">
        <f>求节点($Q$140:$Q$178,Z$140:Z$178,$AD136)</f>
        <v>1.72</v>
      </c>
      <c r="AI136" s="140">
        <f>求节点($Q$185:$Q$223,Z$185:Z$223,$AD136)</f>
        <v>1.72</v>
      </c>
      <c r="AL136" s="141">
        <v>44</v>
      </c>
      <c r="AQ136" s="133"/>
    </row>
    <row r="137" spans="10:47" x14ac:dyDescent="0.15">
      <c r="J137" s="133">
        <v>1</v>
      </c>
      <c r="P137" s="15"/>
      <c r="AD137" s="133">
        <v>134</v>
      </c>
      <c r="AE137" s="140">
        <f>求节点($Q$5:$Q$43,Z$5:Z$43,$AD137)</f>
        <v>1.6115172772308455</v>
      </c>
      <c r="AF137" s="140">
        <f>求节点($Q$50:$Q$88,Z$50:Z$88,$AD137)</f>
        <v>1.6893745961704281</v>
      </c>
      <c r="AG137" s="140">
        <f>求节点($Q$95:$Q$133,Z$95:Z$133,$AD137)</f>
        <v>1.72</v>
      </c>
      <c r="AH137" s="140">
        <f>求节点($Q$140:$Q$178,Z$140:Z$178,$AD137)</f>
        <v>1.72</v>
      </c>
      <c r="AI137" s="140">
        <f>求节点($Q$185:$Q$223,Z$185:Z$223,$AD137)</f>
        <v>1.72</v>
      </c>
      <c r="AL137" s="141">
        <v>45</v>
      </c>
      <c r="AQ137" s="133"/>
    </row>
    <row r="138" spans="10:47" x14ac:dyDescent="0.15">
      <c r="J138" s="133">
        <v>2</v>
      </c>
      <c r="K138" s="16" t="s">
        <v>45</v>
      </c>
      <c r="L138" s="160" t="s">
        <v>59</v>
      </c>
      <c r="M138" s="160"/>
      <c r="N138" s="160"/>
      <c r="O138" s="160"/>
      <c r="P138" s="15"/>
      <c r="Q138" s="21" t="s">
        <v>45</v>
      </c>
      <c r="R138" s="168" t="s">
        <v>130</v>
      </c>
      <c r="S138" s="169"/>
      <c r="T138" s="169"/>
      <c r="U138" s="170"/>
      <c r="V138" s="160" t="s">
        <v>62</v>
      </c>
      <c r="W138" s="160"/>
      <c r="X138" s="160"/>
      <c r="Y138" s="160"/>
      <c r="Z138" s="160"/>
      <c r="AD138" s="133">
        <v>135</v>
      </c>
      <c r="AE138" s="140">
        <f>求节点($Q$5:$Q$43,Z$5:Z$43,$AD138)</f>
        <v>1.6142609041136586</v>
      </c>
      <c r="AF138" s="140">
        <f>求节点($Q$50:$Q$88,Z$50:Z$88,$AD138)</f>
        <v>1.6935620309136212</v>
      </c>
      <c r="AG138" s="140">
        <f>求节点($Q$95:$Q$133,Z$95:Z$133,$AD138)</f>
        <v>1.72</v>
      </c>
      <c r="AH138" s="140">
        <f>求节点($Q$140:$Q$178,Z$140:Z$178,$AD138)</f>
        <v>1.72</v>
      </c>
      <c r="AI138" s="140">
        <f>求节点($Q$185:$Q$223,Z$185:Z$223,$AD138)</f>
        <v>1.72</v>
      </c>
      <c r="AL138" s="141">
        <v>1</v>
      </c>
      <c r="AM138" s="7" t="s">
        <v>72</v>
      </c>
      <c r="AN138" s="40" t="s">
        <v>87</v>
      </c>
      <c r="AO138" s="164" t="s">
        <v>86</v>
      </c>
      <c r="AP138" s="164"/>
      <c r="AT138" s="34" t="s">
        <v>78</v>
      </c>
      <c r="AU138" s="39" t="s">
        <v>75</v>
      </c>
    </row>
    <row r="139" spans="10:47" x14ac:dyDescent="0.15">
      <c r="J139" s="133">
        <v>3</v>
      </c>
      <c r="K139" s="62" t="s">
        <v>161</v>
      </c>
      <c r="L139" s="8" t="s">
        <v>46</v>
      </c>
      <c r="M139" s="8" t="s">
        <v>25</v>
      </c>
      <c r="N139" s="8" t="s">
        <v>48</v>
      </c>
      <c r="O139" s="8" t="s">
        <v>184</v>
      </c>
      <c r="P139" s="63"/>
      <c r="Q139" s="62" t="s">
        <v>161</v>
      </c>
      <c r="R139" s="62" t="s">
        <v>6</v>
      </c>
      <c r="S139" s="62" t="s">
        <v>25</v>
      </c>
      <c r="T139" s="62" t="s">
        <v>8</v>
      </c>
      <c r="U139" s="62" t="s">
        <v>184</v>
      </c>
      <c r="V139" s="62" t="s">
        <v>6</v>
      </c>
      <c r="W139" s="62" t="s">
        <v>25</v>
      </c>
      <c r="X139" s="62" t="s">
        <v>8</v>
      </c>
      <c r="Y139" s="62" t="s">
        <v>184</v>
      </c>
      <c r="Z139" s="64" t="s">
        <v>64</v>
      </c>
      <c r="AD139" s="133">
        <v>136</v>
      </c>
      <c r="AE139" s="140">
        <f>求节点($Q$5:$Q$43,Z$5:Z$43,$AD139)</f>
        <v>1.6170045309964718</v>
      </c>
      <c r="AF139" s="140">
        <f>求节点($Q$50:$Q$88,Z$50:Z$88,$AD139)</f>
        <v>1.6977494656568144</v>
      </c>
      <c r="AG139" s="140">
        <f>求节点($Q$95:$Q$133,Z$95:Z$133,$AD139)</f>
        <v>1.72</v>
      </c>
      <c r="AH139" s="140">
        <f>求节点($Q$140:$Q$178,Z$140:Z$178,$AD139)</f>
        <v>1.72</v>
      </c>
      <c r="AI139" s="140">
        <f>求节点($Q$185:$Q$223,Z$185:Z$223,$AD139)</f>
        <v>1.72</v>
      </c>
      <c r="AL139" s="141">
        <v>2</v>
      </c>
      <c r="AM139" s="25" t="s">
        <v>161</v>
      </c>
      <c r="AN139" s="37" t="s">
        <v>73</v>
      </c>
      <c r="AO139" s="62" t="s">
        <v>73</v>
      </c>
      <c r="AP139" s="34" t="s">
        <v>131</v>
      </c>
      <c r="AT139" s="25" t="s">
        <v>161</v>
      </c>
      <c r="AU139" s="31" t="s">
        <v>80</v>
      </c>
    </row>
    <row r="140" spans="10:47" x14ac:dyDescent="0.15">
      <c r="J140" s="133">
        <v>4</v>
      </c>
      <c r="K140" s="137">
        <f>基础状态预期!C152</f>
        <v>10.00263241450434</v>
      </c>
      <c r="L140" s="62">
        <f>IF(基础状态预期!I152="",0,SUMIFS(D$5:D$11,$C$5:$C$11,"&lt;="&amp;基础状态预期!I152))</f>
        <v>2</v>
      </c>
      <c r="M140" s="62">
        <f>IF(基础状态预期!J152="",0,SUMIFS(E$5:E$11,$C$5:$C$11,"&lt;="&amp;基础状态预期!J152))</f>
        <v>1</v>
      </c>
      <c r="N140" s="62">
        <f>IF(基础状态预期!K152="",0,SUMIFS(F$5:F$11,$C$5:$C$11,"&lt;="&amp;基础状态预期!K152))</f>
        <v>1</v>
      </c>
      <c r="O140" s="62">
        <f>IF(基础状态预期!L152="",0,SUMIFS(G$5:G$11,$C$5:$C$11,"&lt;="&amp;基础状态预期!L152))</f>
        <v>0</v>
      </c>
      <c r="P140" s="18"/>
      <c r="Q140" s="62">
        <f>基础状态预期!C152</f>
        <v>10.00263241450434</v>
      </c>
      <c r="R140" s="137">
        <f>IFERROR([2]基础状态预期!G152*[2]基础状态预期!AA152,0)</f>
        <v>0</v>
      </c>
      <c r="S140" s="137">
        <f>IFERROR([2]基础状态预期!H152*[2]基础状态预期!AB152,0)</f>
        <v>0</v>
      </c>
      <c r="T140" s="137">
        <f>IFERROR([2]基础状态预期!I152*[2]基础状态预期!AC152,0)</f>
        <v>1.499920306813131</v>
      </c>
      <c r="U140" s="137">
        <f>IFERROR([2]基础状态预期!J152*[2]基础状态预期!AD152,0)</f>
        <v>0</v>
      </c>
      <c r="V140" s="62">
        <f>求节点($C$16:$C$22,D$16:D$22,基础状态预期!I152)</f>
        <v>0.1678280577452213</v>
      </c>
      <c r="W140" s="62">
        <f>求节点($C$16:$C$22,E$16:E$22,基础状态预期!J152)</f>
        <v>0.245</v>
      </c>
      <c r="X140" s="62">
        <f>求节点($C$16:$C$22,F$16:F$22,基础状态预期!K152)</f>
        <v>0.40500000000000003</v>
      </c>
      <c r="Y140" s="62">
        <f>求节点($C$16:$C$22,G$16:G$22,基础状态预期!L152)</f>
        <v>0</v>
      </c>
      <c r="Z140" s="139">
        <f>SUMPRODUCT(V140:Y140,基础状态预期!U152:X152)/SUM([2]基础状态预期!$F152:$J152)</f>
        <v>0.10124462070988637</v>
      </c>
      <c r="AA140" s="18"/>
      <c r="AD140" s="133">
        <v>137</v>
      </c>
      <c r="AE140" s="140">
        <f>求节点($Q$5:$Q$43,Z$5:Z$43,$AD140)</f>
        <v>1.6197481578792852</v>
      </c>
      <c r="AF140" s="140">
        <f>求节点($Q$50:$Q$88,Z$50:Z$88,$AD140)</f>
        <v>1.7019369004000076</v>
      </c>
      <c r="AG140" s="140">
        <f>求节点($Q$95:$Q$133,Z$95:Z$133,$AD140)</f>
        <v>1.72</v>
      </c>
      <c r="AH140" s="140">
        <f>求节点($Q$140:$Q$178,Z$140:Z$178,$AD140)</f>
        <v>1.72</v>
      </c>
      <c r="AI140" s="140">
        <f>求节点($Q$185:$Q$223,Z$185:Z$223,$AD140)</f>
        <v>1.72</v>
      </c>
      <c r="AL140" s="141">
        <v>3</v>
      </c>
      <c r="AM140" s="23">
        <v>10</v>
      </c>
      <c r="AN140" s="62">
        <f>求节点($K$5:$K$43,$Z$140:$Z$181,AM140)</f>
        <v>0.10124462070988637</v>
      </c>
      <c r="AO140" s="35" t="e">
        <f>$AN140*(INDEX([3]大r将兵属性验证!$AC$7:$AC$166,$AM140,1)*[3]战法技能效用!$AB$5+INDEX([3]大r将兵属性验证!$AX$7:$AX$166,$AM140,1)*[3]战法技能效用!$AC$5)</f>
        <v>#DIV/0!</v>
      </c>
      <c r="AP140" s="26" t="e">
        <f t="shared" ref="AP140:AP149" si="6">SUM(AO140:AO140)</f>
        <v>#DIV/0!</v>
      </c>
      <c r="AT140" s="31">
        <v>10</v>
      </c>
      <c r="AU140" s="26">
        <f>求节点(投放验证!$K$146:$K$184,投放验证!$AB$146:$AB$184,AT140)</f>
        <v>8402.4547922799393</v>
      </c>
    </row>
    <row r="141" spans="10:47" x14ac:dyDescent="0.15">
      <c r="J141" s="133">
        <v>5</v>
      </c>
      <c r="K141" s="137">
        <f>基础状态预期!C153</f>
        <v>19.43005414991557</v>
      </c>
      <c r="L141" s="62">
        <f>IF(基础状态预期!I153="",0,SUMIFS(D$5:D$11,$C$5:$C$11,"&lt;="&amp;基础状态预期!I153))</f>
        <v>8</v>
      </c>
      <c r="M141" s="62">
        <f>IF(基础状态预期!J153="",0,SUMIFS(E$5:E$11,$C$5:$C$11,"&lt;="&amp;基础状态预期!J153))</f>
        <v>1</v>
      </c>
      <c r="N141" s="62">
        <f>IF(基础状态预期!K153="",0,SUMIFS(F$5:F$11,$C$5:$C$11,"&lt;="&amp;基础状态预期!K153))</f>
        <v>1</v>
      </c>
      <c r="O141" s="62">
        <f>IF(基础状态预期!L153="",0,SUMIFS(G$5:G$11,$C$5:$C$11,"&lt;="&amp;基础状态预期!L153))</f>
        <v>0</v>
      </c>
      <c r="P141" s="63"/>
      <c r="Q141" s="62">
        <f>基础状态预期!C153</f>
        <v>19.43005414991557</v>
      </c>
      <c r="R141" s="137">
        <f>IFERROR([2]基础状态预期!G153*[2]基础状态预期!AA153,0)</f>
        <v>0</v>
      </c>
      <c r="S141" s="137">
        <f>IFERROR([2]基础状态预期!H153*[2]基础状态预期!AB153,0)</f>
        <v>0</v>
      </c>
      <c r="T141" s="137">
        <f>IFERROR([2]基础状态预期!I153*[2]基础状态预期!AC153,0)</f>
        <v>6</v>
      </c>
      <c r="U141" s="137">
        <f>IFERROR([2]基础状态预期!J153*[2]基础状态预期!AD153,0)</f>
        <v>0</v>
      </c>
      <c r="V141" s="62">
        <f>求节点($C$16:$C$22,D$16:D$22,基础状态预期!I153)</f>
        <v>0.22546589785952117</v>
      </c>
      <c r="W141" s="62">
        <f>求节点($C$16:$C$22,E$16:E$22,基础状态预期!J153)</f>
        <v>0.27830712763129667</v>
      </c>
      <c r="X141" s="62">
        <f>求节点($C$16:$C$22,F$16:F$22,基础状态预期!K153)</f>
        <v>0.40500000000000003</v>
      </c>
      <c r="Y141" s="62">
        <f>求节点($C$16:$C$22,G$16:G$22,基础状态预期!L153)</f>
        <v>0</v>
      </c>
      <c r="Z141" s="139">
        <f>SUMPRODUCT(V141:Y141,基础状态预期!U153:X153)/SUM([2]基础状态预期!$F153:$J153)</f>
        <v>0.40500000000000003</v>
      </c>
      <c r="AA141" s="18"/>
      <c r="AD141" s="133">
        <v>138</v>
      </c>
      <c r="AE141" s="140">
        <f>求节点($Q$5:$Q$43,Z$5:Z$43,$AD141)</f>
        <v>1.6224917847620983</v>
      </c>
      <c r="AF141" s="140">
        <f>求节点($Q$50:$Q$88,Z$50:Z$88,$AD141)</f>
        <v>1.7061243351432007</v>
      </c>
      <c r="AG141" s="140">
        <f>求节点($Q$95:$Q$133,Z$95:Z$133,$AD141)</f>
        <v>1.72</v>
      </c>
      <c r="AH141" s="140">
        <f>求节点($Q$140:$Q$178,Z$140:Z$178,$AD141)</f>
        <v>1.72</v>
      </c>
      <c r="AI141" s="140">
        <f>求节点($Q$185:$Q$223,Z$185:Z$223,$AD141)</f>
        <v>1.72</v>
      </c>
      <c r="AL141" s="141">
        <v>4</v>
      </c>
      <c r="AM141" s="23">
        <v>20</v>
      </c>
      <c r="AN141" s="147">
        <f>求节点($K$5:$K$43,$Z$140:$Z$181,AM141)</f>
        <v>0.40500000000000003</v>
      </c>
      <c r="AO141" s="37" t="e">
        <f>($AN141-$AN140)*(INDEX([3]大r将兵属性验证!$AC$7:$AC$166,$AM141,1)*[3]战法技能效用!$AB$5+INDEX([3]大r将兵属性验证!$AX$7:$AX$166,$AM141,1)*[3]战法技能效用!$AC$5)+AO140</f>
        <v>#DIV/0!</v>
      </c>
      <c r="AP141" s="26" t="e">
        <f t="shared" si="6"/>
        <v>#DIV/0!</v>
      </c>
      <c r="AT141" s="31">
        <v>20</v>
      </c>
      <c r="AU141" s="26">
        <f>求节点(投放验证!$K$146:$K$184,投放验证!$AB$146:$AB$184,AT141)</f>
        <v>20538.259257900354</v>
      </c>
    </row>
    <row r="142" spans="10:47" x14ac:dyDescent="0.15">
      <c r="J142" s="133">
        <v>6</v>
      </c>
      <c r="K142" s="137">
        <f>基础状态预期!C154</f>
        <v>27.324610510337703</v>
      </c>
      <c r="L142" s="62">
        <f>IF(基础状态预期!I154="",0,SUMIFS(D$5:D$11,$C$5:$C$11,"&lt;="&amp;基础状态预期!I154))</f>
        <v>8</v>
      </c>
      <c r="M142" s="62">
        <f>IF(基础状态预期!J154="",0,SUMIFS(E$5:E$11,$C$5:$C$11,"&lt;="&amp;基础状态预期!J154))</f>
        <v>2</v>
      </c>
      <c r="N142" s="62">
        <f>IF(基础状态预期!K154="",0,SUMIFS(F$5:F$11,$C$5:$C$11,"&lt;="&amp;基础状态预期!K154))</f>
        <v>1</v>
      </c>
      <c r="O142" s="62">
        <f>IF(基础状态预期!L154="",0,SUMIFS(G$5:G$11,$C$5:$C$11,"&lt;="&amp;基础状态预期!L154))</f>
        <v>0</v>
      </c>
      <c r="P142" s="63"/>
      <c r="Q142" s="62">
        <f>基础状态预期!C154</f>
        <v>27.324610510337703</v>
      </c>
      <c r="R142" s="137">
        <f>IFERROR([2]基础状态预期!G154*[2]基础状态预期!AA154,0)</f>
        <v>0</v>
      </c>
      <c r="S142" s="137">
        <f>IFERROR([2]基础状态预期!H154*[2]基础状态预期!AB154,0)</f>
        <v>0</v>
      </c>
      <c r="T142" s="137">
        <f>IFERROR([2]基础状态预期!I154*[2]基础状态预期!AC154,0)</f>
        <v>6</v>
      </c>
      <c r="U142" s="137">
        <f>IFERROR([2]基础状态预期!J154*[2]基础状态预期!AD154,0)</f>
        <v>0</v>
      </c>
      <c r="V142" s="62">
        <f>求节点($C$16:$C$22,D$16:D$22,基础状态预期!I154)</f>
        <v>0.25637150482025273</v>
      </c>
      <c r="W142" s="62">
        <f>求节点($C$16:$C$22,E$16:E$22,基础状态预期!J154)</f>
        <v>0.3319906303164552</v>
      </c>
      <c r="X142" s="62">
        <f>求节点($C$16:$C$22,F$16:F$22,基础状态预期!K154)</f>
        <v>0.40500000000000003</v>
      </c>
      <c r="Y142" s="62">
        <f>求节点($C$16:$C$22,G$16:G$22,基础状态预期!L154)</f>
        <v>0</v>
      </c>
      <c r="Z142" s="139">
        <f>SUMPRODUCT(V142:Y142,基础状态预期!U154:X154)/SUM([2]基础状态预期!$F154:$J154)</f>
        <v>0.40500000000000003</v>
      </c>
      <c r="AA142" s="18"/>
      <c r="AD142" s="133">
        <v>139</v>
      </c>
      <c r="AE142" s="140">
        <f>求节点($Q$5:$Q$43,Z$5:Z$43,$AD142)</f>
        <v>1.6252354116449117</v>
      </c>
      <c r="AF142" s="140">
        <f>求节点($Q$50:$Q$88,Z$50:Z$88,$AD142)</f>
        <v>1.7103117698863937</v>
      </c>
      <c r="AG142" s="140">
        <f>求节点($Q$95:$Q$133,Z$95:Z$133,$AD142)</f>
        <v>1.72</v>
      </c>
      <c r="AH142" s="140">
        <f>求节点($Q$140:$Q$178,Z$140:Z$178,$AD142)</f>
        <v>1.72</v>
      </c>
      <c r="AI142" s="140">
        <f>求节点($Q$185:$Q$223,Z$185:Z$223,$AD142)</f>
        <v>1.72</v>
      </c>
      <c r="AL142" s="141">
        <v>5</v>
      </c>
      <c r="AM142" s="23">
        <v>30</v>
      </c>
      <c r="AN142" s="147">
        <f>求节点($K$5:$K$43,$Z$140:$Z$181,AM142)</f>
        <v>0.52490663216345235</v>
      </c>
      <c r="AO142" s="147" t="e">
        <f>($AN142-$AN141)*(INDEX([3]大r将兵属性验证!$AC$7:$AC$166,$AM142,1)*[3]战法技能效用!$AB$5+INDEX([3]大r将兵属性验证!$AX$7:$AX$166,$AM142,1)*[3]战法技能效用!$AC$5)+AO141</f>
        <v>#DIV/0!</v>
      </c>
      <c r="AP142" s="26" t="e">
        <f t="shared" si="6"/>
        <v>#DIV/0!</v>
      </c>
      <c r="AT142" s="31">
        <v>30</v>
      </c>
      <c r="AU142" s="26">
        <f>求节点(投放验证!$K$146:$K$184,投放验证!$AB$146:$AB$184,AT142)</f>
        <v>39376.731549417142</v>
      </c>
    </row>
    <row r="143" spans="10:47" x14ac:dyDescent="0.15">
      <c r="J143" s="133">
        <v>7</v>
      </c>
      <c r="K143" s="137">
        <f>基础状态预期!C155</f>
        <v>33.672145166817529</v>
      </c>
      <c r="L143" s="62">
        <f>IF(基础状态预期!I155="",0,SUMIFS(D$5:D$11,$C$5:$C$11,"&lt;="&amp;基础状态预期!I155))</f>
        <v>16</v>
      </c>
      <c r="M143" s="62">
        <f>IF(基础状态预期!J155="",0,SUMIFS(E$5:E$11,$C$5:$C$11,"&lt;="&amp;基础状态预期!J155))</f>
        <v>2</v>
      </c>
      <c r="N143" s="62">
        <f>IF(基础状态预期!K155="",0,SUMIFS(F$5:F$11,$C$5:$C$11,"&lt;="&amp;基础状态预期!K155))</f>
        <v>1</v>
      </c>
      <c r="O143" s="62">
        <f>IF(基础状态预期!L155="",0,SUMIFS(G$5:G$11,$C$5:$C$11,"&lt;="&amp;基础状态预期!L155))</f>
        <v>0</v>
      </c>
      <c r="P143" s="63"/>
      <c r="Q143" s="62">
        <f>基础状态预期!C155</f>
        <v>33.672145166817529</v>
      </c>
      <c r="R143" s="137">
        <f>IFERROR([2]基础状态预期!G155*[2]基础状态预期!AA155,0)</f>
        <v>0</v>
      </c>
      <c r="S143" s="137">
        <f>IFERROR([2]基础状态预期!H155*[2]基础状态预期!AB155,0)</f>
        <v>0</v>
      </c>
      <c r="T143" s="137">
        <f>IFERROR([2]基础状态预期!I155*[2]基础状态预期!AC155,0)</f>
        <v>12</v>
      </c>
      <c r="U143" s="137">
        <f>IFERROR([2]基础状态预期!J155*[2]基础状态预期!AD155,0)</f>
        <v>0</v>
      </c>
      <c r="V143" s="62">
        <f>求节点($C$16:$C$22,D$16:D$22,基础状态预期!I155)</f>
        <v>0.28003949038394738</v>
      </c>
      <c r="W143" s="62">
        <f>求节点($C$16:$C$22,E$16:E$22,基础状态预期!J155)</f>
        <v>0.37744005231753097</v>
      </c>
      <c r="X143" s="62">
        <f>求节点($C$16:$C$22,F$16:F$22,基础状态预期!K155)</f>
        <v>0.40500000000000003</v>
      </c>
      <c r="Y143" s="62">
        <f>求节点($C$16:$C$22,G$16:G$22,基础状态预期!L155)</f>
        <v>0</v>
      </c>
      <c r="Z143" s="139">
        <f>SUMPRODUCT(V143:Y143,基础状态预期!U155:X155)/SUM([2]基础状态预期!$F155:$J155)</f>
        <v>0.81</v>
      </c>
      <c r="AA143" s="18"/>
      <c r="AD143" s="133">
        <v>140</v>
      </c>
      <c r="AE143" s="140">
        <f>求节点($Q$5:$Q$43,Z$5:Z$43,$AD143)</f>
        <v>1.6279790385277249</v>
      </c>
      <c r="AF143" s="140">
        <f>求节点($Q$50:$Q$88,Z$50:Z$88,$AD143)</f>
        <v>1.7130957415514851</v>
      </c>
      <c r="AG143" s="140">
        <f>求节点($Q$95:$Q$133,Z$95:Z$133,$AD143)</f>
        <v>1.72</v>
      </c>
      <c r="AH143" s="140">
        <f>求节点($Q$140:$Q$178,Z$140:Z$178,$AD143)</f>
        <v>1.72</v>
      </c>
      <c r="AI143" s="140">
        <f>求节点($Q$185:$Q$223,Z$185:Z$223,$AD143)</f>
        <v>1.72</v>
      </c>
      <c r="AL143" s="141">
        <v>6</v>
      </c>
      <c r="AM143" s="23">
        <v>40</v>
      </c>
      <c r="AN143" s="147">
        <f>求节点($K$5:$K$43,$Z$140:$Z$181,AM143)</f>
        <v>0.87474960526126955</v>
      </c>
      <c r="AO143" s="147" t="e">
        <f>($AN143-$AN142)*(INDEX([3]大r将兵属性验证!$AC$7:$AC$166,$AM143,1)*[3]战法技能效用!$AB$5+INDEX([3]大r将兵属性验证!$AX$7:$AX$166,$AM143,1)*[3]战法技能效用!$AC$5)+AO142</f>
        <v>#DIV/0!</v>
      </c>
      <c r="AP143" s="26" t="e">
        <f t="shared" si="6"/>
        <v>#DIV/0!</v>
      </c>
      <c r="AT143" s="31">
        <v>40</v>
      </c>
      <c r="AU143" s="26">
        <f>求节点(投放验证!$K$146:$K$184,投放验证!$AB$146:$AB$184,AT143)</f>
        <v>73732.76350798874</v>
      </c>
    </row>
    <row r="144" spans="10:47" x14ac:dyDescent="0.15">
      <c r="J144" s="133">
        <v>8</v>
      </c>
      <c r="K144" s="137">
        <f>基础状态预期!C156</f>
        <v>39.138098927718012</v>
      </c>
      <c r="L144" s="62">
        <f>IF(基础状态预期!I156="",0,SUMIFS(D$5:D$11,$C$5:$C$11,"&lt;="&amp;基础状态预期!I156))</f>
        <v>32</v>
      </c>
      <c r="M144" s="62">
        <f>IF(基础状态预期!J156="",0,SUMIFS(E$5:E$11,$C$5:$C$11,"&lt;="&amp;基础状态预期!J156))</f>
        <v>4</v>
      </c>
      <c r="N144" s="62">
        <f>IF(基础状态预期!K156="",0,SUMIFS(F$5:F$11,$C$5:$C$11,"&lt;="&amp;基础状态预期!K156))</f>
        <v>1</v>
      </c>
      <c r="O144" s="62">
        <f>IF(基础状态预期!L156="",0,SUMIFS(G$5:G$11,$C$5:$C$11,"&lt;="&amp;基础状态预期!L156))</f>
        <v>0</v>
      </c>
      <c r="P144" s="63"/>
      <c r="Q144" s="62">
        <f>基础状态预期!C156</f>
        <v>39.138098927718012</v>
      </c>
      <c r="R144" s="137">
        <f>IFERROR([2]基础状态预期!G156*[2]基础状态预期!AA156,0)</f>
        <v>0</v>
      </c>
      <c r="S144" s="137">
        <f>IFERROR([2]基础状态预期!H156*[2]基础状态预期!AB156,0)</f>
        <v>0</v>
      </c>
      <c r="T144" s="137">
        <f>IFERROR([2]基础状态预期!I156*[2]基础状态预期!AC156,0)</f>
        <v>12</v>
      </c>
      <c r="U144" s="137">
        <f>IFERROR([2]基础状态预期!J156*[2]基础状态预期!AD156,0)</f>
        <v>0</v>
      </c>
      <c r="V144" s="62">
        <f>求节点($C$16:$C$22,D$16:D$22,基础状态预期!I156)</f>
        <v>0.30504836595360507</v>
      </c>
      <c r="W144" s="62">
        <f>求节点($C$16:$C$22,E$16:E$22,基础状态预期!J156)</f>
        <v>0.41135668960354066</v>
      </c>
      <c r="X144" s="62">
        <f>求节点($C$16:$C$22,F$16:F$22,基础状态预期!K156)</f>
        <v>0.43737480263063477</v>
      </c>
      <c r="Y144" s="62">
        <f>求节点($C$16:$C$22,G$16:G$22,基础状态预期!L156)</f>
        <v>0</v>
      </c>
      <c r="Z144" s="139">
        <f>SUMPRODUCT(V144:Y144,基础状态预期!U156:X156)/SUM([2]基础状态预期!$F156:$J156)</f>
        <v>0.87474960526126955</v>
      </c>
      <c r="AA144" s="18"/>
      <c r="AD144" s="133">
        <v>141</v>
      </c>
      <c r="AE144" s="140">
        <f>求节点($Q$5:$Q$43,Z$5:Z$43,$AD144)</f>
        <v>1.6307226654105382</v>
      </c>
      <c r="AF144" s="140">
        <f>求节点($Q$50:$Q$88,Z$50:Z$88,$AD144)</f>
        <v>1.7157443902795255</v>
      </c>
      <c r="AG144" s="140">
        <f>求节点($Q$95:$Q$133,Z$95:Z$133,$AD144)</f>
        <v>1.72</v>
      </c>
      <c r="AH144" s="140">
        <f>求节点($Q$140:$Q$178,Z$140:Z$178,$AD144)</f>
        <v>1.72</v>
      </c>
      <c r="AI144" s="140">
        <f>求节点($Q$185:$Q$223,Z$185:Z$223,$AD144)</f>
        <v>1.72</v>
      </c>
      <c r="AL144" s="141">
        <v>7</v>
      </c>
      <c r="AM144" s="23">
        <v>50</v>
      </c>
      <c r="AN144" s="147">
        <f>求节点($K$5:$K$43,$Z$140:$Z$181,AM144)</f>
        <v>1.0247010971261852</v>
      </c>
      <c r="AO144" s="147" t="e">
        <f>($AN144-$AN143)*(INDEX([3]大r将兵属性验证!$AC$7:$AC$166,$AM144,1)*[3]战法技能效用!$AB$5+INDEX([3]大r将兵属性验证!$AX$7:$AX$166,$AM144,1)*[3]战法技能效用!$AC$5)+AO143</f>
        <v>#DIV/0!</v>
      </c>
      <c r="AP144" s="26" t="e">
        <f t="shared" si="6"/>
        <v>#DIV/0!</v>
      </c>
      <c r="AT144" s="31">
        <v>50</v>
      </c>
      <c r="AU144" s="26">
        <f>求节点(投放验证!$K$146:$K$184,投放验证!$AB$146:$AB$184,AT144)</f>
        <v>133890.69089774037</v>
      </c>
    </row>
    <row r="145" spans="10:47" x14ac:dyDescent="0.15">
      <c r="J145" s="133">
        <v>9</v>
      </c>
      <c r="K145" s="137">
        <f>基础状态预期!C157</f>
        <v>42.970748198558951</v>
      </c>
      <c r="L145" s="62">
        <f>IF(基础状态预期!I157="",0,SUMIFS(D$5:D$11,$C$5:$C$11,"&lt;="&amp;基础状态预期!I157))</f>
        <v>32</v>
      </c>
      <c r="M145" s="62">
        <f>IF(基础状态预期!J157="",0,SUMIFS(E$5:E$11,$C$5:$C$11,"&lt;="&amp;基础状态预期!J157))</f>
        <v>4</v>
      </c>
      <c r="N145" s="62">
        <f>IF(基础状态预期!K157="",0,SUMIFS(F$5:F$11,$C$5:$C$11,"&lt;="&amp;基础状态预期!K157))</f>
        <v>1</v>
      </c>
      <c r="O145" s="62">
        <f>IF(基础状态预期!L157="",0,SUMIFS(G$5:G$11,$C$5:$C$11,"&lt;="&amp;基础状态预期!L157))</f>
        <v>0</v>
      </c>
      <c r="P145" s="63"/>
      <c r="Q145" s="62">
        <f>基础状态预期!C157</f>
        <v>42.970748198558951</v>
      </c>
      <c r="R145" s="137">
        <f>IFERROR([2]基础状态预期!G157*[2]基础状态预期!AA157,0)</f>
        <v>0</v>
      </c>
      <c r="S145" s="137">
        <f>IFERROR([2]基础状态预期!H157*[2]基础状态预期!AB157,0)</f>
        <v>0</v>
      </c>
      <c r="T145" s="137">
        <f>IFERROR([2]基础状态预期!I157*[2]基础状态预期!AC157,0)</f>
        <v>12</v>
      </c>
      <c r="U145" s="137">
        <f>IFERROR([2]基础状态预期!J157*[2]基础状态预期!AD157,0)</f>
        <v>0</v>
      </c>
      <c r="V145" s="82">
        <f>求节点($C$16:$C$22,D$16:D$22,基础状态预期!I157)</f>
        <v>0.31618212482720953</v>
      </c>
      <c r="W145" s="62">
        <f>求节点($C$16:$C$22,E$16:E$22,基础状态预期!J157)</f>
        <v>0.43591645182472705</v>
      </c>
      <c r="X145" s="62">
        <f>求节点($C$16:$C$22,F$16:F$22,基础状态预期!K157)</f>
        <v>0.46808862021299197</v>
      </c>
      <c r="Y145" s="62">
        <f>求节点($C$16:$C$22,G$16:G$22,基础状态预期!L157)</f>
        <v>0</v>
      </c>
      <c r="Z145" s="139">
        <f>SUMPRODUCT(V145:Y145,基础状态预期!U157:X157)/SUM([2]基础状态预期!$F157:$J157)</f>
        <v>0.93617724042598394</v>
      </c>
      <c r="AA145" s="18"/>
      <c r="AD145" s="133">
        <v>142</v>
      </c>
      <c r="AE145" s="140">
        <f>求节点($Q$5:$Q$43,Z$5:Z$43,$AD145)</f>
        <v>1.6334662922933514</v>
      </c>
      <c r="AF145" s="140">
        <f>求节点($Q$50:$Q$88,Z$50:Z$88,$AD145)</f>
        <v>1.7183930390075659</v>
      </c>
      <c r="AG145" s="140">
        <f>求节点($Q$95:$Q$133,Z$95:Z$133,$AD145)</f>
        <v>1.72</v>
      </c>
      <c r="AH145" s="140">
        <f>求节点($Q$140:$Q$178,Z$140:Z$178,$AD145)</f>
        <v>1.72</v>
      </c>
      <c r="AI145" s="140">
        <f>求节点($Q$185:$Q$223,Z$185:Z$223,$AD145)</f>
        <v>1.72</v>
      </c>
      <c r="AL145" s="141">
        <v>8</v>
      </c>
      <c r="AM145" s="23">
        <v>60</v>
      </c>
      <c r="AN145" s="147">
        <f>求节点($K$5:$K$43,$Z$140:$Z$181,AM145)</f>
        <v>1.1725555894358557</v>
      </c>
      <c r="AO145" s="147" t="e">
        <f>($AN145-$AN144)*(INDEX([3]大r将兵属性验证!$AC$7:$AC$166,$AM145,1)*[3]战法技能效用!$AB$5+INDEX([3]大r将兵属性验证!$AX$7:$AX$166,$AM145,1)*[3]战法技能效用!$AC$5)+AO144</f>
        <v>#DIV/0!</v>
      </c>
      <c r="AP145" s="26" t="e">
        <f t="shared" si="6"/>
        <v>#DIV/0!</v>
      </c>
      <c r="AT145" s="31">
        <v>60</v>
      </c>
      <c r="AU145" s="26">
        <f>求节点(投放验证!$K$146:$K$184,投放验证!$AB$146:$AB$184,AT145)</f>
        <v>246021.10591153268</v>
      </c>
    </row>
    <row r="146" spans="10:47" x14ac:dyDescent="0.15">
      <c r="J146" s="133">
        <v>10</v>
      </c>
      <c r="K146" s="137">
        <f>基础状态预期!C158</f>
        <v>48.731413734867289</v>
      </c>
      <c r="L146" s="62">
        <f>IF(基础状态预期!I158="",0,SUMIFS(D$5:D$11,$C$5:$C$11,"&lt;="&amp;基础状态预期!I158))</f>
        <v>32</v>
      </c>
      <c r="M146" s="62">
        <f>IF(基础状态预期!J158="",0,SUMIFS(E$5:E$11,$C$5:$C$11,"&lt;="&amp;基础状态预期!J158))</f>
        <v>8</v>
      </c>
      <c r="N146" s="62">
        <f>IF(基础状态预期!K158="",0,SUMIFS(F$5:F$11,$C$5:$C$11,"&lt;="&amp;基础状态预期!K158))</f>
        <v>2</v>
      </c>
      <c r="O146" s="62">
        <f>IF(基础状态预期!L158="",0,SUMIFS(G$5:G$11,$C$5:$C$11,"&lt;="&amp;基础状态预期!L158))</f>
        <v>0</v>
      </c>
      <c r="P146" s="63"/>
      <c r="Q146" s="62">
        <f>基础状态预期!C158</f>
        <v>48.731413734867289</v>
      </c>
      <c r="R146" s="137">
        <f>IFERROR([2]基础状态预期!G158*[2]基础状态预期!AA158,0)</f>
        <v>0</v>
      </c>
      <c r="S146" s="137">
        <f>IFERROR([2]基础状态预期!H158*[2]基础状态预期!AB158,0)</f>
        <v>0</v>
      </c>
      <c r="T146" s="137">
        <f>IFERROR([2]基础状态预期!I158*[2]基础状态预期!AC158,0)</f>
        <v>12</v>
      </c>
      <c r="U146" s="137">
        <f>IFERROR([2]基础状态预期!J158*[2]基础状态预期!AD158,0)</f>
        <v>0</v>
      </c>
      <c r="V146" s="82">
        <f>求节点($C$16:$C$22,D$16:D$22,基础状态预期!I158)</f>
        <v>0.33800833850956052</v>
      </c>
      <c r="W146" s="62">
        <f>求节点($C$16:$C$22,E$16:E$22,基础状态预期!J158)</f>
        <v>0.47328125570907414</v>
      </c>
      <c r="X146" s="62">
        <f>求节点($C$16:$C$22,F$16:F$22,基础状态预期!K158)</f>
        <v>0.50914943242698008</v>
      </c>
      <c r="Y146" s="62">
        <f>求节点($C$16:$C$22,G$16:G$22,基础状态预期!L158)</f>
        <v>0</v>
      </c>
      <c r="Z146" s="139">
        <f>SUMPRODUCT(V146:Y146,基础状态预期!U158:X158)/SUM([2]基础状态预期!$F158:$J158)</f>
        <v>1.0182988648539602</v>
      </c>
      <c r="AA146" s="18"/>
      <c r="AD146" s="133">
        <v>143</v>
      </c>
      <c r="AE146" s="140">
        <f>求节点($Q$5:$Q$43,Z$5:Z$43,$AD146)</f>
        <v>1.6362099191761648</v>
      </c>
      <c r="AF146" s="140">
        <f>求节点($Q$50:$Q$88,Z$50:Z$88,$AD146)</f>
        <v>1.72</v>
      </c>
      <c r="AG146" s="140">
        <f>求节点($Q$95:$Q$133,Z$95:Z$133,$AD146)</f>
        <v>1.72</v>
      </c>
      <c r="AH146" s="140">
        <f>求节点($Q$140:$Q$178,Z$140:Z$178,$AD146)</f>
        <v>1.72</v>
      </c>
      <c r="AI146" s="140">
        <f>求节点($Q$185:$Q$223,Z$185:Z$223,$AD146)</f>
        <v>1.72</v>
      </c>
      <c r="AL146" s="141">
        <v>9</v>
      </c>
      <c r="AM146" s="23">
        <v>70</v>
      </c>
      <c r="AN146" s="147">
        <f>求节点($K$5:$K$43,$Z$140:$Z$181,AM146)</f>
        <v>1.2014758901978386</v>
      </c>
      <c r="AO146" s="147" t="e">
        <f>($AN146-$AN145)*(INDEX([3]大r将兵属性验证!$AC$7:$AC$166,$AM146,1)*[3]战法技能效用!$AB$5+INDEX([3]大r将兵属性验证!$AX$7:$AX$166,$AM146,1)*[3]战法技能效用!$AC$5)+AO145</f>
        <v>#DIV/0!</v>
      </c>
      <c r="AP146" s="26" t="e">
        <f t="shared" si="6"/>
        <v>#DIV/0!</v>
      </c>
      <c r="AT146" s="31">
        <v>70</v>
      </c>
      <c r="AU146" s="26">
        <f>求节点(投放验证!$K$146:$K$184,投放验证!$AB$146:$AB$184,AT146)</f>
        <v>443629.68737949594</v>
      </c>
    </row>
    <row r="147" spans="10:47" x14ac:dyDescent="0.15">
      <c r="J147" s="133">
        <v>11</v>
      </c>
      <c r="K147" s="137">
        <f>基础状态预期!C159</f>
        <v>52.769987980532711</v>
      </c>
      <c r="L147" s="62">
        <f>IF(基础状态预期!I159="",0,SUMIFS(D$5:D$11,$C$5:$C$11,"&lt;="&amp;基础状态预期!I159))</f>
        <v>64</v>
      </c>
      <c r="M147" s="62">
        <f>IF(基础状态预期!J159="",0,SUMIFS(E$5:E$11,$C$5:$C$11,"&lt;="&amp;基础状态预期!J159))</f>
        <v>8</v>
      </c>
      <c r="N147" s="62">
        <f>IF(基础状态预期!K159="",0,SUMIFS(F$5:F$11,$C$5:$C$11,"&lt;="&amp;基础状态预期!K159))</f>
        <v>2</v>
      </c>
      <c r="O147" s="62">
        <f>IF(基础状态预期!L159="",0,SUMIFS(G$5:G$11,$C$5:$C$11,"&lt;="&amp;基础状态预期!L159))</f>
        <v>0</v>
      </c>
      <c r="P147" s="63"/>
      <c r="Q147" s="62">
        <f>基础状态预期!C159</f>
        <v>52.769987980532711</v>
      </c>
      <c r="R147" s="137">
        <f>IFERROR([2]基础状态预期!G159*[2]基础状态预期!AA159,0)</f>
        <v>0</v>
      </c>
      <c r="S147" s="137">
        <f>IFERROR([2]基础状态预期!H159*[2]基础状态预期!AB159,0)</f>
        <v>0</v>
      </c>
      <c r="T147" s="137">
        <f>IFERROR([2]基础状态预期!I159*[2]基础状态预期!AC159,0)</f>
        <v>10</v>
      </c>
      <c r="U147" s="137">
        <f>IFERROR([2]基础状态预期!J159*[2]基础状态预期!AD159,0)</f>
        <v>2</v>
      </c>
      <c r="V147" s="82">
        <f>求节点($C$16:$C$22,D$16:D$22,基础状态预期!I159)</f>
        <v>0.34749999999999998</v>
      </c>
      <c r="W147" s="62">
        <f>求节点($C$16:$C$22,E$16:E$22,基础状态预期!J159)</f>
        <v>0.49540735580788181</v>
      </c>
      <c r="X147" s="62">
        <f>求节点($C$16:$C$22,F$16:F$22,基础状态预期!K159)</f>
        <v>0.53681977369997169</v>
      </c>
      <c r="Y147" s="62">
        <f>求节点($C$16:$C$22,G$16:G$22,基础状态预期!L159)</f>
        <v>0</v>
      </c>
      <c r="Z147" s="139">
        <f>SUMPRODUCT(V147:Y147,基础状态预期!U159:X159)/SUM([2]基础状态预期!$F159:$J159)</f>
        <v>1.0736395473999434</v>
      </c>
      <c r="AA147" s="18"/>
      <c r="AD147" s="133">
        <v>144</v>
      </c>
      <c r="AE147" s="140">
        <f>求节点($Q$5:$Q$43,Z$5:Z$43,$AD147)</f>
        <v>1.6389535460589779</v>
      </c>
      <c r="AF147" s="140">
        <f>求节点($Q$50:$Q$88,Z$50:Z$88,$AD147)</f>
        <v>1.72</v>
      </c>
      <c r="AG147" s="140">
        <f>求节点($Q$95:$Q$133,Z$95:Z$133,$AD147)</f>
        <v>1.72</v>
      </c>
      <c r="AH147" s="140">
        <f>求节点($Q$140:$Q$178,Z$140:Z$178,$AD147)</f>
        <v>1.72</v>
      </c>
      <c r="AI147" s="140">
        <f>求节点($Q$185:$Q$223,Z$185:Z$223,$AD147)</f>
        <v>1.72</v>
      </c>
      <c r="AL147" s="141">
        <v>10</v>
      </c>
      <c r="AM147" s="23">
        <v>80</v>
      </c>
      <c r="AN147" s="147">
        <f>求节点($K$5:$K$43,$Z$140:$Z$181,AM147)</f>
        <v>1.4033051748753431</v>
      </c>
      <c r="AO147" s="147" t="e">
        <f>($AN147-$AN146)*(INDEX([3]大r将兵属性验证!$AC$7:$AC$166,$AM147,1)*[3]战法技能效用!$AB$5+INDEX([3]大r将兵属性验证!$AX$7:$AX$166,$AM147,1)*[3]战法技能效用!$AC$5)+AO146</f>
        <v>#DIV/0!</v>
      </c>
      <c r="AP147" s="26" t="e">
        <f t="shared" si="6"/>
        <v>#DIV/0!</v>
      </c>
      <c r="AT147" s="31">
        <v>80</v>
      </c>
      <c r="AU147" s="26">
        <f>求节点(投放验证!$K$146:$K$184,投放验证!$AB$146:$AB$184,AT147)</f>
        <v>688573.13804131723</v>
      </c>
    </row>
    <row r="148" spans="10:47" x14ac:dyDescent="0.15">
      <c r="J148" s="133">
        <v>12</v>
      </c>
      <c r="K148" s="137">
        <f>基础状态预期!C160</f>
        <v>58.701446767877648</v>
      </c>
      <c r="L148" s="62">
        <f>IF(基础状态预期!I160="",0,SUMIFS(D$5:D$11,$C$5:$C$11,"&lt;="&amp;基础状态预期!I160))</f>
        <v>64</v>
      </c>
      <c r="M148" s="62">
        <f>IF(基础状态预期!J160="",0,SUMIFS(E$5:E$11,$C$5:$C$11,"&lt;="&amp;基础状态预期!J160))</f>
        <v>16</v>
      </c>
      <c r="N148" s="62">
        <f>IF(基础状态预期!K160="",0,SUMIFS(F$5:F$11,$C$5:$C$11,"&lt;="&amp;基础状态预期!K160))</f>
        <v>4</v>
      </c>
      <c r="O148" s="62">
        <f>IF(基础状态预期!L160="",0,SUMIFS(G$5:G$11,$C$5:$C$11,"&lt;="&amp;基础状态预期!L160))</f>
        <v>0</v>
      </c>
      <c r="P148" s="63"/>
      <c r="Q148" s="62">
        <f>基础状态预期!C160</f>
        <v>58.701446767877648</v>
      </c>
      <c r="R148" s="137">
        <f>IFERROR([2]基础状态预期!G160*[2]基础状态预期!AA160,0)</f>
        <v>0</v>
      </c>
      <c r="S148" s="137">
        <f>IFERROR([2]基础状态预期!H160*[2]基础状态预期!AB160,0)</f>
        <v>0</v>
      </c>
      <c r="T148" s="137">
        <f>IFERROR([2]基础状态预期!I160*[2]基础状态预期!AC160,0)</f>
        <v>8</v>
      </c>
      <c r="U148" s="137">
        <f>IFERROR([2]基础状态预期!J160*[2]基础状态预期!AD160,0)</f>
        <v>4</v>
      </c>
      <c r="V148" s="82">
        <f>求节点($C$16:$C$22,D$16:D$22,基础状态预期!I160)</f>
        <v>0.34749999999999998</v>
      </c>
      <c r="W148" s="62">
        <f>求节点($C$16:$C$22,E$16:E$22,基础状态预期!J160)</f>
        <v>0.53738722170542663</v>
      </c>
      <c r="X148" s="62">
        <f>求节点($C$16:$C$22,F$16:F$22,基础状态预期!K160)</f>
        <v>0.58254237860834879</v>
      </c>
      <c r="Y148" s="62">
        <f>求节点($C$16:$C$22,G$16:G$22,基础状态预期!L160)</f>
        <v>0</v>
      </c>
      <c r="Z148" s="139">
        <f>SUMPRODUCT(V148:Y148,基础状态预期!U160:X160)/SUM([2]基础状态预期!$F160:$J160)</f>
        <v>1.1650847572166976</v>
      </c>
      <c r="AA148" s="18"/>
      <c r="AD148" s="133">
        <v>145</v>
      </c>
      <c r="AE148" s="140">
        <f>求节点($Q$5:$Q$43,Z$5:Z$43,$AD148)</f>
        <v>1.6416971729417913</v>
      </c>
      <c r="AF148" s="140">
        <f>求节点($Q$50:$Q$88,Z$50:Z$88,$AD148)</f>
        <v>1.72</v>
      </c>
      <c r="AG148" s="140">
        <f>求节点($Q$95:$Q$133,Z$95:Z$133,$AD148)</f>
        <v>1.72</v>
      </c>
      <c r="AH148" s="140">
        <f>求节点($Q$140:$Q$178,Z$140:Z$178,$AD148)</f>
        <v>1.72</v>
      </c>
      <c r="AI148" s="140">
        <f>求节点($Q$185:$Q$223,Z$185:Z$223,$AD148)</f>
        <v>1.72</v>
      </c>
      <c r="AL148" s="141">
        <v>11</v>
      </c>
      <c r="AM148" s="23">
        <v>90</v>
      </c>
      <c r="AN148" s="147">
        <f>求节点($K$5:$K$43,$Z$140:$Z$181,AM148)</f>
        <v>1.6072996949084517</v>
      </c>
      <c r="AO148" s="147" t="e">
        <f>($AN148-$AN147)*(INDEX([3]大r将兵属性验证!$AC$7:$AC$166,$AM148,1)*[3]战法技能效用!$AB$5+INDEX([3]大r将兵属性验证!$AX$7:$AX$166,$AM148,1)*[3]战法技能效用!$AC$5)+AO147</f>
        <v>#DIV/0!</v>
      </c>
      <c r="AP148" s="26" t="e">
        <f t="shared" si="6"/>
        <v>#DIV/0!</v>
      </c>
      <c r="AT148" s="31">
        <v>90</v>
      </c>
      <c r="AU148" s="26">
        <f>求节点(投放验证!$K$146:$K$184,投放验证!$AB$146:$AB$184,AT148)</f>
        <v>806848</v>
      </c>
    </row>
    <row r="149" spans="10:47" x14ac:dyDescent="0.15">
      <c r="J149" s="133">
        <v>13</v>
      </c>
      <c r="K149" s="137">
        <f>基础状态预期!C161</f>
        <v>64.399012521055653</v>
      </c>
      <c r="L149" s="62">
        <f>IF(基础状态预期!I161="",0,SUMIFS(D$5:D$11,$C$5:$C$11,"&lt;="&amp;基础状态预期!I161))</f>
        <v>64</v>
      </c>
      <c r="M149" s="62">
        <f>IF(基础状态预期!J161="",0,SUMIFS(E$5:E$11,$C$5:$C$11,"&lt;="&amp;基础状态预期!J161))</f>
        <v>16</v>
      </c>
      <c r="N149" s="62">
        <f>IF(基础状态预期!K161="",0,SUMIFS(F$5:F$11,$C$5:$C$11,"&lt;="&amp;基础状态预期!K161))</f>
        <v>4</v>
      </c>
      <c r="O149" s="62">
        <f>IF(基础状态预期!L161="",0,SUMIFS(G$5:G$11,$C$5:$C$11,"&lt;="&amp;基础状态预期!L161))</f>
        <v>1</v>
      </c>
      <c r="P149" s="63"/>
      <c r="Q149" s="62">
        <f>基础状态预期!C161</f>
        <v>64.399012521055653</v>
      </c>
      <c r="R149" s="137">
        <f>IFERROR([2]基础状态预期!G161*[2]基础状态预期!AA161,0)</f>
        <v>0</v>
      </c>
      <c r="S149" s="137">
        <f>IFERROR([2]基础状态预期!H161*[2]基础状态预期!AB161,0)</f>
        <v>0</v>
      </c>
      <c r="T149" s="137">
        <f>IFERROR([2]基础状态预期!I161*[2]基础状态预期!AC161,0)</f>
        <v>6</v>
      </c>
      <c r="U149" s="137">
        <f>IFERROR([2]基础状态预期!J161*[2]基础状态预期!AD161,0)</f>
        <v>6</v>
      </c>
      <c r="V149" s="82">
        <f>求节点($C$16:$C$22,D$16:D$22,基础状态预期!I161)</f>
        <v>0.34749999999999998</v>
      </c>
      <c r="W149" s="62">
        <f>求节点($C$16:$C$22,E$16:E$22,基础状态预期!J161)</f>
        <v>0.57254042846022724</v>
      </c>
      <c r="X149" s="62">
        <f>求节点($C$16:$C$22,F$16:F$22,基础状态预期!K161)</f>
        <v>0.62298715312936637</v>
      </c>
      <c r="Y149" s="62">
        <f>求节点($C$16:$C$22,G$16:G$22,基础状态预期!L161)</f>
        <v>0.50749999999999995</v>
      </c>
      <c r="Z149" s="139">
        <f>SUMPRODUCT(V149:Y149,基础状态预期!U161:X161)/SUM([2]基础状态预期!$F161:$J161)</f>
        <v>1.2267264474038384</v>
      </c>
      <c r="AA149" s="18"/>
      <c r="AD149" s="133">
        <v>146</v>
      </c>
      <c r="AE149" s="140">
        <f>求节点($Q$5:$Q$43,Z$5:Z$43,$AD149)</f>
        <v>1.6444407998246044</v>
      </c>
      <c r="AF149" s="140">
        <f>求节点($Q$50:$Q$88,Z$50:Z$88,$AD149)</f>
        <v>1.72</v>
      </c>
      <c r="AG149" s="140">
        <f>求节点($Q$95:$Q$133,Z$95:Z$133,$AD149)</f>
        <v>1.72</v>
      </c>
      <c r="AH149" s="140">
        <f>求节点($Q$140:$Q$178,Z$140:Z$178,$AD149)</f>
        <v>1.72</v>
      </c>
      <c r="AI149" s="140">
        <f>求节点($Q$185:$Q$223,Z$185:Z$223,$AD149)</f>
        <v>1.72</v>
      </c>
      <c r="AL149" s="141">
        <v>12</v>
      </c>
      <c r="AM149" s="23">
        <v>100</v>
      </c>
      <c r="AN149" s="147">
        <f>求节点($K$5:$K$43,$Z$140:$Z$181,AM149)</f>
        <v>1.72</v>
      </c>
      <c r="AO149" s="147" t="e">
        <f>($AN149-$AN148)*(INDEX([3]大r将兵属性验证!$AC$7:$AC$166,$AM149,1)*[3]战法技能效用!$AB$5+INDEX([3]大r将兵属性验证!$AX$7:$AX$166,$AM149,1)*[3]战法技能效用!$AC$5)+AO148</f>
        <v>#DIV/0!</v>
      </c>
      <c r="AP149" s="26" t="e">
        <f t="shared" si="6"/>
        <v>#DIV/0!</v>
      </c>
      <c r="AT149" s="31">
        <v>100</v>
      </c>
      <c r="AU149" s="26">
        <f>求节点(投放验证!$K$146:$K$184,投放验证!$AB$146:$AB$184,AT149)</f>
        <v>806848</v>
      </c>
    </row>
    <row r="150" spans="10:47" x14ac:dyDescent="0.15">
      <c r="J150" s="133">
        <v>14</v>
      </c>
      <c r="K150" s="137">
        <f>基础状态预期!C162</f>
        <v>68.627579426319684</v>
      </c>
      <c r="L150" s="62">
        <f>IF(基础状态预期!I162="",0,SUMIFS(D$5:D$11,$C$5:$C$11,"&lt;="&amp;基础状态预期!I162))</f>
        <v>64</v>
      </c>
      <c r="M150" s="62">
        <f>IF(基础状态预期!J162="",0,SUMIFS(E$5:E$11,$C$5:$C$11,"&lt;="&amp;基础状态预期!J162))</f>
        <v>32</v>
      </c>
      <c r="N150" s="62">
        <f>IF(基础状态预期!K162="",0,SUMIFS(F$5:F$11,$C$5:$C$11,"&lt;="&amp;基础状态预期!K162))</f>
        <v>4</v>
      </c>
      <c r="O150" s="62">
        <f>IF(基础状态预期!L162="",0,SUMIFS(G$5:G$11,$C$5:$C$11,"&lt;="&amp;基础状态预期!L162))</f>
        <v>1</v>
      </c>
      <c r="P150" s="63"/>
      <c r="Q150" s="62">
        <f>基础状态预期!C162</f>
        <v>68.627579426319684</v>
      </c>
      <c r="R150" s="137">
        <f>IFERROR([2]基础状态预期!G162*[2]基础状态预期!AA162,0)</f>
        <v>0</v>
      </c>
      <c r="S150" s="137">
        <f>IFERROR([2]基础状态预期!H162*[2]基础状态预期!AB162,0)</f>
        <v>0</v>
      </c>
      <c r="T150" s="137">
        <f>IFERROR([2]基础状态预期!I162*[2]基础状态预期!AC162,0)</f>
        <v>4</v>
      </c>
      <c r="U150" s="137">
        <f>IFERROR([2]基础状态预期!J162*[2]基础状态预期!AD162,0)</f>
        <v>8</v>
      </c>
      <c r="V150" s="82">
        <f>求节点($C$16:$C$22,D$16:D$22,基础状态预期!I162)</f>
        <v>0.34749999999999998</v>
      </c>
      <c r="W150" s="62">
        <f>求节点($C$16:$C$22,E$16:E$22,基础状态预期!J162)</f>
        <v>0.60750000000000004</v>
      </c>
      <c r="X150" s="62">
        <f>求节点($C$16:$C$22,F$16:F$22,基础状态预期!K162)</f>
        <v>0.65821399239165301</v>
      </c>
      <c r="Y150" s="62">
        <f>求节点($C$16:$C$22,G$16:G$22,基础状态预期!L162)</f>
        <v>0.50749999999999995</v>
      </c>
      <c r="Z150" s="139">
        <f>SUMPRODUCT(V150:Y150,基础状态预期!U162:X162)/SUM([2]基础状态预期!$F162:$J162)</f>
        <v>1.2159519898555373</v>
      </c>
      <c r="AA150" s="18"/>
      <c r="AD150" s="133">
        <v>147</v>
      </c>
      <c r="AE150" s="140">
        <f>求节点($Q$5:$Q$43,Z$5:Z$43,$AD150)</f>
        <v>1.6471844267074176</v>
      </c>
      <c r="AF150" s="140">
        <f>求节点($Q$50:$Q$88,Z$50:Z$88,$AD150)</f>
        <v>1.72</v>
      </c>
      <c r="AG150" s="140">
        <f>求节点($Q$95:$Q$133,Z$95:Z$133,$AD150)</f>
        <v>1.72</v>
      </c>
      <c r="AH150" s="140">
        <f>求节点($Q$140:$Q$178,Z$140:Z$178,$AD150)</f>
        <v>1.72</v>
      </c>
      <c r="AI150" s="140">
        <f>求节点($Q$185:$Q$223,Z$185:Z$223,$AD150)</f>
        <v>1.72</v>
      </c>
      <c r="AL150" s="141">
        <v>13</v>
      </c>
      <c r="AM150" s="132">
        <v>110</v>
      </c>
      <c r="AN150" s="147">
        <f>求节点($K$5:$K$43,$Z$140:$Z$181,AM150)</f>
        <v>1.72</v>
      </c>
      <c r="AO150" s="147" t="e">
        <f>($AN150-$AN149)*(INDEX([3]大r将兵属性验证!$AC$7:$AC$166,$AM150,1)*[3]战法技能效用!$AB$5+INDEX([3]大r将兵属性验证!$AX$7:$AX$166,$AM150,1)*[3]战法技能效用!$AC$5)+AO149</f>
        <v>#DIV/0!</v>
      </c>
      <c r="AP150" s="26" t="e">
        <f t="shared" ref="AP150:AP155" si="7">SUM(AO150:AO150)</f>
        <v>#DIV/0!</v>
      </c>
      <c r="AQ150" s="133"/>
      <c r="AT150" s="132">
        <v>110</v>
      </c>
      <c r="AU150" s="26">
        <f>求节点(投放验证!$K$146:$K$184,投放验证!$AB$146:$AB$184,AT150)</f>
        <v>806848</v>
      </c>
    </row>
    <row r="151" spans="10:47" x14ac:dyDescent="0.15">
      <c r="J151" s="133">
        <v>15</v>
      </c>
      <c r="K151" s="137">
        <f>基础状态预期!C163</f>
        <v>71.882008108111634</v>
      </c>
      <c r="L151" s="62">
        <f>IF(基础状态预期!I163="",0,SUMIFS(D$5:D$11,$C$5:$C$11,"&lt;="&amp;基础状态预期!I163))</f>
        <v>64</v>
      </c>
      <c r="M151" s="62">
        <f>IF(基础状态预期!J163="",0,SUMIFS(E$5:E$11,$C$5:$C$11,"&lt;="&amp;基础状态预期!J163))</f>
        <v>32</v>
      </c>
      <c r="N151" s="62">
        <f>IF(基础状态预期!K163="",0,SUMIFS(F$5:F$11,$C$5:$C$11,"&lt;="&amp;基础状态预期!K163))</f>
        <v>8</v>
      </c>
      <c r="O151" s="62">
        <f>IF(基础状态预期!L163="",0,SUMIFS(G$5:G$11,$C$5:$C$11,"&lt;="&amp;基础状态预期!L163))</f>
        <v>1</v>
      </c>
      <c r="P151" s="63"/>
      <c r="Q151" s="62">
        <f>基础状态预期!C163</f>
        <v>71.882008108111634</v>
      </c>
      <c r="R151" s="137">
        <f>IFERROR([2]基础状态预期!G163*[2]基础状态预期!AA163,0)</f>
        <v>0</v>
      </c>
      <c r="S151" s="137">
        <f>IFERROR([2]基础状态预期!H163*[2]基础状态预期!AB163,0)</f>
        <v>0</v>
      </c>
      <c r="T151" s="137">
        <f>IFERROR([2]基础状态预期!I163*[2]基础状态预期!AC163,0)</f>
        <v>2</v>
      </c>
      <c r="U151" s="137">
        <f>IFERROR([2]基础状态预期!J163*[2]基础状态预期!AD163,0)</f>
        <v>10</v>
      </c>
      <c r="V151" s="82">
        <f>求节点($C$16:$C$22,D$16:D$22,基础状态预期!I163)</f>
        <v>0.34749999999999998</v>
      </c>
      <c r="W151" s="62">
        <f>求节点($C$16:$C$22,E$16:E$22,基础状态预期!J163)</f>
        <v>0.60750000000000004</v>
      </c>
      <c r="X151" s="62">
        <f>求节点($C$16:$C$22,F$16:F$22,基础状态预期!K163)</f>
        <v>0.67231706091918397</v>
      </c>
      <c r="Y151" s="62">
        <f>求节点($C$16:$C$22,G$16:G$22,基础状态预期!L163)</f>
        <v>0.53336136748694774</v>
      </c>
      <c r="Z151" s="139">
        <f>SUMPRODUCT(V151:Y151,基础状态预期!U163:X163)/SUM([2]基础状态预期!$F163:$J163)</f>
        <v>1.1593598639287197</v>
      </c>
      <c r="AA151" s="18"/>
      <c r="AD151" s="133">
        <v>148</v>
      </c>
      <c r="AE151" s="140">
        <f>求节点($Q$5:$Q$43,Z$5:Z$43,$AD151)</f>
        <v>1.649928053590231</v>
      </c>
      <c r="AF151" s="140">
        <f>求节点($Q$50:$Q$88,Z$50:Z$88,$AD151)</f>
        <v>1.72</v>
      </c>
      <c r="AG151" s="140">
        <f>求节点($Q$95:$Q$133,Z$95:Z$133,$AD151)</f>
        <v>1.72</v>
      </c>
      <c r="AH151" s="140">
        <f>求节点($Q$140:$Q$178,Z$140:Z$178,$AD151)</f>
        <v>1.72</v>
      </c>
      <c r="AI151" s="140">
        <f>求节点($Q$185:$Q$223,Z$185:Z$223,$AD151)</f>
        <v>1.72</v>
      </c>
      <c r="AL151" s="141">
        <v>14</v>
      </c>
      <c r="AM151" s="132">
        <v>120</v>
      </c>
      <c r="AN151" s="147">
        <f>求节点($K$5:$K$43,$Z$140:$Z$181,AM151)</f>
        <v>1.72</v>
      </c>
      <c r="AO151" s="147" t="e">
        <f>($AN151-$AN150)*(INDEX([3]大r将兵属性验证!$AC$7:$AC$166,$AM151,1)*[3]战法技能效用!$AB$5+INDEX([3]大r将兵属性验证!$AX$7:$AX$166,$AM151,1)*[3]战法技能效用!$AC$5)+AO150</f>
        <v>#DIV/0!</v>
      </c>
      <c r="AP151" s="26" t="e">
        <f t="shared" si="7"/>
        <v>#DIV/0!</v>
      </c>
      <c r="AQ151" s="133"/>
      <c r="AT151" s="132">
        <v>120</v>
      </c>
      <c r="AU151" s="26">
        <f>求节点(投放验证!$K$146:$K$184,投放验证!$AB$146:$AB$184,AT151)</f>
        <v>806848</v>
      </c>
    </row>
    <row r="152" spans="10:47" x14ac:dyDescent="0.15">
      <c r="J152" s="133">
        <v>16</v>
      </c>
      <c r="K152" s="137">
        <f>基础状态预期!C164</f>
        <v>74.493385467679886</v>
      </c>
      <c r="L152" s="62">
        <f>IF(基础状态预期!I164="",0,SUMIFS(D$5:D$11,$C$5:$C$11,"&lt;="&amp;基础状态预期!I164))</f>
        <v>64</v>
      </c>
      <c r="M152" s="62">
        <f>IF(基础状态预期!J164="",0,SUMIFS(E$5:E$11,$C$5:$C$11,"&lt;="&amp;基础状态预期!J164))</f>
        <v>32</v>
      </c>
      <c r="N152" s="62">
        <f>IF(基础状态预期!K164="",0,SUMIFS(F$5:F$11,$C$5:$C$11,"&lt;="&amp;基础状态预期!K164))</f>
        <v>8</v>
      </c>
      <c r="O152" s="62">
        <f>IF(基础状态预期!L164="",0,SUMIFS(G$5:G$11,$C$5:$C$11,"&lt;="&amp;基础状态预期!L164))</f>
        <v>1</v>
      </c>
      <c r="P152" s="63"/>
      <c r="Q152" s="62">
        <f>基础状态预期!C164</f>
        <v>74.493385467679886</v>
      </c>
      <c r="R152" s="137">
        <f>IFERROR([2]基础状态预期!G164*[2]基础状态预期!AA164,0)</f>
        <v>0</v>
      </c>
      <c r="S152" s="137">
        <f>IFERROR([2]基础状态预期!H164*[2]基础状态预期!AB164,0)</f>
        <v>0</v>
      </c>
      <c r="T152" s="137">
        <f>IFERROR([2]基础状态预期!I164*[2]基础状态预期!AC164,0)</f>
        <v>1</v>
      </c>
      <c r="U152" s="137">
        <f>IFERROR([2]基础状态预期!J164*[2]基础状态预期!AD164,0)</f>
        <v>11</v>
      </c>
      <c r="V152" s="82">
        <f>求节点($C$16:$C$22,D$16:D$22,基础状态预期!I164)</f>
        <v>0.34749999999999998</v>
      </c>
      <c r="W152" s="62">
        <f>求节点($C$16:$C$22,E$16:E$22,基础状态预期!J164)</f>
        <v>0.60750000000000004</v>
      </c>
      <c r="X152" s="62">
        <f>求节点($C$16:$C$22,F$16:F$22,基础状态预期!K164)</f>
        <v>0.68544227708533934</v>
      </c>
      <c r="Y152" s="62">
        <f>求节点($C$16:$C$22,G$16:G$22,基础状态预期!L164)</f>
        <v>0.60571550030205634</v>
      </c>
      <c r="Z152" s="139">
        <f>SUMPRODUCT(V152:Y152,基础状态预期!U164:X164)/SUM([2]基础状态预期!$F164:$J164)</f>
        <v>1.2645821851263015</v>
      </c>
      <c r="AA152" s="18"/>
      <c r="AD152" s="133">
        <v>149</v>
      </c>
      <c r="AE152" s="140">
        <f>求节点($Q$5:$Q$43,Z$5:Z$43,$AD152)</f>
        <v>1.6526716804730441</v>
      </c>
      <c r="AF152" s="140">
        <f>求节点($Q$50:$Q$88,Z$50:Z$88,$AD152)</f>
        <v>1.72</v>
      </c>
      <c r="AG152" s="140">
        <f>求节点($Q$95:$Q$133,Z$95:Z$133,$AD152)</f>
        <v>1.72</v>
      </c>
      <c r="AH152" s="140">
        <f>求节点($Q$140:$Q$178,Z$140:Z$178,$AD152)</f>
        <v>1.72</v>
      </c>
      <c r="AI152" s="140">
        <f>求节点($Q$185:$Q$223,Z$185:Z$223,$AD152)</f>
        <v>1.72</v>
      </c>
      <c r="AL152" s="141">
        <v>15</v>
      </c>
      <c r="AM152" s="132">
        <v>130</v>
      </c>
      <c r="AN152" s="147">
        <f>求节点($K$5:$K$43,$Z$140:$Z$181,AM152)</f>
        <v>1.72</v>
      </c>
      <c r="AO152" s="147" t="e">
        <f>($AN152-$AN151)*(INDEX([3]大r将兵属性验证!$AC$7:$AC$166,$AM152,1)*[3]战法技能效用!$AB$5+INDEX([3]大r将兵属性验证!$AX$7:$AX$166,$AM152,1)*[3]战法技能效用!$AC$5)+AO151</f>
        <v>#DIV/0!</v>
      </c>
      <c r="AP152" s="26" t="e">
        <f t="shared" si="7"/>
        <v>#DIV/0!</v>
      </c>
      <c r="AQ152" s="133"/>
      <c r="AT152" s="132">
        <v>130</v>
      </c>
      <c r="AU152" s="26">
        <f>求节点(投放验证!$K$146:$K$184,投放验证!$AB$146:$AB$184,AT152)</f>
        <v>806848</v>
      </c>
    </row>
    <row r="153" spans="10:47" x14ac:dyDescent="0.15">
      <c r="J153" s="133">
        <v>17</v>
      </c>
      <c r="K153" s="137">
        <f>基础状态预期!C165</f>
        <v>77.332919927503724</v>
      </c>
      <c r="L153" s="62">
        <f>IF(基础状态预期!I165="",0,SUMIFS(D$5:D$11,$C$5:$C$11,"&lt;="&amp;基础状态预期!I165))</f>
        <v>64</v>
      </c>
      <c r="M153" s="62">
        <f>IF(基础状态预期!J165="",0,SUMIFS(E$5:E$11,$C$5:$C$11,"&lt;="&amp;基础状态预期!J165))</f>
        <v>32</v>
      </c>
      <c r="N153" s="62">
        <f>IF(基础状态预期!K165="",0,SUMIFS(F$5:F$11,$C$5:$C$11,"&lt;="&amp;基础状态预期!K165))</f>
        <v>8</v>
      </c>
      <c r="O153" s="62">
        <f>IF(基础状态预期!L165="",0,SUMIFS(G$5:G$11,$C$5:$C$11,"&lt;="&amp;基础状态预期!L165))</f>
        <v>2</v>
      </c>
      <c r="P153" s="63"/>
      <c r="Q153" s="62">
        <f>基础状态预期!C165</f>
        <v>77.332919927503724</v>
      </c>
      <c r="R153" s="137">
        <f>IFERROR([2]基础状态预期!G165*[2]基础状态预期!AA165,0)</f>
        <v>0</v>
      </c>
      <c r="S153" s="137">
        <f>IFERROR([2]基础状态预期!H165*[2]基础状态预期!AB165,0)</f>
        <v>0</v>
      </c>
      <c r="T153" s="137">
        <f>IFERROR([2]基础状态预期!I165*[2]基础状态预期!AC165,0)</f>
        <v>0</v>
      </c>
      <c r="U153" s="137">
        <f>IFERROR([2]基础状态预期!J165*[2]基础状态预期!AD165,0)</f>
        <v>12</v>
      </c>
      <c r="V153" s="82">
        <f>求节点($C$16:$C$22,D$16:D$22,基础状态预期!I165)</f>
        <v>0.34749999999999998</v>
      </c>
      <c r="W153" s="62">
        <f>求节点($C$16:$C$22,E$16:E$22,基础状态预期!J165)</f>
        <v>0.60750000000000004</v>
      </c>
      <c r="X153" s="62">
        <f>求节点($C$16:$C$22,F$16:F$22,基础状态预期!K165)</f>
        <v>0.70207040530032327</v>
      </c>
      <c r="Y153" s="62">
        <f>求节点($C$16:$C$22,G$16:G$22,基础状态预期!L165)</f>
        <v>0.6536899018696396</v>
      </c>
      <c r="Z153" s="139">
        <f>SUMPRODUCT(V153:Y153,基础状态预期!U165:X165)/SUM([2]基础状态预期!$F165:$J165)</f>
        <v>1.3396334726930685</v>
      </c>
      <c r="AA153" s="18"/>
      <c r="AD153" s="133">
        <v>150</v>
      </c>
      <c r="AE153" s="140">
        <f>求节点($Q$5:$Q$43,Z$5:Z$43,$AD153)</f>
        <v>1.6554153073558575</v>
      </c>
      <c r="AF153" s="140">
        <f>求节点($Q$50:$Q$88,Z$50:Z$88,$AD153)</f>
        <v>1.72</v>
      </c>
      <c r="AG153" s="140">
        <f>求节点($Q$95:$Q$133,Z$95:Z$133,$AD153)</f>
        <v>1.72</v>
      </c>
      <c r="AH153" s="140">
        <f>求节点($Q$140:$Q$178,Z$140:Z$178,$AD153)</f>
        <v>1.72</v>
      </c>
      <c r="AI153" s="140">
        <f>求节点($Q$185:$Q$223,Z$185:Z$223,$AD153)</f>
        <v>1.72</v>
      </c>
      <c r="AL153" s="141">
        <v>16</v>
      </c>
      <c r="AM153" s="132">
        <v>140</v>
      </c>
      <c r="AN153" s="147">
        <f>求节点($K$5:$K$43,$Z$140:$Z$181,AM153)</f>
        <v>1.72</v>
      </c>
      <c r="AO153" s="147" t="e">
        <f>($AN153-$AN152)*(INDEX([3]大r将兵属性验证!$AC$7:$AC$166,$AM153,1)*[3]战法技能效用!$AB$5+INDEX([3]大r将兵属性验证!$AX$7:$AX$166,$AM153,1)*[3]战法技能效用!$AC$5)+AO152</f>
        <v>#DIV/0!</v>
      </c>
      <c r="AP153" s="26" t="e">
        <f t="shared" si="7"/>
        <v>#DIV/0!</v>
      </c>
      <c r="AQ153" s="133"/>
      <c r="AT153" s="132">
        <v>140</v>
      </c>
      <c r="AU153" s="26">
        <f>求节点(投放验证!$K$146:$K$184,投放验证!$AB$146:$AB$184,AT153)</f>
        <v>806848</v>
      </c>
    </row>
    <row r="154" spans="10:47" x14ac:dyDescent="0.15">
      <c r="J154" s="133">
        <v>18</v>
      </c>
      <c r="K154" s="137">
        <f>基础状态预期!C166</f>
        <v>79.813360188853366</v>
      </c>
      <c r="L154" s="62">
        <f>IF(基础状态预期!I166="",0,SUMIFS(D$5:D$11,$C$5:$C$11,"&lt;="&amp;基础状态预期!I166))</f>
        <v>64</v>
      </c>
      <c r="M154" s="62">
        <f>IF(基础状态预期!J166="",0,SUMIFS(E$5:E$11,$C$5:$C$11,"&lt;="&amp;基础状态预期!J166))</f>
        <v>32</v>
      </c>
      <c r="N154" s="62">
        <f>IF(基础状态预期!K166="",0,SUMIFS(F$5:F$11,$C$5:$C$11,"&lt;="&amp;基础状态预期!K166))</f>
        <v>8</v>
      </c>
      <c r="O154" s="62">
        <f>IF(基础状态预期!L166="",0,SUMIFS(G$5:G$11,$C$5:$C$11,"&lt;="&amp;基础状态预期!L166))</f>
        <v>2</v>
      </c>
      <c r="P154" s="63"/>
      <c r="Q154" s="62">
        <f>基础状态预期!C166</f>
        <v>79.813360188853366</v>
      </c>
      <c r="R154" s="137">
        <f>IFERROR([2]基础状态预期!G166*[2]基础状态预期!AA166,0)</f>
        <v>0</v>
      </c>
      <c r="S154" s="137">
        <f>IFERROR([2]基础状态预期!H166*[2]基础状态预期!AB166,0)</f>
        <v>0</v>
      </c>
      <c r="T154" s="137">
        <f>IFERROR([2]基础状态预期!I166*[2]基础状态预期!AC166,0)</f>
        <v>0</v>
      </c>
      <c r="U154" s="137">
        <f>IFERROR([2]基础状态预期!J166*[2]基础状态预期!AD166,0)</f>
        <v>12</v>
      </c>
      <c r="V154" s="82">
        <f>求节点($C$16:$C$22,D$16:D$22,基础状态预期!I166)</f>
        <v>0.34749999999999998</v>
      </c>
      <c r="W154" s="62">
        <f>求节点($C$16:$C$22,E$16:E$22,基础状态预期!J166)</f>
        <v>0.60750000000000004</v>
      </c>
      <c r="X154" s="62">
        <f>求节点($C$16:$C$22,F$16:F$22,基础状态预期!K166)</f>
        <v>0.71861368495810518</v>
      </c>
      <c r="Y154" s="62">
        <f>求节点($C$16:$C$22,G$16:G$22,基础状态预期!L166)</f>
        <v>0.69928818529613079</v>
      </c>
      <c r="Z154" s="139">
        <f>SUMPRODUCT(V154:Y154,基础状态预期!U166:X166)/SUM([2]基础状态预期!$F166:$J166)</f>
        <v>1.4114600370335779</v>
      </c>
      <c r="AA154" s="18"/>
      <c r="AD154" s="133">
        <v>151</v>
      </c>
      <c r="AE154" s="140">
        <f>求节点($Q$5:$Q$43,Z$5:Z$43,$AD154)</f>
        <v>1.6581589342386709</v>
      </c>
      <c r="AF154" s="140">
        <f>求节点($Q$50:$Q$88,Z$50:Z$88,$AD154)</f>
        <v>1.72</v>
      </c>
      <c r="AG154" s="140">
        <f>求节点($Q$95:$Q$133,Z$95:Z$133,$AD154)</f>
        <v>1.72</v>
      </c>
      <c r="AH154" s="140">
        <f>求节点($Q$140:$Q$178,Z$140:Z$178,$AD154)</f>
        <v>1.72</v>
      </c>
      <c r="AI154" s="140">
        <f>求节点($Q$185:$Q$223,Z$185:Z$223,$AD154)</f>
        <v>1.72</v>
      </c>
      <c r="AL154" s="141">
        <v>17</v>
      </c>
      <c r="AM154" s="132">
        <v>150</v>
      </c>
      <c r="AN154" s="147">
        <f>求节点($K$5:$K$43,$Z$140:$Z$181,AM154)</f>
        <v>1.72</v>
      </c>
      <c r="AO154" s="147" t="e">
        <f>($AN154-$AN153)*(INDEX([3]大r将兵属性验证!$AC$7:$AC$166,$AM154,1)*[3]战法技能效用!$AB$5+INDEX([3]大r将兵属性验证!$AX$7:$AX$166,$AM154,1)*[3]战法技能效用!$AC$5)+AO153</f>
        <v>#DIV/0!</v>
      </c>
      <c r="AP154" s="26" t="e">
        <f t="shared" si="7"/>
        <v>#DIV/0!</v>
      </c>
      <c r="AQ154" s="133"/>
      <c r="AT154" s="132">
        <v>150</v>
      </c>
      <c r="AU154" s="26">
        <f>求节点(投放验证!$K$146:$K$184,投放验证!$AB$146:$AB$184,AT154)</f>
        <v>806848</v>
      </c>
    </row>
    <row r="155" spans="10:47" x14ac:dyDescent="0.15">
      <c r="J155" s="133">
        <v>19</v>
      </c>
      <c r="K155" s="137">
        <f>基础状态预期!C167</f>
        <v>81.919202803497143</v>
      </c>
      <c r="L155" s="62">
        <f>IF(基础状态预期!I167="",0,SUMIFS(D$5:D$11,$C$5:$C$11,"&lt;="&amp;基础状态预期!I167))</f>
        <v>64</v>
      </c>
      <c r="M155" s="62">
        <f>IF(基础状态预期!J167="",0,SUMIFS(E$5:E$11,$C$5:$C$11,"&lt;="&amp;基础状态预期!J167))</f>
        <v>32</v>
      </c>
      <c r="N155" s="62">
        <f>IF(基础状态预期!K167="",0,SUMIFS(F$5:F$11,$C$5:$C$11,"&lt;="&amp;基础状态预期!K167))</f>
        <v>8</v>
      </c>
      <c r="O155" s="62">
        <f>IF(基础状态预期!L167="",0,SUMIFS(G$5:G$11,$C$5:$C$11,"&lt;="&amp;基础状态预期!L167))</f>
        <v>4</v>
      </c>
      <c r="P155" s="63"/>
      <c r="Q155" s="62">
        <f>基础状态预期!C167</f>
        <v>81.919202803497143</v>
      </c>
      <c r="R155" s="137">
        <f>IFERROR([2]基础状态预期!G167*[2]基础状态预期!AA167,0)</f>
        <v>0</v>
      </c>
      <c r="S155" s="137">
        <f>IFERROR([2]基础状态预期!H167*[2]基础状态预期!AB167,0)</f>
        <v>0</v>
      </c>
      <c r="T155" s="137">
        <f>IFERROR([2]基础状态预期!I167*[2]基础状态预期!AC167,0)</f>
        <v>0</v>
      </c>
      <c r="U155" s="137">
        <f>IFERROR([2]基础状态预期!J167*[2]基础状态预期!AD167,0)</f>
        <v>12</v>
      </c>
      <c r="V155" s="82">
        <f>求节点($C$16:$C$22,D$16:D$22,基础状态预期!I167)</f>
        <v>0.34749999999999998</v>
      </c>
      <c r="W155" s="62">
        <f>求节点($C$16:$C$22,E$16:E$22,基础状态预期!J167)</f>
        <v>0.60750000000000004</v>
      </c>
      <c r="X155" s="62">
        <f>求节点($C$16:$C$22,F$16:F$22,基础状态预期!K167)</f>
        <v>0.73515696461588709</v>
      </c>
      <c r="Y155" s="62">
        <f>求节点($C$16:$C$22,G$16:G$22,基础状态预期!L167)</f>
        <v>0.72869323436131106</v>
      </c>
      <c r="Z155" s="139">
        <f>SUMPRODUCT(V155:Y155,基础状态预期!U167:X167)/SUM([2]基础状态预期!$F167:$J167)</f>
        <v>1.4616956222256727</v>
      </c>
      <c r="AA155" s="18"/>
      <c r="AD155" s="133">
        <v>152</v>
      </c>
      <c r="AE155" s="140">
        <f>求节点($Q$5:$Q$43,Z$5:Z$43,$AD155)</f>
        <v>1.660902561121484</v>
      </c>
      <c r="AF155" s="140">
        <f>求节点($Q$50:$Q$88,Z$50:Z$88,$AD155)</f>
        <v>1.72</v>
      </c>
      <c r="AG155" s="140">
        <f>求节点($Q$95:$Q$133,Z$95:Z$133,$AD155)</f>
        <v>1.72</v>
      </c>
      <c r="AH155" s="140">
        <f>求节点($Q$140:$Q$178,Z$140:Z$178,$AD155)</f>
        <v>1.72</v>
      </c>
      <c r="AI155" s="140">
        <f>求节点($Q$185:$Q$223,Z$185:Z$223,$AD155)</f>
        <v>1.72</v>
      </c>
      <c r="AL155" s="141">
        <v>18</v>
      </c>
      <c r="AM155" s="132">
        <v>160</v>
      </c>
      <c r="AN155" s="147">
        <f>求节点($K$5:$K$43,$Z$140:$Z$181,AM155)</f>
        <v>1.72</v>
      </c>
      <c r="AO155" s="147" t="e">
        <f>($AN155-$AN154)*(INDEX([3]大r将兵属性验证!$AC$7:$AC$166,$AM155,1)*[3]战法技能效用!$AB$5+INDEX([3]大r将兵属性验证!$AX$7:$AX$166,$AM155,1)*[3]战法技能效用!$AC$5)+AO154</f>
        <v>#DIV/0!</v>
      </c>
      <c r="AP155" s="26" t="e">
        <f t="shared" si="7"/>
        <v>#DIV/0!</v>
      </c>
      <c r="AQ155" s="133"/>
      <c r="AT155" s="132">
        <v>160</v>
      </c>
      <c r="AU155" s="26">
        <f>求节点(投放验证!$K$146:$K$184,投放验证!$AB$146:$AB$184,AT155)</f>
        <v>806848</v>
      </c>
    </row>
    <row r="156" spans="10:47" x14ac:dyDescent="0.15">
      <c r="J156" s="133">
        <v>20</v>
      </c>
      <c r="K156" s="137">
        <f>基础状态预期!C168</f>
        <v>83.738783536778797</v>
      </c>
      <c r="L156" s="132">
        <f>IF(基础状态预期!I168="",0,SUMIFS(D$5:D$11,$C$5:$C$11,"&lt;="&amp;基础状态预期!I168))</f>
        <v>64</v>
      </c>
      <c r="M156" s="132">
        <f>IF(基础状态预期!J168="",0,SUMIFS(E$5:E$11,$C$5:$C$11,"&lt;="&amp;基础状态预期!J168))</f>
        <v>32</v>
      </c>
      <c r="N156" s="132">
        <f>IF(基础状态预期!K168="",0,SUMIFS(F$5:F$11,$C$5:$C$11,"&lt;="&amp;基础状态预期!K168))</f>
        <v>16</v>
      </c>
      <c r="O156" s="132">
        <f>IF(基础状态预期!L168="",0,SUMIFS(G$5:G$11,$C$5:$C$11,"&lt;="&amp;基础状态预期!L168))</f>
        <v>4</v>
      </c>
      <c r="P156" s="131"/>
      <c r="Q156" s="132">
        <f>基础状态预期!C168</f>
        <v>83.738783536778797</v>
      </c>
      <c r="R156" s="137">
        <f>IFERROR([2]基础状态预期!G168*[2]基础状态预期!AA168,0)</f>
        <v>0</v>
      </c>
      <c r="S156" s="137">
        <f>IFERROR([2]基础状态预期!H168*[2]基础状态预期!AB168,0)</f>
        <v>0</v>
      </c>
      <c r="T156" s="137">
        <f>IFERROR([2]基础状态预期!I168*[2]基础状态预期!AC168,0)</f>
        <v>0</v>
      </c>
      <c r="U156" s="137">
        <f>IFERROR([2]基础状态预期!J168*[2]基础状态预期!AD168,0)</f>
        <v>12</v>
      </c>
      <c r="V156" s="132">
        <f>求节点($C$16:$C$22,D$16:D$22,基础状态预期!I168)</f>
        <v>0.34749999999999998</v>
      </c>
      <c r="W156" s="132">
        <f>求节点($C$16:$C$22,E$16:E$22,基础状态预期!J168)</f>
        <v>0.60750000000000004</v>
      </c>
      <c r="X156" s="132">
        <f>求节点($C$16:$C$22,F$16:F$22,基础状态预期!K168)</f>
        <v>0.745</v>
      </c>
      <c r="Y156" s="132">
        <f>求节点($C$16:$C$22,G$16:G$22,基础状态预期!L168)</f>
        <v>0.75149237607455666</v>
      </c>
      <c r="Z156" s="139">
        <f>SUMPRODUCT(V156:Y156,基础状态预期!U168:X168)/SUM([2]基础状态预期!$F168:$J168)</f>
        <v>1.4986565014327422</v>
      </c>
      <c r="AA156" s="133"/>
      <c r="AD156" s="133">
        <v>153</v>
      </c>
      <c r="AE156" s="140">
        <f>求节点($Q$5:$Q$43,Z$5:Z$43,$AD156)</f>
        <v>1.6636461880042974</v>
      </c>
      <c r="AF156" s="140">
        <f>求节点($Q$50:$Q$88,Z$50:Z$88,$AD156)</f>
        <v>1.72</v>
      </c>
      <c r="AG156" s="140">
        <f>求节点($Q$95:$Q$133,Z$95:Z$133,$AD156)</f>
        <v>1.72</v>
      </c>
      <c r="AH156" s="140">
        <f>求节点($Q$140:$Q$178,Z$140:Z$178,$AD156)</f>
        <v>1.72</v>
      </c>
      <c r="AI156" s="140">
        <f>求节点($Q$185:$Q$223,Z$185:Z$223,$AD156)</f>
        <v>1.72</v>
      </c>
      <c r="AL156" s="141">
        <v>19</v>
      </c>
    </row>
    <row r="157" spans="10:47" x14ac:dyDescent="0.15">
      <c r="J157" s="133">
        <v>21</v>
      </c>
      <c r="K157" s="137">
        <f>基础状态预期!C169</f>
        <v>86.045919706798657</v>
      </c>
      <c r="L157" s="132">
        <f>IF(基础状态预期!I169="",0,SUMIFS(D$5:D$11,$C$5:$C$11,"&lt;="&amp;基础状态预期!I169))</f>
        <v>64</v>
      </c>
      <c r="M157" s="132">
        <f>IF(基础状态预期!J169="",0,SUMIFS(E$5:E$11,$C$5:$C$11,"&lt;="&amp;基础状态预期!J169))</f>
        <v>32</v>
      </c>
      <c r="N157" s="132">
        <f>IF(基础状态预期!K169="",0,SUMIFS(F$5:F$11,$C$5:$C$11,"&lt;="&amp;基础状态预期!K169))</f>
        <v>16</v>
      </c>
      <c r="O157" s="132">
        <f>IF(基础状态预期!L169="",0,SUMIFS(G$5:G$11,$C$5:$C$11,"&lt;="&amp;基础状态预期!L169))</f>
        <v>4</v>
      </c>
      <c r="P157" s="131"/>
      <c r="Q157" s="132">
        <f>基础状态预期!C169</f>
        <v>86.045919706798657</v>
      </c>
      <c r="R157" s="137">
        <f>IFERROR([2]基础状态预期!G169*[2]基础状态预期!AA169,0)</f>
        <v>0</v>
      </c>
      <c r="S157" s="137">
        <f>IFERROR([2]基础状态预期!H169*[2]基础状态预期!AB169,0)</f>
        <v>0</v>
      </c>
      <c r="T157" s="137">
        <f>IFERROR([2]基础状态预期!I169*[2]基础状态预期!AC169,0)</f>
        <v>0</v>
      </c>
      <c r="U157" s="137">
        <f>IFERROR([2]基础状态预期!J169*[2]基础状态预期!AD169,0)</f>
        <v>12</v>
      </c>
      <c r="V157" s="132">
        <f>求节点($C$16:$C$22,D$16:D$22,基础状态预期!I169)</f>
        <v>0.34749999999999998</v>
      </c>
      <c r="W157" s="132">
        <f>求节点($C$16:$C$22,E$16:E$22,基础状态预期!J169)</f>
        <v>0.60750000000000004</v>
      </c>
      <c r="X157" s="132">
        <f>求节点($C$16:$C$22,F$16:F$22,基础状态预期!K169)</f>
        <v>0.745</v>
      </c>
      <c r="Y157" s="132">
        <f>求节点($C$16:$C$22,G$16:G$22,基础状态预期!L169)</f>
        <v>0.78651614644294932</v>
      </c>
      <c r="Z157" s="139">
        <f>SUMPRODUCT(V157:Y157,基础状态预期!U169:X169)/SUM([2]基础状态预期!$F169:$J169)</f>
        <v>1.5453548619239326</v>
      </c>
      <c r="AA157" s="133"/>
      <c r="AD157" s="133">
        <v>154</v>
      </c>
      <c r="AE157" s="140">
        <f>求节点($Q$5:$Q$43,Z$5:Z$43,$AD157)</f>
        <v>1.6663898148871106</v>
      </c>
      <c r="AF157" s="140">
        <f>求节点($Q$50:$Q$88,Z$50:Z$88,$AD157)</f>
        <v>1.72</v>
      </c>
      <c r="AG157" s="140">
        <f>求节点($Q$95:$Q$133,Z$95:Z$133,$AD157)</f>
        <v>1.72</v>
      </c>
      <c r="AH157" s="140">
        <f>求节点($Q$140:$Q$178,Z$140:Z$178,$AD157)</f>
        <v>1.72</v>
      </c>
      <c r="AI157" s="140">
        <f>求节点($Q$185:$Q$223,Z$185:Z$223,$AD157)</f>
        <v>1.72</v>
      </c>
      <c r="AL157" s="141">
        <v>20</v>
      </c>
      <c r="AT157" s="28"/>
    </row>
    <row r="158" spans="10:47" x14ac:dyDescent="0.15">
      <c r="J158" s="133">
        <v>22</v>
      </c>
      <c r="K158" s="137">
        <f>基础状态预期!C170</f>
        <v>90.288435080379244</v>
      </c>
      <c r="L158" s="132">
        <f>IF(基础状态预期!I170="",0,SUMIFS(D$5:D$11,$C$5:$C$11,"&lt;="&amp;基础状态预期!I170))</f>
        <v>64</v>
      </c>
      <c r="M158" s="132">
        <f>IF(基础状态预期!J170="",0,SUMIFS(E$5:E$11,$C$5:$C$11,"&lt;="&amp;基础状态预期!J170))</f>
        <v>32</v>
      </c>
      <c r="N158" s="132">
        <f>IF(基础状态预期!K170="",0,SUMIFS(F$5:F$11,$C$5:$C$11,"&lt;="&amp;基础状态预期!K170))</f>
        <v>16</v>
      </c>
      <c r="O158" s="132">
        <f>IF(基础状态预期!L170="",0,SUMIFS(G$5:G$11,$C$5:$C$11,"&lt;="&amp;基础状态预期!L170))</f>
        <v>8</v>
      </c>
      <c r="P158" s="131"/>
      <c r="Q158" s="132">
        <f>基础状态预期!C170</f>
        <v>90.288435080379244</v>
      </c>
      <c r="R158" s="137">
        <f>IFERROR([2]基础状态预期!G170*[2]基础状态预期!AA170,0)</f>
        <v>0</v>
      </c>
      <c r="S158" s="137">
        <f>IFERROR([2]基础状态预期!H170*[2]基础状态预期!AB170,0)</f>
        <v>0</v>
      </c>
      <c r="T158" s="137">
        <f>IFERROR([2]基础状态预期!I170*[2]基础状态预期!AC170,0)</f>
        <v>0</v>
      </c>
      <c r="U158" s="137">
        <f>IFERROR([2]基础状态预期!J170*[2]基础状态预期!AD170,0)</f>
        <v>12</v>
      </c>
      <c r="V158" s="132">
        <f>求节点($C$16:$C$22,D$16:D$22,基础状态预期!I170)</f>
        <v>0.34749999999999998</v>
      </c>
      <c r="W158" s="132">
        <f>求节点($C$16:$C$22,E$16:E$22,基础状态预期!J170)</f>
        <v>0.60750000000000004</v>
      </c>
      <c r="X158" s="132">
        <f>求节点($C$16:$C$22,F$16:F$22,基础状态预期!K170)</f>
        <v>0.745</v>
      </c>
      <c r="Y158" s="132">
        <f>求节点($C$16:$C$22,G$16:G$22,基础状态预期!L170)</f>
        <v>0.83619437248912942</v>
      </c>
      <c r="Z158" s="139">
        <f>SUMPRODUCT(V158:Y158,基础状态预期!U170:X170)/SUM([2]基础状态预期!$F170:$J170)</f>
        <v>1.6115924966521726</v>
      </c>
      <c r="AA158" s="133"/>
      <c r="AD158" s="133">
        <v>155</v>
      </c>
      <c r="AE158" s="140">
        <f>求节点($Q$5:$Q$43,Z$5:Z$43,$AD158)</f>
        <v>1.6691334417699237</v>
      </c>
      <c r="AF158" s="140">
        <f>求节点($Q$50:$Q$88,Z$50:Z$88,$AD158)</f>
        <v>1.72</v>
      </c>
      <c r="AG158" s="140">
        <f>求节点($Q$95:$Q$133,Z$95:Z$133,$AD158)</f>
        <v>1.72</v>
      </c>
      <c r="AH158" s="140">
        <f>求节点($Q$140:$Q$178,Z$140:Z$178,$AD158)</f>
        <v>1.72</v>
      </c>
      <c r="AI158" s="140">
        <f>求节点($Q$185:$Q$223,Z$185:Z$223,$AD158)</f>
        <v>1.72</v>
      </c>
      <c r="AL158" s="141">
        <v>21</v>
      </c>
      <c r="AT158" s="28"/>
    </row>
    <row r="159" spans="10:47" x14ac:dyDescent="0.15">
      <c r="J159" s="133">
        <v>23</v>
      </c>
      <c r="K159" s="137">
        <f>基础状态预期!C171</f>
        <v>93.400072017025948</v>
      </c>
      <c r="L159" s="132">
        <f>IF(基础状态预期!I171="",0,SUMIFS(D$5:D$11,$C$5:$C$11,"&lt;="&amp;基础状态预期!I171))</f>
        <v>64</v>
      </c>
      <c r="M159" s="132">
        <f>IF(基础状态预期!J171="",0,SUMIFS(E$5:E$11,$C$5:$C$11,"&lt;="&amp;基础状态预期!J171))</f>
        <v>32</v>
      </c>
      <c r="N159" s="132">
        <f>IF(基础状态预期!K171="",0,SUMIFS(F$5:F$11,$C$5:$C$11,"&lt;="&amp;基础状态预期!K171))</f>
        <v>16</v>
      </c>
      <c r="O159" s="132">
        <f>IF(基础状态预期!L171="",0,SUMIFS(G$5:G$11,$C$5:$C$11,"&lt;="&amp;基础状态预期!L171))</f>
        <v>8</v>
      </c>
      <c r="P159" s="131"/>
      <c r="Q159" s="132">
        <f>基础状态预期!C171</f>
        <v>93.400072017025948</v>
      </c>
      <c r="R159" s="137">
        <f>IFERROR([2]基础状态预期!G171*[2]基础状态预期!AA171,0)</f>
        <v>0</v>
      </c>
      <c r="S159" s="137">
        <f>IFERROR([2]基础状态预期!H171*[2]基础状态预期!AB171,0)</f>
        <v>0</v>
      </c>
      <c r="T159" s="137">
        <f>IFERROR([2]基础状态预期!I171*[2]基础状态预期!AC171,0)</f>
        <v>0</v>
      </c>
      <c r="U159" s="137">
        <f>IFERROR([2]基础状态预期!J171*[2]基础状态预期!AD171,0)</f>
        <v>12</v>
      </c>
      <c r="V159" s="132">
        <f>求节点($C$16:$C$22,D$16:D$22,基础状态预期!I171)</f>
        <v>0.34749999999999998</v>
      </c>
      <c r="W159" s="132">
        <f>求节点($C$16:$C$22,E$16:E$22,基础状态预期!J171)</f>
        <v>0.60750000000000004</v>
      </c>
      <c r="X159" s="132">
        <f>求节点($C$16:$C$22,F$16:F$22,基础状态预期!K171)</f>
        <v>0.745</v>
      </c>
      <c r="Y159" s="132">
        <f>求节点($C$16:$C$22,G$16:G$22,基础状态预期!L171)</f>
        <v>0.87163067175678421</v>
      </c>
      <c r="Z159" s="139">
        <f>SUMPRODUCT(V159:Y159,基础状态预期!U171:X171)/SUM([2]基础状态预期!$F171:$J171)</f>
        <v>1.6588408956757121</v>
      </c>
      <c r="AA159" s="133"/>
      <c r="AD159" s="133">
        <v>156</v>
      </c>
      <c r="AE159" s="140">
        <f>求节点($Q$5:$Q$43,Z$5:Z$43,$AD159)</f>
        <v>1.6718770686527369</v>
      </c>
      <c r="AF159" s="140">
        <f>求节点($Q$50:$Q$88,Z$50:Z$88,$AD159)</f>
        <v>1.72</v>
      </c>
      <c r="AG159" s="140">
        <f>求节点($Q$95:$Q$133,Z$95:Z$133,$AD159)</f>
        <v>1.72</v>
      </c>
      <c r="AH159" s="140">
        <f>求节点($Q$140:$Q$178,Z$140:Z$178,$AD159)</f>
        <v>1.72</v>
      </c>
      <c r="AI159" s="140">
        <f>求节点($Q$185:$Q$223,Z$185:Z$223,$AD159)</f>
        <v>1.72</v>
      </c>
      <c r="AL159" s="141">
        <v>22</v>
      </c>
    </row>
    <row r="160" spans="10:47" x14ac:dyDescent="0.15">
      <c r="J160" s="133">
        <v>24</v>
      </c>
      <c r="K160" s="137">
        <f>基础状态预期!C172</f>
        <v>97.006001686863456</v>
      </c>
      <c r="L160" s="132">
        <f>IF(基础状态预期!I172="",0,SUMIFS(D$5:D$11,$C$5:$C$11,"&lt;="&amp;基础状态预期!I172))</f>
        <v>64</v>
      </c>
      <c r="M160" s="132">
        <f>IF(基础状态预期!J172="",0,SUMIFS(E$5:E$11,$C$5:$C$11,"&lt;="&amp;基础状态预期!J172))</f>
        <v>32</v>
      </c>
      <c r="N160" s="132">
        <f>IF(基础状态预期!K172="",0,SUMIFS(F$5:F$11,$C$5:$C$11,"&lt;="&amp;基础状态预期!K172))</f>
        <v>16</v>
      </c>
      <c r="O160" s="132">
        <f>IF(基础状态预期!L172="",0,SUMIFS(G$5:G$11,$C$5:$C$11,"&lt;="&amp;基础状态预期!L172))</f>
        <v>16</v>
      </c>
      <c r="P160" s="131"/>
      <c r="Q160" s="132">
        <f>基础状态预期!C172</f>
        <v>97.006001686863456</v>
      </c>
      <c r="R160" s="137">
        <f>IFERROR([2]基础状态预期!G172*[2]基础状态预期!AA172,0)</f>
        <v>0</v>
      </c>
      <c r="S160" s="137">
        <f>IFERROR([2]基础状态预期!H172*[2]基础状态预期!AB172,0)</f>
        <v>0</v>
      </c>
      <c r="T160" s="137">
        <f>IFERROR([2]基础状态预期!I172*[2]基础状态预期!AC172,0)</f>
        <v>0</v>
      </c>
      <c r="U160" s="137">
        <f>IFERROR([2]基础状态预期!J172*[2]基础状态预期!AD172,0)</f>
        <v>12</v>
      </c>
      <c r="V160" s="132">
        <f>求节点($C$16:$C$22,D$16:D$22,基础状态预期!I172)</f>
        <v>0.34749999999999998</v>
      </c>
      <c r="W160" s="132">
        <f>求节点($C$16:$C$22,E$16:E$22,基础状态预期!J172)</f>
        <v>0.60750000000000004</v>
      </c>
      <c r="X160" s="132">
        <f>求节点($C$16:$C$22,F$16:F$22,基础状态预期!K172)</f>
        <v>0.745</v>
      </c>
      <c r="Y160" s="132">
        <f>求节点($C$16:$C$22,G$16:G$22,基础状态预期!L172)</f>
        <v>0.91749999999999998</v>
      </c>
      <c r="Z160" s="139">
        <f>SUMPRODUCT(V160:Y160,基础状态预期!U172:X172)/SUM([2]基础状态预期!$F172:$J172)</f>
        <v>1.72</v>
      </c>
      <c r="AA160" s="133"/>
      <c r="AD160" s="133">
        <v>157</v>
      </c>
      <c r="AE160" s="140">
        <f>求节点($Q$5:$Q$43,Z$5:Z$43,$AD160)</f>
        <v>1.6746206955355503</v>
      </c>
      <c r="AF160" s="140">
        <f>求节点($Q$50:$Q$88,Z$50:Z$88,$AD160)</f>
        <v>1.72</v>
      </c>
      <c r="AG160" s="140">
        <f>求节点($Q$95:$Q$133,Z$95:Z$133,$AD160)</f>
        <v>1.72</v>
      </c>
      <c r="AH160" s="140">
        <f>求节点($Q$140:$Q$178,Z$140:Z$178,$AD160)</f>
        <v>1.72</v>
      </c>
      <c r="AI160" s="140">
        <f>求节点($Q$185:$Q$223,Z$185:Z$223,$AD160)</f>
        <v>1.72</v>
      </c>
      <c r="AL160" s="141">
        <v>23</v>
      </c>
    </row>
    <row r="161" spans="10:43" x14ac:dyDescent="0.15">
      <c r="J161" s="133">
        <v>25</v>
      </c>
      <c r="K161" s="137">
        <f>基础状态预期!C173</f>
        <v>100.64473135315967</v>
      </c>
      <c r="L161" s="132">
        <f>IF(基础状态预期!I173="",0,SUMIFS(D$5:D$11,$C$5:$C$11,"&lt;="&amp;基础状态预期!I173))</f>
        <v>64</v>
      </c>
      <c r="M161" s="132">
        <f>IF(基础状态预期!J173="",0,SUMIFS(E$5:E$11,$C$5:$C$11,"&lt;="&amp;基础状态预期!J173))</f>
        <v>32</v>
      </c>
      <c r="N161" s="132">
        <f>IF(基础状态预期!K173="",0,SUMIFS(F$5:F$11,$C$5:$C$11,"&lt;="&amp;基础状态预期!K173))</f>
        <v>16</v>
      </c>
      <c r="O161" s="132">
        <f>IF(基础状态预期!L173="",0,SUMIFS(G$5:G$11,$C$5:$C$11,"&lt;="&amp;基础状态预期!L173))</f>
        <v>16</v>
      </c>
      <c r="P161" s="131"/>
      <c r="Q161" s="132">
        <f>基础状态预期!C173</f>
        <v>100.64473135315967</v>
      </c>
      <c r="R161" s="137">
        <f>IFERROR([2]基础状态预期!G173*[2]基础状态预期!AA173,0)</f>
        <v>0</v>
      </c>
      <c r="S161" s="137">
        <f>IFERROR([2]基础状态预期!H173*[2]基础状态预期!AB173,0)</f>
        <v>0</v>
      </c>
      <c r="T161" s="137">
        <f>IFERROR([2]基础状态预期!I173*[2]基础状态预期!AC173,0)</f>
        <v>0</v>
      </c>
      <c r="U161" s="137">
        <f>IFERROR([2]基础状态预期!J173*[2]基础状态预期!AD173,0)</f>
        <v>12</v>
      </c>
      <c r="V161" s="132">
        <f>求节点($C$16:$C$22,D$16:D$22,基础状态预期!I173)</f>
        <v>0.34749999999999998</v>
      </c>
      <c r="W161" s="132">
        <f>求节点($C$16:$C$22,E$16:E$22,基础状态预期!J173)</f>
        <v>0.60750000000000004</v>
      </c>
      <c r="X161" s="132">
        <f>求节点($C$16:$C$22,F$16:F$22,基础状态预期!K173)</f>
        <v>0.745</v>
      </c>
      <c r="Y161" s="132">
        <f>求节点($C$16:$C$22,G$16:G$22,基础状态预期!L173)</f>
        <v>0.91749999999999998</v>
      </c>
      <c r="Z161" s="139">
        <f>SUMPRODUCT(V161:Y161,基础状态预期!U173:X173)/SUM([2]基础状态预期!$F173:$J173)</f>
        <v>1.72</v>
      </c>
      <c r="AA161" s="133"/>
      <c r="AD161" s="133">
        <v>158</v>
      </c>
      <c r="AE161" s="140">
        <f>求节点($Q$5:$Q$43,Z$5:Z$43,$AD161)</f>
        <v>1.6773643224183636</v>
      </c>
      <c r="AF161" s="140">
        <f>求节点($Q$50:$Q$88,Z$50:Z$88,$AD161)</f>
        <v>1.72</v>
      </c>
      <c r="AG161" s="140">
        <f>求节点($Q$95:$Q$133,Z$95:Z$133,$AD161)</f>
        <v>1.72</v>
      </c>
      <c r="AH161" s="140">
        <f>求节点($Q$140:$Q$178,Z$140:Z$178,$AD161)</f>
        <v>1.72</v>
      </c>
      <c r="AI161" s="140">
        <f>求节点($Q$185:$Q$223,Z$185:Z$223,$AD161)</f>
        <v>1.72</v>
      </c>
      <c r="AL161" s="141">
        <v>24</v>
      </c>
      <c r="AQ161" s="133"/>
    </row>
    <row r="162" spans="10:43" x14ac:dyDescent="0.15">
      <c r="J162" s="133">
        <v>26</v>
      </c>
      <c r="K162" s="137">
        <f>基础状态预期!C174</f>
        <v>104.30731379164318</v>
      </c>
      <c r="L162" s="132">
        <f>IF(基础状态预期!I174="",0,SUMIFS(D$5:D$11,$C$5:$C$11,"&lt;="&amp;基础状态预期!I174))</f>
        <v>64</v>
      </c>
      <c r="M162" s="132">
        <f>IF(基础状态预期!J174="",0,SUMIFS(E$5:E$11,$C$5:$C$11,"&lt;="&amp;基础状态预期!J174))</f>
        <v>32</v>
      </c>
      <c r="N162" s="132">
        <f>IF(基础状态预期!K174="",0,SUMIFS(F$5:F$11,$C$5:$C$11,"&lt;="&amp;基础状态预期!K174))</f>
        <v>16</v>
      </c>
      <c r="O162" s="132">
        <f>IF(基础状态预期!L174="",0,SUMIFS(G$5:G$11,$C$5:$C$11,"&lt;="&amp;基础状态预期!L174))</f>
        <v>16</v>
      </c>
      <c r="P162" s="131"/>
      <c r="Q162" s="132">
        <f>基础状态预期!C174</f>
        <v>104.30731379164318</v>
      </c>
      <c r="R162" s="137">
        <f>IFERROR([2]基础状态预期!G174*[2]基础状态预期!AA174,0)</f>
        <v>0</v>
      </c>
      <c r="S162" s="137">
        <f>IFERROR([2]基础状态预期!H174*[2]基础状态预期!AB174,0)</f>
        <v>0</v>
      </c>
      <c r="T162" s="137">
        <f>IFERROR([2]基础状态预期!I174*[2]基础状态预期!AC174,0)</f>
        <v>0</v>
      </c>
      <c r="U162" s="137">
        <f>IFERROR([2]基础状态预期!J174*[2]基础状态预期!AD174,0)</f>
        <v>12</v>
      </c>
      <c r="V162" s="132">
        <f>求节点($C$16:$C$22,D$16:D$22,基础状态预期!I174)</f>
        <v>0.34749999999999998</v>
      </c>
      <c r="W162" s="132">
        <f>求节点($C$16:$C$22,E$16:E$22,基础状态预期!J174)</f>
        <v>0.60750000000000004</v>
      </c>
      <c r="X162" s="132">
        <f>求节点($C$16:$C$22,F$16:F$22,基础状态预期!K174)</f>
        <v>0.745</v>
      </c>
      <c r="Y162" s="132">
        <f>求节点($C$16:$C$22,G$16:G$22,基础状态预期!L174)</f>
        <v>0.91749999999999998</v>
      </c>
      <c r="Z162" s="139">
        <f>SUMPRODUCT(V162:Y162,基础状态预期!U174:X174)/SUM([2]基础状态预期!$F174:$J174)</f>
        <v>1.72</v>
      </c>
      <c r="AA162" s="133"/>
      <c r="AD162" s="133">
        <v>159</v>
      </c>
      <c r="AE162" s="140">
        <f>求节点($Q$5:$Q$43,Z$5:Z$43,$AD162)</f>
        <v>1.6801079493011768</v>
      </c>
      <c r="AF162" s="140">
        <f>求节点($Q$50:$Q$88,Z$50:Z$88,$AD162)</f>
        <v>1.72</v>
      </c>
      <c r="AG162" s="140">
        <f>求节点($Q$95:$Q$133,Z$95:Z$133,$AD162)</f>
        <v>1.72</v>
      </c>
      <c r="AH162" s="140">
        <f>求节点($Q$140:$Q$178,Z$140:Z$178,$AD162)</f>
        <v>1.72</v>
      </c>
      <c r="AI162" s="140">
        <f>求节点($Q$185:$Q$223,Z$185:Z$223,$AD162)</f>
        <v>1.72</v>
      </c>
      <c r="AL162" s="141">
        <v>25</v>
      </c>
      <c r="AQ162" s="133"/>
    </row>
    <row r="163" spans="10:43" x14ac:dyDescent="0.15">
      <c r="J163" s="133">
        <v>27</v>
      </c>
      <c r="K163" s="137">
        <f>基础状态预期!C175</f>
        <v>107.78950972208385</v>
      </c>
      <c r="L163" s="132">
        <f>IF(基础状态预期!I175="",0,SUMIFS(D$5:D$11,$C$5:$C$11,"&lt;="&amp;基础状态预期!I175))</f>
        <v>64</v>
      </c>
      <c r="M163" s="132">
        <f>IF(基础状态预期!J175="",0,SUMIFS(E$5:E$11,$C$5:$C$11,"&lt;="&amp;基础状态预期!J175))</f>
        <v>32</v>
      </c>
      <c r="N163" s="132">
        <f>IF(基础状态预期!K175="",0,SUMIFS(F$5:F$11,$C$5:$C$11,"&lt;="&amp;基础状态预期!K175))</f>
        <v>16</v>
      </c>
      <c r="O163" s="132">
        <f>IF(基础状态预期!L175="",0,SUMIFS(G$5:G$11,$C$5:$C$11,"&lt;="&amp;基础状态预期!L175))</f>
        <v>16</v>
      </c>
      <c r="P163" s="131"/>
      <c r="Q163" s="132">
        <f>基础状态预期!C175</f>
        <v>107.78950972208385</v>
      </c>
      <c r="R163" s="137">
        <f>IFERROR([2]基础状态预期!G175*[2]基础状态预期!AA175,0)</f>
        <v>0</v>
      </c>
      <c r="S163" s="137">
        <f>IFERROR([2]基础状态预期!H175*[2]基础状态预期!AB175,0)</f>
        <v>0</v>
      </c>
      <c r="T163" s="137">
        <f>IFERROR([2]基础状态预期!I175*[2]基础状态预期!AC175,0)</f>
        <v>0</v>
      </c>
      <c r="U163" s="137">
        <f>IFERROR([2]基础状态预期!J175*[2]基础状态预期!AD175,0)</f>
        <v>12</v>
      </c>
      <c r="V163" s="132">
        <f>求节点($C$16:$C$22,D$16:D$22,基础状态预期!I175)</f>
        <v>0.34749999999999998</v>
      </c>
      <c r="W163" s="132">
        <f>求节点($C$16:$C$22,E$16:E$22,基础状态预期!J175)</f>
        <v>0.60750000000000004</v>
      </c>
      <c r="X163" s="132">
        <f>求节点($C$16:$C$22,F$16:F$22,基础状态预期!K175)</f>
        <v>0.745</v>
      </c>
      <c r="Y163" s="132">
        <f>求节点($C$16:$C$22,G$16:G$22,基础状态预期!L175)</f>
        <v>0.91749999999999998</v>
      </c>
      <c r="Z163" s="139">
        <f>SUMPRODUCT(V163:Y163,基础状态预期!U175:X175)/SUM([2]基础状态预期!$F175:$J175)</f>
        <v>1.72</v>
      </c>
      <c r="AA163" s="133"/>
      <c r="AD163" s="133">
        <v>160</v>
      </c>
      <c r="AE163" s="140">
        <f>求节点($Q$5:$Q$43,Z$5:Z$43,$AD163)</f>
        <v>1.6828296959347584</v>
      </c>
      <c r="AF163" s="140">
        <f>求节点($Q$50:$Q$88,Z$50:Z$88,$AD163)</f>
        <v>1.72</v>
      </c>
      <c r="AG163" s="140">
        <f>求节点($Q$95:$Q$133,Z$95:Z$133,$AD163)</f>
        <v>1.72</v>
      </c>
      <c r="AH163" s="140">
        <f>求节点($Q$140:$Q$178,Z$140:Z$178,$AD163)</f>
        <v>1.72</v>
      </c>
      <c r="AI163" s="140">
        <f>求节点($Q$185:$Q$223,Z$185:Z$223,$AD163)</f>
        <v>1.72</v>
      </c>
      <c r="AL163" s="141">
        <v>26</v>
      </c>
      <c r="AQ163" s="133"/>
    </row>
    <row r="164" spans="10:43" x14ac:dyDescent="0.15">
      <c r="J164" s="133">
        <v>28</v>
      </c>
      <c r="K164" s="137">
        <f>基础状态预期!C176</f>
        <v>111.29737083030383</v>
      </c>
      <c r="L164" s="132">
        <f>IF(基础状态预期!I176="",0,SUMIFS(D$5:D$11,$C$5:$C$11,"&lt;="&amp;基础状态预期!I176))</f>
        <v>64</v>
      </c>
      <c r="M164" s="132">
        <f>IF(基础状态预期!J176="",0,SUMIFS(E$5:E$11,$C$5:$C$11,"&lt;="&amp;基础状态预期!J176))</f>
        <v>32</v>
      </c>
      <c r="N164" s="132">
        <f>IF(基础状态预期!K176="",0,SUMIFS(F$5:F$11,$C$5:$C$11,"&lt;="&amp;基础状态预期!K176))</f>
        <v>16</v>
      </c>
      <c r="O164" s="132">
        <f>IF(基础状态预期!L176="",0,SUMIFS(G$5:G$11,$C$5:$C$11,"&lt;="&amp;基础状态预期!L176))</f>
        <v>16</v>
      </c>
      <c r="P164" s="131"/>
      <c r="Q164" s="132">
        <f>基础状态预期!C176</f>
        <v>111.29737083030383</v>
      </c>
      <c r="R164" s="137">
        <f>IFERROR([2]基础状态预期!G176*[2]基础状态预期!AA176,0)</f>
        <v>0</v>
      </c>
      <c r="S164" s="137">
        <f>IFERROR([2]基础状态预期!H176*[2]基础状态预期!AB176,0)</f>
        <v>0</v>
      </c>
      <c r="T164" s="137">
        <f>IFERROR([2]基础状态预期!I176*[2]基础状态预期!AC176,0)</f>
        <v>0</v>
      </c>
      <c r="U164" s="137">
        <f>IFERROR([2]基础状态预期!J176*[2]基础状态预期!AD176,0)</f>
        <v>12</v>
      </c>
      <c r="V164" s="132">
        <f>求节点($C$16:$C$22,D$16:D$22,基础状态预期!I176)</f>
        <v>0.34749999999999998</v>
      </c>
      <c r="W164" s="132">
        <f>求节点($C$16:$C$22,E$16:E$22,基础状态预期!J176)</f>
        <v>0.60750000000000004</v>
      </c>
      <c r="X164" s="132">
        <f>求节点($C$16:$C$22,F$16:F$22,基础状态预期!K176)</f>
        <v>0.745</v>
      </c>
      <c r="Y164" s="132">
        <f>求节点($C$16:$C$22,G$16:G$22,基础状态预期!L176)</f>
        <v>0.91749999999999998</v>
      </c>
      <c r="Z164" s="139">
        <f>SUMPRODUCT(V164:Y164,基础状态预期!U176:X176)/SUM([2]基础状态预期!$F176:$J176)</f>
        <v>1.72</v>
      </c>
      <c r="AA164" s="133"/>
      <c r="AL164" s="141">
        <v>27</v>
      </c>
      <c r="AQ164" s="133"/>
    </row>
    <row r="165" spans="10:43" x14ac:dyDescent="0.15">
      <c r="J165" s="133">
        <v>29</v>
      </c>
      <c r="K165" s="137">
        <f>基础状态预期!C177</f>
        <v>114.91888401282834</v>
      </c>
      <c r="L165" s="132">
        <f>IF(基础状态预期!I177="",0,SUMIFS(D$5:D$11,$C$5:$C$11,"&lt;="&amp;基础状态预期!I177))</f>
        <v>64</v>
      </c>
      <c r="M165" s="132">
        <f>IF(基础状态预期!J177="",0,SUMIFS(E$5:E$11,$C$5:$C$11,"&lt;="&amp;基础状态预期!J177))</f>
        <v>32</v>
      </c>
      <c r="N165" s="132">
        <f>IF(基础状态预期!K177="",0,SUMIFS(F$5:F$11,$C$5:$C$11,"&lt;="&amp;基础状态预期!K177))</f>
        <v>16</v>
      </c>
      <c r="O165" s="132">
        <f>IF(基础状态预期!L177="",0,SUMIFS(G$5:G$11,$C$5:$C$11,"&lt;="&amp;基础状态预期!L177))</f>
        <v>16</v>
      </c>
      <c r="P165" s="131"/>
      <c r="Q165" s="132">
        <f>基础状态预期!C177</f>
        <v>114.91888401282834</v>
      </c>
      <c r="R165" s="137">
        <f>IFERROR([2]基础状态预期!G177*[2]基础状态预期!AA177,0)</f>
        <v>0</v>
      </c>
      <c r="S165" s="137">
        <f>IFERROR([2]基础状态预期!H177*[2]基础状态预期!AB177,0)</f>
        <v>0</v>
      </c>
      <c r="T165" s="137">
        <f>IFERROR([2]基础状态预期!I177*[2]基础状态预期!AC177,0)</f>
        <v>0</v>
      </c>
      <c r="U165" s="137">
        <f>IFERROR([2]基础状态预期!J177*[2]基础状态预期!AD177,0)</f>
        <v>12</v>
      </c>
      <c r="V165" s="132">
        <f>求节点($C$16:$C$22,D$16:D$22,基础状态预期!I177)</f>
        <v>0.34749999999999998</v>
      </c>
      <c r="W165" s="132">
        <f>求节点($C$16:$C$22,E$16:E$22,基础状态预期!J177)</f>
        <v>0.60750000000000004</v>
      </c>
      <c r="X165" s="132">
        <f>求节点($C$16:$C$22,F$16:F$22,基础状态预期!K177)</f>
        <v>0.745</v>
      </c>
      <c r="Y165" s="132">
        <f>求节点($C$16:$C$22,G$16:G$22,基础状态预期!L177)</f>
        <v>0.91749999999999998</v>
      </c>
      <c r="Z165" s="139">
        <f>SUMPRODUCT(V165:Y165,基础状态预期!U177:X177)/SUM([2]基础状态预期!$F177:$J177)</f>
        <v>1.72</v>
      </c>
      <c r="AA165" s="133"/>
      <c r="AL165" s="141">
        <v>28</v>
      </c>
      <c r="AQ165" s="133"/>
    </row>
    <row r="166" spans="10:43" x14ac:dyDescent="0.15">
      <c r="J166" s="133">
        <v>30</v>
      </c>
      <c r="K166" s="137">
        <f>基础状态预期!C178</f>
        <v>118.4172728380062</v>
      </c>
      <c r="L166" s="132">
        <f>IF(基础状态预期!I178="",0,SUMIFS(D$5:D$11,$C$5:$C$11,"&lt;="&amp;基础状态预期!I178))</f>
        <v>64</v>
      </c>
      <c r="M166" s="132">
        <f>IF(基础状态预期!J178="",0,SUMIFS(E$5:E$11,$C$5:$C$11,"&lt;="&amp;基础状态预期!J178))</f>
        <v>32</v>
      </c>
      <c r="N166" s="132">
        <f>IF(基础状态预期!K178="",0,SUMIFS(F$5:F$11,$C$5:$C$11,"&lt;="&amp;基础状态预期!K178))</f>
        <v>16</v>
      </c>
      <c r="O166" s="132">
        <f>IF(基础状态预期!L178="",0,SUMIFS(G$5:G$11,$C$5:$C$11,"&lt;="&amp;基础状态预期!L178))</f>
        <v>16</v>
      </c>
      <c r="P166" s="131"/>
      <c r="Q166" s="132">
        <f>基础状态预期!C178</f>
        <v>118.4172728380062</v>
      </c>
      <c r="R166" s="137">
        <f>IFERROR([2]基础状态预期!G178*[2]基础状态预期!AA178,0)</f>
        <v>0</v>
      </c>
      <c r="S166" s="137">
        <f>IFERROR([2]基础状态预期!H178*[2]基础状态预期!AB178,0)</f>
        <v>0</v>
      </c>
      <c r="T166" s="137">
        <f>IFERROR([2]基础状态预期!I178*[2]基础状态预期!AC178,0)</f>
        <v>0</v>
      </c>
      <c r="U166" s="137">
        <f>IFERROR([2]基础状态预期!J178*[2]基础状态预期!AD178,0)</f>
        <v>12</v>
      </c>
      <c r="V166" s="132">
        <f>求节点($C$16:$C$22,D$16:D$22,基础状态预期!I178)</f>
        <v>0.34749999999999998</v>
      </c>
      <c r="W166" s="132">
        <f>求节点($C$16:$C$22,E$16:E$22,基础状态预期!J178)</f>
        <v>0.60750000000000004</v>
      </c>
      <c r="X166" s="132">
        <f>求节点($C$16:$C$22,F$16:F$22,基础状态预期!K178)</f>
        <v>0.745</v>
      </c>
      <c r="Y166" s="132">
        <f>求节点($C$16:$C$22,G$16:G$22,基础状态预期!L178)</f>
        <v>0.91749999999999998</v>
      </c>
      <c r="Z166" s="139">
        <f>SUMPRODUCT(V166:Y166,基础状态预期!U178:X178)/SUM([2]基础状态预期!$F178:$J178)</f>
        <v>1.72</v>
      </c>
      <c r="AA166" s="133"/>
      <c r="AL166" s="141">
        <v>29</v>
      </c>
      <c r="AQ166" s="133"/>
    </row>
    <row r="167" spans="10:43" x14ac:dyDescent="0.15">
      <c r="J167" s="133">
        <v>31</v>
      </c>
      <c r="K167" s="137">
        <f>基础状态预期!C179</f>
        <v>121.99245722798884</v>
      </c>
      <c r="L167" s="132">
        <f>IF(基础状态预期!I179="",0,SUMIFS(D$5:D$11,$C$5:$C$11,"&lt;="&amp;基础状态预期!I179))</f>
        <v>64</v>
      </c>
      <c r="M167" s="132">
        <f>IF(基础状态预期!J179="",0,SUMIFS(E$5:E$11,$C$5:$C$11,"&lt;="&amp;基础状态预期!J179))</f>
        <v>32</v>
      </c>
      <c r="N167" s="132">
        <f>IF(基础状态预期!K179="",0,SUMIFS(F$5:F$11,$C$5:$C$11,"&lt;="&amp;基础状态预期!K179))</f>
        <v>16</v>
      </c>
      <c r="O167" s="132">
        <f>IF(基础状态预期!L179="",0,SUMIFS(G$5:G$11,$C$5:$C$11,"&lt;="&amp;基础状态预期!L179))</f>
        <v>16</v>
      </c>
      <c r="P167" s="131"/>
      <c r="Q167" s="132">
        <f>基础状态预期!C179</f>
        <v>121.99245722798884</v>
      </c>
      <c r="R167" s="137">
        <f>IFERROR([2]基础状态预期!G179*[2]基础状态预期!AA179,0)</f>
        <v>0</v>
      </c>
      <c r="S167" s="137">
        <f>IFERROR([2]基础状态预期!H179*[2]基础状态预期!AB179,0)</f>
        <v>0</v>
      </c>
      <c r="T167" s="137">
        <f>IFERROR([2]基础状态预期!I179*[2]基础状态预期!AC179,0)</f>
        <v>0</v>
      </c>
      <c r="U167" s="137">
        <f>IFERROR([2]基础状态预期!J179*[2]基础状态预期!AD179,0)</f>
        <v>12</v>
      </c>
      <c r="V167" s="132">
        <f>求节点($C$16:$C$22,D$16:D$22,基础状态预期!I179)</f>
        <v>0.34749999999999998</v>
      </c>
      <c r="W167" s="132">
        <f>求节点($C$16:$C$22,E$16:E$22,基础状态预期!J179)</f>
        <v>0.60750000000000004</v>
      </c>
      <c r="X167" s="132">
        <f>求节点($C$16:$C$22,F$16:F$22,基础状态预期!K179)</f>
        <v>0.745</v>
      </c>
      <c r="Y167" s="132">
        <f>求节点($C$16:$C$22,G$16:G$22,基础状态预期!L179)</f>
        <v>0.91749999999999998</v>
      </c>
      <c r="Z167" s="139">
        <f>SUMPRODUCT(V167:Y167,基础状态预期!U179:X179)/SUM([2]基础状态预期!$F179:$J179)</f>
        <v>1.72</v>
      </c>
      <c r="AA167" s="133"/>
      <c r="AL167" s="141">
        <v>30</v>
      </c>
      <c r="AQ167" s="133"/>
    </row>
    <row r="168" spans="10:43" x14ac:dyDescent="0.15">
      <c r="J168" s="133">
        <v>32</v>
      </c>
      <c r="K168" s="137">
        <f>基础状态预期!C180</f>
        <v>125.43876546297123</v>
      </c>
      <c r="L168" s="132">
        <f>IF(基础状态预期!I180="",0,SUMIFS(D$5:D$11,$C$5:$C$11,"&lt;="&amp;基础状态预期!I180))</f>
        <v>64</v>
      </c>
      <c r="M168" s="132">
        <f>IF(基础状态预期!J180="",0,SUMIFS(E$5:E$11,$C$5:$C$11,"&lt;="&amp;基础状态预期!J180))</f>
        <v>32</v>
      </c>
      <c r="N168" s="132">
        <f>IF(基础状态预期!K180="",0,SUMIFS(F$5:F$11,$C$5:$C$11,"&lt;="&amp;基础状态预期!K180))</f>
        <v>16</v>
      </c>
      <c r="O168" s="132">
        <f>IF(基础状态预期!L180="",0,SUMIFS(G$5:G$11,$C$5:$C$11,"&lt;="&amp;基础状态预期!L180))</f>
        <v>16</v>
      </c>
      <c r="P168" s="131"/>
      <c r="Q168" s="132">
        <f>基础状态预期!C180</f>
        <v>125.43876546297123</v>
      </c>
      <c r="R168" s="137">
        <f>IFERROR([2]基础状态预期!G180*[2]基础状态预期!AA180,0)</f>
        <v>0</v>
      </c>
      <c r="S168" s="137">
        <f>IFERROR([2]基础状态预期!H180*[2]基础状态预期!AB180,0)</f>
        <v>0</v>
      </c>
      <c r="T168" s="137">
        <f>IFERROR([2]基础状态预期!I180*[2]基础状态预期!AC180,0)</f>
        <v>0</v>
      </c>
      <c r="U168" s="137">
        <f>IFERROR([2]基础状态预期!J180*[2]基础状态预期!AD180,0)</f>
        <v>12</v>
      </c>
      <c r="V168" s="132">
        <f>求节点($C$16:$C$22,D$16:D$22,基础状态预期!I180)</f>
        <v>0.34749999999999998</v>
      </c>
      <c r="W168" s="132">
        <f>求节点($C$16:$C$22,E$16:E$22,基础状态预期!J180)</f>
        <v>0.60750000000000004</v>
      </c>
      <c r="X168" s="132">
        <f>求节点($C$16:$C$22,F$16:F$22,基础状态预期!K180)</f>
        <v>0.745</v>
      </c>
      <c r="Y168" s="132">
        <f>求节点($C$16:$C$22,G$16:G$22,基础状态预期!L180)</f>
        <v>0.91749999999999998</v>
      </c>
      <c r="Z168" s="139">
        <f>SUMPRODUCT(V168:Y168,基础状态预期!U180:X180)/SUM([2]基础状态预期!$F180:$J180)</f>
        <v>1.72</v>
      </c>
      <c r="AA168" s="133"/>
      <c r="AL168" s="141">
        <v>31</v>
      </c>
      <c r="AQ168" s="133"/>
    </row>
    <row r="169" spans="10:43" x14ac:dyDescent="0.15">
      <c r="J169" s="133">
        <v>33</v>
      </c>
      <c r="K169" s="137">
        <f>基础状态预期!C181</f>
        <v>129.12105302323599</v>
      </c>
      <c r="L169" s="132">
        <f>IF(基础状态预期!I181="",0,SUMIFS(D$5:D$11,$C$5:$C$11,"&lt;="&amp;基础状态预期!I181))</f>
        <v>64</v>
      </c>
      <c r="M169" s="132">
        <f>IF(基础状态预期!J181="",0,SUMIFS(E$5:E$11,$C$5:$C$11,"&lt;="&amp;基础状态预期!J181))</f>
        <v>32</v>
      </c>
      <c r="N169" s="132">
        <f>IF(基础状态预期!K181="",0,SUMIFS(F$5:F$11,$C$5:$C$11,"&lt;="&amp;基础状态预期!K181))</f>
        <v>16</v>
      </c>
      <c r="O169" s="132">
        <f>IF(基础状态预期!L181="",0,SUMIFS(G$5:G$11,$C$5:$C$11,"&lt;="&amp;基础状态预期!L181))</f>
        <v>16</v>
      </c>
      <c r="P169" s="131"/>
      <c r="Q169" s="132">
        <f>基础状态预期!C181</f>
        <v>129.12105302323599</v>
      </c>
      <c r="R169" s="137">
        <f>IFERROR([2]基础状态预期!G181*[2]基础状态预期!AA181,0)</f>
        <v>0</v>
      </c>
      <c r="S169" s="137">
        <f>IFERROR([2]基础状态预期!H181*[2]基础状态预期!AB181,0)</f>
        <v>0</v>
      </c>
      <c r="T169" s="137">
        <f>IFERROR([2]基础状态预期!I181*[2]基础状态预期!AC181,0)</f>
        <v>0</v>
      </c>
      <c r="U169" s="137">
        <f>IFERROR([2]基础状态预期!J181*[2]基础状态预期!AD181,0)</f>
        <v>12</v>
      </c>
      <c r="V169" s="132">
        <f>求节点($C$16:$C$22,D$16:D$22,基础状态预期!I181)</f>
        <v>0.34749999999999998</v>
      </c>
      <c r="W169" s="132">
        <f>求节点($C$16:$C$22,E$16:E$22,基础状态预期!J181)</f>
        <v>0.60750000000000004</v>
      </c>
      <c r="X169" s="132">
        <f>求节点($C$16:$C$22,F$16:F$22,基础状态预期!K181)</f>
        <v>0.745</v>
      </c>
      <c r="Y169" s="132">
        <f>求节点($C$16:$C$22,G$16:G$22,基础状态预期!L181)</f>
        <v>0.91749999999999998</v>
      </c>
      <c r="Z169" s="139">
        <f>SUMPRODUCT(V169:Y169,基础状态预期!U181:X181)/SUM([2]基础状态预期!$F181:$J181)</f>
        <v>1.72</v>
      </c>
      <c r="AA169" s="133"/>
      <c r="AL169" s="141">
        <v>32</v>
      </c>
      <c r="AQ169" s="133"/>
    </row>
    <row r="170" spans="10:43" x14ac:dyDescent="0.15">
      <c r="J170" s="133">
        <v>34</v>
      </c>
      <c r="K170" s="137">
        <f>基础状态预期!C182</f>
        <v>132.61179169042359</v>
      </c>
      <c r="L170" s="132">
        <f>IF(基础状态预期!I182="",0,SUMIFS(D$5:D$11,$C$5:$C$11,"&lt;="&amp;基础状态预期!I182))</f>
        <v>64</v>
      </c>
      <c r="M170" s="132">
        <f>IF(基础状态预期!J182="",0,SUMIFS(E$5:E$11,$C$5:$C$11,"&lt;="&amp;基础状态预期!J182))</f>
        <v>32</v>
      </c>
      <c r="N170" s="132">
        <f>IF(基础状态预期!K182="",0,SUMIFS(F$5:F$11,$C$5:$C$11,"&lt;="&amp;基础状态预期!K182))</f>
        <v>16</v>
      </c>
      <c r="O170" s="132">
        <f>IF(基础状态预期!L182="",0,SUMIFS(G$5:G$11,$C$5:$C$11,"&lt;="&amp;基础状态预期!L182))</f>
        <v>16</v>
      </c>
      <c r="P170" s="131"/>
      <c r="Q170" s="132">
        <f>基础状态预期!C182</f>
        <v>132.61179169042359</v>
      </c>
      <c r="R170" s="137">
        <f>IFERROR([2]基础状态预期!G182*[2]基础状态预期!AA182,0)</f>
        <v>0</v>
      </c>
      <c r="S170" s="137">
        <f>IFERROR([2]基础状态预期!H182*[2]基础状态预期!AB182,0)</f>
        <v>0</v>
      </c>
      <c r="T170" s="137">
        <f>IFERROR([2]基础状态预期!I182*[2]基础状态预期!AC182,0)</f>
        <v>0</v>
      </c>
      <c r="U170" s="137">
        <f>IFERROR([2]基础状态预期!J182*[2]基础状态预期!AD182,0)</f>
        <v>12</v>
      </c>
      <c r="V170" s="132">
        <f>求节点($C$16:$C$22,D$16:D$22,基础状态预期!I182)</f>
        <v>0.34749999999999998</v>
      </c>
      <c r="W170" s="132">
        <f>求节点($C$16:$C$22,E$16:E$22,基础状态预期!J182)</f>
        <v>0.60750000000000004</v>
      </c>
      <c r="X170" s="132">
        <f>求节点($C$16:$C$22,F$16:F$22,基础状态预期!K182)</f>
        <v>0.745</v>
      </c>
      <c r="Y170" s="132">
        <f>求节点($C$16:$C$22,G$16:G$22,基础状态预期!L182)</f>
        <v>0.91749999999999998</v>
      </c>
      <c r="Z170" s="139">
        <f>SUMPRODUCT(V170:Y170,基础状态预期!U182:X182)/SUM([2]基础状态预期!$F182:$J182)</f>
        <v>1.72</v>
      </c>
      <c r="AA170" s="133"/>
      <c r="AL170" s="141">
        <v>33</v>
      </c>
      <c r="AQ170" s="133"/>
    </row>
    <row r="171" spans="10:43" x14ac:dyDescent="0.15">
      <c r="J171" s="133">
        <v>35</v>
      </c>
      <c r="K171" s="137">
        <f>基础状态预期!C183</f>
        <v>136.12035534953262</v>
      </c>
      <c r="L171" s="132">
        <f>IF(基础状态预期!I183="",0,SUMIFS(D$5:D$11,$C$5:$C$11,"&lt;="&amp;基础状态预期!I183))</f>
        <v>64</v>
      </c>
      <c r="M171" s="132">
        <f>IF(基础状态预期!J183="",0,SUMIFS(E$5:E$11,$C$5:$C$11,"&lt;="&amp;基础状态预期!J183))</f>
        <v>32</v>
      </c>
      <c r="N171" s="132">
        <f>IF(基础状态预期!K183="",0,SUMIFS(F$5:F$11,$C$5:$C$11,"&lt;="&amp;基础状态预期!K183))</f>
        <v>16</v>
      </c>
      <c r="O171" s="132">
        <f>IF(基础状态预期!L183="",0,SUMIFS(G$5:G$11,$C$5:$C$11,"&lt;="&amp;基础状态预期!L183))</f>
        <v>16</v>
      </c>
      <c r="P171" s="131"/>
      <c r="Q171" s="132">
        <f>基础状态预期!C183</f>
        <v>136.12035534953262</v>
      </c>
      <c r="R171" s="137">
        <f>IFERROR([2]基础状态预期!G183*[2]基础状态预期!AA183,0)</f>
        <v>0</v>
      </c>
      <c r="S171" s="137">
        <f>IFERROR([2]基础状态预期!H183*[2]基础状态预期!AB183,0)</f>
        <v>0</v>
      </c>
      <c r="T171" s="137">
        <f>IFERROR([2]基础状态预期!I183*[2]基础状态预期!AC183,0)</f>
        <v>0</v>
      </c>
      <c r="U171" s="137">
        <f>IFERROR([2]基础状态预期!J183*[2]基础状态预期!AD183,0)</f>
        <v>12</v>
      </c>
      <c r="V171" s="132">
        <f>求节点($C$16:$C$22,D$16:D$22,基础状态预期!I183)</f>
        <v>0.34749999999999998</v>
      </c>
      <c r="W171" s="132">
        <f>求节点($C$16:$C$22,E$16:E$22,基础状态预期!J183)</f>
        <v>0.60750000000000004</v>
      </c>
      <c r="X171" s="132">
        <f>求节点($C$16:$C$22,F$16:F$22,基础状态预期!K183)</f>
        <v>0.745</v>
      </c>
      <c r="Y171" s="132">
        <f>求节点($C$16:$C$22,G$16:G$22,基础状态预期!L183)</f>
        <v>0.91749999999999998</v>
      </c>
      <c r="Z171" s="139">
        <f>SUMPRODUCT(V171:Y171,基础状态预期!U183:X183)/SUM([2]基础状态预期!$F183:$J183)</f>
        <v>1.72</v>
      </c>
      <c r="AA171" s="133"/>
      <c r="AL171" s="141">
        <v>34</v>
      </c>
      <c r="AQ171" s="133"/>
    </row>
    <row r="172" spans="10:43" x14ac:dyDescent="0.15">
      <c r="J172" s="133">
        <v>36</v>
      </c>
      <c r="K172" s="137">
        <f>基础状态预期!C184</f>
        <v>139.6793621861803</v>
      </c>
      <c r="L172" s="132">
        <f>IF(基础状态预期!I184="",0,SUMIFS(D$5:D$11,$C$5:$C$11,"&lt;="&amp;基础状态预期!I184))</f>
        <v>64</v>
      </c>
      <c r="M172" s="132">
        <f>IF(基础状态预期!J184="",0,SUMIFS(E$5:E$11,$C$5:$C$11,"&lt;="&amp;基础状态预期!J184))</f>
        <v>32</v>
      </c>
      <c r="N172" s="132">
        <f>IF(基础状态预期!K184="",0,SUMIFS(F$5:F$11,$C$5:$C$11,"&lt;="&amp;基础状态预期!K184))</f>
        <v>16</v>
      </c>
      <c r="O172" s="132">
        <f>IF(基础状态预期!L184="",0,SUMIFS(G$5:G$11,$C$5:$C$11,"&lt;="&amp;基础状态预期!L184))</f>
        <v>16</v>
      </c>
      <c r="P172" s="131"/>
      <c r="Q172" s="132">
        <f>基础状态预期!C184</f>
        <v>139.6793621861803</v>
      </c>
      <c r="R172" s="137">
        <f>IFERROR([2]基础状态预期!G184*[2]基础状态预期!AA184,0)</f>
        <v>0</v>
      </c>
      <c r="S172" s="137">
        <f>IFERROR([2]基础状态预期!H184*[2]基础状态预期!AB184,0)</f>
        <v>0</v>
      </c>
      <c r="T172" s="137">
        <f>IFERROR([2]基础状态预期!I184*[2]基础状态预期!AC184,0)</f>
        <v>0</v>
      </c>
      <c r="U172" s="137">
        <f>IFERROR([2]基础状态预期!J184*[2]基础状态预期!AD184,0)</f>
        <v>12</v>
      </c>
      <c r="V172" s="132">
        <f>求节点($C$16:$C$22,D$16:D$22,基础状态预期!I184)</f>
        <v>0.34749999999999998</v>
      </c>
      <c r="W172" s="132">
        <f>求节点($C$16:$C$22,E$16:E$22,基础状态预期!J184)</f>
        <v>0.60750000000000004</v>
      </c>
      <c r="X172" s="132">
        <f>求节点($C$16:$C$22,F$16:F$22,基础状态预期!K184)</f>
        <v>0.745</v>
      </c>
      <c r="Y172" s="132">
        <f>求节点($C$16:$C$22,G$16:G$22,基础状态预期!L184)</f>
        <v>0.91749999999999998</v>
      </c>
      <c r="Z172" s="139">
        <f>SUMPRODUCT(V172:Y172,基础状态预期!U184:X184)/SUM([2]基础状态预期!$F184:$J184)</f>
        <v>1.72</v>
      </c>
      <c r="AA172" s="133"/>
      <c r="AL172" s="141">
        <v>35</v>
      </c>
      <c r="AQ172" s="133"/>
    </row>
    <row r="173" spans="10:43" x14ac:dyDescent="0.15">
      <c r="J173" s="133">
        <v>37</v>
      </c>
      <c r="K173" s="137">
        <f>基础状态预期!C185</f>
        <v>143.14123736077869</v>
      </c>
      <c r="L173" s="132">
        <f>IF(基础状态预期!I185="",0,SUMIFS(D$5:D$11,$C$5:$C$11,"&lt;="&amp;基础状态预期!I185))</f>
        <v>64</v>
      </c>
      <c r="M173" s="132">
        <f>IF(基础状态预期!J185="",0,SUMIFS(E$5:E$11,$C$5:$C$11,"&lt;="&amp;基础状态预期!J185))</f>
        <v>32</v>
      </c>
      <c r="N173" s="132">
        <f>IF(基础状态预期!K185="",0,SUMIFS(F$5:F$11,$C$5:$C$11,"&lt;="&amp;基础状态预期!K185))</f>
        <v>16</v>
      </c>
      <c r="O173" s="132">
        <f>IF(基础状态预期!L185="",0,SUMIFS(G$5:G$11,$C$5:$C$11,"&lt;="&amp;基础状态预期!L185))</f>
        <v>16</v>
      </c>
      <c r="P173" s="131"/>
      <c r="Q173" s="132">
        <f>基础状态预期!C185</f>
        <v>143.14123736077869</v>
      </c>
      <c r="R173" s="137">
        <f>IFERROR([2]基础状态预期!G185*[2]基础状态预期!AA185,0)</f>
        <v>0</v>
      </c>
      <c r="S173" s="137">
        <f>IFERROR([2]基础状态预期!H185*[2]基础状态预期!AB185,0)</f>
        <v>0</v>
      </c>
      <c r="T173" s="137">
        <f>IFERROR([2]基础状态预期!I185*[2]基础状态预期!AC185,0)</f>
        <v>0</v>
      </c>
      <c r="U173" s="137">
        <f>IFERROR([2]基础状态预期!J185*[2]基础状态预期!AD185,0)</f>
        <v>12</v>
      </c>
      <c r="V173" s="132">
        <f>求节点($C$16:$C$22,D$16:D$22,基础状态预期!I185)</f>
        <v>0.34749999999999998</v>
      </c>
      <c r="W173" s="132">
        <f>求节点($C$16:$C$22,E$16:E$22,基础状态预期!J185)</f>
        <v>0.60750000000000004</v>
      </c>
      <c r="X173" s="132">
        <f>求节点($C$16:$C$22,F$16:F$22,基础状态预期!K185)</f>
        <v>0.745</v>
      </c>
      <c r="Y173" s="132">
        <f>求节点($C$16:$C$22,G$16:G$22,基础状态预期!L185)</f>
        <v>0.91749999999999998</v>
      </c>
      <c r="Z173" s="139">
        <f>SUMPRODUCT(V173:Y173,基础状态预期!U185:X185)/SUM([2]基础状态预期!$F185:$J185)</f>
        <v>1.72</v>
      </c>
      <c r="AA173" s="133"/>
      <c r="AL173" s="141">
        <v>36</v>
      </c>
      <c r="AQ173" s="133"/>
    </row>
    <row r="174" spans="10:43" x14ac:dyDescent="0.15">
      <c r="J174" s="133">
        <v>38</v>
      </c>
      <c r="K174" s="137">
        <f>基础状态预期!C186</f>
        <v>146.75578521325724</v>
      </c>
      <c r="L174" s="132">
        <f>IF(基础状态预期!I186="",0,SUMIFS(D$5:D$11,$C$5:$C$11,"&lt;="&amp;基础状态预期!I186))</f>
        <v>64</v>
      </c>
      <c r="M174" s="132">
        <f>IF(基础状态预期!J186="",0,SUMIFS(E$5:E$11,$C$5:$C$11,"&lt;="&amp;基础状态预期!J186))</f>
        <v>32</v>
      </c>
      <c r="N174" s="132">
        <f>IF(基础状态预期!K186="",0,SUMIFS(F$5:F$11,$C$5:$C$11,"&lt;="&amp;基础状态预期!K186))</f>
        <v>16</v>
      </c>
      <c r="O174" s="132">
        <f>IF(基础状态预期!L186="",0,SUMIFS(G$5:G$11,$C$5:$C$11,"&lt;="&amp;基础状态预期!L186))</f>
        <v>16</v>
      </c>
      <c r="P174" s="131"/>
      <c r="Q174" s="132">
        <f>基础状态预期!C186</f>
        <v>146.75578521325724</v>
      </c>
      <c r="R174" s="137">
        <f>IFERROR([2]基础状态预期!G186*[2]基础状态预期!AA186,0)</f>
        <v>0</v>
      </c>
      <c r="S174" s="137">
        <f>IFERROR([2]基础状态预期!H186*[2]基础状态预期!AB186,0)</f>
        <v>0</v>
      </c>
      <c r="T174" s="137">
        <f>IFERROR([2]基础状态预期!I186*[2]基础状态预期!AC186,0)</f>
        <v>0</v>
      </c>
      <c r="U174" s="137">
        <f>IFERROR([2]基础状态预期!J186*[2]基础状态预期!AD186,0)</f>
        <v>12</v>
      </c>
      <c r="V174" s="132">
        <f>求节点($C$16:$C$22,D$16:D$22,基础状态预期!I186)</f>
        <v>0.34749999999999998</v>
      </c>
      <c r="W174" s="132">
        <f>求节点($C$16:$C$22,E$16:E$22,基础状态预期!J186)</f>
        <v>0.60750000000000004</v>
      </c>
      <c r="X174" s="132">
        <f>求节点($C$16:$C$22,F$16:F$22,基础状态预期!K186)</f>
        <v>0.745</v>
      </c>
      <c r="Y174" s="132">
        <f>求节点($C$16:$C$22,G$16:G$22,基础状态预期!L186)</f>
        <v>0.91749999999999998</v>
      </c>
      <c r="Z174" s="139">
        <f>SUMPRODUCT(V174:Y174,基础状态预期!U186:X186)/SUM([2]基础状态预期!$F186:$J186)</f>
        <v>1.72</v>
      </c>
      <c r="AA174" s="133"/>
      <c r="AL174" s="141">
        <v>37</v>
      </c>
      <c r="AQ174" s="133"/>
    </row>
    <row r="175" spans="10:43" x14ac:dyDescent="0.15">
      <c r="J175" s="133">
        <v>39</v>
      </c>
      <c r="K175" s="137">
        <f>基础状态预期!C187</f>
        <v>150.21349802228445</v>
      </c>
      <c r="L175" s="132">
        <f>IF(基础状态预期!I187="",0,SUMIFS(D$5:D$11,$C$5:$C$11,"&lt;="&amp;基础状态预期!I187))</f>
        <v>64</v>
      </c>
      <c r="M175" s="132">
        <f>IF(基础状态预期!J187="",0,SUMIFS(E$5:E$11,$C$5:$C$11,"&lt;="&amp;基础状态预期!J187))</f>
        <v>32</v>
      </c>
      <c r="N175" s="132">
        <f>IF(基础状态预期!K187="",0,SUMIFS(F$5:F$11,$C$5:$C$11,"&lt;="&amp;基础状态预期!K187))</f>
        <v>16</v>
      </c>
      <c r="O175" s="132">
        <f>IF(基础状态预期!L187="",0,SUMIFS(G$5:G$11,$C$5:$C$11,"&lt;="&amp;基础状态预期!L187))</f>
        <v>16</v>
      </c>
      <c r="P175" s="131"/>
      <c r="Q175" s="132">
        <f>基础状态预期!C187</f>
        <v>150.21349802228445</v>
      </c>
      <c r="R175" s="137">
        <f>IFERROR([2]基础状态预期!G187*[2]基础状态预期!AA187,0)</f>
        <v>0</v>
      </c>
      <c r="S175" s="137">
        <f>IFERROR([2]基础状态预期!H187*[2]基础状态预期!AB187,0)</f>
        <v>0</v>
      </c>
      <c r="T175" s="137">
        <f>IFERROR([2]基础状态预期!I187*[2]基础状态预期!AC187,0)</f>
        <v>0</v>
      </c>
      <c r="U175" s="137">
        <f>IFERROR([2]基础状态预期!J187*[2]基础状态预期!AD187,0)</f>
        <v>12</v>
      </c>
      <c r="V175" s="132">
        <f>求节点($C$16:$C$22,D$16:D$22,基础状态预期!I187)</f>
        <v>0.34749999999999998</v>
      </c>
      <c r="W175" s="132">
        <f>求节点($C$16:$C$22,E$16:E$22,基础状态预期!J187)</f>
        <v>0.60750000000000004</v>
      </c>
      <c r="X175" s="132">
        <f>求节点($C$16:$C$22,F$16:F$22,基础状态预期!K187)</f>
        <v>0.745</v>
      </c>
      <c r="Y175" s="132">
        <f>求节点($C$16:$C$22,G$16:G$22,基础状态预期!L187)</f>
        <v>0.91749999999999998</v>
      </c>
      <c r="Z175" s="139">
        <f>SUMPRODUCT(V175:Y175,基础状态预期!U187:X187)/SUM([2]基础状态预期!$F187:$J187)</f>
        <v>1.72</v>
      </c>
      <c r="AA175" s="133"/>
      <c r="AL175" s="141">
        <v>38</v>
      </c>
      <c r="AQ175" s="133"/>
    </row>
    <row r="176" spans="10:43" x14ac:dyDescent="0.15">
      <c r="J176" s="133">
        <v>40</v>
      </c>
      <c r="K176" s="137">
        <f>基础状态预期!C188</f>
        <v>152.32856849044819</v>
      </c>
      <c r="L176" s="132">
        <f>IF(基础状态预期!I188="",0,SUMIFS(D$5:D$11,$C$5:$C$11,"&lt;="&amp;基础状态预期!I188))</f>
        <v>64</v>
      </c>
      <c r="M176" s="132">
        <f>IF(基础状态预期!J188="",0,SUMIFS(E$5:E$11,$C$5:$C$11,"&lt;="&amp;基础状态预期!J188))</f>
        <v>32</v>
      </c>
      <c r="N176" s="132">
        <f>IF(基础状态预期!K188="",0,SUMIFS(F$5:F$11,$C$5:$C$11,"&lt;="&amp;基础状态预期!K188))</f>
        <v>16</v>
      </c>
      <c r="O176" s="132">
        <f>IF(基础状态预期!L188="",0,SUMIFS(G$5:G$11,$C$5:$C$11,"&lt;="&amp;基础状态预期!L188))</f>
        <v>16</v>
      </c>
      <c r="P176" s="131"/>
      <c r="Q176" s="132">
        <f>基础状态预期!C188</f>
        <v>152.32856849044819</v>
      </c>
      <c r="R176" s="137">
        <f>IFERROR([2]基础状态预期!G188*[2]基础状态预期!AA188,0)</f>
        <v>0</v>
      </c>
      <c r="S176" s="137">
        <f>IFERROR([2]基础状态预期!H188*[2]基础状态预期!AB188,0)</f>
        <v>0</v>
      </c>
      <c r="T176" s="137">
        <f>IFERROR([2]基础状态预期!I188*[2]基础状态预期!AC188,0)</f>
        <v>0</v>
      </c>
      <c r="U176" s="137">
        <f>IFERROR([2]基础状态预期!J188*[2]基础状态预期!AD188,0)</f>
        <v>12</v>
      </c>
      <c r="V176" s="132">
        <f>求节点($C$16:$C$22,D$16:D$22,基础状态预期!I188)</f>
        <v>0.34749999999999998</v>
      </c>
      <c r="W176" s="132">
        <f>求节点($C$16:$C$22,E$16:E$22,基础状态预期!J188)</f>
        <v>0.60750000000000004</v>
      </c>
      <c r="X176" s="132">
        <f>求节点($C$16:$C$22,F$16:F$22,基础状态预期!K188)</f>
        <v>0.745</v>
      </c>
      <c r="Y176" s="132">
        <f>求节点($C$16:$C$22,G$16:G$22,基础状态预期!L188)</f>
        <v>0.91749999999999998</v>
      </c>
      <c r="Z176" s="139">
        <f>SUMPRODUCT(V176:Y176,基础状态预期!U188:X188)/SUM([2]基础状态预期!$F188:$J188)</f>
        <v>1.72</v>
      </c>
      <c r="AA176" s="133"/>
      <c r="AL176" s="141">
        <v>39</v>
      </c>
      <c r="AQ176" s="133"/>
    </row>
    <row r="177" spans="10:47" x14ac:dyDescent="0.15">
      <c r="J177" s="133">
        <v>41</v>
      </c>
      <c r="K177" s="137">
        <f>基础状态预期!C189</f>
        <v>153.15627769682186</v>
      </c>
      <c r="L177" s="132">
        <f>IF(基础状态预期!I189="",0,SUMIFS(D$5:D$11,$C$5:$C$11,"&lt;="&amp;基础状态预期!I189))</f>
        <v>64</v>
      </c>
      <c r="M177" s="132">
        <f>IF(基础状态预期!J189="",0,SUMIFS(E$5:E$11,$C$5:$C$11,"&lt;="&amp;基础状态预期!J189))</f>
        <v>32</v>
      </c>
      <c r="N177" s="132">
        <f>IF(基础状态预期!K189="",0,SUMIFS(F$5:F$11,$C$5:$C$11,"&lt;="&amp;基础状态预期!K189))</f>
        <v>16</v>
      </c>
      <c r="O177" s="132">
        <f>IF(基础状态预期!L189="",0,SUMIFS(G$5:G$11,$C$5:$C$11,"&lt;="&amp;基础状态预期!L189))</f>
        <v>16</v>
      </c>
      <c r="P177" s="131"/>
      <c r="Q177" s="132">
        <f>基础状态预期!C189</f>
        <v>153.15627769682186</v>
      </c>
      <c r="R177" s="137">
        <f>IFERROR([2]基础状态预期!G189*[2]基础状态预期!AA189,0)</f>
        <v>0</v>
      </c>
      <c r="S177" s="137">
        <f>IFERROR([2]基础状态预期!H189*[2]基础状态预期!AB189,0)</f>
        <v>0</v>
      </c>
      <c r="T177" s="137">
        <f>IFERROR([2]基础状态预期!I189*[2]基础状态预期!AC189,0)</f>
        <v>0</v>
      </c>
      <c r="U177" s="137">
        <f>IFERROR([2]基础状态预期!J189*[2]基础状态预期!AD189,0)</f>
        <v>12</v>
      </c>
      <c r="V177" s="132">
        <f>求节点($C$16:$C$22,D$16:D$22,基础状态预期!I189)</f>
        <v>0.34749999999999998</v>
      </c>
      <c r="W177" s="132">
        <f>求节点($C$16:$C$22,E$16:E$22,基础状态预期!J189)</f>
        <v>0.60750000000000004</v>
      </c>
      <c r="X177" s="132">
        <f>求节点($C$16:$C$22,F$16:F$22,基础状态预期!K189)</f>
        <v>0.745</v>
      </c>
      <c r="Y177" s="132">
        <f>求节点($C$16:$C$22,G$16:G$22,基础状态预期!L189)</f>
        <v>0.91749999999999998</v>
      </c>
      <c r="Z177" s="139">
        <f>SUMPRODUCT(V177:Y177,基础状态预期!U189:X189)/SUM([2]基础状态预期!$F189:$J189)</f>
        <v>1.72</v>
      </c>
      <c r="AA177" s="133"/>
      <c r="AL177" s="141">
        <v>40</v>
      </c>
      <c r="AQ177" s="133"/>
    </row>
    <row r="178" spans="10:47" x14ac:dyDescent="0.15">
      <c r="J178" s="133">
        <v>42</v>
      </c>
      <c r="K178" s="137">
        <f>基础状态预期!C190</f>
        <v>153.85863088955028</v>
      </c>
      <c r="L178" s="132">
        <f>IF(基础状态预期!I190="",0,SUMIFS(D$5:D$11,$C$5:$C$11,"&lt;="&amp;基础状态预期!I190))</f>
        <v>64</v>
      </c>
      <c r="M178" s="132">
        <f>IF(基础状态预期!J190="",0,SUMIFS(E$5:E$11,$C$5:$C$11,"&lt;="&amp;基础状态预期!J190))</f>
        <v>32</v>
      </c>
      <c r="N178" s="132">
        <f>IF(基础状态预期!K190="",0,SUMIFS(F$5:F$11,$C$5:$C$11,"&lt;="&amp;基础状态预期!K190))</f>
        <v>16</v>
      </c>
      <c r="O178" s="132">
        <f>IF(基础状态预期!L190="",0,SUMIFS(G$5:G$11,$C$5:$C$11,"&lt;="&amp;基础状态预期!L190))</f>
        <v>16</v>
      </c>
      <c r="P178" s="131"/>
      <c r="Q178" s="132">
        <f>基础状态预期!C190</f>
        <v>153.85863088955028</v>
      </c>
      <c r="R178" s="137">
        <f>IFERROR([2]基础状态预期!G190*[2]基础状态预期!AA190,0)</f>
        <v>0</v>
      </c>
      <c r="S178" s="137">
        <f>IFERROR([2]基础状态预期!H190*[2]基础状态预期!AB190,0)</f>
        <v>0</v>
      </c>
      <c r="T178" s="137">
        <f>IFERROR([2]基础状态预期!I190*[2]基础状态预期!AC190,0)</f>
        <v>0</v>
      </c>
      <c r="U178" s="137">
        <f>IFERROR([2]基础状态预期!J190*[2]基础状态预期!AD190,0)</f>
        <v>12</v>
      </c>
      <c r="V178" s="132">
        <f>求节点($C$16:$C$22,D$16:D$22,基础状态预期!I190)</f>
        <v>0.34749999999999998</v>
      </c>
      <c r="W178" s="132">
        <f>求节点($C$16:$C$22,E$16:E$22,基础状态预期!J190)</f>
        <v>0.60750000000000004</v>
      </c>
      <c r="X178" s="132">
        <f>求节点($C$16:$C$22,F$16:F$22,基础状态预期!K190)</f>
        <v>0.745</v>
      </c>
      <c r="Y178" s="132">
        <f>求节点($C$16:$C$22,G$16:G$22,基础状态预期!L190)</f>
        <v>0.91749999999999998</v>
      </c>
      <c r="Z178" s="139">
        <f>SUMPRODUCT(V178:Y178,基础状态预期!U190:X190)/SUM([2]基础状态预期!$F190:$J190)</f>
        <v>1.72</v>
      </c>
      <c r="AA178" s="133"/>
      <c r="AL178" s="141">
        <v>41</v>
      </c>
      <c r="AQ178" s="133"/>
    </row>
    <row r="179" spans="10:47" x14ac:dyDescent="0.15">
      <c r="J179" s="133">
        <v>43</v>
      </c>
      <c r="K179" s="138"/>
      <c r="L179" s="138"/>
      <c r="M179" s="138"/>
      <c r="N179" s="138"/>
      <c r="O179" s="138"/>
      <c r="P179" s="136"/>
      <c r="Q179" s="138"/>
      <c r="R179" s="138"/>
      <c r="S179" s="138"/>
      <c r="T179" s="138"/>
      <c r="U179" s="138"/>
      <c r="V179" s="138"/>
      <c r="W179" s="138"/>
      <c r="X179" s="138"/>
      <c r="Y179" s="138"/>
      <c r="Z179" s="138"/>
      <c r="AA179" s="133"/>
      <c r="AL179" s="141">
        <v>42</v>
      </c>
      <c r="AQ179" s="133"/>
    </row>
    <row r="180" spans="10:47" x14ac:dyDescent="0.15">
      <c r="J180" s="133">
        <v>44</v>
      </c>
      <c r="K180" s="138"/>
      <c r="L180" s="138"/>
      <c r="M180" s="138"/>
      <c r="N180" s="138"/>
      <c r="O180" s="138"/>
      <c r="P180" s="136"/>
      <c r="Q180" s="138"/>
      <c r="R180" s="138"/>
      <c r="S180" s="138"/>
      <c r="T180" s="138"/>
      <c r="U180" s="138"/>
      <c r="V180" s="138"/>
      <c r="W180" s="138"/>
      <c r="X180" s="138"/>
      <c r="Y180" s="138"/>
      <c r="Z180" s="138"/>
      <c r="AA180" s="133"/>
      <c r="AL180" s="141">
        <v>43</v>
      </c>
      <c r="AQ180" s="133"/>
    </row>
    <row r="181" spans="10:47" x14ac:dyDescent="0.15">
      <c r="J181" s="133">
        <v>45</v>
      </c>
      <c r="K181" s="138"/>
      <c r="L181" s="138"/>
      <c r="M181" s="138"/>
      <c r="N181" s="138"/>
      <c r="O181" s="138"/>
      <c r="P181" s="136"/>
      <c r="Q181" s="138"/>
      <c r="R181" s="138"/>
      <c r="S181" s="138"/>
      <c r="T181" s="138"/>
      <c r="U181" s="138"/>
      <c r="V181" s="138"/>
      <c r="W181" s="138"/>
      <c r="X181" s="138"/>
      <c r="Y181" s="138"/>
      <c r="Z181" s="138"/>
      <c r="AA181" s="133"/>
      <c r="AL181" s="141">
        <v>44</v>
      </c>
      <c r="AQ181" s="133"/>
    </row>
    <row r="182" spans="10:47" x14ac:dyDescent="0.15">
      <c r="J182" s="133">
        <v>1</v>
      </c>
      <c r="P182" s="15"/>
      <c r="AL182" s="141">
        <v>45</v>
      </c>
      <c r="AQ182" s="133"/>
    </row>
    <row r="183" spans="10:47" x14ac:dyDescent="0.15">
      <c r="J183" s="133">
        <v>2</v>
      </c>
      <c r="K183" s="16" t="s">
        <v>44</v>
      </c>
      <c r="L183" s="160" t="s">
        <v>59</v>
      </c>
      <c r="M183" s="160"/>
      <c r="N183" s="160"/>
      <c r="O183" s="160"/>
      <c r="P183" s="15"/>
      <c r="Q183" s="21" t="s">
        <v>44</v>
      </c>
      <c r="R183" s="168" t="s">
        <v>130</v>
      </c>
      <c r="S183" s="169"/>
      <c r="T183" s="169"/>
      <c r="U183" s="170"/>
      <c r="V183" s="160" t="s">
        <v>62</v>
      </c>
      <c r="W183" s="160"/>
      <c r="X183" s="160"/>
      <c r="Y183" s="160"/>
      <c r="Z183" s="160"/>
      <c r="AL183" s="141">
        <v>1</v>
      </c>
      <c r="AM183" s="7" t="s">
        <v>44</v>
      </c>
      <c r="AN183" s="40" t="s">
        <v>87</v>
      </c>
      <c r="AO183" s="164" t="s">
        <v>86</v>
      </c>
      <c r="AP183" s="164"/>
      <c r="AT183" s="34" t="s">
        <v>79</v>
      </c>
      <c r="AU183" s="39" t="s">
        <v>75</v>
      </c>
    </row>
    <row r="184" spans="10:47" x14ac:dyDescent="0.15">
      <c r="J184" s="133">
        <v>3</v>
      </c>
      <c r="K184" s="62" t="s">
        <v>161</v>
      </c>
      <c r="L184" s="8" t="s">
        <v>46</v>
      </c>
      <c r="M184" s="8" t="s">
        <v>25</v>
      </c>
      <c r="N184" s="8" t="s">
        <v>48</v>
      </c>
      <c r="O184" s="8" t="s">
        <v>184</v>
      </c>
      <c r="P184" s="63"/>
      <c r="Q184" s="62" t="s">
        <v>161</v>
      </c>
      <c r="R184" s="62" t="s">
        <v>6</v>
      </c>
      <c r="S184" s="62" t="s">
        <v>25</v>
      </c>
      <c r="T184" s="62" t="s">
        <v>8</v>
      </c>
      <c r="U184" s="62" t="s">
        <v>184</v>
      </c>
      <c r="V184" s="62" t="s">
        <v>6</v>
      </c>
      <c r="W184" s="62" t="s">
        <v>25</v>
      </c>
      <c r="X184" s="62" t="s">
        <v>8</v>
      </c>
      <c r="Y184" s="62" t="s">
        <v>184</v>
      </c>
      <c r="Z184" s="64" t="s">
        <v>64</v>
      </c>
      <c r="AL184" s="141">
        <v>2</v>
      </c>
      <c r="AM184" s="25" t="s">
        <v>161</v>
      </c>
      <c r="AN184" s="37" t="s">
        <v>73</v>
      </c>
      <c r="AO184" s="62" t="s">
        <v>73</v>
      </c>
      <c r="AP184" s="34" t="s">
        <v>131</v>
      </c>
      <c r="AT184" s="25" t="s">
        <v>161</v>
      </c>
      <c r="AU184" s="31" t="s">
        <v>80</v>
      </c>
    </row>
    <row r="185" spans="10:47" x14ac:dyDescent="0.15">
      <c r="J185" s="133">
        <v>4</v>
      </c>
      <c r="K185" s="62">
        <f>基础状态预期!C197</f>
        <v>10.040470049930473</v>
      </c>
      <c r="L185" s="62">
        <f>IF(基础状态预期!I197="",0,SUMIFS(D$5:D$11,$C$5:$C$11,"&lt;="&amp;基础状态预期!I197))</f>
        <v>4</v>
      </c>
      <c r="M185" s="62">
        <f>IF(基础状态预期!J197="",0,SUMIFS(E$5:E$11,$C$5:$C$11,"&lt;="&amp;基础状态预期!J197))</f>
        <v>1</v>
      </c>
      <c r="N185" s="62">
        <f>IF(基础状态预期!K197="",0,SUMIFS(F$5:F$11,$C$5:$C$11,"&lt;="&amp;基础状态预期!K197))</f>
        <v>1</v>
      </c>
      <c r="O185" s="62">
        <f>IF(基础状态预期!L197="",0,SUMIFS(G$5:G$11,$C$5:$C$11,"&lt;="&amp;基础状态预期!L197))</f>
        <v>0</v>
      </c>
      <c r="P185" s="18"/>
      <c r="Q185" s="62">
        <f>基础状态预期!C197</f>
        <v>10.040470049930473</v>
      </c>
      <c r="R185" s="137">
        <f>IFERROR([2]基础状态预期!G197*[2]基础状态预期!AA197,0)</f>
        <v>0</v>
      </c>
      <c r="S185" s="137">
        <f>IFERROR([2]基础状态预期!H197*[2]基础状态预期!AB197,0)</f>
        <v>0</v>
      </c>
      <c r="T185" s="137">
        <f>IFERROR([2]基础状态预期!I197*[2]基础状态预期!AC197,0)</f>
        <v>2.0289442652543594</v>
      </c>
      <c r="U185" s="137">
        <f>IFERROR([2]基础状态预期!J197*[2]基础状态预期!AD197,0)</f>
        <v>0</v>
      </c>
      <c r="V185" s="62">
        <f>求节点($C$16:$C$22,D$16:D$22,基础状态预期!I197)</f>
        <v>0.18305178986937307</v>
      </c>
      <c r="W185" s="62">
        <f>求节点($C$16:$C$22,E$16:E$22,基础状态预期!J197)</f>
        <v>0.245</v>
      </c>
      <c r="X185" s="62">
        <f>求节点($C$16:$C$22,F$16:F$22,基础状态预期!K197)</f>
        <v>0.40500000000000003</v>
      </c>
      <c r="Y185" s="62">
        <f>求节点($C$16:$C$22,G$16:G$22,基础状态预期!L197)</f>
        <v>0</v>
      </c>
      <c r="Z185" s="139">
        <f>SUMPRODUCT(V185:Y185,基础状态预期!U197:X197)/SUM([2]基础状态预期!$F197:$J197)</f>
        <v>0.13695373790466928</v>
      </c>
      <c r="AL185" s="141">
        <v>3</v>
      </c>
      <c r="AM185" s="23">
        <v>10</v>
      </c>
      <c r="AN185" s="62">
        <f>求节点($K$5:$K$43,$Z$185:$Z$223,AM185)</f>
        <v>0.13695373790466928</v>
      </c>
      <c r="AO185" s="35" t="e">
        <f>$AN185*(INDEX([3]超r将兵属性验证!$AC$7:$AC$166,$AM185,1)*[3]战法技能效用!$AB$5+INDEX([3]超r将兵属性验证!$AX$7:$AX$166,$AM185,1)*[3]战法技能效用!$AC$5)</f>
        <v>#DIV/0!</v>
      </c>
      <c r="AP185" s="26" t="e">
        <f t="shared" ref="AP185:AP194" si="8">SUM(AO185:AO185)</f>
        <v>#DIV/0!</v>
      </c>
      <c r="AT185" s="31">
        <v>10</v>
      </c>
      <c r="AU185" s="26">
        <f>求节点(投放验证!$K$191:$K$229,投放验证!$AB$191:$AB$229,AT185)</f>
        <v>10463.487546985993</v>
      </c>
    </row>
    <row r="186" spans="10:47" x14ac:dyDescent="0.15">
      <c r="J186" s="133">
        <v>5</v>
      </c>
      <c r="K186" s="62">
        <f>基础状态预期!C198</f>
        <v>19.288856680060892</v>
      </c>
      <c r="L186" s="62">
        <f>IF(基础状态预期!I198="",0,SUMIFS(D$5:D$11,$C$5:$C$11,"&lt;="&amp;基础状态预期!I198))</f>
        <v>8</v>
      </c>
      <c r="M186" s="62">
        <f>IF(基础状态预期!J198="",0,SUMIFS(E$5:E$11,$C$5:$C$11,"&lt;="&amp;基础状态预期!J198))</f>
        <v>2</v>
      </c>
      <c r="N186" s="62">
        <f>IF(基础状态预期!K198="",0,SUMIFS(F$5:F$11,$C$5:$C$11,"&lt;="&amp;基础状态预期!K198))</f>
        <v>1</v>
      </c>
      <c r="O186" s="62">
        <f>IF(基础状态预期!L198="",0,SUMIFS(G$5:G$11,$C$5:$C$11,"&lt;="&amp;基础状态预期!L198))</f>
        <v>0</v>
      </c>
      <c r="P186" s="63"/>
      <c r="Q186" s="62">
        <f>基础状态预期!C198</f>
        <v>19.288856680060892</v>
      </c>
      <c r="R186" s="137">
        <f>IFERROR([2]基础状态预期!G198*[2]基础状态预期!AA198,0)</f>
        <v>0</v>
      </c>
      <c r="S186" s="137">
        <f>IFERROR([2]基础状态预期!H198*[2]基础状态预期!AB198,0)</f>
        <v>0</v>
      </c>
      <c r="T186" s="137">
        <f>IFERROR([2]基础状态预期!I198*[2]基础状态预期!AC198,0)</f>
        <v>6</v>
      </c>
      <c r="U186" s="137">
        <f>IFERROR([2]基础状态预期!J198*[2]基础状态预期!AD198,0)</f>
        <v>0</v>
      </c>
      <c r="V186" s="62">
        <f>求节点($C$16:$C$22,D$16:D$22,基础状态预期!I198)</f>
        <v>0.24957768480405965</v>
      </c>
      <c r="W186" s="62">
        <f>求节点($C$16:$C$22,E$16:E$22,基础状态预期!J198)</f>
        <v>0.32449744647506579</v>
      </c>
      <c r="X186" s="62">
        <f>求节点($C$16:$C$22,F$16:F$22,基础状态预期!K198)</f>
        <v>0.40500000000000003</v>
      </c>
      <c r="Y186" s="62">
        <f>求节点($C$16:$C$22,G$16:G$22,基础状态预期!L198)</f>
        <v>0</v>
      </c>
      <c r="Z186" s="139">
        <f>SUMPRODUCT(V186:Y186,基础状态预期!U198:X198)/SUM([2]基础状态预期!$F198:$J198)</f>
        <v>0.40500000000000003</v>
      </c>
      <c r="AA186" s="83"/>
      <c r="AL186" s="141">
        <v>4</v>
      </c>
      <c r="AM186" s="23">
        <v>20</v>
      </c>
      <c r="AN186" s="147">
        <f>求节点($K$5:$K$43,$Z$185:$Z$223,AM186)</f>
        <v>0.40500000000000003</v>
      </c>
      <c r="AO186" s="37" t="e">
        <f>($AN186-$AN185)*(INDEX([3]超r将兵属性验证!$AC$7:$AC$166,$AM186,1)*[3]战法技能效用!$AB$5+INDEX([3]超r将兵属性验证!$AX$7:$AX$166,$AM186,1)*[3]战法技能效用!$AC$5)+AO185</f>
        <v>#DIV/0!</v>
      </c>
      <c r="AP186" s="26" t="e">
        <f t="shared" si="8"/>
        <v>#DIV/0!</v>
      </c>
      <c r="AT186" s="31">
        <v>20</v>
      </c>
      <c r="AU186" s="26">
        <f>求节点(投放验证!$K$191:$K$229,投放验证!$AB$191:$AB$229,AT186)</f>
        <v>31195.872002844026</v>
      </c>
    </row>
    <row r="187" spans="10:47" x14ac:dyDescent="0.15">
      <c r="J187" s="133">
        <v>6</v>
      </c>
      <c r="K187" s="62">
        <f>基础状态预期!C199</f>
        <v>27.144641112884834</v>
      </c>
      <c r="L187" s="62">
        <f>IF(基础状态预期!I199="",0,SUMIFS(D$5:D$11,$C$5:$C$11,"&lt;="&amp;基础状态预期!I199))</f>
        <v>16</v>
      </c>
      <c r="M187" s="62">
        <f>IF(基础状态预期!J199="",0,SUMIFS(E$5:E$11,$C$5:$C$11,"&lt;="&amp;基础状态预期!J199))</f>
        <v>2</v>
      </c>
      <c r="N187" s="62">
        <f>IF(基础状态预期!K199="",0,SUMIFS(F$5:F$11,$C$5:$C$11,"&lt;="&amp;基础状态预期!K199))</f>
        <v>1</v>
      </c>
      <c r="O187" s="62">
        <f>IF(基础状态预期!L199="",0,SUMIFS(G$5:G$11,$C$5:$C$11,"&lt;="&amp;基础状态预期!L199))</f>
        <v>0</v>
      </c>
      <c r="P187" s="63"/>
      <c r="Q187" s="62">
        <f>基础状态预期!C199</f>
        <v>27.144641112884834</v>
      </c>
      <c r="R187" s="137">
        <f>IFERROR([2]基础状态预期!G199*[2]基础状态预期!AA199,0)</f>
        <v>0</v>
      </c>
      <c r="S187" s="137">
        <f>IFERROR([2]基础状态预期!H199*[2]基础状态预期!AB199,0)</f>
        <v>0</v>
      </c>
      <c r="T187" s="137">
        <f>IFERROR([2]基础状态预期!I199*[2]基础状态预期!AC199,0)</f>
        <v>6.3264982471096332</v>
      </c>
      <c r="U187" s="137">
        <f>IFERROR([2]基础状态预期!J199*[2]基础状态预期!AD199,0)</f>
        <v>0</v>
      </c>
      <c r="V187" s="62">
        <f>求节点($C$16:$C$22,D$16:D$22,基础状态预期!I199)</f>
        <v>0.27901160120613211</v>
      </c>
      <c r="W187" s="62">
        <f>求节点($C$16:$C$22,E$16:E$22,基础状态预期!J199)</f>
        <v>0.37517264971940911</v>
      </c>
      <c r="X187" s="62">
        <f>求节点($C$16:$C$22,F$16:F$22,基础状态预期!K199)</f>
        <v>0.40500000000000003</v>
      </c>
      <c r="Y187" s="62">
        <f>求节点($C$16:$C$22,G$16:G$22,基础状态预期!L199)</f>
        <v>0</v>
      </c>
      <c r="Z187" s="139">
        <f>SUMPRODUCT(V187:Y187,基础状态预期!U199:X199)/SUM([2]基础状态预期!$F199:$J199)</f>
        <v>0.42703863167990025</v>
      </c>
      <c r="AA187" s="83"/>
      <c r="AL187" s="141">
        <v>5</v>
      </c>
      <c r="AM187" s="23">
        <v>30</v>
      </c>
      <c r="AN187" s="147">
        <f>求节点($K$5:$K$43,$Z$185:$Z$223,AM187)</f>
        <v>0.55947195171449071</v>
      </c>
      <c r="AO187" s="147" t="e">
        <f>($AN187-$AN186)*(INDEX([3]超r将兵属性验证!$AC$7:$AC$166,$AM187,1)*[3]战法技能效用!$AB$5+INDEX([3]超r将兵属性验证!$AX$7:$AX$166,$AM187,1)*[3]战法技能效用!$AC$5)+AO186</f>
        <v>#DIV/0!</v>
      </c>
      <c r="AP187" s="26" t="e">
        <f t="shared" si="8"/>
        <v>#DIV/0!</v>
      </c>
      <c r="AT187" s="31">
        <v>30</v>
      </c>
      <c r="AU187" s="26">
        <f>求节点(投放验证!$K$191:$K$229,投放验证!$AB$191:$AB$229,AT187)</f>
        <v>57999.690299681701</v>
      </c>
    </row>
    <row r="188" spans="10:47" x14ac:dyDescent="0.15">
      <c r="J188" s="133">
        <v>7</v>
      </c>
      <c r="K188" s="62">
        <f>基础状态预期!C200</f>
        <v>33.399598377161809</v>
      </c>
      <c r="L188" s="62">
        <f>IF(基础状态预期!I200="",0,SUMIFS(D$5:D$11,$C$5:$C$11,"&lt;="&amp;基础状态预期!I200))</f>
        <v>16</v>
      </c>
      <c r="M188" s="62">
        <f>IF(基础状态预期!J200="",0,SUMIFS(E$5:E$11,$C$5:$C$11,"&lt;="&amp;基础状态预期!J200))</f>
        <v>4</v>
      </c>
      <c r="N188" s="62">
        <f>IF(基础状态预期!K200="",0,SUMIFS(F$5:F$11,$C$5:$C$11,"&lt;="&amp;基础状态预期!K200))</f>
        <v>1</v>
      </c>
      <c r="O188" s="62">
        <f>IF(基础状态预期!L200="",0,SUMIFS(G$5:G$11,$C$5:$C$11,"&lt;="&amp;基础状态预期!L200))</f>
        <v>0</v>
      </c>
      <c r="P188" s="63"/>
      <c r="Q188" s="62">
        <f>基础状态预期!C200</f>
        <v>33.399598377161809</v>
      </c>
      <c r="R188" s="137">
        <f>IFERROR([2]基础状态预期!G200*[2]基础状态预期!AA200,0)</f>
        <v>0</v>
      </c>
      <c r="S188" s="137">
        <f>IFERROR([2]基础状态预期!H200*[2]基础状态预期!AB200,0)</f>
        <v>0</v>
      </c>
      <c r="T188" s="137">
        <f>IFERROR([2]基础状态预期!I200*[2]基础状态预期!AC200,0)</f>
        <v>12</v>
      </c>
      <c r="U188" s="137">
        <f>IFERROR([2]基础状态预期!J200*[2]基础状态预期!AD200,0)</f>
        <v>0</v>
      </c>
      <c r="V188" s="62">
        <f>求节点($C$16:$C$22,D$16:D$22,基础状态预期!I200)</f>
        <v>0.30495155729439716</v>
      </c>
      <c r="W188" s="62">
        <f>求节点($C$16:$C$22,E$16:E$22,基础状态预期!J200)</f>
        <v>0.41119657054529096</v>
      </c>
      <c r="X188" s="62">
        <f>求节点($C$16:$C$22,F$16:F$22,基础状态预期!K200)</f>
        <v>0.43717456178537534</v>
      </c>
      <c r="Y188" s="62">
        <f>求节点($C$16:$C$22,G$16:G$22,基础状态预期!L200)</f>
        <v>0</v>
      </c>
      <c r="Z188" s="139">
        <f>SUMPRODUCT(V188:Y188,基础状态预期!U200:X200)/SUM([2]基础状态预期!$F200:$J200)</f>
        <v>0.87434912357075067</v>
      </c>
      <c r="AA188" s="83"/>
      <c r="AL188" s="141">
        <v>6</v>
      </c>
      <c r="AM188" s="23">
        <v>40</v>
      </c>
      <c r="AN188" s="147">
        <f>求节点($K$5:$K$43,$Z$185:$Z$223,AM188)</f>
        <v>0.96379724801304378</v>
      </c>
      <c r="AO188" s="147" t="e">
        <f>($AN188-$AN187)*(INDEX([3]超r将兵属性验证!$AC$7:$AC$166,$AM188,1)*[3]战法技能效用!$AB$5+INDEX([3]超r将兵属性验证!$AX$7:$AX$166,$AM188,1)*[3]战法技能效用!$AC$5)+AO187</f>
        <v>#DIV/0!</v>
      </c>
      <c r="AP188" s="26" t="e">
        <f t="shared" si="8"/>
        <v>#DIV/0!</v>
      </c>
      <c r="AT188" s="31">
        <v>40</v>
      </c>
      <c r="AU188" s="26">
        <f>求节点(投放验证!$K$191:$K$229,投放验证!$AB$191:$AB$229,AT188)</f>
        <v>104098.56016461029</v>
      </c>
    </row>
    <row r="189" spans="10:47" x14ac:dyDescent="0.15">
      <c r="J189" s="133">
        <v>8</v>
      </c>
      <c r="K189" s="62">
        <f>基础状态预期!C201</f>
        <v>38.848984787984186</v>
      </c>
      <c r="L189" s="62">
        <f>IF(基础状态预期!I201="",0,SUMIFS(D$5:D$11,$C$5:$C$11,"&lt;="&amp;基础状态预期!I201))</f>
        <v>32</v>
      </c>
      <c r="M189" s="62">
        <f>IF(基础状态预期!J201="",0,SUMIFS(E$5:E$11,$C$5:$C$11,"&lt;="&amp;基础状态预期!J201))</f>
        <v>4</v>
      </c>
      <c r="N189" s="62">
        <f>IF(基础状态预期!K201="",0,SUMIFS(F$5:F$11,$C$5:$C$11,"&lt;="&amp;基础状态预期!K201))</f>
        <v>1</v>
      </c>
      <c r="O189" s="62">
        <f>IF(基础状态预期!L201="",0,SUMIFS(G$5:G$11,$C$5:$C$11,"&lt;="&amp;基础状态预期!L201))</f>
        <v>0</v>
      </c>
      <c r="P189" s="63"/>
      <c r="Q189" s="62">
        <f>基础状态预期!C201</f>
        <v>38.848984787984186</v>
      </c>
      <c r="R189" s="137">
        <f>IFERROR([2]基础状态预期!G201*[2]基础状态预期!AA201,0)</f>
        <v>0</v>
      </c>
      <c r="S189" s="137">
        <f>IFERROR([2]基础状态预期!H201*[2]基础状态预期!AB201,0)</f>
        <v>0</v>
      </c>
      <c r="T189" s="137">
        <f>IFERROR([2]基础状态预期!I201*[2]基础状态预期!AC201,0)</f>
        <v>12</v>
      </c>
      <c r="U189" s="137">
        <f>IFERROR([2]基础状态预期!J201*[2]基础状态预期!AD201,0)</f>
        <v>0</v>
      </c>
      <c r="V189" s="62">
        <f>求节点($C$16:$C$22,D$16:D$22,基础状态预期!I201)</f>
        <v>0.32118825120236416</v>
      </c>
      <c r="W189" s="62">
        <f>求节点($C$16:$C$22,E$16:E$22,基础状态预期!J201)</f>
        <v>0.44695937765227395</v>
      </c>
      <c r="X189" s="62">
        <f>求节点($C$16:$C$22,F$16:F$22,基础状态预期!K201)</f>
        <v>0.48189862400652189</v>
      </c>
      <c r="Y189" s="62">
        <f>求节点($C$16:$C$22,G$16:G$22,基础状态预期!L201)</f>
        <v>0</v>
      </c>
      <c r="Z189" s="139">
        <f>SUMPRODUCT(V189:Y189,基础状态预期!U201:X201)/SUM([2]基础状态预期!$F201:$J201)</f>
        <v>0.96379724801304378</v>
      </c>
      <c r="AA189" s="83"/>
      <c r="AL189" s="141">
        <v>7</v>
      </c>
      <c r="AM189" s="23">
        <v>50</v>
      </c>
      <c r="AN189" s="147">
        <f>求节点($K$5:$K$43,$Z$185:$Z$223,AM189)</f>
        <v>1.1095451707952024</v>
      </c>
      <c r="AO189" s="147" t="e">
        <f>($AN189-$AN188)*(INDEX([3]超r将兵属性验证!$AC$7:$AC$166,$AM189,1)*[3]战法技能效用!$AB$5+INDEX([3]超r将兵属性验证!$AX$7:$AX$166,$AM189,1)*[3]战法技能效用!$AC$5)+AO188</f>
        <v>#DIV/0!</v>
      </c>
      <c r="AP189" s="26" t="e">
        <f t="shared" si="8"/>
        <v>#DIV/0!</v>
      </c>
      <c r="AT189" s="31">
        <v>50</v>
      </c>
      <c r="AU189" s="26">
        <f>求节点(投放验证!$K$191:$K$229,投放验证!$AB$191:$AB$229,AT189)</f>
        <v>191044.85218417991</v>
      </c>
    </row>
    <row r="190" spans="10:47" x14ac:dyDescent="0.15">
      <c r="J190" s="133">
        <v>9</v>
      </c>
      <c r="K190" s="62">
        <f>基础状态预期!C202</f>
        <v>42.643360270022924</v>
      </c>
      <c r="L190" s="62">
        <f>IF(基础状态预期!I202="",0,SUMIFS(D$5:D$11,$C$5:$C$11,"&lt;="&amp;基础状态预期!I202))</f>
        <v>32</v>
      </c>
      <c r="M190" s="62">
        <f>IF(基础状态预期!J202="",0,SUMIFS(E$5:E$11,$C$5:$C$11,"&lt;="&amp;基础状态预期!J202))</f>
        <v>8</v>
      </c>
      <c r="N190" s="62">
        <f>IF(基础状态预期!K202="",0,SUMIFS(F$5:F$11,$C$5:$C$11,"&lt;="&amp;基础状态预期!K202))</f>
        <v>2</v>
      </c>
      <c r="O190" s="62">
        <f>IF(基础状态预期!L202="",0,SUMIFS(G$5:G$11,$C$5:$C$11,"&lt;="&amp;基础状态预期!L202))</f>
        <v>0</v>
      </c>
      <c r="P190" s="63"/>
      <c r="Q190" s="62">
        <f>基础状态预期!C202</f>
        <v>42.643360270022924</v>
      </c>
      <c r="R190" s="137">
        <f>IFERROR([2]基础状态预期!G202*[2]基础状态预期!AA202,0)</f>
        <v>0</v>
      </c>
      <c r="S190" s="137">
        <f>IFERROR([2]基础状态预期!H202*[2]基础状态预期!AB202,0)</f>
        <v>0</v>
      </c>
      <c r="T190" s="137">
        <f>IFERROR([2]基础状态预期!I202*[2]基础状态预期!AC202,0)</f>
        <v>12</v>
      </c>
      <c r="U190" s="137">
        <f>IFERROR([2]基础状态预期!J202*[2]基础状态预期!AD202,0)</f>
        <v>0</v>
      </c>
      <c r="V190" s="82">
        <f>求节点($C$16:$C$22,D$16:D$22,基础状态预期!I202)</f>
        <v>0.33740072375752977</v>
      </c>
      <c r="W190" s="62">
        <f>求节点($C$16:$C$22,E$16:E$22,基础状态预期!J202)</f>
        <v>0.47261109237962851</v>
      </c>
      <c r="X190" s="62">
        <f>求节点($C$16:$C$22,F$16:F$22,基础状态预期!K202)</f>
        <v>0.50831134311383419</v>
      </c>
      <c r="Y190" s="62">
        <f>求节点($C$16:$C$22,G$16:G$22,基础状态预期!L202)</f>
        <v>0</v>
      </c>
      <c r="Z190" s="139">
        <f>SUMPRODUCT(V190:Y190,基础状态预期!U202:X202)/SUM([2]基础状态预期!$F202:$J202)</f>
        <v>1.0166226862276684</v>
      </c>
      <c r="AA190" s="83"/>
      <c r="AL190" s="141">
        <v>8</v>
      </c>
      <c r="AM190" s="23">
        <v>60</v>
      </c>
      <c r="AN190" s="147">
        <f>求节点($K$5:$K$43,$Z$185:$Z$223,AM190)</f>
        <v>1.2444166094238882</v>
      </c>
      <c r="AO190" s="147" t="e">
        <f>($AN190-$AN189)*(INDEX([3]超r将兵属性验证!$AC$7:$AC$166,$AM190,1)*[3]战法技能效用!$AB$5+INDEX([3]超r将兵属性验证!$AX$7:$AX$166,$AM190,1)*[3]战法技能效用!$AC$5)+AO189</f>
        <v>#DIV/0!</v>
      </c>
      <c r="AP190" s="26" t="e">
        <f t="shared" si="8"/>
        <v>#DIV/0!</v>
      </c>
      <c r="AT190" s="31">
        <v>60</v>
      </c>
      <c r="AU190" s="26">
        <f>求节点(投放验证!$K$191:$K$229,投放验证!$AB$191:$AB$229,AT190)</f>
        <v>341979.94761114498</v>
      </c>
    </row>
    <row r="191" spans="10:47" x14ac:dyDescent="0.15">
      <c r="J191" s="133">
        <v>10</v>
      </c>
      <c r="K191" s="62">
        <f>基础状态预期!C203</f>
        <v>48.493134765265182</v>
      </c>
      <c r="L191" s="62">
        <f>IF(基础状态预期!I203="",0,SUMIFS(D$5:D$11,$C$5:$C$11,"&lt;="&amp;基础状态预期!I203))</f>
        <v>64</v>
      </c>
      <c r="M191" s="62">
        <f>IF(基础状态预期!J203="",0,SUMIFS(E$5:E$11,$C$5:$C$11,"&lt;="&amp;基础状态预期!J203))</f>
        <v>8</v>
      </c>
      <c r="N191" s="62">
        <f>IF(基础状态预期!K203="",0,SUMIFS(F$5:F$11,$C$5:$C$11,"&lt;="&amp;基础状态预期!K203))</f>
        <v>2</v>
      </c>
      <c r="O191" s="62">
        <f>IF(基础状态预期!L203="",0,SUMIFS(G$5:G$11,$C$5:$C$11,"&lt;="&amp;基础状态预期!L203))</f>
        <v>0</v>
      </c>
      <c r="P191" s="63"/>
      <c r="Q191" s="62">
        <f>基础状态预期!C203</f>
        <v>48.493134765265182</v>
      </c>
      <c r="R191" s="137">
        <f>IFERROR([2]基础状态预期!G203*[2]基础状态预期!AA203,0)</f>
        <v>0</v>
      </c>
      <c r="S191" s="137">
        <f>IFERROR([2]基础状态预期!H203*[2]基础状态预期!AB203,0)</f>
        <v>0</v>
      </c>
      <c r="T191" s="137">
        <f>IFERROR([2]基础状态预期!I203*[2]基础状态预期!AC203,0)</f>
        <v>12</v>
      </c>
      <c r="U191" s="137">
        <f>IFERROR([2]基础状态预期!J203*[2]基础状态预期!AD203,0)</f>
        <v>0</v>
      </c>
      <c r="V191" s="82">
        <f>求节点($C$16:$C$22,D$16:D$22,基础状态预期!I203)</f>
        <v>0.34749999999999998</v>
      </c>
      <c r="W191" s="62">
        <f>求节点($C$16:$C$22,E$16:E$22,基础状态预期!J203)</f>
        <v>0.50678845206563838</v>
      </c>
      <c r="X191" s="62">
        <f>求节点($C$16:$C$22,F$16:F$22,基础状态预期!K203)</f>
        <v>0.5510526848820857</v>
      </c>
      <c r="Y191" s="62">
        <f>求节点($C$16:$C$22,G$16:G$22,基础状态预期!L203)</f>
        <v>0</v>
      </c>
      <c r="Z191" s="139">
        <f>SUMPRODUCT(V191:Y191,基础状态预期!U203:X203)/SUM([2]基础状态预期!$F203:$J203)</f>
        <v>1.1021053697641714</v>
      </c>
      <c r="AA191" s="83"/>
      <c r="AL191" s="141">
        <v>9</v>
      </c>
      <c r="AM191" s="23">
        <v>70</v>
      </c>
      <c r="AN191" s="147">
        <f>求节点($K$5:$K$43,$Z$185:$Z$223,AM191)</f>
        <v>1.225009322578714</v>
      </c>
      <c r="AO191" s="147" t="e">
        <f>($AN191-$AN190)*(INDEX([3]超r将兵属性验证!$AC$7:$AC$166,$AM191,1)*[3]战法技能效用!$AB$5+INDEX([3]超r将兵属性验证!$AX$7:$AX$166,$AM191,1)*[3]战法技能效用!$AC$5)+AO190</f>
        <v>#DIV/0!</v>
      </c>
      <c r="AP191" s="26" t="e">
        <f t="shared" si="8"/>
        <v>#DIV/0!</v>
      </c>
      <c r="AT191" s="31">
        <v>70</v>
      </c>
      <c r="AU191" s="26">
        <f>求节点(投放验证!$K$191:$K$229,投放验证!$AB$191:$AB$229,AT191)</f>
        <v>567069.43082581903</v>
      </c>
    </row>
    <row r="192" spans="10:47" x14ac:dyDescent="0.15">
      <c r="J192" s="133">
        <v>11</v>
      </c>
      <c r="K192" s="62">
        <f>基础状态预期!C204</f>
        <v>52.559419343629337</v>
      </c>
      <c r="L192" s="62">
        <f>IF(基础状态预期!I204="",0,SUMIFS(D$5:D$11,$C$5:$C$11,"&lt;="&amp;基础状态预期!I204))</f>
        <v>64</v>
      </c>
      <c r="M192" s="62">
        <f>IF(基础状态预期!J204="",0,SUMIFS(E$5:E$11,$C$5:$C$11,"&lt;="&amp;基础状态预期!J204))</f>
        <v>16</v>
      </c>
      <c r="N192" s="62">
        <f>IF(基础状态预期!K204="",0,SUMIFS(F$5:F$11,$C$5:$C$11,"&lt;="&amp;基础状态预期!K204))</f>
        <v>4</v>
      </c>
      <c r="O192" s="62">
        <f>IF(基础状态预期!L204="",0,SUMIFS(G$5:G$11,$C$5:$C$11,"&lt;="&amp;基础状态预期!L204))</f>
        <v>0</v>
      </c>
      <c r="P192" s="63"/>
      <c r="Q192" s="62">
        <f>基础状态预期!C204</f>
        <v>52.559419343629337</v>
      </c>
      <c r="R192" s="137">
        <f>IFERROR([2]基础状态预期!G204*[2]基础状态预期!AA204,0)</f>
        <v>0</v>
      </c>
      <c r="S192" s="137">
        <f>IFERROR([2]基础状态预期!H204*[2]基础状态预期!AB204,0)</f>
        <v>0</v>
      </c>
      <c r="T192" s="137">
        <f>IFERROR([2]基础状态预期!I204*[2]基础状态预期!AC204,0)</f>
        <v>10</v>
      </c>
      <c r="U192" s="137">
        <f>IFERROR([2]基础状态预期!J204*[2]基础状态预期!AD204,0)</f>
        <v>2</v>
      </c>
      <c r="V192" s="82">
        <f>求节点($C$16:$C$22,D$16:D$22,基础状态预期!I204)</f>
        <v>0.34749999999999998</v>
      </c>
      <c r="W192" s="62">
        <f>求节点($C$16:$C$22,E$16:E$22,基础状态预期!J204)</f>
        <v>0.53703163742324045</v>
      </c>
      <c r="X192" s="62">
        <f>求节点($C$16:$C$22,F$16:F$22,基础状态预期!K204)</f>
        <v>0.58320738105343162</v>
      </c>
      <c r="Y192" s="62">
        <f>求节点($C$16:$C$22,G$16:G$22,基础状态预期!L204)</f>
        <v>0</v>
      </c>
      <c r="Z192" s="139">
        <f>SUMPRODUCT(V192:Y192,基础状态预期!U204:X204)/SUM([2]基础状态预期!$F204:$J204)</f>
        <v>1.1664147621068632</v>
      </c>
      <c r="AA192" s="83"/>
      <c r="AL192" s="141">
        <v>10</v>
      </c>
      <c r="AM192" s="23">
        <v>80</v>
      </c>
      <c r="AN192" s="147">
        <f>求节点($K$5:$K$43,$Z$185:$Z$223,AM192)</f>
        <v>1.4743272915776053</v>
      </c>
      <c r="AO192" s="147" t="e">
        <f>($AN192-$AN191)*(INDEX([3]超r将兵属性验证!$AC$7:$AC$166,$AM192,1)*[3]战法技能效用!$AB$5+INDEX([3]超r将兵属性验证!$AX$7:$AX$166,$AM192,1)*[3]战法技能效用!$AC$5)+AO191</f>
        <v>#DIV/0!</v>
      </c>
      <c r="AP192" s="26" t="e">
        <f t="shared" si="8"/>
        <v>#DIV/0!</v>
      </c>
      <c r="AT192" s="31">
        <v>80</v>
      </c>
      <c r="AU192" s="26">
        <f>求节点(投放验证!$K$191:$K$229,投放验证!$AB$191:$AB$229,AT192)</f>
        <v>806848</v>
      </c>
    </row>
    <row r="193" spans="10:47" x14ac:dyDescent="0.15">
      <c r="J193" s="133">
        <v>12</v>
      </c>
      <c r="K193" s="62">
        <f>基础状态预期!C205</f>
        <v>58.560986008166232</v>
      </c>
      <c r="L193" s="62">
        <f>IF(基础状态预期!I205="",0,SUMIFS(D$5:D$11,$C$5:$C$11,"&lt;="&amp;基础状态预期!I205))</f>
        <v>64</v>
      </c>
      <c r="M193" s="62">
        <f>IF(基础状态预期!J205="",0,SUMIFS(E$5:E$11,$C$5:$C$11,"&lt;="&amp;基础状态预期!J205))</f>
        <v>16</v>
      </c>
      <c r="N193" s="62">
        <f>IF(基础状态预期!K205="",0,SUMIFS(F$5:F$11,$C$5:$C$11,"&lt;="&amp;基础状态预期!K205))</f>
        <v>4</v>
      </c>
      <c r="O193" s="62">
        <f>IF(基础状态预期!L205="",0,SUMIFS(G$5:G$11,$C$5:$C$11,"&lt;="&amp;基础状态预期!L205))</f>
        <v>0</v>
      </c>
      <c r="P193" s="63"/>
      <c r="Q193" s="62">
        <f>基础状态预期!C205</f>
        <v>58.560986008166232</v>
      </c>
      <c r="R193" s="137">
        <f>IFERROR([2]基础状态预期!G205*[2]基础状态预期!AA205,0)</f>
        <v>0</v>
      </c>
      <c r="S193" s="137">
        <f>IFERROR([2]基础状态预期!H205*[2]基础状态预期!AB205,0)</f>
        <v>0</v>
      </c>
      <c r="T193" s="137">
        <f>IFERROR([2]基础状态预期!I205*[2]基础状态预期!AC205,0)</f>
        <v>8</v>
      </c>
      <c r="U193" s="137">
        <f>IFERROR([2]基础状态预期!J205*[2]基础状态预期!AD205,0)</f>
        <v>4</v>
      </c>
      <c r="V193" s="82">
        <f>求节点($C$16:$C$22,D$16:D$22,基础状态预期!I205)</f>
        <v>0.34749999999999998</v>
      </c>
      <c r="W193" s="62">
        <f>求节点($C$16:$C$22,E$16:E$22,基础状态预期!J205)</f>
        <v>0.56764764819787039</v>
      </c>
      <c r="X193" s="62">
        <f>求节点($C$16:$C$22,F$16:F$22,基础状态预期!K205)</f>
        <v>0.61996348557513914</v>
      </c>
      <c r="Y193" s="62">
        <f>求节点($C$16:$C$22,G$16:G$22,基础状态预期!L205)</f>
        <v>0</v>
      </c>
      <c r="Z193" s="139">
        <f>SUMPRODUCT(V193:Y193,基础状态预期!U205:X205)/SUM([2]基础状态预期!$F205:$J205)</f>
        <v>1.2399269711502783</v>
      </c>
      <c r="AA193" s="83"/>
      <c r="AL193" s="141">
        <v>11</v>
      </c>
      <c r="AM193" s="23">
        <v>90</v>
      </c>
      <c r="AN193" s="147">
        <f>求节点($K$5:$K$43,$Z$185:$Z$223,AM193)</f>
        <v>1.6613881688552097</v>
      </c>
      <c r="AO193" s="147" t="e">
        <f>($AN193-$AN192)*(INDEX([3]超r将兵属性验证!$AC$7:$AC$166,$AM193,1)*[3]战法技能效用!$AB$5+INDEX([3]超r将兵属性验证!$AX$7:$AX$166,$AM193,1)*[3]战法技能效用!$AC$5)+AO192</f>
        <v>#DIV/0!</v>
      </c>
      <c r="AP193" s="26" t="e">
        <f t="shared" si="8"/>
        <v>#DIV/0!</v>
      </c>
      <c r="AT193" s="31">
        <v>90</v>
      </c>
      <c r="AU193" s="26">
        <f>求节点(投放验证!$K$191:$K$229,投放验证!$AB$191:$AB$229,AT193)</f>
        <v>806848</v>
      </c>
    </row>
    <row r="194" spans="10:47" x14ac:dyDescent="0.15">
      <c r="J194" s="133">
        <v>13</v>
      </c>
      <c r="K194" s="62">
        <f>基础状态预期!C206</f>
        <v>64.247064283227857</v>
      </c>
      <c r="L194" s="62">
        <f>IF(基础状态预期!I206="",0,SUMIFS(D$5:D$11,$C$5:$C$11,"&lt;="&amp;基础状态预期!I206))</f>
        <v>64</v>
      </c>
      <c r="M194" s="62">
        <f>IF(基础状态预期!J206="",0,SUMIFS(E$5:E$11,$C$5:$C$11,"&lt;="&amp;基础状态预期!J206))</f>
        <v>32</v>
      </c>
      <c r="N194" s="62">
        <f>IF(基础状态预期!K206="",0,SUMIFS(F$5:F$11,$C$5:$C$11,"&lt;="&amp;基础状态预期!K206))</f>
        <v>8</v>
      </c>
      <c r="O194" s="62">
        <f>IF(基础状态预期!L206="",0,SUMIFS(G$5:G$11,$C$5:$C$11,"&lt;="&amp;基础状态预期!L206))</f>
        <v>1</v>
      </c>
      <c r="P194" s="63"/>
      <c r="Q194" s="62">
        <f>基础状态预期!C206</f>
        <v>64.247064283227857</v>
      </c>
      <c r="R194" s="137">
        <f>IFERROR([2]基础状态预期!G206*[2]基础状态预期!AA206,0)</f>
        <v>0</v>
      </c>
      <c r="S194" s="137">
        <f>IFERROR([2]基础状态预期!H206*[2]基础状态预期!AB206,0)</f>
        <v>0</v>
      </c>
      <c r="T194" s="137">
        <f>IFERROR([2]基础状态预期!I206*[2]基础状态预期!AC206,0)</f>
        <v>6</v>
      </c>
      <c r="U194" s="137">
        <f>IFERROR([2]基础状态预期!J206*[2]基础状态预期!AD206,0)</f>
        <v>6</v>
      </c>
      <c r="V194" s="82">
        <f>求节点($C$16:$C$22,D$16:D$22,基础状态预期!I206)</f>
        <v>0.34749999999999998</v>
      </c>
      <c r="W194" s="62">
        <f>求节点($C$16:$C$22,E$16:E$22,基础状态预期!J206)</f>
        <v>0.60750000000000004</v>
      </c>
      <c r="X194" s="62">
        <f>求节点($C$16:$C$22,F$16:F$22,基础状态预期!K206)</f>
        <v>0.66468253312040371</v>
      </c>
      <c r="Y194" s="62">
        <f>求节点($C$16:$C$22,G$16:G$22,基础状态预期!L206)</f>
        <v>0.50749999999999995</v>
      </c>
      <c r="Z194" s="139">
        <f>SUMPRODUCT(V194:Y194,基础状态预期!U206:X206)/SUM([2]基础状态预期!$F206:$J206)</f>
        <v>1.2769708885340061</v>
      </c>
      <c r="AA194" s="83"/>
      <c r="AL194" s="141">
        <v>12</v>
      </c>
      <c r="AM194" s="23">
        <v>100</v>
      </c>
      <c r="AN194" s="147">
        <f>求节点($K$5:$K$43,$Z$185:$Z$223,AM194)</f>
        <v>1.72</v>
      </c>
      <c r="AO194" s="147" t="e">
        <f>($AN194-$AN193)*(INDEX([3]超r将兵属性验证!$AC$7:$AC$166,$AM194,1)*[3]战法技能效用!$AB$5+INDEX([3]超r将兵属性验证!$AX$7:$AX$166,$AM194,1)*[3]战法技能效用!$AC$5)+AO193</f>
        <v>#DIV/0!</v>
      </c>
      <c r="AP194" s="26" t="e">
        <f t="shared" si="8"/>
        <v>#DIV/0!</v>
      </c>
      <c r="AT194" s="31">
        <v>100</v>
      </c>
      <c r="AU194" s="26">
        <f>求节点(投放验证!$K$191:$K$229,投放验证!$AB$191:$AB$229,AT194)</f>
        <v>806848</v>
      </c>
    </row>
    <row r="195" spans="10:47" x14ac:dyDescent="0.15">
      <c r="J195" s="133">
        <v>14</v>
      </c>
      <c r="K195" s="62">
        <f>基础状态预期!C207</f>
        <v>68.518369035696878</v>
      </c>
      <c r="L195" s="62">
        <f>IF(基础状态预期!I207="",0,SUMIFS(D$5:D$11,$C$5:$C$11,"&lt;="&amp;基础状态预期!I207))</f>
        <v>64</v>
      </c>
      <c r="M195" s="62">
        <f>IF(基础状态预期!J207="",0,SUMIFS(E$5:E$11,$C$5:$C$11,"&lt;="&amp;基础状态预期!J207))</f>
        <v>32</v>
      </c>
      <c r="N195" s="62">
        <f>IF(基础状态预期!K207="",0,SUMIFS(F$5:F$11,$C$5:$C$11,"&lt;="&amp;基础状态预期!K207))</f>
        <v>8</v>
      </c>
      <c r="O195" s="62">
        <f>IF(基础状态预期!L207="",0,SUMIFS(G$5:G$11,$C$5:$C$11,"&lt;="&amp;基础状态预期!L207))</f>
        <v>1</v>
      </c>
      <c r="P195" s="63"/>
      <c r="Q195" s="62">
        <f>基础状态预期!C207</f>
        <v>68.518369035696878</v>
      </c>
      <c r="R195" s="137">
        <f>IFERROR([2]基础状态预期!G207*[2]基础状态预期!AA207,0)</f>
        <v>0</v>
      </c>
      <c r="S195" s="137">
        <f>IFERROR([2]基础状态预期!H207*[2]基础状态预期!AB207,0)</f>
        <v>0</v>
      </c>
      <c r="T195" s="137">
        <f>IFERROR([2]基础状态预期!I207*[2]基础状态预期!AC207,0)</f>
        <v>4</v>
      </c>
      <c r="U195" s="137">
        <f>IFERROR([2]基础状态预期!J207*[2]基础状态预期!AD207,0)</f>
        <v>8</v>
      </c>
      <c r="V195" s="82">
        <f>求节点($C$16:$C$22,D$16:D$22,基础状态预期!I207)</f>
        <v>0.34749999999999998</v>
      </c>
      <c r="W195" s="62">
        <f>求节点($C$16:$C$22,E$16:E$22,基础状态预期!J207)</f>
        <v>0.60750000000000004</v>
      </c>
      <c r="X195" s="62">
        <f>求节点($C$16:$C$22,F$16:F$22,基础状态预期!K207)</f>
        <v>0.68666115127602323</v>
      </c>
      <c r="Y195" s="62">
        <f>求节点($C$16:$C$22,G$16:G$22,基础状态预期!L207)</f>
        <v>0.50749999999999995</v>
      </c>
      <c r="Z195" s="139">
        <f>SUMPRODUCT(V195:Y195,基础状态预期!U207:X207)/SUM([2]基础状态预期!$F207:$J207)</f>
        <v>1.2240213431553604</v>
      </c>
      <c r="AA195" s="83"/>
      <c r="AL195" s="141">
        <v>13</v>
      </c>
      <c r="AM195" s="142">
        <v>110</v>
      </c>
      <c r="AN195" s="147">
        <f>求节点($K$5:$K$43,$Z$185:$Z$223,AM195)</f>
        <v>1.72</v>
      </c>
      <c r="AO195" s="147" t="e">
        <f>($AN195-$AN194)*(INDEX([3]超r将兵属性验证!$AC$7:$AC$166,$AM195,1)*[3]战法技能效用!$AB$5+INDEX([3]超r将兵属性验证!$AX$7:$AX$166,$AM195,1)*[3]战法技能效用!$AC$5)+AO194</f>
        <v>#DIV/0!</v>
      </c>
      <c r="AP195" s="26" t="e">
        <f t="shared" ref="AP195:AP200" si="9">SUM(AO195:AO195)</f>
        <v>#DIV/0!</v>
      </c>
      <c r="AQ195" s="143"/>
      <c r="AT195" s="142">
        <v>110</v>
      </c>
      <c r="AU195" s="26">
        <f>求节点(投放验证!$K$191:$K$229,投放验证!$AB$191:$AB$229,AT195)</f>
        <v>806848</v>
      </c>
    </row>
    <row r="196" spans="10:47" x14ac:dyDescent="0.15">
      <c r="J196" s="133">
        <v>15</v>
      </c>
      <c r="K196" s="62">
        <f>基础状态预期!C208</f>
        <v>71.7664716439551</v>
      </c>
      <c r="L196" s="62">
        <f>IF(基础状态预期!I208="",0,SUMIFS(D$5:D$11,$C$5:$C$11,"&lt;="&amp;基础状态预期!I208))</f>
        <v>64</v>
      </c>
      <c r="M196" s="62">
        <f>IF(基础状态预期!J208="",0,SUMIFS(E$5:E$11,$C$5:$C$11,"&lt;="&amp;基础状态预期!J208))</f>
        <v>32</v>
      </c>
      <c r="N196" s="62">
        <f>IF(基础状态预期!K208="",0,SUMIFS(F$5:F$11,$C$5:$C$11,"&lt;="&amp;基础状态预期!K208))</f>
        <v>8</v>
      </c>
      <c r="O196" s="62">
        <f>IF(基础状态预期!L208="",0,SUMIFS(G$5:G$11,$C$5:$C$11,"&lt;="&amp;基础状态预期!L208))</f>
        <v>1</v>
      </c>
      <c r="P196" s="63"/>
      <c r="Q196" s="62">
        <f>基础状态预期!C208</f>
        <v>71.7664716439551</v>
      </c>
      <c r="R196" s="137">
        <f>IFERROR([2]基础状态预期!G208*[2]基础状态预期!AA208,0)</f>
        <v>0</v>
      </c>
      <c r="S196" s="137">
        <f>IFERROR([2]基础状态预期!H208*[2]基础状态预期!AB208,0)</f>
        <v>0</v>
      </c>
      <c r="T196" s="137">
        <f>IFERROR([2]基础状态预期!I208*[2]基础状态预期!AC208,0)</f>
        <v>2</v>
      </c>
      <c r="U196" s="137">
        <f>IFERROR([2]基础状态预期!J208*[2]基础状态预期!AD208,0)</f>
        <v>10</v>
      </c>
      <c r="V196" s="82">
        <f>求节点($C$16:$C$22,D$16:D$22,基础状态预期!I208)</f>
        <v>0.34749999999999998</v>
      </c>
      <c r="W196" s="62">
        <f>求节点($C$16:$C$22,E$16:E$22,基础状态预期!J208)</f>
        <v>0.60750000000000004</v>
      </c>
      <c r="X196" s="62">
        <f>求节点($C$16:$C$22,F$16:F$22,基础状态预期!K208)</f>
        <v>0.70380093182038406</v>
      </c>
      <c r="Y196" s="62">
        <f>求节点($C$16:$C$22,G$16:G$22,基础状态预期!L208)</f>
        <v>0.56901230874490849</v>
      </c>
      <c r="Z196" s="139">
        <f>SUMPRODUCT(V196:Y196,基础状态预期!U208:X208)/SUM([2]基础状态预期!$F208:$J208)</f>
        <v>1.2278836995401339</v>
      </c>
      <c r="AA196" s="83"/>
      <c r="AL196" s="141">
        <v>14</v>
      </c>
      <c r="AM196" s="142">
        <v>120</v>
      </c>
      <c r="AN196" s="147">
        <f>求节点($K$5:$K$43,$Z$185:$Z$223,AM196)</f>
        <v>1.72</v>
      </c>
      <c r="AO196" s="147" t="e">
        <f>($AN196-$AN195)*(INDEX([3]超r将兵属性验证!$AC$7:$AC$166,$AM196,1)*[3]战法技能效用!$AB$5+INDEX([3]超r将兵属性验证!$AX$7:$AX$166,$AM196,1)*[3]战法技能效用!$AC$5)+AO195</f>
        <v>#DIV/0!</v>
      </c>
      <c r="AP196" s="26" t="e">
        <f t="shared" si="9"/>
        <v>#DIV/0!</v>
      </c>
      <c r="AQ196" s="143"/>
      <c r="AT196" s="142">
        <v>120</v>
      </c>
      <c r="AU196" s="26">
        <f>求节点(投放验证!$K$191:$K$229,投放验证!$AB$191:$AB$229,AT196)</f>
        <v>806848</v>
      </c>
    </row>
    <row r="197" spans="10:47" x14ac:dyDescent="0.15">
      <c r="J197" s="133">
        <v>16</v>
      </c>
      <c r="K197" s="62">
        <f>基础状态预期!C209</f>
        <v>74.370993278111257</v>
      </c>
      <c r="L197" s="62">
        <f>IF(基础状态预期!I209="",0,SUMIFS(D$5:D$11,$C$5:$C$11,"&lt;="&amp;基础状态预期!I209))</f>
        <v>64</v>
      </c>
      <c r="M197" s="62">
        <f>IF(基础状态预期!J209="",0,SUMIFS(E$5:E$11,$C$5:$C$11,"&lt;="&amp;基础状态预期!J209))</f>
        <v>32</v>
      </c>
      <c r="N197" s="62">
        <f>IF(基础状态预期!K209="",0,SUMIFS(F$5:F$11,$C$5:$C$11,"&lt;="&amp;基础状态预期!K209))</f>
        <v>8</v>
      </c>
      <c r="O197" s="62">
        <f>IF(基础状态预期!L209="",0,SUMIFS(G$5:G$11,$C$5:$C$11,"&lt;="&amp;基础状态预期!L209))</f>
        <v>2</v>
      </c>
      <c r="P197" s="63"/>
      <c r="Q197" s="62">
        <f>基础状态预期!C209</f>
        <v>74.370993278111257</v>
      </c>
      <c r="R197" s="137">
        <f>IFERROR([2]基础状态预期!G209*[2]基础状态预期!AA209,0)</f>
        <v>0</v>
      </c>
      <c r="S197" s="137">
        <f>IFERROR([2]基础状态预期!H209*[2]基础状态预期!AB209,0)</f>
        <v>0</v>
      </c>
      <c r="T197" s="137">
        <f>IFERROR([2]基础状态预期!I209*[2]基础状态预期!AC209,0)</f>
        <v>1</v>
      </c>
      <c r="U197" s="137">
        <f>IFERROR([2]基础状态预期!J209*[2]基础状态预期!AD209,0)</f>
        <v>11</v>
      </c>
      <c r="V197" s="82">
        <f>求节点($C$16:$C$22,D$16:D$22,基础状态预期!I209)</f>
        <v>0.34749999999999998</v>
      </c>
      <c r="W197" s="62">
        <f>求节点($C$16:$C$22,E$16:E$22,基础状态预期!J209)</f>
        <v>0.60750000000000004</v>
      </c>
      <c r="X197" s="62">
        <f>求节点($C$16:$C$22,F$16:F$22,基础状态预期!K209)</f>
        <v>0.720940712364745</v>
      </c>
      <c r="Y197" s="62">
        <f>求节点($C$16:$C$22,G$16:G$22,基础状态预期!L209)</f>
        <v>0.63674857469640689</v>
      </c>
      <c r="Z197" s="139">
        <f>SUMPRODUCT(V197:Y197,基础状态预期!U209:X209)/SUM([2]基础状态预期!$F209:$J209)</f>
        <v>1.3296252411717058</v>
      </c>
      <c r="AA197" s="83"/>
      <c r="AL197" s="141">
        <v>15</v>
      </c>
      <c r="AM197" s="142">
        <v>130</v>
      </c>
      <c r="AN197" s="147">
        <f>求节点($K$5:$K$43,$Z$185:$Z$223,AM197)</f>
        <v>1.72</v>
      </c>
      <c r="AO197" s="147" t="e">
        <f>($AN197-$AN196)*(INDEX([3]超r将兵属性验证!$AC$7:$AC$166,$AM197,1)*[3]战法技能效用!$AB$5+INDEX([3]超r将兵属性验证!$AX$7:$AX$166,$AM197,1)*[3]战法技能效用!$AC$5)+AO196</f>
        <v>#DIV/0!</v>
      </c>
      <c r="AP197" s="26" t="e">
        <f t="shared" si="9"/>
        <v>#DIV/0!</v>
      </c>
      <c r="AQ197" s="143"/>
      <c r="AT197" s="142">
        <v>130</v>
      </c>
      <c r="AU197" s="26">
        <f>求节点(投放验证!$K$191:$K$229,投放验证!$AB$191:$AB$229,AT197)</f>
        <v>806848</v>
      </c>
    </row>
    <row r="198" spans="10:47" x14ac:dyDescent="0.15">
      <c r="J198" s="133">
        <v>17</v>
      </c>
      <c r="K198" s="62">
        <f>基础状态预期!C210</f>
        <v>77.234275947206214</v>
      </c>
      <c r="L198" s="62">
        <f>IF(基础状态预期!I210="",0,SUMIFS(D$5:D$11,$C$5:$C$11,"&lt;="&amp;基础状态预期!I210))</f>
        <v>64</v>
      </c>
      <c r="M198" s="62">
        <f>IF(基础状态预期!J210="",0,SUMIFS(E$5:E$11,$C$5:$C$11,"&lt;="&amp;基础状态预期!J210))</f>
        <v>32</v>
      </c>
      <c r="N198" s="62">
        <f>IF(基础状态预期!K210="",0,SUMIFS(F$5:F$11,$C$5:$C$11,"&lt;="&amp;基础状态预期!K210))</f>
        <v>8</v>
      </c>
      <c r="O198" s="62">
        <f>IF(基础状态预期!L210="",0,SUMIFS(G$5:G$11,$C$5:$C$11,"&lt;="&amp;基础状态预期!L210))</f>
        <v>2</v>
      </c>
      <c r="P198" s="63"/>
      <c r="Q198" s="62">
        <f>基础状态预期!C210</f>
        <v>77.234275947206214</v>
      </c>
      <c r="R198" s="137">
        <f>IFERROR([2]基础状态预期!G210*[2]基础状态预期!AA210,0)</f>
        <v>0</v>
      </c>
      <c r="S198" s="137">
        <f>IFERROR([2]基础状态预期!H210*[2]基础状态预期!AB210,0)</f>
        <v>0</v>
      </c>
      <c r="T198" s="137">
        <f>IFERROR([2]基础状态预期!I210*[2]基础状态预期!AC210,0)</f>
        <v>0</v>
      </c>
      <c r="U198" s="137">
        <f>IFERROR([2]基础状态预期!J210*[2]基础状态预期!AD210,0)</f>
        <v>12</v>
      </c>
      <c r="V198" s="82">
        <f>求节点($C$16:$C$22,D$16:D$22,基础状态预期!I210)</f>
        <v>0.34749999999999998</v>
      </c>
      <c r="W198" s="62">
        <f>求节点($C$16:$C$22,E$16:E$22,基础状态预期!J210)</f>
        <v>0.60750000000000004</v>
      </c>
      <c r="X198" s="62">
        <f>求节点($C$16:$C$22,F$16:F$22,基础状态预期!K210)</f>
        <v>0.7437937530905594</v>
      </c>
      <c r="Y198" s="62">
        <f>求节点($C$16:$C$22,G$16:G$22,基础状态预期!L210)</f>
        <v>0.6997384684616772</v>
      </c>
      <c r="Z198" s="139">
        <f>SUMPRODUCT(V198:Y198,基础状态预期!U210:X210)/SUM([2]基础状态预期!$F210:$J210)</f>
        <v>1.4288471266759426</v>
      </c>
      <c r="AA198" s="83"/>
      <c r="AL198" s="141">
        <v>16</v>
      </c>
      <c r="AM198" s="142">
        <v>140</v>
      </c>
      <c r="AN198" s="147">
        <f>求节点($K$5:$K$43,$Z$185:$Z$223,AM198)</f>
        <v>1.72</v>
      </c>
      <c r="AO198" s="147" t="e">
        <f>($AN198-$AN197)*(INDEX([3]超r将兵属性验证!$AC$7:$AC$166,$AM198,1)*[3]战法技能效用!$AB$5+INDEX([3]超r将兵属性验证!$AX$7:$AX$166,$AM198,1)*[3]战法技能效用!$AC$5)+AO197</f>
        <v>#DIV/0!</v>
      </c>
      <c r="AP198" s="26" t="e">
        <f t="shared" si="9"/>
        <v>#DIV/0!</v>
      </c>
      <c r="AQ198" s="143"/>
      <c r="AT198" s="142">
        <v>140</v>
      </c>
      <c r="AU198" s="26">
        <f>求节点(投放验证!$K$191:$K$229,投放验证!$AB$191:$AB$229,AT198)</f>
        <v>806848</v>
      </c>
    </row>
    <row r="199" spans="10:47" x14ac:dyDescent="0.15">
      <c r="J199" s="133">
        <v>18</v>
      </c>
      <c r="K199" s="62">
        <f>基础状态预期!C211</f>
        <v>79.725666247801229</v>
      </c>
      <c r="L199" s="62">
        <f>IF(基础状态预期!I211="",0,SUMIFS(D$5:D$11,$C$5:$C$11,"&lt;="&amp;基础状态预期!I211))</f>
        <v>64</v>
      </c>
      <c r="M199" s="62">
        <f>IF(基础状态预期!J211="",0,SUMIFS(E$5:E$11,$C$5:$C$11,"&lt;="&amp;基础状态预期!J211))</f>
        <v>32</v>
      </c>
      <c r="N199" s="62">
        <f>IF(基础状态预期!K211="",0,SUMIFS(F$5:F$11,$C$5:$C$11,"&lt;="&amp;基础状态预期!K211))</f>
        <v>16</v>
      </c>
      <c r="O199" s="62">
        <f>IF(基础状态预期!L211="",0,SUMIFS(G$5:G$11,$C$5:$C$11,"&lt;="&amp;基础状态预期!L211))</f>
        <v>4</v>
      </c>
      <c r="P199" s="63"/>
      <c r="Q199" s="62">
        <f>基础状态预期!C211</f>
        <v>79.725666247801229</v>
      </c>
      <c r="R199" s="137">
        <f>IFERROR([2]基础状态预期!G211*[2]基础状态预期!AA211,0)</f>
        <v>0</v>
      </c>
      <c r="S199" s="137">
        <f>IFERROR([2]基础状态预期!H211*[2]基础状态预期!AB211,0)</f>
        <v>0</v>
      </c>
      <c r="T199" s="137">
        <f>IFERROR([2]基础状态预期!I211*[2]基础状态预期!AC211,0)</f>
        <v>0</v>
      </c>
      <c r="U199" s="137">
        <f>IFERROR([2]基础状态预期!J211*[2]基础状态预期!AD211,0)</f>
        <v>12</v>
      </c>
      <c r="V199" s="82">
        <f>求节点($C$16:$C$22,D$16:D$22,基础状态预期!I211)</f>
        <v>0.34749999999999998</v>
      </c>
      <c r="W199" s="62">
        <f>求节点($C$16:$C$22,E$16:E$22,基础状态预期!J211)</f>
        <v>0.60750000000000004</v>
      </c>
      <c r="X199" s="62">
        <f>求节点($C$16:$C$22,F$16:F$22,基础状态预期!K211)</f>
        <v>0.745</v>
      </c>
      <c r="Y199" s="62">
        <f>求节点($C$16:$C$22,G$16:G$22,基础状态预期!L211)</f>
        <v>0.73761418111347365</v>
      </c>
      <c r="Z199" s="139">
        <f>SUMPRODUCT(V199:Y199,基础状态预期!U211:X211)/SUM([2]基础状态预期!$F211:$J211)</f>
        <v>1.4801522414846315</v>
      </c>
      <c r="AA199" s="83"/>
      <c r="AL199" s="141">
        <v>17</v>
      </c>
      <c r="AM199" s="142">
        <v>150</v>
      </c>
      <c r="AN199" s="147">
        <f>求节点($K$5:$K$43,$Z$185:$Z$223,AM199)</f>
        <v>1.72</v>
      </c>
      <c r="AO199" s="147" t="e">
        <f>($AN199-$AN198)*(INDEX([3]超r将兵属性验证!$AC$7:$AC$166,$AM199,1)*[3]战法技能效用!$AB$5+INDEX([3]超r将兵属性验证!$AX$7:$AX$166,$AM199,1)*[3]战法技能效用!$AC$5)+AO198</f>
        <v>#DIV/0!</v>
      </c>
      <c r="AP199" s="26" t="e">
        <f t="shared" si="9"/>
        <v>#DIV/0!</v>
      </c>
      <c r="AQ199" s="143"/>
      <c r="AT199" s="142">
        <v>150</v>
      </c>
      <c r="AU199" s="26">
        <f>求节点(投放验证!$K$191:$K$229,投放验证!$AB$191:$AB$229,AT199)</f>
        <v>806848</v>
      </c>
    </row>
    <row r="200" spans="10:47" x14ac:dyDescent="0.15">
      <c r="J200" s="133">
        <v>19</v>
      </c>
      <c r="K200" s="62">
        <f>基础状态预期!C212</f>
        <v>81.863982387630472</v>
      </c>
      <c r="L200" s="62">
        <f>IF(基础状态预期!I212="",0,SUMIFS(D$5:D$11,$C$5:$C$11,"&lt;="&amp;基础状态预期!I212))</f>
        <v>64</v>
      </c>
      <c r="M200" s="62">
        <f>IF(基础状态预期!J212="",0,SUMIFS(E$5:E$11,$C$5:$C$11,"&lt;="&amp;基础状态预期!J212))</f>
        <v>32</v>
      </c>
      <c r="N200" s="62">
        <f>IF(基础状态预期!K212="",0,SUMIFS(F$5:F$11,$C$5:$C$11,"&lt;="&amp;基础状态预期!K212))</f>
        <v>16</v>
      </c>
      <c r="O200" s="62">
        <f>IF(基础状态预期!L212="",0,SUMIFS(G$5:G$11,$C$5:$C$11,"&lt;="&amp;基础状态预期!L212))</f>
        <v>4</v>
      </c>
      <c r="P200" s="63"/>
      <c r="Q200" s="62">
        <f>基础状态预期!C212</f>
        <v>81.863982387630472</v>
      </c>
      <c r="R200" s="137">
        <f>IFERROR([2]基础状态预期!G212*[2]基础状态预期!AA212,0)</f>
        <v>0</v>
      </c>
      <c r="S200" s="137">
        <f>IFERROR([2]基础状态预期!H212*[2]基础状态预期!AB212,0)</f>
        <v>0</v>
      </c>
      <c r="T200" s="137">
        <f>IFERROR([2]基础状态预期!I212*[2]基础状态预期!AC212,0)</f>
        <v>0</v>
      </c>
      <c r="U200" s="137">
        <f>IFERROR([2]基础状态预期!J212*[2]基础状态预期!AD212,0)</f>
        <v>12</v>
      </c>
      <c r="V200" s="82">
        <f>求节点($C$16:$C$22,D$16:D$22,基础状态预期!I212)</f>
        <v>0.34749999999999998</v>
      </c>
      <c r="W200" s="62">
        <f>求节点($C$16:$C$22,E$16:E$22,基础状态预期!J212)</f>
        <v>0.60750000000000004</v>
      </c>
      <c r="X200" s="62">
        <f>求节点($C$16:$C$22,F$16:F$22,基础状态预期!K212)</f>
        <v>0.745</v>
      </c>
      <c r="Y200" s="62">
        <f>求节点($C$16:$C$22,G$16:G$22,基础状态预期!L212)</f>
        <v>0.76910912799610875</v>
      </c>
      <c r="Z200" s="139">
        <f>SUMPRODUCT(V200:Y200,基础状态预期!U212:X212)/SUM([2]基础状态预期!$F212:$J212)</f>
        <v>1.5221455039948115</v>
      </c>
      <c r="AA200" s="83"/>
      <c r="AL200" s="141">
        <v>18</v>
      </c>
      <c r="AM200" s="142">
        <v>160</v>
      </c>
      <c r="AN200" s="147">
        <f>求节点($K$5:$K$43,$Z$185:$Z$223,AM200)</f>
        <v>1.72</v>
      </c>
      <c r="AO200" s="147" t="e">
        <f>($AN200-$AN199)*(INDEX([3]超r将兵属性验证!$AC$7:$AC$166,$AM200,1)*[3]战法技能效用!$AB$5+INDEX([3]超r将兵属性验证!$AX$7:$AX$166,$AM200,1)*[3]战法技能效用!$AC$5)+AO199</f>
        <v>#DIV/0!</v>
      </c>
      <c r="AP200" s="26" t="e">
        <f t="shared" si="9"/>
        <v>#DIV/0!</v>
      </c>
      <c r="AQ200" s="143"/>
      <c r="AT200" s="142">
        <v>160</v>
      </c>
      <c r="AU200" s="26">
        <f>求节点(投放验证!$K$191:$K$229,投放验证!$AB$191:$AB$229,AT200)</f>
        <v>806848</v>
      </c>
    </row>
    <row r="201" spans="10:47" x14ac:dyDescent="0.15">
      <c r="J201" s="133">
        <v>20</v>
      </c>
      <c r="K201" s="132">
        <f>基础状态预期!C213</f>
        <v>83.667042947574714</v>
      </c>
      <c r="L201" s="132">
        <f>IF(基础状态预期!I213="",0,SUMIFS(D$5:D$11,$C$5:$C$11,"&lt;="&amp;基础状态预期!I213))</f>
        <v>64</v>
      </c>
      <c r="M201" s="132">
        <f>IF(基础状态预期!J213="",0,SUMIFS(E$5:E$11,$C$5:$C$11,"&lt;="&amp;基础状态预期!J213))</f>
        <v>32</v>
      </c>
      <c r="N201" s="132">
        <f>IF(基础状态预期!K213="",0,SUMIFS(F$5:F$11,$C$5:$C$11,"&lt;="&amp;基础状态预期!K213))</f>
        <v>16</v>
      </c>
      <c r="O201" s="132">
        <f>IF(基础状态预期!L213="",0,SUMIFS(G$5:G$11,$C$5:$C$11,"&lt;="&amp;基础状态预期!L213))</f>
        <v>4</v>
      </c>
      <c r="P201" s="131"/>
      <c r="Q201" s="132">
        <f>基础状态预期!C213</f>
        <v>83.667042947574714</v>
      </c>
      <c r="R201" s="137">
        <f>IFERROR([2]基础状态预期!G213*[2]基础状态预期!AA213,0)</f>
        <v>0</v>
      </c>
      <c r="S201" s="137">
        <f>IFERROR([2]基础状态预期!H213*[2]基础状态预期!AB213,0)</f>
        <v>0</v>
      </c>
      <c r="T201" s="137">
        <f>IFERROR([2]基础状态预期!I213*[2]基础状态预期!AC213,0)</f>
        <v>0</v>
      </c>
      <c r="U201" s="137">
        <f>IFERROR([2]基础状态预期!J213*[2]基础状态预期!AD213,0)</f>
        <v>12</v>
      </c>
      <c r="V201" s="132">
        <f>求节点($C$16:$C$22,D$16:D$22,基础状态预期!I213)</f>
        <v>0.34749999999999998</v>
      </c>
      <c r="W201" s="132">
        <f>求节点($C$16:$C$22,E$16:E$22,基础状态预期!J213)</f>
        <v>0.60750000000000004</v>
      </c>
      <c r="X201" s="132">
        <f>求节点($C$16:$C$22,F$16:F$22,基础状态预期!K213)</f>
        <v>0.745</v>
      </c>
      <c r="Y201" s="132">
        <f>求节点($C$16:$C$22,G$16:G$22,基础状态预期!L213)</f>
        <v>0.80029839685670046</v>
      </c>
      <c r="Z201" s="139">
        <f>SUMPRODUCT(V201:Y201,基础状态预期!U213:X213)/SUM([2]基础状态预期!$F213:$J213)</f>
        <v>1.5637311958089339</v>
      </c>
      <c r="AA201" s="133"/>
      <c r="AL201" s="141">
        <v>19</v>
      </c>
    </row>
    <row r="202" spans="10:47" x14ac:dyDescent="0.15">
      <c r="J202" s="133">
        <v>21</v>
      </c>
      <c r="K202" s="132">
        <f>基础状态预期!C214</f>
        <v>86.154780808490059</v>
      </c>
      <c r="L202" s="132">
        <f>IF(基础状态预期!I214="",0,SUMIFS(D$5:D$11,$C$5:$C$11,"&lt;="&amp;基础状态预期!I214))</f>
        <v>64</v>
      </c>
      <c r="M202" s="132">
        <f>IF(基础状态预期!J214="",0,SUMIFS(E$5:E$11,$C$5:$C$11,"&lt;="&amp;基础状态预期!J214))</f>
        <v>32</v>
      </c>
      <c r="N202" s="132">
        <f>IF(基础状态预期!K214="",0,SUMIFS(F$5:F$11,$C$5:$C$11,"&lt;="&amp;基础状态预期!K214))</f>
        <v>16</v>
      </c>
      <c r="O202" s="132">
        <f>IF(基础状态预期!L214="",0,SUMIFS(G$5:G$11,$C$5:$C$11,"&lt;="&amp;基础状态预期!L214))</f>
        <v>8</v>
      </c>
      <c r="P202" s="131"/>
      <c r="Q202" s="132">
        <f>基础状态预期!C214</f>
        <v>86.154780808490059</v>
      </c>
      <c r="R202" s="137">
        <f>IFERROR([2]基础状态预期!G214*[2]基础状态预期!AA214,0)</f>
        <v>0</v>
      </c>
      <c r="S202" s="137">
        <f>IFERROR([2]基础状态预期!H214*[2]基础状态预期!AB214,0)</f>
        <v>0</v>
      </c>
      <c r="T202" s="137">
        <f>IFERROR([2]基础状态预期!I214*[2]基础状态预期!AC214,0)</f>
        <v>0</v>
      </c>
      <c r="U202" s="137">
        <f>IFERROR([2]基础状态预期!J214*[2]基础状态预期!AD214,0)</f>
        <v>12</v>
      </c>
      <c r="V202" s="132">
        <f>求节点($C$16:$C$22,D$16:D$22,基础状态预期!I214)</f>
        <v>0.34749999999999998</v>
      </c>
      <c r="W202" s="132">
        <f>求节点($C$16:$C$22,E$16:E$22,基础状态预期!J214)</f>
        <v>0.60750000000000004</v>
      </c>
      <c r="X202" s="132">
        <f>求节点($C$16:$C$22,F$16:F$22,基础状态预期!K214)</f>
        <v>0.745</v>
      </c>
      <c r="Y202" s="132">
        <f>求节点($C$16:$C$22,G$16:G$22,基础状态预期!L214)</f>
        <v>0.83061209948708603</v>
      </c>
      <c r="Z202" s="139">
        <f>SUMPRODUCT(V202:Y202,基础状态预期!U214:X214)/SUM([2]基础状态预期!$F214:$J214)</f>
        <v>1.6041494659827815</v>
      </c>
      <c r="AA202" s="133"/>
      <c r="AL202" s="141">
        <v>20</v>
      </c>
      <c r="AT202" s="28"/>
    </row>
    <row r="203" spans="10:47" x14ac:dyDescent="0.15">
      <c r="J203" s="133">
        <v>22</v>
      </c>
      <c r="K203" s="132">
        <f>基础状态预期!C215</f>
        <v>90.480184629206022</v>
      </c>
      <c r="L203" s="132">
        <f>IF(基础状态预期!I215="",0,SUMIFS(D$5:D$11,$C$5:$C$11,"&lt;="&amp;基础状态预期!I215))</f>
        <v>64</v>
      </c>
      <c r="M203" s="132">
        <f>IF(基础状态预期!J215="",0,SUMIFS(E$5:E$11,$C$5:$C$11,"&lt;="&amp;基础状态预期!J215))</f>
        <v>32</v>
      </c>
      <c r="N203" s="132">
        <f>IF(基础状态预期!K215="",0,SUMIFS(F$5:F$11,$C$5:$C$11,"&lt;="&amp;基础状态预期!K215))</f>
        <v>16</v>
      </c>
      <c r="O203" s="132">
        <f>IF(基础状态预期!L215="",0,SUMIFS(G$5:G$11,$C$5:$C$11,"&lt;="&amp;基础状态预期!L215))</f>
        <v>8</v>
      </c>
      <c r="P203" s="131"/>
      <c r="Q203" s="132">
        <f>基础状态预期!C215</f>
        <v>90.480184629206022</v>
      </c>
      <c r="R203" s="137">
        <f>IFERROR([2]基础状态预期!G215*[2]基础状态预期!AA215,0)</f>
        <v>0</v>
      </c>
      <c r="S203" s="137">
        <f>IFERROR([2]基础状态预期!H215*[2]基础状态预期!AB215,0)</f>
        <v>0</v>
      </c>
      <c r="T203" s="137">
        <f>IFERROR([2]基础状态预期!I215*[2]基础状态预期!AC215,0)</f>
        <v>0</v>
      </c>
      <c r="U203" s="137">
        <f>IFERROR([2]基础状态预期!J215*[2]基础状态预期!AD215,0)</f>
        <v>12</v>
      </c>
      <c r="V203" s="132">
        <f>求节点($C$16:$C$22,D$16:D$22,基础状态预期!I215)</f>
        <v>0.34749999999999998</v>
      </c>
      <c r="W203" s="132">
        <f>求节点($C$16:$C$22,E$16:E$22,基础状态预期!J215)</f>
        <v>0.60750000000000004</v>
      </c>
      <c r="X203" s="132">
        <f>求节点($C$16:$C$22,F$16:F$22,基础状态预期!K215)</f>
        <v>0.745</v>
      </c>
      <c r="Y203" s="132">
        <f>求节点($C$16:$C$22,G$16:G$22,基础状态预期!L215)</f>
        <v>0.87651612542250612</v>
      </c>
      <c r="Z203" s="139">
        <f>SUMPRODUCT(V203:Y203,基础状态预期!U215:X215)/SUM([2]基础状态预期!$F215:$J215)</f>
        <v>1.6653548338966748</v>
      </c>
      <c r="AA203" s="133"/>
      <c r="AL203" s="141">
        <v>21</v>
      </c>
      <c r="AT203" s="28"/>
    </row>
    <row r="204" spans="10:47" x14ac:dyDescent="0.15">
      <c r="J204" s="133">
        <v>23</v>
      </c>
      <c r="K204" s="132">
        <f>基础状态预期!C216</f>
        <v>93.6774218048877</v>
      </c>
      <c r="L204" s="132">
        <f>IF(基础状态预期!I216="",0,SUMIFS(D$5:D$11,$C$5:$C$11,"&lt;="&amp;基础状态预期!I216))</f>
        <v>64</v>
      </c>
      <c r="M204" s="132">
        <f>IF(基础状态预期!J216="",0,SUMIFS(E$5:E$11,$C$5:$C$11,"&lt;="&amp;基础状态预期!J216))</f>
        <v>32</v>
      </c>
      <c r="N204" s="132">
        <f>IF(基础状态预期!K216="",0,SUMIFS(F$5:F$11,$C$5:$C$11,"&lt;="&amp;基础状态预期!K216))</f>
        <v>16</v>
      </c>
      <c r="O204" s="132">
        <f>IF(基础状态预期!L216="",0,SUMIFS(G$5:G$11,$C$5:$C$11,"&lt;="&amp;基础状态预期!L216))</f>
        <v>16</v>
      </c>
      <c r="P204" s="131"/>
      <c r="Q204" s="132">
        <f>基础状态预期!C216</f>
        <v>93.6774218048877</v>
      </c>
      <c r="R204" s="137">
        <f>IFERROR([2]基础状态预期!G216*[2]基础状态预期!AA216,0)</f>
        <v>0</v>
      </c>
      <c r="S204" s="137">
        <f>IFERROR([2]基础状态预期!H216*[2]基础状态预期!AB216,0)</f>
        <v>0</v>
      </c>
      <c r="T204" s="137">
        <f>IFERROR([2]基础状态预期!I216*[2]基础状态预期!AC216,0)</f>
        <v>0</v>
      </c>
      <c r="U204" s="137">
        <f>IFERROR([2]基础状态预期!J216*[2]基础状态预期!AD216,0)</f>
        <v>12</v>
      </c>
      <c r="V204" s="132">
        <f>求节点($C$16:$C$22,D$16:D$22,基础状态预期!I216)</f>
        <v>0.34749999999999998</v>
      </c>
      <c r="W204" s="132">
        <f>求节点($C$16:$C$22,E$16:E$22,基础状态预期!J216)</f>
        <v>0.60750000000000004</v>
      </c>
      <c r="X204" s="132">
        <f>求节点($C$16:$C$22,F$16:F$22,基础状态预期!K216)</f>
        <v>0.745</v>
      </c>
      <c r="Y204" s="132">
        <f>求节点($C$16:$C$22,G$16:G$22,基础状态预期!L216)</f>
        <v>0.91749999999999998</v>
      </c>
      <c r="Z204" s="139">
        <f>SUMPRODUCT(V204:Y204,基础状态预期!U216:X216)/SUM([2]基础状态预期!$F216:$J216)</f>
        <v>1.72</v>
      </c>
      <c r="AA204" s="133"/>
      <c r="AL204" s="141">
        <v>22</v>
      </c>
    </row>
    <row r="205" spans="10:47" x14ac:dyDescent="0.15">
      <c r="J205" s="133">
        <v>24</v>
      </c>
      <c r="K205" s="132">
        <f>基础状态预期!C217</f>
        <v>97.125654465362558</v>
      </c>
      <c r="L205" s="132">
        <f>IF(基础状态预期!I217="",0,SUMIFS(D$5:D$11,$C$5:$C$11,"&lt;="&amp;基础状态预期!I217))</f>
        <v>64</v>
      </c>
      <c r="M205" s="132">
        <f>IF(基础状态预期!J217="",0,SUMIFS(E$5:E$11,$C$5:$C$11,"&lt;="&amp;基础状态预期!J217))</f>
        <v>32</v>
      </c>
      <c r="N205" s="132">
        <f>IF(基础状态预期!K217="",0,SUMIFS(F$5:F$11,$C$5:$C$11,"&lt;="&amp;基础状态预期!K217))</f>
        <v>16</v>
      </c>
      <c r="O205" s="132">
        <f>IF(基础状态预期!L217="",0,SUMIFS(G$5:G$11,$C$5:$C$11,"&lt;="&amp;基础状态预期!L217))</f>
        <v>16</v>
      </c>
      <c r="P205" s="131"/>
      <c r="Q205" s="132">
        <f>基础状态预期!C217</f>
        <v>97.125654465362558</v>
      </c>
      <c r="R205" s="137">
        <f>IFERROR([2]基础状态预期!G217*[2]基础状态预期!AA217,0)</f>
        <v>0</v>
      </c>
      <c r="S205" s="137">
        <f>IFERROR([2]基础状态预期!H217*[2]基础状态预期!AB217,0)</f>
        <v>0</v>
      </c>
      <c r="T205" s="137">
        <f>IFERROR([2]基础状态预期!I217*[2]基础状态预期!AC217,0)</f>
        <v>0</v>
      </c>
      <c r="U205" s="137">
        <f>IFERROR([2]基础状态预期!J217*[2]基础状态预期!AD217,0)</f>
        <v>12</v>
      </c>
      <c r="V205" s="132">
        <f>求节点($C$16:$C$22,D$16:D$22,基础状态预期!I217)</f>
        <v>0.34749999999999998</v>
      </c>
      <c r="W205" s="132">
        <f>求节点($C$16:$C$22,E$16:E$22,基础状态预期!J217)</f>
        <v>0.60750000000000004</v>
      </c>
      <c r="X205" s="132">
        <f>求节点($C$16:$C$22,F$16:F$22,基础状态预期!K217)</f>
        <v>0.745</v>
      </c>
      <c r="Y205" s="132">
        <f>求节点($C$16:$C$22,G$16:G$22,基础状态预期!L217)</f>
        <v>0.91749999999999998</v>
      </c>
      <c r="Z205" s="139">
        <f>SUMPRODUCT(V205:Y205,基础状态预期!U217:X217)/SUM([2]基础状态预期!$F217:$J217)</f>
        <v>1.72</v>
      </c>
      <c r="AA205" s="133"/>
      <c r="AL205" s="141">
        <v>23</v>
      </c>
    </row>
    <row r="206" spans="10:47" x14ac:dyDescent="0.15">
      <c r="J206" s="133">
        <v>25</v>
      </c>
      <c r="K206" s="132">
        <f>基础状态预期!C218</f>
        <v>100.89689545435591</v>
      </c>
      <c r="L206" s="132">
        <f>IF(基础状态预期!I218="",0,SUMIFS(D$5:D$11,$C$5:$C$11,"&lt;="&amp;基础状态预期!I218))</f>
        <v>64</v>
      </c>
      <c r="M206" s="132">
        <f>IF(基础状态预期!J218="",0,SUMIFS(E$5:E$11,$C$5:$C$11,"&lt;="&amp;基础状态预期!J218))</f>
        <v>32</v>
      </c>
      <c r="N206" s="132">
        <f>IF(基础状态预期!K218="",0,SUMIFS(F$5:F$11,$C$5:$C$11,"&lt;="&amp;基础状态预期!K218))</f>
        <v>16</v>
      </c>
      <c r="O206" s="132">
        <f>IF(基础状态预期!L218="",0,SUMIFS(G$5:G$11,$C$5:$C$11,"&lt;="&amp;基础状态预期!L218))</f>
        <v>16</v>
      </c>
      <c r="P206" s="131"/>
      <c r="Q206" s="132">
        <f>基础状态预期!C218</f>
        <v>100.89689545435591</v>
      </c>
      <c r="R206" s="137">
        <f>IFERROR([2]基础状态预期!G218*[2]基础状态预期!AA218,0)</f>
        <v>0</v>
      </c>
      <c r="S206" s="137">
        <f>IFERROR([2]基础状态预期!H218*[2]基础状态预期!AB218,0)</f>
        <v>0</v>
      </c>
      <c r="T206" s="137">
        <f>IFERROR([2]基础状态预期!I218*[2]基础状态预期!AC218,0)</f>
        <v>0</v>
      </c>
      <c r="U206" s="137">
        <f>IFERROR([2]基础状态预期!J218*[2]基础状态预期!AD218,0)</f>
        <v>12</v>
      </c>
      <c r="V206" s="132">
        <f>求节点($C$16:$C$22,D$16:D$22,基础状态预期!I218)</f>
        <v>0.34749999999999998</v>
      </c>
      <c r="W206" s="132">
        <f>求节点($C$16:$C$22,E$16:E$22,基础状态预期!J218)</f>
        <v>0.60750000000000004</v>
      </c>
      <c r="X206" s="132">
        <f>求节点($C$16:$C$22,F$16:F$22,基础状态预期!K218)</f>
        <v>0.745</v>
      </c>
      <c r="Y206" s="132">
        <f>求节点($C$16:$C$22,G$16:G$22,基础状态预期!L218)</f>
        <v>0.91749999999999998</v>
      </c>
      <c r="Z206" s="139">
        <f>SUMPRODUCT(V206:Y206,基础状态预期!U218:X218)/SUM([2]基础状态预期!$F218:$J218)</f>
        <v>1.72</v>
      </c>
      <c r="AA206" s="133"/>
      <c r="AL206" s="141">
        <v>24</v>
      </c>
    </row>
    <row r="207" spans="10:47" x14ac:dyDescent="0.15">
      <c r="J207" s="133">
        <v>26</v>
      </c>
      <c r="K207" s="132">
        <f>基础状态预期!C219</f>
        <v>104.52148587104635</v>
      </c>
      <c r="L207" s="132">
        <f>IF(基础状态预期!I219="",0,SUMIFS(D$5:D$11,$C$5:$C$11,"&lt;="&amp;基础状态预期!I219))</f>
        <v>64</v>
      </c>
      <c r="M207" s="132">
        <f>IF(基础状态预期!J219="",0,SUMIFS(E$5:E$11,$C$5:$C$11,"&lt;="&amp;基础状态预期!J219))</f>
        <v>32</v>
      </c>
      <c r="N207" s="132">
        <f>IF(基础状态预期!K219="",0,SUMIFS(F$5:F$11,$C$5:$C$11,"&lt;="&amp;基础状态预期!K219))</f>
        <v>16</v>
      </c>
      <c r="O207" s="132">
        <f>IF(基础状态预期!L219="",0,SUMIFS(G$5:G$11,$C$5:$C$11,"&lt;="&amp;基础状态预期!L219))</f>
        <v>16</v>
      </c>
      <c r="P207" s="131"/>
      <c r="Q207" s="132">
        <f>基础状态预期!C219</f>
        <v>104.52148587104635</v>
      </c>
      <c r="R207" s="137">
        <f>IFERROR([2]基础状态预期!G219*[2]基础状态预期!AA219,0)</f>
        <v>0</v>
      </c>
      <c r="S207" s="137">
        <f>IFERROR([2]基础状态预期!H219*[2]基础状态预期!AB219,0)</f>
        <v>0</v>
      </c>
      <c r="T207" s="137">
        <f>IFERROR([2]基础状态预期!I219*[2]基础状态预期!AC219,0)</f>
        <v>0</v>
      </c>
      <c r="U207" s="137">
        <f>IFERROR([2]基础状态预期!J219*[2]基础状态预期!AD219,0)</f>
        <v>12</v>
      </c>
      <c r="V207" s="132">
        <f>求节点($C$16:$C$22,D$16:D$22,基础状态预期!I219)</f>
        <v>0.34749999999999998</v>
      </c>
      <c r="W207" s="132">
        <f>求节点($C$16:$C$22,E$16:E$22,基础状态预期!J219)</f>
        <v>0.60750000000000004</v>
      </c>
      <c r="X207" s="132">
        <f>求节点($C$16:$C$22,F$16:F$22,基础状态预期!K219)</f>
        <v>0.745</v>
      </c>
      <c r="Y207" s="132">
        <f>求节点($C$16:$C$22,G$16:G$22,基础状态预期!L219)</f>
        <v>0.91749999999999998</v>
      </c>
      <c r="Z207" s="139">
        <f>SUMPRODUCT(V207:Y207,基础状态预期!U219:X219)/SUM([2]基础状态预期!$F219:$J219)</f>
        <v>1.72</v>
      </c>
      <c r="AA207" s="133"/>
      <c r="AL207" s="141">
        <v>25</v>
      </c>
    </row>
    <row r="208" spans="10:47" x14ac:dyDescent="0.15">
      <c r="J208" s="133">
        <v>27</v>
      </c>
      <c r="K208" s="132">
        <f>基础状态预期!C220</f>
        <v>108.05586950728798</v>
      </c>
      <c r="L208" s="132">
        <f>IF(基础状态预期!I220="",0,SUMIFS(D$5:D$11,$C$5:$C$11,"&lt;="&amp;基础状态预期!I220))</f>
        <v>64</v>
      </c>
      <c r="M208" s="132">
        <f>IF(基础状态预期!J220="",0,SUMIFS(E$5:E$11,$C$5:$C$11,"&lt;="&amp;基础状态预期!J220))</f>
        <v>32</v>
      </c>
      <c r="N208" s="132">
        <f>IF(基础状态预期!K220="",0,SUMIFS(F$5:F$11,$C$5:$C$11,"&lt;="&amp;基础状态预期!K220))</f>
        <v>16</v>
      </c>
      <c r="O208" s="132">
        <f>IF(基础状态预期!L220="",0,SUMIFS(G$5:G$11,$C$5:$C$11,"&lt;="&amp;基础状态预期!L220))</f>
        <v>16</v>
      </c>
      <c r="P208" s="131"/>
      <c r="Q208" s="132">
        <f>基础状态预期!C220</f>
        <v>108.05586950728798</v>
      </c>
      <c r="R208" s="137">
        <f>IFERROR([2]基础状态预期!G220*[2]基础状态预期!AA220,0)</f>
        <v>0</v>
      </c>
      <c r="S208" s="137">
        <f>IFERROR([2]基础状态预期!H220*[2]基础状态预期!AB220,0)</f>
        <v>0</v>
      </c>
      <c r="T208" s="137">
        <f>IFERROR([2]基础状态预期!I220*[2]基础状态预期!AC220,0)</f>
        <v>0</v>
      </c>
      <c r="U208" s="137">
        <f>IFERROR([2]基础状态预期!J220*[2]基础状态预期!AD220,0)</f>
        <v>12</v>
      </c>
      <c r="V208" s="132">
        <f>求节点($C$16:$C$22,D$16:D$22,基础状态预期!I220)</f>
        <v>0.34749999999999998</v>
      </c>
      <c r="W208" s="132">
        <f>求节点($C$16:$C$22,E$16:E$22,基础状态预期!J220)</f>
        <v>0.60750000000000004</v>
      </c>
      <c r="X208" s="132">
        <f>求节点($C$16:$C$22,F$16:F$22,基础状态预期!K220)</f>
        <v>0.745</v>
      </c>
      <c r="Y208" s="132">
        <f>求节点($C$16:$C$22,G$16:G$22,基础状态预期!L220)</f>
        <v>0.91749999999999998</v>
      </c>
      <c r="Z208" s="139">
        <f>SUMPRODUCT(V208:Y208,基础状态预期!U220:X220)/SUM([2]基础状态预期!$F220:$J220)</f>
        <v>1.72</v>
      </c>
      <c r="AA208" s="133"/>
      <c r="AL208" s="141">
        <v>26</v>
      </c>
    </row>
    <row r="209" spans="10:38" x14ac:dyDescent="0.15">
      <c r="J209" s="133">
        <v>28</v>
      </c>
      <c r="K209" s="132">
        <f>基础状态预期!C221</f>
        <v>111.54601176466306</v>
      </c>
      <c r="L209" s="132">
        <f>IF(基础状态预期!I221="",0,SUMIFS(D$5:D$11,$C$5:$C$11,"&lt;="&amp;基础状态预期!I221))</f>
        <v>64</v>
      </c>
      <c r="M209" s="132">
        <f>IF(基础状态预期!J221="",0,SUMIFS(E$5:E$11,$C$5:$C$11,"&lt;="&amp;基础状态预期!J221))</f>
        <v>32</v>
      </c>
      <c r="N209" s="132">
        <f>IF(基础状态预期!K221="",0,SUMIFS(F$5:F$11,$C$5:$C$11,"&lt;="&amp;基础状态预期!K221))</f>
        <v>16</v>
      </c>
      <c r="O209" s="132">
        <f>IF(基础状态预期!L221="",0,SUMIFS(G$5:G$11,$C$5:$C$11,"&lt;="&amp;基础状态预期!L221))</f>
        <v>16</v>
      </c>
      <c r="P209" s="131"/>
      <c r="Q209" s="132">
        <f>基础状态预期!C221</f>
        <v>111.54601176466306</v>
      </c>
      <c r="R209" s="137">
        <f>IFERROR([2]基础状态预期!G221*[2]基础状态预期!AA221,0)</f>
        <v>0</v>
      </c>
      <c r="S209" s="137">
        <f>IFERROR([2]基础状态预期!H221*[2]基础状态预期!AB221,0)</f>
        <v>0</v>
      </c>
      <c r="T209" s="137">
        <f>IFERROR([2]基础状态预期!I221*[2]基础状态预期!AC221,0)</f>
        <v>0</v>
      </c>
      <c r="U209" s="137">
        <f>IFERROR([2]基础状态预期!J221*[2]基础状态预期!AD221,0)</f>
        <v>12</v>
      </c>
      <c r="V209" s="132">
        <f>求节点($C$16:$C$22,D$16:D$22,基础状态预期!I221)</f>
        <v>0.34749999999999998</v>
      </c>
      <c r="W209" s="132">
        <f>求节点($C$16:$C$22,E$16:E$22,基础状态预期!J221)</f>
        <v>0.60750000000000004</v>
      </c>
      <c r="X209" s="132">
        <f>求节点($C$16:$C$22,F$16:F$22,基础状态预期!K221)</f>
        <v>0.745</v>
      </c>
      <c r="Y209" s="132">
        <f>求节点($C$16:$C$22,G$16:G$22,基础状态预期!L221)</f>
        <v>0.91749999999999998</v>
      </c>
      <c r="Z209" s="139">
        <f>SUMPRODUCT(V209:Y209,基础状态预期!U221:X221)/SUM([2]基础状态预期!$F221:$J221)</f>
        <v>1.72</v>
      </c>
      <c r="AA209" s="133"/>
      <c r="AL209" s="141">
        <v>27</v>
      </c>
    </row>
    <row r="210" spans="10:38" x14ac:dyDescent="0.15">
      <c r="J210" s="133">
        <v>29</v>
      </c>
      <c r="K210" s="132">
        <f>基础状态预期!C222</f>
        <v>115.20444967370992</v>
      </c>
      <c r="L210" s="132">
        <f>IF(基础状态预期!I222="",0,SUMIFS(D$5:D$11,$C$5:$C$11,"&lt;="&amp;基础状态预期!I222))</f>
        <v>64</v>
      </c>
      <c r="M210" s="132">
        <f>IF(基础状态预期!J222="",0,SUMIFS(E$5:E$11,$C$5:$C$11,"&lt;="&amp;基础状态预期!J222))</f>
        <v>32</v>
      </c>
      <c r="N210" s="132">
        <f>IF(基础状态预期!K222="",0,SUMIFS(F$5:F$11,$C$5:$C$11,"&lt;="&amp;基础状态预期!K222))</f>
        <v>16</v>
      </c>
      <c r="O210" s="132">
        <f>IF(基础状态预期!L222="",0,SUMIFS(G$5:G$11,$C$5:$C$11,"&lt;="&amp;基础状态预期!L222))</f>
        <v>16</v>
      </c>
      <c r="P210" s="131"/>
      <c r="Q210" s="132">
        <f>基础状态预期!C222</f>
        <v>115.20444967370992</v>
      </c>
      <c r="R210" s="137">
        <f>IFERROR([2]基础状态预期!G222*[2]基础状态预期!AA222,0)</f>
        <v>0</v>
      </c>
      <c r="S210" s="137">
        <f>IFERROR([2]基础状态预期!H222*[2]基础状态预期!AB222,0)</f>
        <v>0</v>
      </c>
      <c r="T210" s="137">
        <f>IFERROR([2]基础状态预期!I222*[2]基础状态预期!AC222,0)</f>
        <v>0</v>
      </c>
      <c r="U210" s="137">
        <f>IFERROR([2]基础状态预期!J222*[2]基础状态预期!AD222,0)</f>
        <v>12</v>
      </c>
      <c r="V210" s="132">
        <f>求节点($C$16:$C$22,D$16:D$22,基础状态预期!I222)</f>
        <v>0.34749999999999998</v>
      </c>
      <c r="W210" s="132">
        <f>求节点($C$16:$C$22,E$16:E$22,基础状态预期!J222)</f>
        <v>0.60750000000000004</v>
      </c>
      <c r="X210" s="132">
        <f>求节点($C$16:$C$22,F$16:F$22,基础状态预期!K222)</f>
        <v>0.745</v>
      </c>
      <c r="Y210" s="132">
        <f>求节点($C$16:$C$22,G$16:G$22,基础状态预期!L222)</f>
        <v>0.91749999999999998</v>
      </c>
      <c r="Z210" s="139">
        <f>SUMPRODUCT(V210:Y210,基础状态预期!U222:X222)/SUM([2]基础状态预期!$F222:$J222)</f>
        <v>1.72</v>
      </c>
      <c r="AA210" s="133"/>
      <c r="AL210" s="141">
        <v>28</v>
      </c>
    </row>
    <row r="211" spans="10:38" x14ac:dyDescent="0.15">
      <c r="J211" s="133">
        <v>30</v>
      </c>
      <c r="K211" s="132">
        <f>基础状态预期!C223</f>
        <v>118.75432507225094</v>
      </c>
      <c r="L211" s="132">
        <f>IF(基础状态预期!I223="",0,SUMIFS(D$5:D$11,$C$5:$C$11,"&lt;="&amp;基础状态预期!I223))</f>
        <v>64</v>
      </c>
      <c r="M211" s="132">
        <f>IF(基础状态预期!J223="",0,SUMIFS(E$5:E$11,$C$5:$C$11,"&lt;="&amp;基础状态预期!J223))</f>
        <v>32</v>
      </c>
      <c r="N211" s="132">
        <f>IF(基础状态预期!K223="",0,SUMIFS(F$5:F$11,$C$5:$C$11,"&lt;="&amp;基础状态预期!K223))</f>
        <v>16</v>
      </c>
      <c r="O211" s="132">
        <f>IF(基础状态预期!L223="",0,SUMIFS(G$5:G$11,$C$5:$C$11,"&lt;="&amp;基础状态预期!L223))</f>
        <v>16</v>
      </c>
      <c r="P211" s="131"/>
      <c r="Q211" s="132">
        <f>基础状态预期!C223</f>
        <v>118.75432507225094</v>
      </c>
      <c r="R211" s="137">
        <f>IFERROR([2]基础状态预期!G223*[2]基础状态预期!AA223,0)</f>
        <v>0</v>
      </c>
      <c r="S211" s="137">
        <f>IFERROR([2]基础状态预期!H223*[2]基础状态预期!AB223,0)</f>
        <v>0</v>
      </c>
      <c r="T211" s="137">
        <f>IFERROR([2]基础状态预期!I223*[2]基础状态预期!AC223,0)</f>
        <v>0</v>
      </c>
      <c r="U211" s="137">
        <f>IFERROR([2]基础状态预期!J223*[2]基础状态预期!AD223,0)</f>
        <v>12</v>
      </c>
      <c r="V211" s="132">
        <f>求节点($C$16:$C$22,D$16:D$22,基础状态预期!I223)</f>
        <v>0.34749999999999998</v>
      </c>
      <c r="W211" s="132">
        <f>求节点($C$16:$C$22,E$16:E$22,基础状态预期!J223)</f>
        <v>0.60750000000000004</v>
      </c>
      <c r="X211" s="132">
        <f>求节点($C$16:$C$22,F$16:F$22,基础状态预期!K223)</f>
        <v>0.745</v>
      </c>
      <c r="Y211" s="132">
        <f>求节点($C$16:$C$22,G$16:G$22,基础状态预期!L223)</f>
        <v>0.91749999999999998</v>
      </c>
      <c r="Z211" s="139">
        <f>SUMPRODUCT(V211:Y211,基础状态预期!U223:X223)/SUM([2]基础状态预期!$F223:$J223)</f>
        <v>1.72</v>
      </c>
      <c r="AA211" s="133"/>
      <c r="AL211" s="141">
        <v>29</v>
      </c>
    </row>
    <row r="212" spans="10:38" x14ac:dyDescent="0.15">
      <c r="J212" s="133">
        <v>31</v>
      </c>
      <c r="K212" s="132">
        <f>基础状态预期!C224</f>
        <v>122.26514676047371</v>
      </c>
      <c r="L212" s="132">
        <f>IF(基础状态预期!I224="",0,SUMIFS(D$5:D$11,$C$5:$C$11,"&lt;="&amp;基础状态预期!I224))</f>
        <v>64</v>
      </c>
      <c r="M212" s="132">
        <f>IF(基础状态预期!J224="",0,SUMIFS(E$5:E$11,$C$5:$C$11,"&lt;="&amp;基础状态预期!J224))</f>
        <v>32</v>
      </c>
      <c r="N212" s="132">
        <f>IF(基础状态预期!K224="",0,SUMIFS(F$5:F$11,$C$5:$C$11,"&lt;="&amp;基础状态预期!K224))</f>
        <v>16</v>
      </c>
      <c r="O212" s="132">
        <f>IF(基础状态预期!L224="",0,SUMIFS(G$5:G$11,$C$5:$C$11,"&lt;="&amp;基础状态预期!L224))</f>
        <v>16</v>
      </c>
      <c r="P212" s="131"/>
      <c r="Q212" s="132">
        <f>基础状态预期!C224</f>
        <v>122.26514676047371</v>
      </c>
      <c r="R212" s="137">
        <f>IFERROR([2]基础状态预期!G224*[2]基础状态预期!AA224,0)</f>
        <v>0</v>
      </c>
      <c r="S212" s="137">
        <f>IFERROR([2]基础状态预期!H224*[2]基础状态预期!AB224,0)</f>
        <v>0</v>
      </c>
      <c r="T212" s="137">
        <f>IFERROR([2]基础状态预期!I224*[2]基础状态预期!AC224,0)</f>
        <v>0</v>
      </c>
      <c r="U212" s="137">
        <f>IFERROR([2]基础状态预期!J224*[2]基础状态预期!AD224,0)</f>
        <v>12</v>
      </c>
      <c r="V212" s="132">
        <f>求节点($C$16:$C$22,D$16:D$22,基础状态预期!I224)</f>
        <v>0.34749999999999998</v>
      </c>
      <c r="W212" s="132">
        <f>求节点($C$16:$C$22,E$16:E$22,基础状态预期!J224)</f>
        <v>0.60750000000000004</v>
      </c>
      <c r="X212" s="132">
        <f>求节点($C$16:$C$22,F$16:F$22,基础状态预期!K224)</f>
        <v>0.745</v>
      </c>
      <c r="Y212" s="132">
        <f>求节点($C$16:$C$22,G$16:G$22,基础状态预期!L224)</f>
        <v>0.91749999999999998</v>
      </c>
      <c r="Z212" s="139">
        <f>SUMPRODUCT(V212:Y212,基础状态预期!U224:X224)/SUM([2]基础状态预期!$F224:$J224)</f>
        <v>1.72</v>
      </c>
      <c r="AA212" s="133"/>
      <c r="AL212" s="141">
        <v>30</v>
      </c>
    </row>
    <row r="213" spans="10:38" x14ac:dyDescent="0.15">
      <c r="J213" s="133">
        <v>32</v>
      </c>
      <c r="K213" s="132">
        <f>基础状态预期!C225</f>
        <v>125.84855083483956</v>
      </c>
      <c r="L213" s="132">
        <f>IF(基础状态预期!I225="",0,SUMIFS(D$5:D$11,$C$5:$C$11,"&lt;="&amp;基础状态预期!I225))</f>
        <v>64</v>
      </c>
      <c r="M213" s="132">
        <f>IF(基础状态预期!J225="",0,SUMIFS(E$5:E$11,$C$5:$C$11,"&lt;="&amp;基础状态预期!J225))</f>
        <v>32</v>
      </c>
      <c r="N213" s="132">
        <f>IF(基础状态预期!K225="",0,SUMIFS(F$5:F$11,$C$5:$C$11,"&lt;="&amp;基础状态预期!K225))</f>
        <v>16</v>
      </c>
      <c r="O213" s="132">
        <f>IF(基础状态预期!L225="",0,SUMIFS(G$5:G$11,$C$5:$C$11,"&lt;="&amp;基础状态预期!L225))</f>
        <v>16</v>
      </c>
      <c r="P213" s="131"/>
      <c r="Q213" s="132">
        <f>基础状态预期!C225</f>
        <v>125.84855083483956</v>
      </c>
      <c r="R213" s="137">
        <f>IFERROR([2]基础状态预期!G225*[2]基础状态预期!AA225,0)</f>
        <v>0</v>
      </c>
      <c r="S213" s="137">
        <f>IFERROR([2]基础状态预期!H225*[2]基础状态预期!AB225,0)</f>
        <v>0</v>
      </c>
      <c r="T213" s="137">
        <f>IFERROR([2]基础状态预期!I225*[2]基础状态预期!AC225,0)</f>
        <v>0</v>
      </c>
      <c r="U213" s="137">
        <f>IFERROR([2]基础状态预期!J225*[2]基础状态预期!AD225,0)</f>
        <v>12</v>
      </c>
      <c r="V213" s="132">
        <f>求节点($C$16:$C$22,D$16:D$22,基础状态预期!I225)</f>
        <v>0.34749999999999998</v>
      </c>
      <c r="W213" s="132">
        <f>求节点($C$16:$C$22,E$16:E$22,基础状态预期!J225)</f>
        <v>0.60750000000000004</v>
      </c>
      <c r="X213" s="132">
        <f>求节点($C$16:$C$22,F$16:F$22,基础状态预期!K225)</f>
        <v>0.745</v>
      </c>
      <c r="Y213" s="132">
        <f>求节点($C$16:$C$22,G$16:G$22,基础状态预期!L225)</f>
        <v>0.91749999999999998</v>
      </c>
      <c r="Z213" s="139">
        <f>SUMPRODUCT(V213:Y213,基础状态预期!U225:X225)/SUM([2]基础状态预期!$F225:$J225)</f>
        <v>1.72</v>
      </c>
      <c r="AA213" s="133"/>
      <c r="AL213" s="141">
        <v>31</v>
      </c>
    </row>
    <row r="214" spans="10:38" x14ac:dyDescent="0.15">
      <c r="J214" s="133">
        <v>33</v>
      </c>
      <c r="K214" s="132">
        <f>基础状态预期!C226</f>
        <v>129.43528964176323</v>
      </c>
      <c r="L214" s="132">
        <f>IF(基础状态预期!I226="",0,SUMIFS(D$5:D$11,$C$5:$C$11,"&lt;="&amp;基础状态预期!I226))</f>
        <v>64</v>
      </c>
      <c r="M214" s="132">
        <f>IF(基础状态预期!J226="",0,SUMIFS(E$5:E$11,$C$5:$C$11,"&lt;="&amp;基础状态预期!J226))</f>
        <v>32</v>
      </c>
      <c r="N214" s="132">
        <f>IF(基础状态预期!K226="",0,SUMIFS(F$5:F$11,$C$5:$C$11,"&lt;="&amp;基础状态预期!K226))</f>
        <v>16</v>
      </c>
      <c r="O214" s="132">
        <f>IF(基础状态预期!L226="",0,SUMIFS(G$5:G$11,$C$5:$C$11,"&lt;="&amp;基础状态预期!L226))</f>
        <v>16</v>
      </c>
      <c r="P214" s="131"/>
      <c r="Q214" s="132">
        <f>基础状态预期!C226</f>
        <v>129.43528964176323</v>
      </c>
      <c r="R214" s="137">
        <f>IFERROR([2]基础状态预期!G226*[2]基础状态预期!AA226,0)</f>
        <v>0</v>
      </c>
      <c r="S214" s="137">
        <f>IFERROR([2]基础状态预期!H226*[2]基础状态预期!AB226,0)</f>
        <v>0</v>
      </c>
      <c r="T214" s="137">
        <f>IFERROR([2]基础状态预期!I226*[2]基础状态预期!AC226,0)</f>
        <v>0</v>
      </c>
      <c r="U214" s="137">
        <f>IFERROR([2]基础状态预期!J226*[2]基础状态预期!AD226,0)</f>
        <v>12</v>
      </c>
      <c r="V214" s="132">
        <f>求节点($C$16:$C$22,D$16:D$22,基础状态预期!I226)</f>
        <v>0.34749999999999998</v>
      </c>
      <c r="W214" s="132">
        <f>求节点($C$16:$C$22,E$16:E$22,基础状态预期!J226)</f>
        <v>0.60750000000000004</v>
      </c>
      <c r="X214" s="132">
        <f>求节点($C$16:$C$22,F$16:F$22,基础状态预期!K226)</f>
        <v>0.745</v>
      </c>
      <c r="Y214" s="132">
        <f>求节点($C$16:$C$22,G$16:G$22,基础状态预期!L226)</f>
        <v>0.91749999999999998</v>
      </c>
      <c r="Z214" s="139">
        <f>SUMPRODUCT(V214:Y214,基础状态预期!U226:X226)/SUM([2]基础状态预期!$F226:$J226)</f>
        <v>1.72</v>
      </c>
      <c r="AA214" s="133"/>
      <c r="AL214" s="141">
        <v>32</v>
      </c>
    </row>
    <row r="215" spans="10:38" x14ac:dyDescent="0.15">
      <c r="J215" s="133">
        <v>34</v>
      </c>
      <c r="K215" s="132">
        <f>基础状态预期!C227</f>
        <v>133.03192104200832</v>
      </c>
      <c r="L215" s="132">
        <f>IF(基础状态预期!I227="",0,SUMIFS(D$5:D$11,$C$5:$C$11,"&lt;="&amp;基础状态预期!I227))</f>
        <v>64</v>
      </c>
      <c r="M215" s="132">
        <f>IF(基础状态预期!J227="",0,SUMIFS(E$5:E$11,$C$5:$C$11,"&lt;="&amp;基础状态预期!J227))</f>
        <v>32</v>
      </c>
      <c r="N215" s="132">
        <f>IF(基础状态预期!K227="",0,SUMIFS(F$5:F$11,$C$5:$C$11,"&lt;="&amp;基础状态预期!K227))</f>
        <v>16</v>
      </c>
      <c r="O215" s="132">
        <f>IF(基础状态预期!L227="",0,SUMIFS(G$5:G$11,$C$5:$C$11,"&lt;="&amp;基础状态预期!L227))</f>
        <v>16</v>
      </c>
      <c r="P215" s="131"/>
      <c r="Q215" s="132">
        <f>基础状态预期!C227</f>
        <v>133.03192104200832</v>
      </c>
      <c r="R215" s="137">
        <f>IFERROR([2]基础状态预期!G227*[2]基础状态预期!AA227,0)</f>
        <v>0</v>
      </c>
      <c r="S215" s="137">
        <f>IFERROR([2]基础状态预期!H227*[2]基础状态预期!AB227,0)</f>
        <v>0</v>
      </c>
      <c r="T215" s="137">
        <f>IFERROR([2]基础状态预期!I227*[2]基础状态预期!AC227,0)</f>
        <v>0</v>
      </c>
      <c r="U215" s="137">
        <f>IFERROR([2]基础状态预期!J227*[2]基础状态预期!AD227,0)</f>
        <v>12</v>
      </c>
      <c r="V215" s="132">
        <f>求节点($C$16:$C$22,D$16:D$22,基础状态预期!I227)</f>
        <v>0.34749999999999998</v>
      </c>
      <c r="W215" s="132">
        <f>求节点($C$16:$C$22,E$16:E$22,基础状态预期!J227)</f>
        <v>0.60750000000000004</v>
      </c>
      <c r="X215" s="132">
        <f>求节点($C$16:$C$22,F$16:F$22,基础状态预期!K227)</f>
        <v>0.745</v>
      </c>
      <c r="Y215" s="132">
        <f>求节点($C$16:$C$22,G$16:G$22,基础状态预期!L227)</f>
        <v>0.91749999999999998</v>
      </c>
      <c r="Z215" s="139">
        <f>SUMPRODUCT(V215:Y215,基础状态预期!U227:X227)/SUM([2]基础状态预期!$F227:$J227)</f>
        <v>1.72</v>
      </c>
      <c r="AA215" s="133"/>
      <c r="AL215" s="141">
        <v>33</v>
      </c>
    </row>
    <row r="216" spans="10:38" x14ac:dyDescent="0.15">
      <c r="J216" s="133">
        <v>35</v>
      </c>
      <c r="K216" s="132">
        <f>基础状态预期!C228</f>
        <v>136.45508882162355</v>
      </c>
      <c r="L216" s="132">
        <f>IF(基础状态预期!I228="",0,SUMIFS(D$5:D$11,$C$5:$C$11,"&lt;="&amp;基础状态预期!I228))</f>
        <v>64</v>
      </c>
      <c r="M216" s="132">
        <f>IF(基础状态预期!J228="",0,SUMIFS(E$5:E$11,$C$5:$C$11,"&lt;="&amp;基础状态预期!J228))</f>
        <v>32</v>
      </c>
      <c r="N216" s="132">
        <f>IF(基础状态预期!K228="",0,SUMIFS(F$5:F$11,$C$5:$C$11,"&lt;="&amp;基础状态预期!K228))</f>
        <v>16</v>
      </c>
      <c r="O216" s="132">
        <f>IF(基础状态预期!L228="",0,SUMIFS(G$5:G$11,$C$5:$C$11,"&lt;="&amp;基础状态预期!L228))</f>
        <v>16</v>
      </c>
      <c r="P216" s="131"/>
      <c r="Q216" s="132">
        <f>基础状态预期!C228</f>
        <v>136.45508882162355</v>
      </c>
      <c r="R216" s="137">
        <f>IFERROR([2]基础状态预期!G228*[2]基础状态预期!AA228,0)</f>
        <v>0</v>
      </c>
      <c r="S216" s="137">
        <f>IFERROR([2]基础状态预期!H228*[2]基础状态预期!AB228,0)</f>
        <v>0</v>
      </c>
      <c r="T216" s="137">
        <f>IFERROR([2]基础状态预期!I228*[2]基础状态预期!AC228,0)</f>
        <v>0</v>
      </c>
      <c r="U216" s="137">
        <f>IFERROR([2]基础状态预期!J228*[2]基础状态预期!AD228,0)</f>
        <v>12</v>
      </c>
      <c r="V216" s="132">
        <f>求节点($C$16:$C$22,D$16:D$22,基础状态预期!I228)</f>
        <v>0.34749999999999998</v>
      </c>
      <c r="W216" s="132">
        <f>求节点($C$16:$C$22,E$16:E$22,基础状态预期!J228)</f>
        <v>0.60750000000000004</v>
      </c>
      <c r="X216" s="132">
        <f>求节点($C$16:$C$22,F$16:F$22,基础状态预期!K228)</f>
        <v>0.745</v>
      </c>
      <c r="Y216" s="132">
        <f>求节点($C$16:$C$22,G$16:G$22,基础状态预期!L228)</f>
        <v>0.91749999999999998</v>
      </c>
      <c r="Z216" s="139">
        <f>SUMPRODUCT(V216:Y216,基础状态预期!U228:X228)/SUM([2]基础状态预期!$F228:$J228)</f>
        <v>1.72</v>
      </c>
      <c r="AA216" s="133"/>
      <c r="AL216" s="141">
        <v>34</v>
      </c>
    </row>
    <row r="217" spans="10:38" x14ac:dyDescent="0.15">
      <c r="J217" s="133">
        <v>36</v>
      </c>
      <c r="K217" s="132">
        <f>基础状态预期!C229</f>
        <v>140.08772492574531</v>
      </c>
      <c r="L217" s="132">
        <f>IF(基础状态预期!I229="",0,SUMIFS(D$5:D$11,$C$5:$C$11,"&lt;="&amp;基础状态预期!I229))</f>
        <v>64</v>
      </c>
      <c r="M217" s="132">
        <f>IF(基础状态预期!J229="",0,SUMIFS(E$5:E$11,$C$5:$C$11,"&lt;="&amp;基础状态预期!J229))</f>
        <v>32</v>
      </c>
      <c r="N217" s="132">
        <f>IF(基础状态预期!K229="",0,SUMIFS(F$5:F$11,$C$5:$C$11,"&lt;="&amp;基础状态预期!K229))</f>
        <v>16</v>
      </c>
      <c r="O217" s="132">
        <f>IF(基础状态预期!L229="",0,SUMIFS(G$5:G$11,$C$5:$C$11,"&lt;="&amp;基础状态预期!L229))</f>
        <v>16</v>
      </c>
      <c r="P217" s="131"/>
      <c r="Q217" s="132">
        <f>基础状态预期!C229</f>
        <v>140.08772492574531</v>
      </c>
      <c r="R217" s="137">
        <f>IFERROR([2]基础状态预期!G229*[2]基础状态预期!AA229,0)</f>
        <v>0</v>
      </c>
      <c r="S217" s="137">
        <f>IFERROR([2]基础状态预期!H229*[2]基础状态预期!AB229,0)</f>
        <v>0</v>
      </c>
      <c r="T217" s="137">
        <f>IFERROR([2]基础状态预期!I229*[2]基础状态预期!AC229,0)</f>
        <v>0</v>
      </c>
      <c r="U217" s="137">
        <f>IFERROR([2]基础状态预期!J229*[2]基础状态预期!AD229,0)</f>
        <v>12</v>
      </c>
      <c r="V217" s="132">
        <f>求节点($C$16:$C$22,D$16:D$22,基础状态预期!I229)</f>
        <v>0.34749999999999998</v>
      </c>
      <c r="W217" s="132">
        <f>求节点($C$16:$C$22,E$16:E$22,基础状态预期!J229)</f>
        <v>0.60750000000000004</v>
      </c>
      <c r="X217" s="132">
        <f>求节点($C$16:$C$22,F$16:F$22,基础状态预期!K229)</f>
        <v>0.745</v>
      </c>
      <c r="Y217" s="132">
        <f>求节点($C$16:$C$22,G$16:G$22,基础状态预期!L229)</f>
        <v>0.91749999999999998</v>
      </c>
      <c r="Z217" s="139">
        <f>SUMPRODUCT(V217:Y217,基础状态预期!U229:X229)/SUM([2]基础状态预期!$F229:$J229)</f>
        <v>1.72</v>
      </c>
      <c r="AA217" s="133"/>
      <c r="AL217" s="141">
        <v>35</v>
      </c>
    </row>
    <row r="218" spans="10:38" x14ac:dyDescent="0.15">
      <c r="J218" s="133">
        <v>37</v>
      </c>
      <c r="K218" s="132">
        <f>基础状态预期!C230</f>
        <v>143.51956656528549</v>
      </c>
      <c r="L218" s="132">
        <f>IF(基础状态预期!I230="",0,SUMIFS(D$5:D$11,$C$5:$C$11,"&lt;="&amp;基础状态预期!I230))</f>
        <v>64</v>
      </c>
      <c r="M218" s="132">
        <f>IF(基础状态预期!J230="",0,SUMIFS(E$5:E$11,$C$5:$C$11,"&lt;="&amp;基础状态预期!J230))</f>
        <v>32</v>
      </c>
      <c r="N218" s="132">
        <f>IF(基础状态预期!K230="",0,SUMIFS(F$5:F$11,$C$5:$C$11,"&lt;="&amp;基础状态预期!K230))</f>
        <v>16</v>
      </c>
      <c r="O218" s="132">
        <f>IF(基础状态预期!L230="",0,SUMIFS(G$5:G$11,$C$5:$C$11,"&lt;="&amp;基础状态预期!L230))</f>
        <v>16</v>
      </c>
      <c r="P218" s="131"/>
      <c r="Q218" s="132">
        <f>基础状态预期!C230</f>
        <v>143.51956656528549</v>
      </c>
      <c r="R218" s="137">
        <f>IFERROR([2]基础状态预期!G230*[2]基础状态预期!AA230,0)</f>
        <v>0</v>
      </c>
      <c r="S218" s="137">
        <f>IFERROR([2]基础状态预期!H230*[2]基础状态预期!AB230,0)</f>
        <v>0</v>
      </c>
      <c r="T218" s="137">
        <f>IFERROR([2]基础状态预期!I230*[2]基础状态预期!AC230,0)</f>
        <v>0</v>
      </c>
      <c r="U218" s="137">
        <f>IFERROR([2]基础状态预期!J230*[2]基础状态预期!AD230,0)</f>
        <v>12</v>
      </c>
      <c r="V218" s="132">
        <f>求节点($C$16:$C$22,D$16:D$22,基础状态预期!I230)</f>
        <v>0.34749999999999998</v>
      </c>
      <c r="W218" s="132">
        <f>求节点($C$16:$C$22,E$16:E$22,基础状态预期!J230)</f>
        <v>0.60750000000000004</v>
      </c>
      <c r="X218" s="132">
        <f>求节点($C$16:$C$22,F$16:F$22,基础状态预期!K230)</f>
        <v>0.745</v>
      </c>
      <c r="Y218" s="132">
        <f>求节点($C$16:$C$22,G$16:G$22,基础状态预期!L230)</f>
        <v>0.91749999999999998</v>
      </c>
      <c r="Z218" s="139">
        <f>SUMPRODUCT(V218:Y218,基础状态预期!U230:X230)/SUM([2]基础状态预期!$F230:$J230)</f>
        <v>1.72</v>
      </c>
      <c r="AA218" s="133"/>
      <c r="AL218" s="141">
        <v>36</v>
      </c>
    </row>
    <row r="219" spans="10:38" x14ac:dyDescent="0.15">
      <c r="J219" s="133">
        <v>38</v>
      </c>
      <c r="K219" s="132">
        <f>基础状态预期!C231</f>
        <v>147.17868266109423</v>
      </c>
      <c r="L219" s="132">
        <f>IF(基础状态预期!I231="",0,SUMIFS(D$5:D$11,$C$5:$C$11,"&lt;="&amp;基础状态预期!I231))</f>
        <v>64</v>
      </c>
      <c r="M219" s="132">
        <f>IF(基础状态预期!J231="",0,SUMIFS(E$5:E$11,$C$5:$C$11,"&lt;="&amp;基础状态预期!J231))</f>
        <v>32</v>
      </c>
      <c r="N219" s="132">
        <f>IF(基础状态预期!K231="",0,SUMIFS(F$5:F$11,$C$5:$C$11,"&lt;="&amp;基础状态预期!K231))</f>
        <v>16</v>
      </c>
      <c r="O219" s="132">
        <f>IF(基础状态预期!L231="",0,SUMIFS(G$5:G$11,$C$5:$C$11,"&lt;="&amp;基础状态预期!L231))</f>
        <v>16</v>
      </c>
      <c r="P219" s="131"/>
      <c r="Q219" s="132">
        <f>基础状态预期!C231</f>
        <v>147.17868266109423</v>
      </c>
      <c r="R219" s="137">
        <f>IFERROR([2]基础状态预期!G231*[2]基础状态预期!AA231,0)</f>
        <v>0</v>
      </c>
      <c r="S219" s="137">
        <f>IFERROR([2]基础状态预期!H231*[2]基础状态预期!AB231,0)</f>
        <v>0</v>
      </c>
      <c r="T219" s="137">
        <f>IFERROR([2]基础状态预期!I231*[2]基础状态预期!AC231,0)</f>
        <v>0</v>
      </c>
      <c r="U219" s="137">
        <f>IFERROR([2]基础状态预期!J231*[2]基础状态预期!AD231,0)</f>
        <v>12</v>
      </c>
      <c r="V219" s="132">
        <f>求节点($C$16:$C$22,D$16:D$22,基础状态预期!I231)</f>
        <v>0.34749999999999998</v>
      </c>
      <c r="W219" s="132">
        <f>求节点($C$16:$C$22,E$16:E$22,基础状态预期!J231)</f>
        <v>0.60750000000000004</v>
      </c>
      <c r="X219" s="132">
        <f>求节点($C$16:$C$22,F$16:F$22,基础状态预期!K231)</f>
        <v>0.745</v>
      </c>
      <c r="Y219" s="132">
        <f>求节点($C$16:$C$22,G$16:G$22,基础状态预期!L231)</f>
        <v>0.91749999999999998</v>
      </c>
      <c r="Z219" s="139">
        <f>SUMPRODUCT(V219:Y219,基础状态预期!U231:X231)/SUM([2]基础状态预期!$F231:$J231)</f>
        <v>1.72</v>
      </c>
      <c r="AA219" s="133"/>
      <c r="AL219" s="141">
        <v>37</v>
      </c>
    </row>
    <row r="220" spans="10:38" x14ac:dyDescent="0.15">
      <c r="J220" s="133">
        <v>39</v>
      </c>
      <c r="K220" s="132">
        <f>基础状态预期!C232</f>
        <v>150.49637054967232</v>
      </c>
      <c r="L220" s="132">
        <f>IF(基础状态预期!I232="",0,SUMIFS(D$5:D$11,$C$5:$C$11,"&lt;="&amp;基础状态预期!I232))</f>
        <v>64</v>
      </c>
      <c r="M220" s="132">
        <f>IF(基础状态预期!J232="",0,SUMIFS(E$5:E$11,$C$5:$C$11,"&lt;="&amp;基础状态预期!J232))</f>
        <v>32</v>
      </c>
      <c r="N220" s="132">
        <f>IF(基础状态预期!K232="",0,SUMIFS(F$5:F$11,$C$5:$C$11,"&lt;="&amp;基础状态预期!K232))</f>
        <v>16</v>
      </c>
      <c r="O220" s="132">
        <f>IF(基础状态预期!L232="",0,SUMIFS(G$5:G$11,$C$5:$C$11,"&lt;="&amp;基础状态预期!L232))</f>
        <v>16</v>
      </c>
      <c r="P220" s="131"/>
      <c r="Q220" s="132">
        <f>基础状态预期!C232</f>
        <v>150.49637054967232</v>
      </c>
      <c r="R220" s="137">
        <f>IFERROR([2]基础状态预期!G232*[2]基础状态预期!AA232,0)</f>
        <v>0</v>
      </c>
      <c r="S220" s="137">
        <f>IFERROR([2]基础状态预期!H232*[2]基础状态预期!AB232,0)</f>
        <v>0</v>
      </c>
      <c r="T220" s="137">
        <f>IFERROR([2]基础状态预期!I232*[2]基础状态预期!AC232,0)</f>
        <v>0</v>
      </c>
      <c r="U220" s="137">
        <f>IFERROR([2]基础状态预期!J232*[2]基础状态预期!AD232,0)</f>
        <v>12</v>
      </c>
      <c r="V220" s="132">
        <f>求节点($C$16:$C$22,D$16:D$22,基础状态预期!I232)</f>
        <v>0.34749999999999998</v>
      </c>
      <c r="W220" s="132">
        <f>求节点($C$16:$C$22,E$16:E$22,基础状态预期!J232)</f>
        <v>0.60750000000000004</v>
      </c>
      <c r="X220" s="132">
        <f>求节点($C$16:$C$22,F$16:F$22,基础状态预期!K232)</f>
        <v>0.745</v>
      </c>
      <c r="Y220" s="132">
        <f>求节点($C$16:$C$22,G$16:G$22,基础状态预期!L232)</f>
        <v>0.91749999999999998</v>
      </c>
      <c r="Z220" s="139">
        <f>SUMPRODUCT(V220:Y220,基础状态预期!U232:X232)/SUM([2]基础状态预期!$F232:$J232)</f>
        <v>1.72</v>
      </c>
      <c r="AA220" s="133"/>
      <c r="AL220" s="141">
        <v>38</v>
      </c>
    </row>
    <row r="221" spans="10:38" x14ac:dyDescent="0.15">
      <c r="J221" s="133">
        <v>40</v>
      </c>
      <c r="K221" s="132">
        <f>基础状态预期!C233</f>
        <v>151.40240982411487</v>
      </c>
      <c r="L221" s="132">
        <f>IF(基础状态预期!I233="",0,SUMIFS(D$5:D$11,$C$5:$C$11,"&lt;="&amp;基础状态预期!I233))</f>
        <v>64</v>
      </c>
      <c r="M221" s="132">
        <f>IF(基础状态预期!J233="",0,SUMIFS(E$5:E$11,$C$5:$C$11,"&lt;="&amp;基础状态预期!J233))</f>
        <v>32</v>
      </c>
      <c r="N221" s="132">
        <f>IF(基础状态预期!K233="",0,SUMIFS(F$5:F$11,$C$5:$C$11,"&lt;="&amp;基础状态预期!K233))</f>
        <v>16</v>
      </c>
      <c r="O221" s="132">
        <f>IF(基础状态预期!L233="",0,SUMIFS(G$5:G$11,$C$5:$C$11,"&lt;="&amp;基础状态预期!L233))</f>
        <v>16</v>
      </c>
      <c r="P221" s="131"/>
      <c r="Q221" s="132">
        <f>基础状态预期!C233</f>
        <v>151.40240982411487</v>
      </c>
      <c r="R221" s="137">
        <f>IFERROR([2]基础状态预期!G233*[2]基础状态预期!AA233,0)</f>
        <v>0</v>
      </c>
      <c r="S221" s="137">
        <f>IFERROR([2]基础状态预期!H233*[2]基础状态预期!AB233,0)</f>
        <v>0</v>
      </c>
      <c r="T221" s="137">
        <f>IFERROR([2]基础状态预期!I233*[2]基础状态预期!AC233,0)</f>
        <v>0</v>
      </c>
      <c r="U221" s="137">
        <f>IFERROR([2]基础状态预期!J233*[2]基础状态预期!AD233,0)</f>
        <v>12</v>
      </c>
      <c r="V221" s="132">
        <f>求节点($C$16:$C$22,D$16:D$22,基础状态预期!I233)</f>
        <v>0.34749999999999998</v>
      </c>
      <c r="W221" s="132">
        <f>求节点($C$16:$C$22,E$16:E$22,基础状态预期!J233)</f>
        <v>0.60750000000000004</v>
      </c>
      <c r="X221" s="132">
        <f>求节点($C$16:$C$22,F$16:F$22,基础状态预期!K233)</f>
        <v>0.745</v>
      </c>
      <c r="Y221" s="132">
        <f>求节点($C$16:$C$22,G$16:G$22,基础状态预期!L233)</f>
        <v>0.91749999999999998</v>
      </c>
      <c r="Z221" s="139">
        <f>SUMPRODUCT(V221:Y221,基础状态预期!U233:X233)/SUM([2]基础状态预期!$F233:$J233)</f>
        <v>1.72</v>
      </c>
      <c r="AA221" s="133"/>
      <c r="AL221" s="141">
        <v>39</v>
      </c>
    </row>
    <row r="222" spans="10:38" x14ac:dyDescent="0.15">
      <c r="J222" s="133">
        <v>41</v>
      </c>
      <c r="K222" s="132">
        <f>基础状态预期!C234</f>
        <v>152.00526961196863</v>
      </c>
      <c r="L222" s="132">
        <f>IF(基础状态预期!I234="",0,SUMIFS(D$5:D$11,$C$5:$C$11,"&lt;="&amp;基础状态预期!I234))</f>
        <v>64</v>
      </c>
      <c r="M222" s="132">
        <f>IF(基础状态预期!J234="",0,SUMIFS(E$5:E$11,$C$5:$C$11,"&lt;="&amp;基础状态预期!J234))</f>
        <v>32</v>
      </c>
      <c r="N222" s="132">
        <f>IF(基础状态预期!K234="",0,SUMIFS(F$5:F$11,$C$5:$C$11,"&lt;="&amp;基础状态预期!K234))</f>
        <v>16</v>
      </c>
      <c r="O222" s="132">
        <f>IF(基础状态预期!L234="",0,SUMIFS(G$5:G$11,$C$5:$C$11,"&lt;="&amp;基础状态预期!L234))</f>
        <v>16</v>
      </c>
      <c r="P222" s="131"/>
      <c r="Q222" s="132">
        <f>基础状态预期!C234</f>
        <v>152.00526961196863</v>
      </c>
      <c r="R222" s="137">
        <f>IFERROR([2]基础状态预期!G234*[2]基础状态预期!AA234,0)</f>
        <v>0</v>
      </c>
      <c r="S222" s="137">
        <f>IFERROR([2]基础状态预期!H234*[2]基础状态预期!AB234,0)</f>
        <v>0</v>
      </c>
      <c r="T222" s="137">
        <f>IFERROR([2]基础状态预期!I234*[2]基础状态预期!AC234,0)</f>
        <v>0</v>
      </c>
      <c r="U222" s="137">
        <f>IFERROR([2]基础状态预期!J234*[2]基础状态预期!AD234,0)</f>
        <v>12</v>
      </c>
      <c r="V222" s="132">
        <f>求节点($C$16:$C$22,D$16:D$22,基础状态预期!I234)</f>
        <v>0.34749999999999998</v>
      </c>
      <c r="W222" s="132">
        <f>求节点($C$16:$C$22,E$16:E$22,基础状态预期!J234)</f>
        <v>0.60750000000000004</v>
      </c>
      <c r="X222" s="132">
        <f>求节点($C$16:$C$22,F$16:F$22,基础状态预期!K234)</f>
        <v>0.745</v>
      </c>
      <c r="Y222" s="132">
        <f>求节点($C$16:$C$22,G$16:G$22,基础状态预期!L234)</f>
        <v>0.91749999999999998</v>
      </c>
      <c r="Z222" s="139">
        <f>SUMPRODUCT(V222:Y222,基础状态预期!U234:X234)/SUM([2]基础状态预期!$F234:$J234)</f>
        <v>1.72</v>
      </c>
      <c r="AA222" s="133"/>
      <c r="AL222" s="141">
        <v>40</v>
      </c>
    </row>
    <row r="223" spans="10:38" x14ac:dyDescent="0.15">
      <c r="J223" s="133">
        <v>42</v>
      </c>
      <c r="K223" s="132">
        <f>基础状态预期!C235</f>
        <v>152.38629594951036</v>
      </c>
      <c r="L223" s="132">
        <f>IF(基础状态预期!I235="",0,SUMIFS(D$5:D$11,$C$5:$C$11,"&lt;="&amp;基础状态预期!I235))</f>
        <v>64</v>
      </c>
      <c r="M223" s="132">
        <f>IF(基础状态预期!J235="",0,SUMIFS(E$5:E$11,$C$5:$C$11,"&lt;="&amp;基础状态预期!J235))</f>
        <v>32</v>
      </c>
      <c r="N223" s="132">
        <f>IF(基础状态预期!K235="",0,SUMIFS(F$5:F$11,$C$5:$C$11,"&lt;="&amp;基础状态预期!K235))</f>
        <v>16</v>
      </c>
      <c r="O223" s="132">
        <f>IF(基础状态预期!L235="",0,SUMIFS(G$5:G$11,$C$5:$C$11,"&lt;="&amp;基础状态预期!L235))</f>
        <v>16</v>
      </c>
      <c r="P223" s="131"/>
      <c r="Q223" s="132">
        <f>基础状态预期!C235</f>
        <v>152.38629594951036</v>
      </c>
      <c r="R223" s="137">
        <f>IFERROR([2]基础状态预期!G235*[2]基础状态预期!AA235,0)</f>
        <v>0</v>
      </c>
      <c r="S223" s="137">
        <f>IFERROR([2]基础状态预期!H235*[2]基础状态预期!AB235,0)</f>
        <v>0</v>
      </c>
      <c r="T223" s="137">
        <f>IFERROR([2]基础状态预期!I235*[2]基础状态预期!AC235,0)</f>
        <v>0</v>
      </c>
      <c r="U223" s="137">
        <f>IFERROR([2]基础状态预期!J235*[2]基础状态预期!AD235,0)</f>
        <v>12</v>
      </c>
      <c r="V223" s="132">
        <f>求节点($C$16:$C$22,D$16:D$22,基础状态预期!I235)</f>
        <v>0.34749999999999998</v>
      </c>
      <c r="W223" s="132">
        <f>求节点($C$16:$C$22,E$16:E$22,基础状态预期!J235)</f>
        <v>0.60750000000000004</v>
      </c>
      <c r="X223" s="132">
        <f>求节点($C$16:$C$22,F$16:F$22,基础状态预期!K235)</f>
        <v>0.745</v>
      </c>
      <c r="Y223" s="132">
        <f>求节点($C$16:$C$22,G$16:G$22,基础状态预期!L235)</f>
        <v>0.91749999999999998</v>
      </c>
      <c r="Z223" s="139">
        <f>SUMPRODUCT(V223:Y223,基础状态预期!U235:X235)/SUM([2]基础状态预期!$F235:$J235)</f>
        <v>1.72</v>
      </c>
      <c r="AA223" s="83"/>
      <c r="AL223" s="141">
        <v>41</v>
      </c>
    </row>
    <row r="224" spans="10:38" x14ac:dyDescent="0.15">
      <c r="J224" s="133">
        <v>43</v>
      </c>
      <c r="AL224" s="141">
        <v>42</v>
      </c>
    </row>
    <row r="225" spans="10:38" x14ac:dyDescent="0.15">
      <c r="J225" s="133">
        <v>44</v>
      </c>
      <c r="AL225" s="141">
        <v>43</v>
      </c>
    </row>
    <row r="226" spans="10:38" x14ac:dyDescent="0.15">
      <c r="J226" s="133">
        <v>45</v>
      </c>
      <c r="AL226" s="141">
        <v>44</v>
      </c>
    </row>
    <row r="227" spans="10:38" x14ac:dyDescent="0.15">
      <c r="AL227" s="141">
        <v>45</v>
      </c>
    </row>
  </sheetData>
  <mergeCells count="25">
    <mergeCell ref="R183:U183"/>
    <mergeCell ref="R3:U3"/>
    <mergeCell ref="AE2:AI2"/>
    <mergeCell ref="R48:U48"/>
    <mergeCell ref="R93:U93"/>
    <mergeCell ref="R138:U138"/>
    <mergeCell ref="V3:Z3"/>
    <mergeCell ref="V48:Z48"/>
    <mergeCell ref="V93:Z93"/>
    <mergeCell ref="V138:Z138"/>
    <mergeCell ref="V183:Z183"/>
    <mergeCell ref="B4:B11"/>
    <mergeCell ref="L3:O3"/>
    <mergeCell ref="L138:O138"/>
    <mergeCell ref="L183:O183"/>
    <mergeCell ref="L48:O48"/>
    <mergeCell ref="L93:O93"/>
    <mergeCell ref="B31:B38"/>
    <mergeCell ref="B40:B47"/>
    <mergeCell ref="B14:B22"/>
    <mergeCell ref="AO138:AP138"/>
    <mergeCell ref="AO183:AP183"/>
    <mergeCell ref="AO3:AP3"/>
    <mergeCell ref="AO48:AP48"/>
    <mergeCell ref="AO93:AP93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C2:S163"/>
  <sheetViews>
    <sheetView workbookViewId="0">
      <selection activeCell="H12" sqref="H12"/>
    </sheetView>
  </sheetViews>
  <sheetFormatPr defaultColWidth="6.625" defaultRowHeight="11.25" x14ac:dyDescent="0.15"/>
  <cols>
    <col min="1" max="2" width="6.625" style="59"/>
    <col min="3" max="19" width="6.625" style="57"/>
    <col min="20" max="16384" width="6.625" style="59"/>
  </cols>
  <sheetData>
    <row r="2" spans="3:19" x14ac:dyDescent="0.15">
      <c r="C2" s="159" t="s">
        <v>161</v>
      </c>
      <c r="D2" s="159"/>
      <c r="E2" s="159"/>
      <c r="F2" s="159"/>
      <c r="G2" s="159"/>
      <c r="H2" s="159" t="s">
        <v>128</v>
      </c>
      <c r="I2" s="159"/>
      <c r="J2" s="159"/>
      <c r="K2" s="159"/>
      <c r="L2" s="159"/>
      <c r="O2" s="159" t="s">
        <v>129</v>
      </c>
      <c r="P2" s="159"/>
      <c r="Q2" s="159"/>
      <c r="R2" s="159"/>
      <c r="S2" s="159"/>
    </row>
    <row r="3" spans="3:19" x14ac:dyDescent="0.15">
      <c r="C3" s="57" t="s">
        <v>40</v>
      </c>
      <c r="D3" s="57" t="s">
        <v>121</v>
      </c>
      <c r="E3" s="57" t="s">
        <v>122</v>
      </c>
      <c r="F3" s="57" t="s">
        <v>123</v>
      </c>
      <c r="G3" s="57" t="s">
        <v>124</v>
      </c>
      <c r="H3" s="57" t="s">
        <v>40</v>
      </c>
      <c r="I3" s="57" t="s">
        <v>125</v>
      </c>
      <c r="J3" s="57" t="s">
        <v>122</v>
      </c>
      <c r="K3" s="57" t="s">
        <v>78</v>
      </c>
      <c r="L3" s="57" t="s">
        <v>44</v>
      </c>
      <c r="N3" s="57" t="s">
        <v>161</v>
      </c>
      <c r="O3" s="57" t="s">
        <v>126</v>
      </c>
      <c r="P3" s="57" t="s">
        <v>127</v>
      </c>
      <c r="Q3" s="57" t="s">
        <v>122</v>
      </c>
      <c r="R3" s="57" t="s">
        <v>78</v>
      </c>
      <c r="S3" s="57" t="s">
        <v>44</v>
      </c>
    </row>
    <row r="4" spans="3:19" x14ac:dyDescent="0.15">
      <c r="C4" s="57">
        <f>战法升级!Z6</f>
        <v>10</v>
      </c>
      <c r="D4" s="57">
        <f>战法升级!Z51</f>
        <v>9.9592453074578113</v>
      </c>
      <c r="E4" s="57">
        <f>战法升级!Z96</f>
        <v>10.099965341977441</v>
      </c>
      <c r="F4" s="57">
        <f>战法升级!Z141</f>
        <v>10.00263241450434</v>
      </c>
      <c r="G4" s="57">
        <f>战法升级!Z186</f>
        <v>10.040470049930473</v>
      </c>
      <c r="H4" s="57">
        <f>战法升级!AE6</f>
        <v>5034.3237787325925</v>
      </c>
      <c r="I4" s="57">
        <f>战法升级!AE51</f>
        <v>8229.1505977933266</v>
      </c>
      <c r="J4" s="57">
        <f>战法升级!AE96</f>
        <v>9299.6891756225959</v>
      </c>
      <c r="K4" s="57">
        <f>战法升级!AE141</f>
        <v>17658.63733218428</v>
      </c>
      <c r="L4" s="57">
        <f>战法升级!AE186</f>
        <v>22526.575874669004</v>
      </c>
      <c r="N4" s="57">
        <v>1</v>
      </c>
      <c r="O4" s="57">
        <f>求节点(C$4:C$42,H$4:H$42,$N4)</f>
        <v>503.4323778732587</v>
      </c>
      <c r="P4" s="67">
        <f>求节点(D$4:D$42,I$4:I$42,$N4)</f>
        <v>826.28254890268272</v>
      </c>
      <c r="Q4" s="67">
        <f>求节点(E$4:E$42,J$4:J$42,$N4)</f>
        <v>920.76446410872995</v>
      </c>
      <c r="R4" s="67">
        <f>求节点(F$4:F$42,K$4:K$42,$N4)</f>
        <v>1765.3990070232248</v>
      </c>
      <c r="S4" s="67">
        <f>求节点(G$4:G$42,L$4:L$42,$N4)</f>
        <v>2243.577816839861</v>
      </c>
    </row>
    <row r="5" spans="3:19" x14ac:dyDescent="0.15">
      <c r="C5" s="131">
        <f>战法升级!Z7</f>
        <v>20</v>
      </c>
      <c r="D5" s="131">
        <f>战法升级!Z52</f>
        <v>19.766822802328868</v>
      </c>
      <c r="E5" s="131">
        <f>战法升级!Z97</f>
        <v>19.800198258084681</v>
      </c>
      <c r="F5" s="131">
        <f>战法升级!Z142</f>
        <v>19.43005414991557</v>
      </c>
      <c r="G5" s="131">
        <f>战法升级!Z187</f>
        <v>19.288856680060892</v>
      </c>
      <c r="H5" s="131">
        <f>战法升级!AE7</f>
        <v>14177.71829140409</v>
      </c>
      <c r="I5" s="131">
        <f>战法升级!AE52</f>
        <v>17557.993723801392</v>
      </c>
      <c r="J5" s="131">
        <f>战法升级!AE97</f>
        <v>22593.628988025583</v>
      </c>
      <c r="K5" s="131">
        <f>战法升级!AE142</f>
        <v>41689.06523334291</v>
      </c>
      <c r="L5" s="131">
        <f>战法升级!AE187</f>
        <v>62976.018911276005</v>
      </c>
      <c r="N5" s="57">
        <v>2</v>
      </c>
      <c r="O5" s="67">
        <f>求节点(C$4:C$42,H$4:H$42,$N5)</f>
        <v>1006.8647557465183</v>
      </c>
      <c r="P5" s="67">
        <f>求节点(D$4:D$42,I$4:I$42,$N5)</f>
        <v>1652.5650978053663</v>
      </c>
      <c r="Q5" s="67">
        <f>求节点(E$4:E$42,J$4:J$42,$N5)</f>
        <v>1841.5289282174581</v>
      </c>
      <c r="R5" s="67">
        <f>求节点(F$4:F$42,K$4:K$42,$N5)</f>
        <v>3530.7980140464497</v>
      </c>
      <c r="S5" s="67">
        <f>求节点(G$4:G$42,L$4:L$42,$N5)</f>
        <v>4487.1556336797184</v>
      </c>
    </row>
    <row r="6" spans="3:19" x14ac:dyDescent="0.15">
      <c r="C6" s="131">
        <f>战法升级!Z8</f>
        <v>28.071211008105138</v>
      </c>
      <c r="D6" s="131">
        <f>战法升级!Z53</f>
        <v>27.773265580596355</v>
      </c>
      <c r="E6" s="131">
        <f>战法升级!Z98</f>
        <v>27.769105021676069</v>
      </c>
      <c r="F6" s="131">
        <f>战法升级!Z143</f>
        <v>27.324610510337703</v>
      </c>
      <c r="G6" s="131">
        <f>战法升级!Z188</f>
        <v>27.144641112884834</v>
      </c>
      <c r="H6" s="131">
        <f>战法升级!AE8</f>
        <v>24185.984564530048</v>
      </c>
      <c r="I6" s="131">
        <f>战法升级!AE53</f>
        <v>28288.809366962756</v>
      </c>
      <c r="J6" s="131">
        <f>战法升级!AE98</f>
        <v>37145.146839495595</v>
      </c>
      <c r="K6" s="131">
        <f>战法升级!AE143</f>
        <v>67749.032718149116</v>
      </c>
      <c r="L6" s="131">
        <f>战法升级!AE188</f>
        <v>100041.56915700852</v>
      </c>
      <c r="N6" s="57">
        <v>3</v>
      </c>
      <c r="O6" s="67">
        <f>求节点(C$4:C$42,H$4:H$42,$N6)</f>
        <v>1510.2971336197775</v>
      </c>
      <c r="P6" s="67">
        <f>求节点(D$4:D$42,I$4:I$42,$N6)</f>
        <v>2478.8476467080491</v>
      </c>
      <c r="Q6" s="67">
        <f>求节点(E$4:E$42,J$4:J$42,$N6)</f>
        <v>2762.2933923261871</v>
      </c>
      <c r="R6" s="67">
        <f>求节点(F$4:F$42,K$4:K$42,$N6)</f>
        <v>5296.1970210696727</v>
      </c>
      <c r="S6" s="67">
        <f>求节点(G$4:G$42,L$4:L$42,$N6)</f>
        <v>6730.7334505195795</v>
      </c>
    </row>
    <row r="7" spans="3:19" x14ac:dyDescent="0.15">
      <c r="C7" s="131">
        <f>战法升级!Z9</f>
        <v>34.585942742481357</v>
      </c>
      <c r="D7" s="131">
        <f>战法升级!Z54</f>
        <v>34.250806171891597</v>
      </c>
      <c r="E7" s="131">
        <f>战法升级!Z99</f>
        <v>34.192155176139416</v>
      </c>
      <c r="F7" s="131">
        <f>战法升级!Z144</f>
        <v>33.672145166817529</v>
      </c>
      <c r="G7" s="131">
        <f>战法升级!Z189</f>
        <v>33.399598377161809</v>
      </c>
      <c r="H7" s="131">
        <f>战法升级!AE9</f>
        <v>36268.794003094532</v>
      </c>
      <c r="I7" s="131">
        <f>战法升级!AE54</f>
        <v>41943.831389534738</v>
      </c>
      <c r="J7" s="131">
        <f>战法升级!AE99</f>
        <v>58589.349844228884</v>
      </c>
      <c r="K7" s="131">
        <f>战法升级!AE144</f>
        <v>100723.35366237484</v>
      </c>
      <c r="L7" s="131">
        <f>战法升级!AE189</f>
        <v>136880.77050963655</v>
      </c>
      <c r="N7" s="57">
        <v>4</v>
      </c>
      <c r="O7" s="67">
        <f>求节点(C$4:C$42,H$4:H$42,$N7)</f>
        <v>2013.7295114930366</v>
      </c>
      <c r="P7" s="67">
        <f>求节点(D$4:D$42,I$4:I$42,$N7)</f>
        <v>3305.1301956107327</v>
      </c>
      <c r="Q7" s="67">
        <f>求节点(E$4:E$42,J$4:J$42,$N7)</f>
        <v>3683.0578564349162</v>
      </c>
      <c r="R7" s="67">
        <f>求节点(F$4:F$42,K$4:K$42,$N7)</f>
        <v>7061.5960280928975</v>
      </c>
      <c r="S7" s="67">
        <f>求节点(G$4:G$42,L$4:L$42,$N7)</f>
        <v>8974.3112673594387</v>
      </c>
    </row>
    <row r="8" spans="3:19" x14ac:dyDescent="0.15">
      <c r="C8" s="131">
        <f>战法升级!Z10</f>
        <v>40</v>
      </c>
      <c r="D8" s="131">
        <f>战法升级!Z55</f>
        <v>39.661158518499626</v>
      </c>
      <c r="E8" s="131">
        <f>战法升级!Z100</f>
        <v>39.631851677253941</v>
      </c>
      <c r="F8" s="131">
        <f>战法升级!Z145</f>
        <v>39.138098927718012</v>
      </c>
      <c r="G8" s="131">
        <f>战法升级!Z190</f>
        <v>38.848984787984186</v>
      </c>
      <c r="H8" s="131">
        <f>战法升级!AE10</f>
        <v>49023.516704612193</v>
      </c>
      <c r="I8" s="131">
        <f>战法升级!AE55</f>
        <v>58203.253661748859</v>
      </c>
      <c r="J8" s="131">
        <f>战法升级!AE100</f>
        <v>78706.518939004221</v>
      </c>
      <c r="K8" s="131">
        <f>战法升级!AE145</f>
        <v>137079.08957918262</v>
      </c>
      <c r="L8" s="131">
        <f>战法升级!AE190</f>
        <v>180732.07738992374</v>
      </c>
      <c r="N8" s="57">
        <v>5</v>
      </c>
      <c r="O8" s="67">
        <f>求节点(C$4:C$42,H$4:H$42,$N8)</f>
        <v>2517.1618893662962</v>
      </c>
      <c r="P8" s="67">
        <f>求节点(D$4:D$42,I$4:I$42,$N8)</f>
        <v>4131.4127445134154</v>
      </c>
      <c r="Q8" s="67">
        <f>求节点(E$4:E$42,J$4:J$42,$N8)</f>
        <v>4603.8223205436461</v>
      </c>
      <c r="R8" s="67">
        <f>求节点(F$4:F$42,K$4:K$42,$N8)</f>
        <v>8826.9950351161224</v>
      </c>
      <c r="S8" s="67">
        <f>求节点(G$4:G$42,L$4:L$42,$N8)</f>
        <v>11217.889084199298</v>
      </c>
    </row>
    <row r="9" spans="3:19" x14ac:dyDescent="0.15">
      <c r="C9" s="131">
        <f>战法升级!Z11</f>
        <v>43.920692243099523</v>
      </c>
      <c r="D9" s="131">
        <f>战法升级!Z56</f>
        <v>43.535389560453282</v>
      </c>
      <c r="E9" s="131">
        <f>战法升级!Z101</f>
        <v>43.484929789964411</v>
      </c>
      <c r="F9" s="131">
        <f>战法升级!Z146</f>
        <v>42.970748198558951</v>
      </c>
      <c r="G9" s="131">
        <f>战法升级!Z191</f>
        <v>42.643360270022924</v>
      </c>
      <c r="H9" s="131">
        <f>战法升级!AE11</f>
        <v>59231.448105413758</v>
      </c>
      <c r="I9" s="131">
        <f>战法升级!AE56</f>
        <v>71151.216323004104</v>
      </c>
      <c r="J9" s="131">
        <f>战法升级!AE101</f>
        <v>96005.57184624247</v>
      </c>
      <c r="K9" s="131">
        <f>战法升级!AE146</f>
        <v>167192.18102353194</v>
      </c>
      <c r="L9" s="131">
        <f>战法升级!AE191</f>
        <v>221174.43684212945</v>
      </c>
      <c r="N9" s="57">
        <v>6</v>
      </c>
      <c r="O9" s="67">
        <f>求节点(C$4:C$42,H$4:H$42,$N9)</f>
        <v>3020.5942672395554</v>
      </c>
      <c r="P9" s="67">
        <f>求节点(D$4:D$42,I$4:I$42,$N9)</f>
        <v>4957.6952934160981</v>
      </c>
      <c r="Q9" s="67">
        <f>求节点(E$4:E$42,J$4:J$42,$N9)</f>
        <v>5524.5867846523743</v>
      </c>
      <c r="R9" s="67">
        <f>求节点(F$4:F$42,K$4:K$42,$N9)</f>
        <v>10592.394042139345</v>
      </c>
      <c r="S9" s="67">
        <f>求节点(G$4:G$42,L$4:L$42,$N9)</f>
        <v>13461.466901039157</v>
      </c>
    </row>
    <row r="10" spans="3:19" x14ac:dyDescent="0.15">
      <c r="C10" s="131">
        <f>战法升级!Z12</f>
        <v>49.533352307096472</v>
      </c>
      <c r="D10" s="131">
        <f>战法升级!Z57</f>
        <v>49.178590903134719</v>
      </c>
      <c r="E10" s="131">
        <f>战法升级!Z102</f>
        <v>49.18886033229559</v>
      </c>
      <c r="F10" s="131">
        <f>战法升级!Z147</f>
        <v>48.731413734867289</v>
      </c>
      <c r="G10" s="131">
        <f>战法升级!Z192</f>
        <v>48.493134765265182</v>
      </c>
      <c r="H10" s="131">
        <f>战法升级!AE12</f>
        <v>83163.553051506693</v>
      </c>
      <c r="I10" s="131">
        <f>战法升级!AE57</f>
        <v>96395.640916092671</v>
      </c>
      <c r="J10" s="131">
        <f>战法升级!AE102</f>
        <v>127848.9251280395</v>
      </c>
      <c r="K10" s="131">
        <f>战法升级!AE147</f>
        <v>222634.43772500087</v>
      </c>
      <c r="L10" s="131">
        <f>战法升级!AE192</f>
        <v>289980.26815889485</v>
      </c>
      <c r="N10" s="57">
        <v>7</v>
      </c>
      <c r="O10" s="67">
        <f>求节点(C$4:C$42,H$4:H$42,$N10)</f>
        <v>3524.0266451128145</v>
      </c>
      <c r="P10" s="67">
        <f>求节点(D$4:D$42,I$4:I$42,$N10)</f>
        <v>5783.9778423187818</v>
      </c>
      <c r="Q10" s="67">
        <f>求节点(E$4:E$42,J$4:J$42,$N10)</f>
        <v>6445.3512487611042</v>
      </c>
      <c r="R10" s="67">
        <f>求节点(F$4:F$42,K$4:K$42,$N10)</f>
        <v>12357.79304916257</v>
      </c>
      <c r="S10" s="67">
        <f>求节点(G$4:G$42,L$4:L$42,$N10)</f>
        <v>15705.044717879016</v>
      </c>
    </row>
    <row r="11" spans="3:19" x14ac:dyDescent="0.15">
      <c r="C11" s="131">
        <f>战法升级!Z13</f>
        <v>53.567039423670657</v>
      </c>
      <c r="D11" s="131">
        <f>战法升级!Z58</f>
        <v>53.226994578658328</v>
      </c>
      <c r="E11" s="131">
        <f>战法升级!Z103</f>
        <v>53.212684955585161</v>
      </c>
      <c r="F11" s="131">
        <f>战法升级!Z148</f>
        <v>52.769987980532711</v>
      </c>
      <c r="G11" s="131">
        <f>战法升级!Z193</f>
        <v>52.559419343629337</v>
      </c>
      <c r="H11" s="131">
        <f>战法升级!AE13</f>
        <v>105409.63254425125</v>
      </c>
      <c r="I11" s="131">
        <f>战法升级!AE58</f>
        <v>121276.1373487481</v>
      </c>
      <c r="J11" s="131">
        <f>战法升级!AE103</f>
        <v>157697.22620174295</v>
      </c>
      <c r="K11" s="131">
        <f>战法升级!AE148</f>
        <v>267977.86193148565</v>
      </c>
      <c r="L11" s="131">
        <f>战法升级!AE193</f>
        <v>348966.73134565819</v>
      </c>
      <c r="N11" s="57">
        <v>8</v>
      </c>
      <c r="O11" s="67">
        <f>求节点(C$4:C$42,H$4:H$42,$N11)</f>
        <v>4027.4590229860742</v>
      </c>
      <c r="P11" s="67">
        <f>求节点(D$4:D$42,I$4:I$42,$N11)</f>
        <v>6610.2603912214654</v>
      </c>
      <c r="Q11" s="67">
        <f>求节点(E$4:E$42,J$4:J$42,$N11)</f>
        <v>7366.1157128698333</v>
      </c>
      <c r="R11" s="67">
        <f>求节点(F$4:F$42,K$4:K$42,$N11)</f>
        <v>14123.192056185795</v>
      </c>
      <c r="S11" s="67">
        <f>求节点(G$4:G$42,L$4:L$42,$N11)</f>
        <v>17948.622534718874</v>
      </c>
    </row>
    <row r="12" spans="3:19" x14ac:dyDescent="0.15">
      <c r="C12" s="131">
        <f>战法升级!Z14</f>
        <v>59.300028460644697</v>
      </c>
      <c r="D12" s="131">
        <f>战法升级!Z59</f>
        <v>59.016342740868758</v>
      </c>
      <c r="E12" s="131">
        <f>战法升级!Z104</f>
        <v>59.09095196730258</v>
      </c>
      <c r="F12" s="131">
        <f>战法升级!Z149</f>
        <v>58.701446767877648</v>
      </c>
      <c r="G12" s="131">
        <f>战法升级!Z194</f>
        <v>58.560986008166232</v>
      </c>
      <c r="H12" s="131">
        <f>战法升级!AE14</f>
        <v>144761.21961286193</v>
      </c>
      <c r="I12" s="131">
        <f>战法升级!AE59</f>
        <v>166745.72749317408</v>
      </c>
      <c r="J12" s="131">
        <f>战法升级!AE104</f>
        <v>215462.85861597816</v>
      </c>
      <c r="K12" s="131">
        <f>战法升级!AE149</f>
        <v>348201.11832216009</v>
      </c>
      <c r="L12" s="131">
        <f>战法升级!AE194</f>
        <v>442316.42621181806</v>
      </c>
      <c r="N12" s="57">
        <v>9</v>
      </c>
      <c r="O12" s="67">
        <f>求节点(C$4:C$42,H$4:H$42,$N12)</f>
        <v>4530.8914008593329</v>
      </c>
      <c r="P12" s="67">
        <f>求节点(D$4:D$42,I$4:I$42,$N12)</f>
        <v>7436.5429401241481</v>
      </c>
      <c r="Q12" s="67">
        <f>求节点(E$4:E$42,J$4:J$42,$N12)</f>
        <v>8286.8801769785623</v>
      </c>
      <c r="R12" s="67">
        <f>求节点(F$4:F$42,K$4:K$42,$N12)</f>
        <v>15888.59106320902</v>
      </c>
      <c r="S12" s="67">
        <f>求节点(G$4:G$42,L$4:L$42,$N12)</f>
        <v>20192.200351558735</v>
      </c>
    </row>
    <row r="13" spans="3:19" x14ac:dyDescent="0.15">
      <c r="C13" s="131">
        <f>战法升级!Z15</f>
        <v>65.075479910097457</v>
      </c>
      <c r="D13" s="131">
        <f>战法升级!Z60</f>
        <v>64.781009552500748</v>
      </c>
      <c r="E13" s="131">
        <f>战法升级!Z105</f>
        <v>64.819145630244321</v>
      </c>
      <c r="F13" s="131">
        <f>战法升级!Z150</f>
        <v>64.399012521055653</v>
      </c>
      <c r="G13" s="131">
        <f>战法升级!Z195</f>
        <v>64.247064283227857</v>
      </c>
      <c r="H13" s="131">
        <f>战法升级!AE15</f>
        <v>204650.85931877722</v>
      </c>
      <c r="I13" s="131">
        <f>战法升级!AE60</f>
        <v>233154.68426989869</v>
      </c>
      <c r="J13" s="131">
        <f>战法升级!AE105</f>
        <v>293267.22919166705</v>
      </c>
      <c r="K13" s="131">
        <f>战法升级!AE150</f>
        <v>457205.89032336976</v>
      </c>
      <c r="L13" s="131">
        <f>战法升级!AE195</f>
        <v>572363.56838806032</v>
      </c>
      <c r="N13" s="57">
        <v>10</v>
      </c>
      <c r="O13" s="67">
        <f>求节点(C$4:C$42,H$4:H$42,$N13)</f>
        <v>5034.3237787325925</v>
      </c>
      <c r="P13" s="67">
        <f>求节点(D$4:D$42,I$4:I$42,$N13)</f>
        <v>8267.9159436265454</v>
      </c>
      <c r="Q13" s="67">
        <f>求节点(E$4:E$42,J$4:J$42,$N13)</f>
        <v>9207.6446410872923</v>
      </c>
      <c r="R13" s="67">
        <f>求节点(F$4:F$42,K$4:K$42,$N13)</f>
        <v>17653.990070232245</v>
      </c>
      <c r="S13" s="67">
        <f>求节点(G$4:G$42,L$4:L$42,$N13)</f>
        <v>22435.778168398592</v>
      </c>
    </row>
    <row r="14" spans="3:19" x14ac:dyDescent="0.15">
      <c r="C14" s="131">
        <f>战法升级!Z16</f>
        <v>69.18336653741882</v>
      </c>
      <c r="D14" s="131">
        <f>战法升级!Z61</f>
        <v>68.923431594456531</v>
      </c>
      <c r="E14" s="131">
        <f>战法升级!Z106</f>
        <v>69.01697485309198</v>
      </c>
      <c r="F14" s="131">
        <f>战法升级!Z151</f>
        <v>68.627579426319684</v>
      </c>
      <c r="G14" s="131">
        <f>战法升级!Z196</f>
        <v>68.518369035696878</v>
      </c>
      <c r="H14" s="131">
        <f>战法升级!AE16</f>
        <v>238670.75476077184</v>
      </c>
      <c r="I14" s="131">
        <f>战法升级!AE61</f>
        <v>281886.95280959533</v>
      </c>
      <c r="J14" s="131">
        <f>战法升级!AE106</f>
        <v>358294.79810801608</v>
      </c>
      <c r="K14" s="131">
        <f>战法升级!AE151</f>
        <v>566774.29299291805</v>
      </c>
      <c r="L14" s="131">
        <f>战法升级!AE196</f>
        <v>643856.26119701075</v>
      </c>
      <c r="N14" s="57">
        <v>11</v>
      </c>
      <c r="O14" s="67">
        <f>求节点(C$4:C$42,H$4:H$42,$N14)</f>
        <v>5948.6632299997418</v>
      </c>
      <c r="P14" s="67">
        <f>求节点(D$4:D$42,I$4:I$42,$N14)</f>
        <v>9219.1032404780508</v>
      </c>
      <c r="Q14" s="67">
        <f>求节点(E$4:E$42,J$4:J$42,$N14)</f>
        <v>10533.165389679343</v>
      </c>
      <c r="R14" s="67">
        <f>求节点(F$4:F$42,K$4:K$42,$N14)</f>
        <v>20200.919891177135</v>
      </c>
      <c r="S14" s="67">
        <f>求节点(G$4:G$42,L$4:L$42,$N14)</f>
        <v>26723.248614410244</v>
      </c>
    </row>
    <row r="15" spans="3:19" x14ac:dyDescent="0.15">
      <c r="C15" s="131">
        <f>战法升级!Z17</f>
        <v>72.375871759353331</v>
      </c>
      <c r="D15" s="131">
        <f>战法升级!Z62</f>
        <v>72.103942950990486</v>
      </c>
      <c r="E15" s="131">
        <f>战法升级!Z107</f>
        <v>72.23150684883845</v>
      </c>
      <c r="F15" s="131">
        <f>战法升级!Z152</f>
        <v>71.882008108111634</v>
      </c>
      <c r="G15" s="131">
        <f>战法升级!Z197</f>
        <v>71.7664716439551</v>
      </c>
      <c r="H15" s="131">
        <f>战法升级!AE17</f>
        <v>273464.95160572202</v>
      </c>
      <c r="I15" s="131">
        <f>战法升级!AE62</f>
        <v>318246.89227891364</v>
      </c>
      <c r="J15" s="131">
        <f>战法升级!AE107</f>
        <v>411818.27309768274</v>
      </c>
      <c r="K15" s="131">
        <f>战法升级!AE152</f>
        <v>629069.16984648141</v>
      </c>
      <c r="L15" s="131">
        <f>战法升级!AE197</f>
        <v>721983.20444706839</v>
      </c>
      <c r="N15" s="57">
        <v>12</v>
      </c>
      <c r="O15" s="67">
        <f>求节点(C$4:C$42,H$4:H$42,$N15)</f>
        <v>6863.0026812668921</v>
      </c>
      <c r="P15" s="67">
        <f>求节点(D$4:D$42,I$4:I$42,$N15)</f>
        <v>10170.290537329558</v>
      </c>
      <c r="Q15" s="67">
        <f>求节点(E$4:E$42,J$4:J$42,$N15)</f>
        <v>11903.64174085318</v>
      </c>
      <c r="R15" s="67">
        <f>求节点(F$4:F$42,K$4:K$42,$N15)</f>
        <v>22749.91245516689</v>
      </c>
      <c r="S15" s="67">
        <f>求节点(G$4:G$42,L$4:L$42,$N15)</f>
        <v>31096.924224470309</v>
      </c>
    </row>
    <row r="16" spans="3:19" x14ac:dyDescent="0.15">
      <c r="C16" s="131">
        <f>战法升级!Z18</f>
        <v>74.998404927577795</v>
      </c>
      <c r="D16" s="131">
        <f>战法升级!Z63</f>
        <v>74.74003809013405</v>
      </c>
      <c r="E16" s="131">
        <f>战法升级!Z108</f>
        <v>74.840792411391348</v>
      </c>
      <c r="F16" s="131">
        <f>战法升级!Z153</f>
        <v>74.493385467679886</v>
      </c>
      <c r="G16" s="131">
        <f>战法升级!Z198</f>
        <v>74.370993278111257</v>
      </c>
      <c r="H16" s="131">
        <f>战法升级!AE18</f>
        <v>303223.44698475813</v>
      </c>
      <c r="I16" s="131">
        <f>战法升级!AE63</f>
        <v>357515.23121208511</v>
      </c>
      <c r="J16" s="131">
        <f>战法升级!AE108</f>
        <v>463562.60521482187</v>
      </c>
      <c r="K16" s="131">
        <f>战法升级!AE153</f>
        <v>685752.45633480558</v>
      </c>
      <c r="L16" s="131">
        <f>战法升级!AE198</f>
        <v>794333.85640774947</v>
      </c>
      <c r="N16" s="57">
        <v>13</v>
      </c>
      <c r="O16" s="67">
        <f>求节点(C$4:C$42,H$4:H$42,$N16)</f>
        <v>7777.3421325340414</v>
      </c>
      <c r="P16" s="67">
        <f>求节点(D$4:D$42,I$4:I$42,$N16)</f>
        <v>11121.477834181063</v>
      </c>
      <c r="Q16" s="67">
        <f>求节点(E$4:E$42,J$4:J$42,$N16)</f>
        <v>13274.118092027016</v>
      </c>
      <c r="R16" s="67">
        <f>求节点(F$4:F$42,K$4:K$42,$N16)</f>
        <v>25298.905019156649</v>
      </c>
      <c r="S16" s="67">
        <f>求节点(G$4:G$42,L$4:L$42,$N16)</f>
        <v>35470.599834530374</v>
      </c>
    </row>
    <row r="17" spans="3:19" x14ac:dyDescent="0.15">
      <c r="C17" s="131">
        <f>战法升级!Z19</f>
        <v>77.875308029777003</v>
      </c>
      <c r="D17" s="131">
        <f>战法升级!Z64</f>
        <v>77.609642525433856</v>
      </c>
      <c r="E17" s="131">
        <f>战法升级!Z109</f>
        <v>77.697893604818219</v>
      </c>
      <c r="F17" s="131">
        <f>战法升级!Z154</f>
        <v>77.332919927503724</v>
      </c>
      <c r="G17" s="131">
        <f>战法升级!Z199</f>
        <v>77.234275947206214</v>
      </c>
      <c r="H17" s="131">
        <f>战法升级!AE19</f>
        <v>351372.44062117836</v>
      </c>
      <c r="I17" s="131">
        <f>战法升级!AE64</f>
        <v>407735.08937498112</v>
      </c>
      <c r="J17" s="131">
        <f>战法升级!AE109</f>
        <v>526438.79799543705</v>
      </c>
      <c r="K17" s="131">
        <f>战法升级!AE154</f>
        <v>754835.65822791064</v>
      </c>
      <c r="L17" s="131">
        <f>战法升级!AE199</f>
        <v>889095.23805267306</v>
      </c>
      <c r="N17" s="57">
        <v>14</v>
      </c>
      <c r="O17" s="67">
        <f>求节点(C$4:C$42,H$4:H$42,$N17)</f>
        <v>8691.6815838011917</v>
      </c>
      <c r="P17" s="67">
        <f>求节点(D$4:D$42,I$4:I$42,$N17)</f>
        <v>12072.665131032569</v>
      </c>
      <c r="Q17" s="67">
        <f>求节点(E$4:E$42,J$4:J$42,$N17)</f>
        <v>14644.594443200851</v>
      </c>
      <c r="R17" s="67">
        <f>求节点(F$4:F$42,K$4:K$42,$N17)</f>
        <v>27847.897583146405</v>
      </c>
      <c r="S17" s="67">
        <f>求节点(G$4:G$42,L$4:L$42,$N17)</f>
        <v>39844.275444590443</v>
      </c>
    </row>
    <row r="18" spans="3:19" x14ac:dyDescent="0.15">
      <c r="C18" s="131">
        <f>战法升级!Z20</f>
        <v>80.272123558064706</v>
      </c>
      <c r="D18" s="131">
        <f>战法升级!Z65</f>
        <v>79.994335665275713</v>
      </c>
      <c r="E18" s="131">
        <f>战法升级!Z110</f>
        <v>80.134867890916794</v>
      </c>
      <c r="F18" s="131">
        <f>战法升级!Z155</f>
        <v>79.813360188853366</v>
      </c>
      <c r="G18" s="131">
        <f>战法升级!Z200</f>
        <v>79.725666247801229</v>
      </c>
      <c r="H18" s="131">
        <f>战法升级!AE20</f>
        <v>398123.06916001608</v>
      </c>
      <c r="I18" s="131">
        <f>战法升级!AE65</f>
        <v>456203.6176886282</v>
      </c>
      <c r="J18" s="131">
        <f>战法升级!AE110</f>
        <v>580018.21305358724</v>
      </c>
      <c r="K18" s="131">
        <f>战法升级!AE155</f>
        <v>823433.27095342241</v>
      </c>
      <c r="L18" s="131">
        <f>战法升级!AE200</f>
        <v>922921.57450627768</v>
      </c>
      <c r="N18" s="57">
        <v>15</v>
      </c>
      <c r="O18" s="67">
        <f>求节点(C$4:C$42,H$4:H$42,$N18)</f>
        <v>9606.021035068341</v>
      </c>
      <c r="P18" s="67">
        <f>求节点(D$4:D$42,I$4:I$42,$N18)</f>
        <v>13023.852427884076</v>
      </c>
      <c r="Q18" s="67">
        <f>求节点(E$4:E$42,J$4:J$42,$N18)</f>
        <v>16015.070794374686</v>
      </c>
      <c r="R18" s="67">
        <f>求节点(F$4:F$42,K$4:K$42,$N18)</f>
        <v>30396.890147136161</v>
      </c>
      <c r="S18" s="67">
        <f>求节点(G$4:G$42,L$4:L$42,$N18)</f>
        <v>44217.951054650504</v>
      </c>
    </row>
    <row r="19" spans="3:19" x14ac:dyDescent="0.15">
      <c r="C19" s="131">
        <f>战法升级!Z21</f>
        <v>82.328492296001457</v>
      </c>
      <c r="D19" s="131">
        <f>战法升级!Z66</f>
        <v>82.100546804797787</v>
      </c>
      <c r="E19" s="131">
        <f>战法升级!Z111</f>
        <v>82.238672852681816</v>
      </c>
      <c r="F19" s="131">
        <f>战法升级!Z156</f>
        <v>81.919202803497143</v>
      </c>
      <c r="G19" s="131">
        <f>战法升级!Z201</f>
        <v>81.863982387630472</v>
      </c>
      <c r="H19" s="131">
        <f>战法升级!AE21</f>
        <v>439390.03497349226</v>
      </c>
      <c r="I19" s="131">
        <f>战法升级!AE66</f>
        <v>506074.81754107587</v>
      </c>
      <c r="J19" s="131">
        <f>战法升级!AE111</f>
        <v>624595.42729828192</v>
      </c>
      <c r="K19" s="131">
        <f>战法升级!AE156</f>
        <v>888997.61441320565</v>
      </c>
      <c r="L19" s="131">
        <f>战法升级!AE201</f>
        <v>952419.2808548921</v>
      </c>
      <c r="N19" s="57">
        <v>16</v>
      </c>
      <c r="O19" s="67">
        <f>求节点(C$4:C$42,H$4:H$42,$N19)</f>
        <v>10520.36048633549</v>
      </c>
      <c r="P19" s="67">
        <f>求节点(D$4:D$42,I$4:I$42,$N19)</f>
        <v>13975.039724735581</v>
      </c>
      <c r="Q19" s="67">
        <f>求节点(E$4:E$42,J$4:J$42,$N19)</f>
        <v>17385.547145548524</v>
      </c>
      <c r="R19" s="67">
        <f>求节点(F$4:F$42,K$4:K$42,$N19)</f>
        <v>32945.882711125916</v>
      </c>
      <c r="S19" s="67">
        <f>求节点(G$4:G$42,L$4:L$42,$N19)</f>
        <v>48591.626664710566</v>
      </c>
    </row>
    <row r="20" spans="3:19" x14ac:dyDescent="0.15">
      <c r="C20" s="131">
        <f>战法升级!Z22</f>
        <v>84.132234338875293</v>
      </c>
      <c r="D20" s="131">
        <f>战法升级!Z67</f>
        <v>83.885420957389968</v>
      </c>
      <c r="E20" s="131">
        <f>战法升级!Z112</f>
        <v>84.043767921022209</v>
      </c>
      <c r="F20" s="131">
        <f>战法升级!Z157</f>
        <v>83.738783536778797</v>
      </c>
      <c r="G20" s="131">
        <f>战法升级!Z202</f>
        <v>83.667042947574714</v>
      </c>
      <c r="H20" s="131">
        <f>战法升级!AE22</f>
        <v>480435.50597637997</v>
      </c>
      <c r="I20" s="131">
        <f>战法升级!AE67</f>
        <v>555946.01739352383</v>
      </c>
      <c r="J20" s="131">
        <f>战法升级!AE112</f>
        <v>663024.18506944983</v>
      </c>
      <c r="K20" s="131">
        <f>战法升级!AE157</f>
        <v>935919.68881129194</v>
      </c>
      <c r="L20" s="131">
        <f>战法升级!AE202</f>
        <v>981630.69364139764</v>
      </c>
      <c r="N20" s="57">
        <v>17</v>
      </c>
      <c r="O20" s="67">
        <f>求节点(C$4:C$42,H$4:H$42,$N20)</f>
        <v>11434.69993760264</v>
      </c>
      <c r="P20" s="67">
        <f>求节点(D$4:D$42,I$4:I$42,$N20)</f>
        <v>14926.227021587089</v>
      </c>
      <c r="Q20" s="67">
        <f>求节点(E$4:E$42,J$4:J$42,$N20)</f>
        <v>18756.023496722359</v>
      </c>
      <c r="R20" s="67">
        <f>求节点(F$4:F$42,K$4:K$42,$N20)</f>
        <v>35494.875275115672</v>
      </c>
      <c r="S20" s="67">
        <f>求节点(G$4:G$42,L$4:L$42,$N20)</f>
        <v>52965.302274770627</v>
      </c>
    </row>
    <row r="21" spans="3:19" x14ac:dyDescent="0.15">
      <c r="C21" s="131">
        <f>战法升级!Z23</f>
        <v>86.465948248806328</v>
      </c>
      <c r="D21" s="131">
        <f>战法升级!Z68</f>
        <v>86.247032860782397</v>
      </c>
      <c r="E21" s="131">
        <f>战法升级!Z113</f>
        <v>86.385105215793828</v>
      </c>
      <c r="F21" s="131">
        <f>战法升级!Z158</f>
        <v>86.045919706798657</v>
      </c>
      <c r="G21" s="131">
        <f>战法升级!Z203</f>
        <v>86.154780808490059</v>
      </c>
      <c r="H21" s="131">
        <f>战法升级!AE23</f>
        <v>534848.44331235171</v>
      </c>
      <c r="I21" s="131">
        <f>战法升级!AE68</f>
        <v>603368.17813384102</v>
      </c>
      <c r="J21" s="131">
        <f>战法升级!AE113</f>
        <v>718582.94710638956</v>
      </c>
      <c r="K21" s="131">
        <f>战法升级!AE158</f>
        <v>968722.43959534774</v>
      </c>
      <c r="L21" s="131">
        <f>战法升级!AE203</f>
        <v>1017820.4979951129</v>
      </c>
      <c r="N21" s="57">
        <v>18</v>
      </c>
      <c r="O21" s="67">
        <f>求节点(C$4:C$42,H$4:H$42,$N21)</f>
        <v>12349.039388869791</v>
      </c>
      <c r="P21" s="67">
        <f>求节点(D$4:D$42,I$4:I$42,$N21)</f>
        <v>15877.414318438594</v>
      </c>
      <c r="Q21" s="67">
        <f>求节点(E$4:E$42,J$4:J$42,$N21)</f>
        <v>20126.499847896193</v>
      </c>
      <c r="R21" s="67">
        <f>求节点(F$4:F$42,K$4:K$42,$N21)</f>
        <v>38043.867839105427</v>
      </c>
      <c r="S21" s="67">
        <f>求节点(G$4:G$42,L$4:L$42,$N21)</f>
        <v>57338.977884830696</v>
      </c>
    </row>
    <row r="22" spans="3:19" x14ac:dyDescent="0.15">
      <c r="C22" s="131">
        <f>战法升级!Z24</f>
        <v>90.244911202258237</v>
      </c>
      <c r="D22" s="131">
        <f>战法升级!Z69</f>
        <v>90.122782504866933</v>
      </c>
      <c r="E22" s="131">
        <f>战法升级!Z114</f>
        <v>90.406191748048585</v>
      </c>
      <c r="F22" s="131">
        <f>战法升级!Z159</f>
        <v>90.288435080379244</v>
      </c>
      <c r="G22" s="131">
        <f>战法升级!Z204</f>
        <v>90.480184629206022</v>
      </c>
      <c r="H22" s="131">
        <f>战法升级!AE24</f>
        <v>597412.43984002655</v>
      </c>
      <c r="I22" s="131">
        <f>战法升级!AE69</f>
        <v>684103.16128851788</v>
      </c>
      <c r="J22" s="131">
        <f>战法升级!AE114</f>
        <v>823617.33746023942</v>
      </c>
      <c r="K22" s="131">
        <f>战法升级!AE159</f>
        <v>1025837.1866380475</v>
      </c>
      <c r="L22" s="131">
        <f>战法升级!AE204</f>
        <v>1083743.1576799308</v>
      </c>
      <c r="N22" s="57">
        <v>19</v>
      </c>
      <c r="O22" s="67">
        <f>求节点(C$4:C$42,H$4:H$42,$N22)</f>
        <v>13263.37884013694</v>
      </c>
      <c r="P22" s="67">
        <f>求节点(D$4:D$42,I$4:I$42,$N22)</f>
        <v>16828.601615290099</v>
      </c>
      <c r="Q22" s="67">
        <f>求节点(E$4:E$42,J$4:J$42,$N22)</f>
        <v>21496.976199070028</v>
      </c>
      <c r="R22" s="67">
        <f>求节点(F$4:F$42,K$4:K$42,$N22)</f>
        <v>40592.860403095183</v>
      </c>
      <c r="S22" s="67">
        <f>求节点(G$4:G$42,L$4:L$42,$N22)</f>
        <v>61712.653494890757</v>
      </c>
    </row>
    <row r="23" spans="3:19" x14ac:dyDescent="0.15">
      <c r="C23" s="131">
        <f>战法升级!Z25</f>
        <v>93.235489905456092</v>
      </c>
      <c r="D23" s="131">
        <f>战法升级!Z70</f>
        <v>93.149045658279036</v>
      </c>
      <c r="E23" s="131">
        <f>战法升级!Z115</f>
        <v>93.471491811086082</v>
      </c>
      <c r="F23" s="131">
        <f>战法升级!Z160</f>
        <v>93.400072017025948</v>
      </c>
      <c r="G23" s="131">
        <f>战法升级!Z205</f>
        <v>93.6774218048877</v>
      </c>
      <c r="H23" s="131">
        <f>战法升级!AE25</f>
        <v>641503.48076289997</v>
      </c>
      <c r="I23" s="131">
        <f>战法升级!AE70</f>
        <v>740364.19964852731</v>
      </c>
      <c r="J23" s="131">
        <f>战法升级!AE115</f>
        <v>905447.01409244933</v>
      </c>
      <c r="K23" s="131">
        <f>战法升级!AE160</f>
        <v>1076727.1695863283</v>
      </c>
      <c r="L23" s="131">
        <f>战法升级!AE205</f>
        <v>1142600</v>
      </c>
      <c r="N23" s="57">
        <v>20</v>
      </c>
      <c r="O23" s="67">
        <f>求节点(C$4:C$42,H$4:H$42,$N23)</f>
        <v>14177.71829140409</v>
      </c>
      <c r="P23" s="67">
        <f>求节点(D$4:D$42,I$4:I$42,$N23)</f>
        <v>17870.514725911067</v>
      </c>
      <c r="Q23" s="67">
        <f>求节点(E$4:E$42,J$4:J$42,$N23)</f>
        <v>22958.47434266307</v>
      </c>
      <c r="R23" s="67">
        <f>求节点(F$4:F$42,K$4:K$42,$N23)</f>
        <v>43570.459151278825</v>
      </c>
      <c r="S23" s="67">
        <f>求节点(G$4:G$42,L$4:L$42,$N23)</f>
        <v>66331.370459236539</v>
      </c>
    </row>
    <row r="24" spans="3:19" x14ac:dyDescent="0.15">
      <c r="C24" s="131">
        <f>战法升级!Z26</f>
        <v>96.807063977001675</v>
      </c>
      <c r="D24" s="131">
        <f>战法升级!Z71</f>
        <v>96.770480813454071</v>
      </c>
      <c r="E24" s="131">
        <f>战法升级!Z116</f>
        <v>97.107381566993553</v>
      </c>
      <c r="F24" s="131">
        <f>战法升级!Z161</f>
        <v>97.006001686863456</v>
      </c>
      <c r="G24" s="131">
        <f>战法升级!Z206</f>
        <v>97.125654465362558</v>
      </c>
      <c r="H24" s="131">
        <f>战法升级!AE26</f>
        <v>688355.73505463172</v>
      </c>
      <c r="I24" s="131">
        <f>战法升级!AE71</f>
        <v>804543.42156217224</v>
      </c>
      <c r="J24" s="131">
        <f>战法升级!AE116</f>
        <v>981687.83162253385</v>
      </c>
      <c r="K24" s="131">
        <f>战法升级!AE161</f>
        <v>1142600</v>
      </c>
      <c r="L24" s="131">
        <f>战法升级!AE206</f>
        <v>1142600</v>
      </c>
      <c r="N24" s="57">
        <v>21</v>
      </c>
      <c r="O24" s="67">
        <f>求节点(C$4:C$42,H$4:H$42,$N24)</f>
        <v>15417.713908304158</v>
      </c>
      <c r="P24" s="67">
        <f>求节点(D$4:D$42,I$4:I$42,$N24)</f>
        <v>19210.787296432503</v>
      </c>
      <c r="Q24" s="67">
        <f>求节点(E$4:E$42,J$4:J$42,$N24)</f>
        <v>24784.511248748291</v>
      </c>
      <c r="R24" s="67">
        <f>求节点(F$4:F$42,K$4:K$42,$N24)</f>
        <v>46871.463830332475</v>
      </c>
      <c r="S24" s="67">
        <f>求节点(G$4:G$42,L$4:L$42,$N24)</f>
        <v>71049.619866750945</v>
      </c>
    </row>
    <row r="25" spans="3:19" x14ac:dyDescent="0.15">
      <c r="C25" s="131">
        <f>战法升级!Z27</f>
        <v>100.50342858241972</v>
      </c>
      <c r="D25" s="131">
        <f>战法升级!Z72</f>
        <v>100.40175326279811</v>
      </c>
      <c r="E25" s="131">
        <f>战法升级!Z117</f>
        <v>100.71243145193914</v>
      </c>
      <c r="F25" s="131">
        <f>战法升级!Z162</f>
        <v>100.64473135315967</v>
      </c>
      <c r="G25" s="131">
        <f>战法升级!Z207</f>
        <v>100.89689545435591</v>
      </c>
      <c r="H25" s="131">
        <f>战法升级!AE27</f>
        <v>732829.05518821499</v>
      </c>
      <c r="I25" s="131">
        <f>战法升级!AE72</f>
        <v>868896.98040536325</v>
      </c>
      <c r="J25" s="131">
        <f>战法升级!AE117</f>
        <v>1009379.5854025428</v>
      </c>
      <c r="K25" s="131">
        <f>战法升级!AE162</f>
        <v>1142600</v>
      </c>
      <c r="L25" s="131">
        <f>战法升级!AE207</f>
        <v>1142600</v>
      </c>
      <c r="N25" s="57">
        <v>22</v>
      </c>
      <c r="O25" s="67">
        <f>求节点(C$4:C$42,H$4:H$42,$N25)</f>
        <v>16657.709525204227</v>
      </c>
      <c r="P25" s="67">
        <f>求节点(D$4:D$42,I$4:I$42,$N25)</f>
        <v>20551.059866953939</v>
      </c>
      <c r="Q25" s="67">
        <f>求节点(E$4:E$42,J$4:J$42,$N25)</f>
        <v>26610.548154833512</v>
      </c>
      <c r="R25" s="67">
        <f>求节点(F$4:F$42,K$4:K$42,$N25)</f>
        <v>50172.468509386119</v>
      </c>
      <c r="S25" s="67">
        <f>求节点(G$4:G$42,L$4:L$42,$N25)</f>
        <v>75767.869274265366</v>
      </c>
    </row>
    <row r="26" spans="3:19" x14ac:dyDescent="0.15">
      <c r="C26" s="131">
        <f>战法升级!Z28</f>
        <v>104.10129967499306</v>
      </c>
      <c r="D26" s="131">
        <f>战法升级!Z73</f>
        <v>104.06236366727887</v>
      </c>
      <c r="E26" s="131">
        <f>战法升级!Z118</f>
        <v>104.39233713204413</v>
      </c>
      <c r="F26" s="131">
        <f>战法升级!Z163</f>
        <v>104.30731379164318</v>
      </c>
      <c r="G26" s="131">
        <f>战法升级!Z208</f>
        <v>104.52148587104635</v>
      </c>
      <c r="H26" s="131">
        <f>战法升级!AE28</f>
        <v>774605.9667583477</v>
      </c>
      <c r="I26" s="131">
        <f>战法升级!AE73</f>
        <v>933770.46768922254</v>
      </c>
      <c r="J26" s="131">
        <f>战法升级!AE118</f>
        <v>1034380.3939259177</v>
      </c>
      <c r="K26" s="131">
        <f>战法升级!AE163</f>
        <v>1142600</v>
      </c>
      <c r="L26" s="131">
        <f>战法升级!AE208</f>
        <v>1142600</v>
      </c>
      <c r="N26" s="57">
        <v>23</v>
      </c>
      <c r="O26" s="67">
        <f>求节点(C$4:C$42,H$4:H$42,$N26)</f>
        <v>17897.705142104296</v>
      </c>
      <c r="P26" s="67">
        <f>求节点(D$4:D$42,I$4:I$42,$N26)</f>
        <v>21891.332437475379</v>
      </c>
      <c r="Q26" s="67">
        <f>求节点(E$4:E$42,J$4:J$42,$N26)</f>
        <v>28436.585060918733</v>
      </c>
      <c r="R26" s="67">
        <f>求节点(F$4:F$42,K$4:K$42,$N26)</f>
        <v>53473.47318843977</v>
      </c>
      <c r="S26" s="67">
        <f>求节点(G$4:G$42,L$4:L$42,$N26)</f>
        <v>80486.118681779772</v>
      </c>
    </row>
    <row r="27" spans="3:19" x14ac:dyDescent="0.15">
      <c r="C27" s="131">
        <f>战法升级!Z29</f>
        <v>107.48165553683219</v>
      </c>
      <c r="D27" s="131">
        <f>战法升级!Z74</f>
        <v>107.42257994053838</v>
      </c>
      <c r="E27" s="131">
        <f>战法升级!Z119</f>
        <v>107.81562240612369</v>
      </c>
      <c r="F27" s="131">
        <f>战法升级!Z164</f>
        <v>107.78950972208385</v>
      </c>
      <c r="G27" s="131">
        <f>战法升级!Z209</f>
        <v>108.05586950728798</v>
      </c>
      <c r="H27" s="131">
        <f>战法升级!AE29</f>
        <v>813857.18623842834</v>
      </c>
      <c r="I27" s="131">
        <f>战法升级!AE74</f>
        <v>988024.46146513196</v>
      </c>
      <c r="J27" s="131">
        <f>战法升级!AE119</f>
        <v>1057637.7562330163</v>
      </c>
      <c r="K27" s="131">
        <f>战法升级!AE164</f>
        <v>1142600</v>
      </c>
      <c r="L27" s="131">
        <f>战法升级!AE209</f>
        <v>1142600</v>
      </c>
      <c r="N27" s="57">
        <v>24</v>
      </c>
      <c r="O27" s="67">
        <f>求节点(C$4:C$42,H$4:H$42,$N27)</f>
        <v>19137.700759004365</v>
      </c>
      <c r="P27" s="67">
        <f>求节点(D$4:D$42,I$4:I$42,$N27)</f>
        <v>23231.605007996815</v>
      </c>
      <c r="Q27" s="67">
        <f>求节点(E$4:E$42,J$4:J$42,$N27)</f>
        <v>30262.621967003957</v>
      </c>
      <c r="R27" s="67">
        <f>求节点(F$4:F$42,K$4:K$42,$N27)</f>
        <v>56774.47786749342</v>
      </c>
      <c r="S27" s="67">
        <f>求节点(G$4:G$42,L$4:L$42,$N27)</f>
        <v>85204.368089294192</v>
      </c>
    </row>
    <row r="28" spans="3:19" x14ac:dyDescent="0.15">
      <c r="C28" s="131">
        <f>战法升级!Z30</f>
        <v>111.03813549320469</v>
      </c>
      <c r="D28" s="131">
        <f>战法升级!Z75</f>
        <v>111.00691759243479</v>
      </c>
      <c r="E28" s="131">
        <f>战法升级!Z120</f>
        <v>111.36292001894914</v>
      </c>
      <c r="F28" s="131">
        <f>战法升级!Z165</f>
        <v>111.29737083030383</v>
      </c>
      <c r="G28" s="131">
        <f>战法升级!Z210</f>
        <v>111.54601176466306</v>
      </c>
      <c r="H28" s="131">
        <f>战法升级!AE30</f>
        <v>855153.48196870484</v>
      </c>
      <c r="I28" s="131">
        <f>战法升级!AE75</f>
        <v>1005911.4055653176</v>
      </c>
      <c r="J28" s="131">
        <f>战法升级!AE120</f>
        <v>1081737.6425081294</v>
      </c>
      <c r="K28" s="131">
        <f>战法升级!AE165</f>
        <v>1142600</v>
      </c>
      <c r="L28" s="131">
        <f>战法升级!AE210</f>
        <v>1142600</v>
      </c>
      <c r="N28" s="57">
        <v>25</v>
      </c>
      <c r="O28" s="67">
        <f>求节点(C$4:C$42,H$4:H$42,$N28)</f>
        <v>20377.696375904434</v>
      </c>
      <c r="P28" s="67">
        <f>求节点(D$4:D$42,I$4:I$42,$N28)</f>
        <v>24571.877578518252</v>
      </c>
      <c r="Q28" s="67">
        <f>求节点(E$4:E$42,J$4:J$42,$N28)</f>
        <v>32088.658873089174</v>
      </c>
      <c r="R28" s="67">
        <f>求节点(F$4:F$42,K$4:K$42,$N28)</f>
        <v>60075.482546547064</v>
      </c>
      <c r="S28" s="67">
        <f>求节点(G$4:G$42,L$4:L$42,$N28)</f>
        <v>89922.617496808598</v>
      </c>
    </row>
    <row r="29" spans="3:19" x14ac:dyDescent="0.15">
      <c r="C29" s="131">
        <f>战法升级!Z31</f>
        <v>114.50860608277577</v>
      </c>
      <c r="D29" s="131">
        <f>战法升级!Z76</f>
        <v>114.47614359759058</v>
      </c>
      <c r="E29" s="131">
        <f>战法升级!Z121</f>
        <v>114.91934497223426</v>
      </c>
      <c r="F29" s="131">
        <f>战法升级!Z166</f>
        <v>114.91888401282834</v>
      </c>
      <c r="G29" s="131">
        <f>战法升级!Z211</f>
        <v>115.20444967370992</v>
      </c>
      <c r="H29" s="131">
        <f>战法升级!AE31</f>
        <v>895451.07440511405</v>
      </c>
      <c r="I29" s="131">
        <f>战法升级!AE76</f>
        <v>1021558.2171620009</v>
      </c>
      <c r="J29" s="131">
        <f>战法升级!AE121</f>
        <v>1105899.5387669208</v>
      </c>
      <c r="K29" s="131">
        <f>战法升级!AE166</f>
        <v>1142600</v>
      </c>
      <c r="L29" s="131">
        <f>战法升级!AE211</f>
        <v>1142600</v>
      </c>
      <c r="N29" s="57">
        <v>26</v>
      </c>
      <c r="O29" s="67">
        <f>求节点(C$4:C$42,H$4:H$42,$N29)</f>
        <v>21617.691992804503</v>
      </c>
      <c r="P29" s="67">
        <f>求节点(D$4:D$42,I$4:I$42,$N29)</f>
        <v>25912.150149039691</v>
      </c>
      <c r="Q29" s="67">
        <f>求节点(E$4:E$42,J$4:J$42,$N29)</f>
        <v>33914.695779174399</v>
      </c>
      <c r="R29" s="67">
        <f>求节点(F$4:F$42,K$4:K$42,$N29)</f>
        <v>63376.487225600722</v>
      </c>
      <c r="S29" s="67">
        <f>求节点(G$4:G$42,L$4:L$42,$N29)</f>
        <v>94640.866904323018</v>
      </c>
    </row>
    <row r="30" spans="3:19" x14ac:dyDescent="0.15">
      <c r="C30" s="131">
        <f>战法升级!Z32</f>
        <v>118.05948896247369</v>
      </c>
      <c r="D30" s="131">
        <f>战法升级!Z77</f>
        <v>118.05724034557241</v>
      </c>
      <c r="E30" s="131">
        <f>战法升级!Z122</f>
        <v>118.44741987029688</v>
      </c>
      <c r="F30" s="131">
        <f>战法升级!Z167</f>
        <v>118.4172728380062</v>
      </c>
      <c r="G30" s="131">
        <f>战法升级!Z212</f>
        <v>118.75432507225094</v>
      </c>
      <c r="H30" s="131">
        <f>战法升级!AE32</f>
        <v>936682.3793196365</v>
      </c>
      <c r="I30" s="131">
        <f>战法升级!AE77</f>
        <v>1037709.5852313894</v>
      </c>
      <c r="J30" s="131">
        <f>战法升级!AE122</f>
        <v>1129868.8283765588</v>
      </c>
      <c r="K30" s="131">
        <f>战法升级!AE167</f>
        <v>1142600</v>
      </c>
      <c r="L30" s="131">
        <f>战法升级!AE212</f>
        <v>1142600</v>
      </c>
      <c r="N30" s="57">
        <v>27</v>
      </c>
      <c r="O30" s="67">
        <f>求节点(C$4:C$42,H$4:H$42,$N30)</f>
        <v>22857.687609704575</v>
      </c>
      <c r="P30" s="67">
        <f>求节点(D$4:D$42,I$4:I$42,$N30)</f>
        <v>27252.422719561124</v>
      </c>
      <c r="Q30" s="67">
        <f>求节点(E$4:E$42,J$4:J$42,$N30)</f>
        <v>35740.732685259616</v>
      </c>
      <c r="R30" s="67">
        <f>求节点(F$4:F$42,K$4:K$42,$N30)</f>
        <v>66677.491904654365</v>
      </c>
      <c r="S30" s="67">
        <f>求节点(G$4:G$42,L$4:L$42,$N30)</f>
        <v>99359.116311837424</v>
      </c>
    </row>
    <row r="31" spans="3:19" x14ac:dyDescent="0.15">
      <c r="C31" s="131">
        <f>战法升级!Z33</f>
        <v>121.47928719052189</v>
      </c>
      <c r="D31" s="131">
        <f>战法升级!Z78</f>
        <v>121.49411884885473</v>
      </c>
      <c r="E31" s="131">
        <f>战法升级!Z123</f>
        <v>121.97211685892326</v>
      </c>
      <c r="F31" s="131">
        <f>战法升级!Z168</f>
        <v>121.99245722798884</v>
      </c>
      <c r="G31" s="131">
        <f>战法升级!Z213</f>
        <v>122.26514676047371</v>
      </c>
      <c r="H31" s="131">
        <f>战法升级!AE33</f>
        <v>976391.58637148782</v>
      </c>
      <c r="I31" s="131">
        <f>战法升级!AE78</f>
        <v>1053210.503978577</v>
      </c>
      <c r="J31" s="131">
        <f>战法升级!AE123</f>
        <v>1142600</v>
      </c>
      <c r="K31" s="131">
        <f>战法升级!AE168</f>
        <v>1142600</v>
      </c>
      <c r="L31" s="131">
        <f>战法升级!AE213</f>
        <v>1142600</v>
      </c>
      <c r="N31" s="57">
        <v>28</v>
      </c>
      <c r="O31" s="67">
        <f>求节点(C$4:C$42,H$4:H$42,$N31)</f>
        <v>24097.68322660464</v>
      </c>
      <c r="P31" s="67">
        <f>求节点(D$4:D$42,I$4:I$42,$N31)</f>
        <v>28766.778350189576</v>
      </c>
      <c r="Q31" s="67">
        <f>求节点(E$4:E$42,J$4:J$42,$N31)</f>
        <v>37916.020282623111</v>
      </c>
      <c r="R31" s="67">
        <f>求节点(F$4:F$42,K$4:K$42,$N31)</f>
        <v>71257.561777025025</v>
      </c>
      <c r="S31" s="67">
        <f>求节点(G$4:G$42,L$4:L$42,$N31)</f>
        <v>105079.29154899961</v>
      </c>
    </row>
    <row r="32" spans="3:19" x14ac:dyDescent="0.15">
      <c r="C32" s="131">
        <f>战法升级!Z34</f>
        <v>125.02015904129435</v>
      </c>
      <c r="D32" s="131">
        <f>战法升级!Z79</f>
        <v>125.03100311549058</v>
      </c>
      <c r="E32" s="131">
        <f>战法升级!Z124</f>
        <v>125.41953077529134</v>
      </c>
      <c r="F32" s="131">
        <f>战法升级!Z169</f>
        <v>125.43876546297123</v>
      </c>
      <c r="G32" s="131">
        <f>战法升级!Z214</f>
        <v>125.84855083483956</v>
      </c>
      <c r="H32" s="131">
        <f>战法升级!AE34</f>
        <v>999219.95938259631</v>
      </c>
      <c r="I32" s="131">
        <f>战法升级!AE79</f>
        <v>1069162.4660810977</v>
      </c>
      <c r="J32" s="131">
        <f>战法升级!AE124</f>
        <v>1142600</v>
      </c>
      <c r="K32" s="131">
        <f>战法升级!AE169</f>
        <v>1142600</v>
      </c>
      <c r="L32" s="131">
        <f>战法升级!AE214</f>
        <v>1142600</v>
      </c>
      <c r="N32" s="57">
        <v>29</v>
      </c>
      <c r="O32" s="67">
        <f>求节点(C$4:C$42,H$4:H$42,$N32)</f>
        <v>25908.600453452229</v>
      </c>
      <c r="P32" s="67">
        <f>求节点(D$4:D$42,I$4:I$42,$N32)</f>
        <v>30874.834923531951</v>
      </c>
      <c r="Q32" s="67">
        <f>求节点(E$4:E$42,J$4:J$42,$N32)</f>
        <v>41254.652628477023</v>
      </c>
      <c r="R32" s="67">
        <f>求节点(F$4:F$42,K$4:K$42,$N32)</f>
        <v>76452.385079102503</v>
      </c>
      <c r="S32" s="67">
        <f>求节点(G$4:G$42,L$4:L$42,$N32)</f>
        <v>110968.89235619015</v>
      </c>
    </row>
    <row r="33" spans="3:19" x14ac:dyDescent="0.15">
      <c r="C33" s="131">
        <f>战法升级!Z35</f>
        <v>128.56549059889721</v>
      </c>
      <c r="D33" s="131">
        <f>战法升级!Z80</f>
        <v>128.62542789463421</v>
      </c>
      <c r="E33" s="131">
        <f>战法升级!Z125</f>
        <v>129.09045404756728</v>
      </c>
      <c r="F33" s="131">
        <f>战法升级!Z170</f>
        <v>129.12105302323599</v>
      </c>
      <c r="G33" s="131">
        <f>战法升级!Z215</f>
        <v>129.43528964176323</v>
      </c>
      <c r="H33" s="131">
        <f>战法升级!AE35</f>
        <v>1009696.7222458135</v>
      </c>
      <c r="I33" s="131">
        <f>战法升级!AE80</f>
        <v>1085373.9458849868</v>
      </c>
      <c r="J33" s="131">
        <f>战法升级!AE125</f>
        <v>1142600</v>
      </c>
      <c r="K33" s="131">
        <f>战法升级!AE170</f>
        <v>1142600</v>
      </c>
      <c r="L33" s="131">
        <f>战法升级!AE215</f>
        <v>1142600</v>
      </c>
      <c r="N33" s="57">
        <v>30</v>
      </c>
      <c r="O33" s="67">
        <f>求节点(C$4:C$42,H$4:H$42,$N33)</f>
        <v>27763.290704902989</v>
      </c>
      <c r="P33" s="67">
        <f>求节点(D$4:D$42,I$4:I$42,$N33)</f>
        <v>32982.891496874327</v>
      </c>
      <c r="Q33" s="67">
        <f>求节点(E$4:E$42,J$4:J$42,$N33)</f>
        <v>44593.284974330934</v>
      </c>
      <c r="R33" s="67">
        <f>求节点(F$4:F$42,K$4:K$42,$N33)</f>
        <v>81647.208381179968</v>
      </c>
      <c r="S33" s="67">
        <f>求节点(G$4:G$42,L$4:L$42,$N33)</f>
        <v>116858.4931633807</v>
      </c>
    </row>
    <row r="34" spans="3:19" x14ac:dyDescent="0.15">
      <c r="C34" s="131">
        <f>战法升级!Z36</f>
        <v>132.07530828871487</v>
      </c>
      <c r="D34" s="131">
        <f>战法升级!Z81</f>
        <v>132.09902390525281</v>
      </c>
      <c r="E34" s="131">
        <f>战法升级!Z126</f>
        <v>132.53488795708068</v>
      </c>
      <c r="F34" s="131">
        <f>战法升级!Z171</f>
        <v>132.61179169042359</v>
      </c>
      <c r="G34" s="131">
        <f>战法升级!Z216</f>
        <v>133.03192104200832</v>
      </c>
      <c r="H34" s="131">
        <f>战法升级!AE36</f>
        <v>1020068.538543358</v>
      </c>
      <c r="I34" s="131">
        <f>战法升级!AE81</f>
        <v>1101040.4669650104</v>
      </c>
      <c r="J34" s="131">
        <f>战法升级!AE126</f>
        <v>1142600</v>
      </c>
      <c r="K34" s="131">
        <f>战法升级!AE171</f>
        <v>1142600</v>
      </c>
      <c r="L34" s="131">
        <f>战法升级!AE216</f>
        <v>1142600</v>
      </c>
      <c r="N34" s="57">
        <v>31</v>
      </c>
      <c r="O34" s="67">
        <f>求节点(C$4:C$42,H$4:H$42,$N34)</f>
        <v>29617.980956353749</v>
      </c>
      <c r="P34" s="67">
        <f>求节点(D$4:D$42,I$4:I$42,$N34)</f>
        <v>35090.948070216698</v>
      </c>
      <c r="Q34" s="67">
        <f>求节点(E$4:E$42,J$4:J$42,$N34)</f>
        <v>47931.917320184846</v>
      </c>
      <c r="R34" s="67">
        <f>求节点(F$4:F$42,K$4:K$42,$N34)</f>
        <v>86842.031683257446</v>
      </c>
      <c r="S34" s="67">
        <f>求节点(G$4:G$42,L$4:L$42,$N34)</f>
        <v>122748.09397057124</v>
      </c>
    </row>
    <row r="35" spans="3:19" x14ac:dyDescent="0.15">
      <c r="C35" s="131">
        <f>战法升级!Z37</f>
        <v>135.54811255008914</v>
      </c>
      <c r="D35" s="131">
        <f>战法升级!Z82</f>
        <v>135.61521761503846</v>
      </c>
      <c r="E35" s="131">
        <f>战法升级!Z127</f>
        <v>136.07141427598387</v>
      </c>
      <c r="F35" s="131">
        <f>战法升级!Z172</f>
        <v>136.12035534953262</v>
      </c>
      <c r="G35" s="131">
        <f>战法升级!Z217</f>
        <v>136.45508882162355</v>
      </c>
      <c r="H35" s="131">
        <f>战法升级!AE37</f>
        <v>1030330.9769431641</v>
      </c>
      <c r="I35" s="131">
        <f>战法升级!AE82</f>
        <v>1116899.1110639232</v>
      </c>
      <c r="J35" s="131">
        <f>战法升级!AE127</f>
        <v>1142600</v>
      </c>
      <c r="K35" s="131">
        <f>战法升级!AE172</f>
        <v>1142600</v>
      </c>
      <c r="L35" s="131">
        <f>战法升级!AE217</f>
        <v>1142600</v>
      </c>
      <c r="N35" s="57">
        <v>32</v>
      </c>
      <c r="O35" s="67">
        <f>求节点(C$4:C$42,H$4:H$42,$N35)</f>
        <v>31472.671207804513</v>
      </c>
      <c r="P35" s="67">
        <f>求节点(D$4:D$42,I$4:I$42,$N35)</f>
        <v>37199.00464355907</v>
      </c>
      <c r="Q35" s="67">
        <f>求节点(E$4:E$42,J$4:J$42,$N35)</f>
        <v>51270.549666038758</v>
      </c>
      <c r="R35" s="67">
        <f>求节点(F$4:F$42,K$4:K$42,$N35)</f>
        <v>92036.85498533491</v>
      </c>
      <c r="S35" s="67">
        <f>求节点(G$4:G$42,L$4:L$42,$N35)</f>
        <v>128637.69477776179</v>
      </c>
    </row>
    <row r="36" spans="3:19" x14ac:dyDescent="0.15">
      <c r="C36" s="131">
        <f>战法升级!Z38</f>
        <v>139.0493876099641</v>
      </c>
      <c r="D36" s="131">
        <f>战法升级!Z83</f>
        <v>139.08794136138388</v>
      </c>
      <c r="E36" s="131">
        <f>战法升级!Z128</f>
        <v>139.56936219880694</v>
      </c>
      <c r="F36" s="131">
        <f>战法升级!Z173</f>
        <v>139.6793621861803</v>
      </c>
      <c r="G36" s="131">
        <f>战法升级!Z218</f>
        <v>140.08772492574531</v>
      </c>
      <c r="H36" s="131">
        <f>战法升级!AE38</f>
        <v>1040677.5490268224</v>
      </c>
      <c r="I36" s="131">
        <f>战法升级!AE83</f>
        <v>1132561.6980806359</v>
      </c>
      <c r="J36" s="131">
        <f>战法升级!AE128</f>
        <v>1142600</v>
      </c>
      <c r="K36" s="131">
        <f>战法升级!AE173</f>
        <v>1142600</v>
      </c>
      <c r="L36" s="131">
        <f>战法升级!AE218</f>
        <v>1142600</v>
      </c>
      <c r="N36" s="57">
        <v>33</v>
      </c>
      <c r="O36" s="67">
        <f>求节点(C$4:C$42,H$4:H$42,$N36)</f>
        <v>33327.361459255277</v>
      </c>
      <c r="P36" s="67">
        <f>求节点(D$4:D$42,I$4:I$42,$N36)</f>
        <v>39307.061216901449</v>
      </c>
      <c r="Q36" s="67">
        <f>求节点(E$4:E$42,J$4:J$42,$N36)</f>
        <v>54609.18201189267</v>
      </c>
      <c r="R36" s="67">
        <f>求节点(F$4:F$42,K$4:K$42,$N36)</f>
        <v>97231.678287412389</v>
      </c>
      <c r="S36" s="67">
        <f>求节点(G$4:G$42,L$4:L$42,$N36)</f>
        <v>134527.29558495234</v>
      </c>
    </row>
    <row r="37" spans="3:19" x14ac:dyDescent="0.15">
      <c r="C37" s="131">
        <f>战法升级!Z39</f>
        <v>142.53355653582128</v>
      </c>
      <c r="D37" s="131">
        <f>战法升级!Z84</f>
        <v>142.60670974426387</v>
      </c>
      <c r="E37" s="131">
        <f>战法升级!Z129</f>
        <v>143.08413721822018</v>
      </c>
      <c r="F37" s="131">
        <f>战法升级!Z174</f>
        <v>143.14123736077869</v>
      </c>
      <c r="G37" s="131">
        <f>战法升级!Z219</f>
        <v>143.51956656528549</v>
      </c>
      <c r="H37" s="131">
        <f>战法升级!AE39</f>
        <v>1050973.5709978328</v>
      </c>
      <c r="I37" s="131">
        <f>战法升级!AE84</f>
        <v>1142600</v>
      </c>
      <c r="J37" s="131">
        <f>战法升级!AE129</f>
        <v>1142600</v>
      </c>
      <c r="K37" s="131">
        <f>战法升级!AE174</f>
        <v>1142600</v>
      </c>
      <c r="L37" s="131">
        <f>战法升级!AE219</f>
        <v>1142600</v>
      </c>
      <c r="N37" s="57">
        <v>34</v>
      </c>
      <c r="O37" s="67">
        <f>求节点(C$4:C$42,H$4:H$42,$N37)</f>
        <v>35182.051710706037</v>
      </c>
      <c r="P37" s="67">
        <f>求节点(D$4:D$42,I$4:I$42,$N37)</f>
        <v>41415.117790243821</v>
      </c>
      <c r="Q37" s="67">
        <f>求节点(E$4:E$42,J$4:J$42,$N37)</f>
        <v>57947.814357746574</v>
      </c>
      <c r="R37" s="67">
        <f>求节点(F$4:F$42,K$4:K$42,$N37)</f>
        <v>102904.01677363162</v>
      </c>
      <c r="S37" s="67">
        <f>求节点(G$4:G$42,L$4:L$42,$N37)</f>
        <v>141712.21277297326</v>
      </c>
    </row>
    <row r="38" spans="3:19" x14ac:dyDescent="0.15">
      <c r="C38" s="131">
        <f>战法升级!Z40</f>
        <v>146.02664953963369</v>
      </c>
      <c r="D38" s="131">
        <f>战法升级!Z85</f>
        <v>146.07830147206653</v>
      </c>
      <c r="E38" s="131">
        <f>战法升级!Z130</f>
        <v>146.62302564097175</v>
      </c>
      <c r="F38" s="131">
        <f>战法升级!Z175</f>
        <v>146.75578521325724</v>
      </c>
      <c r="G38" s="131">
        <f>战法升级!Z220</f>
        <v>147.17868266109423</v>
      </c>
      <c r="H38" s="131">
        <f>战法升级!AE40</f>
        <v>1061295.9643947568</v>
      </c>
      <c r="I38" s="131">
        <f>战法升级!AE85</f>
        <v>1142600</v>
      </c>
      <c r="J38" s="131">
        <f>战法升级!AE130</f>
        <v>1142600</v>
      </c>
      <c r="K38" s="131">
        <f>战法升级!AE175</f>
        <v>1142600</v>
      </c>
      <c r="L38" s="131">
        <f>战法升级!AE220</f>
        <v>1142600</v>
      </c>
      <c r="N38" s="57">
        <v>35</v>
      </c>
      <c r="O38" s="67">
        <f>求节点(C$4:C$42,H$4:H$42,$N38)</f>
        <v>37244.252010094191</v>
      </c>
      <c r="P38" s="67">
        <f>求节点(D$4:D$42,I$4:I$42,$N38)</f>
        <v>44195.340724705522</v>
      </c>
      <c r="Q38" s="67">
        <f>求节点(E$4:E$42,J$4:J$42,$N38)</f>
        <v>61576.933971507424</v>
      </c>
      <c r="R38" s="67">
        <f>求节点(F$4:F$42,K$4:K$42,$N38)</f>
        <v>109555.32366482244</v>
      </c>
      <c r="S38" s="67">
        <f>求节点(G$4:G$42,L$4:L$42,$N38)</f>
        <v>149759.23010197002</v>
      </c>
    </row>
    <row r="39" spans="3:19" x14ac:dyDescent="0.15">
      <c r="C39" s="131">
        <f>战法升级!Z41</f>
        <v>149.52287096243165</v>
      </c>
      <c r="D39" s="131">
        <f>战法升级!Z86</f>
        <v>149.61701338734093</v>
      </c>
      <c r="E39" s="131">
        <f>战法升级!Z131</f>
        <v>150.12999034316616</v>
      </c>
      <c r="F39" s="131">
        <f>战法升级!Z176</f>
        <v>150.21349802228445</v>
      </c>
      <c r="G39" s="131">
        <f>战法升级!Z221</f>
        <v>150.49637054967232</v>
      </c>
      <c r="H39" s="131">
        <f>战法升级!AE41</f>
        <v>1071627.6025416614</v>
      </c>
      <c r="I39" s="131">
        <f>战法升级!AE86</f>
        <v>1142600</v>
      </c>
      <c r="J39" s="131">
        <f>战法升级!AE131</f>
        <v>1142600</v>
      </c>
      <c r="K39" s="131">
        <f>战法升级!AE176</f>
        <v>1142600</v>
      </c>
      <c r="L39" s="131">
        <f>战法升级!AE221</f>
        <v>1142600</v>
      </c>
      <c r="N39" s="57">
        <v>36</v>
      </c>
      <c r="O39" s="67">
        <f>求节点(C$4:C$42,H$4:H$42,$N39)</f>
        <v>39600.104948997789</v>
      </c>
      <c r="P39" s="67">
        <f>求节点(D$4:D$42,I$4:I$42,$N39)</f>
        <v>47200.583494597915</v>
      </c>
      <c r="Q39" s="67">
        <f>求节点(E$4:E$42,J$4:J$42,$N39)</f>
        <v>65275.149320590521</v>
      </c>
      <c r="R39" s="67">
        <f>求节点(F$4:F$42,K$4:K$42,$N39)</f>
        <v>116206.63055601328</v>
      </c>
      <c r="S39" s="67">
        <f>求节点(G$4:G$42,L$4:L$42,$N39)</f>
        <v>157806.24743096682</v>
      </c>
    </row>
    <row r="40" spans="3:19" x14ac:dyDescent="0.15">
      <c r="C40" s="131">
        <f>战法升级!Z42</f>
        <v>153.02723536432757</v>
      </c>
      <c r="D40" s="131">
        <f>战法升级!Z87</f>
        <v>153.01012120353457</v>
      </c>
      <c r="E40" s="131">
        <f>战法升级!Z132</f>
        <v>153.11600330857166</v>
      </c>
      <c r="F40" s="131">
        <f>战法升级!Z177</f>
        <v>152.32856849044819</v>
      </c>
      <c r="G40" s="131">
        <f>战法升级!Z222</f>
        <v>151.40240982411487</v>
      </c>
      <c r="H40" s="131">
        <f>战法升级!AE42</f>
        <v>1081983.3038994737</v>
      </c>
      <c r="I40" s="131">
        <f>战法升级!AE87</f>
        <v>1142600</v>
      </c>
      <c r="J40" s="131">
        <f>战法升级!AE132</f>
        <v>1142600</v>
      </c>
      <c r="K40" s="131">
        <f>战法升级!AE177</f>
        <v>1142600</v>
      </c>
      <c r="L40" s="131">
        <f>战法升级!AE222</f>
        <v>1142600</v>
      </c>
      <c r="N40" s="57">
        <v>37</v>
      </c>
      <c r="O40" s="67">
        <f>求节点(C$4:C$42,H$4:H$42,$N40)</f>
        <v>41955.957887901393</v>
      </c>
      <c r="P40" s="67">
        <f>求节点(D$4:D$42,I$4:I$42,$N40)</f>
        <v>50205.826264490308</v>
      </c>
      <c r="Q40" s="67">
        <f>求节点(E$4:E$42,J$4:J$42,$N40)</f>
        <v>68973.36466967361</v>
      </c>
      <c r="R40" s="67">
        <f>求节点(F$4:F$42,K$4:K$42,$N40)</f>
        <v>122857.93744720409</v>
      </c>
      <c r="S40" s="67">
        <f>求节点(G$4:G$42,L$4:L$42,$N40)</f>
        <v>165853.26475996358</v>
      </c>
    </row>
    <row r="41" spans="3:19" x14ac:dyDescent="0.15">
      <c r="C41" s="131">
        <f>战法升级!Z43</f>
        <v>156.52008914974525</v>
      </c>
      <c r="D41" s="131">
        <f>战法升级!Z88</f>
        <v>154.95970315183646</v>
      </c>
      <c r="E41" s="131">
        <f>战法升级!Z133</f>
        <v>154.20294442048996</v>
      </c>
      <c r="F41" s="131">
        <f>战法升级!Z178</f>
        <v>153.15627769682186</v>
      </c>
      <c r="G41" s="131">
        <f>战法升级!Z223</f>
        <v>152.00526961196863</v>
      </c>
      <c r="H41" s="131">
        <f>战法升级!AE43</f>
        <v>1092304.9903852518</v>
      </c>
      <c r="I41" s="131">
        <f>战法升级!AE88</f>
        <v>1142600</v>
      </c>
      <c r="J41" s="131">
        <f>战法升级!AE133</f>
        <v>1142600</v>
      </c>
      <c r="K41" s="131">
        <f>战法升级!AE178</f>
        <v>1142600</v>
      </c>
      <c r="L41" s="131">
        <f>战法升级!AE223</f>
        <v>1142600</v>
      </c>
      <c r="N41" s="57">
        <v>38</v>
      </c>
      <c r="O41" s="67">
        <f>求节点(C$4:C$42,H$4:H$42,$N41)</f>
        <v>44311.810826804991</v>
      </c>
      <c r="P41" s="67">
        <f>求节点(D$4:D$42,I$4:I$42,$N41)</f>
        <v>53211.069034382701</v>
      </c>
      <c r="Q41" s="67">
        <f>求节点(E$4:E$42,J$4:J$42,$N41)</f>
        <v>72671.580018756707</v>
      </c>
      <c r="R41" s="67">
        <f>求节点(F$4:F$42,K$4:K$42,$N41)</f>
        <v>129509.24433839493</v>
      </c>
      <c r="S41" s="67">
        <f>求节点(G$4:G$42,L$4:L$42,$N41)</f>
        <v>173900.28208896035</v>
      </c>
    </row>
    <row r="42" spans="3:19" x14ac:dyDescent="0.15">
      <c r="C42" s="131">
        <f>战法升级!Z44</f>
        <v>159.99202506384199</v>
      </c>
      <c r="D42" s="131">
        <f>战法升级!Z89</f>
        <v>157.63974470288184</v>
      </c>
      <c r="E42" s="131">
        <f>战法升级!Z134</f>
        <v>155.2512378743358</v>
      </c>
      <c r="F42" s="131">
        <f>战法升级!Z179</f>
        <v>153.85863088955028</v>
      </c>
      <c r="G42" s="131">
        <f>战法升级!Z224</f>
        <v>152.38629594951036</v>
      </c>
      <c r="H42" s="131">
        <f>战法升级!AE44</f>
        <v>1102564.8627433884</v>
      </c>
      <c r="I42" s="131">
        <f>战法升级!AE89</f>
        <v>1142600</v>
      </c>
      <c r="J42" s="131">
        <f>战法升级!AE134</f>
        <v>1142600</v>
      </c>
      <c r="K42" s="131">
        <f>战法升级!AE179</f>
        <v>1142600</v>
      </c>
      <c r="L42" s="131">
        <f>战法升级!AE224</f>
        <v>1142600</v>
      </c>
      <c r="N42" s="57">
        <v>39</v>
      </c>
      <c r="O42" s="67">
        <f>求节点(C$4:C$42,H$4:H$42,$N42)</f>
        <v>46667.663765708596</v>
      </c>
      <c r="P42" s="67">
        <f>求节点(D$4:D$42,I$4:I$42,$N42)</f>
        <v>56216.311804275094</v>
      </c>
      <c r="Q42" s="67">
        <f>求节点(E$4:E$42,J$4:J$42,$N42)</f>
        <v>76369.795367839804</v>
      </c>
      <c r="R42" s="67">
        <f>求节点(F$4:F$42,K$4:K$42,$N42)</f>
        <v>136160.55122958575</v>
      </c>
      <c r="S42" s="67">
        <f>求节点(G$4:G$42,L$4:L$42,$N42)</f>
        <v>182341.67336059269</v>
      </c>
    </row>
    <row r="43" spans="3:19" x14ac:dyDescent="0.15">
      <c r="C43" s="59"/>
      <c r="D43" s="59"/>
      <c r="E43" s="59"/>
      <c r="F43" s="59"/>
      <c r="G43" s="59"/>
      <c r="H43" s="59"/>
      <c r="I43" s="59"/>
      <c r="J43" s="59"/>
      <c r="K43" s="59"/>
      <c r="L43" s="59"/>
      <c r="N43" s="57">
        <v>40</v>
      </c>
      <c r="O43" s="67">
        <f>求节点(C$4:C$42,H$4:H$42,$N43)</f>
        <v>49023.516704612193</v>
      </c>
      <c r="P43" s="67">
        <f>求节点(D$4:D$42,I$4:I$42,$N43)</f>
        <v>59335.68660212891</v>
      </c>
      <c r="Q43" s="67">
        <f>求节点(E$4:E$42,J$4:J$42,$N43)</f>
        <v>80359.383772417903</v>
      </c>
      <c r="R43" s="67">
        <f>求节点(F$4:F$42,K$4:K$42,$N43)</f>
        <v>143851.03868578988</v>
      </c>
      <c r="S43" s="67">
        <f>求节点(G$4:G$42,L$4:L$42,$N43)</f>
        <v>193000.17556830667</v>
      </c>
    </row>
    <row r="44" spans="3:19" x14ac:dyDescent="0.15">
      <c r="C44" s="59"/>
      <c r="D44" s="59"/>
      <c r="E44" s="59"/>
      <c r="F44" s="59"/>
      <c r="G44" s="59"/>
      <c r="H44" s="59"/>
      <c r="I44" s="59"/>
      <c r="J44" s="59"/>
      <c r="K44" s="59"/>
      <c r="L44" s="59"/>
      <c r="N44" s="57">
        <v>41</v>
      </c>
      <c r="O44" s="67">
        <f>求节点(C$4:C$42,H$4:H$42,$N44)</f>
        <v>51627.121060135803</v>
      </c>
      <c r="P44" s="67">
        <f>求节点(D$4:D$42,I$4:I$42,$N44)</f>
        <v>62677.759524740664</v>
      </c>
      <c r="Q44" s="67">
        <f>求节点(E$4:E$42,J$4:J$42,$N44)</f>
        <v>84849.054731896351</v>
      </c>
      <c r="R44" s="67">
        <f>求节点(F$4:F$42,K$4:K$42,$N44)</f>
        <v>151708.02984682613</v>
      </c>
      <c r="S44" s="67">
        <f>求节点(G$4:G$42,L$4:L$42,$N44)</f>
        <v>203658.67777602066</v>
      </c>
    </row>
    <row r="45" spans="3:19" x14ac:dyDescent="0.15">
      <c r="C45" s="59"/>
      <c r="D45" s="59"/>
      <c r="E45" s="59"/>
      <c r="F45" s="59"/>
      <c r="G45" s="59"/>
      <c r="H45" s="59"/>
      <c r="I45" s="59"/>
      <c r="J45" s="59"/>
      <c r="K45" s="59"/>
      <c r="L45" s="59"/>
      <c r="N45" s="57">
        <v>42</v>
      </c>
      <c r="O45" s="67">
        <f>求节点(C$4:C$42,H$4:H$42,$N45)</f>
        <v>54230.725415659421</v>
      </c>
      <c r="P45" s="67">
        <f>求节点(D$4:D$42,I$4:I$42,$N45)</f>
        <v>66019.832447352426</v>
      </c>
      <c r="Q45" s="67">
        <f>求节点(E$4:E$42,J$4:J$42,$N45)</f>
        <v>89338.725691374813</v>
      </c>
      <c r="R45" s="67">
        <f>求节点(F$4:F$42,K$4:K$42,$N45)</f>
        <v>159565.02100786241</v>
      </c>
      <c r="S45" s="67">
        <f>求节点(G$4:G$42,L$4:L$42,$N45)</f>
        <v>214317.17998373465</v>
      </c>
    </row>
    <row r="46" spans="3:19" x14ac:dyDescent="0.15">
      <c r="C46" s="59"/>
      <c r="D46" s="59"/>
      <c r="E46" s="59"/>
      <c r="F46" s="59"/>
      <c r="G46" s="59"/>
      <c r="H46" s="59"/>
      <c r="I46" s="59"/>
      <c r="J46" s="59"/>
      <c r="K46" s="59"/>
      <c r="L46" s="59"/>
      <c r="N46" s="57">
        <v>43</v>
      </c>
      <c r="O46" s="67">
        <f>求节点(C$4:C$42,H$4:H$42,$N46)</f>
        <v>56834.329771183031</v>
      </c>
      <c r="P46" s="67">
        <f>求节点(D$4:D$42,I$4:I$42,$N46)</f>
        <v>69361.905369964181</v>
      </c>
      <c r="Q46" s="67">
        <f>求节点(E$4:E$42,J$4:J$42,$N46)</f>
        <v>93828.396650853261</v>
      </c>
      <c r="R46" s="67">
        <f>求节点(F$4:F$42,K$4:K$42,$N46)</f>
        <v>167473.70854396396</v>
      </c>
      <c r="S46" s="67">
        <f>求节点(G$4:G$42,L$4:L$42,$N46)</f>
        <v>225369.28112571978</v>
      </c>
    </row>
    <row r="47" spans="3:19" x14ac:dyDescent="0.15">
      <c r="C47" s="59"/>
      <c r="D47" s="59"/>
      <c r="E47" s="59"/>
      <c r="F47" s="59"/>
      <c r="G47" s="59"/>
      <c r="H47" s="59"/>
      <c r="I47" s="59"/>
      <c r="J47" s="59"/>
      <c r="K47" s="59"/>
      <c r="L47" s="59"/>
      <c r="N47" s="57">
        <v>44</v>
      </c>
      <c r="O47" s="67">
        <f>求节点(C$4:C$42,H$4:H$42,$N47)</f>
        <v>59569.612458775613</v>
      </c>
      <c r="P47" s="67">
        <f>求节点(D$4:D$42,I$4:I$42,$N47)</f>
        <v>73229.615177496467</v>
      </c>
      <c r="Q47" s="67">
        <f>求节点(E$4:E$42,J$4:J$42,$N47)</f>
        <v>98881.056135781066</v>
      </c>
      <c r="R47" s="67">
        <f>求节点(F$4:F$42,K$4:K$42,$N47)</f>
        <v>177097.98829984065</v>
      </c>
      <c r="S47" s="67">
        <f>求节点(G$4:G$42,L$4:L$42,$N47)</f>
        <v>237131.41509733297</v>
      </c>
    </row>
    <row r="48" spans="3:19" x14ac:dyDescent="0.15">
      <c r="C48" s="59"/>
      <c r="D48" s="59"/>
      <c r="E48" s="59"/>
      <c r="F48" s="59"/>
      <c r="G48" s="59"/>
      <c r="H48" s="59"/>
      <c r="I48" s="59"/>
      <c r="J48" s="59"/>
      <c r="K48" s="59"/>
      <c r="L48" s="59"/>
      <c r="N48" s="57">
        <v>45</v>
      </c>
      <c r="O48" s="67">
        <f>求节点(C$4:C$42,H$4:H$42,$N48)</f>
        <v>63833.563005078635</v>
      </c>
      <c r="P48" s="67">
        <f>求节点(D$4:D$42,I$4:I$42,$N48)</f>
        <v>77703.037807689805</v>
      </c>
      <c r="Q48" s="67">
        <f>求节点(E$4:E$42,J$4:J$42,$N48)</f>
        <v>104463.75968475919</v>
      </c>
      <c r="R48" s="67">
        <f>求节点(F$4:F$42,K$4:K$42,$N48)</f>
        <v>186722.26805571734</v>
      </c>
      <c r="S48" s="67">
        <f>求节点(G$4:G$42,L$4:L$42,$N48)</f>
        <v>248893.54906894616</v>
      </c>
    </row>
    <row r="49" spans="3:19" x14ac:dyDescent="0.15">
      <c r="C49" s="59"/>
      <c r="D49" s="59"/>
      <c r="E49" s="59"/>
      <c r="F49" s="59"/>
      <c r="G49" s="59"/>
      <c r="H49" s="59"/>
      <c r="I49" s="59"/>
      <c r="J49" s="59"/>
      <c r="K49" s="59"/>
      <c r="L49" s="59"/>
      <c r="N49" s="57">
        <v>46</v>
      </c>
      <c r="O49" s="67">
        <f>求节点(C$4:C$42,H$4:H$42,$N49)</f>
        <v>68097.513551381649</v>
      </c>
      <c r="P49" s="67">
        <f>求节点(D$4:D$42,I$4:I$42,$N49)</f>
        <v>82176.460437883143</v>
      </c>
      <c r="Q49" s="67">
        <f>求节点(E$4:E$42,J$4:J$42,$N49)</f>
        <v>110046.46323373732</v>
      </c>
      <c r="R49" s="67">
        <f>求节点(F$4:F$42,K$4:K$42,$N49)</f>
        <v>196346.54781159406</v>
      </c>
      <c r="S49" s="67">
        <f>求节点(G$4:G$42,L$4:L$42,$N49)</f>
        <v>260655.68304055935</v>
      </c>
    </row>
    <row r="50" spans="3:19" x14ac:dyDescent="0.15">
      <c r="C50" s="59"/>
      <c r="D50" s="59"/>
      <c r="E50" s="59"/>
      <c r="F50" s="59"/>
      <c r="G50" s="59"/>
      <c r="H50" s="59"/>
      <c r="I50" s="59"/>
      <c r="J50" s="59"/>
      <c r="K50" s="59"/>
      <c r="L50" s="59"/>
      <c r="N50" s="57">
        <v>47</v>
      </c>
      <c r="O50" s="67">
        <f>求节点(C$4:C$42,H$4:H$42,$N50)</f>
        <v>72361.464097684671</v>
      </c>
      <c r="P50" s="67">
        <f>求节点(D$4:D$42,I$4:I$42,$N50)</f>
        <v>86649.88306807648</v>
      </c>
      <c r="Q50" s="67">
        <f>求节点(E$4:E$42,J$4:J$42,$N50)</f>
        <v>115629.16678271546</v>
      </c>
      <c r="R50" s="67">
        <f>求节点(F$4:F$42,K$4:K$42,$N50)</f>
        <v>205970.82756747075</v>
      </c>
      <c r="S50" s="67">
        <f>求节点(G$4:G$42,L$4:L$42,$N50)</f>
        <v>272417.81701217254</v>
      </c>
    </row>
    <row r="51" spans="3:19" x14ac:dyDescent="0.15">
      <c r="N51" s="57">
        <v>48</v>
      </c>
      <c r="O51" s="67">
        <f>求节点(C$4:C$42,H$4:H$42,$N51)</f>
        <v>76625.414643987693</v>
      </c>
      <c r="P51" s="67">
        <f>求节点(D$4:D$42,I$4:I$42,$N51)</f>
        <v>91123.305698269818</v>
      </c>
      <c r="Q51" s="67">
        <f>求节点(E$4:E$42,J$4:J$42,$N51)</f>
        <v>121211.87033169359</v>
      </c>
      <c r="R51" s="67">
        <f>求节点(F$4:F$42,K$4:K$42,$N51)</f>
        <v>215595.10732334745</v>
      </c>
      <c r="S51" s="67">
        <f>求节点(G$4:G$42,L$4:L$42,$N51)</f>
        <v>284179.95098378573</v>
      </c>
    </row>
    <row r="52" spans="3:19" x14ac:dyDescent="0.15">
      <c r="N52" s="57">
        <v>49</v>
      </c>
      <c r="O52" s="67">
        <f>求节点(C$4:C$42,H$4:H$42,$N52)</f>
        <v>80889.365190290715</v>
      </c>
      <c r="P52" s="67">
        <f>求节点(D$4:D$42,I$4:I$42,$N52)</f>
        <v>95596.728328463156</v>
      </c>
      <c r="Q52" s="67">
        <f>求节点(E$4:E$42,J$4:J$42,$N52)</f>
        <v>126794.57388067171</v>
      </c>
      <c r="R52" s="67">
        <f>求节点(F$4:F$42,K$4:K$42,$N52)</f>
        <v>225650.01208741829</v>
      </c>
      <c r="S52" s="67">
        <f>求节点(G$4:G$42,L$4:L$42,$N52)</f>
        <v>297332.97231256316</v>
      </c>
    </row>
    <row r="53" spans="3:19" x14ac:dyDescent="0.15">
      <c r="N53" s="57">
        <v>50</v>
      </c>
      <c r="O53" s="67">
        <f>求节点(C$4:C$42,H$4:H$42,$N53)</f>
        <v>85737.14921090698</v>
      </c>
      <c r="P53" s="67">
        <f>求节点(D$4:D$42,I$4:I$42,$N53)</f>
        <v>101443.81983853279</v>
      </c>
      <c r="Q53" s="67">
        <f>求节点(E$4:E$42,J$4:J$42,$N53)</f>
        <v>133865.87250550045</v>
      </c>
      <c r="R53" s="67">
        <f>求节点(F$4:F$42,K$4:K$42,$N53)</f>
        <v>236877.59426079335</v>
      </c>
      <c r="S53" s="67">
        <f>求节点(G$4:G$42,L$4:L$42,$N53)</f>
        <v>311839.20325877331</v>
      </c>
    </row>
    <row r="54" spans="3:19" x14ac:dyDescent="0.15">
      <c r="N54" s="57">
        <v>51</v>
      </c>
      <c r="O54" s="67">
        <f>求节点(C$4:C$42,H$4:H$42,$N54)</f>
        <v>91252.222356103768</v>
      </c>
      <c r="P54" s="67">
        <f>求节点(D$4:D$42,I$4:I$42,$N54)</f>
        <v>107589.57466606674</v>
      </c>
      <c r="Q54" s="67">
        <f>求节点(E$4:E$42,J$4:J$42,$N54)</f>
        <v>141283.76564650465</v>
      </c>
      <c r="R54" s="67">
        <f>求节点(F$4:F$42,K$4:K$42,$N54)</f>
        <v>248105.17643416845</v>
      </c>
      <c r="S54" s="67">
        <f>求节点(G$4:G$42,L$4:L$42,$N54)</f>
        <v>326345.43420498352</v>
      </c>
    </row>
    <row r="55" spans="3:19" x14ac:dyDescent="0.15">
      <c r="N55" s="57">
        <v>52</v>
      </c>
      <c r="O55" s="67">
        <f>求节点(C$4:C$42,H$4:H$42,$N55)</f>
        <v>96767.295501300556</v>
      </c>
      <c r="P55" s="67">
        <f>求节点(D$4:D$42,I$4:I$42,$N55)</f>
        <v>113735.32949360069</v>
      </c>
      <c r="Q55" s="67">
        <f>求节点(E$4:E$42,J$4:J$42,$N55)</f>
        <v>148701.65878750882</v>
      </c>
      <c r="R55" s="67">
        <f>求节点(F$4:F$42,K$4:K$42,$N55)</f>
        <v>259332.75860754351</v>
      </c>
      <c r="S55" s="67">
        <f>求节点(G$4:G$42,L$4:L$42,$N55)</f>
        <v>340851.66515119374</v>
      </c>
    </row>
    <row r="56" spans="3:19" x14ac:dyDescent="0.15">
      <c r="N56" s="57">
        <v>53</v>
      </c>
      <c r="O56" s="67">
        <f>求节点(C$4:C$42,H$4:H$42,$N56)</f>
        <v>102282.36864649734</v>
      </c>
      <c r="P56" s="67">
        <f>求节点(D$4:D$42,I$4:I$42,$N56)</f>
        <v>119881.08432113465</v>
      </c>
      <c r="Q56" s="67">
        <f>求节点(E$4:E$42,J$4:J$42,$N56)</f>
        <v>156119.55192851301</v>
      </c>
      <c r="R56" s="67">
        <f>求节点(F$4:F$42,K$4:K$42,$N56)</f>
        <v>271088.78520891449</v>
      </c>
      <c r="S56" s="67">
        <f>求节点(G$4:G$42,L$4:L$42,$N56)</f>
        <v>355819.6202886668</v>
      </c>
    </row>
    <row r="57" spans="3:19" x14ac:dyDescent="0.15">
      <c r="N57" s="57">
        <v>54</v>
      </c>
      <c r="O57" s="67">
        <f>求节点(C$4:C$42,H$4:H$42,$N57)</f>
        <v>108381.50039657367</v>
      </c>
      <c r="P57" s="67">
        <f>求节点(D$4:D$42,I$4:I$42,$N57)</f>
        <v>127347.32856112895</v>
      </c>
      <c r="Q57" s="67">
        <f>求节点(E$4:E$42,J$4:J$42,$N57)</f>
        <v>165434.15808306239</v>
      </c>
      <c r="R57" s="67">
        <f>求节点(F$4:F$42,K$4:K$42,$N57)</f>
        <v>284613.8317896704</v>
      </c>
      <c r="S57" s="67">
        <f>求节点(G$4:G$42,L$4:L$42,$N57)</f>
        <v>371373.84139192651</v>
      </c>
    </row>
    <row r="58" spans="3:19" x14ac:dyDescent="0.15">
      <c r="N58" s="57">
        <v>55</v>
      </c>
      <c r="O58" s="67">
        <f>求节点(C$4:C$42,H$4:H$42,$N58)</f>
        <v>115245.56150236308</v>
      </c>
      <c r="P58" s="67">
        <f>求节点(D$4:D$42,I$4:I$42,$N58)</f>
        <v>135201.33714213391</v>
      </c>
      <c r="Q58" s="67">
        <f>求节点(E$4:E$42,J$4:J$42,$N58)</f>
        <v>175261.14149485508</v>
      </c>
      <c r="R58" s="67">
        <f>求节点(F$4:F$42,K$4:K$42,$N58)</f>
        <v>298138.87837042636</v>
      </c>
      <c r="S58" s="67">
        <f>求节点(G$4:G$42,L$4:L$42,$N58)</f>
        <v>386928.06249518623</v>
      </c>
    </row>
    <row r="59" spans="3:19" x14ac:dyDescent="0.15">
      <c r="N59" s="57">
        <v>56</v>
      </c>
      <c r="O59" s="67">
        <f>求节点(C$4:C$42,H$4:H$42,$N59)</f>
        <v>122109.62260815251</v>
      </c>
      <c r="P59" s="67">
        <f>求节点(D$4:D$42,I$4:I$42,$N59)</f>
        <v>143055.34572313886</v>
      </c>
      <c r="Q59" s="67">
        <f>求节点(E$4:E$42,J$4:J$42,$N59)</f>
        <v>185088.12490664775</v>
      </c>
      <c r="R59" s="67">
        <f>求节点(F$4:F$42,K$4:K$42,$N59)</f>
        <v>311663.92495118233</v>
      </c>
      <c r="S59" s="67">
        <f>求节点(G$4:G$42,L$4:L$42,$N59)</f>
        <v>402482.28359844594</v>
      </c>
    </row>
    <row r="60" spans="3:19" x14ac:dyDescent="0.15">
      <c r="N60" s="57">
        <v>57</v>
      </c>
      <c r="O60" s="67">
        <f>求节点(C$4:C$42,H$4:H$42,$N60)</f>
        <v>128973.68371394194</v>
      </c>
      <c r="P60" s="67">
        <f>求节点(D$4:D$42,I$4:I$42,$N60)</f>
        <v>150909.35430414381</v>
      </c>
      <c r="Q60" s="67">
        <f>求节点(E$4:E$42,J$4:J$42,$N60)</f>
        <v>194915.10831844044</v>
      </c>
      <c r="R60" s="67">
        <f>求节点(F$4:F$42,K$4:K$42,$N60)</f>
        <v>325188.97153193824</v>
      </c>
      <c r="S60" s="67">
        <f>求节点(G$4:G$42,L$4:L$42,$N60)</f>
        <v>418036.50470170571</v>
      </c>
    </row>
    <row r="61" spans="3:19" x14ac:dyDescent="0.15">
      <c r="N61" s="57">
        <v>58</v>
      </c>
      <c r="O61" s="67">
        <f>求节点(C$4:C$42,H$4:H$42,$N61)</f>
        <v>135837.74481973136</v>
      </c>
      <c r="P61" s="67">
        <f>求节点(D$4:D$42,I$4:I$42,$N61)</f>
        <v>158763.36288514876</v>
      </c>
      <c r="Q61" s="67">
        <f>求节点(E$4:E$42,J$4:J$42,$N61)</f>
        <v>204742.09173023311</v>
      </c>
      <c r="R61" s="67">
        <f>求节点(F$4:F$42,K$4:K$42,$N61)</f>
        <v>338714.0181126942</v>
      </c>
      <c r="S61" s="67">
        <f>求节点(G$4:G$42,L$4:L$42,$N61)</f>
        <v>433590.72580496542</v>
      </c>
    </row>
    <row r="62" spans="3:19" x14ac:dyDescent="0.15">
      <c r="N62" s="57">
        <v>59</v>
      </c>
      <c r="O62" s="67">
        <f>求节点(C$4:C$42,H$4:H$42,$N62)</f>
        <v>142701.80592552078</v>
      </c>
      <c r="P62" s="67">
        <f>求节点(D$4:D$42,I$4:I$42,$N62)</f>
        <v>166617.37146615371</v>
      </c>
      <c r="Q62" s="67">
        <f>求节点(E$4:E$42,J$4:J$42,$N62)</f>
        <v>214569.07514202577</v>
      </c>
      <c r="R62" s="67">
        <f>求节点(F$4:F$42,K$4:K$42,$N62)</f>
        <v>353912.98342517694</v>
      </c>
      <c r="S62" s="67">
        <f>求节点(G$4:G$42,L$4:L$42,$N62)</f>
        <v>452357.18053343298</v>
      </c>
    </row>
    <row r="63" spans="3:19" x14ac:dyDescent="0.15">
      <c r="N63" s="57">
        <v>60</v>
      </c>
      <c r="O63" s="67">
        <f>求节点(C$4:C$42,H$4:H$42,$N63)</f>
        <v>152019.70731088528</v>
      </c>
      <c r="P63" s="67">
        <f>求节点(D$4:D$42,I$4:I$42,$N63)</f>
        <v>178077.45828339903</v>
      </c>
      <c r="Q63" s="67">
        <f>求节点(E$4:E$42,J$4:J$42,$N63)</f>
        <v>227810.19080634415</v>
      </c>
      <c r="R63" s="67">
        <f>求节点(F$4:F$42,K$4:K$42,$N63)</f>
        <v>373044.79808486882</v>
      </c>
      <c r="S63" s="67">
        <f>求节点(G$4:G$42,L$4:L$42,$N63)</f>
        <v>475228.32930861105</v>
      </c>
    </row>
    <row r="64" spans="3:19" x14ac:dyDescent="0.15">
      <c r="N64" s="57">
        <v>61</v>
      </c>
      <c r="O64" s="67">
        <f>求节点(C$4:C$42,H$4:H$42,$N64)</f>
        <v>162389.39706242669</v>
      </c>
      <c r="P64" s="67">
        <f>求节点(D$4:D$42,I$4:I$42,$N64)</f>
        <v>189597.45743455968</v>
      </c>
      <c r="Q64" s="67">
        <f>求节点(E$4:E$42,J$4:J$42,$N64)</f>
        <v>241392.89683093969</v>
      </c>
      <c r="R64" s="67">
        <f>求节点(F$4:F$42,K$4:K$42,$N64)</f>
        <v>392176.61274456081</v>
      </c>
      <c r="S64" s="67">
        <f>求节点(G$4:G$42,L$4:L$42,$N64)</f>
        <v>498099.47808378912</v>
      </c>
    </row>
    <row r="65" spans="14:19" x14ac:dyDescent="0.15">
      <c r="N65" s="57">
        <v>62</v>
      </c>
      <c r="O65" s="67">
        <f>求节点(C$4:C$42,H$4:H$42,$N65)</f>
        <v>172759.08681396811</v>
      </c>
      <c r="P65" s="67">
        <f>求节点(D$4:D$42,I$4:I$42,$N65)</f>
        <v>201117.45658572036</v>
      </c>
      <c r="Q65" s="67">
        <f>求节点(E$4:E$42,J$4:J$42,$N65)</f>
        <v>254975.60285553525</v>
      </c>
      <c r="R65" s="67">
        <f>求节点(F$4:F$42,K$4:K$42,$N65)</f>
        <v>411308.4274042527</v>
      </c>
      <c r="S65" s="67">
        <f>求节点(G$4:G$42,L$4:L$42,$N65)</f>
        <v>520970.62685896712</v>
      </c>
    </row>
    <row r="66" spans="14:19" x14ac:dyDescent="0.15">
      <c r="N66" s="57">
        <v>63</v>
      </c>
      <c r="O66" s="67">
        <f>求节点(C$4:C$42,H$4:H$42,$N66)</f>
        <v>183128.77656550953</v>
      </c>
      <c r="P66" s="67">
        <f>求节点(D$4:D$42,I$4:I$42,$N66)</f>
        <v>212637.45573688103</v>
      </c>
      <c r="Q66" s="67">
        <f>求节点(E$4:E$42,J$4:J$42,$N66)</f>
        <v>268558.30888013082</v>
      </c>
      <c r="R66" s="67">
        <f>求节点(F$4:F$42,K$4:K$42,$N66)</f>
        <v>430440.24206394464</v>
      </c>
      <c r="S66" s="67">
        <f>求节点(G$4:G$42,L$4:L$42,$N66)</f>
        <v>543841.77563414525</v>
      </c>
    </row>
    <row r="67" spans="14:19" x14ac:dyDescent="0.15">
      <c r="N67" s="57">
        <v>64</v>
      </c>
      <c r="O67" s="67">
        <f>求节点(C$4:C$42,H$4:H$42,$N67)</f>
        <v>193498.46631705094</v>
      </c>
      <c r="P67" s="67">
        <f>求节点(D$4:D$42,I$4:I$42,$N67)</f>
        <v>224157.45488804171</v>
      </c>
      <c r="Q67" s="67">
        <f>求节点(E$4:E$42,J$4:J$42,$N67)</f>
        <v>282141.01490472641</v>
      </c>
      <c r="R67" s="67">
        <f>求节点(F$4:F$42,K$4:K$42,$N67)</f>
        <v>449572.05672363658</v>
      </c>
      <c r="S67" s="67">
        <f>求节点(G$4:G$42,L$4:L$42,$N67)</f>
        <v>566712.92440932326</v>
      </c>
    </row>
    <row r="68" spans="14:19" x14ac:dyDescent="0.15">
      <c r="N68" s="57">
        <v>65</v>
      </c>
      <c r="O68" s="67">
        <f>求节点(C$4:C$42,H$4:H$42,$N68)</f>
        <v>203868.15606859236</v>
      </c>
      <c r="P68" s="67">
        <f>求节点(D$4:D$42,I$4:I$42,$N68)</f>
        <v>235730.93101324677</v>
      </c>
      <c r="Q68" s="67">
        <f>求节点(E$4:E$42,J$4:J$42,$N68)</f>
        <v>296068.8009967088</v>
      </c>
      <c r="R68" s="67">
        <f>求节点(F$4:F$42,K$4:K$42,$N68)</f>
        <v>472778.36193552683</v>
      </c>
      <c r="S68" s="67">
        <f>求节点(G$4:G$42,L$4:L$42,$N68)</f>
        <v>584966.13482234755</v>
      </c>
    </row>
    <row r="69" spans="14:19" x14ac:dyDescent="0.15">
      <c r="N69" s="57">
        <v>66</v>
      </c>
      <c r="O69" s="67">
        <f>求节点(C$4:C$42,H$4:H$42,$N69)</f>
        <v>212307.36974516575</v>
      </c>
      <c r="P69" s="67">
        <f>求节点(D$4:D$42,I$4:I$42,$N69)</f>
        <v>247495.12791209496</v>
      </c>
      <c r="Q69" s="67">
        <f>求节点(E$4:E$42,J$4:J$42,$N69)</f>
        <v>311559.56192676793</v>
      </c>
      <c r="R69" s="67">
        <f>求节点(F$4:F$42,K$4:K$42,$N69)</f>
        <v>498689.83623031672</v>
      </c>
      <c r="S69" s="67">
        <f>求节点(G$4:G$42,L$4:L$42,$N69)</f>
        <v>601704.03973714542</v>
      </c>
    </row>
    <row r="70" spans="14:19" x14ac:dyDescent="0.15">
      <c r="N70" s="57">
        <v>67</v>
      </c>
      <c r="O70" s="67">
        <f>求节点(C$4:C$42,H$4:H$42,$N70)</f>
        <v>220588.97499097022</v>
      </c>
      <c r="P70" s="67">
        <f>求节点(D$4:D$42,I$4:I$42,$N70)</f>
        <v>259259.32481094316</v>
      </c>
      <c r="Q70" s="67">
        <f>求节点(E$4:E$42,J$4:J$42,$N70)</f>
        <v>327050.32285682706</v>
      </c>
      <c r="R70" s="67">
        <f>求节点(F$4:F$42,K$4:K$42,$N70)</f>
        <v>524601.31052510662</v>
      </c>
      <c r="S70" s="67">
        <f>求节点(G$4:G$42,L$4:L$42,$N70)</f>
        <v>618441.94465194317</v>
      </c>
    </row>
    <row r="71" spans="14:19" x14ac:dyDescent="0.15">
      <c r="N71" s="57">
        <v>68</v>
      </c>
      <c r="O71" s="67">
        <f>求节点(C$4:C$42,H$4:H$42,$N71)</f>
        <v>228870.58023677467</v>
      </c>
      <c r="P71" s="67">
        <f>求节点(D$4:D$42,I$4:I$42,$N71)</f>
        <v>271023.52170979138</v>
      </c>
      <c r="Q71" s="67">
        <f>求节点(E$4:E$42,J$4:J$42,$N71)</f>
        <v>342541.08378688619</v>
      </c>
      <c r="R71" s="67">
        <f>求节点(F$4:F$42,K$4:K$42,$N71)</f>
        <v>550512.78481989657</v>
      </c>
      <c r="S71" s="67">
        <f>求节点(G$4:G$42,L$4:L$42,$N71)</f>
        <v>635179.84956674092</v>
      </c>
    </row>
    <row r="72" spans="14:19" x14ac:dyDescent="0.15">
      <c r="N72" s="57">
        <v>69</v>
      </c>
      <c r="O72" s="67">
        <f>求节点(C$4:C$42,H$4:H$42,$N72)</f>
        <v>237152.18548257914</v>
      </c>
      <c r="P72" s="67">
        <f>求节点(D$4:D$42,I$4:I$42,$N72)</f>
        <v>282762.2908539332</v>
      </c>
      <c r="Q72" s="67">
        <f>求节点(E$4:E$42,J$4:J$42,$N72)</f>
        <v>358031.84471694531</v>
      </c>
      <c r="R72" s="67">
        <f>求节点(F$4:F$42,K$4:K$42,$N72)</f>
        <v>573903.00775165553</v>
      </c>
      <c r="S72" s="67">
        <f>求节点(G$4:G$42,L$4:L$42,$N72)</f>
        <v>655440.9798939852</v>
      </c>
    </row>
    <row r="73" spans="14:19" x14ac:dyDescent="0.15">
      <c r="N73" s="57">
        <v>70</v>
      </c>
      <c r="O73" s="67">
        <f>求节点(C$4:C$42,H$4:H$42,$N73)</f>
        <v>247571.00815800988</v>
      </c>
      <c r="P73" s="67">
        <f>求节点(D$4:D$42,I$4:I$42,$N73)</f>
        <v>294194.39575575077</v>
      </c>
      <c r="Q73" s="67">
        <f>求节点(E$4:E$42,J$4:J$42,$N73)</f>
        <v>374662.63079232781</v>
      </c>
      <c r="R73" s="67">
        <f>求节点(F$4:F$42,K$4:K$42,$N73)</f>
        <v>593044.57849864836</v>
      </c>
      <c r="S73" s="67">
        <f>求节点(G$4:G$42,L$4:L$42,$N73)</f>
        <v>679494.08186540136</v>
      </c>
    </row>
    <row r="74" spans="14:19" x14ac:dyDescent="0.15">
      <c r="N74" s="57">
        <v>71</v>
      </c>
      <c r="O74" s="67">
        <f>求节点(C$4:C$42,H$4:H$42,$N74)</f>
        <v>258469.72074456801</v>
      </c>
      <c r="P74" s="67">
        <f>求节点(D$4:D$42,I$4:I$42,$N74)</f>
        <v>305626.50065756834</v>
      </c>
      <c r="Q74" s="67">
        <f>求节点(E$4:E$42,J$4:J$42,$N74)</f>
        <v>391313.10279275896</v>
      </c>
      <c r="R74" s="67">
        <f>求节点(F$4:F$42,K$4:K$42,$N74)</f>
        <v>612186.14924564119</v>
      </c>
      <c r="S74" s="67">
        <f>求节点(G$4:G$42,L$4:L$42,$N74)</f>
        <v>703547.18383681739</v>
      </c>
    </row>
    <row r="75" spans="14:19" x14ac:dyDescent="0.15">
      <c r="N75" s="57">
        <v>72</v>
      </c>
      <c r="O75" s="67">
        <f>求节点(C$4:C$42,H$4:H$42,$N75)</f>
        <v>269368.43333112611</v>
      </c>
      <c r="P75" s="67">
        <f>求节点(D$4:D$42,I$4:I$42,$N75)</f>
        <v>317058.60555938591</v>
      </c>
      <c r="Q75" s="67">
        <f>求节点(E$4:E$42,J$4:J$42,$N75)</f>
        <v>407963.57479319011</v>
      </c>
      <c r="R75" s="67">
        <f>求节点(F$4:F$42,K$4:K$42,$N75)</f>
        <v>631630.33481434861</v>
      </c>
      <c r="S75" s="67">
        <f>求节点(G$4:G$42,L$4:L$42,$N75)</f>
        <v>728470.35686292022</v>
      </c>
    </row>
    <row r="76" spans="14:19" x14ac:dyDescent="0.15">
      <c r="N76" s="57">
        <v>73</v>
      </c>
      <c r="O76" s="67">
        <f>求节点(C$4:C$42,H$4:H$42,$N76)</f>
        <v>280547.08028582728</v>
      </c>
      <c r="P76" s="67">
        <f>求节点(D$4:D$42,I$4:I$42,$N76)</f>
        <v>331594.92034568317</v>
      </c>
      <c r="Q76" s="67">
        <f>求节点(E$4:E$42,J$4:J$42,$N76)</f>
        <v>427058.14006132173</v>
      </c>
      <c r="R76" s="67">
        <f>求节点(F$4:F$42,K$4:K$42,$N76)</f>
        <v>653336.61417708907</v>
      </c>
      <c r="S76" s="67">
        <f>求节点(G$4:G$42,L$4:L$42,$N76)</f>
        <v>756249.22074788937</v>
      </c>
    </row>
    <row r="77" spans="14:19" x14ac:dyDescent="0.15">
      <c r="N77" s="57">
        <v>74</v>
      </c>
      <c r="O77" s="67">
        <f>求节点(C$4:C$42,H$4:H$42,$N77)</f>
        <v>291894.31346464867</v>
      </c>
      <c r="P77" s="67">
        <f>求节点(D$4:D$42,I$4:I$42,$N77)</f>
        <v>346491.32463324972</v>
      </c>
      <c r="Q77" s="67">
        <f>求节点(E$4:E$42,J$4:J$42,$N77)</f>
        <v>446888.98297853506</v>
      </c>
      <c r="R77" s="67">
        <f>求节点(F$4:F$42,K$4:K$42,$N77)</f>
        <v>675042.89353982965</v>
      </c>
      <c r="S77" s="67">
        <f>求节点(G$4:G$42,L$4:L$42,$N77)</f>
        <v>784028.0846328584</v>
      </c>
    </row>
    <row r="78" spans="14:19" x14ac:dyDescent="0.15">
      <c r="N78" s="57">
        <v>75</v>
      </c>
      <c r="O78" s="67">
        <f>求节点(C$4:C$42,H$4:H$42,$N78)</f>
        <v>303250.14275071828</v>
      </c>
      <c r="P78" s="67">
        <f>求节点(D$4:D$42,I$4:I$42,$N78)</f>
        <v>362064.72593708179</v>
      </c>
      <c r="Q78" s="67">
        <f>求节点(E$4:E$42,J$4:J$42,$N78)</f>
        <v>467066.28476825339</v>
      </c>
      <c r="R78" s="67">
        <f>求节点(F$4:F$42,K$4:K$42,$N78)</f>
        <v>698077.9112688594</v>
      </c>
      <c r="S78" s="67">
        <f>求节点(G$4:G$42,L$4:L$42,$N78)</f>
        <v>815151.06271206518</v>
      </c>
    </row>
    <row r="79" spans="14:19" x14ac:dyDescent="0.15">
      <c r="N79" s="57">
        <v>76</v>
      </c>
      <c r="O79" s="67">
        <f>求节点(C$4:C$42,H$4:H$42,$N79)</f>
        <v>319986.54016348254</v>
      </c>
      <c r="P79" s="67">
        <f>求节点(D$4:D$42,I$4:I$42,$N79)</f>
        <v>379565.34642160835</v>
      </c>
      <c r="Q79" s="67">
        <f>求节点(E$4:E$42,J$4:J$42,$N79)</f>
        <v>489073.27315398853</v>
      </c>
      <c r="R79" s="67">
        <f>求节点(F$4:F$42,K$4:K$42,$N79)</f>
        <v>722406.97044054873</v>
      </c>
      <c r="S79" s="67">
        <f>求节点(G$4:G$42,L$4:L$42,$N79)</f>
        <v>848246.42652917525</v>
      </c>
    </row>
    <row r="80" spans="14:19" x14ac:dyDescent="0.15">
      <c r="N80" s="57">
        <v>77</v>
      </c>
      <c r="O80" s="67">
        <f>求节点(C$4:C$42,H$4:H$42,$N80)</f>
        <v>336722.9375762468</v>
      </c>
      <c r="P80" s="67">
        <f>求节点(D$4:D$42,I$4:I$42,$N80)</f>
        <v>397065.96690613491</v>
      </c>
      <c r="Q80" s="67">
        <f>求节点(E$4:E$42,J$4:J$42,$N80)</f>
        <v>511080.26153972367</v>
      </c>
      <c r="R80" s="67">
        <f>求节点(F$4:F$42,K$4:K$42,$N80)</f>
        <v>746736.02961223805</v>
      </c>
      <c r="S80" s="67">
        <f>求节点(G$4:G$42,L$4:L$42,$N80)</f>
        <v>881341.79034628533</v>
      </c>
    </row>
    <row r="81" spans="14:19" x14ac:dyDescent="0.15">
      <c r="N81" s="57">
        <v>78</v>
      </c>
      <c r="O81" s="67">
        <f>求节点(C$4:C$42,H$4:H$42,$N81)</f>
        <v>353804.59608448838</v>
      </c>
      <c r="P81" s="67">
        <f>求节点(D$4:D$42,I$4:I$42,$N81)</f>
        <v>415669.04615640064</v>
      </c>
      <c r="Q81" s="67">
        <f>求节点(E$4:E$42,J$4:J$42,$N81)</f>
        <v>533080.92139883165</v>
      </c>
      <c r="R81" s="67">
        <f>求节点(F$4:F$42,K$4:K$42,$N81)</f>
        <v>773284.03659970302</v>
      </c>
      <c r="S81" s="67">
        <f>求节点(G$4:G$42,L$4:L$42,$N81)</f>
        <v>899491.69798680476</v>
      </c>
    </row>
    <row r="82" spans="14:19" x14ac:dyDescent="0.15">
      <c r="N82" s="57">
        <v>79</v>
      </c>
      <c r="O82" s="67">
        <f>求节点(C$4:C$42,H$4:H$42,$N82)</f>
        <v>373309.90551989432</v>
      </c>
      <c r="P82" s="67">
        <f>求节点(D$4:D$42,I$4:I$42,$N82)</f>
        <v>435993.89529689064</v>
      </c>
      <c r="Q82" s="67">
        <f>求节点(E$4:E$42,J$4:J$42,$N82)</f>
        <v>555066.96177840699</v>
      </c>
      <c r="R82" s="67">
        <f>求节点(F$4:F$42,K$4:K$42,$N82)</f>
        <v>800939.45479074097</v>
      </c>
      <c r="S82" s="67">
        <f>求节点(G$4:G$42,L$4:L$42,$N82)</f>
        <v>913068.99113333656</v>
      </c>
    </row>
    <row r="83" spans="14:19" x14ac:dyDescent="0.15">
      <c r="N83" s="57">
        <v>80</v>
      </c>
      <c r="O83" s="67">
        <f>求节点(C$4:C$42,H$4:H$42,$N83)</f>
        <v>392815.21495530033</v>
      </c>
      <c r="P83" s="67">
        <f>求节点(D$4:D$42,I$4:I$42,$N83)</f>
        <v>456337.73870041344</v>
      </c>
      <c r="Q83" s="67">
        <f>求节点(E$4:E$42,J$4:J$42,$N83)</f>
        <v>577053.00215798244</v>
      </c>
      <c r="R83" s="67">
        <f>求节点(F$4:F$42,K$4:K$42,$N83)</f>
        <v>829244.20696364134</v>
      </c>
      <c r="S83" s="67">
        <f>求节点(G$4:G$42,L$4:L$42,$N83)</f>
        <v>926705.96181606024</v>
      </c>
    </row>
    <row r="84" spans="14:19" x14ac:dyDescent="0.15">
      <c r="N84" s="57">
        <v>81</v>
      </c>
      <c r="O84" s="67">
        <f>求节点(C$4:C$42,H$4:H$42,$N84)</f>
        <v>412730.00793108309</v>
      </c>
      <c r="P84" s="67">
        <f>求节点(D$4:D$42,I$4:I$42,$N84)</f>
        <v>480015.89656248043</v>
      </c>
      <c r="Q84" s="67">
        <f>求节点(E$4:E$42,J$4:J$42,$N84)</f>
        <v>598349.37020810391</v>
      </c>
      <c r="R84" s="67">
        <f>求节点(F$4:F$42,K$4:K$42,$N84)</f>
        <v>860378.7005881205</v>
      </c>
      <c r="S84" s="67">
        <f>求节点(G$4:G$42,L$4:L$42,$N84)</f>
        <v>940500.7912143782</v>
      </c>
    </row>
    <row r="85" spans="14:19" x14ac:dyDescent="0.15">
      <c r="N85" s="57">
        <v>82</v>
      </c>
      <c r="O85" s="67">
        <f>求节点(C$4:C$42,H$4:H$42,$N85)</f>
        <v>432797.89023845625</v>
      </c>
      <c r="P85" s="67">
        <f>求节点(D$4:D$42,I$4:I$42,$N85)</f>
        <v>503694.05442454742</v>
      </c>
      <c r="Q85" s="67">
        <f>求节点(E$4:E$42,J$4:J$42,$N85)</f>
        <v>619538.22328852257</v>
      </c>
      <c r="R85" s="67">
        <f>求节点(F$4:F$42,K$4:K$42,$N85)</f>
        <v>891081.15596545453</v>
      </c>
      <c r="S85" s="67">
        <f>求节点(G$4:G$42,L$4:L$42,$N85)</f>
        <v>954622.90435452876</v>
      </c>
    </row>
    <row r="86" spans="14:19" x14ac:dyDescent="0.15">
      <c r="N86" s="57">
        <v>83</v>
      </c>
      <c r="O86" s="67">
        <f>求节点(C$4:C$42,H$4:H$42,$N86)</f>
        <v>454670.6844996151</v>
      </c>
      <c r="P86" s="67">
        <f>求节点(D$4:D$42,I$4:I$42,$N86)</f>
        <v>531206.45496812172</v>
      </c>
      <c r="Q86" s="67">
        <f>求节点(E$4:E$42,J$4:J$42,$N86)</f>
        <v>640803.35841617233</v>
      </c>
      <c r="R86" s="67">
        <f>求节点(F$4:F$42,K$4:K$42,$N86)</f>
        <v>916868.45605049189</v>
      </c>
      <c r="S86" s="67">
        <f>求节点(G$4:G$42,L$4:L$42,$N86)</f>
        <v>970823.92024686735</v>
      </c>
    </row>
    <row r="87" spans="14:19" x14ac:dyDescent="0.15">
      <c r="N87" s="57">
        <v>84</v>
      </c>
      <c r="O87" s="67">
        <f>求节点(C$4:C$42,H$4:H$42,$N87)</f>
        <v>477426.41676468524</v>
      </c>
      <c r="P87" s="67">
        <f>求节点(D$4:D$42,I$4:I$42,$N87)</f>
        <v>558246.81278175814</v>
      </c>
      <c r="Q87" s="67">
        <f>求节点(E$4:E$42,J$4:J$42,$N87)</f>
        <v>662092.40764419967</v>
      </c>
      <c r="R87" s="67">
        <f>求节点(F$4:F$42,K$4:K$42,$N87)</f>
        <v>939633.65188598284</v>
      </c>
      <c r="S87" s="67">
        <f>求节点(G$4:G$42,L$4:L$42,$N87)</f>
        <v>986474.31112006051</v>
      </c>
    </row>
    <row r="88" spans="14:19" x14ac:dyDescent="0.15">
      <c r="N88" s="57">
        <v>85</v>
      </c>
      <c r="O88" s="67">
        <f>求节点(C$4:C$42,H$4:H$42,$N88)</f>
        <v>500668.35385895619</v>
      </c>
      <c r="P88" s="67">
        <f>求节点(D$4:D$42,I$4:I$42,$N88)</f>
        <v>578327.23356224108</v>
      </c>
      <c r="Q88" s="67">
        <f>求节点(E$4:E$42,J$4:J$42,$N88)</f>
        <v>685715.09365688486</v>
      </c>
      <c r="R88" s="67">
        <f>求节点(F$4:F$42,K$4:K$42,$N88)</f>
        <v>953851.60365246807</v>
      </c>
      <c r="S88" s="67">
        <f>求节点(G$4:G$42,L$4:L$42,$N88)</f>
        <v>1001021.585140483</v>
      </c>
    </row>
    <row r="89" spans="14:19" x14ac:dyDescent="0.15">
      <c r="N89" s="57">
        <v>86</v>
      </c>
      <c r="O89" s="67">
        <f>求节点(C$4:C$42,H$4:H$42,$N89)</f>
        <v>523984.3812025048</v>
      </c>
      <c r="P89" s="67">
        <f>求节点(D$4:D$42,I$4:I$42,$N89)</f>
        <v>598407.65434272401</v>
      </c>
      <c r="Q89" s="67">
        <f>求节点(E$4:E$42,J$4:J$42,$N89)</f>
        <v>709444.59310192708</v>
      </c>
      <c r="R89" s="67">
        <f>求节点(F$4:F$42,K$4:K$42,$N89)</f>
        <v>968069.5554189533</v>
      </c>
      <c r="S89" s="67">
        <f>求节点(G$4:G$42,L$4:L$42,$N89)</f>
        <v>1015568.8591609055</v>
      </c>
    </row>
    <row r="90" spans="14:19" x14ac:dyDescent="0.15">
      <c r="N90" s="57">
        <v>87</v>
      </c>
      <c r="O90" s="67">
        <f>求节点(C$4:C$42,H$4:H$42,$N90)</f>
        <v>543690.13144712395</v>
      </c>
      <c r="P90" s="67">
        <f>求节点(D$4:D$42,I$4:I$42,$N90)</f>
        <v>619053.08941120945</v>
      </c>
      <c r="Q90" s="67">
        <f>求节点(E$4:E$42,J$4:J$42,$N90)</f>
        <v>734644.55092237168</v>
      </c>
      <c r="R90" s="67">
        <f>求节点(F$4:F$42,K$4:K$42,$N90)</f>
        <v>981566.71941669099</v>
      </c>
      <c r="S90" s="67">
        <f>求节点(G$4:G$42,L$4:L$42,$N90)</f>
        <v>1030702.3234686392</v>
      </c>
    </row>
    <row r="91" spans="14:19" x14ac:dyDescent="0.15">
      <c r="N91" s="57">
        <v>88</v>
      </c>
      <c r="O91" s="67">
        <f>求节点(C$4:C$42,H$4:H$42,$N91)</f>
        <v>560245.9953966568</v>
      </c>
      <c r="P91" s="67">
        <f>求节点(D$4:D$42,I$4:I$42,$N91)</f>
        <v>639883.89391838422</v>
      </c>
      <c r="Q91" s="67">
        <f>求节点(E$4:E$42,J$4:J$42,$N91)</f>
        <v>760765.44872233854</v>
      </c>
      <c r="R91" s="67">
        <f>求节点(F$4:F$42,K$4:K$42,$N91)</f>
        <v>995029.19203337736</v>
      </c>
      <c r="S91" s="67">
        <f>求节点(G$4:G$42,L$4:L$42,$N91)</f>
        <v>1045943.1339032834</v>
      </c>
    </row>
    <row r="92" spans="14:19" x14ac:dyDescent="0.15">
      <c r="N92" s="57">
        <v>89</v>
      </c>
      <c r="O92" s="67">
        <f>求节点(C$4:C$42,H$4:H$42,$N92)</f>
        <v>576801.85934618977</v>
      </c>
      <c r="P92" s="67">
        <f>求节点(D$4:D$42,I$4:I$42,$N92)</f>
        <v>660714.69842555886</v>
      </c>
      <c r="Q92" s="67">
        <f>求节点(E$4:E$42,J$4:J$42,$N92)</f>
        <v>786886.34652230551</v>
      </c>
      <c r="R92" s="67">
        <f>求节点(F$4:F$42,K$4:K$42,$N92)</f>
        <v>1008491.6646500637</v>
      </c>
      <c r="S92" s="67">
        <f>求节点(G$4:G$42,L$4:L$42,$N92)</f>
        <v>1061183.9443379277</v>
      </c>
    </row>
    <row r="93" spans="14:19" x14ac:dyDescent="0.15">
      <c r="N93" s="57">
        <v>90</v>
      </c>
      <c r="O93" s="67">
        <f>求节点(C$4:C$42,H$4:H$42,$N93)</f>
        <v>593357.72329572262</v>
      </c>
      <c r="P93" s="67">
        <f>求节点(D$4:D$42,I$4:I$42,$N93)</f>
        <v>681545.50293273362</v>
      </c>
      <c r="Q93" s="67">
        <f>求节点(E$4:E$42,J$4:J$42,$N93)</f>
        <v>813007.24432227248</v>
      </c>
      <c r="R93" s="67">
        <f>求节点(F$4:F$42,K$4:K$42,$N93)</f>
        <v>1021954.1372667501</v>
      </c>
      <c r="S93" s="67">
        <f>求节点(G$4:G$42,L$4:L$42,$N93)</f>
        <v>1076424.7547725718</v>
      </c>
    </row>
    <row r="94" spans="14:19" x14ac:dyDescent="0.15">
      <c r="N94" s="57">
        <v>91</v>
      </c>
      <c r="O94" s="67">
        <f>求节点(C$4:C$42,H$4:H$42,$N94)</f>
        <v>608544.95109814371</v>
      </c>
      <c r="P94" s="67">
        <f>求节点(D$4:D$42,I$4:I$42,$N94)</f>
        <v>700411.44799124799</v>
      </c>
      <c r="Q94" s="67">
        <f>求节点(E$4:E$42,J$4:J$42,$N94)</f>
        <v>839469.33766884927</v>
      </c>
      <c r="R94" s="67">
        <f>求节点(F$4:F$42,K$4:K$42,$N94)</f>
        <v>1037474.6390026279</v>
      </c>
      <c r="S94" s="67">
        <f>求节点(G$4:G$42,L$4:L$42,$N94)</f>
        <v>1093312.2605125494</v>
      </c>
    </row>
    <row r="95" spans="14:19" x14ac:dyDescent="0.15">
      <c r="N95" s="57">
        <v>92</v>
      </c>
      <c r="O95" s="67">
        <f>求节点(C$4:C$42,H$4:H$42,$N95)</f>
        <v>623288.2651181781</v>
      </c>
      <c r="P95" s="67">
        <f>求节点(D$4:D$42,I$4:I$42,$N95)</f>
        <v>719002.37531908974</v>
      </c>
      <c r="Q95" s="67">
        <f>求节点(E$4:E$42,J$4:J$42,$N95)</f>
        <v>866164.82422787882</v>
      </c>
      <c r="R95" s="67">
        <f>求节点(F$4:F$42,K$4:K$42,$N95)</f>
        <v>1053829.3693212373</v>
      </c>
      <c r="S95" s="67">
        <f>求节点(G$4:G$42,L$4:L$42,$N95)</f>
        <v>1111720.917451652</v>
      </c>
    </row>
    <row r="96" spans="14:19" x14ac:dyDescent="0.15">
      <c r="N96" s="57">
        <v>93</v>
      </c>
      <c r="O96" s="67">
        <f>求节点(C$4:C$42,H$4:H$42,$N96)</f>
        <v>638031.5791382126</v>
      </c>
      <c r="P96" s="67">
        <f>求节点(D$4:D$42,I$4:I$42,$N96)</f>
        <v>737593.30264693138</v>
      </c>
      <c r="Q96" s="67">
        <f>求节点(E$4:E$42,J$4:J$42,$N96)</f>
        <v>892860.31078690838</v>
      </c>
      <c r="R96" s="67">
        <f>求节点(F$4:F$42,K$4:K$42,$N96)</f>
        <v>1070184.0996398467</v>
      </c>
      <c r="S96" s="67">
        <f>求节点(G$4:G$42,L$4:L$42,$N96)</f>
        <v>1130129.5743907546</v>
      </c>
    </row>
    <row r="97" spans="14:19" x14ac:dyDescent="0.15">
      <c r="N97" s="57">
        <v>94</v>
      </c>
      <c r="O97" s="67">
        <f>求节点(C$4:C$42,H$4:H$42,$N97)</f>
        <v>651532.39816476323</v>
      </c>
      <c r="P97" s="67">
        <f>求节点(D$4:D$42,I$4:I$42,$N97)</f>
        <v>755444.84729111905</v>
      </c>
      <c r="Q97" s="67">
        <f>求节点(E$4:E$42,J$4:J$42,$N97)</f>
        <v>916529.27980984992</v>
      </c>
      <c r="R97" s="67">
        <f>求节点(F$4:F$42,K$4:K$42,$N97)</f>
        <v>1087686.605266239</v>
      </c>
      <c r="S97" s="67">
        <f>求节点(G$4:G$42,L$4:L$42,$N97)</f>
        <v>1142600</v>
      </c>
    </row>
    <row r="98" spans="14:19" x14ac:dyDescent="0.15">
      <c r="N98" s="57">
        <v>95</v>
      </c>
      <c r="O98" s="67">
        <f>求节点(C$4:C$42,H$4:H$42,$N98)</f>
        <v>664650.49493475584</v>
      </c>
      <c r="P98" s="67">
        <f>求节点(D$4:D$42,I$4:I$42,$N98)</f>
        <v>773166.8881847501</v>
      </c>
      <c r="Q98" s="67">
        <f>求节点(E$4:E$42,J$4:J$42,$N98)</f>
        <v>937498.23724487971</v>
      </c>
      <c r="R98" s="67">
        <f>求节点(F$4:F$42,K$4:K$42,$N98)</f>
        <v>1105954.5240680608</v>
      </c>
      <c r="S98" s="67">
        <f>求节点(G$4:G$42,L$4:L$42,$N98)</f>
        <v>1142600</v>
      </c>
    </row>
    <row r="99" spans="14:19" x14ac:dyDescent="0.15">
      <c r="N99" s="57">
        <v>96</v>
      </c>
      <c r="O99" s="67">
        <f>求节点(C$4:C$42,H$4:H$42,$N99)</f>
        <v>677768.59170474857</v>
      </c>
      <c r="P99" s="67">
        <f>求节点(D$4:D$42,I$4:I$42,$N99)</f>
        <v>790888.92907838104</v>
      </c>
      <c r="Q99" s="67">
        <f>求节点(E$4:E$42,J$4:J$42,$N99)</f>
        <v>958467.1946799095</v>
      </c>
      <c r="R99" s="67">
        <f>求节点(F$4:F$42,K$4:K$42,$N99)</f>
        <v>1124222.4428698826</v>
      </c>
      <c r="S99" s="67">
        <f>求节点(G$4:G$42,L$4:L$42,$N99)</f>
        <v>1142600</v>
      </c>
    </row>
    <row r="100" spans="14:19" x14ac:dyDescent="0.15">
      <c r="N100" s="57">
        <v>97</v>
      </c>
      <c r="O100" s="67">
        <f>求节点(C$4:C$42,H$4:H$42,$N100)</f>
        <v>690677.07140319643</v>
      </c>
      <c r="P100" s="67">
        <f>求节点(D$4:D$42,I$4:I$42,$N100)</f>
        <v>808610.9699720121</v>
      </c>
      <c r="Q100" s="67">
        <f>求节点(E$4:E$42,J$4:J$42,$N100)</f>
        <v>979436.15211493929</v>
      </c>
      <c r="R100" s="67">
        <f>求节点(F$4:F$42,K$4:K$42,$N100)</f>
        <v>1142490.3616717043</v>
      </c>
      <c r="S100" s="67">
        <f>求节点(G$4:G$42,L$4:L$42,$N100)</f>
        <v>1142600</v>
      </c>
    </row>
    <row r="101" spans="14:19" x14ac:dyDescent="0.15">
      <c r="N101" s="57">
        <v>98</v>
      </c>
      <c r="O101" s="67">
        <f>求节点(C$4:C$42,H$4:H$42,$N101)</f>
        <v>702708.70920981199</v>
      </c>
      <c r="P101" s="67">
        <f>求节点(D$4:D$42,I$4:I$42,$N101)</f>
        <v>826333.01086564327</v>
      </c>
      <c r="Q101" s="67">
        <f>求节点(E$4:E$42,J$4:J$42,$N101)</f>
        <v>988544.37193548016</v>
      </c>
      <c r="R101" s="67">
        <f>求节点(F$4:F$42,K$4:K$42,$N101)</f>
        <v>1142600</v>
      </c>
      <c r="S101" s="67">
        <f>求节点(G$4:G$42,L$4:L$42,$N101)</f>
        <v>1142600</v>
      </c>
    </row>
    <row r="102" spans="14:19" x14ac:dyDescent="0.15">
      <c r="N102" s="57">
        <v>99</v>
      </c>
      <c r="O102" s="67">
        <f>求节点(C$4:C$42,H$4:H$42,$N102)</f>
        <v>714740.34701642755</v>
      </c>
      <c r="P102" s="67">
        <f>求节点(D$4:D$42,I$4:I$42,$N102)</f>
        <v>844055.05175927433</v>
      </c>
      <c r="Q102" s="67">
        <f>求节点(E$4:E$42,J$4:J$42,$N102)</f>
        <v>996225.75074126245</v>
      </c>
      <c r="R102" s="67">
        <f>求节点(F$4:F$42,K$4:K$42,$N102)</f>
        <v>1142600</v>
      </c>
      <c r="S102" s="67">
        <f>求节点(G$4:G$42,L$4:L$42,$N102)</f>
        <v>1142600</v>
      </c>
    </row>
    <row r="103" spans="14:19" x14ac:dyDescent="0.15">
      <c r="N103" s="57">
        <v>100</v>
      </c>
      <c r="O103" s="67">
        <f>求节点(C$4:C$42,H$4:H$42,$N103)</f>
        <v>726771.98482304311</v>
      </c>
      <c r="P103" s="67">
        <f>求节点(D$4:D$42,I$4:I$42,$N103)</f>
        <v>861777.09265290538</v>
      </c>
      <c r="Q103" s="67">
        <f>求节点(E$4:E$42,J$4:J$42,$N103)</f>
        <v>1003907.1295470449</v>
      </c>
      <c r="R103" s="67">
        <f>求节点(F$4:F$42,K$4:K$42,$N103)</f>
        <v>1142600</v>
      </c>
      <c r="S103" s="67">
        <f>求节点(G$4:G$42,L$4:L$42,$N103)</f>
        <v>1142600</v>
      </c>
    </row>
    <row r="104" spans="14:19" x14ac:dyDescent="0.15">
      <c r="N104" s="158">
        <v>101</v>
      </c>
      <c r="O104" s="158">
        <f>求节点(C$4:C$42,H$4:H$42,$N104)</f>
        <v>738595.02613790485</v>
      </c>
      <c r="P104" s="158">
        <f>求节点(D$4:D$42,I$4:I$42,$N104)</f>
        <v>879499.13354653644</v>
      </c>
      <c r="Q104" s="158">
        <f>求节点(E$4:E$42,J$4:J$42,$N104)</f>
        <v>1011333.2893374788</v>
      </c>
      <c r="R104" s="158">
        <f>求节点(F$4:F$42,K$4:K$42,$N104)</f>
        <v>1142600</v>
      </c>
      <c r="S104" s="158">
        <f>求节点(G$4:G$42,L$4:L$42,$N104)</f>
        <v>1142600</v>
      </c>
    </row>
    <row r="105" spans="14:19" x14ac:dyDescent="0.15">
      <c r="N105" s="158">
        <v>102</v>
      </c>
      <c r="O105" s="158">
        <f>求节点(C$4:C$42,H$4:H$42,$N105)</f>
        <v>750206.59044780128</v>
      </c>
      <c r="P105" s="158">
        <f>求节点(D$4:D$42,I$4:I$42,$N105)</f>
        <v>897221.1744401675</v>
      </c>
      <c r="Q105" s="158">
        <f>求节点(E$4:E$42,J$4:J$42,$N105)</f>
        <v>1018127.1614354891</v>
      </c>
      <c r="R105" s="158">
        <f>求节点(F$4:F$42,K$4:K$42,$N105)</f>
        <v>1142600</v>
      </c>
      <c r="S105" s="158">
        <f>求节点(G$4:G$42,L$4:L$42,$N105)</f>
        <v>1142600</v>
      </c>
    </row>
    <row r="106" spans="14:19" x14ac:dyDescent="0.15">
      <c r="N106" s="158">
        <v>103</v>
      </c>
      <c r="O106" s="158">
        <f>求节点(C$4:C$42,H$4:H$42,$N106)</f>
        <v>761818.15475769772</v>
      </c>
      <c r="P106" s="158">
        <f>求节点(D$4:D$42,I$4:I$42,$N106)</f>
        <v>914943.21533379855</v>
      </c>
      <c r="Q106" s="158">
        <f>求节点(E$4:E$42,J$4:J$42,$N106)</f>
        <v>1024921.0335334993</v>
      </c>
      <c r="R106" s="158">
        <f>求节点(F$4:F$42,K$4:K$42,$N106)</f>
        <v>1142600</v>
      </c>
      <c r="S106" s="158">
        <f>求节点(G$4:G$42,L$4:L$42,$N106)</f>
        <v>1142600</v>
      </c>
    </row>
    <row r="107" spans="14:19" x14ac:dyDescent="0.15">
      <c r="N107" s="158">
        <v>104</v>
      </c>
      <c r="O107" s="158">
        <f>求节点(C$4:C$42,H$4:H$42,$N107)</f>
        <v>773429.71906759415</v>
      </c>
      <c r="P107" s="158">
        <f>求节点(D$4:D$42,I$4:I$42,$N107)</f>
        <v>932665.25622742949</v>
      </c>
      <c r="Q107" s="158">
        <f>求节点(E$4:E$42,J$4:J$42,$N107)</f>
        <v>1031714.9056315097</v>
      </c>
      <c r="R107" s="158">
        <f>求节点(F$4:F$42,K$4:K$42,$N107)</f>
        <v>1142600</v>
      </c>
      <c r="S107" s="158">
        <f>求节点(G$4:G$42,L$4:L$42,$N107)</f>
        <v>1142600</v>
      </c>
    </row>
    <row r="108" spans="14:19" x14ac:dyDescent="0.15">
      <c r="N108" s="158">
        <v>105</v>
      </c>
      <c r="O108" s="158">
        <f>求节点(C$4:C$42,H$4:H$42,$N108)</f>
        <v>785041.2833774907</v>
      </c>
      <c r="P108" s="158">
        <f>求节点(D$4:D$42,I$4:I$42,$N108)</f>
        <v>948909.52768495691</v>
      </c>
      <c r="Q108" s="158">
        <f>求节点(E$4:E$42,J$4:J$42,$N108)</f>
        <v>1038508.77772952</v>
      </c>
      <c r="R108" s="158">
        <f>求节点(F$4:F$42,K$4:K$42,$N108)</f>
        <v>1142600</v>
      </c>
      <c r="S108" s="158">
        <f>求节点(G$4:G$42,L$4:L$42,$N108)</f>
        <v>1142600</v>
      </c>
    </row>
    <row r="109" spans="14:19" x14ac:dyDescent="0.15">
      <c r="N109" s="158">
        <v>106</v>
      </c>
      <c r="O109" s="158">
        <f>求节点(C$4:C$42,H$4:H$42,$N109)</f>
        <v>796652.84768738714</v>
      </c>
      <c r="P109" s="158">
        <f>求节点(D$4:D$42,I$4:I$42,$N109)</f>
        <v>965055.51037293463</v>
      </c>
      <c r="Q109" s="158">
        <f>求节点(E$4:E$42,J$4:J$42,$N109)</f>
        <v>1045302.6498275303</v>
      </c>
      <c r="R109" s="158">
        <f>求节点(F$4:F$42,K$4:K$42,$N109)</f>
        <v>1142600</v>
      </c>
      <c r="S109" s="158">
        <f>求节点(G$4:G$42,L$4:L$42,$N109)</f>
        <v>1142600</v>
      </c>
    </row>
    <row r="110" spans="14:19" x14ac:dyDescent="0.15">
      <c r="N110" s="158">
        <v>107</v>
      </c>
      <c r="O110" s="158">
        <f>求节点(C$4:C$42,H$4:H$42,$N110)</f>
        <v>808264.41199728358</v>
      </c>
      <c r="P110" s="158">
        <f>求节点(D$4:D$42,I$4:I$42,$N110)</f>
        <v>981201.49306091247</v>
      </c>
      <c r="Q110" s="158">
        <f>求节点(E$4:E$42,J$4:J$42,$N110)</f>
        <v>1052096.5219255404</v>
      </c>
      <c r="R110" s="158">
        <f>求节点(F$4:F$42,K$4:K$42,$N110)</f>
        <v>1142600</v>
      </c>
      <c r="S110" s="158">
        <f>求节点(G$4:G$42,L$4:L$42,$N110)</f>
        <v>1142600</v>
      </c>
    </row>
    <row r="111" spans="14:19" x14ac:dyDescent="0.15">
      <c r="N111" s="158">
        <v>108</v>
      </c>
      <c r="O111" s="158">
        <f>求节点(C$4:C$42,H$4:H$42,$N111)</f>
        <v>819875.97630718001</v>
      </c>
      <c r="P111" s="158">
        <f>求节点(D$4:D$42,I$4:I$42,$N111)</f>
        <v>990905.96464060748</v>
      </c>
      <c r="Q111" s="158">
        <f>求节点(E$4:E$42,J$4:J$42,$N111)</f>
        <v>1058890.3940235507</v>
      </c>
      <c r="R111" s="158">
        <f>求节点(F$4:F$42,K$4:K$42,$N111)</f>
        <v>1142600</v>
      </c>
      <c r="S111" s="158">
        <f>求节点(G$4:G$42,L$4:L$42,$N111)</f>
        <v>1142600</v>
      </c>
    </row>
    <row r="112" spans="14:19" x14ac:dyDescent="0.15">
      <c r="N112" s="158">
        <v>109</v>
      </c>
      <c r="O112" s="158">
        <f>求节点(C$4:C$42,H$4:H$42,$N112)</f>
        <v>831487.54061707633</v>
      </c>
      <c r="P112" s="158">
        <f>求节点(D$4:D$42,I$4:I$42,$N112)</f>
        <v>995896.27131294948</v>
      </c>
      <c r="Q112" s="158">
        <f>求节点(E$4:E$42,J$4:J$42,$N112)</f>
        <v>1065684.2661215609</v>
      </c>
      <c r="R112" s="158">
        <f>求节点(F$4:F$42,K$4:K$42,$N112)</f>
        <v>1142600</v>
      </c>
      <c r="S112" s="158">
        <f>求节点(G$4:G$42,L$4:L$42,$N112)</f>
        <v>1142600</v>
      </c>
    </row>
    <row r="113" spans="14:19" x14ac:dyDescent="0.15">
      <c r="N113" s="158">
        <v>110</v>
      </c>
      <c r="O113" s="158">
        <f>求节点(C$4:C$42,H$4:H$42,$N113)</f>
        <v>843099.10492697265</v>
      </c>
      <c r="P113" s="158">
        <f>求节点(D$4:D$42,I$4:I$42,$N113)</f>
        <v>1000886.5779852916</v>
      </c>
      <c r="Q113" s="158">
        <f>求节点(E$4:E$42,J$4:J$42,$N113)</f>
        <v>1072478.1382195712</v>
      </c>
      <c r="R113" s="158">
        <f>求节点(F$4:F$42,K$4:K$42,$N113)</f>
        <v>1142600</v>
      </c>
      <c r="S113" s="158">
        <f>求节点(G$4:G$42,L$4:L$42,$N113)</f>
        <v>1142600</v>
      </c>
    </row>
    <row r="114" spans="14:19" x14ac:dyDescent="0.15">
      <c r="N114" s="158">
        <v>111</v>
      </c>
      <c r="O114" s="158">
        <f>求节点(C$4:C$42,H$4:H$42,$N114)</f>
        <v>854710.66923686897</v>
      </c>
      <c r="P114" s="158">
        <f>求节点(D$4:D$42,I$4:I$42,$N114)</f>
        <v>1005876.8846576337</v>
      </c>
      <c r="Q114" s="158">
        <f>求节点(E$4:E$42,J$4:J$42,$N114)</f>
        <v>1079272.0103175815</v>
      </c>
      <c r="R114" s="158">
        <f>求节点(F$4:F$42,K$4:K$42,$N114)</f>
        <v>1142600</v>
      </c>
      <c r="S114" s="158">
        <f>求节点(G$4:G$42,L$4:L$42,$N114)</f>
        <v>1142600</v>
      </c>
    </row>
    <row r="115" spans="14:19" x14ac:dyDescent="0.15">
      <c r="N115" s="158">
        <v>112</v>
      </c>
      <c r="O115" s="158">
        <f>求节点(C$4:C$42,H$4:H$42,$N115)</f>
        <v>866322.23354676552</v>
      </c>
      <c r="P115" s="158">
        <f>求节点(D$4:D$42,I$4:I$42,$N115)</f>
        <v>1010390.3796385146</v>
      </c>
      <c r="Q115" s="158">
        <f>求节点(E$4:E$42,J$4:J$42,$N115)</f>
        <v>1086065.8824155917</v>
      </c>
      <c r="R115" s="158">
        <f>求节点(F$4:F$42,K$4:K$42,$N115)</f>
        <v>1142600</v>
      </c>
      <c r="S115" s="158">
        <f>求节点(G$4:G$42,L$4:L$42,$N115)</f>
        <v>1142600</v>
      </c>
    </row>
    <row r="116" spans="14:19" x14ac:dyDescent="0.15">
      <c r="N116" s="158">
        <v>113</v>
      </c>
      <c r="O116" s="158">
        <f>求节点(C$4:C$42,H$4:H$42,$N116)</f>
        <v>877933.79785666207</v>
      </c>
      <c r="P116" s="158">
        <f>求节点(D$4:D$42,I$4:I$42,$N116)</f>
        <v>1014900.5532545978</v>
      </c>
      <c r="Q116" s="158">
        <f>求节点(E$4:E$42,J$4:J$42,$N116)</f>
        <v>1092859.754513602</v>
      </c>
      <c r="R116" s="158">
        <f>求节点(F$4:F$42,K$4:K$42,$N116)</f>
        <v>1142600</v>
      </c>
      <c r="S116" s="158">
        <f>求节点(G$4:G$42,L$4:L$42,$N116)</f>
        <v>1142600</v>
      </c>
    </row>
    <row r="117" spans="14:19" x14ac:dyDescent="0.15">
      <c r="N117" s="158">
        <v>114</v>
      </c>
      <c r="O117" s="158">
        <f>求节点(C$4:C$42,H$4:H$42,$N117)</f>
        <v>889545.36216655863</v>
      </c>
      <c r="P117" s="158">
        <f>求节点(D$4:D$42,I$4:I$42,$N117)</f>
        <v>1019410.7268706809</v>
      </c>
      <c r="Q117" s="158">
        <f>求节点(E$4:E$42,J$4:J$42,$N117)</f>
        <v>1099653.6266116125</v>
      </c>
      <c r="R117" s="158">
        <f>求节点(F$4:F$42,K$4:K$42,$N117)</f>
        <v>1142600</v>
      </c>
      <c r="S117" s="158">
        <f>求节点(G$4:G$42,L$4:L$42,$N117)</f>
        <v>1142600</v>
      </c>
    </row>
    <row r="118" spans="14:19" x14ac:dyDescent="0.15">
      <c r="N118" s="158">
        <v>115</v>
      </c>
      <c r="O118" s="158">
        <f>求节点(C$4:C$42,H$4:H$42,$N118)</f>
        <v>901156.92647645506</v>
      </c>
      <c r="P118" s="158">
        <f>求节点(D$4:D$42,I$4:I$42,$N118)</f>
        <v>1023920.9004867641</v>
      </c>
      <c r="Q118" s="158">
        <f>求节点(E$4:E$42,J$4:J$42,$N118)</f>
        <v>1106447.4987096228</v>
      </c>
      <c r="R118" s="158">
        <f>求节点(F$4:F$42,K$4:K$42,$N118)</f>
        <v>1142600</v>
      </c>
      <c r="S118" s="158">
        <f>求节点(G$4:G$42,L$4:L$42,$N118)</f>
        <v>1142600</v>
      </c>
    </row>
    <row r="119" spans="14:19" x14ac:dyDescent="0.15">
      <c r="N119" s="158">
        <v>116</v>
      </c>
      <c r="O119" s="158">
        <f>求节点(C$4:C$42,H$4:H$42,$N119)</f>
        <v>912768.4907863515</v>
      </c>
      <c r="P119" s="158">
        <f>求节点(D$4:D$42,I$4:I$42,$N119)</f>
        <v>1028431.0741028471</v>
      </c>
      <c r="Q119" s="158">
        <f>求节点(E$4:E$42,J$4:J$42,$N119)</f>
        <v>1113241.370807633</v>
      </c>
      <c r="R119" s="158">
        <f>求节点(F$4:F$42,K$4:K$42,$N119)</f>
        <v>1142600</v>
      </c>
      <c r="S119" s="158">
        <f>求节点(G$4:G$42,L$4:L$42,$N119)</f>
        <v>1142600</v>
      </c>
    </row>
    <row r="120" spans="14:19" x14ac:dyDescent="0.15">
      <c r="N120" s="158">
        <v>117</v>
      </c>
      <c r="O120" s="158">
        <f>求节点(C$4:C$42,H$4:H$42,$N120)</f>
        <v>924380.05509624782</v>
      </c>
      <c r="P120" s="158">
        <f>求节点(D$4:D$42,I$4:I$42,$N120)</f>
        <v>1032941.2477189301</v>
      </c>
      <c r="Q120" s="158">
        <f>求节点(E$4:E$42,J$4:J$42,$N120)</f>
        <v>1120035.2429056433</v>
      </c>
      <c r="R120" s="158">
        <f>求节点(F$4:F$42,K$4:K$42,$N120)</f>
        <v>1142600</v>
      </c>
      <c r="S120" s="158">
        <f>求节点(G$4:G$42,L$4:L$42,$N120)</f>
        <v>1142600</v>
      </c>
    </row>
    <row r="121" spans="14:19" x14ac:dyDescent="0.15">
      <c r="N121" s="158">
        <v>118</v>
      </c>
      <c r="O121" s="158">
        <f>求节点(C$4:C$42,H$4:H$42,$N121)</f>
        <v>935991.61940614413</v>
      </c>
      <c r="P121" s="158">
        <f>求节点(D$4:D$42,I$4:I$42,$N121)</f>
        <v>1037451.4213350132</v>
      </c>
      <c r="Q121" s="158">
        <f>求节点(E$4:E$42,J$4:J$42,$N121)</f>
        <v>1126829.1150036536</v>
      </c>
      <c r="R121" s="158">
        <f>求节点(F$4:F$42,K$4:K$42,$N121)</f>
        <v>1142600</v>
      </c>
      <c r="S121" s="158">
        <f>求节点(G$4:G$42,L$4:L$42,$N121)</f>
        <v>1142600</v>
      </c>
    </row>
    <row r="122" spans="14:19" x14ac:dyDescent="0.15">
      <c r="N122" s="158">
        <v>119</v>
      </c>
      <c r="O122" s="158">
        <f>求节点(C$4:C$42,H$4:H$42,$N122)</f>
        <v>947603.18371604057</v>
      </c>
      <c r="P122" s="158">
        <f>求节点(D$4:D$42,I$4:I$42,$N122)</f>
        <v>1041961.5949510965</v>
      </c>
      <c r="Q122" s="158">
        <f>求节点(E$4:E$42,J$4:J$42,$N122)</f>
        <v>1131864.7424904967</v>
      </c>
      <c r="R122" s="158">
        <f>求节点(F$4:F$42,K$4:K$42,$N122)</f>
        <v>1142600</v>
      </c>
      <c r="S122" s="158">
        <f>求节点(G$4:G$42,L$4:L$42,$N122)</f>
        <v>1142600</v>
      </c>
    </row>
    <row r="123" spans="14:19" x14ac:dyDescent="0.15">
      <c r="N123" s="158">
        <v>120</v>
      </c>
      <c r="O123" s="158">
        <f>求节点(C$4:C$42,H$4:H$42,$N123)</f>
        <v>959214.74802593701</v>
      </c>
      <c r="P123" s="158">
        <f>求节点(D$4:D$42,I$4:I$42,$N123)</f>
        <v>1046471.7685671797</v>
      </c>
      <c r="Q123" s="158">
        <f>求节点(E$4:E$42,J$4:J$42,$N123)</f>
        <v>1135476.7328727969</v>
      </c>
      <c r="R123" s="158">
        <f>求节点(F$4:F$42,K$4:K$42,$N123)</f>
        <v>1142600</v>
      </c>
      <c r="S123" s="158">
        <f>求节点(G$4:G$42,L$4:L$42,$N123)</f>
        <v>1142600</v>
      </c>
    </row>
    <row r="124" spans="14:19" x14ac:dyDescent="0.15">
      <c r="N124" s="158">
        <v>121</v>
      </c>
      <c r="O124" s="158">
        <f>求节点(C$4:C$42,H$4:H$42,$N124)</f>
        <v>970826.31233583333</v>
      </c>
      <c r="P124" s="158">
        <f>求节点(D$4:D$42,I$4:I$42,$N124)</f>
        <v>1050981.9421832629</v>
      </c>
      <c r="Q124" s="158">
        <f>求节点(E$4:E$42,J$4:J$42,$N124)</f>
        <v>1139088.7232550972</v>
      </c>
      <c r="R124" s="158">
        <f>求节点(F$4:F$42,K$4:K$42,$N124)</f>
        <v>1142600</v>
      </c>
      <c r="S124" s="158">
        <f>求节点(G$4:G$42,L$4:L$42,$N124)</f>
        <v>1142600</v>
      </c>
    </row>
    <row r="125" spans="14:19" x14ac:dyDescent="0.15">
      <c r="N125" s="158">
        <v>122</v>
      </c>
      <c r="O125" s="158">
        <f>求节点(C$4:C$42,H$4:H$42,$N125)</f>
        <v>979748.67658751342</v>
      </c>
      <c r="P125" s="158">
        <f>求节点(D$4:D$42,I$4:I$42,$N125)</f>
        <v>1055492.1157993462</v>
      </c>
      <c r="Q125" s="158">
        <f>求节点(E$4:E$42,J$4:J$42,$N125)</f>
        <v>1142600</v>
      </c>
      <c r="R125" s="158">
        <f>求节点(F$4:F$42,K$4:K$42,$N125)</f>
        <v>1142600</v>
      </c>
      <c r="S125" s="158">
        <f>求节点(G$4:G$42,L$4:L$42,$N125)</f>
        <v>1142600</v>
      </c>
    </row>
    <row r="126" spans="14:19" x14ac:dyDescent="0.15">
      <c r="N126" s="158">
        <v>123</v>
      </c>
      <c r="O126" s="158">
        <f>求节点(C$4:C$42,H$4:H$42,$N126)</f>
        <v>986195.78169981181</v>
      </c>
      <c r="P126" s="158">
        <f>求节点(D$4:D$42,I$4:I$42,$N126)</f>
        <v>1060002.2894154293</v>
      </c>
      <c r="Q126" s="158">
        <f>求节点(E$4:E$42,J$4:J$42,$N126)</f>
        <v>1142600</v>
      </c>
      <c r="R126" s="158">
        <f>求节点(F$4:F$42,K$4:K$42,$N126)</f>
        <v>1142600</v>
      </c>
      <c r="S126" s="158">
        <f>求节点(G$4:G$42,L$4:L$42,$N126)</f>
        <v>1142600</v>
      </c>
    </row>
    <row r="127" spans="14:19" x14ac:dyDescent="0.15">
      <c r="N127" s="158">
        <v>124</v>
      </c>
      <c r="O127" s="158">
        <f>求节点(C$4:C$42,H$4:H$42,$N127)</f>
        <v>992642.88681211008</v>
      </c>
      <c r="P127" s="158">
        <f>求节点(D$4:D$42,I$4:I$42,$N127)</f>
        <v>1064512.4630315125</v>
      </c>
      <c r="Q127" s="158">
        <f>求节点(E$4:E$42,J$4:J$42,$N127)</f>
        <v>1142600</v>
      </c>
      <c r="R127" s="158">
        <f>求节点(F$4:F$42,K$4:K$42,$N127)</f>
        <v>1142600</v>
      </c>
      <c r="S127" s="158">
        <f>求节点(G$4:G$42,L$4:L$42,$N127)</f>
        <v>1142600</v>
      </c>
    </row>
    <row r="128" spans="14:19" x14ac:dyDescent="0.15">
      <c r="N128" s="158">
        <v>125</v>
      </c>
      <c r="O128" s="158">
        <f>求节点(C$4:C$42,H$4:H$42,$N128)</f>
        <v>999089.99192440847</v>
      </c>
      <c r="P128" s="158">
        <f>求节点(D$4:D$42,I$4:I$42,$N128)</f>
        <v>1069022.6366475958</v>
      </c>
      <c r="Q128" s="158">
        <f>求节点(E$4:E$42,J$4:J$42,$N128)</f>
        <v>1142600</v>
      </c>
      <c r="R128" s="158">
        <f>求节点(F$4:F$42,K$4:K$42,$N128)</f>
        <v>1142600</v>
      </c>
      <c r="S128" s="158">
        <f>求节点(G$4:G$42,L$4:L$42,$N128)</f>
        <v>1142600</v>
      </c>
    </row>
    <row r="129" spans="14:19" x14ac:dyDescent="0.15">
      <c r="N129" s="158">
        <v>126</v>
      </c>
      <c r="O129" s="158">
        <f>求节点(C$4:C$42,H$4:H$42,$N129)</f>
        <v>1002115.4745696067</v>
      </c>
      <c r="P129" s="158">
        <f>求节点(D$4:D$42,I$4:I$42,$N129)</f>
        <v>1073532.8102636789</v>
      </c>
      <c r="Q129" s="158">
        <f>求节点(E$4:E$42,J$4:J$42,$N129)</f>
        <v>1142600</v>
      </c>
      <c r="R129" s="158">
        <f>求节点(F$4:F$42,K$4:K$42,$N129)</f>
        <v>1142600</v>
      </c>
      <c r="S129" s="158">
        <f>求节点(G$4:G$42,L$4:L$42,$N129)</f>
        <v>1142600</v>
      </c>
    </row>
    <row r="130" spans="14:19" x14ac:dyDescent="0.15">
      <c r="N130" s="158">
        <v>127</v>
      </c>
      <c r="O130" s="158">
        <f>求节点(C$4:C$42,H$4:H$42,$N130)</f>
        <v>1005070.5614755831</v>
      </c>
      <c r="P130" s="158">
        <f>求节点(D$4:D$42,I$4:I$42,$N130)</f>
        <v>1078042.983879762</v>
      </c>
      <c r="Q130" s="158">
        <f>求节点(E$4:E$42,J$4:J$42,$N130)</f>
        <v>1142600</v>
      </c>
      <c r="R130" s="158">
        <f>求节点(F$4:F$42,K$4:K$42,$N130)</f>
        <v>1142600</v>
      </c>
      <c r="S130" s="158">
        <f>求节点(G$4:G$42,L$4:L$42,$N130)</f>
        <v>1142600</v>
      </c>
    </row>
    <row r="131" spans="14:19" x14ac:dyDescent="0.15">
      <c r="N131" s="158">
        <v>128</v>
      </c>
      <c r="O131" s="158">
        <f>求节点(C$4:C$42,H$4:H$42,$N131)</f>
        <v>1008025.6483815595</v>
      </c>
      <c r="P131" s="158">
        <f>求节点(D$4:D$42,I$4:I$42,$N131)</f>
        <v>1082553.1574958451</v>
      </c>
      <c r="Q131" s="158">
        <f>求节点(E$4:E$42,J$4:J$42,$N131)</f>
        <v>1142600</v>
      </c>
      <c r="R131" s="158">
        <f>求节点(F$4:F$42,K$4:K$42,$N131)</f>
        <v>1142600</v>
      </c>
      <c r="S131" s="158">
        <f>求节点(G$4:G$42,L$4:L$42,$N131)</f>
        <v>1142600</v>
      </c>
    </row>
    <row r="132" spans="14:19" x14ac:dyDescent="0.15">
      <c r="N132" s="158">
        <v>129</v>
      </c>
      <c r="O132" s="158">
        <f>求节点(C$4:C$42,H$4:H$42,$N132)</f>
        <v>1010980.7352875359</v>
      </c>
      <c r="P132" s="158">
        <f>求节点(D$4:D$42,I$4:I$42,$N132)</f>
        <v>1087063.3311119282</v>
      </c>
      <c r="Q132" s="158">
        <f>求节点(E$4:E$42,J$4:J$42,$N132)</f>
        <v>1142600</v>
      </c>
      <c r="R132" s="158">
        <f>求节点(F$4:F$42,K$4:K$42,$N132)</f>
        <v>1142600</v>
      </c>
      <c r="S132" s="158">
        <f>求节点(G$4:G$42,L$4:L$42,$N132)</f>
        <v>1142600</v>
      </c>
    </row>
    <row r="133" spans="14:19" x14ac:dyDescent="0.15">
      <c r="N133" s="158">
        <v>130</v>
      </c>
      <c r="O133" s="158">
        <f>求节点(C$4:C$42,H$4:H$42,$N133)</f>
        <v>1013935.8221935123</v>
      </c>
      <c r="P133" s="158">
        <f>求节点(D$4:D$42,I$4:I$42,$N133)</f>
        <v>1091573.5047280113</v>
      </c>
      <c r="Q133" s="158">
        <f>求节点(E$4:E$42,J$4:J$42,$N133)</f>
        <v>1142600</v>
      </c>
      <c r="R133" s="158">
        <f>求节点(F$4:F$42,K$4:K$42,$N133)</f>
        <v>1142600</v>
      </c>
      <c r="S133" s="158">
        <f>求节点(G$4:G$42,L$4:L$42,$N133)</f>
        <v>1142600</v>
      </c>
    </row>
    <row r="134" spans="14:19" x14ac:dyDescent="0.15">
      <c r="N134" s="158">
        <v>131</v>
      </c>
      <c r="O134" s="158">
        <f>求节点(C$4:C$42,H$4:H$42,$N134)</f>
        <v>1016890.9090994888</v>
      </c>
      <c r="P134" s="158">
        <f>求节点(D$4:D$42,I$4:I$42,$N134)</f>
        <v>1096083.6783440944</v>
      </c>
      <c r="Q134" s="158">
        <f>求节点(E$4:E$42,J$4:J$42,$N134)</f>
        <v>1142600</v>
      </c>
      <c r="R134" s="158">
        <f>求节点(F$4:F$42,K$4:K$42,$N134)</f>
        <v>1142600</v>
      </c>
      <c r="S134" s="158">
        <f>求节点(G$4:G$42,L$4:L$42,$N134)</f>
        <v>1142600</v>
      </c>
    </row>
    <row r="135" spans="14:19" x14ac:dyDescent="0.15">
      <c r="N135" s="158">
        <v>132</v>
      </c>
      <c r="O135" s="158">
        <f>求节点(C$4:C$42,H$4:H$42,$N135)</f>
        <v>1019845.9960054652</v>
      </c>
      <c r="P135" s="158">
        <f>求节点(D$4:D$42,I$4:I$42,$N135)</f>
        <v>1100593.8519601778</v>
      </c>
      <c r="Q135" s="158">
        <f>求节点(E$4:E$42,J$4:J$42,$N135)</f>
        <v>1142600</v>
      </c>
      <c r="R135" s="158">
        <f>求节点(F$4:F$42,K$4:K$42,$N135)</f>
        <v>1142600</v>
      </c>
      <c r="S135" s="158">
        <f>求节点(G$4:G$42,L$4:L$42,$N135)</f>
        <v>1142600</v>
      </c>
    </row>
    <row r="136" spans="14:19" x14ac:dyDescent="0.15">
      <c r="N136" s="158">
        <v>133</v>
      </c>
      <c r="O136" s="158">
        <f>求节点(C$4:C$42,H$4:H$42,$N136)</f>
        <v>1022801.0829114416</v>
      </c>
      <c r="P136" s="158">
        <f>求节点(D$4:D$42,I$4:I$42,$N136)</f>
        <v>1105104.0255762609</v>
      </c>
      <c r="Q136" s="158">
        <f>求节点(E$4:E$42,J$4:J$42,$N136)</f>
        <v>1142600</v>
      </c>
      <c r="R136" s="158">
        <f>求节点(F$4:F$42,K$4:K$42,$N136)</f>
        <v>1142600</v>
      </c>
      <c r="S136" s="158">
        <f>求节点(G$4:G$42,L$4:L$42,$N136)</f>
        <v>1142600</v>
      </c>
    </row>
    <row r="137" spans="14:19" x14ac:dyDescent="0.15">
      <c r="N137" s="158">
        <v>134</v>
      </c>
      <c r="O137" s="158">
        <f>求节点(C$4:C$42,H$4:H$42,$N137)</f>
        <v>1025756.169817418</v>
      </c>
      <c r="P137" s="158">
        <f>求节点(D$4:D$42,I$4:I$42,$N137)</f>
        <v>1109614.199192344</v>
      </c>
      <c r="Q137" s="158">
        <f>求节点(E$4:E$42,J$4:J$42,$N137)</f>
        <v>1142600</v>
      </c>
      <c r="R137" s="158">
        <f>求节点(F$4:F$42,K$4:K$42,$N137)</f>
        <v>1142600</v>
      </c>
      <c r="S137" s="158">
        <f>求节点(G$4:G$42,L$4:L$42,$N137)</f>
        <v>1142600</v>
      </c>
    </row>
    <row r="138" spans="14:19" x14ac:dyDescent="0.15">
      <c r="N138" s="158">
        <v>135</v>
      </c>
      <c r="O138" s="158">
        <f>求节点(C$4:C$42,H$4:H$42,$N138)</f>
        <v>1028711.2567233944</v>
      </c>
      <c r="P138" s="158">
        <f>求节点(D$4:D$42,I$4:I$42,$N138)</f>
        <v>1114124.3728084271</v>
      </c>
      <c r="Q138" s="158">
        <f>求节点(E$4:E$42,J$4:J$42,$N138)</f>
        <v>1142600</v>
      </c>
      <c r="R138" s="158">
        <f>求节点(F$4:F$42,K$4:K$42,$N138)</f>
        <v>1142600</v>
      </c>
      <c r="S138" s="158">
        <f>求节点(G$4:G$42,L$4:L$42,$N138)</f>
        <v>1142600</v>
      </c>
    </row>
    <row r="139" spans="14:19" x14ac:dyDescent="0.15">
      <c r="N139" s="158">
        <v>136</v>
      </c>
      <c r="O139" s="158">
        <f>求节点(C$4:C$42,H$4:H$42,$N139)</f>
        <v>1031666.3436293708</v>
      </c>
      <c r="P139" s="158">
        <f>求节点(D$4:D$42,I$4:I$42,$N139)</f>
        <v>1118634.5464245104</v>
      </c>
      <c r="Q139" s="158">
        <f>求节点(E$4:E$42,J$4:J$42,$N139)</f>
        <v>1142600</v>
      </c>
      <c r="R139" s="158">
        <f>求节点(F$4:F$42,K$4:K$42,$N139)</f>
        <v>1142600</v>
      </c>
      <c r="S139" s="158">
        <f>求节点(G$4:G$42,L$4:L$42,$N139)</f>
        <v>1142600</v>
      </c>
    </row>
    <row r="140" spans="14:19" x14ac:dyDescent="0.15">
      <c r="N140" s="158">
        <v>137</v>
      </c>
      <c r="O140" s="158">
        <f>求节点(C$4:C$42,H$4:H$42,$N140)</f>
        <v>1034621.4305353472</v>
      </c>
      <c r="P140" s="158">
        <f>求节点(D$4:D$42,I$4:I$42,$N140)</f>
        <v>1123144.7200405935</v>
      </c>
      <c r="Q140" s="158">
        <f>求节点(E$4:E$42,J$4:J$42,$N140)</f>
        <v>1142600</v>
      </c>
      <c r="R140" s="158">
        <f>求节点(F$4:F$42,K$4:K$42,$N140)</f>
        <v>1142600</v>
      </c>
      <c r="S140" s="158">
        <f>求节点(G$4:G$42,L$4:L$42,$N140)</f>
        <v>1142600</v>
      </c>
    </row>
    <row r="141" spans="14:19" x14ac:dyDescent="0.15">
      <c r="N141" s="158">
        <v>138</v>
      </c>
      <c r="O141" s="158">
        <f>求节点(C$4:C$42,H$4:H$42,$N141)</f>
        <v>1037576.5174413236</v>
      </c>
      <c r="P141" s="158">
        <f>求节点(D$4:D$42,I$4:I$42,$N141)</f>
        <v>1127654.8936566766</v>
      </c>
      <c r="Q141" s="158">
        <f>求节点(E$4:E$42,J$4:J$42,$N141)</f>
        <v>1142600</v>
      </c>
      <c r="R141" s="158">
        <f>求节点(F$4:F$42,K$4:K$42,$N141)</f>
        <v>1142600</v>
      </c>
      <c r="S141" s="158">
        <f>求节点(G$4:G$42,L$4:L$42,$N141)</f>
        <v>1142600</v>
      </c>
    </row>
    <row r="142" spans="14:19" x14ac:dyDescent="0.15">
      <c r="N142" s="158">
        <v>139</v>
      </c>
      <c r="O142" s="158">
        <f>求节点(C$4:C$42,H$4:H$42,$N142)</f>
        <v>1040531.6043473</v>
      </c>
      <c r="P142" s="158">
        <f>求节点(D$4:D$42,I$4:I$42,$N142)</f>
        <v>1132165.0672727597</v>
      </c>
      <c r="Q142" s="158">
        <f>求节点(E$4:E$42,J$4:J$42,$N142)</f>
        <v>1142600</v>
      </c>
      <c r="R142" s="158">
        <f>求节点(F$4:F$42,K$4:K$42,$N142)</f>
        <v>1142600</v>
      </c>
      <c r="S142" s="158">
        <f>求节点(G$4:G$42,L$4:L$42,$N142)</f>
        <v>1142600</v>
      </c>
    </row>
    <row r="143" spans="14:19" x14ac:dyDescent="0.15">
      <c r="N143" s="158">
        <v>140</v>
      </c>
      <c r="O143" s="158">
        <f>求节点(C$4:C$42,H$4:H$42,$N143)</f>
        <v>1043486.6912532764</v>
      </c>
      <c r="P143" s="158">
        <f>求节点(D$4:D$42,I$4:I$42,$N143)</f>
        <v>1135163.6084613069</v>
      </c>
      <c r="Q143" s="158">
        <f>求节点(E$4:E$42,J$4:J$42,$N143)</f>
        <v>1142600</v>
      </c>
      <c r="R143" s="158">
        <f>求节点(F$4:F$42,K$4:K$42,$N143)</f>
        <v>1142600</v>
      </c>
      <c r="S143" s="158">
        <f>求节点(G$4:G$42,L$4:L$42,$N143)</f>
        <v>1142600</v>
      </c>
    </row>
    <row r="144" spans="14:19" x14ac:dyDescent="0.15">
      <c r="N144" s="158">
        <v>141</v>
      </c>
      <c r="O144" s="158">
        <f>求节点(C$4:C$42,H$4:H$42,$N144)</f>
        <v>1046441.7781592528</v>
      </c>
      <c r="P144" s="158">
        <f>求节点(D$4:D$42,I$4:I$42,$N144)</f>
        <v>1138016.396944972</v>
      </c>
      <c r="Q144" s="158">
        <f>求节点(E$4:E$42,J$4:J$42,$N144)</f>
        <v>1142600</v>
      </c>
      <c r="R144" s="158">
        <f>求节点(F$4:F$42,K$4:K$42,$N144)</f>
        <v>1142600</v>
      </c>
      <c r="S144" s="158">
        <f>求节点(G$4:G$42,L$4:L$42,$N144)</f>
        <v>1142600</v>
      </c>
    </row>
    <row r="145" spans="14:19" x14ac:dyDescent="0.15">
      <c r="N145" s="158">
        <v>142</v>
      </c>
      <c r="O145" s="158">
        <f>求节点(C$4:C$42,H$4:H$42,$N145)</f>
        <v>1049396.8650652291</v>
      </c>
      <c r="P145" s="158">
        <f>求节点(D$4:D$42,I$4:I$42,$N145)</f>
        <v>1140869.1854286368</v>
      </c>
      <c r="Q145" s="158">
        <f>求节点(E$4:E$42,J$4:J$42,$N145)</f>
        <v>1142600</v>
      </c>
      <c r="R145" s="158">
        <f>求节点(F$4:F$42,K$4:K$42,$N145)</f>
        <v>1142600</v>
      </c>
      <c r="S145" s="158">
        <f>求节点(G$4:G$42,L$4:L$42,$N145)</f>
        <v>1142600</v>
      </c>
    </row>
    <row r="146" spans="14:19" x14ac:dyDescent="0.15">
      <c r="N146" s="158">
        <v>143</v>
      </c>
      <c r="O146" s="158">
        <f>求节点(C$4:C$42,H$4:H$42,$N146)</f>
        <v>1052351.9519712056</v>
      </c>
      <c r="P146" s="158">
        <f>求节点(D$4:D$42,I$4:I$42,$N146)</f>
        <v>1142600</v>
      </c>
      <c r="Q146" s="158">
        <f>求节点(E$4:E$42,J$4:J$42,$N146)</f>
        <v>1142600</v>
      </c>
      <c r="R146" s="158">
        <f>求节点(F$4:F$42,K$4:K$42,$N146)</f>
        <v>1142600</v>
      </c>
      <c r="S146" s="158">
        <f>求节点(G$4:G$42,L$4:L$42,$N146)</f>
        <v>1142600</v>
      </c>
    </row>
    <row r="147" spans="14:19" x14ac:dyDescent="0.15">
      <c r="N147" s="158">
        <v>144</v>
      </c>
      <c r="O147" s="158">
        <f>求节点(C$4:C$42,H$4:H$42,$N147)</f>
        <v>1055307.0388771822</v>
      </c>
      <c r="P147" s="158">
        <f>求节点(D$4:D$42,I$4:I$42,$N147)</f>
        <v>1142600</v>
      </c>
      <c r="Q147" s="158">
        <f>求节点(E$4:E$42,J$4:J$42,$N147)</f>
        <v>1142600</v>
      </c>
      <c r="R147" s="158">
        <f>求节点(F$4:F$42,K$4:K$42,$N147)</f>
        <v>1142600</v>
      </c>
      <c r="S147" s="158">
        <f>求节点(G$4:G$42,L$4:L$42,$N147)</f>
        <v>1142600</v>
      </c>
    </row>
    <row r="148" spans="14:19" x14ac:dyDescent="0.15">
      <c r="N148" s="158">
        <v>145</v>
      </c>
      <c r="O148" s="158">
        <f>求节点(C$4:C$42,H$4:H$42,$N148)</f>
        <v>1058262.1257831585</v>
      </c>
      <c r="P148" s="158">
        <f>求节点(D$4:D$42,I$4:I$42,$N148)</f>
        <v>1142600</v>
      </c>
      <c r="Q148" s="158">
        <f>求节点(E$4:E$42,J$4:J$42,$N148)</f>
        <v>1142600</v>
      </c>
      <c r="R148" s="158">
        <f>求节点(F$4:F$42,K$4:K$42,$N148)</f>
        <v>1142600</v>
      </c>
      <c r="S148" s="158">
        <f>求节点(G$4:G$42,L$4:L$42,$N148)</f>
        <v>1142600</v>
      </c>
    </row>
    <row r="149" spans="14:19" x14ac:dyDescent="0.15">
      <c r="N149" s="158">
        <v>146</v>
      </c>
      <c r="O149" s="158">
        <f>求节点(C$4:C$42,H$4:H$42,$N149)</f>
        <v>1061217.212689135</v>
      </c>
      <c r="P149" s="158">
        <f>求节点(D$4:D$42,I$4:I$42,$N149)</f>
        <v>1142600</v>
      </c>
      <c r="Q149" s="158">
        <f>求节点(E$4:E$42,J$4:J$42,$N149)</f>
        <v>1142600</v>
      </c>
      <c r="R149" s="158">
        <f>求节点(F$4:F$42,K$4:K$42,$N149)</f>
        <v>1142600</v>
      </c>
      <c r="S149" s="158">
        <f>求节点(G$4:G$42,L$4:L$42,$N149)</f>
        <v>1142600</v>
      </c>
    </row>
    <row r="150" spans="14:19" x14ac:dyDescent="0.15">
      <c r="N150" s="158">
        <v>147</v>
      </c>
      <c r="O150" s="158">
        <f>求节点(C$4:C$42,H$4:H$42,$N150)</f>
        <v>1064172.2995951115</v>
      </c>
      <c r="P150" s="158">
        <f>求节点(D$4:D$42,I$4:I$42,$N150)</f>
        <v>1142600</v>
      </c>
      <c r="Q150" s="158">
        <f>求节点(E$4:E$42,J$4:J$42,$N150)</f>
        <v>1142600</v>
      </c>
      <c r="R150" s="158">
        <f>求节点(F$4:F$42,K$4:K$42,$N150)</f>
        <v>1142600</v>
      </c>
      <c r="S150" s="158">
        <f>求节点(G$4:G$42,L$4:L$42,$N150)</f>
        <v>1142600</v>
      </c>
    </row>
    <row r="151" spans="14:19" x14ac:dyDescent="0.15">
      <c r="N151" s="158">
        <v>148</v>
      </c>
      <c r="O151" s="158">
        <f>求节点(C$4:C$42,H$4:H$42,$N151)</f>
        <v>1067127.3865010878</v>
      </c>
      <c r="P151" s="158">
        <f>求节点(D$4:D$42,I$4:I$42,$N151)</f>
        <v>1142600</v>
      </c>
      <c r="Q151" s="158">
        <f>求节点(E$4:E$42,J$4:J$42,$N151)</f>
        <v>1142600</v>
      </c>
      <c r="R151" s="158">
        <f>求节点(F$4:F$42,K$4:K$42,$N151)</f>
        <v>1142600</v>
      </c>
      <c r="S151" s="158">
        <f>求节点(G$4:G$42,L$4:L$42,$N151)</f>
        <v>1142600</v>
      </c>
    </row>
    <row r="152" spans="14:19" x14ac:dyDescent="0.15">
      <c r="N152" s="158">
        <v>149</v>
      </c>
      <c r="O152" s="158">
        <f>求节点(C$4:C$42,H$4:H$42,$N152)</f>
        <v>1070082.4734070643</v>
      </c>
      <c r="P152" s="158">
        <f>求节点(D$4:D$42,I$4:I$42,$N152)</f>
        <v>1142600</v>
      </c>
      <c r="Q152" s="158">
        <f>求节点(E$4:E$42,J$4:J$42,$N152)</f>
        <v>1142600</v>
      </c>
      <c r="R152" s="158">
        <f>求节点(F$4:F$42,K$4:K$42,$N152)</f>
        <v>1142600</v>
      </c>
      <c r="S152" s="158">
        <f>求节点(G$4:G$42,L$4:L$42,$N152)</f>
        <v>1142600</v>
      </c>
    </row>
    <row r="153" spans="14:19" x14ac:dyDescent="0.15">
      <c r="N153" s="158">
        <v>150</v>
      </c>
      <c r="O153" s="158">
        <f>求节点(C$4:C$42,H$4:H$42,$N153)</f>
        <v>1073037.5603130406</v>
      </c>
      <c r="P153" s="158">
        <f>求节点(D$4:D$42,I$4:I$42,$N153)</f>
        <v>1142600</v>
      </c>
      <c r="Q153" s="158">
        <f>求节点(E$4:E$42,J$4:J$42,$N153)</f>
        <v>1142600</v>
      </c>
      <c r="R153" s="158">
        <f>求节点(F$4:F$42,K$4:K$42,$N153)</f>
        <v>1142600</v>
      </c>
      <c r="S153" s="158">
        <f>求节点(G$4:G$42,L$4:L$42,$N153)</f>
        <v>1142600</v>
      </c>
    </row>
    <row r="154" spans="14:19" x14ac:dyDescent="0.15">
      <c r="N154" s="158">
        <v>151</v>
      </c>
      <c r="O154" s="158">
        <f>求节点(C$4:C$42,H$4:H$42,$N154)</f>
        <v>1075992.6472190171</v>
      </c>
      <c r="P154" s="158">
        <f>求节点(D$4:D$42,I$4:I$42,$N154)</f>
        <v>1142600</v>
      </c>
      <c r="Q154" s="158">
        <f>求节点(E$4:E$42,J$4:J$42,$N154)</f>
        <v>1142600</v>
      </c>
      <c r="R154" s="158">
        <f>求节点(F$4:F$42,K$4:K$42,$N154)</f>
        <v>1142600</v>
      </c>
      <c r="S154" s="158">
        <f>求节点(G$4:G$42,L$4:L$42,$N154)</f>
        <v>1142600</v>
      </c>
    </row>
    <row r="155" spans="14:19" x14ac:dyDescent="0.15">
      <c r="N155" s="158">
        <v>152</v>
      </c>
      <c r="O155" s="158">
        <f>求节点(C$4:C$42,H$4:H$42,$N155)</f>
        <v>1078947.7341249934</v>
      </c>
      <c r="P155" s="158">
        <f>求节点(D$4:D$42,I$4:I$42,$N155)</f>
        <v>1142600</v>
      </c>
      <c r="Q155" s="158">
        <f>求节点(E$4:E$42,J$4:J$42,$N155)</f>
        <v>1142600</v>
      </c>
      <c r="R155" s="158">
        <f>求节点(F$4:F$42,K$4:K$42,$N155)</f>
        <v>1142600</v>
      </c>
      <c r="S155" s="158">
        <f>求节点(G$4:G$42,L$4:L$42,$N155)</f>
        <v>1142600</v>
      </c>
    </row>
    <row r="156" spans="14:19" x14ac:dyDescent="0.15">
      <c r="N156" s="158">
        <v>153</v>
      </c>
      <c r="O156" s="158">
        <f>求节点(C$4:C$42,H$4:H$42,$N156)</f>
        <v>1081902.82103097</v>
      </c>
      <c r="P156" s="158">
        <f>求节点(D$4:D$42,I$4:I$42,$N156)</f>
        <v>1142600</v>
      </c>
      <c r="Q156" s="158">
        <f>求节点(E$4:E$42,J$4:J$42,$N156)</f>
        <v>1142600</v>
      </c>
      <c r="R156" s="158">
        <f>求节点(F$4:F$42,K$4:K$42,$N156)</f>
        <v>1142600</v>
      </c>
      <c r="S156" s="158">
        <f>求节点(G$4:G$42,L$4:L$42,$N156)</f>
        <v>1142600</v>
      </c>
    </row>
    <row r="157" spans="14:19" x14ac:dyDescent="0.15">
      <c r="N157" s="158">
        <v>154</v>
      </c>
      <c r="O157" s="158">
        <f>求节点(C$4:C$42,H$4:H$42,$N157)</f>
        <v>1084857.9079369463</v>
      </c>
      <c r="P157" s="158">
        <f>求节点(D$4:D$42,I$4:I$42,$N157)</f>
        <v>1142600</v>
      </c>
      <c r="Q157" s="158">
        <f>求节点(E$4:E$42,J$4:J$42,$N157)</f>
        <v>1142600</v>
      </c>
      <c r="R157" s="158">
        <f>求节点(F$4:F$42,K$4:K$42,$N157)</f>
        <v>1142600</v>
      </c>
      <c r="S157" s="158">
        <f>求节点(G$4:G$42,L$4:L$42,$N157)</f>
        <v>1142600</v>
      </c>
    </row>
    <row r="158" spans="14:19" x14ac:dyDescent="0.15">
      <c r="N158" s="158">
        <v>155</v>
      </c>
      <c r="O158" s="158">
        <f>求节点(C$4:C$42,H$4:H$42,$N158)</f>
        <v>1087812.9948429228</v>
      </c>
      <c r="P158" s="158">
        <f>求节点(D$4:D$42,I$4:I$42,$N158)</f>
        <v>1142600</v>
      </c>
      <c r="Q158" s="158">
        <f>求节点(E$4:E$42,J$4:J$42,$N158)</f>
        <v>1142600</v>
      </c>
      <c r="R158" s="158">
        <f>求节点(F$4:F$42,K$4:K$42,$N158)</f>
        <v>1142600</v>
      </c>
      <c r="S158" s="158">
        <f>求节点(G$4:G$42,L$4:L$42,$N158)</f>
        <v>1142600</v>
      </c>
    </row>
    <row r="159" spans="14:19" x14ac:dyDescent="0.15">
      <c r="N159" s="158">
        <v>156</v>
      </c>
      <c r="O159" s="158">
        <f>求节点(C$4:C$42,H$4:H$42,$N159)</f>
        <v>1090768.0817488993</v>
      </c>
      <c r="P159" s="158">
        <f>求节点(D$4:D$42,I$4:I$42,$N159)</f>
        <v>1142600</v>
      </c>
      <c r="Q159" s="158">
        <f>求节点(E$4:E$42,J$4:J$42,$N159)</f>
        <v>1142600</v>
      </c>
      <c r="R159" s="158">
        <f>求节点(F$4:F$42,K$4:K$42,$N159)</f>
        <v>1142600</v>
      </c>
      <c r="S159" s="158">
        <f>求节点(G$4:G$42,L$4:L$42,$N159)</f>
        <v>1142600</v>
      </c>
    </row>
    <row r="160" spans="14:19" x14ac:dyDescent="0.15">
      <c r="N160" s="158">
        <v>157</v>
      </c>
      <c r="O160" s="158">
        <f>求节点(C$4:C$42,H$4:H$42,$N160)</f>
        <v>1093723.1686548756</v>
      </c>
      <c r="P160" s="158">
        <f>求节点(D$4:D$42,I$4:I$42,$N160)</f>
        <v>1142600</v>
      </c>
      <c r="Q160" s="158">
        <f>求节点(E$4:E$42,J$4:J$42,$N160)</f>
        <v>1142600</v>
      </c>
      <c r="R160" s="158">
        <f>求节点(F$4:F$42,K$4:K$42,$N160)</f>
        <v>1142600</v>
      </c>
      <c r="S160" s="158">
        <f>求节点(G$4:G$42,L$4:L$42,$N160)</f>
        <v>1142600</v>
      </c>
    </row>
    <row r="161" spans="14:19" x14ac:dyDescent="0.15">
      <c r="N161" s="158">
        <v>158</v>
      </c>
      <c r="O161" s="158">
        <f>求节点(C$4:C$42,H$4:H$42,$N161)</f>
        <v>1096678.2555608521</v>
      </c>
      <c r="P161" s="158">
        <f>求节点(D$4:D$42,I$4:I$42,$N161)</f>
        <v>1142600</v>
      </c>
      <c r="Q161" s="158">
        <f>求节点(E$4:E$42,J$4:J$42,$N161)</f>
        <v>1142600</v>
      </c>
      <c r="R161" s="158">
        <f>求节点(F$4:F$42,K$4:K$42,$N161)</f>
        <v>1142600</v>
      </c>
      <c r="S161" s="158">
        <f>求节点(G$4:G$42,L$4:L$42,$N161)</f>
        <v>1142600</v>
      </c>
    </row>
    <row r="162" spans="14:19" x14ac:dyDescent="0.15">
      <c r="N162" s="158">
        <v>159</v>
      </c>
      <c r="O162" s="158">
        <f>求节点(C$4:C$42,H$4:H$42,$N162)</f>
        <v>1099633.3424668284</v>
      </c>
      <c r="P162" s="158">
        <f>求节点(D$4:D$42,I$4:I$42,$N162)</f>
        <v>1142600</v>
      </c>
      <c r="Q162" s="158">
        <f>求节点(E$4:E$42,J$4:J$42,$N162)</f>
        <v>1142600</v>
      </c>
      <c r="R162" s="158">
        <f>求节点(F$4:F$42,K$4:K$42,$N162)</f>
        <v>1142600</v>
      </c>
      <c r="S162" s="158">
        <f>求节点(G$4:G$42,L$4:L$42,$N162)</f>
        <v>1142600</v>
      </c>
    </row>
    <row r="163" spans="14:19" x14ac:dyDescent="0.15">
      <c r="N163" s="158">
        <v>160</v>
      </c>
      <c r="O163" s="158">
        <f>求节点(C$4:C$42,H$4:H$42,$N163)</f>
        <v>1102564.8627433884</v>
      </c>
      <c r="P163" s="158">
        <f>求节点(D$4:D$42,I$4:I$42,$N163)</f>
        <v>1142600</v>
      </c>
      <c r="Q163" s="158">
        <f>求节点(E$4:E$42,J$4:J$42,$N163)</f>
        <v>1142600</v>
      </c>
      <c r="R163" s="158">
        <f>求节点(F$4:F$42,K$4:K$42,$N163)</f>
        <v>1142600</v>
      </c>
      <c r="S163" s="158">
        <f>求节点(G$4:G$42,L$4:L$42,$N163)</f>
        <v>1142600</v>
      </c>
    </row>
  </sheetData>
  <mergeCells count="3">
    <mergeCell ref="C2:G2"/>
    <mergeCell ref="H2:L2"/>
    <mergeCell ref="O2:S2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9"/>
  <dimension ref="B1:BE232"/>
  <sheetViews>
    <sheetView topLeftCell="W1" workbookViewId="0">
      <selection activeCell="AE4" sqref="AE4"/>
    </sheetView>
  </sheetViews>
  <sheetFormatPr defaultColWidth="6.625" defaultRowHeight="11.25" x14ac:dyDescent="0.15"/>
  <cols>
    <col min="1" max="1" width="6.625" style="27" customWidth="1"/>
    <col min="2" max="8" width="6.625" style="27"/>
    <col min="9" max="9" width="6.625" style="44"/>
    <col min="10" max="10" width="6.625" style="27"/>
    <col min="11" max="35" width="6.625" style="27" customWidth="1"/>
    <col min="36" max="36" width="6.625" style="6" customWidth="1"/>
    <col min="37" max="37" width="6.625" style="2" customWidth="1"/>
    <col min="38" max="38" width="6.625" style="117" customWidth="1"/>
    <col min="39" max="39" width="6.625" style="2" customWidth="1"/>
    <col min="40" max="46" width="6.625" style="117" customWidth="1"/>
    <col min="47" max="50" width="6.625" style="2" customWidth="1"/>
    <col min="51" max="51" width="6.625" style="2"/>
    <col min="52" max="57" width="6.625" style="27" customWidth="1"/>
    <col min="58" max="16384" width="6.625" style="27"/>
  </cols>
  <sheetData>
    <row r="1" spans="2:57" x14ac:dyDescent="0.15">
      <c r="B1" s="124"/>
      <c r="AK1" s="2" t="s">
        <v>81</v>
      </c>
      <c r="AM1" s="19"/>
      <c r="AX1" s="22"/>
      <c r="AY1" s="22"/>
      <c r="AZ1" s="27" t="s">
        <v>112</v>
      </c>
    </row>
    <row r="2" spans="2:57" x14ac:dyDescent="0.15">
      <c r="AK2" s="19"/>
      <c r="AM2" s="19"/>
      <c r="AY2" s="19"/>
    </row>
    <row r="3" spans="2:57" x14ac:dyDescent="0.15">
      <c r="B3" s="115" t="s">
        <v>169</v>
      </c>
      <c r="C3" s="43" t="s">
        <v>111</v>
      </c>
      <c r="D3" s="43" t="s">
        <v>110</v>
      </c>
      <c r="E3" s="43" t="s">
        <v>109</v>
      </c>
      <c r="F3" s="43" t="s">
        <v>184</v>
      </c>
      <c r="AK3" s="19"/>
      <c r="AM3" s="2" t="s">
        <v>82</v>
      </c>
      <c r="AX3" s="19"/>
      <c r="AY3" s="19"/>
    </row>
    <row r="4" spans="2:57" x14ac:dyDescent="0.15">
      <c r="B4" s="115" t="s">
        <v>108</v>
      </c>
      <c r="C4" s="51">
        <v>0.57999999999999996</v>
      </c>
      <c r="D4" s="51">
        <v>0.3</v>
      </c>
      <c r="E4" s="51">
        <v>0.12</v>
      </c>
      <c r="F4" s="51">
        <f>1-SUM(C4:E4)</f>
        <v>0</v>
      </c>
      <c r="AK4" s="19"/>
      <c r="AM4" s="2">
        <v>0.2</v>
      </c>
      <c r="AX4" s="19"/>
      <c r="AY4" s="19"/>
    </row>
    <row r="5" spans="2:57" x14ac:dyDescent="0.15">
      <c r="B5" s="116" t="s">
        <v>113</v>
      </c>
      <c r="C5" s="48">
        <v>5</v>
      </c>
      <c r="D5" s="48">
        <v>16</v>
      </c>
      <c r="E5" s="48">
        <v>24</v>
      </c>
      <c r="F5" s="48">
        <v>8</v>
      </c>
      <c r="AC5" s="22"/>
      <c r="AD5" s="22"/>
      <c r="AE5" s="22"/>
      <c r="AF5" s="22"/>
      <c r="AG5" s="22"/>
      <c r="AH5" s="22"/>
      <c r="AI5" s="22"/>
      <c r="AK5" s="19"/>
      <c r="AM5" s="30"/>
      <c r="AX5" s="19"/>
      <c r="AY5" s="19"/>
    </row>
    <row r="6" spans="2:57" x14ac:dyDescent="0.15">
      <c r="B6" s="116" t="s">
        <v>107</v>
      </c>
      <c r="C6" s="48">
        <v>35</v>
      </c>
      <c r="D6" s="48">
        <f>C6*4.6*2</f>
        <v>322</v>
      </c>
      <c r="E6" s="118">
        <f>D6*1.75*2</f>
        <v>1127</v>
      </c>
      <c r="F6" s="118">
        <f>E6*1.75*2/2*1.3</f>
        <v>2563.9250000000002</v>
      </c>
      <c r="AC6" s="22"/>
      <c r="AD6" s="22"/>
      <c r="AE6" s="22"/>
      <c r="AF6" s="22"/>
      <c r="AG6" s="22"/>
      <c r="AH6" s="22"/>
      <c r="AI6" s="22"/>
      <c r="AK6" s="42"/>
      <c r="AM6" s="42"/>
      <c r="AU6" s="42"/>
      <c r="AV6" s="42"/>
      <c r="AW6" s="42"/>
      <c r="AX6" s="42"/>
      <c r="AY6" s="42"/>
    </row>
    <row r="7" spans="2:57" x14ac:dyDescent="0.15">
      <c r="B7" s="116" t="s">
        <v>106</v>
      </c>
      <c r="C7" s="8">
        <f>SUMPRODUCT(C4:F4,C6:F6)</f>
        <v>252.14</v>
      </c>
      <c r="AC7" s="22"/>
      <c r="AD7" s="22"/>
      <c r="AE7" s="22"/>
      <c r="AF7" s="22"/>
      <c r="AG7" s="22"/>
      <c r="AH7" s="22"/>
      <c r="AI7" s="22"/>
    </row>
    <row r="8" spans="2:57" x14ac:dyDescent="0.15">
      <c r="B8" s="116" t="s">
        <v>165</v>
      </c>
      <c r="C8" s="34">
        <v>50</v>
      </c>
      <c r="D8" s="34">
        <v>500</v>
      </c>
      <c r="E8" s="34">
        <v>1680</v>
      </c>
      <c r="F8" s="34">
        <f>INT(E8*E8/D8/100*2.5)*100/2*1.3</f>
        <v>9165</v>
      </c>
      <c r="J8" s="27">
        <v>1</v>
      </c>
      <c r="AC8" s="22"/>
      <c r="AD8" s="22"/>
      <c r="AE8" s="22"/>
      <c r="AF8" s="22"/>
      <c r="AG8" s="22"/>
      <c r="AH8" s="22"/>
      <c r="AI8" s="22"/>
    </row>
    <row r="9" spans="2:57" x14ac:dyDescent="0.15">
      <c r="B9" s="115" t="s">
        <v>104</v>
      </c>
      <c r="C9" s="53">
        <f>INT(C6/$C$13/2/5)*5</f>
        <v>5</v>
      </c>
      <c r="D9" s="120">
        <f>INT(D6/$C$13/2/20)*20</f>
        <v>60</v>
      </c>
      <c r="E9" s="120">
        <f>INT(E6/$C$13/2/40)*40</f>
        <v>200</v>
      </c>
      <c r="F9" s="120">
        <f>INT(F6/$C$13/2/50)*50</f>
        <v>500</v>
      </c>
      <c r="J9" s="27">
        <v>2</v>
      </c>
      <c r="K9" s="43" t="s">
        <v>100</v>
      </c>
      <c r="L9" s="174" t="s">
        <v>95</v>
      </c>
      <c r="M9" s="174"/>
      <c r="N9" s="174"/>
      <c r="O9" s="174"/>
      <c r="P9" s="168" t="s">
        <v>22</v>
      </c>
      <c r="Q9" s="169"/>
      <c r="R9" s="169"/>
      <c r="S9" s="170"/>
      <c r="T9" s="174" t="s">
        <v>116</v>
      </c>
      <c r="U9" s="174"/>
      <c r="V9" s="174"/>
      <c r="W9" s="174"/>
      <c r="X9" s="174" t="s">
        <v>117</v>
      </c>
      <c r="Y9" s="174"/>
      <c r="Z9" s="174"/>
      <c r="AA9" s="174"/>
      <c r="AB9" s="22"/>
      <c r="AC9" s="22"/>
      <c r="AD9" s="22"/>
      <c r="AE9" s="22"/>
      <c r="AF9" s="22"/>
      <c r="AG9" s="22"/>
      <c r="AH9" s="22"/>
      <c r="AI9" s="22"/>
      <c r="AO9" s="159" t="s">
        <v>171</v>
      </c>
      <c r="AP9" s="159"/>
      <c r="AQ9" s="159" t="s">
        <v>176</v>
      </c>
      <c r="AR9" s="159"/>
      <c r="AS9" s="159"/>
      <c r="AT9" s="159"/>
      <c r="AU9" s="159" t="s">
        <v>115</v>
      </c>
      <c r="AV9" s="159"/>
      <c r="AW9" s="159"/>
      <c r="AX9" s="159"/>
      <c r="BA9" s="175" t="s">
        <v>103</v>
      </c>
      <c r="BB9" s="175"/>
      <c r="BC9" s="175"/>
      <c r="BD9" s="175"/>
      <c r="BE9" s="175"/>
    </row>
    <row r="10" spans="2:57" ht="9.75" customHeight="1" x14ac:dyDescent="0.15">
      <c r="B10" s="115" t="s">
        <v>166</v>
      </c>
      <c r="C10" s="50">
        <f>ROUND(C11/$C$13,-1)</f>
        <v>10</v>
      </c>
      <c r="D10" s="114">
        <f t="shared" ref="D10" si="0">ROUND(D11/$C$13,-1)</f>
        <v>300</v>
      </c>
      <c r="E10" s="114">
        <f>ROUND(E11/$C$13,-2)</f>
        <v>1300</v>
      </c>
      <c r="F10" s="122">
        <f>ROUND(F11/$C$13,-2)</f>
        <v>3700</v>
      </c>
      <c r="J10" s="27">
        <v>3</v>
      </c>
      <c r="K10" s="41" t="s">
        <v>161</v>
      </c>
      <c r="L10" s="41" t="s">
        <v>94</v>
      </c>
      <c r="M10" s="41" t="s">
        <v>93</v>
      </c>
      <c r="N10" s="41" t="s">
        <v>92</v>
      </c>
      <c r="O10" s="41" t="s">
        <v>184</v>
      </c>
      <c r="P10" s="48" t="s">
        <v>94</v>
      </c>
      <c r="Q10" s="48" t="s">
        <v>93</v>
      </c>
      <c r="R10" s="48" t="s">
        <v>92</v>
      </c>
      <c r="S10" s="48" t="s">
        <v>184</v>
      </c>
      <c r="T10" s="41" t="s">
        <v>94</v>
      </c>
      <c r="U10" s="41" t="s">
        <v>93</v>
      </c>
      <c r="V10" s="41" t="s">
        <v>92</v>
      </c>
      <c r="W10" s="41" t="s">
        <v>184</v>
      </c>
      <c r="X10" s="48" t="s">
        <v>94</v>
      </c>
      <c r="Y10" s="48" t="s">
        <v>93</v>
      </c>
      <c r="Z10" s="48" t="s">
        <v>92</v>
      </c>
      <c r="AA10" s="48" t="s">
        <v>184</v>
      </c>
      <c r="AB10" s="41" t="s">
        <v>101</v>
      </c>
      <c r="AC10" s="43" t="s">
        <v>90</v>
      </c>
      <c r="AD10" s="22"/>
      <c r="AF10" s="22"/>
      <c r="AG10" s="22"/>
      <c r="AH10" s="22"/>
      <c r="AI10" s="22"/>
      <c r="AL10" s="117" t="s">
        <v>175</v>
      </c>
      <c r="AM10" s="2" t="s">
        <v>114</v>
      </c>
      <c r="AN10" s="117" t="s">
        <v>172</v>
      </c>
      <c r="AO10" s="117" t="s">
        <v>173</v>
      </c>
      <c r="AP10" s="117" t="s">
        <v>174</v>
      </c>
      <c r="AQ10" s="117" t="s">
        <v>29</v>
      </c>
      <c r="AR10" s="117" t="s">
        <v>30</v>
      </c>
      <c r="AS10" s="117" t="s">
        <v>31</v>
      </c>
      <c r="AT10" s="117" t="s">
        <v>184</v>
      </c>
      <c r="AU10" s="2" t="s">
        <v>29</v>
      </c>
      <c r="AV10" s="30" t="s">
        <v>30</v>
      </c>
      <c r="AW10" s="30" t="s">
        <v>31</v>
      </c>
      <c r="AX10" s="30" t="s">
        <v>184</v>
      </c>
      <c r="AZ10" s="27" t="s">
        <v>161</v>
      </c>
      <c r="BA10" s="27" t="s">
        <v>100</v>
      </c>
      <c r="BB10" s="27" t="s">
        <v>99</v>
      </c>
      <c r="BC10" s="27" t="s">
        <v>98</v>
      </c>
      <c r="BD10" s="27" t="s">
        <v>97</v>
      </c>
      <c r="BE10" s="27" t="s">
        <v>96</v>
      </c>
    </row>
    <row r="11" spans="2:57" x14ac:dyDescent="0.15">
      <c r="B11" s="116" t="s">
        <v>164</v>
      </c>
      <c r="C11" s="34">
        <f>C6</f>
        <v>35</v>
      </c>
      <c r="D11" s="34">
        <f t="shared" ref="D11" si="1">INT(D8*1.5/50)*50</f>
        <v>750</v>
      </c>
      <c r="E11" s="34">
        <f>INT(E8*2/50)*50</f>
        <v>3350</v>
      </c>
      <c r="F11" s="34">
        <f>F8</f>
        <v>9165</v>
      </c>
      <c r="J11" s="27">
        <v>4</v>
      </c>
      <c r="K11" s="41">
        <f>基础状态预期!C17</f>
        <v>10</v>
      </c>
      <c r="L11" s="43">
        <f t="shared" ref="L11:L26" si="2">MIN(ROUND(AU11,0),C$5)</f>
        <v>5</v>
      </c>
      <c r="M11" s="50">
        <f t="shared" ref="M11:M26" si="3">MIN(ROUND(AV11,0),D$5)</f>
        <v>3</v>
      </c>
      <c r="N11" s="50">
        <f t="shared" ref="N11:N26" si="4">MIN(ROUND(AW11,0),E$5)</f>
        <v>1</v>
      </c>
      <c r="O11" s="50">
        <f t="shared" ref="O11:O26" si="5">MIN(ROUND(AX11,0),F$5)</f>
        <v>0</v>
      </c>
      <c r="P11" s="50">
        <f>IF(L11=0,0,求节点(战法升星!D$32:D$38,战法升星!$C$32:$C$38,MAX(AU11/C$5,1)))</f>
        <v>1.3343237787325928</v>
      </c>
      <c r="Q11" s="58">
        <f>IF(M11=0,0,求节点(战法升星!E$32:E$38,战法升星!$C$32:$C$38,MAX(AV11/D$5,1)))</f>
        <v>2</v>
      </c>
      <c r="R11" s="58">
        <f>IF(N11=0,0,求节点(战法升星!F$32:F$38,战法升星!$C$32:$C$38,MAX(AW11/E$5,1)))</f>
        <v>3</v>
      </c>
      <c r="S11" s="58">
        <f>IF(O11=0,0,求节点(战法升星!G$32:G$38,战法升星!$C$32:$C$38,MAX(AX11/F$5,1)))</f>
        <v>0</v>
      </c>
      <c r="T11" s="43">
        <f>求节点(战法升星!$C$32:$C$38,战法升星!D$32:D$38,P11)</f>
        <v>1.3343237787325928</v>
      </c>
      <c r="U11" s="50">
        <f>求节点(战法升星!$C$32:$C$38,战法升星!E$32:E$38,Q11)</f>
        <v>1</v>
      </c>
      <c r="V11" s="50">
        <f>求节点(战法升星!$C$32:$C$38,战法升星!F$32:F$38,R11)</f>
        <v>1</v>
      </c>
      <c r="W11" s="50">
        <f>求节点(战法升星!$C$32:$C$38,战法升星!G$32:G$38,S11)</f>
        <v>0</v>
      </c>
      <c r="X11" s="43">
        <f>IF(L11=0,0,同名需求(L11,T11,C$5))</f>
        <v>6.6716188936629637</v>
      </c>
      <c r="Y11" s="50">
        <f>IF(M11=0,0,同名需求(M11,U11,D$5))</f>
        <v>3</v>
      </c>
      <c r="Z11" s="50">
        <f>IF(N11=0,0,同名需求(N11,V11,E$5))</f>
        <v>1</v>
      </c>
      <c r="AA11" s="50">
        <f>IF(O11=0,0,同名需求(O11,W11,F$5))</f>
        <v>0</v>
      </c>
      <c r="AB11" s="43">
        <f>MAX(X11/C$4,Y11/D$4,Z11/E$4)*$C$7</f>
        <v>2900.3137721520343</v>
      </c>
      <c r="AC11" s="43">
        <f>AB11/AM11*$AM$4</f>
        <v>0.20000000000000007</v>
      </c>
      <c r="AD11" s="22"/>
      <c r="AE11" s="22">
        <f>X11/C$4</f>
        <v>11.502791195970628</v>
      </c>
      <c r="AF11" s="22">
        <f t="shared" ref="AF11:AH11" si="6">Y11/D$4</f>
        <v>10</v>
      </c>
      <c r="AG11" s="22">
        <f t="shared" si="6"/>
        <v>8.3333333333333339</v>
      </c>
      <c r="AH11" s="22" t="e">
        <f t="shared" si="6"/>
        <v>#DIV/0!</v>
      </c>
      <c r="AK11" s="63"/>
      <c r="AL11" s="117">
        <f>基础状态预期!D17</f>
        <v>1</v>
      </c>
      <c r="AM11" s="42">
        <f>求节点(信息索引!$D$4:$D$163,信息索引!$AX$4:$AX$163,$AL11)*$AM$4</f>
        <v>2900.3137721520338</v>
      </c>
      <c r="AN11" s="117">
        <f>AM11</f>
        <v>2900.3137721520338</v>
      </c>
      <c r="AO11" s="123">
        <f>1-AP11</f>
        <v>1</v>
      </c>
      <c r="AP11" s="123">
        <v>0</v>
      </c>
      <c r="AQ11" s="117">
        <f>$AN11*($AO11*C$4+$AP11*C$23)/$C$7</f>
        <v>6.6716188936629637</v>
      </c>
      <c r="AR11" s="117">
        <f t="shared" ref="AR11:AT11" si="7">$AN11*($AO11*D$4+$AP11*D$23)/$C$7</f>
        <v>3.4508373587911882</v>
      </c>
      <c r="AS11" s="117">
        <f t="shared" si="7"/>
        <v>1.3803349435164751</v>
      </c>
      <c r="AT11" s="117">
        <f t="shared" si="7"/>
        <v>0</v>
      </c>
      <c r="AU11" s="52">
        <f>SUM(AQ$11:AQ11)</f>
        <v>6.6716188936629637</v>
      </c>
      <c r="AV11" s="117">
        <f>SUM(AR$11:AR11)</f>
        <v>3.4508373587911882</v>
      </c>
      <c r="AW11" s="117">
        <f>SUM(AS$11:AS11)</f>
        <v>1.3803349435164751</v>
      </c>
      <c r="AX11" s="117">
        <f>SUM(AT$11:AT11)</f>
        <v>0</v>
      </c>
      <c r="AZ11" s="27">
        <v>1</v>
      </c>
      <c r="BA11" s="45" t="e">
        <f>#REF!/'[1]资源-钻石'!L4</f>
        <v>#REF!</v>
      </c>
      <c r="BB11" s="45" t="e">
        <f>#REF!/'[1]资源-钻石'!M4</f>
        <v>#REF!</v>
      </c>
      <c r="BC11" s="45" t="e">
        <f>#REF!/'[1]资源-钻石'!N4</f>
        <v>#REF!</v>
      </c>
      <c r="BD11" s="45" t="e">
        <f>#REF!/'[1]资源-钻石'!O4</f>
        <v>#REF!</v>
      </c>
      <c r="BE11" s="45" t="e">
        <f>#REF!/'[1]资源-钻石'!P4</f>
        <v>#REF!</v>
      </c>
    </row>
    <row r="12" spans="2:57" x14ac:dyDescent="0.15">
      <c r="C12" s="18"/>
      <c r="D12" s="121"/>
      <c r="E12" s="121"/>
      <c r="F12" s="121"/>
      <c r="J12" s="27">
        <v>5</v>
      </c>
      <c r="K12" s="62">
        <f>基础状态预期!C18</f>
        <v>20</v>
      </c>
      <c r="L12" s="50">
        <f t="shared" si="2"/>
        <v>5</v>
      </c>
      <c r="M12" s="50">
        <f t="shared" si="3"/>
        <v>8</v>
      </c>
      <c r="N12" s="50">
        <f t="shared" si="4"/>
        <v>3</v>
      </c>
      <c r="O12" s="50">
        <f t="shared" si="5"/>
        <v>0</v>
      </c>
      <c r="P12" s="58">
        <f>IF(L12=0,0,求节点(战法升星!D$32:D$38,战法升星!$C$32:$C$38,MAX(AU12/C$5,1)))</f>
        <v>2.4518121942693938</v>
      </c>
      <c r="Q12" s="58">
        <f>IF(M12=0,0,求节点(战法升星!E$32:E$38,战法升星!$C$32:$C$38,MAX(AV12/D$5,1)))</f>
        <v>2</v>
      </c>
      <c r="R12" s="58">
        <f>IF(N12=0,0,求节点(战法升星!F$32:F$38,战法升星!$C$32:$C$38,MAX(AW12/E$5,1)))</f>
        <v>3</v>
      </c>
      <c r="S12" s="58">
        <f>IF(O12=0,0,求节点(战法升星!G$32:G$38,战法升星!$C$32:$C$38,MAX(AX12/F$5,1)))</f>
        <v>0</v>
      </c>
      <c r="T12" s="50">
        <f>求节点(战法升星!$C$32:$C$38,战法升星!D$32:D$38,P12)</f>
        <v>2.9036243885387876</v>
      </c>
      <c r="U12" s="50">
        <f>求节点(战法升星!$C$32:$C$38,战法升星!E$32:E$38,Q12)</f>
        <v>1</v>
      </c>
      <c r="V12" s="50">
        <f>求节点(战法升星!$C$32:$C$38,战法升星!F$32:F$38,R12)</f>
        <v>1</v>
      </c>
      <c r="W12" s="50">
        <f>求节点(战法升星!$C$32:$C$38,战法升星!G$32:G$38,S12)</f>
        <v>0</v>
      </c>
      <c r="X12" s="50">
        <f t="shared" ref="X12:X20" si="8">IF(L12=0,0,同名需求(L12,T12,C$5))</f>
        <v>14.518121942693938</v>
      </c>
      <c r="Y12" s="50">
        <f t="shared" ref="Y12:Y20" si="9">IF(M12=0,0,同名需求(M12,U12,D$5))</f>
        <v>8</v>
      </c>
      <c r="Z12" s="50">
        <f t="shared" ref="Z12:Z20" si="10">IF(N12=0,0,同名需求(N12,V12,E$5))</f>
        <v>3</v>
      </c>
      <c r="AA12" s="50">
        <f t="shared" ref="AA12:AA20" si="11">IF(O12=0,0,同名需求(O12,W12,F$5))</f>
        <v>0</v>
      </c>
      <c r="AB12" s="120">
        <f t="shared" ref="AB12:AB26" si="12">MAX(X12/C$4,Y12/D$4,Z12/E$4)*$C$7</f>
        <v>6723.7333333333336</v>
      </c>
      <c r="AC12" s="110">
        <f t="shared" ref="AC12:AC26" si="13">AB12/AM12*$AM$4</f>
        <v>0.21306704445267557</v>
      </c>
      <c r="AD12" s="22"/>
      <c r="AE12" s="22">
        <f t="shared" ref="AE12:AE20" si="14">X12/C$4</f>
        <v>25.031244728782653</v>
      </c>
      <c r="AF12" s="22">
        <f t="shared" ref="AF12:AF20" si="15">Y12/D$4</f>
        <v>26.666666666666668</v>
      </c>
      <c r="AG12" s="22">
        <f t="shared" ref="AG12:AG20" si="16">Z12/E$4</f>
        <v>25</v>
      </c>
      <c r="AH12" s="22" t="e">
        <f t="shared" ref="AH12:AH20" si="17">AA12/F$4</f>
        <v>#DIV/0!</v>
      </c>
      <c r="AK12" s="152"/>
      <c r="AL12" s="117">
        <f>基础状态预期!D18</f>
        <v>3</v>
      </c>
      <c r="AM12" s="152">
        <f>求节点(信息索引!$D$4:$D$163,信息索引!$AX$4:$AX$163,$AL12)*$AM$4</f>
        <v>6311.3780459152567</v>
      </c>
      <c r="AN12" s="117">
        <f>AM12-AM11</f>
        <v>3411.0642737632229</v>
      </c>
      <c r="AO12" s="123">
        <f t="shared" ref="AO12:AO26" si="18">1-AP12</f>
        <v>1</v>
      </c>
      <c r="AP12" s="123">
        <v>0</v>
      </c>
      <c r="AQ12" s="144">
        <f t="shared" ref="AQ12:AQ49" si="19">$AN12*($AO12*C$4+$AP12*C$23)/$C$7</f>
        <v>7.8465030490309724</v>
      </c>
      <c r="AR12" s="144">
        <f t="shared" ref="AR12:AR49" si="20">$AN12*($AO12*D$4+$AP12*D$23)/$C$7</f>
        <v>4.0585360598436067</v>
      </c>
      <c r="AS12" s="144">
        <f t="shared" ref="AS12:AS49" si="21">$AN12*($AO12*E$4+$AP12*E$23)/$C$7</f>
        <v>1.6234144239374426</v>
      </c>
      <c r="AT12" s="144">
        <f t="shared" ref="AT12:AT49" si="22">$AN12*($AO12*F$4+$AP12*F$23)/$C$7</f>
        <v>0</v>
      </c>
      <c r="AU12" s="117">
        <f>SUM(AQ$11:AQ12)</f>
        <v>14.518121942693936</v>
      </c>
      <c r="AV12" s="117">
        <f>SUM(AR$11:AR12)</f>
        <v>7.5093734186347945</v>
      </c>
      <c r="AW12" s="117">
        <f>SUM(AS$11:AS12)</f>
        <v>3.003749367453918</v>
      </c>
      <c r="AX12" s="117">
        <f>SUM(AT$11:AT12)</f>
        <v>0</v>
      </c>
      <c r="AZ12" s="27">
        <v>2</v>
      </c>
      <c r="BA12" s="45" t="e">
        <f>#REF!/'[1]资源-钻石'!L5</f>
        <v>#REF!</v>
      </c>
      <c r="BB12" s="45" t="e">
        <f>#REF!/'[1]资源-钻石'!M5</f>
        <v>#REF!</v>
      </c>
      <c r="BC12" s="45" t="e">
        <f>#REF!/'[1]资源-钻石'!N5</f>
        <v>#REF!</v>
      </c>
      <c r="BD12" s="45" t="e">
        <f>#REF!/'[1]资源-钻石'!O5</f>
        <v>#REF!</v>
      </c>
      <c r="BE12" s="45" t="e">
        <f>#REF!/'[1]资源-钻石'!P5</f>
        <v>#REF!</v>
      </c>
    </row>
    <row r="13" spans="2:57" x14ac:dyDescent="0.15">
      <c r="B13" s="27" t="s">
        <v>167</v>
      </c>
      <c r="C13" s="112">
        <v>2.5</v>
      </c>
      <c r="D13" s="112" t="s">
        <v>168</v>
      </c>
      <c r="E13" s="86"/>
      <c r="F13" s="121"/>
      <c r="J13" s="27">
        <v>6</v>
      </c>
      <c r="K13" s="62">
        <f>基础状态预期!C19</f>
        <v>28.071211008105138</v>
      </c>
      <c r="L13" s="50">
        <f t="shared" si="2"/>
        <v>5</v>
      </c>
      <c r="M13" s="50">
        <f t="shared" si="3"/>
        <v>14</v>
      </c>
      <c r="N13" s="50">
        <f t="shared" si="4"/>
        <v>5</v>
      </c>
      <c r="O13" s="50">
        <f t="shared" si="5"/>
        <v>0</v>
      </c>
      <c r="P13" s="58">
        <f>IF(L13=0,0,求节点(战法升星!D$32:D$38,战法升星!$C$32:$C$38,MAX(AU13/C$5,1)))</f>
        <v>3.3143938258120196</v>
      </c>
      <c r="Q13" s="58">
        <f>IF(M13=0,0,求节点(战法升星!E$32:E$38,战法升星!$C$32:$C$38,MAX(AV13/D$5,1)))</f>
        <v>2</v>
      </c>
      <c r="R13" s="58">
        <f>IF(N13=0,0,求节点(战法升星!F$32:F$38,战法升星!$C$32:$C$38,MAX(AW13/E$5,1)))</f>
        <v>3</v>
      </c>
      <c r="S13" s="58">
        <f>IF(O13=0,0,求节点(战法升星!G$32:G$38,战法升星!$C$32:$C$38,MAX(AX13/F$5,1)))</f>
        <v>0</v>
      </c>
      <c r="T13" s="50">
        <f>求节点(战法升星!$C$32:$C$38,战法升星!D$32:D$38,P13)</f>
        <v>5.2575753032480783</v>
      </c>
      <c r="U13" s="50">
        <f>求节点(战法升星!$C$32:$C$38,战法升星!E$32:E$38,Q13)</f>
        <v>1</v>
      </c>
      <c r="V13" s="50">
        <f>求节点(战法升星!$C$32:$C$38,战法升星!F$32:F$38,R13)</f>
        <v>1</v>
      </c>
      <c r="W13" s="50">
        <f>求节点(战法升星!$C$32:$C$38,战法升星!G$32:G$38,S13)</f>
        <v>0</v>
      </c>
      <c r="X13" s="50">
        <f t="shared" si="8"/>
        <v>26.287876516240392</v>
      </c>
      <c r="Y13" s="50">
        <f t="shared" si="9"/>
        <v>14</v>
      </c>
      <c r="Z13" s="50">
        <f t="shared" si="10"/>
        <v>5</v>
      </c>
      <c r="AA13" s="50">
        <f t="shared" si="11"/>
        <v>0</v>
      </c>
      <c r="AB13" s="120">
        <f t="shared" si="12"/>
        <v>11766.533333333335</v>
      </c>
      <c r="AC13" s="110">
        <f t="shared" si="13"/>
        <v>0.20592508984090171</v>
      </c>
      <c r="AD13" s="22"/>
      <c r="AE13" s="22">
        <f t="shared" si="14"/>
        <v>45.32392502800068</v>
      </c>
      <c r="AF13" s="22">
        <f t="shared" si="15"/>
        <v>46.666666666666671</v>
      </c>
      <c r="AG13" s="22">
        <f t="shared" si="16"/>
        <v>41.666666666666671</v>
      </c>
      <c r="AH13" s="22" t="e">
        <f t="shared" si="17"/>
        <v>#DIV/0!</v>
      </c>
      <c r="AK13" s="152"/>
      <c r="AL13" s="117">
        <f>基础状态预期!D19</f>
        <v>6</v>
      </c>
      <c r="AM13" s="152">
        <f>求节点(信息索引!$D$4:$D$163,信息索引!$AX$4:$AX$163,$AL13)*$AM$4</f>
        <v>11427.974456560092</v>
      </c>
      <c r="AN13" s="117">
        <f t="shared" ref="AN13:AN26" si="23">AM13-AM12</f>
        <v>5116.5964106448355</v>
      </c>
      <c r="AO13" s="123">
        <f t="shared" si="18"/>
        <v>1</v>
      </c>
      <c r="AP13" s="123">
        <v>0</v>
      </c>
      <c r="AQ13" s="144">
        <f t="shared" si="19"/>
        <v>11.769754573546461</v>
      </c>
      <c r="AR13" s="144">
        <f t="shared" si="20"/>
        <v>6.0878040897654104</v>
      </c>
      <c r="AS13" s="144">
        <f t="shared" si="21"/>
        <v>2.4351216359061643</v>
      </c>
      <c r="AT13" s="144">
        <f t="shared" si="22"/>
        <v>0</v>
      </c>
      <c r="AU13" s="117">
        <f>SUM(AQ$11:AQ13)</f>
        <v>26.287876516240395</v>
      </c>
      <c r="AV13" s="117">
        <f>SUM(AR$11:AR13)</f>
        <v>13.597177508400204</v>
      </c>
      <c r="AW13" s="117">
        <f>SUM(AS$11:AS13)</f>
        <v>5.4388710033600827</v>
      </c>
      <c r="AX13" s="117">
        <f>SUM(AT$11:AT13)</f>
        <v>0</v>
      </c>
      <c r="AZ13" s="27">
        <v>3</v>
      </c>
      <c r="BA13" s="45" t="e">
        <f>#REF!/'[1]资源-钻石'!L6</f>
        <v>#REF!</v>
      </c>
      <c r="BB13" s="45" t="e">
        <f>#REF!/'[1]资源-钻石'!M6</f>
        <v>#REF!</v>
      </c>
      <c r="BC13" s="45" t="e">
        <f>#REF!/'[1]资源-钻石'!N6</f>
        <v>#REF!</v>
      </c>
      <c r="BD13" s="45" t="e">
        <f>#REF!/'[1]资源-钻石'!O6</f>
        <v>#REF!</v>
      </c>
      <c r="BE13" s="45" t="e">
        <f>#REF!/'[1]资源-钻石'!P6</f>
        <v>#REF!</v>
      </c>
    </row>
    <row r="14" spans="2:57" x14ac:dyDescent="0.15">
      <c r="C14" s="86"/>
      <c r="D14" s="86"/>
      <c r="F14" s="18"/>
      <c r="J14" s="27">
        <v>7</v>
      </c>
      <c r="K14" s="62">
        <f>基础状态预期!C20</f>
        <v>34.585942742481357</v>
      </c>
      <c r="L14" s="50">
        <f t="shared" si="2"/>
        <v>5</v>
      </c>
      <c r="M14" s="50">
        <f t="shared" si="3"/>
        <v>16</v>
      </c>
      <c r="N14" s="50">
        <f t="shared" si="4"/>
        <v>8</v>
      </c>
      <c r="O14" s="50">
        <f t="shared" si="5"/>
        <v>0</v>
      </c>
      <c r="P14" s="58">
        <f>IF(L14=0,0,求节点(战法升星!D$32:D$38,战法升星!$C$32:$C$38,MAX(AU14/C$5,1)))</f>
        <v>3.902950598375214</v>
      </c>
      <c r="Q14" s="58">
        <f>IF(M14=0,0,求节点(战法升星!E$32:E$38,战法升星!$C$32:$C$38,MAX(AV14/D$5,1)))</f>
        <v>2.2303559903288019</v>
      </c>
      <c r="R14" s="58">
        <f>IF(N14=0,0,求节点(战法升星!F$32:F$38,战法升星!$C$32:$C$38,MAX(AW14/E$5,1)))</f>
        <v>3</v>
      </c>
      <c r="S14" s="58">
        <f>IF(O14=0,0,求节点(战法升星!G$32:G$38,战法升星!$C$32:$C$38,MAX(AX14/F$5,1)))</f>
        <v>0</v>
      </c>
      <c r="T14" s="50">
        <f>求节点(战法升星!$C$32:$C$38,战法升星!D$32:D$38,P14)</f>
        <v>7.6118023935008559</v>
      </c>
      <c r="U14" s="50">
        <f>求节点(战法升星!$C$32:$C$38,战法升星!E$32:E$38,Q14)</f>
        <v>1.2303559903288019</v>
      </c>
      <c r="V14" s="50">
        <f>求节点(战法升星!$C$32:$C$38,战法升星!F$32:F$38,R14)</f>
        <v>1</v>
      </c>
      <c r="W14" s="50">
        <f>求节点(战法升星!$C$32:$C$38,战法升星!G$32:G$38,S14)</f>
        <v>0</v>
      </c>
      <c r="X14" s="50">
        <f t="shared" si="8"/>
        <v>38.059011967504276</v>
      </c>
      <c r="Y14" s="50">
        <f t="shared" si="9"/>
        <v>19.685695845260831</v>
      </c>
      <c r="Z14" s="50">
        <f t="shared" si="10"/>
        <v>8</v>
      </c>
      <c r="AA14" s="50">
        <f t="shared" si="11"/>
        <v>0</v>
      </c>
      <c r="AB14" s="120">
        <f t="shared" si="12"/>
        <v>16809.333333333332</v>
      </c>
      <c r="AC14" s="110">
        <f t="shared" si="13"/>
        <v>0.20319322372152604</v>
      </c>
      <c r="AD14" s="22"/>
      <c r="AE14" s="22">
        <f t="shared" si="14"/>
        <v>65.618986150869446</v>
      </c>
      <c r="AF14" s="22">
        <f t="shared" si="15"/>
        <v>65.618986150869446</v>
      </c>
      <c r="AG14" s="22">
        <f t="shared" si="16"/>
        <v>66.666666666666671</v>
      </c>
      <c r="AH14" s="22" t="e">
        <f t="shared" si="17"/>
        <v>#DIV/0!</v>
      </c>
      <c r="AK14" s="152"/>
      <c r="AL14" s="117">
        <f>基础状态预期!D20</f>
        <v>10</v>
      </c>
      <c r="AM14" s="152">
        <f>求节点(信息索引!$D$4:$D$163,信息索引!$AX$4:$AX$163,$AL14)*$AM$4</f>
        <v>16545.171168080222</v>
      </c>
      <c r="AN14" s="117">
        <f t="shared" si="23"/>
        <v>5117.1967115201296</v>
      </c>
      <c r="AO14" s="123">
        <f t="shared" si="18"/>
        <v>1</v>
      </c>
      <c r="AP14" s="123">
        <v>0</v>
      </c>
      <c r="AQ14" s="144">
        <f t="shared" si="19"/>
        <v>11.771135451263881</v>
      </c>
      <c r="AR14" s="144">
        <f t="shared" si="20"/>
        <v>6.0885183368606288</v>
      </c>
      <c r="AS14" s="144">
        <f t="shared" si="21"/>
        <v>2.4354073347442515</v>
      </c>
      <c r="AT14" s="144">
        <f t="shared" si="22"/>
        <v>0</v>
      </c>
      <c r="AU14" s="117">
        <f>SUM(AQ$11:AQ14)</f>
        <v>38.059011967504276</v>
      </c>
      <c r="AV14" s="117">
        <f>SUM(AR$11:AR14)</f>
        <v>19.685695845260831</v>
      </c>
      <c r="AW14" s="117">
        <f>SUM(AS$11:AS14)</f>
        <v>7.8742783381043342</v>
      </c>
      <c r="AX14" s="117">
        <f>SUM(AT$11:AT14)</f>
        <v>0</v>
      </c>
      <c r="AZ14" s="27">
        <v>4</v>
      </c>
      <c r="BA14" s="45" t="e">
        <f>#REF!/'[1]资源-钻石'!L7</f>
        <v>#REF!</v>
      </c>
      <c r="BB14" s="45" t="e">
        <f>#REF!/'[1]资源-钻石'!M7</f>
        <v>#REF!</v>
      </c>
      <c r="BC14" s="45" t="e">
        <f>#REF!/'[1]资源-钻石'!N7</f>
        <v>#REF!</v>
      </c>
      <c r="BD14" s="45" t="e">
        <f>#REF!/'[1]资源-钻石'!O7</f>
        <v>#REF!</v>
      </c>
      <c r="BE14" s="45" t="e">
        <f>#REF!/'[1]资源-钻石'!P7</f>
        <v>#REF!</v>
      </c>
    </row>
    <row r="15" spans="2:57" x14ac:dyDescent="0.15">
      <c r="C15" s="18"/>
      <c r="D15" s="18"/>
      <c r="E15" s="18"/>
      <c r="F15" s="18"/>
      <c r="J15" s="27">
        <v>8</v>
      </c>
      <c r="K15" s="62">
        <f>基础状态预期!C21</f>
        <v>40</v>
      </c>
      <c r="L15" s="50">
        <f t="shared" si="2"/>
        <v>5</v>
      </c>
      <c r="M15" s="50">
        <f t="shared" si="3"/>
        <v>16</v>
      </c>
      <c r="N15" s="50">
        <f t="shared" si="4"/>
        <v>11</v>
      </c>
      <c r="O15" s="53">
        <f t="shared" si="5"/>
        <v>0</v>
      </c>
      <c r="P15" s="58">
        <f>IF(L15=0,0,求节点(战法升星!D$32:D$38,战法升星!$C$32:$C$38,MAX(AU15/C$5,1)))</f>
        <v>4.2784546063888964</v>
      </c>
      <c r="Q15" s="58">
        <f>IF(M15=0,0,求节点(战法升星!E$32:E$38,战法升星!$C$32:$C$38,MAX(AV15/D$5,1)))</f>
        <v>2.6531740599856422</v>
      </c>
      <c r="R15" s="58">
        <f>IF(N15=0,0,求节点(战法升星!F$32:F$38,战法升星!$C$32:$C$38,MAX(AW15/E$5,1)))</f>
        <v>3</v>
      </c>
      <c r="S15" s="58">
        <f>IF(O15=0,0,求节点(战法升星!G$32:G$38,战法升星!$C$32:$C$38,MAX(AX15/F$5,1)))</f>
        <v>0</v>
      </c>
      <c r="T15" s="50">
        <f>求节点(战法升星!$C$32:$C$38,战法升星!D$32:D$38,P15)</f>
        <v>10.227636851111171</v>
      </c>
      <c r="U15" s="50">
        <f>求节点(战法升星!$C$32:$C$38,战法升星!E$32:E$38,Q15)</f>
        <v>1.6531740599856422</v>
      </c>
      <c r="V15" s="50">
        <f>求节点(战法升星!$C$32:$C$38,战法升星!F$32:F$38,R15)</f>
        <v>1</v>
      </c>
      <c r="W15" s="50">
        <f>求节点(战法升星!$C$32:$C$38,战法升星!G$32:G$38,S15)</f>
        <v>0</v>
      </c>
      <c r="X15" s="50">
        <f t="shared" si="8"/>
        <v>51.138184255555856</v>
      </c>
      <c r="Y15" s="50">
        <f t="shared" si="9"/>
        <v>26.450784959770274</v>
      </c>
      <c r="Z15" s="50">
        <f t="shared" si="10"/>
        <v>11</v>
      </c>
      <c r="AA15" s="50">
        <f t="shared" si="11"/>
        <v>0</v>
      </c>
      <c r="AB15" s="120">
        <f t="shared" si="12"/>
        <v>23112.833333333332</v>
      </c>
      <c r="AC15" s="110">
        <f t="shared" si="13"/>
        <v>0.20793333764442529</v>
      </c>
      <c r="AD15" s="22"/>
      <c r="AE15" s="22">
        <f t="shared" si="14"/>
        <v>88.169283199234243</v>
      </c>
      <c r="AF15" s="22">
        <f t="shared" si="15"/>
        <v>88.169283199234258</v>
      </c>
      <c r="AG15" s="22">
        <f t="shared" si="16"/>
        <v>91.666666666666671</v>
      </c>
      <c r="AH15" s="22" t="e">
        <f t="shared" si="17"/>
        <v>#DIV/0!</v>
      </c>
      <c r="AK15" s="152"/>
      <c r="AL15" s="117">
        <f>基础状态预期!D21</f>
        <v>15</v>
      </c>
      <c r="AM15" s="152">
        <f>求节点(信息索引!$D$4:$D$163,信息索引!$AX$4:$AX$163,$AL15)*$AM$4</f>
        <v>22231.003065854929</v>
      </c>
      <c r="AN15" s="117">
        <f t="shared" si="23"/>
        <v>5685.8318977747076</v>
      </c>
      <c r="AO15" s="123">
        <f t="shared" si="18"/>
        <v>1</v>
      </c>
      <c r="AP15" s="123">
        <v>0</v>
      </c>
      <c r="AQ15" s="144">
        <f t="shared" si="19"/>
        <v>13.0791722880516</v>
      </c>
      <c r="AR15" s="144">
        <f t="shared" si="20"/>
        <v>6.7650891145094478</v>
      </c>
      <c r="AS15" s="144">
        <f t="shared" si="21"/>
        <v>2.7060356458037793</v>
      </c>
      <c r="AT15" s="144">
        <f t="shared" si="22"/>
        <v>0</v>
      </c>
      <c r="AU15" s="117">
        <f>SUM(AQ$11:AQ15)</f>
        <v>51.138184255555878</v>
      </c>
      <c r="AV15" s="117">
        <f>SUM(AR$11:AR15)</f>
        <v>26.450784959770278</v>
      </c>
      <c r="AW15" s="117">
        <f>SUM(AS$11:AS15)</f>
        <v>10.580313983908113</v>
      </c>
      <c r="AX15" s="117">
        <f>SUM(AT$11:AT15)</f>
        <v>0</v>
      </c>
      <c r="AZ15" s="27">
        <v>5</v>
      </c>
      <c r="BA15" s="45" t="e">
        <f>#REF!/'[1]资源-钻石'!L8</f>
        <v>#REF!</v>
      </c>
      <c r="BB15" s="45" t="e">
        <f>#REF!/'[1]资源-钻石'!M8</f>
        <v>#REF!</v>
      </c>
      <c r="BC15" s="45" t="e">
        <f>#REF!/'[1]资源-钻石'!N8</f>
        <v>#REF!</v>
      </c>
      <c r="BD15" s="45" t="e">
        <f>#REF!/'[1]资源-钻石'!O8</f>
        <v>#REF!</v>
      </c>
      <c r="BE15" s="45" t="e">
        <f>#REF!/'[1]资源-钻石'!P8</f>
        <v>#REF!</v>
      </c>
    </row>
    <row r="16" spans="2:57" x14ac:dyDescent="0.15">
      <c r="B16" s="172" t="s">
        <v>118</v>
      </c>
      <c r="C16" s="34">
        <v>1</v>
      </c>
      <c r="D16" s="34">
        <v>1.25</v>
      </c>
      <c r="E16" s="34">
        <v>4.25</v>
      </c>
      <c r="F16" s="34">
        <v>40</v>
      </c>
      <c r="J16" s="27">
        <v>9</v>
      </c>
      <c r="K16" s="62">
        <f>基础状态预期!C22</f>
        <v>43.920692243099523</v>
      </c>
      <c r="L16" s="50">
        <f t="shared" si="2"/>
        <v>5</v>
      </c>
      <c r="M16" s="50">
        <f t="shared" si="3"/>
        <v>16</v>
      </c>
      <c r="N16" s="50">
        <f t="shared" si="4"/>
        <v>13</v>
      </c>
      <c r="O16" s="53">
        <f t="shared" si="5"/>
        <v>0</v>
      </c>
      <c r="P16" s="58">
        <f>IF(L16=0,0,求节点(战法升星!D$32:D$38,战法升星!$C$32:$C$38,MAX(AU16/C$5,1)))</f>
        <v>4.6053704879372805</v>
      </c>
      <c r="Q16" s="58">
        <f>IF(M16=0,0,求节点(战法升星!E$32:E$38,战法升星!$C$32:$C$38,MAX(AV16/D$5,1)))</f>
        <v>3.0379550568560001</v>
      </c>
      <c r="R16" s="58">
        <f>IF(N16=0,0,求节点(战法升星!F$32:F$38,战法升星!$C$32:$C$38,MAX(AW16/E$5,1)))</f>
        <v>3</v>
      </c>
      <c r="S16" s="58">
        <f>IF(O16=0,0,求节点(战法升星!G$32:G$38,战法升星!$C$32:$C$38,MAX(AX16/F$5,1)))</f>
        <v>0</v>
      </c>
      <c r="T16" s="50">
        <f>求节点(战法升星!$C$32:$C$38,战法升星!D$32:D$38,P16)</f>
        <v>12.842963903498244</v>
      </c>
      <c r="U16" s="50">
        <f>求节点(战法升星!$C$32:$C$38,战法升星!E$32:E$38,Q16)</f>
        <v>2.0759101137120002</v>
      </c>
      <c r="V16" s="50">
        <f>求节点(战法升星!$C$32:$C$38,战法升星!F$32:F$38,R16)</f>
        <v>1</v>
      </c>
      <c r="W16" s="50">
        <f>求节点(战法升星!$C$32:$C$38,战法升星!G$32:G$38,S16)</f>
        <v>0</v>
      </c>
      <c r="X16" s="50">
        <f t="shared" si="8"/>
        <v>64.214819517491222</v>
      </c>
      <c r="Y16" s="50">
        <f t="shared" si="9"/>
        <v>33.214561819392003</v>
      </c>
      <c r="Z16" s="50">
        <f t="shared" si="10"/>
        <v>13</v>
      </c>
      <c r="AA16" s="50">
        <f t="shared" si="11"/>
        <v>0</v>
      </c>
      <c r="AB16" s="120">
        <f t="shared" si="12"/>
        <v>27915.732057138339</v>
      </c>
      <c r="AC16" s="110">
        <f t="shared" si="13"/>
        <v>0.19999999999999998</v>
      </c>
      <c r="AD16" s="22"/>
      <c r="AE16" s="22">
        <f t="shared" si="14"/>
        <v>110.71520606464004</v>
      </c>
      <c r="AF16" s="22">
        <f t="shared" si="15"/>
        <v>110.71520606464001</v>
      </c>
      <c r="AG16" s="22">
        <f t="shared" si="16"/>
        <v>108.33333333333334</v>
      </c>
      <c r="AH16" s="22" t="e">
        <f t="shared" si="17"/>
        <v>#DIV/0!</v>
      </c>
      <c r="AK16" s="152"/>
      <c r="AL16" s="117">
        <f>基础状态预期!D22</f>
        <v>20</v>
      </c>
      <c r="AM16" s="152">
        <f>求节点(信息索引!$D$4:$D$163,信息索引!$AX$4:$AX$163,$AL16)*$AM$4</f>
        <v>27915.732057138342</v>
      </c>
      <c r="AN16" s="117">
        <f t="shared" si="23"/>
        <v>5684.7289912834131</v>
      </c>
      <c r="AO16" s="123">
        <f t="shared" si="18"/>
        <v>1</v>
      </c>
      <c r="AP16" s="123">
        <v>0</v>
      </c>
      <c r="AQ16" s="144">
        <f t="shared" si="19"/>
        <v>13.076635261935353</v>
      </c>
      <c r="AR16" s="144">
        <f t="shared" si="20"/>
        <v>6.7637768596217338</v>
      </c>
      <c r="AS16" s="144">
        <f t="shared" si="21"/>
        <v>2.7055107438486936</v>
      </c>
      <c r="AT16" s="144">
        <f t="shared" si="22"/>
        <v>0</v>
      </c>
      <c r="AU16" s="117">
        <f>SUM(AQ$11:AQ16)</f>
        <v>64.214819517491236</v>
      </c>
      <c r="AV16" s="117">
        <f>SUM(AR$11:AR16)</f>
        <v>33.21456181939201</v>
      </c>
      <c r="AW16" s="117">
        <f>SUM(AS$11:AS16)</f>
        <v>13.285824727756806</v>
      </c>
      <c r="AX16" s="117">
        <f>SUM(AT$11:AT16)</f>
        <v>0</v>
      </c>
      <c r="AZ16" s="27">
        <v>6</v>
      </c>
      <c r="BA16" s="45" t="e">
        <f>#REF!/'[1]资源-钻石'!L9</f>
        <v>#REF!</v>
      </c>
      <c r="BB16" s="45" t="e">
        <f>#REF!/'[1]资源-钻石'!M9</f>
        <v>#REF!</v>
      </c>
      <c r="BC16" s="45" t="e">
        <f>#REF!/'[1]资源-钻石'!N9</f>
        <v>#REF!</v>
      </c>
      <c r="BD16" s="45" t="e">
        <f>#REF!/'[1]资源-钻石'!O9</f>
        <v>#REF!</v>
      </c>
      <c r="BE16" s="45" t="e">
        <f>#REF!/'[1]资源-钻石'!P9</f>
        <v>#REF!</v>
      </c>
    </row>
    <row r="17" spans="2:57" x14ac:dyDescent="0.15">
      <c r="B17" s="173"/>
      <c r="C17" s="51">
        <f>1/C16</f>
        <v>1</v>
      </c>
      <c r="D17" s="51">
        <f>1/D16</f>
        <v>0.8</v>
      </c>
      <c r="E17" s="51">
        <f>1/E16</f>
        <v>0.23529411764705882</v>
      </c>
      <c r="F17" s="51">
        <f>1/F16</f>
        <v>2.5000000000000001E-2</v>
      </c>
      <c r="J17" s="27">
        <v>10</v>
      </c>
      <c r="K17" s="62">
        <f>基础状态预期!C23</f>
        <v>49.533352307096472</v>
      </c>
      <c r="L17" s="50">
        <f t="shared" si="2"/>
        <v>5</v>
      </c>
      <c r="M17" s="50">
        <f t="shared" si="3"/>
        <v>16</v>
      </c>
      <c r="N17" s="50">
        <f t="shared" si="4"/>
        <v>19</v>
      </c>
      <c r="O17" s="53">
        <f t="shared" si="5"/>
        <v>0</v>
      </c>
      <c r="P17" s="58">
        <f>IF(L17=0,0,求节点(战法升星!D$32:D$38,战法升星!$C$32:$C$38,MAX(AU17/C$5,1)))</f>
        <v>5.1303278758332649</v>
      </c>
      <c r="Q17" s="58">
        <f>IF(M17=0,0,求节点(战法升星!E$32:E$38,战法升星!$C$32:$C$38,MAX(AV17/D$5,1)))</f>
        <v>3.4616308739223256</v>
      </c>
      <c r="R17" s="58">
        <f>IF(N17=0,0,求节点(战法升星!F$32:F$38,战法升星!$C$32:$C$38,MAX(AW17/E$5,1)))</f>
        <v>3</v>
      </c>
      <c r="S17" s="58">
        <f>IF(O17=0,0,求节点(战法升星!G$32:G$38,战法升星!$C$32:$C$38,MAX(AX17/F$5,1)))</f>
        <v>0</v>
      </c>
      <c r="T17" s="50">
        <f>求节点(战法升星!$C$32:$C$38,战法升星!D$32:D$38,P17)</f>
        <v>18.085246013332238</v>
      </c>
      <c r="U17" s="50">
        <f>求节点(战法升星!$C$32:$C$38,战法升星!E$32:E$38,Q17)</f>
        <v>2.9232617478446512</v>
      </c>
      <c r="V17" s="50">
        <f>求节点(战法升星!$C$32:$C$38,战法升星!F$32:F$38,R17)</f>
        <v>1</v>
      </c>
      <c r="W17" s="50">
        <f>求节点(战法升星!$C$32:$C$38,战法升星!G$32:G$38,S17)</f>
        <v>0</v>
      </c>
      <c r="X17" s="50">
        <f t="shared" si="8"/>
        <v>90.426230066661191</v>
      </c>
      <c r="Y17" s="50">
        <f t="shared" si="9"/>
        <v>46.772187965514419</v>
      </c>
      <c r="Z17" s="50">
        <f t="shared" si="10"/>
        <v>19</v>
      </c>
      <c r="AA17" s="50">
        <f t="shared" si="11"/>
        <v>0</v>
      </c>
      <c r="AB17" s="120">
        <f t="shared" si="12"/>
        <v>39922.166666666664</v>
      </c>
      <c r="AC17" s="110">
        <f t="shared" si="13"/>
        <v>0.20311215731460841</v>
      </c>
      <c r="AD17" s="22"/>
      <c r="AE17" s="22">
        <f t="shared" si="14"/>
        <v>155.90729321838137</v>
      </c>
      <c r="AF17" s="22">
        <f t="shared" si="15"/>
        <v>155.9072932183814</v>
      </c>
      <c r="AG17" s="22">
        <f t="shared" si="16"/>
        <v>158.33333333333334</v>
      </c>
      <c r="AH17" s="22" t="e">
        <f t="shared" si="17"/>
        <v>#DIV/0!</v>
      </c>
      <c r="AK17" s="152"/>
      <c r="AL17" s="117">
        <f>基础状态预期!D23</f>
        <v>30</v>
      </c>
      <c r="AM17" s="152">
        <f>求节点(信息索引!$D$4:$D$163,信息索引!$AX$4:$AX$163,$AL17)*$AM$4</f>
        <v>39310.464912082687</v>
      </c>
      <c r="AN17" s="117">
        <f t="shared" si="23"/>
        <v>11394.732854944345</v>
      </c>
      <c r="AO17" s="123">
        <f t="shared" si="18"/>
        <v>1</v>
      </c>
      <c r="AP17" s="123">
        <v>0</v>
      </c>
      <c r="AQ17" s="144">
        <f t="shared" si="19"/>
        <v>26.211410549169983</v>
      </c>
      <c r="AR17" s="144">
        <f t="shared" si="20"/>
        <v>13.557626146122406</v>
      </c>
      <c r="AS17" s="144">
        <f t="shared" si="21"/>
        <v>5.4230504584489623</v>
      </c>
      <c r="AT17" s="144">
        <f t="shared" si="22"/>
        <v>0</v>
      </c>
      <c r="AU17" s="117">
        <f>SUM(AQ$11:AQ17)</f>
        <v>90.426230066661219</v>
      </c>
      <c r="AV17" s="117">
        <f>SUM(AR$11:AR17)</f>
        <v>46.772187965514419</v>
      </c>
      <c r="AW17" s="117">
        <f>SUM(AS$11:AS17)</f>
        <v>18.708875186205766</v>
      </c>
      <c r="AX17" s="117">
        <f>SUM(AT$11:AT17)</f>
        <v>0</v>
      </c>
      <c r="AZ17" s="27">
        <v>7</v>
      </c>
      <c r="BA17" s="45" t="e">
        <f>#REF!/'[1]资源-钻石'!L10</f>
        <v>#REF!</v>
      </c>
      <c r="BB17" s="45" t="e">
        <f>#REF!/'[1]资源-钻石'!M10</f>
        <v>#REF!</v>
      </c>
      <c r="BC17" s="45" t="e">
        <f>#REF!/'[1]资源-钻石'!N10</f>
        <v>#REF!</v>
      </c>
      <c r="BD17" s="45" t="e">
        <f>#REF!/'[1]资源-钻石'!O10</f>
        <v>#REF!</v>
      </c>
      <c r="BE17" s="45" t="e">
        <f>#REF!/'[1]资源-钻石'!P10</f>
        <v>#REF!</v>
      </c>
    </row>
    <row r="18" spans="2:57" x14ac:dyDescent="0.15">
      <c r="B18" s="26" t="s">
        <v>163</v>
      </c>
      <c r="C18" s="110">
        <f>C17/SUM($C$17:$F$17)</f>
        <v>0.48536759457530343</v>
      </c>
      <c r="D18" s="110">
        <f>D17/SUM($C$17:$F$17)</f>
        <v>0.38829407566024277</v>
      </c>
      <c r="E18" s="110">
        <f>E17/SUM($C$17:$F$17)</f>
        <v>0.11420413990007139</v>
      </c>
      <c r="F18" s="110">
        <f>F17/SUM($C$17:$F$17)</f>
        <v>1.2134189864382586E-2</v>
      </c>
      <c r="J18" s="27">
        <v>11</v>
      </c>
      <c r="K18" s="62">
        <f>基础状态预期!C24</f>
        <v>53.567039423670657</v>
      </c>
      <c r="L18" s="50">
        <f t="shared" si="2"/>
        <v>5</v>
      </c>
      <c r="M18" s="50">
        <f t="shared" si="3"/>
        <v>16</v>
      </c>
      <c r="N18" s="50">
        <f t="shared" si="4"/>
        <v>24</v>
      </c>
      <c r="O18" s="53">
        <f t="shared" si="5"/>
        <v>0</v>
      </c>
      <c r="P18" s="58">
        <f>IF(L18=0,0,求节点(战法升星!D$32:D$38,战法升星!$C$32:$C$38,MAX(AU18/C$5,1)))</f>
        <v>5.470143090736026</v>
      </c>
      <c r="Q18" s="58">
        <f>IF(M18=0,0,求节点(战法升星!E$32:E$38,战法升星!$C$32:$C$38,MAX(AV18/D$5,1)))</f>
        <v>3.9010471000896882</v>
      </c>
      <c r="R18" s="58">
        <f>IF(N18=0,0,求节点(战法升星!F$32:F$38,战法升星!$C$32:$C$38,MAX(AW18/E$5,1)))</f>
        <v>3.0138917867145008</v>
      </c>
      <c r="S18" s="58">
        <f>IF(O18=0,0,求节点(战法升星!G$32:G$38,战法升星!$C$32:$C$38,MAX(AX18/F$5,1)))</f>
        <v>0</v>
      </c>
      <c r="T18" s="50">
        <f>求节点(战法升星!$C$32:$C$38,战法升星!D$32:D$38,P18)</f>
        <v>23.522289451776416</v>
      </c>
      <c r="U18" s="50">
        <f>求节点(战法升星!$C$32:$C$38,战法升星!E$32:E$38,Q18)</f>
        <v>3.8020942001793765</v>
      </c>
      <c r="V18" s="50">
        <f>求节点(战法升星!$C$32:$C$38,战法升星!F$32:F$38,R18)</f>
        <v>1.0138917867145008</v>
      </c>
      <c r="W18" s="50">
        <f>求节点(战法升星!$C$32:$C$38,战法升星!G$32:G$38,S18)</f>
        <v>0</v>
      </c>
      <c r="X18" s="50">
        <f t="shared" si="8"/>
        <v>117.61144725888208</v>
      </c>
      <c r="Y18" s="50">
        <f t="shared" si="9"/>
        <v>60.833507202870024</v>
      </c>
      <c r="Z18" s="50">
        <f t="shared" si="10"/>
        <v>24.333402881148018</v>
      </c>
      <c r="AA18" s="50">
        <f t="shared" si="11"/>
        <v>0</v>
      </c>
      <c r="AB18" s="120">
        <f t="shared" si="12"/>
        <v>51128.535020438845</v>
      </c>
      <c r="AC18" s="110">
        <f t="shared" si="13"/>
        <v>0.20000000000000007</v>
      </c>
      <c r="AD18" s="46"/>
      <c r="AE18" s="22">
        <f t="shared" si="14"/>
        <v>202.77835734290016</v>
      </c>
      <c r="AF18" s="22">
        <f t="shared" si="15"/>
        <v>202.77835734290008</v>
      </c>
      <c r="AG18" s="22">
        <f t="shared" si="16"/>
        <v>202.77835734290016</v>
      </c>
      <c r="AH18" s="22" t="e">
        <f t="shared" si="17"/>
        <v>#DIV/0!</v>
      </c>
      <c r="AK18" s="152"/>
      <c r="AL18" s="117">
        <f>基础状态预期!D24</f>
        <v>40</v>
      </c>
      <c r="AM18" s="152">
        <f>求节点(信息索引!$D$4:$D$163,信息索引!$AX$4:$AX$163,$AL18)*$AM$4</f>
        <v>51128.535020438831</v>
      </c>
      <c r="AN18" s="117">
        <f t="shared" si="23"/>
        <v>11818.070108356143</v>
      </c>
      <c r="AO18" s="123">
        <f t="shared" si="18"/>
        <v>1</v>
      </c>
      <c r="AP18" s="123">
        <v>0</v>
      </c>
      <c r="AQ18" s="144">
        <f t="shared" si="19"/>
        <v>27.185217192220843</v>
      </c>
      <c r="AR18" s="144">
        <f t="shared" si="20"/>
        <v>14.061319237355608</v>
      </c>
      <c r="AS18" s="144">
        <f t="shared" si="21"/>
        <v>5.6245276949422438</v>
      </c>
      <c r="AT18" s="144">
        <f t="shared" si="22"/>
        <v>0</v>
      </c>
      <c r="AU18" s="117">
        <f>SUM(AQ$11:AQ18)</f>
        <v>117.61144725888207</v>
      </c>
      <c r="AV18" s="117">
        <f>SUM(AR$11:AR18)</f>
        <v>60.833507202870024</v>
      </c>
      <c r="AW18" s="117">
        <f>SUM(AS$11:AS18)</f>
        <v>24.333402881148011</v>
      </c>
      <c r="AX18" s="117">
        <f>SUM(AT$11:AT18)</f>
        <v>0</v>
      </c>
      <c r="AZ18" s="27">
        <v>8</v>
      </c>
      <c r="BA18" s="45" t="e">
        <f>#REF!/'[1]资源-钻石'!L11</f>
        <v>#REF!</v>
      </c>
      <c r="BB18" s="45" t="e">
        <f>#REF!/'[1]资源-钻石'!M11</f>
        <v>#REF!</v>
      </c>
      <c r="BC18" s="45" t="e">
        <f>#REF!/'[1]资源-钻石'!N11</f>
        <v>#REF!</v>
      </c>
      <c r="BD18" s="45" t="e">
        <f>#REF!/'[1]资源-钻石'!O11</f>
        <v>#REF!</v>
      </c>
      <c r="BE18" s="45" t="e">
        <f>#REF!/'[1]资源-钻石'!P11</f>
        <v>#REF!</v>
      </c>
    </row>
    <row r="19" spans="2:57" x14ac:dyDescent="0.15">
      <c r="C19" s="18"/>
      <c r="D19" s="18"/>
      <c r="E19" s="18"/>
      <c r="F19" s="18"/>
      <c r="J19" s="27">
        <v>12</v>
      </c>
      <c r="K19" s="62">
        <f>基础状态预期!C25</f>
        <v>59.300028460644697</v>
      </c>
      <c r="L19" s="50">
        <f t="shared" si="2"/>
        <v>5</v>
      </c>
      <c r="M19" s="50">
        <f t="shared" si="3"/>
        <v>16</v>
      </c>
      <c r="N19" s="50">
        <f t="shared" si="4"/>
        <v>24</v>
      </c>
      <c r="O19" s="53">
        <f t="shared" si="5"/>
        <v>0</v>
      </c>
      <c r="P19" s="58">
        <f>IF(L19=0,0,求节点(战法升星!D$32:D$38,战法升星!$C$32:$C$38,MAX(AU19/C$5,1)))</f>
        <v>6.0776265665390481</v>
      </c>
      <c r="Q19" s="58">
        <f>IF(M19=0,0,求节点(战法升星!E$32:E$38,战法升星!$C$32:$C$38,MAX(AV19/D$5,1)))</f>
        <v>4.3908795395521736</v>
      </c>
      <c r="R19" s="58">
        <f>IF(N19=0,0,求节点(战法升星!F$32:F$38,战法升星!$C$32:$C$38,MAX(AW19/E$5,1)))</f>
        <v>3.4648163199700059</v>
      </c>
      <c r="S19" s="58">
        <f>IF(O19=0,0,求节点(战法升星!G$32:G$38,战法升星!$C$32:$C$38,MAX(AX19/F$5,1)))</f>
        <v>0</v>
      </c>
      <c r="T19" s="50">
        <f>求节点(战法升星!$C$32:$C$38,战法升星!D$32:D$38,P19)</f>
        <v>34.484050129249539</v>
      </c>
      <c r="U19" s="50">
        <f>求节点(战法升星!$C$32:$C$38,战法升星!E$32:E$38,Q19)</f>
        <v>5.5635181582086943</v>
      </c>
      <c r="V19" s="50">
        <f>求节点(战法升星!$C$32:$C$38,战法升星!F$32:F$38,R19)</f>
        <v>1.4648163199700059</v>
      </c>
      <c r="W19" s="50">
        <f>求节点(战法升星!$C$32:$C$38,战法升星!G$32:G$38,S19)</f>
        <v>0</v>
      </c>
      <c r="X19" s="50">
        <f t="shared" si="8"/>
        <v>172.42025064624769</v>
      </c>
      <c r="Y19" s="50">
        <f t="shared" si="9"/>
        <v>89.016290531339109</v>
      </c>
      <c r="Z19" s="50">
        <f t="shared" si="10"/>
        <v>35.155591679280143</v>
      </c>
      <c r="AA19" s="50">
        <f t="shared" si="11"/>
        <v>0</v>
      </c>
      <c r="AB19" s="120">
        <f t="shared" si="12"/>
        <v>74955.244824042922</v>
      </c>
      <c r="AC19" s="110">
        <f>AB19/AM19*$AM$4</f>
        <v>0.20037430841695822</v>
      </c>
      <c r="AD19" s="22"/>
      <c r="AE19" s="22">
        <f t="shared" si="14"/>
        <v>297.27629421766846</v>
      </c>
      <c r="AF19" s="22">
        <f t="shared" si="15"/>
        <v>296.72096843779707</v>
      </c>
      <c r="AG19" s="22">
        <f t="shared" si="16"/>
        <v>292.96326399400118</v>
      </c>
      <c r="AH19" s="22" t="e">
        <f t="shared" si="17"/>
        <v>#DIV/0!</v>
      </c>
      <c r="AK19" s="152"/>
      <c r="AL19" s="117">
        <f>基础状态预期!D25</f>
        <v>60</v>
      </c>
      <c r="AM19" s="152">
        <f>求节点(信息索引!$D$4:$D$163,信息索引!$AX$4:$AX$163,$AL19)*$AM$4</f>
        <v>74815.224981906169</v>
      </c>
      <c r="AN19" s="117">
        <f t="shared" si="23"/>
        <v>23686.689961467338</v>
      </c>
      <c r="AO19" s="123">
        <f t="shared" si="18"/>
        <v>0.9</v>
      </c>
      <c r="AP19" s="123">
        <v>0.1</v>
      </c>
      <c r="AQ19" s="144">
        <f t="shared" si="19"/>
        <v>54.808803387365643</v>
      </c>
      <c r="AR19" s="144">
        <f t="shared" si="20"/>
        <v>28.182783328469117</v>
      </c>
      <c r="AS19" s="144">
        <f t="shared" si="21"/>
        <v>10.822188798132139</v>
      </c>
      <c r="AT19" s="144">
        <f>$AN19*($AO19*F$4+$AP19*F$23)/$C$7</f>
        <v>0.12883558093014455</v>
      </c>
      <c r="AU19" s="117">
        <f>SUM(AQ$11:AQ19)</f>
        <v>172.42025064624772</v>
      </c>
      <c r="AV19" s="117">
        <f>SUM(AR$11:AR19)</f>
        <v>89.016290531339138</v>
      </c>
      <c r="AW19" s="117">
        <f>SUM(AS$11:AS19)</f>
        <v>35.15559167928015</v>
      </c>
      <c r="AX19" s="117">
        <f>SUM(AT$11:AT19)</f>
        <v>0.12883558093014455</v>
      </c>
      <c r="AZ19" s="27">
        <v>9</v>
      </c>
      <c r="BA19" s="45" t="e">
        <f>#REF!/'[1]资源-钻石'!L12</f>
        <v>#REF!</v>
      </c>
      <c r="BB19" s="45" t="e">
        <f>#REF!/'[1]资源-钻石'!M12</f>
        <v>#REF!</v>
      </c>
      <c r="BC19" s="45" t="e">
        <f>#REF!/'[1]资源-钻石'!N12</f>
        <v>#REF!</v>
      </c>
      <c r="BD19" s="45" t="e">
        <f>#REF!/'[1]资源-钻石'!O12</f>
        <v>#REF!</v>
      </c>
      <c r="BE19" s="45" t="e">
        <f>#REF!/'[1]资源-钻石'!P12</f>
        <v>#REF!</v>
      </c>
    </row>
    <row r="20" spans="2:57" x14ac:dyDescent="0.15">
      <c r="C20" s="18"/>
      <c r="D20" s="18"/>
      <c r="E20" s="18"/>
      <c r="F20" s="18"/>
      <c r="J20" s="27">
        <v>13</v>
      </c>
      <c r="K20" s="62">
        <f>基础状态预期!C26</f>
        <v>65.075479910097457</v>
      </c>
      <c r="L20" s="50">
        <f t="shared" si="2"/>
        <v>5</v>
      </c>
      <c r="M20" s="50">
        <f t="shared" si="3"/>
        <v>16</v>
      </c>
      <c r="N20" s="50">
        <f t="shared" si="4"/>
        <v>24</v>
      </c>
      <c r="O20" s="53">
        <f>MIN(ROUND(AX20,0),F$5)</f>
        <v>1</v>
      </c>
      <c r="P20" s="58">
        <f>IF(L20=0,0,求节点(战法升星!D$32:D$38,战法升星!$C$32:$C$38,MAX(AU20/C$5,1)))</f>
        <v>6.5923816681192626</v>
      </c>
      <c r="Q20" s="58">
        <f>IF(M20=0,0,求节点(战法升星!E$32:E$38,战法升星!$C$32:$C$38,MAX(AV20/D$5,1)))</f>
        <v>5.0243667760195292</v>
      </c>
      <c r="R20" s="58">
        <f>IF(N20=0,0,求节点(战法升星!F$32:F$38,战法升星!$C$32:$C$38,MAX(AW20/E$5,1)))</f>
        <v>4.0551951954452345</v>
      </c>
      <c r="S20" s="58">
        <f>IF(O20=0,0,求节点(战法升星!G$32:G$38,战法升星!$C$32:$C$38,MAX(AX20/F$5,1)))</f>
        <v>3</v>
      </c>
      <c r="T20" s="50">
        <f>求节点(战法升星!$C$32:$C$38,战法升星!D$32:D$38,P20)</f>
        <v>50.956213379816404</v>
      </c>
      <c r="U20" s="50">
        <f>求节点(战法升星!$C$32:$C$38,战法升星!E$32:E$38,Q20)</f>
        <v>8.1949342081562335</v>
      </c>
      <c r="V20" s="50">
        <f>求节点(战法升星!$C$32:$C$38,战法升星!F$32:F$38,R20)</f>
        <v>2.1103903908904691</v>
      </c>
      <c r="W20" s="50">
        <f>求节点(战法升星!$C$32:$C$38,战法升星!G$32:G$38,S20)</f>
        <v>1</v>
      </c>
      <c r="X20" s="50">
        <f t="shared" si="8"/>
        <v>254.78106689908202</v>
      </c>
      <c r="Y20" s="50">
        <f t="shared" si="9"/>
        <v>131.11894733049974</v>
      </c>
      <c r="Z20" s="50">
        <f t="shared" si="10"/>
        <v>50.649369381371258</v>
      </c>
      <c r="AA20" s="50">
        <f t="shared" si="11"/>
        <v>1</v>
      </c>
      <c r="AB20" s="120">
        <f t="shared" si="12"/>
        <v>110759.47966885265</v>
      </c>
      <c r="AC20" s="110">
        <f t="shared" si="13"/>
        <v>0.2010133747228279</v>
      </c>
      <c r="AD20" s="22"/>
      <c r="AE20" s="22">
        <f t="shared" si="14"/>
        <v>439.27770155014144</v>
      </c>
      <c r="AF20" s="22">
        <f t="shared" si="15"/>
        <v>437.06315776833247</v>
      </c>
      <c r="AG20" s="22">
        <f t="shared" si="16"/>
        <v>422.07807817809385</v>
      </c>
      <c r="AH20" s="22" t="e">
        <f t="shared" si="17"/>
        <v>#DIV/0!</v>
      </c>
      <c r="AK20" s="152"/>
      <c r="AL20" s="117">
        <f>基础状态预期!D26</f>
        <v>90</v>
      </c>
      <c r="AM20" s="152">
        <f>求节点(信息索引!$D$4:$D$163,信息索引!$AX$4:$AX$163,$AL20)*$AM$4</f>
        <v>110201.10459970737</v>
      </c>
      <c r="AN20" s="117">
        <f t="shared" si="23"/>
        <v>35385.879617801198</v>
      </c>
      <c r="AO20" s="123">
        <f t="shared" si="18"/>
        <v>0.8</v>
      </c>
      <c r="AP20" s="123">
        <v>0.2</v>
      </c>
      <c r="AQ20" s="144">
        <f t="shared" si="19"/>
        <v>82.360816252834212</v>
      </c>
      <c r="AR20" s="144">
        <f t="shared" si="20"/>
        <v>42.10265679916062</v>
      </c>
      <c r="AS20" s="144">
        <f t="shared" si="21"/>
        <v>15.49377770209111</v>
      </c>
      <c r="AT20" s="144">
        <f t="shared" si="22"/>
        <v>0.38493857644946861</v>
      </c>
      <c r="AU20" s="117">
        <f>SUM(AQ$11:AQ20)</f>
        <v>254.78106689908194</v>
      </c>
      <c r="AV20" s="117">
        <f>SUM(AR$11:AR20)</f>
        <v>131.11894733049976</v>
      </c>
      <c r="AW20" s="117">
        <f>SUM(AS$11:AS20)</f>
        <v>50.649369381371258</v>
      </c>
      <c r="AX20" s="117">
        <f>SUM(AT$11:AT20)</f>
        <v>0.51377415737961318</v>
      </c>
      <c r="AZ20" s="27">
        <v>10</v>
      </c>
      <c r="BA20" s="45" t="e">
        <f>#REF!/'[1]资源-钻石'!L13</f>
        <v>#REF!</v>
      </c>
      <c r="BB20" s="45" t="e">
        <f>#REF!/'[1]资源-钻石'!M13</f>
        <v>#REF!</v>
      </c>
      <c r="BC20" s="45" t="e">
        <f>#REF!/'[1]资源-钻石'!N13</f>
        <v>#REF!</v>
      </c>
      <c r="BD20" s="45" t="e">
        <f>#REF!/'[1]资源-钻石'!O13</f>
        <v>#REF!</v>
      </c>
      <c r="BE20" s="45" t="e">
        <f>#REF!/'[1]资源-钻石'!P13</f>
        <v>#REF!</v>
      </c>
    </row>
    <row r="21" spans="2:57" x14ac:dyDescent="0.15">
      <c r="C21" s="112"/>
      <c r="D21" s="112"/>
      <c r="E21" s="112"/>
      <c r="F21" s="112"/>
      <c r="J21" s="27">
        <v>14</v>
      </c>
      <c r="K21" s="62">
        <f>基础状态预期!C27</f>
        <v>69.18336653741882</v>
      </c>
      <c r="L21" s="64">
        <f t="shared" si="2"/>
        <v>5</v>
      </c>
      <c r="M21" s="64">
        <f t="shared" si="3"/>
        <v>16</v>
      </c>
      <c r="N21" s="64">
        <f t="shared" si="4"/>
        <v>24</v>
      </c>
      <c r="O21" s="64">
        <f t="shared" si="5"/>
        <v>1</v>
      </c>
      <c r="P21" s="64">
        <f>IF(L21=0,0,求节点(战法升星!D$32:D$38,战法升星!$C$32:$C$38,MAX(AU21/C$5,1)))</f>
        <v>6.979217473159272</v>
      </c>
      <c r="Q21" s="64">
        <f>IF(M21=0,0,求节点(战法升星!E$32:E$38,战法升星!$C$32:$C$38,MAX(AV21/D$5,1)))</f>
        <v>5.2672959598066171</v>
      </c>
      <c r="R21" s="64">
        <f>IF(N21=0,0,求节点(战法升星!F$32:F$38,战法升星!$C$32:$C$38,MAX(AW21/E$5,1)))</f>
        <v>4.2624947656102155</v>
      </c>
      <c r="S21" s="64">
        <f>IF(O21=0,0,求节点(战法升星!G$32:G$38,战法升星!$C$32:$C$38,MAX(AX21/F$5,1)))</f>
        <v>3</v>
      </c>
      <c r="T21" s="64">
        <f>求节点(战法升星!$C$32:$C$38,战法升星!D$32:D$38,P21)</f>
        <v>63.334959141096704</v>
      </c>
      <c r="U21" s="64">
        <f>求节点(战法升星!$C$32:$C$38,战法升星!E$32:E$38,Q21)</f>
        <v>10.138367678452937</v>
      </c>
      <c r="V21" s="64">
        <f>求节点(战法升星!$C$32:$C$38,战法升星!F$32:F$38,R21)</f>
        <v>2.5249895312204309</v>
      </c>
      <c r="W21" s="64">
        <f>求节点(战法升星!$C$32:$C$38,战法升星!G$32:G$38,S21)</f>
        <v>1</v>
      </c>
      <c r="X21" s="64">
        <f t="shared" ref="X21:X26" si="24">IF(L21=0,0,同名需求(L21,T21,C$5))</f>
        <v>316.67479570548352</v>
      </c>
      <c r="Y21" s="64">
        <f t="shared" ref="Y21:Y26" si="25">IF(M21=0,0,同名需求(M21,U21,D$5))</f>
        <v>162.21388285524699</v>
      </c>
      <c r="Z21" s="64">
        <f t="shared" ref="Z21:Z26" si="26">IF(N21=0,0,同名需求(N21,V21,E$5))</f>
        <v>60.599748749290342</v>
      </c>
      <c r="AA21" s="64">
        <f t="shared" ref="AA21:AA26" si="27">IF(O21=0,0,同名需求(O21,W21,F$5))</f>
        <v>1</v>
      </c>
      <c r="AB21" s="120">
        <f t="shared" si="12"/>
        <v>137666.17756755278</v>
      </c>
      <c r="AC21" s="110">
        <f t="shared" si="13"/>
        <v>0.20195226849935155</v>
      </c>
      <c r="AD21" s="46"/>
      <c r="AE21" s="22">
        <f t="shared" ref="AE21:AE26" si="28">X21/C$4</f>
        <v>545.99102707841985</v>
      </c>
      <c r="AF21" s="22">
        <f t="shared" ref="AF21:AF26" si="29">Y21/D$4</f>
        <v>540.71294285082331</v>
      </c>
      <c r="AG21" s="22">
        <f t="shared" ref="AG21:AG26" si="30">Z21/E$4</f>
        <v>504.99790624408621</v>
      </c>
      <c r="AH21" s="22" t="e">
        <f t="shared" ref="AH21:AH26" si="31">AA21/F$4</f>
        <v>#DIV/0!</v>
      </c>
      <c r="AK21" s="152"/>
      <c r="AL21" s="117">
        <f>基础状态预期!D27</f>
        <v>120</v>
      </c>
      <c r="AM21" s="152">
        <f>求节点(信息索引!$D$4:$D$163,信息索引!$AX$4:$AX$163,$AL21)*$AM$4</f>
        <v>136335.36141040653</v>
      </c>
      <c r="AN21" s="117">
        <f t="shared" si="23"/>
        <v>26134.256810699168</v>
      </c>
      <c r="AO21" s="123">
        <f t="shared" si="18"/>
        <v>0.5</v>
      </c>
      <c r="AP21" s="123">
        <v>0.5</v>
      </c>
      <c r="AQ21" s="144">
        <f t="shared" si="19"/>
        <v>61.893728806401505</v>
      </c>
      <c r="AR21" s="144">
        <f t="shared" si="20"/>
        <v>31.094935524747164</v>
      </c>
      <c r="AS21" s="144">
        <f t="shared" si="21"/>
        <v>9.9503793679190924</v>
      </c>
      <c r="AT21" s="144">
        <f t="shared" si="22"/>
        <v>0.71074138342279236</v>
      </c>
      <c r="AU21" s="117">
        <f>SUM(AQ$11:AQ21)</f>
        <v>316.67479570548346</v>
      </c>
      <c r="AV21" s="117">
        <f>SUM(AR$11:AR21)</f>
        <v>162.21388285524694</v>
      </c>
      <c r="AW21" s="117">
        <f>SUM(AS$11:AS21)</f>
        <v>60.599748749290349</v>
      </c>
      <c r="AX21" s="117">
        <f>SUM(AT$11:AT21)</f>
        <v>1.2245155408024055</v>
      </c>
      <c r="AZ21" s="27">
        <v>11</v>
      </c>
      <c r="BA21" s="45" t="e">
        <f>#REF!/'[1]资源-钻石'!L14</f>
        <v>#REF!</v>
      </c>
      <c r="BB21" s="45" t="e">
        <f>#REF!/'[1]资源-钻石'!M14</f>
        <v>#REF!</v>
      </c>
      <c r="BC21" s="45" t="e">
        <f>#REF!/'[1]资源-钻石'!N14</f>
        <v>#REF!</v>
      </c>
      <c r="BD21" s="45" t="e">
        <f>#REF!/'[1]资源-钻石'!O14</f>
        <v>#REF!</v>
      </c>
      <c r="BE21" s="45" t="e">
        <f>#REF!/'[1]资源-钻石'!P14</f>
        <v>#REF!</v>
      </c>
    </row>
    <row r="22" spans="2:57" x14ac:dyDescent="0.15">
      <c r="B22" s="115" t="s">
        <v>170</v>
      </c>
      <c r="C22" s="120" t="s">
        <v>111</v>
      </c>
      <c r="D22" s="120" t="s">
        <v>110</v>
      </c>
      <c r="E22" s="120" t="s">
        <v>109</v>
      </c>
      <c r="F22" s="120" t="s">
        <v>183</v>
      </c>
      <c r="G22" s="112"/>
      <c r="J22" s="27">
        <v>15</v>
      </c>
      <c r="K22" s="62">
        <f>基础状态预期!C28</f>
        <v>72.375871759353331</v>
      </c>
      <c r="L22" s="64">
        <f t="shared" si="2"/>
        <v>5</v>
      </c>
      <c r="M22" s="64">
        <f t="shared" si="3"/>
        <v>16</v>
      </c>
      <c r="N22" s="64">
        <f t="shared" si="4"/>
        <v>24</v>
      </c>
      <c r="O22" s="64">
        <f t="shared" si="5"/>
        <v>3</v>
      </c>
      <c r="P22" s="64">
        <f>IF(L22=0,0,求节点(战法升星!D$32:D$38,战法升星!$C$32:$C$38,MAX(AU22/C$5,1)))</f>
        <v>7</v>
      </c>
      <c r="Q22" s="64">
        <f>IF(M22=0,0,求节点(战法升星!E$32:E$38,战法升星!$C$32:$C$38,MAX(AV22/D$5,1)))</f>
        <v>5.5088851577066489</v>
      </c>
      <c r="R22" s="64">
        <f>IF(N22=0,0,求节点(战法升星!F$32:F$38,战法升星!$C$32:$C$38,MAX(AW22/E$5,1)))</f>
        <v>4.4171118522662365</v>
      </c>
      <c r="S22" s="64">
        <f>IF(O22=0,0,求节点(战法升星!G$32:G$38,战法升星!$C$32:$C$38,MAX(AX22/F$5,1)))</f>
        <v>3</v>
      </c>
      <c r="T22" s="64">
        <f>求节点(战法升星!$C$32:$C$38,战法升星!D$32:D$38,P22)</f>
        <v>64</v>
      </c>
      <c r="U22" s="64">
        <f>求节点(战法升星!$C$32:$C$38,战法升星!E$32:E$38,Q22)</f>
        <v>12.071081261653191</v>
      </c>
      <c r="V22" s="64">
        <f>求节点(战法升星!$C$32:$C$38,战法升星!F$32:F$38,R22)</f>
        <v>2.834223704532473</v>
      </c>
      <c r="W22" s="64">
        <f>求节点(战法升星!$C$32:$C$38,战法升星!G$32:G$38,S22)</f>
        <v>1</v>
      </c>
      <c r="X22" s="64">
        <f t="shared" si="24"/>
        <v>320</v>
      </c>
      <c r="Y22" s="64">
        <f t="shared" si="25"/>
        <v>193.13730018645106</v>
      </c>
      <c r="Z22" s="64">
        <f t="shared" si="26"/>
        <v>68.021368908779351</v>
      </c>
      <c r="AA22" s="64">
        <f t="shared" si="27"/>
        <v>3</v>
      </c>
      <c r="AB22" s="120">
        <f t="shared" si="12"/>
        <v>162325.4628967059</v>
      </c>
      <c r="AC22" s="110">
        <f t="shared" si="13"/>
        <v>0.19999999999999996</v>
      </c>
      <c r="AD22" s="22"/>
      <c r="AE22" s="22">
        <f t="shared" si="28"/>
        <v>551.72413793103453</v>
      </c>
      <c r="AF22" s="22">
        <f t="shared" si="29"/>
        <v>643.7910006215036</v>
      </c>
      <c r="AG22" s="22">
        <f t="shared" si="30"/>
        <v>566.84474090649462</v>
      </c>
      <c r="AH22" s="22" t="e">
        <f t="shared" si="31"/>
        <v>#DIV/0!</v>
      </c>
      <c r="AK22" s="152"/>
      <c r="AL22" s="117">
        <f>基础状态预期!D28</f>
        <v>150</v>
      </c>
      <c r="AM22" s="152">
        <f>求节点(信息索引!$D$4:$D$163,信息索引!$AX$4:$AX$163,$AL22)*$AM$4</f>
        <v>162325.46289670593</v>
      </c>
      <c r="AN22" s="117">
        <f t="shared" si="23"/>
        <v>25990.101486299391</v>
      </c>
      <c r="AO22" s="123">
        <f t="shared" si="18"/>
        <v>0</v>
      </c>
      <c r="AP22" s="123">
        <v>1</v>
      </c>
      <c r="AQ22" s="144">
        <f t="shared" si="19"/>
        <v>63.319378344846619</v>
      </c>
      <c r="AR22" s="144">
        <f t="shared" si="20"/>
        <v>30.923417331204163</v>
      </c>
      <c r="AS22" s="144">
        <f t="shared" si="21"/>
        <v>7.4216201594889988</v>
      </c>
      <c r="AT22" s="144">
        <f t="shared" si="22"/>
        <v>1.4136419351407619</v>
      </c>
      <c r="AU22" s="117">
        <f>SUM(AQ$11:AQ22)</f>
        <v>379.99417405033006</v>
      </c>
      <c r="AV22" s="117">
        <f>SUM(AR$11:AR22)</f>
        <v>193.13730018645111</v>
      </c>
      <c r="AW22" s="117">
        <f>SUM(AS$11:AS22)</f>
        <v>68.021368908779351</v>
      </c>
      <c r="AX22" s="117">
        <f>SUM(AT$11:AT22)</f>
        <v>2.6381574759431672</v>
      </c>
      <c r="AZ22" s="27">
        <v>12</v>
      </c>
      <c r="BA22" s="45" t="e">
        <f>#REF!/'[1]资源-钻石'!L15</f>
        <v>#REF!</v>
      </c>
      <c r="BB22" s="45" t="e">
        <f>#REF!/'[1]资源-钻石'!M15</f>
        <v>#REF!</v>
      </c>
      <c r="BC22" s="45" t="e">
        <f>#REF!/'[1]资源-钻石'!N15</f>
        <v>#REF!</v>
      </c>
      <c r="BD22" s="45" t="e">
        <f>#REF!/'[1]资源-钻石'!O15</f>
        <v>#REF!</v>
      </c>
      <c r="BE22" s="45" t="e">
        <f>#REF!/'[1]资源-钻石'!P15</f>
        <v>#REF!</v>
      </c>
    </row>
    <row r="23" spans="2:57" x14ac:dyDescent="0.15">
      <c r="B23" s="115" t="s">
        <v>108</v>
      </c>
      <c r="C23" s="120">
        <f>1-SUM(D23:F23)</f>
        <v>0.61428571428571432</v>
      </c>
      <c r="D23" s="120">
        <v>0.3</v>
      </c>
      <c r="E23" s="120">
        <f>E4*0.6</f>
        <v>7.1999999999999995E-2</v>
      </c>
      <c r="F23" s="120">
        <f>(E4-E23)/3.5</f>
        <v>1.3714285714285715E-2</v>
      </c>
      <c r="J23" s="27">
        <v>16</v>
      </c>
      <c r="K23" s="62">
        <f>基础状态预期!C29</f>
        <v>74.998404927577795</v>
      </c>
      <c r="L23" s="64">
        <f t="shared" si="2"/>
        <v>5</v>
      </c>
      <c r="M23" s="64">
        <f t="shared" si="3"/>
        <v>16</v>
      </c>
      <c r="N23" s="64">
        <f t="shared" si="4"/>
        <v>24</v>
      </c>
      <c r="O23" s="64">
        <f t="shared" si="5"/>
        <v>4</v>
      </c>
      <c r="P23" s="64">
        <f>IF(L23=0,0,求节点(战法升星!D$32:D$38,战法升星!$C$32:$C$38,MAX(AU23/C$5,1)))</f>
        <v>7</v>
      </c>
      <c r="Q23" s="64">
        <f>IF(M23=0,0,求节点(战法升星!E$32:E$38,战法升星!$C$32:$C$38,MAX(AV23/D$5,1)))</f>
        <v>5.7505062793283592</v>
      </c>
      <c r="R23" s="64">
        <f>IF(N23=0,0,求节点(战法升星!F$32:F$38,战法升星!$C$32:$C$38,MAX(AW23/E$5,1)))</f>
        <v>4.571749370104131</v>
      </c>
      <c r="S23" s="64">
        <f>IF(O23=0,0,求节点(战法升星!G$32:G$38,战法升星!$C$32:$C$38,MAX(AX23/F$5,1)))</f>
        <v>3</v>
      </c>
      <c r="T23" s="64">
        <f>求节点(战法升星!$C$32:$C$38,战法升星!D$32:D$38,P23)</f>
        <v>64</v>
      </c>
      <c r="U23" s="64">
        <f>求节点(战法升星!$C$32:$C$38,战法升星!E$32:E$38,Q23)</f>
        <v>14.004050234626874</v>
      </c>
      <c r="V23" s="64">
        <f>求节点(战法升星!$C$32:$C$38,战法升星!F$32:F$38,R23)</f>
        <v>3.1434987402082619</v>
      </c>
      <c r="W23" s="64">
        <f>求节点(战法升星!$C$32:$C$38,战法升星!G$32:G$38,S23)</f>
        <v>1</v>
      </c>
      <c r="X23" s="64">
        <f t="shared" si="24"/>
        <v>320</v>
      </c>
      <c r="Y23" s="64">
        <f t="shared" si="25"/>
        <v>224.06480375402998</v>
      </c>
      <c r="Z23" s="64">
        <f t="shared" si="26"/>
        <v>75.443969764998286</v>
      </c>
      <c r="AA23" s="64">
        <f t="shared" si="27"/>
        <v>4</v>
      </c>
      <c r="AB23" s="120">
        <f t="shared" si="12"/>
        <v>188318.99872847041</v>
      </c>
      <c r="AC23" s="110">
        <f t="shared" si="13"/>
        <v>0.20000000000000007</v>
      </c>
      <c r="AD23" s="22"/>
      <c r="AE23" s="22">
        <f t="shared" si="28"/>
        <v>551.72413793103453</v>
      </c>
      <c r="AF23" s="22">
        <f t="shared" si="29"/>
        <v>746.88267918010001</v>
      </c>
      <c r="AG23" s="22">
        <f t="shared" si="30"/>
        <v>628.69974804165236</v>
      </c>
      <c r="AH23" s="22" t="e">
        <f t="shared" si="31"/>
        <v>#DIV/0!</v>
      </c>
      <c r="AK23" s="152"/>
      <c r="AL23" s="117">
        <f>基础状态预期!D29</f>
        <v>180</v>
      </c>
      <c r="AM23" s="152">
        <f>求节点(信息索引!$D$4:$D$163,信息索引!$AX$4:$AX$163,$AL23)*$AM$4</f>
        <v>188318.99872847035</v>
      </c>
      <c r="AN23" s="117">
        <f t="shared" si="23"/>
        <v>25993.535831764428</v>
      </c>
      <c r="AO23" s="123">
        <f t="shared" si="18"/>
        <v>0</v>
      </c>
      <c r="AP23" s="123">
        <v>1</v>
      </c>
      <c r="AQ23" s="144">
        <f t="shared" si="19"/>
        <v>63.327745400280484</v>
      </c>
      <c r="AR23" s="144">
        <f t="shared" si="20"/>
        <v>30.927503567578839</v>
      </c>
      <c r="AS23" s="144">
        <f t="shared" si="21"/>
        <v>7.4226008562189216</v>
      </c>
      <c r="AT23" s="144">
        <f t="shared" si="22"/>
        <v>1.4138287345178899</v>
      </c>
      <c r="AU23" s="117">
        <f>SUM(AQ$11:AQ23)</f>
        <v>443.32191945061055</v>
      </c>
      <c r="AV23" s="117">
        <f>SUM(AR$11:AR23)</f>
        <v>224.06480375402995</v>
      </c>
      <c r="AW23" s="117">
        <f>SUM(AS$11:AS23)</f>
        <v>75.443969764998272</v>
      </c>
      <c r="AX23" s="117">
        <f>SUM(AT$11:AT23)</f>
        <v>4.0519862104610569</v>
      </c>
      <c r="AZ23" s="27">
        <v>13</v>
      </c>
      <c r="BA23" s="45" t="e">
        <f>#REF!/'[1]资源-钻石'!L16</f>
        <v>#REF!</v>
      </c>
      <c r="BB23" s="45" t="e">
        <f>#REF!/'[1]资源-钻石'!M16</f>
        <v>#REF!</v>
      </c>
      <c r="BC23" s="45" t="e">
        <f>#REF!/'[1]资源-钻石'!N16</f>
        <v>#REF!</v>
      </c>
      <c r="BD23" s="45" t="e">
        <f>#REF!/'[1]资源-钻石'!O16</f>
        <v>#REF!</v>
      </c>
      <c r="BE23" s="45" t="e">
        <f>#REF!/'[1]资源-钻石'!P16</f>
        <v>#REF!</v>
      </c>
    </row>
    <row r="24" spans="2:57" x14ac:dyDescent="0.15">
      <c r="B24" s="116" t="s">
        <v>106</v>
      </c>
      <c r="C24" s="118">
        <f>SUMPRODUCT(C6:F6,C23:F23)</f>
        <v>234.40639999999996</v>
      </c>
      <c r="D24" s="112"/>
      <c r="E24" s="112"/>
      <c r="F24" s="18"/>
      <c r="J24" s="27">
        <v>17</v>
      </c>
      <c r="K24" s="62">
        <f>基础状态预期!C30</f>
        <v>77.875308029777003</v>
      </c>
      <c r="L24" s="64">
        <f t="shared" si="2"/>
        <v>5</v>
      </c>
      <c r="M24" s="64">
        <f t="shared" si="3"/>
        <v>16</v>
      </c>
      <c r="N24" s="64">
        <f t="shared" si="4"/>
        <v>24</v>
      </c>
      <c r="O24" s="64">
        <f t="shared" si="5"/>
        <v>6</v>
      </c>
      <c r="P24" s="64">
        <f>IF(L24=0,0,求节点(战法升星!D$32:D$38,战法升星!$C$32:$C$38,MAX(AU24/C$5,1)))</f>
        <v>7</v>
      </c>
      <c r="Q24" s="64">
        <f>IF(M24=0,0,求节点(战法升星!E$32:E$38,战法升星!$C$32:$C$38,MAX(AV24/D$5,1)))</f>
        <v>6.0693694094527579</v>
      </c>
      <c r="R24" s="64">
        <f>IF(N24=0,0,求节点(战法升星!F$32:F$38,战法升星!$C$32:$C$38,MAX(AW24/E$5,1)))</f>
        <v>4.8202181954335108</v>
      </c>
      <c r="S24" s="64">
        <f>IF(O24=0,0,求节点(战法升星!G$32:G$38,战法升星!$C$32:$C$38,MAX(AX24/F$5,1)))</f>
        <v>3</v>
      </c>
      <c r="T24" s="64">
        <f>求节点(战法升星!$C$32:$C$38,战法升星!D$32:D$38,P24)</f>
        <v>64</v>
      </c>
      <c r="U24" s="64">
        <f>求节点(战法升星!$C$32:$C$38,战法升星!E$32:E$38,Q24)</f>
        <v>17.109910551244127</v>
      </c>
      <c r="V24" s="64">
        <f>求节点(战法升星!$C$32:$C$38,战法升星!F$32:F$38,R24)</f>
        <v>3.6404363908670216</v>
      </c>
      <c r="W24" s="64">
        <f>求节点(战法升星!$C$32:$C$38,战法升星!G$32:G$38,S24)</f>
        <v>1</v>
      </c>
      <c r="X24" s="64">
        <f t="shared" si="24"/>
        <v>320</v>
      </c>
      <c r="Y24" s="64">
        <f t="shared" si="25"/>
        <v>273.75856881990603</v>
      </c>
      <c r="Z24" s="64">
        <f t="shared" si="26"/>
        <v>87.370473380808519</v>
      </c>
      <c r="AA24" s="64">
        <f t="shared" si="27"/>
        <v>6</v>
      </c>
      <c r="AB24" s="120">
        <f t="shared" si="12"/>
        <v>230084.9518075037</v>
      </c>
      <c r="AC24" s="110">
        <f t="shared" si="13"/>
        <v>0.20000000000000009</v>
      </c>
      <c r="AD24" s="46"/>
      <c r="AE24" s="22">
        <f t="shared" si="28"/>
        <v>551.72413793103453</v>
      </c>
      <c r="AF24" s="22">
        <f t="shared" si="29"/>
        <v>912.52856273302018</v>
      </c>
      <c r="AG24" s="22">
        <f t="shared" si="30"/>
        <v>728.08727817340434</v>
      </c>
      <c r="AH24" s="22" t="e">
        <f t="shared" si="31"/>
        <v>#DIV/0!</v>
      </c>
      <c r="AK24" s="152"/>
      <c r="AL24" s="117">
        <f>基础状态预期!D30</f>
        <v>220</v>
      </c>
      <c r="AM24" s="152">
        <f>求节点(信息索引!$D$4:$D$163,信息索引!$AX$4:$AX$163,$AL24)*$AM$4</f>
        <v>230084.95180750359</v>
      </c>
      <c r="AN24" s="117">
        <f t="shared" si="23"/>
        <v>41765.953079033236</v>
      </c>
      <c r="AO24" s="123">
        <f t="shared" si="18"/>
        <v>0</v>
      </c>
      <c r="AP24" s="123">
        <v>1</v>
      </c>
      <c r="AQ24" s="144">
        <f t="shared" si="19"/>
        <v>101.75389989679368</v>
      </c>
      <c r="AR24" s="144">
        <f t="shared" si="20"/>
        <v>49.693765065875986</v>
      </c>
      <c r="AS24" s="144">
        <f t="shared" si="21"/>
        <v>11.926503615810235</v>
      </c>
      <c r="AT24" s="144">
        <f t="shared" si="22"/>
        <v>2.2717149744400453</v>
      </c>
      <c r="AU24" s="117">
        <f>SUM(AQ$11:AQ24)</f>
        <v>545.07581934740426</v>
      </c>
      <c r="AV24" s="117">
        <f>SUM(AR$11:AR24)</f>
        <v>273.75856881990592</v>
      </c>
      <c r="AW24" s="117">
        <f>SUM(AS$11:AS24)</f>
        <v>87.370473380808505</v>
      </c>
      <c r="AX24" s="117">
        <f>SUM(AT$11:AT24)</f>
        <v>6.3237011849011022</v>
      </c>
      <c r="AZ24" s="27">
        <v>14</v>
      </c>
      <c r="BA24" s="45" t="e">
        <f>#REF!/'[1]资源-钻石'!L17</f>
        <v>#REF!</v>
      </c>
      <c r="BB24" s="45" t="e">
        <f>#REF!/'[1]资源-钻石'!M17</f>
        <v>#REF!</v>
      </c>
      <c r="BC24" s="45" t="e">
        <f>#REF!/'[1]资源-钻石'!N17</f>
        <v>#REF!</v>
      </c>
      <c r="BD24" s="45" t="e">
        <f>#REF!/'[1]资源-钻石'!O17</f>
        <v>#REF!</v>
      </c>
      <c r="BE24" s="45" t="e">
        <f>#REF!/'[1]资源-钻石'!P17</f>
        <v>#REF!</v>
      </c>
    </row>
    <row r="25" spans="2:57" x14ac:dyDescent="0.15">
      <c r="C25" s="112"/>
      <c r="D25" s="112"/>
      <c r="E25" s="112"/>
      <c r="F25" s="18"/>
      <c r="J25" s="27">
        <v>18</v>
      </c>
      <c r="K25" s="62">
        <f>基础状态预期!C31</f>
        <v>80.272123558064706</v>
      </c>
      <c r="L25" s="64">
        <f t="shared" si="2"/>
        <v>5</v>
      </c>
      <c r="M25" s="64">
        <f t="shared" si="3"/>
        <v>16</v>
      </c>
      <c r="N25" s="64">
        <f t="shared" si="4"/>
        <v>24</v>
      </c>
      <c r="O25" s="64">
        <f t="shared" si="5"/>
        <v>8</v>
      </c>
      <c r="P25" s="64">
        <f>IF(L25=0,0,求节点(战法升星!D$32:D$38,战法升星!$C$32:$C$38,MAX(AU25/C$5,1)))</f>
        <v>7</v>
      </c>
      <c r="Q25" s="64">
        <f>IF(M25=0,0,求节点(战法升星!E$32:E$38,战法升星!$C$32:$C$38,MAX(AV25/D$5,1)))</f>
        <v>6.2635016411021747</v>
      </c>
      <c r="R25" s="64">
        <f>IF(N25=0,0,求节点(战法升星!F$32:F$38,战法升星!$C$32:$C$38,MAX(AW25/E$5,1)))</f>
        <v>5.0343537259723821</v>
      </c>
      <c r="S25" s="64">
        <f>IF(O25=0,0,求节点(战法升星!G$32:G$38,战法升星!$C$32:$C$38,MAX(AX25/F$5,1)))</f>
        <v>3.0744503698397847</v>
      </c>
      <c r="T25" s="64">
        <f>求节点(战法升星!$C$32:$C$38,战法升星!D$32:D$38,P25)</f>
        <v>64</v>
      </c>
      <c r="U25" s="64">
        <f>求节点(战法升星!$C$32:$C$38,战法升星!E$32:E$38,Q25)</f>
        <v>20.216026257634795</v>
      </c>
      <c r="V25" s="64">
        <f>求节点(战法升星!$C$32:$C$38,战法升星!F$32:F$38,R25)</f>
        <v>4.1374149038895283</v>
      </c>
      <c r="W25" s="64">
        <f>求节点(战法升星!$C$32:$C$38,战法升星!G$32:G$38,S25)</f>
        <v>1.0744503698397847</v>
      </c>
      <c r="X25" s="64">
        <f t="shared" si="24"/>
        <v>320</v>
      </c>
      <c r="Y25" s="64">
        <f t="shared" si="25"/>
        <v>323.45642012215671</v>
      </c>
      <c r="Z25" s="64">
        <f t="shared" si="26"/>
        <v>99.297957693348678</v>
      </c>
      <c r="AA25" s="64">
        <f t="shared" si="27"/>
        <v>8.5956029587182776</v>
      </c>
      <c r="AB25" s="120">
        <f t="shared" si="12"/>
        <v>271854.33923200198</v>
      </c>
      <c r="AC25" s="110">
        <f t="shared" si="13"/>
        <v>0.20000000000000007</v>
      </c>
      <c r="AD25" s="22"/>
      <c r="AE25" s="22">
        <f t="shared" si="28"/>
        <v>551.72413793103453</v>
      </c>
      <c r="AF25" s="22">
        <f t="shared" si="29"/>
        <v>1078.1880670738558</v>
      </c>
      <c r="AG25" s="22">
        <f t="shared" si="30"/>
        <v>827.48298077790571</v>
      </c>
      <c r="AH25" s="22" t="e">
        <f t="shared" si="31"/>
        <v>#DIV/0!</v>
      </c>
      <c r="AK25" s="152"/>
      <c r="AL25" s="117">
        <f>基础状态预期!D31</f>
        <v>260</v>
      </c>
      <c r="AM25" s="152">
        <f>求节点(信息索引!$D$4:$D$163,信息索引!$AX$4:$AX$163,$AL25)*$AM$4</f>
        <v>271854.33923200192</v>
      </c>
      <c r="AN25" s="117">
        <f t="shared" si="23"/>
        <v>41769.387424498331</v>
      </c>
      <c r="AO25" s="123">
        <f t="shared" si="18"/>
        <v>0</v>
      </c>
      <c r="AP25" s="123">
        <v>1</v>
      </c>
      <c r="AQ25" s="144">
        <f t="shared" si="19"/>
        <v>101.76226695222769</v>
      </c>
      <c r="AR25" s="144">
        <f t="shared" si="20"/>
        <v>49.697851302250726</v>
      </c>
      <c r="AS25" s="144">
        <f t="shared" si="21"/>
        <v>11.927484312540175</v>
      </c>
      <c r="AT25" s="144">
        <f t="shared" si="22"/>
        <v>2.2719017738171763</v>
      </c>
      <c r="AU25" s="117">
        <f>SUM(AQ$11:AQ25)</f>
        <v>646.83808629963198</v>
      </c>
      <c r="AV25" s="117">
        <f>SUM(AR$11:AR25)</f>
        <v>323.45642012215666</v>
      </c>
      <c r="AW25" s="117">
        <f>SUM(AS$11:AS25)</f>
        <v>99.297957693348678</v>
      </c>
      <c r="AX25" s="117">
        <f>SUM(AT$11:AT25)</f>
        <v>8.5956029587182776</v>
      </c>
      <c r="AZ25" s="27">
        <v>15</v>
      </c>
      <c r="BA25" s="45" t="e">
        <f>#REF!/'[1]资源-钻石'!L18</f>
        <v>#REF!</v>
      </c>
      <c r="BB25" s="45" t="e">
        <f>#REF!/'[1]资源-钻石'!M18</f>
        <v>#REF!</v>
      </c>
      <c r="BC25" s="45" t="e">
        <f>#REF!/'[1]资源-钻石'!N18</f>
        <v>#REF!</v>
      </c>
      <c r="BD25" s="45" t="e">
        <f>#REF!/'[1]资源-钻石'!O18</f>
        <v>#REF!</v>
      </c>
      <c r="BE25" s="45" t="e">
        <f>#REF!/'[1]资源-钻石'!P18</f>
        <v>#REF!</v>
      </c>
    </row>
    <row r="26" spans="2:57" x14ac:dyDescent="0.15">
      <c r="C26" s="112"/>
      <c r="D26" s="112"/>
      <c r="E26" s="18"/>
      <c r="G26" s="18"/>
      <c r="J26" s="27">
        <v>19</v>
      </c>
      <c r="K26" s="62">
        <f>基础状态预期!C32</f>
        <v>82.328492296001457</v>
      </c>
      <c r="L26" s="64">
        <f t="shared" si="2"/>
        <v>5</v>
      </c>
      <c r="M26" s="64">
        <f t="shared" si="3"/>
        <v>16</v>
      </c>
      <c r="N26" s="64">
        <f t="shared" si="4"/>
        <v>24</v>
      </c>
      <c r="O26" s="64">
        <f t="shared" si="5"/>
        <v>8</v>
      </c>
      <c r="P26" s="64">
        <f>IF(L26=0,0,求节点(战法升星!D$32:D$38,战法升星!$C$32:$C$38,MAX(AU26/C$5,1)))</f>
        <v>7</v>
      </c>
      <c r="Q26" s="64">
        <f>IF(M26=0,0,求节点(战法升星!E$32:E$38,战法升星!$C$32:$C$38,MAX(AV26/D$5,1)))</f>
        <v>6.4576338727515914</v>
      </c>
      <c r="R26" s="64">
        <f>IF(N26=0,0,求节点(战法升星!F$32:F$38,战法升星!$C$32:$C$38,MAX(AW26/E$5,1)))</f>
        <v>5.1585983542280092</v>
      </c>
      <c r="S26" s="64">
        <f>IF(O26=0,0,求节点(战法升星!G$32:G$38,战法升星!$C$32:$C$38,MAX(AX26/F$5,1)))</f>
        <v>3.3584380915669318</v>
      </c>
      <c r="T26" s="64">
        <f>求节点(战法升星!$C$32:$C$38,战法升星!D$32:D$38,P26)</f>
        <v>64</v>
      </c>
      <c r="U26" s="64">
        <f>求节点(战法升星!$C$32:$C$38,战法升星!E$32:E$38,Q26)</f>
        <v>23.322141964025462</v>
      </c>
      <c r="V26" s="64">
        <f>求节点(战法升星!$C$32:$C$38,战法升星!F$32:F$38,R26)</f>
        <v>4.6343934169120367</v>
      </c>
      <c r="W26" s="64">
        <f>求节点(战法升星!$C$32:$C$38,战法升星!G$32:G$38,S26)</f>
        <v>1.3584380915669318</v>
      </c>
      <c r="X26" s="64">
        <f t="shared" si="24"/>
        <v>320</v>
      </c>
      <c r="Y26" s="64">
        <f t="shared" si="25"/>
        <v>373.1542714244074</v>
      </c>
      <c r="Z26" s="64">
        <f t="shared" si="26"/>
        <v>111.22544200588888</v>
      </c>
      <c r="AA26" s="64">
        <f t="shared" si="27"/>
        <v>10.867504732535455</v>
      </c>
      <c r="AB26" s="120">
        <f t="shared" si="12"/>
        <v>313623.72665650025</v>
      </c>
      <c r="AC26" s="110">
        <f t="shared" si="13"/>
        <v>0.2</v>
      </c>
      <c r="AD26" s="22"/>
      <c r="AE26" s="22">
        <f t="shared" si="28"/>
        <v>551.72413793103453</v>
      </c>
      <c r="AF26" s="22">
        <f t="shared" si="29"/>
        <v>1243.8475714146914</v>
      </c>
      <c r="AG26" s="22">
        <f t="shared" si="30"/>
        <v>926.87868338240742</v>
      </c>
      <c r="AH26" s="22" t="e">
        <f t="shared" si="31"/>
        <v>#DIV/0!</v>
      </c>
      <c r="AK26" s="152"/>
      <c r="AL26" s="117">
        <f>基础状态预期!D32</f>
        <v>300</v>
      </c>
      <c r="AM26" s="152">
        <f>求节点(信息索引!$D$4:$D$163,信息索引!$AX$4:$AX$163,$AL26)*$AM$4</f>
        <v>313623.72665650025</v>
      </c>
      <c r="AN26" s="117">
        <f t="shared" si="23"/>
        <v>41769.387424498331</v>
      </c>
      <c r="AO26" s="123">
        <f t="shared" si="18"/>
        <v>0</v>
      </c>
      <c r="AP26" s="123">
        <v>1</v>
      </c>
      <c r="AQ26" s="144">
        <f t="shared" si="19"/>
        <v>101.76226695222769</v>
      </c>
      <c r="AR26" s="144">
        <f t="shared" si="20"/>
        <v>49.697851302250726</v>
      </c>
      <c r="AS26" s="144">
        <f t="shared" si="21"/>
        <v>11.927484312540175</v>
      </c>
      <c r="AT26" s="144">
        <f t="shared" si="22"/>
        <v>2.2719017738171763</v>
      </c>
      <c r="AU26" s="117">
        <f>SUM(AQ$11:AQ26)</f>
        <v>748.6003532518597</v>
      </c>
      <c r="AV26" s="117">
        <f>SUM(AR$11:AR26)</f>
        <v>373.1542714244074</v>
      </c>
      <c r="AW26" s="117">
        <f>SUM(AS$11:AS26)</f>
        <v>111.22544200588885</v>
      </c>
      <c r="AX26" s="117">
        <f>SUM(AT$11:AT26)</f>
        <v>10.867504732535455</v>
      </c>
      <c r="AZ26" s="27">
        <v>16</v>
      </c>
      <c r="BA26" s="45" t="e">
        <f>#REF!/'[1]资源-钻石'!L19</f>
        <v>#REF!</v>
      </c>
      <c r="BB26" s="45" t="e">
        <f>#REF!/'[1]资源-钻石'!M19</f>
        <v>#REF!</v>
      </c>
      <c r="BC26" s="45" t="e">
        <f>#REF!/'[1]资源-钻石'!N19</f>
        <v>#REF!</v>
      </c>
      <c r="BD26" s="45" t="e">
        <f>#REF!/'[1]资源-钻石'!O19</f>
        <v>#REF!</v>
      </c>
      <c r="BE26" s="45" t="e">
        <f>#REF!/'[1]资源-钻石'!P19</f>
        <v>#REF!</v>
      </c>
    </row>
    <row r="27" spans="2:57" x14ac:dyDescent="0.15">
      <c r="C27" s="112"/>
      <c r="D27" s="112"/>
      <c r="E27" s="112"/>
      <c r="F27" s="112"/>
      <c r="J27" s="27">
        <v>20</v>
      </c>
      <c r="K27" s="132">
        <f>基础状态预期!C33</f>
        <v>84.132234338875293</v>
      </c>
      <c r="L27" s="134">
        <f t="shared" ref="L27:L49" si="32">MIN(ROUND(AU27,0),C$5)</f>
        <v>5</v>
      </c>
      <c r="M27" s="134">
        <f t="shared" ref="M27:M49" si="33">MIN(ROUND(AV27,0),D$5)</f>
        <v>16</v>
      </c>
      <c r="N27" s="134">
        <f t="shared" ref="N27:N49" si="34">MIN(ROUND(AW27,0),E$5)</f>
        <v>24</v>
      </c>
      <c r="O27" s="134">
        <f t="shared" ref="O27:O49" si="35">MIN(ROUND(AX27,0),F$5)</f>
        <v>8</v>
      </c>
      <c r="P27" s="134">
        <f>IF(L27=0,0,求节点(战法升星!D$32:D$38,战法升星!$C$32:$C$38,MAX(AU27/C$5,1)))</f>
        <v>7</v>
      </c>
      <c r="Q27" s="134">
        <f>IF(M27=0,0,求节点(战法升星!E$32:E$38,战法升星!$C$32:$C$38,MAX(AV27/D$5,1)))</f>
        <v>6.6507241261253913</v>
      </c>
      <c r="R27" s="134">
        <f>IF(N27=0,0,求节点(战法升星!F$32:F$38,战法升星!$C$32:$C$38,MAX(AW27/E$5,1)))</f>
        <v>5.2821761163872409</v>
      </c>
      <c r="S27" s="134">
        <f>IF(O27=0,0,求节点(战法升星!G$32:G$38,战法升星!$C$32:$C$38,MAX(AX27/F$5,1)))</f>
        <v>3.6409015479308913</v>
      </c>
      <c r="T27" s="134">
        <f>求节点(战法升星!$C$32:$C$38,战法升星!D$32:D$38,P27)</f>
        <v>64</v>
      </c>
      <c r="U27" s="134">
        <f>求节点(战法升星!$C$32:$C$38,战法升星!E$32:E$38,Q27)</f>
        <v>26.411586018006261</v>
      </c>
      <c r="V27" s="134">
        <f>求节点(战法升星!$C$32:$C$38,战法升星!F$32:F$38,R27)</f>
        <v>5.1287044655489638</v>
      </c>
      <c r="W27" s="134">
        <f>求节点(战法升星!$C$32:$C$38,战法升星!G$32:G$38,S27)</f>
        <v>1.6409015479308913</v>
      </c>
      <c r="X27" s="134">
        <f t="shared" ref="X27:X49" si="36">IF(L27=0,0,同名需求(L27,T27,C$5))</f>
        <v>320</v>
      </c>
      <c r="Y27" s="134">
        <f t="shared" ref="Y27:Y49" si="37">IF(M27=0,0,同名需求(M27,U27,D$5))</f>
        <v>422.58537628810018</v>
      </c>
      <c r="Z27" s="134">
        <f t="shared" ref="Z27:Z49" si="38">IF(N27=0,0,同名需求(N27,V27,E$5))</f>
        <v>123.08890717317513</v>
      </c>
      <c r="AA27" s="134">
        <f t="shared" ref="AA27:AA49" si="39">IF(O27=0,0,同名需求(O27,W27,F$5))</f>
        <v>13.12721238344713</v>
      </c>
      <c r="AB27" s="134">
        <f t="shared" ref="AB27:AB49" si="40">MAX(X27/C$4,Y27/D$4,Z27/E$4)*$C$7</f>
        <v>355168.92259093857</v>
      </c>
      <c r="AC27" s="134">
        <f t="shared" ref="AC27:AC49" si="41">AB27/AM27*$AM$4</f>
        <v>0.19999999999999998</v>
      </c>
      <c r="AD27" s="22"/>
      <c r="AE27" s="22">
        <f t="shared" ref="AE27:AE49" si="42">X27/C$4</f>
        <v>551.72413793103453</v>
      </c>
      <c r="AF27" s="22">
        <f t="shared" ref="AF27:AF49" si="43">Y27/D$4</f>
        <v>1408.617920960334</v>
      </c>
      <c r="AG27" s="22">
        <f t="shared" ref="AG27:AG49" si="44">Z27/E$4</f>
        <v>1025.7408931097928</v>
      </c>
      <c r="AH27" s="22" t="e">
        <f t="shared" ref="AH27:AH49" si="45">AA27/F$4</f>
        <v>#DIV/0!</v>
      </c>
      <c r="AK27" s="152"/>
      <c r="AL27" s="131">
        <f>基础状态预期!D33</f>
        <v>340</v>
      </c>
      <c r="AM27" s="152">
        <f>求节点(信息索引!$D$4:$D$163,信息索引!$AX$4:$AX$163,$AL27)*$AM$4</f>
        <v>355168.92259093863</v>
      </c>
      <c r="AN27" s="131">
        <f t="shared" ref="AN27:AN49" si="46">AM27-AM26</f>
        <v>41545.195934438379</v>
      </c>
      <c r="AO27" s="123">
        <f t="shared" ref="AO27:AO49" si="47">1-AP27</f>
        <v>0</v>
      </c>
      <c r="AP27" s="123">
        <v>1</v>
      </c>
      <c r="AQ27" s="144">
        <f t="shared" si="19"/>
        <v>101.21607186375203</v>
      </c>
      <c r="AR27" s="144">
        <f t="shared" si="20"/>
        <v>49.431104863692845</v>
      </c>
      <c r="AS27" s="144">
        <f t="shared" si="21"/>
        <v>11.863465167286282</v>
      </c>
      <c r="AT27" s="144">
        <f t="shared" si="22"/>
        <v>2.2597076509116731</v>
      </c>
      <c r="AU27" s="131">
        <f>SUM(AQ$11:AQ27)</f>
        <v>849.81642511561176</v>
      </c>
      <c r="AV27" s="131">
        <f>SUM(AR$11:AR27)</f>
        <v>422.58537628810024</v>
      </c>
      <c r="AW27" s="131">
        <f>SUM(AS$11:AS27)</f>
        <v>123.08890717317513</v>
      </c>
      <c r="AX27" s="131">
        <f>SUM(AT$11:AT27)</f>
        <v>13.127212383447128</v>
      </c>
      <c r="AY27" s="131"/>
      <c r="AZ27" s="27">
        <v>17</v>
      </c>
      <c r="BA27" s="45" t="e">
        <f>#REF!/'[1]资源-钻石'!L20</f>
        <v>#REF!</v>
      </c>
      <c r="BB27" s="45" t="e">
        <f>#REF!/'[1]资源-钻石'!M20</f>
        <v>#REF!</v>
      </c>
      <c r="BC27" s="45" t="e">
        <f>#REF!/'[1]资源-钻石'!N20</f>
        <v>#REF!</v>
      </c>
      <c r="BD27" s="45" t="e">
        <f>#REF!/'[1]资源-钻石'!O20</f>
        <v>#REF!</v>
      </c>
      <c r="BE27" s="45" t="e">
        <f>#REF!/'[1]资源-钻石'!P20</f>
        <v>#REF!</v>
      </c>
    </row>
    <row r="28" spans="2:57" x14ac:dyDescent="0.15">
      <c r="J28" s="27">
        <v>21</v>
      </c>
      <c r="K28" s="132">
        <f>基础状态预期!C34</f>
        <v>86.465948248806328</v>
      </c>
      <c r="L28" s="134">
        <f t="shared" si="32"/>
        <v>5</v>
      </c>
      <c r="M28" s="134">
        <f t="shared" si="33"/>
        <v>16</v>
      </c>
      <c r="N28" s="134">
        <f t="shared" si="34"/>
        <v>24</v>
      </c>
      <c r="O28" s="134">
        <f t="shared" si="35"/>
        <v>8</v>
      </c>
      <c r="P28" s="134">
        <f>IF(L28=0,0,求节点(战法升星!D$32:D$38,战法升星!$C$32:$C$38,MAX(AU28/C$5,1)))</f>
        <v>7</v>
      </c>
      <c r="Q28" s="134">
        <f>IF(M28=0,0,求节点(战法升星!E$32:E$38,战法升星!$C$32:$C$38,MAX(AV28/D$5,1)))</f>
        <v>6.9069353392003192</v>
      </c>
      <c r="R28" s="134">
        <f>IF(N28=0,0,求节点(战法升星!F$32:F$38,战法升星!$C$32:$C$38,MAX(AW28/E$5,1)))</f>
        <v>5.4461512927551947</v>
      </c>
      <c r="S28" s="134">
        <f>IF(O28=0,0,求节点(战法升星!G$32:G$38,战法升星!$C$32:$C$38,MAX(AX28/F$5,1)))</f>
        <v>4.0078509755288216</v>
      </c>
      <c r="T28" s="134">
        <f>求节点(战法升星!$C$32:$C$38,战法升星!D$32:D$38,P28)</f>
        <v>64</v>
      </c>
      <c r="U28" s="134">
        <f>求节点(战法升星!$C$32:$C$38,战法升星!E$32:E$38,Q28)</f>
        <v>30.510965427205107</v>
      </c>
      <c r="V28" s="134">
        <f>求节点(战法升星!$C$32:$C$38,战法升星!F$32:F$38,R28)</f>
        <v>5.7846051710207789</v>
      </c>
      <c r="W28" s="134">
        <f>求节点(战法升星!$C$32:$C$38,战法升星!G$32:G$38,S28)</f>
        <v>2.0157019510576433</v>
      </c>
      <c r="X28" s="134">
        <f t="shared" si="36"/>
        <v>320</v>
      </c>
      <c r="Y28" s="134">
        <f t="shared" si="37"/>
        <v>488.17544683528172</v>
      </c>
      <c r="Z28" s="134">
        <f t="shared" si="38"/>
        <v>138.83052410449869</v>
      </c>
      <c r="AA28" s="134">
        <f t="shared" si="39"/>
        <v>16.125615608461146</v>
      </c>
      <c r="AB28" s="134">
        <f t="shared" si="40"/>
        <v>410295.19055015978</v>
      </c>
      <c r="AC28" s="134">
        <f t="shared" si="41"/>
        <v>0.20000000000000007</v>
      </c>
      <c r="AD28" s="22"/>
      <c r="AE28" s="22">
        <f t="shared" si="42"/>
        <v>551.72413793103453</v>
      </c>
      <c r="AF28" s="22">
        <f t="shared" si="43"/>
        <v>1627.2514894509391</v>
      </c>
      <c r="AG28" s="22">
        <f t="shared" si="44"/>
        <v>1156.9210342041558</v>
      </c>
      <c r="AH28" s="22" t="e">
        <f t="shared" si="45"/>
        <v>#DIV/0!</v>
      </c>
      <c r="AK28" s="152"/>
      <c r="AL28" s="131">
        <f>基础状态预期!D34</f>
        <v>400</v>
      </c>
      <c r="AM28" s="152">
        <f>求节点(信息索引!$D$4:$D$163,信息索引!$AX$4:$AX$163,$AL28)*$AM$4</f>
        <v>410295.19055015972</v>
      </c>
      <c r="AN28" s="131">
        <f t="shared" si="46"/>
        <v>55126.267959221092</v>
      </c>
      <c r="AO28" s="123">
        <f t="shared" si="47"/>
        <v>0</v>
      </c>
      <c r="AP28" s="123">
        <v>1</v>
      </c>
      <c r="AQ28" s="144">
        <f t="shared" si="19"/>
        <v>134.30347778708582</v>
      </c>
      <c r="AR28" s="144">
        <f t="shared" si="20"/>
        <v>65.59007054718144</v>
      </c>
      <c r="AS28" s="144">
        <f t="shared" si="21"/>
        <v>15.741616931323545</v>
      </c>
      <c r="AT28" s="144">
        <f t="shared" si="22"/>
        <v>2.9984032250140089</v>
      </c>
      <c r="AU28" s="131">
        <f>SUM(AQ$11:AQ28)</f>
        <v>984.11990290269762</v>
      </c>
      <c r="AV28" s="131">
        <f>SUM(AR$11:AR28)</f>
        <v>488.17544683528166</v>
      </c>
      <c r="AW28" s="131">
        <f>SUM(AS$11:AS28)</f>
        <v>138.83052410449866</v>
      </c>
      <c r="AX28" s="131">
        <f>SUM(AT$11:AT28)</f>
        <v>16.125615608461139</v>
      </c>
      <c r="AY28" s="131"/>
      <c r="AZ28" s="27">
        <v>18</v>
      </c>
      <c r="BA28" s="45" t="e">
        <f>#REF!/'[1]资源-钻石'!L21</f>
        <v>#REF!</v>
      </c>
      <c r="BB28" s="45" t="e">
        <f>#REF!/'[1]资源-钻石'!M21</f>
        <v>#REF!</v>
      </c>
      <c r="BC28" s="45" t="e">
        <f>#REF!/'[1]资源-钻石'!N21</f>
        <v>#REF!</v>
      </c>
      <c r="BD28" s="45" t="e">
        <f>#REF!/'[1]资源-钻石'!O21</f>
        <v>#REF!</v>
      </c>
      <c r="BE28" s="45" t="e">
        <f>#REF!/'[1]资源-钻石'!P21</f>
        <v>#REF!</v>
      </c>
    </row>
    <row r="29" spans="2:57" x14ac:dyDescent="0.15">
      <c r="C29" s="113"/>
      <c r="D29" s="113"/>
      <c r="E29" s="113"/>
      <c r="F29" s="113"/>
      <c r="J29" s="27">
        <v>22</v>
      </c>
      <c r="K29" s="132">
        <f>基础状态预期!C35</f>
        <v>90.244911202258237</v>
      </c>
      <c r="L29" s="134">
        <f t="shared" si="32"/>
        <v>5</v>
      </c>
      <c r="M29" s="134">
        <f t="shared" si="33"/>
        <v>16</v>
      </c>
      <c r="N29" s="134">
        <f t="shared" si="34"/>
        <v>24</v>
      </c>
      <c r="O29" s="134">
        <f t="shared" si="35"/>
        <v>8</v>
      </c>
      <c r="P29" s="134">
        <f>IF(L29=0,0,求节点(战法升星!D$32:D$38,战法升星!$C$32:$C$38,MAX(AU29/C$5,1)))</f>
        <v>7</v>
      </c>
      <c r="Q29" s="134">
        <f>IF(M29=0,0,求节点(战法升星!E$32:E$38,战法升星!$C$32:$C$38,MAX(AV29/D$5,1)))</f>
        <v>7</v>
      </c>
      <c r="R29" s="134">
        <f>IF(N29=0,0,求节点(战法升星!F$32:F$38,战法升星!$C$32:$C$38,MAX(AW29/E$5,1)))</f>
        <v>5.7116748919175917</v>
      </c>
      <c r="S29" s="134">
        <f>IF(O29=0,0,求节点(战法升星!G$32:G$38,战法升星!$C$32:$C$38,MAX(AX29/F$5,1)))</f>
        <v>4.3113065174287035</v>
      </c>
      <c r="T29" s="134">
        <f>求节点(战法升星!$C$32:$C$38,战法升星!D$32:D$38,P29)</f>
        <v>64</v>
      </c>
      <c r="U29" s="134">
        <f>求节点(战法升星!$C$32:$C$38,战法升星!E$32:E$38,Q29)</f>
        <v>32</v>
      </c>
      <c r="V29" s="134">
        <f>求节点(战法升星!$C$32:$C$38,战法升星!F$32:F$38,R29)</f>
        <v>6.8466995676703668</v>
      </c>
      <c r="W29" s="134">
        <f>求节点(战法升星!$C$32:$C$38,战法升星!G$32:G$38,S29)</f>
        <v>2.622613034857407</v>
      </c>
      <c r="X29" s="134">
        <f t="shared" si="36"/>
        <v>320</v>
      </c>
      <c r="Y29" s="134">
        <f t="shared" si="37"/>
        <v>512</v>
      </c>
      <c r="Z29" s="134">
        <f t="shared" si="38"/>
        <v>164.3207896240888</v>
      </c>
      <c r="AA29" s="134">
        <f t="shared" si="39"/>
        <v>20.980904278859256</v>
      </c>
      <c r="AB29" s="134">
        <f t="shared" si="40"/>
        <v>430318.93333333335</v>
      </c>
      <c r="AC29" s="134">
        <f t="shared" si="41"/>
        <v>0.17227894303123165</v>
      </c>
      <c r="AD29" s="22"/>
      <c r="AE29" s="22">
        <f t="shared" si="42"/>
        <v>551.72413793103453</v>
      </c>
      <c r="AF29" s="22">
        <f t="shared" si="43"/>
        <v>1706.6666666666667</v>
      </c>
      <c r="AG29" s="22">
        <f t="shared" si="44"/>
        <v>1369.3399135340735</v>
      </c>
      <c r="AH29" s="22" t="e">
        <f t="shared" si="45"/>
        <v>#DIV/0!</v>
      </c>
      <c r="AK29" s="152"/>
      <c r="AL29" s="131">
        <f>基础状态预期!D35</f>
        <v>520</v>
      </c>
      <c r="AM29" s="152">
        <f>求节点(信息索引!$D$4:$D$163,信息索引!$AX$4:$AX$163,$AL29)*$AM$4</f>
        <v>499560.68427390209</v>
      </c>
      <c r="AN29" s="131">
        <f t="shared" si="46"/>
        <v>89265.493723742373</v>
      </c>
      <c r="AO29" s="123">
        <f t="shared" si="47"/>
        <v>0</v>
      </c>
      <c r="AP29" s="123">
        <v>1</v>
      </c>
      <c r="AQ29" s="144">
        <f t="shared" si="19"/>
        <v>217.47647169491566</v>
      </c>
      <c r="AR29" s="144">
        <f t="shared" si="20"/>
        <v>106.20943966495879</v>
      </c>
      <c r="AS29" s="144">
        <f t="shared" si="21"/>
        <v>25.49026551959011</v>
      </c>
      <c r="AT29" s="144">
        <f t="shared" si="22"/>
        <v>4.8552886703981173</v>
      </c>
      <c r="AU29" s="131">
        <f>SUM(AQ$11:AQ29)</f>
        <v>1201.5963745976132</v>
      </c>
      <c r="AV29" s="131">
        <f>SUM(AR$11:AR29)</f>
        <v>594.38488650024044</v>
      </c>
      <c r="AW29" s="131">
        <f>SUM(AS$11:AS29)</f>
        <v>164.32078962408877</v>
      </c>
      <c r="AX29" s="131">
        <f>SUM(AT$11:AT29)</f>
        <v>20.980904278859256</v>
      </c>
      <c r="AY29" s="131"/>
      <c r="AZ29" s="27">
        <v>19</v>
      </c>
      <c r="BA29" s="45" t="e">
        <f>#REF!/'[1]资源-钻石'!L22</f>
        <v>#REF!</v>
      </c>
      <c r="BB29" s="45" t="e">
        <f>#REF!/'[1]资源-钻石'!M22</f>
        <v>#REF!</v>
      </c>
      <c r="BC29" s="45" t="e">
        <f>#REF!/'[1]资源-钻石'!N22</f>
        <v>#REF!</v>
      </c>
      <c r="BD29" s="45" t="e">
        <f>#REF!/'[1]资源-钻石'!O22</f>
        <v>#REF!</v>
      </c>
      <c r="BE29" s="45" t="e">
        <f>#REF!/'[1]资源-钻石'!P22</f>
        <v>#REF!</v>
      </c>
    </row>
    <row r="30" spans="2:57" x14ac:dyDescent="0.15">
      <c r="J30" s="27">
        <v>23</v>
      </c>
      <c r="K30" s="132">
        <f>基础状态预期!C36</f>
        <v>93.235489905456092</v>
      </c>
      <c r="L30" s="134">
        <f t="shared" si="32"/>
        <v>5</v>
      </c>
      <c r="M30" s="134">
        <f t="shared" si="33"/>
        <v>16</v>
      </c>
      <c r="N30" s="134">
        <f t="shared" si="34"/>
        <v>24</v>
      </c>
      <c r="O30" s="134">
        <f t="shared" si="35"/>
        <v>8</v>
      </c>
      <c r="P30" s="134">
        <f>IF(L30=0,0,求节点(战法升星!D$32:D$38,战法升星!$C$32:$C$38,MAX(AU30/C$5,1)))</f>
        <v>7</v>
      </c>
      <c r="Q30" s="134">
        <f>IF(M30=0,0,求节点(战法升星!E$32:E$38,战法升星!$C$32:$C$38,MAX(AV30/D$5,1)))</f>
        <v>7</v>
      </c>
      <c r="R30" s="134">
        <f>IF(N30=0,0,求节点(战法升星!F$32:F$38,战法升星!$C$32:$C$38,MAX(AW30/E$5,1)))</f>
        <v>5.9218037634182137</v>
      </c>
      <c r="S30" s="134">
        <f>IF(O30=0,0,求节点(战法升星!G$32:G$38,战法升星!$C$32:$C$38,MAX(AX30/F$5,1)))</f>
        <v>4.5514537991437001</v>
      </c>
      <c r="T30" s="134">
        <f>求节点(战法升星!$C$32:$C$38,战法升星!D$32:D$38,P30)</f>
        <v>64</v>
      </c>
      <c r="U30" s="134">
        <f>求节点(战法升星!$C$32:$C$38,战法升星!E$32:E$38,Q30)</f>
        <v>32</v>
      </c>
      <c r="V30" s="134">
        <f>求节点(战法升星!$C$32:$C$38,战法升星!F$32:F$38,R30)</f>
        <v>7.6872150536728547</v>
      </c>
      <c r="W30" s="134">
        <f>求节点(战法升星!$C$32:$C$38,战法升星!G$32:G$38,S30)</f>
        <v>3.1029075982874001</v>
      </c>
      <c r="X30" s="134">
        <f t="shared" si="36"/>
        <v>320</v>
      </c>
      <c r="Y30" s="134">
        <f t="shared" si="37"/>
        <v>512</v>
      </c>
      <c r="Z30" s="134">
        <f t="shared" si="38"/>
        <v>184.49316128814851</v>
      </c>
      <c r="AA30" s="134">
        <f t="shared" si="39"/>
        <v>24.823260786299201</v>
      </c>
      <c r="AB30" s="134">
        <f t="shared" si="40"/>
        <v>430318.93333333335</v>
      </c>
      <c r="AC30" s="134">
        <f t="shared" si="41"/>
        <v>0.15093528988435392</v>
      </c>
      <c r="AD30" s="22"/>
      <c r="AE30" s="22">
        <f t="shared" si="42"/>
        <v>551.72413793103453</v>
      </c>
      <c r="AF30" s="22">
        <f t="shared" si="43"/>
        <v>1706.6666666666667</v>
      </c>
      <c r="AG30" s="22">
        <f t="shared" si="44"/>
        <v>1537.4430107345711</v>
      </c>
      <c r="AH30" s="22" t="e">
        <f t="shared" si="45"/>
        <v>#DIV/0!</v>
      </c>
      <c r="AK30" s="152"/>
      <c r="AL30" s="131">
        <f>基础状态预期!D36</f>
        <v>640</v>
      </c>
      <c r="AM30" s="152">
        <f>求节点(信息索引!$D$4:$D$163,信息索引!$AX$4:$AX$163,$AL30)*$AM$4</f>
        <v>570203.20915412449</v>
      </c>
      <c r="AN30" s="131">
        <f t="shared" si="46"/>
        <v>70642.524880222394</v>
      </c>
      <c r="AO30" s="123">
        <f t="shared" si="47"/>
        <v>0</v>
      </c>
      <c r="AP30" s="123">
        <v>1</v>
      </c>
      <c r="AQ30" s="144">
        <f t="shared" si="19"/>
        <v>172.10555189574745</v>
      </c>
      <c r="AR30" s="144">
        <f t="shared" si="20"/>
        <v>84.051548600248751</v>
      </c>
      <c r="AS30" s="144">
        <f t="shared" si="21"/>
        <v>20.1723716640597</v>
      </c>
      <c r="AT30" s="144">
        <f t="shared" si="22"/>
        <v>3.8423565074399431</v>
      </c>
      <c r="AU30" s="131">
        <f>SUM(AQ$11:AQ30)</f>
        <v>1373.7019264933606</v>
      </c>
      <c r="AV30" s="131">
        <f>SUM(AR$11:AR30)</f>
        <v>678.43643510048923</v>
      </c>
      <c r="AW30" s="131">
        <f>SUM(AS$11:AS30)</f>
        <v>184.49316128814849</v>
      </c>
      <c r="AX30" s="131">
        <f>SUM(AT$11:AT30)</f>
        <v>24.823260786299201</v>
      </c>
      <c r="AY30" s="131"/>
      <c r="AZ30" s="27">
        <v>20</v>
      </c>
      <c r="BA30" s="45" t="e">
        <f>#REF!/'[1]资源-钻石'!L23</f>
        <v>#REF!</v>
      </c>
      <c r="BB30" s="45" t="e">
        <f>#REF!/'[1]资源-钻石'!M23</f>
        <v>#REF!</v>
      </c>
      <c r="BC30" s="45" t="e">
        <f>#REF!/'[1]资源-钻石'!N23</f>
        <v>#REF!</v>
      </c>
      <c r="BD30" s="45" t="e">
        <f>#REF!/'[1]资源-钻石'!O23</f>
        <v>#REF!</v>
      </c>
      <c r="BE30" s="45" t="e">
        <f>#REF!/'[1]资源-钻石'!P23</f>
        <v>#REF!</v>
      </c>
    </row>
    <row r="31" spans="2:57" x14ac:dyDescent="0.15">
      <c r="J31" s="27">
        <v>24</v>
      </c>
      <c r="K31" s="132">
        <f>基础状态预期!C37</f>
        <v>96.807063977001675</v>
      </c>
      <c r="L31" s="134">
        <f t="shared" si="32"/>
        <v>5</v>
      </c>
      <c r="M31" s="134">
        <f t="shared" si="33"/>
        <v>16</v>
      </c>
      <c r="N31" s="134">
        <f t="shared" si="34"/>
        <v>24</v>
      </c>
      <c r="O31" s="134">
        <f t="shared" si="35"/>
        <v>8</v>
      </c>
      <c r="P31" s="134">
        <f>IF(L31=0,0,求节点(战法升星!D$32:D$38,战法升星!$C$32:$C$38,MAX(AU31/C$5,1)))</f>
        <v>7</v>
      </c>
      <c r="Q31" s="134">
        <f>IF(M31=0,0,求节点(战法升星!E$32:E$38,战法升星!$C$32:$C$38,MAX(AV31/D$5,1)))</f>
        <v>7</v>
      </c>
      <c r="R31" s="134">
        <f>IF(N31=0,0,求节点(战法升星!F$32:F$38,战法升星!$C$32:$C$38,MAX(AW31/E$5,1)))</f>
        <v>6.0863777349832988</v>
      </c>
      <c r="S31" s="134">
        <f>IF(O31=0,0,求节点(战法升星!G$32:G$38,战法升星!$C$32:$C$38,MAX(AX31/F$5,1)))</f>
        <v>4.8382557494847109</v>
      </c>
      <c r="T31" s="134">
        <f>求节点(战法升星!$C$32:$C$38,战法升星!D$32:D$38,P31)</f>
        <v>64</v>
      </c>
      <c r="U31" s="134">
        <f>求节点(战法升星!$C$32:$C$38,战法升星!E$32:E$38,Q31)</f>
        <v>32</v>
      </c>
      <c r="V31" s="134">
        <f>求节点(战法升星!$C$32:$C$38,战法升星!F$32:F$38,R31)</f>
        <v>8.6910218798663905</v>
      </c>
      <c r="W31" s="134">
        <f>求节点(战法升星!$C$32:$C$38,战法升星!G$32:G$38,S31)</f>
        <v>3.6765114989694219</v>
      </c>
      <c r="X31" s="134">
        <f t="shared" si="36"/>
        <v>320</v>
      </c>
      <c r="Y31" s="134">
        <f t="shared" si="37"/>
        <v>512</v>
      </c>
      <c r="Z31" s="134">
        <f t="shared" si="38"/>
        <v>208.58452511679337</v>
      </c>
      <c r="AA31" s="134">
        <f t="shared" si="39"/>
        <v>29.412091991755375</v>
      </c>
      <c r="AB31" s="134">
        <f t="shared" si="40"/>
        <v>438270.85135790234</v>
      </c>
      <c r="AC31" s="134">
        <f t="shared" si="41"/>
        <v>0.13391110722339414</v>
      </c>
      <c r="AD31" s="22"/>
      <c r="AE31" s="22">
        <f t="shared" si="42"/>
        <v>551.72413793103453</v>
      </c>
      <c r="AF31" s="22">
        <f t="shared" si="43"/>
        <v>1706.6666666666667</v>
      </c>
      <c r="AG31" s="22">
        <f t="shared" si="44"/>
        <v>1738.2043759732783</v>
      </c>
      <c r="AH31" s="22" t="e">
        <f t="shared" si="45"/>
        <v>#DIV/0!</v>
      </c>
      <c r="AK31" s="152"/>
      <c r="AL31" s="131">
        <f>基础状态预期!D37</f>
        <v>820</v>
      </c>
      <c r="AM31" s="152">
        <f>求节点(信息索引!$D$4:$D$163,信息索引!$AX$4:$AX$163,$AL31)*$AM$4</f>
        <v>654569.8268729375</v>
      </c>
      <c r="AN31" s="131">
        <f t="shared" si="46"/>
        <v>84366.61771881301</v>
      </c>
      <c r="AO31" s="123">
        <f t="shared" si="47"/>
        <v>0</v>
      </c>
      <c r="AP31" s="123">
        <v>1</v>
      </c>
      <c r="AQ31" s="144">
        <f t="shared" si="19"/>
        <v>205.54139774439145</v>
      </c>
      <c r="AR31" s="144">
        <f t="shared" si="20"/>
        <v>100.38068261935395</v>
      </c>
      <c r="AS31" s="144">
        <f t="shared" si="21"/>
        <v>24.091363828644948</v>
      </c>
      <c r="AT31" s="144">
        <f t="shared" si="22"/>
        <v>4.5888312054561808</v>
      </c>
      <c r="AU31" s="131">
        <f>SUM(AQ$11:AQ31)</f>
        <v>1579.2433242377519</v>
      </c>
      <c r="AV31" s="131">
        <f>SUM(AR$11:AR31)</f>
        <v>778.81711771984317</v>
      </c>
      <c r="AW31" s="131">
        <f>SUM(AS$11:AS31)</f>
        <v>208.58452511679343</v>
      </c>
      <c r="AX31" s="131">
        <f>SUM(AT$11:AT31)</f>
        <v>29.412091991755382</v>
      </c>
      <c r="AY31" s="131"/>
      <c r="AZ31" s="27">
        <v>21</v>
      </c>
      <c r="BA31" s="45" t="e">
        <f>#REF!/'[1]资源-钻石'!L24</f>
        <v>#REF!</v>
      </c>
      <c r="BB31" s="45" t="e">
        <f>#REF!/'[1]资源-钻石'!M24</f>
        <v>#REF!</v>
      </c>
      <c r="BC31" s="45" t="e">
        <f>#REF!/'[1]资源-钻石'!N24</f>
        <v>#REF!</v>
      </c>
      <c r="BD31" s="45" t="e">
        <f>#REF!/'[1]资源-钻石'!O24</f>
        <v>#REF!</v>
      </c>
      <c r="BE31" s="45" t="e">
        <f>#REF!/'[1]资源-钻石'!P24</f>
        <v>#REF!</v>
      </c>
    </row>
    <row r="32" spans="2:57" x14ac:dyDescent="0.15">
      <c r="J32" s="27">
        <v>25</v>
      </c>
      <c r="K32" s="132">
        <f>基础状态预期!C38</f>
        <v>100.50342858241972</v>
      </c>
      <c r="L32" s="134">
        <f t="shared" si="32"/>
        <v>5</v>
      </c>
      <c r="M32" s="134">
        <f t="shared" si="33"/>
        <v>16</v>
      </c>
      <c r="N32" s="134">
        <f t="shared" si="34"/>
        <v>24</v>
      </c>
      <c r="O32" s="134">
        <f t="shared" si="35"/>
        <v>8</v>
      </c>
      <c r="P32" s="134">
        <f>IF(L32=0,0,求节点(战法升星!D$32:D$38,战法升星!$C$32:$C$38,MAX(AU32/C$5,1)))</f>
        <v>7</v>
      </c>
      <c r="Q32" s="134">
        <f>IF(M32=0,0,求节点(战法升星!E$32:E$38,战法升星!$C$32:$C$38,MAX(AV32/D$5,1)))</f>
        <v>7</v>
      </c>
      <c r="R32" s="134">
        <f>IF(N32=0,0,求节点(战法升星!F$32:F$38,战法升星!$C$32:$C$38,MAX(AW32/E$5,1)))</f>
        <v>6.2162377052895126</v>
      </c>
      <c r="S32" s="134">
        <f>IF(O32=0,0,求节点(战法升星!G$32:G$38,战法升星!$C$32:$C$38,MAX(AX32/F$5,1)))</f>
        <v>5.0675392693780283</v>
      </c>
      <c r="T32" s="134">
        <f>求节点(战法升星!$C$32:$C$38,战法升星!D$32:D$38,P32)</f>
        <v>64</v>
      </c>
      <c r="U32" s="134">
        <f>求节点(战法升星!$C$32:$C$38,战法升星!E$32:E$38,Q32)</f>
        <v>32</v>
      </c>
      <c r="V32" s="134">
        <f>求节点(战法升星!$C$32:$C$38,战法升星!F$32:F$38,R32)</f>
        <v>9.7299016423161007</v>
      </c>
      <c r="W32" s="134">
        <f>求节点(战法升星!$C$32:$C$38,战法升星!G$32:G$38,S32)</f>
        <v>4.2701570775121134</v>
      </c>
      <c r="X32" s="134">
        <f t="shared" si="36"/>
        <v>320</v>
      </c>
      <c r="Y32" s="134">
        <f t="shared" si="37"/>
        <v>512</v>
      </c>
      <c r="Z32" s="134">
        <f t="shared" si="38"/>
        <v>233.51763941558642</v>
      </c>
      <c r="AA32" s="134">
        <f t="shared" si="39"/>
        <v>34.161256620096907</v>
      </c>
      <c r="AB32" s="134">
        <f t="shared" si="40"/>
        <v>490659.48001871636</v>
      </c>
      <c r="AC32" s="134">
        <f t="shared" si="41"/>
        <v>0.13227387097467846</v>
      </c>
      <c r="AD32" s="22"/>
      <c r="AE32" s="22">
        <f t="shared" si="42"/>
        <v>551.72413793103453</v>
      </c>
      <c r="AF32" s="22">
        <f t="shared" si="43"/>
        <v>1706.6666666666667</v>
      </c>
      <c r="AG32" s="22">
        <f t="shared" si="44"/>
        <v>1945.9803284632203</v>
      </c>
      <c r="AH32" s="22" t="e">
        <f t="shared" si="45"/>
        <v>#DIV/0!</v>
      </c>
      <c r="AK32" s="152"/>
      <c r="AL32" s="131">
        <f>基础状态预期!D38</f>
        <v>1060</v>
      </c>
      <c r="AM32" s="152">
        <f>求节点(信息索引!$D$4:$D$163,信息索引!$AX$4:$AX$163,$AL32)*$AM$4</f>
        <v>741884.20797429385</v>
      </c>
      <c r="AN32" s="131">
        <f t="shared" si="46"/>
        <v>87314.381101356354</v>
      </c>
      <c r="AO32" s="123">
        <f t="shared" si="47"/>
        <v>0</v>
      </c>
      <c r="AP32" s="123">
        <v>1</v>
      </c>
      <c r="AQ32" s="144">
        <f t="shared" si="19"/>
        <v>212.72299897779712</v>
      </c>
      <c r="AR32" s="144">
        <f t="shared" si="20"/>
        <v>103.88797624497067</v>
      </c>
      <c r="AS32" s="144">
        <f t="shared" si="21"/>
        <v>24.933114298792962</v>
      </c>
      <c r="AT32" s="144">
        <f t="shared" si="22"/>
        <v>4.749164628341517</v>
      </c>
      <c r="AU32" s="131">
        <f>SUM(AQ$11:AQ32)</f>
        <v>1791.966323215549</v>
      </c>
      <c r="AV32" s="131">
        <f>SUM(AR$11:AR32)</f>
        <v>882.70509396481384</v>
      </c>
      <c r="AW32" s="131">
        <f>SUM(AS$11:AS32)</f>
        <v>233.51763941558639</v>
      </c>
      <c r="AX32" s="131">
        <f>SUM(AT$11:AT32)</f>
        <v>34.1612566200969</v>
      </c>
      <c r="AY32" s="131"/>
      <c r="AZ32" s="27">
        <v>22</v>
      </c>
      <c r="BA32" s="45" t="e">
        <f>#REF!/'[1]资源-钻石'!L25</f>
        <v>#REF!</v>
      </c>
      <c r="BB32" s="45" t="e">
        <f>#REF!/'[1]资源-钻石'!M25</f>
        <v>#REF!</v>
      </c>
      <c r="BC32" s="45" t="e">
        <f>#REF!/'[1]资源-钻石'!N25</f>
        <v>#REF!</v>
      </c>
      <c r="BD32" s="45" t="e">
        <f>#REF!/'[1]资源-钻石'!O25</f>
        <v>#REF!</v>
      </c>
      <c r="BE32" s="45" t="e">
        <f>#REF!/'[1]资源-钻石'!P25</f>
        <v>#REF!</v>
      </c>
    </row>
    <row r="33" spans="10:57" x14ac:dyDescent="0.15">
      <c r="J33" s="27">
        <v>26</v>
      </c>
      <c r="K33" s="132">
        <f>基础状态预期!C39</f>
        <v>104.10129967499306</v>
      </c>
      <c r="L33" s="134">
        <f t="shared" si="32"/>
        <v>5</v>
      </c>
      <c r="M33" s="134">
        <f t="shared" si="33"/>
        <v>16</v>
      </c>
      <c r="N33" s="134">
        <f t="shared" si="34"/>
        <v>24</v>
      </c>
      <c r="O33" s="134">
        <f t="shared" si="35"/>
        <v>8</v>
      </c>
      <c r="P33" s="134">
        <f>IF(L33=0,0,求节点(战法升星!D$32:D$38,战法升星!$C$32:$C$38,MAX(AU33/C$5,1)))</f>
        <v>7</v>
      </c>
      <c r="Q33" s="134">
        <f>IF(M33=0,0,求节点(战法升星!E$32:E$38,战法升星!$C$32:$C$38,MAX(AV33/D$5,1)))</f>
        <v>7</v>
      </c>
      <c r="R33" s="134">
        <f>IF(N33=0,0,求节点(战法升星!F$32:F$38,战法升星!$C$32:$C$38,MAX(AW33/E$5,1)))</f>
        <v>6.3426374204481091</v>
      </c>
      <c r="S33" s="134">
        <f>IF(O33=0,0,求节点(战法升星!G$32:G$38,战法升星!$C$32:$C$38,MAX(AX33/F$5,1)))</f>
        <v>5.211996086702138</v>
      </c>
      <c r="T33" s="134">
        <f>求节点(战法升星!$C$32:$C$38,战法升星!D$32:D$38,P33)</f>
        <v>64</v>
      </c>
      <c r="U33" s="134">
        <f>求节点(战法升星!$C$32:$C$38,战法升星!E$32:E$38,Q33)</f>
        <v>32</v>
      </c>
      <c r="V33" s="134">
        <f>求节点(战法升星!$C$32:$C$38,战法升星!F$32:F$38,R33)</f>
        <v>10.741099363584873</v>
      </c>
      <c r="W33" s="134">
        <f>求节点(战法升星!$C$32:$C$38,战法升星!G$32:G$38,S33)</f>
        <v>4.8479843468085519</v>
      </c>
      <c r="X33" s="134">
        <f t="shared" si="36"/>
        <v>320</v>
      </c>
      <c r="Y33" s="134">
        <f t="shared" si="37"/>
        <v>512</v>
      </c>
      <c r="Z33" s="134">
        <f t="shared" si="38"/>
        <v>257.78638472603694</v>
      </c>
      <c r="AA33" s="134">
        <f t="shared" si="39"/>
        <v>38.783874774468416</v>
      </c>
      <c r="AB33" s="134">
        <f t="shared" si="40"/>
        <v>541652.15870685806</v>
      </c>
      <c r="AC33" s="134">
        <f t="shared" si="41"/>
        <v>0.13101233441583479</v>
      </c>
      <c r="AD33" s="22"/>
      <c r="AE33" s="22">
        <f t="shared" si="42"/>
        <v>551.72413793103453</v>
      </c>
      <c r="AF33" s="22">
        <f t="shared" si="43"/>
        <v>1706.6666666666667</v>
      </c>
      <c r="AG33" s="22">
        <f t="shared" si="44"/>
        <v>2148.2198727169748</v>
      </c>
      <c r="AH33" s="22" t="e">
        <f t="shared" si="45"/>
        <v>#DIV/0!</v>
      </c>
      <c r="AK33" s="152"/>
      <c r="AL33" s="131">
        <f>基础状态预期!D39</f>
        <v>1360</v>
      </c>
      <c r="AM33" s="152">
        <f>求节点(信息索引!$D$4:$D$163,信息索引!$AX$4:$AX$163,$AL33)*$AM$4</f>
        <v>826872.00578786328</v>
      </c>
      <c r="AN33" s="131">
        <f t="shared" si="46"/>
        <v>84987.797813569428</v>
      </c>
      <c r="AO33" s="123">
        <f t="shared" si="47"/>
        <v>0</v>
      </c>
      <c r="AP33" s="123">
        <v>1</v>
      </c>
      <c r="AQ33" s="144">
        <f t="shared" si="19"/>
        <v>207.05477149789152</v>
      </c>
      <c r="AR33" s="144">
        <f t="shared" si="20"/>
        <v>101.11977212687725</v>
      </c>
      <c r="AS33" s="144">
        <f t="shared" si="21"/>
        <v>24.268745310450537</v>
      </c>
      <c r="AT33" s="144">
        <f t="shared" si="22"/>
        <v>4.6226181543715317</v>
      </c>
      <c r="AU33" s="131">
        <f>SUM(AQ$11:AQ33)</f>
        <v>1999.0210947134406</v>
      </c>
      <c r="AV33" s="131">
        <f>SUM(AR$11:AR33)</f>
        <v>983.82486609169109</v>
      </c>
      <c r="AW33" s="131">
        <f>SUM(AS$11:AS33)</f>
        <v>257.78638472603694</v>
      </c>
      <c r="AX33" s="131">
        <f>SUM(AT$11:AT33)</f>
        <v>38.78387477446843</v>
      </c>
      <c r="AY33" s="131"/>
      <c r="AZ33" s="27">
        <v>23</v>
      </c>
      <c r="BA33" s="45" t="e">
        <f>#REF!/'[1]资源-钻石'!L26</f>
        <v>#REF!</v>
      </c>
      <c r="BB33" s="45" t="e">
        <f>#REF!/'[1]资源-钻石'!M26</f>
        <v>#REF!</v>
      </c>
      <c r="BC33" s="45" t="e">
        <f>#REF!/'[1]资源-钻石'!N26</f>
        <v>#REF!</v>
      </c>
      <c r="BD33" s="45" t="e">
        <f>#REF!/'[1]资源-钻石'!O26</f>
        <v>#REF!</v>
      </c>
      <c r="BE33" s="45" t="e">
        <f>#REF!/'[1]资源-钻石'!P26</f>
        <v>#REF!</v>
      </c>
    </row>
    <row r="34" spans="10:57" x14ac:dyDescent="0.15">
      <c r="J34" s="27">
        <v>27</v>
      </c>
      <c r="K34" s="132">
        <f>基础状态预期!C40</f>
        <v>107.48165553683219</v>
      </c>
      <c r="L34" s="134">
        <f t="shared" si="32"/>
        <v>5</v>
      </c>
      <c r="M34" s="134">
        <f t="shared" si="33"/>
        <v>16</v>
      </c>
      <c r="N34" s="134">
        <f t="shared" si="34"/>
        <v>24</v>
      </c>
      <c r="O34" s="134">
        <f t="shared" si="35"/>
        <v>8</v>
      </c>
      <c r="P34" s="134">
        <f>IF(L34=0,0,求节点(战法升星!D$32:D$38,战法升星!$C$32:$C$38,MAX(AU34/C$5,1)))</f>
        <v>7</v>
      </c>
      <c r="Q34" s="134">
        <f>IF(M34=0,0,求节点(战法升星!E$32:E$38,战法升星!$C$32:$C$38,MAX(AV34/D$5,1)))</f>
        <v>7</v>
      </c>
      <c r="R34" s="134">
        <f>IF(N34=0,0,求节点(战法升星!F$32:F$38,战法升星!$C$32:$C$38,MAX(AW34/E$5,1)))</f>
        <v>6.4613954323605238</v>
      </c>
      <c r="S34" s="134">
        <f>IF(O34=0,0,求节点(战法升星!G$32:G$38,战法升星!$C$32:$C$38,MAX(AX34/F$5,1)))</f>
        <v>5.3477195288877555</v>
      </c>
      <c r="T34" s="134">
        <f>求节点(战法升星!$C$32:$C$38,战法升星!D$32:D$38,P34)</f>
        <v>64</v>
      </c>
      <c r="U34" s="134">
        <f>求节点(战法升星!$C$32:$C$38,战法升星!E$32:E$38,Q34)</f>
        <v>32</v>
      </c>
      <c r="V34" s="134">
        <f>求节点(战法升星!$C$32:$C$38,战法升星!F$32:F$38,R34)</f>
        <v>11.691163458884191</v>
      </c>
      <c r="W34" s="134">
        <f>求节点(战法升星!$C$32:$C$38,战法升星!G$32:G$38,S34)</f>
        <v>5.3908781155510219</v>
      </c>
      <c r="X34" s="134">
        <f t="shared" si="36"/>
        <v>320</v>
      </c>
      <c r="Y34" s="134">
        <f t="shared" si="37"/>
        <v>512</v>
      </c>
      <c r="Z34" s="134">
        <f t="shared" si="38"/>
        <v>280.58792301322057</v>
      </c>
      <c r="AA34" s="134">
        <f t="shared" si="39"/>
        <v>43.127024924408175</v>
      </c>
      <c r="AB34" s="134">
        <f t="shared" si="40"/>
        <v>589561.990904612</v>
      </c>
      <c r="AC34" s="134">
        <f t="shared" si="41"/>
        <v>0.13004254203306523</v>
      </c>
      <c r="AD34" s="22"/>
      <c r="AE34" s="22">
        <f t="shared" si="42"/>
        <v>551.72413793103453</v>
      </c>
      <c r="AF34" s="22">
        <f t="shared" si="43"/>
        <v>1706.6666666666667</v>
      </c>
      <c r="AG34" s="22">
        <f t="shared" si="44"/>
        <v>2338.2326917768382</v>
      </c>
      <c r="AH34" s="22" t="e">
        <f t="shared" si="45"/>
        <v>#DIV/0!</v>
      </c>
      <c r="AK34" s="152"/>
      <c r="AL34" s="131">
        <f>基础状态预期!D40</f>
        <v>1720</v>
      </c>
      <c r="AM34" s="152">
        <f>求节点(信息索引!$D$4:$D$163,信息索引!$AX$4:$AX$163,$AL34)*$AM$4</f>
        <v>906721.72611745354</v>
      </c>
      <c r="AN34" s="131">
        <f t="shared" si="46"/>
        <v>79849.720329590258</v>
      </c>
      <c r="AO34" s="123">
        <f t="shared" si="47"/>
        <v>0</v>
      </c>
      <c r="AP34" s="123">
        <v>1</v>
      </c>
      <c r="AQ34" s="144">
        <f t="shared" si="19"/>
        <v>194.5369337993848</v>
      </c>
      <c r="AR34" s="144">
        <f t="shared" si="20"/>
        <v>95.0064095299321</v>
      </c>
      <c r="AS34" s="144">
        <f t="shared" si="21"/>
        <v>22.801538287183703</v>
      </c>
      <c r="AT34" s="144">
        <f t="shared" si="22"/>
        <v>4.3431501499397536</v>
      </c>
      <c r="AU34" s="131">
        <f>SUM(AQ$11:AQ34)</f>
        <v>2193.5580285128253</v>
      </c>
      <c r="AV34" s="131">
        <f>SUM(AR$11:AR34)</f>
        <v>1078.8312756216233</v>
      </c>
      <c r="AW34" s="131">
        <f>SUM(AS$11:AS34)</f>
        <v>280.58792301322063</v>
      </c>
      <c r="AX34" s="131">
        <f>SUM(AT$11:AT34)</f>
        <v>43.127024924408182</v>
      </c>
      <c r="AY34" s="131"/>
      <c r="AZ34" s="27">
        <v>24</v>
      </c>
      <c r="BA34" s="45" t="e">
        <f>#REF!/'[1]资源-钻石'!L27</f>
        <v>#REF!</v>
      </c>
      <c r="BB34" s="45" t="e">
        <f>#REF!/'[1]资源-钻石'!M27</f>
        <v>#REF!</v>
      </c>
      <c r="BC34" s="45" t="e">
        <f>#REF!/'[1]资源-钻石'!N27</f>
        <v>#REF!</v>
      </c>
      <c r="BD34" s="45" t="e">
        <f>#REF!/'[1]资源-钻石'!O27</f>
        <v>#REF!</v>
      </c>
      <c r="BE34" s="45" t="e">
        <f>#REF!/'[1]资源-钻石'!P27</f>
        <v>#REF!</v>
      </c>
    </row>
    <row r="35" spans="10:57" x14ac:dyDescent="0.15">
      <c r="J35" s="27">
        <v>28</v>
      </c>
      <c r="K35" s="132">
        <f>基础状态预期!C41</f>
        <v>111.03813549320469</v>
      </c>
      <c r="L35" s="134">
        <f t="shared" si="32"/>
        <v>5</v>
      </c>
      <c r="M35" s="134">
        <f t="shared" si="33"/>
        <v>16</v>
      </c>
      <c r="N35" s="134">
        <f t="shared" si="34"/>
        <v>24</v>
      </c>
      <c r="O35" s="134">
        <f t="shared" si="35"/>
        <v>8</v>
      </c>
      <c r="P35" s="134">
        <f>IF(L35=0,0,求节点(战法升星!D$32:D$38,战法升星!$C$32:$C$38,MAX(AU35/C$5,1)))</f>
        <v>7</v>
      </c>
      <c r="Q35" s="134">
        <f>IF(M35=0,0,求节点(战法升星!E$32:E$38,战法升星!$C$32:$C$38,MAX(AV35/D$5,1)))</f>
        <v>7</v>
      </c>
      <c r="R35" s="134">
        <f>IF(N35=0,0,求节点(战法升星!F$32:F$38,战法升星!$C$32:$C$38,MAX(AW35/E$5,1)))</f>
        <v>6.5863410020838717</v>
      </c>
      <c r="S35" s="134">
        <f>IF(O35=0,0,求节点(战法升星!G$32:G$38,战法升星!$C$32:$C$38,MAX(AX35/F$5,1)))</f>
        <v>5.4905144657144387</v>
      </c>
      <c r="T35" s="134">
        <f>求节点(战法升星!$C$32:$C$38,战法升星!D$32:D$38,P35)</f>
        <v>64</v>
      </c>
      <c r="U35" s="134">
        <f>求节点(战法升星!$C$32:$C$38,战法升星!E$32:E$38,Q35)</f>
        <v>32</v>
      </c>
      <c r="V35" s="134">
        <f>求节点(战法升星!$C$32:$C$38,战法升星!F$32:F$38,R35)</f>
        <v>12.690728016670974</v>
      </c>
      <c r="W35" s="134">
        <f>求节点(战法升星!$C$32:$C$38,战法升星!G$32:G$38,S35)</f>
        <v>5.9620578628577547</v>
      </c>
      <c r="X35" s="134">
        <f t="shared" si="36"/>
        <v>320</v>
      </c>
      <c r="Y35" s="134">
        <f t="shared" si="37"/>
        <v>512</v>
      </c>
      <c r="Z35" s="134">
        <f t="shared" si="38"/>
        <v>304.57747240010337</v>
      </c>
      <c r="AA35" s="134">
        <f t="shared" si="39"/>
        <v>47.696462902862038</v>
      </c>
      <c r="AB35" s="134">
        <f t="shared" si="40"/>
        <v>639968.0324246838</v>
      </c>
      <c r="AC35" s="134">
        <f t="shared" si="41"/>
        <v>0.12919097488327722</v>
      </c>
      <c r="AD35" s="22"/>
      <c r="AE35" s="22">
        <f t="shared" si="42"/>
        <v>551.72413793103453</v>
      </c>
      <c r="AF35" s="22">
        <f t="shared" si="43"/>
        <v>1706.6666666666667</v>
      </c>
      <c r="AG35" s="22">
        <f t="shared" si="44"/>
        <v>2538.1456033341947</v>
      </c>
      <c r="AH35" s="22" t="e">
        <f t="shared" si="45"/>
        <v>#DIV/0!</v>
      </c>
      <c r="AK35" s="152"/>
      <c r="AL35" s="131">
        <f>基础状态预期!D41</f>
        <v>2200</v>
      </c>
      <c r="AM35" s="152">
        <f>求节点(信息索引!$D$4:$D$163,信息索引!$AX$4:$AX$163,$AL35)*$AM$4</f>
        <v>990731.79531757336</v>
      </c>
      <c r="AN35" s="131">
        <f t="shared" si="46"/>
        <v>84010.069200119819</v>
      </c>
      <c r="AO35" s="123">
        <f t="shared" si="47"/>
        <v>0</v>
      </c>
      <c r="AP35" s="123">
        <v>1</v>
      </c>
      <c r="AQ35" s="144">
        <f t="shared" si="19"/>
        <v>204.67274278491271</v>
      </c>
      <c r="AR35" s="144">
        <f t="shared" si="20"/>
        <v>99.956455778678304</v>
      </c>
      <c r="AS35" s="144">
        <f t="shared" si="21"/>
        <v>23.989549386882793</v>
      </c>
      <c r="AT35" s="144">
        <f t="shared" si="22"/>
        <v>4.5694379784538661</v>
      </c>
      <c r="AU35" s="131">
        <f>SUM(AQ$11:AQ35)</f>
        <v>2398.2307712977381</v>
      </c>
      <c r="AV35" s="131">
        <f>SUM(AR$11:AR35)</f>
        <v>1178.7877314003015</v>
      </c>
      <c r="AW35" s="131">
        <f>SUM(AS$11:AS35)</f>
        <v>304.57747240010343</v>
      </c>
      <c r="AX35" s="131">
        <f>SUM(AT$11:AT35)</f>
        <v>47.696462902862052</v>
      </c>
      <c r="AY35" s="131"/>
      <c r="AZ35" s="27">
        <v>25</v>
      </c>
      <c r="BA35" s="45" t="e">
        <f>#REF!/'[1]资源-钻石'!L28</f>
        <v>#REF!</v>
      </c>
      <c r="BB35" s="45" t="e">
        <f>#REF!/'[1]资源-钻石'!M28</f>
        <v>#REF!</v>
      </c>
      <c r="BC35" s="45" t="e">
        <f>#REF!/'[1]资源-钻石'!N28</f>
        <v>#REF!</v>
      </c>
      <c r="BD35" s="45" t="e">
        <f>#REF!/'[1]资源-钻石'!O28</f>
        <v>#REF!</v>
      </c>
      <c r="BE35" s="45" t="e">
        <f>#REF!/'[1]资源-钻石'!P28</f>
        <v>#REF!</v>
      </c>
    </row>
    <row r="36" spans="10:57" x14ac:dyDescent="0.15">
      <c r="J36" s="27">
        <v>29</v>
      </c>
      <c r="K36" s="132">
        <f>基础状态预期!C42</f>
        <v>114.50860608277577</v>
      </c>
      <c r="L36" s="134">
        <f t="shared" si="32"/>
        <v>5</v>
      </c>
      <c r="M36" s="134">
        <f t="shared" si="33"/>
        <v>16</v>
      </c>
      <c r="N36" s="134">
        <f t="shared" si="34"/>
        <v>24</v>
      </c>
      <c r="O36" s="134">
        <f t="shared" si="35"/>
        <v>8</v>
      </c>
      <c r="P36" s="134">
        <f>IF(L36=0,0,求节点(战法升星!D$32:D$38,战法升星!$C$32:$C$38,MAX(AU36/C$5,1)))</f>
        <v>7</v>
      </c>
      <c r="Q36" s="134">
        <f>IF(M36=0,0,求节点(战法升星!E$32:E$38,战法升星!$C$32:$C$38,MAX(AV36/D$5,1)))</f>
        <v>7</v>
      </c>
      <c r="R36" s="134">
        <f>IF(N36=0,0,求节点(战法升星!F$32:F$38,战法升星!$C$32:$C$38,MAX(AW36/E$5,1)))</f>
        <v>6.7082649072770177</v>
      </c>
      <c r="S36" s="134">
        <f>IF(O36=0,0,求节点(战法升星!G$32:G$38,战法升星!$C$32:$C$38,MAX(AX36/F$5,1)))</f>
        <v>5.6298560716494634</v>
      </c>
      <c r="T36" s="134">
        <f>求节点(战法升星!$C$32:$C$38,战法升星!D$32:D$38,P36)</f>
        <v>64</v>
      </c>
      <c r="U36" s="134">
        <f>求节点(战法升星!$C$32:$C$38,战法升星!E$32:E$38,Q36)</f>
        <v>32</v>
      </c>
      <c r="V36" s="134">
        <f>求节点(战法升星!$C$32:$C$38,战法升星!F$32:F$38,R36)</f>
        <v>13.666119258216142</v>
      </c>
      <c r="W36" s="134">
        <f>求节点(战法升星!$C$32:$C$38,战法升星!G$32:G$38,S36)</f>
        <v>6.5194242865978538</v>
      </c>
      <c r="X36" s="134">
        <f t="shared" si="36"/>
        <v>320</v>
      </c>
      <c r="Y36" s="134">
        <f t="shared" si="37"/>
        <v>512</v>
      </c>
      <c r="Z36" s="134">
        <f t="shared" si="38"/>
        <v>327.98686219718741</v>
      </c>
      <c r="AA36" s="134">
        <f t="shared" si="39"/>
        <v>52.15539429278283</v>
      </c>
      <c r="AB36" s="134">
        <f t="shared" si="40"/>
        <v>689155.06195332354</v>
      </c>
      <c r="AC36" s="134">
        <f t="shared" si="41"/>
        <v>0.12848858455407638</v>
      </c>
      <c r="AD36" s="22"/>
      <c r="AE36" s="22">
        <f t="shared" si="42"/>
        <v>551.72413793103453</v>
      </c>
      <c r="AF36" s="22">
        <f t="shared" si="43"/>
        <v>1706.6666666666667</v>
      </c>
      <c r="AG36" s="22">
        <f t="shared" si="44"/>
        <v>2733.2238516432285</v>
      </c>
      <c r="AH36" s="22" t="e">
        <f t="shared" si="45"/>
        <v>#DIV/0!</v>
      </c>
      <c r="AK36" s="152"/>
      <c r="AL36" s="131">
        <f>基础状态预期!D42</f>
        <v>2800</v>
      </c>
      <c r="AM36" s="152">
        <f>求节点(信息索引!$D$4:$D$163,信息索引!$AX$4:$AX$163,$AL36)*$AM$4</f>
        <v>1072710.1778653061</v>
      </c>
      <c r="AN36" s="131">
        <f t="shared" si="46"/>
        <v>81978.382547732792</v>
      </c>
      <c r="AO36" s="123">
        <f t="shared" si="47"/>
        <v>0</v>
      </c>
      <c r="AP36" s="123">
        <v>1</v>
      </c>
      <c r="AQ36" s="144">
        <f t="shared" si="19"/>
        <v>199.72296850686752</v>
      </c>
      <c r="AR36" s="144">
        <f t="shared" si="20"/>
        <v>97.539124154516685</v>
      </c>
      <c r="AS36" s="144">
        <f t="shared" si="21"/>
        <v>23.409389797084003</v>
      </c>
      <c r="AT36" s="144">
        <f t="shared" si="22"/>
        <v>4.4589313899207639</v>
      </c>
      <c r="AU36" s="131">
        <f>SUM(AQ$11:AQ36)</f>
        <v>2597.9537398046054</v>
      </c>
      <c r="AV36" s="131">
        <f>SUM(AR$11:AR36)</f>
        <v>1276.3268555548182</v>
      </c>
      <c r="AW36" s="131">
        <f>SUM(AS$11:AS36)</f>
        <v>327.98686219718741</v>
      </c>
      <c r="AX36" s="131">
        <f>SUM(AT$11:AT36)</f>
        <v>52.155394292782816</v>
      </c>
      <c r="AY36" s="131"/>
      <c r="AZ36" s="27">
        <v>26</v>
      </c>
      <c r="BA36" s="45" t="e">
        <f>#REF!/'[1]资源-钻石'!L29</f>
        <v>#REF!</v>
      </c>
      <c r="BB36" s="45" t="e">
        <f>#REF!/'[1]资源-钻石'!M29</f>
        <v>#REF!</v>
      </c>
      <c r="BC36" s="45" t="e">
        <f>#REF!/'[1]资源-钻石'!N29</f>
        <v>#REF!</v>
      </c>
      <c r="BD36" s="45" t="e">
        <f>#REF!/'[1]资源-钻石'!O29</f>
        <v>#REF!</v>
      </c>
      <c r="BE36" s="45" t="e">
        <f>#REF!/'[1]资源-钻石'!P29</f>
        <v>#REF!</v>
      </c>
    </row>
    <row r="37" spans="10:57" x14ac:dyDescent="0.15">
      <c r="J37" s="27">
        <v>30</v>
      </c>
      <c r="K37" s="132">
        <f>基础状态预期!C43</f>
        <v>118.05948896247369</v>
      </c>
      <c r="L37" s="134">
        <f t="shared" si="32"/>
        <v>5</v>
      </c>
      <c r="M37" s="134">
        <f t="shared" si="33"/>
        <v>16</v>
      </c>
      <c r="N37" s="134">
        <f t="shared" si="34"/>
        <v>24</v>
      </c>
      <c r="O37" s="134">
        <f t="shared" si="35"/>
        <v>8</v>
      </c>
      <c r="P37" s="134">
        <f>IF(L37=0,0,求节点(战法升星!D$32:D$38,战法升星!$C$32:$C$38,MAX(AU37/C$5,1)))</f>
        <v>7</v>
      </c>
      <c r="Q37" s="134">
        <f>IF(M37=0,0,求节点(战法升星!E$32:E$38,战法升星!$C$32:$C$38,MAX(AV37/D$5,1)))</f>
        <v>7</v>
      </c>
      <c r="R37" s="134">
        <f>IF(N37=0,0,求节点(战法升星!F$32:F$38,战法升星!$C$32:$C$38,MAX(AW37/E$5,1)))</f>
        <v>6.8330138415792554</v>
      </c>
      <c r="S37" s="134">
        <f>IF(O37=0,0,求节点(战法升星!G$32:G$38,战法升星!$C$32:$C$38,MAX(AX37/F$5,1)))</f>
        <v>5.7724262822805921</v>
      </c>
      <c r="T37" s="134">
        <f>求节点(战法升星!$C$32:$C$38,战法升星!D$32:D$38,P37)</f>
        <v>64</v>
      </c>
      <c r="U37" s="134">
        <f>求节点(战法升星!$C$32:$C$38,战法升星!E$32:E$38,Q37)</f>
        <v>32</v>
      </c>
      <c r="V37" s="134">
        <f>求节点(战法升星!$C$32:$C$38,战法升星!F$32:F$38,R37)</f>
        <v>14.664110732634043</v>
      </c>
      <c r="W37" s="134">
        <f>求节点(战法升星!$C$32:$C$38,战法升星!G$32:G$38,S37)</f>
        <v>7.0897051291223683</v>
      </c>
      <c r="X37" s="134">
        <f t="shared" si="36"/>
        <v>320</v>
      </c>
      <c r="Y37" s="134">
        <f t="shared" si="37"/>
        <v>512</v>
      </c>
      <c r="Z37" s="134">
        <f t="shared" si="38"/>
        <v>351.93865758321704</v>
      </c>
      <c r="AA37" s="134">
        <f t="shared" si="39"/>
        <v>56.717641032978946</v>
      </c>
      <c r="AB37" s="134">
        <f t="shared" si="40"/>
        <v>739481.77602526953</v>
      </c>
      <c r="AC37" s="134">
        <f t="shared" si="41"/>
        <v>0.1278729770445608</v>
      </c>
      <c r="AD37" s="22"/>
      <c r="AE37" s="22">
        <f t="shared" si="42"/>
        <v>551.72413793103453</v>
      </c>
      <c r="AF37" s="22">
        <f t="shared" si="43"/>
        <v>1706.6666666666667</v>
      </c>
      <c r="AG37" s="22">
        <f t="shared" si="44"/>
        <v>2932.8221465268089</v>
      </c>
      <c r="AH37" s="22" t="e">
        <f t="shared" si="45"/>
        <v>#DIV/0!</v>
      </c>
      <c r="AK37" s="152"/>
      <c r="AL37" s="131">
        <f>基础状态预期!D43</f>
        <v>3580</v>
      </c>
      <c r="AM37" s="152">
        <f>求节点(信息索引!$D$4:$D$163,信息索引!$AX$4:$AX$163,$AL37)*$AM$4</f>
        <v>1156588.0346518829</v>
      </c>
      <c r="AN37" s="131">
        <f t="shared" si="46"/>
        <v>83877.856786576798</v>
      </c>
      <c r="AO37" s="123">
        <f t="shared" si="47"/>
        <v>0</v>
      </c>
      <c r="AP37" s="123">
        <v>1</v>
      </c>
      <c r="AQ37" s="144">
        <f t="shared" si="19"/>
        <v>204.35063523795185</v>
      </c>
      <c r="AR37" s="144">
        <f t="shared" si="20"/>
        <v>99.799147441790439</v>
      </c>
      <c r="AS37" s="144">
        <f t="shared" si="21"/>
        <v>23.951795386029705</v>
      </c>
      <c r="AT37" s="144">
        <f t="shared" si="22"/>
        <v>4.5622467401961346</v>
      </c>
      <c r="AU37" s="131">
        <f>SUM(AQ$11:AQ37)</f>
        <v>2802.3043750425572</v>
      </c>
      <c r="AV37" s="131">
        <f>SUM(AR$11:AR37)</f>
        <v>1376.1260029966086</v>
      </c>
      <c r="AW37" s="131">
        <f>SUM(AS$11:AS37)</f>
        <v>351.93865758321709</v>
      </c>
      <c r="AX37" s="131">
        <f>SUM(AT$11:AT37)</f>
        <v>56.717641032978953</v>
      </c>
      <c r="AY37" s="131"/>
      <c r="AZ37" s="27">
        <v>27</v>
      </c>
      <c r="BA37" s="45" t="e">
        <f>#REF!/'[1]资源-钻石'!L30</f>
        <v>#REF!</v>
      </c>
      <c r="BB37" s="45" t="e">
        <f>#REF!/'[1]资源-钻石'!M30</f>
        <v>#REF!</v>
      </c>
      <c r="BC37" s="45" t="e">
        <f>#REF!/'[1]资源-钻石'!N30</f>
        <v>#REF!</v>
      </c>
      <c r="BD37" s="45" t="e">
        <f>#REF!/'[1]资源-钻石'!O30</f>
        <v>#REF!</v>
      </c>
      <c r="BE37" s="45" t="e">
        <f>#REF!/'[1]资源-钻石'!P30</f>
        <v>#REF!</v>
      </c>
    </row>
    <row r="38" spans="10:57" x14ac:dyDescent="0.15">
      <c r="J38" s="27">
        <v>31</v>
      </c>
      <c r="K38" s="132">
        <f>基础状态预期!C44</f>
        <v>121.47928719052189</v>
      </c>
      <c r="L38" s="134">
        <f t="shared" si="32"/>
        <v>5</v>
      </c>
      <c r="M38" s="134">
        <f t="shared" si="33"/>
        <v>16</v>
      </c>
      <c r="N38" s="134">
        <f t="shared" si="34"/>
        <v>24</v>
      </c>
      <c r="O38" s="134">
        <f t="shared" si="35"/>
        <v>8</v>
      </c>
      <c r="P38" s="134">
        <f>IF(L38=0,0,求节点(战法升星!D$32:D$38,战法升星!$C$32:$C$38,MAX(AU38/C$5,1)))</f>
        <v>7</v>
      </c>
      <c r="Q38" s="134">
        <f>IF(M38=0,0,求节点(战法升星!E$32:E$38,战法升星!$C$32:$C$38,MAX(AV38/D$5,1)))</f>
        <v>7</v>
      </c>
      <c r="R38" s="134">
        <f>IF(N38=0,0,求节点(战法升星!F$32:F$38,战法升星!$C$32:$C$38,MAX(AW38/E$5,1)))</f>
        <v>6.9531575351144213</v>
      </c>
      <c r="S38" s="134">
        <f>IF(O38=0,0,求节点(战法升星!G$32:G$38,战法升星!$C$32:$C$38,MAX(AX38/F$5,1)))</f>
        <v>5.9097333606064959</v>
      </c>
      <c r="T38" s="134">
        <f>求节点(战法升星!$C$32:$C$38,战法升星!D$32:D$38,P38)</f>
        <v>64</v>
      </c>
      <c r="U38" s="134">
        <f>求节点(战法升星!$C$32:$C$38,战法升星!E$32:E$38,Q38)</f>
        <v>32</v>
      </c>
      <c r="V38" s="134">
        <f>求节点(战法升星!$C$32:$C$38,战法升星!F$32:F$38,R38)</f>
        <v>15.62526028091537</v>
      </c>
      <c r="W38" s="134">
        <f>求节点(战法升星!$C$32:$C$38,战法升星!G$32:G$38,S38)</f>
        <v>7.6389334424259836</v>
      </c>
      <c r="X38" s="134">
        <f t="shared" si="36"/>
        <v>320</v>
      </c>
      <c r="Y38" s="134">
        <f t="shared" si="37"/>
        <v>512</v>
      </c>
      <c r="Z38" s="134">
        <f t="shared" si="38"/>
        <v>375.00624674196888</v>
      </c>
      <c r="AA38" s="134">
        <f t="shared" si="39"/>
        <v>61.111467539407869</v>
      </c>
      <c r="AB38" s="134">
        <f t="shared" si="40"/>
        <v>787950.62544600025</v>
      </c>
      <c r="AC38" s="134">
        <f t="shared" si="41"/>
        <v>0.12735899132165376</v>
      </c>
      <c r="AD38" s="22"/>
      <c r="AE38" s="22">
        <f t="shared" si="42"/>
        <v>551.72413793103453</v>
      </c>
      <c r="AF38" s="22">
        <f t="shared" si="43"/>
        <v>1706.6666666666667</v>
      </c>
      <c r="AG38" s="22">
        <f t="shared" si="44"/>
        <v>3125.052056183074</v>
      </c>
      <c r="AH38" s="22" t="e">
        <f t="shared" si="45"/>
        <v>#DIV/0!</v>
      </c>
      <c r="AK38" s="152"/>
      <c r="AL38" s="131">
        <f>基础状态预期!D44</f>
        <v>4540</v>
      </c>
      <c r="AM38" s="152">
        <f>求节点(信息索引!$D$4:$D$163,信息索引!$AX$4:$AX$163,$AL38)*$AM$4</f>
        <v>1237369.4503531009</v>
      </c>
      <c r="AN38" s="131">
        <f t="shared" si="46"/>
        <v>80781.415701217949</v>
      </c>
      <c r="AO38" s="123">
        <f t="shared" si="47"/>
        <v>0</v>
      </c>
      <c r="AP38" s="123">
        <v>1</v>
      </c>
      <c r="AQ38" s="144">
        <f t="shared" si="19"/>
        <v>196.80681226712892</v>
      </c>
      <c r="AR38" s="144">
        <f t="shared" si="20"/>
        <v>96.114954828132724</v>
      </c>
      <c r="AS38" s="144">
        <f t="shared" si="21"/>
        <v>23.067589158751851</v>
      </c>
      <c r="AT38" s="144">
        <f t="shared" si="22"/>
        <v>4.3938265064289252</v>
      </c>
      <c r="AU38" s="131">
        <f>SUM(AQ$11:AQ38)</f>
        <v>2999.1111873096861</v>
      </c>
      <c r="AV38" s="131">
        <f>SUM(AR$11:AR38)</f>
        <v>1472.2409578247414</v>
      </c>
      <c r="AW38" s="131">
        <f>SUM(AS$11:AS38)</f>
        <v>375.00624674196894</v>
      </c>
      <c r="AX38" s="131">
        <f>SUM(AT$11:AT38)</f>
        <v>61.111467539407876</v>
      </c>
      <c r="AY38" s="131"/>
      <c r="AZ38" s="27">
        <v>28</v>
      </c>
      <c r="BA38" s="45" t="e">
        <f>#REF!/'[1]资源-钻石'!L31</f>
        <v>#REF!</v>
      </c>
      <c r="BB38" s="45" t="e">
        <f>#REF!/'[1]资源-钻石'!M31</f>
        <v>#REF!</v>
      </c>
      <c r="BC38" s="45" t="e">
        <f>#REF!/'[1]资源-钻石'!N31</f>
        <v>#REF!</v>
      </c>
      <c r="BD38" s="45" t="e">
        <f>#REF!/'[1]资源-钻石'!O31</f>
        <v>#REF!</v>
      </c>
      <c r="BE38" s="45" t="e">
        <f>#REF!/'[1]资源-钻石'!P31</f>
        <v>#REF!</v>
      </c>
    </row>
    <row r="39" spans="10:57" x14ac:dyDescent="0.15">
      <c r="J39" s="27">
        <v>32</v>
      </c>
      <c r="K39" s="132">
        <f>基础状态预期!C45</f>
        <v>125.02015904129435</v>
      </c>
      <c r="L39" s="134">
        <f t="shared" si="32"/>
        <v>5</v>
      </c>
      <c r="M39" s="134">
        <f t="shared" si="33"/>
        <v>16</v>
      </c>
      <c r="N39" s="134">
        <f t="shared" si="34"/>
        <v>24</v>
      </c>
      <c r="O39" s="134">
        <f t="shared" si="35"/>
        <v>8</v>
      </c>
      <c r="P39" s="134">
        <f>IF(L39=0,0,求节点(战法升星!D$32:D$38,战法升星!$C$32:$C$38,MAX(AU39/C$5,1)))</f>
        <v>7</v>
      </c>
      <c r="Q39" s="134">
        <f>IF(M39=0,0,求节点(战法升星!E$32:E$38,战法升星!$C$32:$C$38,MAX(AV39/D$5,1)))</f>
        <v>7</v>
      </c>
      <c r="R39" s="134">
        <f>IF(N39=0,0,求节点(战法升星!F$32:F$38,战法升星!$C$32:$C$38,MAX(AW39/E$5,1)))</f>
        <v>7</v>
      </c>
      <c r="S39" s="134">
        <f>IF(O39=0,0,求节点(战法升星!G$32:G$38,战法升星!$C$32:$C$38,MAX(AX39/F$5,1)))</f>
        <v>6.0259508110230726</v>
      </c>
      <c r="T39" s="134">
        <f>求节点(战法升星!$C$32:$C$38,战法升星!D$32:D$38,P39)</f>
        <v>64</v>
      </c>
      <c r="U39" s="134">
        <f>求节点(战法升星!$C$32:$C$38,战法升星!E$32:E$38,Q39)</f>
        <v>32</v>
      </c>
      <c r="V39" s="134">
        <f>求节点(战法升星!$C$32:$C$38,战法升星!F$32:F$38,R39)</f>
        <v>16</v>
      </c>
      <c r="W39" s="134">
        <f>求节点(战法升星!$C$32:$C$38,战法升星!G$32:G$38,S39)</f>
        <v>8.2076064881845809</v>
      </c>
      <c r="X39" s="134">
        <f t="shared" si="36"/>
        <v>320</v>
      </c>
      <c r="Y39" s="134">
        <f t="shared" si="37"/>
        <v>512</v>
      </c>
      <c r="Z39" s="134">
        <f t="shared" si="38"/>
        <v>384</v>
      </c>
      <c r="AA39" s="134">
        <f t="shared" si="39"/>
        <v>65.660851905476648</v>
      </c>
      <c r="AB39" s="134">
        <f t="shared" si="40"/>
        <v>806848</v>
      </c>
      <c r="AC39" s="134">
        <f t="shared" si="41"/>
        <v>0.12215615222111348</v>
      </c>
      <c r="AD39" s="22"/>
      <c r="AE39" s="22">
        <f t="shared" si="42"/>
        <v>551.72413793103453</v>
      </c>
      <c r="AF39" s="22">
        <f t="shared" si="43"/>
        <v>1706.6666666666667</v>
      </c>
      <c r="AG39" s="22">
        <f t="shared" si="44"/>
        <v>3200</v>
      </c>
      <c r="AH39" s="22" t="e">
        <f t="shared" si="45"/>
        <v>#DIV/0!</v>
      </c>
      <c r="AK39" s="152"/>
      <c r="AL39" s="131">
        <f>基础状态预期!D45</f>
        <v>5800</v>
      </c>
      <c r="AM39" s="152">
        <f>求节点(信息索引!$D$4:$D$163,信息索引!$AX$4:$AX$163,$AL39)*$AM$4</f>
        <v>1321010.829711685</v>
      </c>
      <c r="AN39" s="131">
        <f t="shared" si="46"/>
        <v>83641.379358584061</v>
      </c>
      <c r="AO39" s="123">
        <f t="shared" si="47"/>
        <v>0</v>
      </c>
      <c r="AP39" s="123">
        <v>1</v>
      </c>
      <c r="AQ39" s="144">
        <f t="shared" si="19"/>
        <v>203.77450806349734</v>
      </c>
      <c r="AR39" s="144">
        <f t="shared" si="20"/>
        <v>99.517783007754488</v>
      </c>
      <c r="AS39" s="144">
        <f t="shared" si="21"/>
        <v>23.884267921861078</v>
      </c>
      <c r="AT39" s="144">
        <f t="shared" si="22"/>
        <v>4.5493843660687769</v>
      </c>
      <c r="AU39" s="131">
        <f>SUM(AQ$11:AQ39)</f>
        <v>3202.8856953731834</v>
      </c>
      <c r="AV39" s="131">
        <f>SUM(AR$11:AR39)</f>
        <v>1571.758740832496</v>
      </c>
      <c r="AW39" s="131">
        <f>SUM(AS$11:AS39)</f>
        <v>398.89051466383</v>
      </c>
      <c r="AX39" s="131">
        <f>SUM(AT$11:AT39)</f>
        <v>65.660851905476648</v>
      </c>
      <c r="AY39" s="131"/>
      <c r="AZ39" s="27">
        <v>29</v>
      </c>
      <c r="BA39" s="45" t="e">
        <f>#REF!/'[1]资源-钻石'!L32</f>
        <v>#REF!</v>
      </c>
      <c r="BB39" s="45" t="e">
        <f>#REF!/'[1]资源-钻石'!M32</f>
        <v>#REF!</v>
      </c>
      <c r="BC39" s="45" t="e">
        <f>#REF!/'[1]资源-钻石'!N32</f>
        <v>#REF!</v>
      </c>
      <c r="BD39" s="45" t="e">
        <f>#REF!/'[1]资源-钻石'!O32</f>
        <v>#REF!</v>
      </c>
      <c r="BE39" s="45" t="e">
        <f>#REF!/'[1]资源-钻石'!P32</f>
        <v>#REF!</v>
      </c>
    </row>
    <row r="40" spans="10:57" x14ac:dyDescent="0.15">
      <c r="J40" s="27">
        <v>33</v>
      </c>
      <c r="K40" s="132">
        <f>基础状态预期!C46</f>
        <v>128.56549059889721</v>
      </c>
      <c r="L40" s="134">
        <f t="shared" si="32"/>
        <v>5</v>
      </c>
      <c r="M40" s="134">
        <f t="shared" si="33"/>
        <v>16</v>
      </c>
      <c r="N40" s="134">
        <f t="shared" si="34"/>
        <v>24</v>
      </c>
      <c r="O40" s="134">
        <f t="shared" si="35"/>
        <v>8</v>
      </c>
      <c r="P40" s="134">
        <f>IF(L40=0,0,求节点(战法升星!D$32:D$38,战法升星!$C$32:$C$38,MAX(AU40/C$5,1)))</f>
        <v>7</v>
      </c>
      <c r="Q40" s="134">
        <f>IF(M40=0,0,求节点(战法升星!E$32:E$38,战法升星!$C$32:$C$38,MAX(AV40/D$5,1)))</f>
        <v>7</v>
      </c>
      <c r="R40" s="134">
        <f>IF(N40=0,0,求节点(战法升星!F$32:F$38,战法升星!$C$32:$C$38,MAX(AW40/E$5,1)))</f>
        <v>7</v>
      </c>
      <c r="S40" s="134">
        <f>IF(O40=0,0,求节点(战法升星!G$32:G$38,战法升星!$C$32:$C$38,MAX(AX40/F$5,1)))</f>
        <v>6.0971244717786242</v>
      </c>
      <c r="T40" s="134">
        <f>求节点(战法升星!$C$32:$C$38,战法升星!D$32:D$38,P40)</f>
        <v>64</v>
      </c>
      <c r="U40" s="134">
        <f>求节点(战法升星!$C$32:$C$38,战法升星!E$32:E$38,Q40)</f>
        <v>32</v>
      </c>
      <c r="V40" s="134">
        <f>求节点(战法升星!$C$32:$C$38,战法升星!F$32:F$38,R40)</f>
        <v>16</v>
      </c>
      <c r="W40" s="134">
        <f>求节点(战法升星!$C$32:$C$38,战法升星!G$32:G$38,S40)</f>
        <v>8.7769957742289932</v>
      </c>
      <c r="X40" s="134">
        <f t="shared" si="36"/>
        <v>320</v>
      </c>
      <c r="Y40" s="134">
        <f t="shared" si="37"/>
        <v>512</v>
      </c>
      <c r="Z40" s="134">
        <f t="shared" si="38"/>
        <v>384</v>
      </c>
      <c r="AA40" s="134">
        <f t="shared" si="39"/>
        <v>70.215966193831946</v>
      </c>
      <c r="AB40" s="134">
        <f t="shared" si="40"/>
        <v>806848</v>
      </c>
      <c r="AC40" s="134">
        <f t="shared" si="41"/>
        <v>0.11487363028503723</v>
      </c>
      <c r="AD40" s="22"/>
      <c r="AE40" s="22">
        <f t="shared" si="42"/>
        <v>551.72413793103453</v>
      </c>
      <c r="AF40" s="22">
        <f t="shared" si="43"/>
        <v>1706.6666666666667</v>
      </c>
      <c r="AG40" s="22">
        <f t="shared" si="44"/>
        <v>3200</v>
      </c>
      <c r="AH40" s="22" t="e">
        <f t="shared" si="45"/>
        <v>#DIV/0!</v>
      </c>
      <c r="AK40" s="152"/>
      <c r="AL40" s="131">
        <f>基础状态预期!D46</f>
        <v>7420</v>
      </c>
      <c r="AM40" s="152">
        <f>求节点(信息索引!$D$4:$D$163,信息索引!$AX$4:$AX$163,$AL40)*$AM$4</f>
        <v>1404757.5548852403</v>
      </c>
      <c r="AN40" s="131">
        <f t="shared" si="46"/>
        <v>83746.725173555315</v>
      </c>
      <c r="AO40" s="123">
        <f t="shared" si="47"/>
        <v>0</v>
      </c>
      <c r="AP40" s="123">
        <v>1</v>
      </c>
      <c r="AQ40" s="144">
        <f t="shared" si="19"/>
        <v>204.03116083258047</v>
      </c>
      <c r="AR40" s="144">
        <f t="shared" si="20"/>
        <v>99.643125057771854</v>
      </c>
      <c r="AS40" s="144">
        <f t="shared" si="21"/>
        <v>23.914350013865242</v>
      </c>
      <c r="AT40" s="144">
        <f t="shared" si="22"/>
        <v>4.5551142883552851</v>
      </c>
      <c r="AU40" s="131">
        <f>SUM(AQ$11:AQ40)</f>
        <v>3406.9168562057639</v>
      </c>
      <c r="AV40" s="131">
        <f>SUM(AR$11:AR40)</f>
        <v>1671.4018658902678</v>
      </c>
      <c r="AW40" s="131">
        <f>SUM(AS$11:AS40)</f>
        <v>422.80486467769526</v>
      </c>
      <c r="AX40" s="131">
        <f>SUM(AT$11:AT40)</f>
        <v>70.215966193831932</v>
      </c>
      <c r="AY40" s="131"/>
      <c r="AZ40" s="27">
        <v>30</v>
      </c>
      <c r="BA40" s="45" t="e">
        <f>#REF!/'[1]资源-钻石'!L33</f>
        <v>#REF!</v>
      </c>
      <c r="BB40" s="45" t="e">
        <f>#REF!/'[1]资源-钻石'!M33</f>
        <v>#REF!</v>
      </c>
      <c r="BC40" s="45" t="e">
        <f>#REF!/'[1]资源-钻石'!N33</f>
        <v>#REF!</v>
      </c>
      <c r="BD40" s="45" t="e">
        <f>#REF!/'[1]资源-钻石'!O33</f>
        <v>#REF!</v>
      </c>
      <c r="BE40" s="45" t="e">
        <f>#REF!/'[1]资源-钻石'!P33</f>
        <v>#REF!</v>
      </c>
    </row>
    <row r="41" spans="10:57" x14ac:dyDescent="0.15">
      <c r="J41" s="27">
        <v>34</v>
      </c>
      <c r="K41" s="132">
        <f>基础状态预期!C47</f>
        <v>132.07530828871487</v>
      </c>
      <c r="L41" s="134">
        <f t="shared" si="32"/>
        <v>5</v>
      </c>
      <c r="M41" s="134">
        <f t="shared" si="33"/>
        <v>16</v>
      </c>
      <c r="N41" s="134">
        <f t="shared" si="34"/>
        <v>24</v>
      </c>
      <c r="O41" s="134">
        <f t="shared" si="35"/>
        <v>8</v>
      </c>
      <c r="P41" s="134">
        <f>IF(L41=0,0,求节点(战法升星!D$32:D$38,战法升星!$C$32:$C$38,MAX(AU41/C$5,1)))</f>
        <v>7</v>
      </c>
      <c r="Q41" s="134">
        <f>IF(M41=0,0,求节点(战法升星!E$32:E$38,战法升星!$C$32:$C$38,MAX(AV41/D$5,1)))</f>
        <v>7</v>
      </c>
      <c r="R41" s="134">
        <f>IF(N41=0,0,求节点(战法升星!F$32:F$38,战法升星!$C$32:$C$38,MAX(AW41/E$5,1)))</f>
        <v>7</v>
      </c>
      <c r="S41" s="134">
        <f>IF(O41=0,0,求节点(战法升星!G$32:G$38,战法升星!$C$32:$C$38,MAX(AX41/F$5,1)))</f>
        <v>6.1675851803217254</v>
      </c>
      <c r="T41" s="134">
        <f>求节点(战法升星!$C$32:$C$38,战法升星!D$32:D$38,P41)</f>
        <v>64</v>
      </c>
      <c r="U41" s="134">
        <f>求节点(战法升星!$C$32:$C$38,战法升星!E$32:E$38,Q41)</f>
        <v>32</v>
      </c>
      <c r="V41" s="134">
        <f>求节点(战法升星!$C$32:$C$38,战法升星!F$32:F$38,R41)</f>
        <v>16</v>
      </c>
      <c r="W41" s="134">
        <f>求节点(战法升星!$C$32:$C$38,战法升星!G$32:G$38,S41)</f>
        <v>9.3406814425738034</v>
      </c>
      <c r="X41" s="134">
        <f t="shared" si="36"/>
        <v>320</v>
      </c>
      <c r="Y41" s="134">
        <f t="shared" si="37"/>
        <v>512</v>
      </c>
      <c r="Z41" s="134">
        <f t="shared" si="38"/>
        <v>384</v>
      </c>
      <c r="AA41" s="134">
        <f t="shared" si="39"/>
        <v>74.725451540590427</v>
      </c>
      <c r="AB41" s="134">
        <f t="shared" si="40"/>
        <v>806848</v>
      </c>
      <c r="AC41" s="134">
        <f t="shared" si="41"/>
        <v>0.10847170466049019</v>
      </c>
      <c r="AD41" s="22"/>
      <c r="AE41" s="22">
        <f t="shared" si="42"/>
        <v>551.72413793103453</v>
      </c>
      <c r="AF41" s="22">
        <f t="shared" si="43"/>
        <v>1706.6666666666667</v>
      </c>
      <c r="AG41" s="22">
        <f t="shared" si="44"/>
        <v>3200</v>
      </c>
      <c r="AH41" s="22" t="e">
        <f t="shared" si="45"/>
        <v>#DIV/0!</v>
      </c>
      <c r="AK41" s="152"/>
      <c r="AL41" s="131">
        <f>基础状态预期!D47</f>
        <v>9460</v>
      </c>
      <c r="AM41" s="152">
        <f>求节点(信息索引!$D$4:$D$163,信息索引!$AX$4:$AX$163,$AL41)*$AM$4</f>
        <v>1487665.3824615092</v>
      </c>
      <c r="AN41" s="131">
        <f t="shared" si="46"/>
        <v>82907.82757626893</v>
      </c>
      <c r="AO41" s="123">
        <f t="shared" si="47"/>
        <v>0</v>
      </c>
      <c r="AP41" s="123">
        <v>1</v>
      </c>
      <c r="AQ41" s="144">
        <f t="shared" si="19"/>
        <v>201.98736449022448</v>
      </c>
      <c r="AR41" s="144">
        <f t="shared" si="20"/>
        <v>98.644991960342182</v>
      </c>
      <c r="AS41" s="144">
        <f t="shared" si="21"/>
        <v>23.674798070482126</v>
      </c>
      <c r="AT41" s="144">
        <f t="shared" si="22"/>
        <v>4.5094853467585008</v>
      </c>
      <c r="AU41" s="131">
        <f>SUM(AQ$11:AQ41)</f>
        <v>3608.9042206959884</v>
      </c>
      <c r="AV41" s="131">
        <f>SUM(AR$11:AR41)</f>
        <v>1770.04685785061</v>
      </c>
      <c r="AW41" s="131">
        <f>SUM(AS$11:AS41)</f>
        <v>446.47966274817736</v>
      </c>
      <c r="AX41" s="131">
        <f>SUM(AT$11:AT41)</f>
        <v>74.725451540590427</v>
      </c>
      <c r="AY41" s="131"/>
      <c r="AZ41" s="27">
        <v>31</v>
      </c>
      <c r="BA41" s="45" t="e">
        <f>#REF!/'[1]资源-钻石'!L34</f>
        <v>#REF!</v>
      </c>
      <c r="BB41" s="45" t="e">
        <f>#REF!/'[1]资源-钻石'!M34</f>
        <v>#REF!</v>
      </c>
      <c r="BC41" s="45" t="e">
        <f>#REF!/'[1]资源-钻石'!N34</f>
        <v>#REF!</v>
      </c>
      <c r="BD41" s="45" t="e">
        <f>#REF!/'[1]资源-钻石'!O34</f>
        <v>#REF!</v>
      </c>
      <c r="BE41" s="45" t="e">
        <f>#REF!/'[1]资源-钻石'!P34</f>
        <v>#REF!</v>
      </c>
    </row>
    <row r="42" spans="10:57" x14ac:dyDescent="0.15">
      <c r="J42" s="27">
        <v>35</v>
      </c>
      <c r="K42" s="132">
        <f>基础状态预期!C48</f>
        <v>135.54811255008914</v>
      </c>
      <c r="L42" s="134">
        <f t="shared" si="32"/>
        <v>5</v>
      </c>
      <c r="M42" s="134">
        <f t="shared" si="33"/>
        <v>16</v>
      </c>
      <c r="N42" s="134">
        <f t="shared" si="34"/>
        <v>24</v>
      </c>
      <c r="O42" s="134">
        <f t="shared" si="35"/>
        <v>8</v>
      </c>
      <c r="P42" s="134">
        <f>IF(L42=0,0,求节点(战法升星!D$32:D$38,战法升星!$C$32:$C$38,MAX(AU42/C$5,1)))</f>
        <v>7</v>
      </c>
      <c r="Q42" s="134">
        <f>IF(M42=0,0,求节点(战法升星!E$32:E$38,战法升星!$C$32:$C$38,MAX(AV42/D$5,1)))</f>
        <v>7</v>
      </c>
      <c r="R42" s="134">
        <f>IF(N42=0,0,求节点(战法升星!F$32:F$38,战法升星!$C$32:$C$38,MAX(AW42/E$5,1)))</f>
        <v>7</v>
      </c>
      <c r="S42" s="134">
        <f>IF(O42=0,0,求节点(战法升星!G$32:G$38,战法升星!$C$32:$C$38,MAX(AX42/F$5,1)))</f>
        <v>6.237302832494322</v>
      </c>
      <c r="T42" s="134">
        <f>求节点(战法升星!$C$32:$C$38,战法升星!D$32:D$38,P42)</f>
        <v>64</v>
      </c>
      <c r="U42" s="134">
        <f>求节点(战法升星!$C$32:$C$38,战法升星!E$32:E$38,Q42)</f>
        <v>32</v>
      </c>
      <c r="V42" s="134">
        <f>求节点(战法升星!$C$32:$C$38,战法升星!F$32:F$38,R42)</f>
        <v>16</v>
      </c>
      <c r="W42" s="134">
        <f>求节点(战法升星!$C$32:$C$38,战法升星!G$32:G$38,S42)</f>
        <v>9.8984226599545764</v>
      </c>
      <c r="X42" s="134">
        <f t="shared" si="36"/>
        <v>320</v>
      </c>
      <c r="Y42" s="134">
        <f t="shared" si="37"/>
        <v>512</v>
      </c>
      <c r="Z42" s="134">
        <f t="shared" si="38"/>
        <v>384</v>
      </c>
      <c r="AA42" s="134">
        <f t="shared" si="39"/>
        <v>79.187381279636611</v>
      </c>
      <c r="AB42" s="134">
        <f t="shared" si="40"/>
        <v>806848</v>
      </c>
      <c r="AC42" s="134">
        <f t="shared" si="41"/>
        <v>0.10280290124365901</v>
      </c>
      <c r="AD42" s="22"/>
      <c r="AE42" s="22">
        <f t="shared" si="42"/>
        <v>551.72413793103453</v>
      </c>
      <c r="AF42" s="22">
        <f t="shared" si="43"/>
        <v>1706.6666666666667</v>
      </c>
      <c r="AG42" s="22">
        <f t="shared" si="44"/>
        <v>3200</v>
      </c>
      <c r="AH42" s="22" t="e">
        <f t="shared" si="45"/>
        <v>#DIV/0!</v>
      </c>
      <c r="AK42" s="152"/>
      <c r="AL42" s="131">
        <f>基础状态预期!D48</f>
        <v>12040</v>
      </c>
      <c r="AM42" s="152">
        <f>求节点(信息索引!$D$4:$D$163,信息索引!$AX$4:$AX$163,$AL42)*$AM$4</f>
        <v>1569698.8902825683</v>
      </c>
      <c r="AN42" s="131">
        <f t="shared" si="46"/>
        <v>82033.507821059087</v>
      </c>
      <c r="AO42" s="123">
        <f t="shared" si="47"/>
        <v>0</v>
      </c>
      <c r="AP42" s="123">
        <v>1</v>
      </c>
      <c r="AQ42" s="144">
        <f t="shared" si="19"/>
        <v>199.85726956144211</v>
      </c>
      <c r="AR42" s="144">
        <f t="shared" si="20"/>
        <v>97.604713041634525</v>
      </c>
      <c r="AS42" s="144">
        <f t="shared" si="21"/>
        <v>23.425131129992284</v>
      </c>
      <c r="AT42" s="144">
        <f t="shared" si="22"/>
        <v>4.4619297390461492</v>
      </c>
      <c r="AU42" s="131">
        <f>SUM(AQ$11:AQ42)</f>
        <v>3808.7614902574305</v>
      </c>
      <c r="AV42" s="131">
        <f>SUM(AR$11:AR42)</f>
        <v>1867.6515708922445</v>
      </c>
      <c r="AW42" s="131">
        <f>SUM(AS$11:AS42)</f>
        <v>469.90479387816964</v>
      </c>
      <c r="AX42" s="131">
        <f>SUM(AT$11:AT42)</f>
        <v>79.187381279636583</v>
      </c>
      <c r="AY42" s="131"/>
      <c r="AZ42" s="27">
        <v>32</v>
      </c>
      <c r="BA42" s="45" t="e">
        <f>#REF!/'[1]资源-钻石'!L35</f>
        <v>#REF!</v>
      </c>
      <c r="BB42" s="45" t="e">
        <f>#REF!/'[1]资源-钻石'!M35</f>
        <v>#REF!</v>
      </c>
      <c r="BC42" s="45" t="e">
        <f>#REF!/'[1]资源-钻石'!N35</f>
        <v>#REF!</v>
      </c>
      <c r="BD42" s="45" t="e">
        <f>#REF!/'[1]资源-钻石'!O35</f>
        <v>#REF!</v>
      </c>
      <c r="BE42" s="45" t="e">
        <f>#REF!/'[1]资源-钻石'!P35</f>
        <v>#REF!</v>
      </c>
    </row>
    <row r="43" spans="10:57" x14ac:dyDescent="0.15">
      <c r="J43" s="27">
        <v>36</v>
      </c>
      <c r="K43" s="132">
        <f>基础状态预期!C49</f>
        <v>139.0493876099641</v>
      </c>
      <c r="L43" s="134">
        <f t="shared" si="32"/>
        <v>5</v>
      </c>
      <c r="M43" s="134">
        <f t="shared" si="33"/>
        <v>16</v>
      </c>
      <c r="N43" s="134">
        <f t="shared" si="34"/>
        <v>24</v>
      </c>
      <c r="O43" s="134">
        <f t="shared" si="35"/>
        <v>8</v>
      </c>
      <c r="P43" s="134">
        <f>IF(L43=0,0,求节点(战法升星!D$32:D$38,战法升星!$C$32:$C$38,MAX(AU43/C$5,1)))</f>
        <v>7</v>
      </c>
      <c r="Q43" s="134">
        <f>IF(M43=0,0,求节点(战法升星!E$32:E$38,战法升星!$C$32:$C$38,MAX(AV43/D$5,1)))</f>
        <v>7</v>
      </c>
      <c r="R43" s="134">
        <f>IF(N43=0,0,求节点(战法升星!F$32:F$38,战法升星!$C$32:$C$38,MAX(AW43/E$5,1)))</f>
        <v>7</v>
      </c>
      <c r="S43" s="134">
        <f>IF(O43=0,0,求节点(战法升星!G$32:G$38,战法升星!$C$32:$C$38,MAX(AX43/F$5,1)))</f>
        <v>6.3075920450191738</v>
      </c>
      <c r="T43" s="134">
        <f>求节点(战法升星!$C$32:$C$38,战法升星!D$32:D$38,P43)</f>
        <v>64</v>
      </c>
      <c r="U43" s="134">
        <f>求节点(战法升星!$C$32:$C$38,战法升星!E$32:E$38,Q43)</f>
        <v>32</v>
      </c>
      <c r="V43" s="134">
        <f>求节点(战法升星!$C$32:$C$38,战法升星!F$32:F$38,R43)</f>
        <v>16</v>
      </c>
      <c r="W43" s="134">
        <f>求节点(战法升星!$C$32:$C$38,战法升星!G$32:G$38,S43)</f>
        <v>10.46073636015339</v>
      </c>
      <c r="X43" s="134">
        <f t="shared" si="36"/>
        <v>320</v>
      </c>
      <c r="Y43" s="134">
        <f t="shared" si="37"/>
        <v>512</v>
      </c>
      <c r="Z43" s="134">
        <f t="shared" si="38"/>
        <v>384</v>
      </c>
      <c r="AA43" s="134">
        <f t="shared" si="39"/>
        <v>83.685890881227124</v>
      </c>
      <c r="AB43" s="134">
        <f t="shared" si="40"/>
        <v>806848</v>
      </c>
      <c r="AC43" s="134">
        <f t="shared" si="41"/>
        <v>9.7657418839862453E-2</v>
      </c>
      <c r="AD43" s="22"/>
      <c r="AE43" s="22">
        <f t="shared" si="42"/>
        <v>551.72413793103453</v>
      </c>
      <c r="AF43" s="22">
        <f t="shared" si="43"/>
        <v>1706.6666666666667</v>
      </c>
      <c r="AG43" s="22">
        <f t="shared" si="44"/>
        <v>3200</v>
      </c>
      <c r="AH43" s="22" t="e">
        <f t="shared" si="45"/>
        <v>#DIV/0!</v>
      </c>
      <c r="AK43" s="152"/>
      <c r="AL43" s="131">
        <f>基础状态预期!D49</f>
        <v>15340</v>
      </c>
      <c r="AM43" s="152">
        <f>求节点(信息索引!$D$4:$D$163,信息索引!$AX$4:$AX$163,$AL43)*$AM$4</f>
        <v>1652404.9264973106</v>
      </c>
      <c r="AN43" s="131">
        <f t="shared" si="46"/>
        <v>82706.036214742344</v>
      </c>
      <c r="AO43" s="123">
        <f t="shared" si="47"/>
        <v>0</v>
      </c>
      <c r="AP43" s="123">
        <v>1</v>
      </c>
      <c r="AQ43" s="144">
        <f t="shared" si="19"/>
        <v>201.4957425712428</v>
      </c>
      <c r="AR43" s="144">
        <f t="shared" si="20"/>
        <v>98.404897534792994</v>
      </c>
      <c r="AS43" s="144">
        <f t="shared" si="21"/>
        <v>23.617175408350317</v>
      </c>
      <c r="AT43" s="144">
        <f t="shared" si="22"/>
        <v>4.4985096015905377</v>
      </c>
      <c r="AU43" s="131">
        <f>SUM(AQ$11:AQ43)</f>
        <v>4010.2572328286733</v>
      </c>
      <c r="AV43" s="131">
        <f>SUM(AR$11:AR43)</f>
        <v>1966.0564684270375</v>
      </c>
      <c r="AW43" s="131">
        <f>SUM(AS$11:AS43)</f>
        <v>493.52196928651995</v>
      </c>
      <c r="AX43" s="131">
        <f>SUM(AT$11:AT43)</f>
        <v>83.685890881227124</v>
      </c>
      <c r="AY43" s="131"/>
      <c r="AZ43" s="27">
        <v>33</v>
      </c>
      <c r="BA43" s="45" t="e">
        <f>#REF!/'[1]资源-钻石'!L36</f>
        <v>#REF!</v>
      </c>
      <c r="BB43" s="45" t="e">
        <f>#REF!/'[1]资源-钻石'!M36</f>
        <v>#REF!</v>
      </c>
      <c r="BC43" s="45" t="e">
        <f>#REF!/'[1]资源-钻石'!N36</f>
        <v>#REF!</v>
      </c>
      <c r="BD43" s="45" t="e">
        <f>#REF!/'[1]资源-钻石'!O36</f>
        <v>#REF!</v>
      </c>
      <c r="BE43" s="45" t="e">
        <f>#REF!/'[1]资源-钻石'!P36</f>
        <v>#REF!</v>
      </c>
    </row>
    <row r="44" spans="10:57" x14ac:dyDescent="0.15">
      <c r="J44" s="27">
        <v>37</v>
      </c>
      <c r="K44" s="132">
        <f>基础状态预期!C50</f>
        <v>142.53355653582128</v>
      </c>
      <c r="L44" s="134">
        <f t="shared" si="32"/>
        <v>5</v>
      </c>
      <c r="M44" s="134">
        <f t="shared" si="33"/>
        <v>16</v>
      </c>
      <c r="N44" s="134">
        <f t="shared" si="34"/>
        <v>24</v>
      </c>
      <c r="O44" s="134">
        <f t="shared" si="35"/>
        <v>8</v>
      </c>
      <c r="P44" s="134">
        <f>IF(L44=0,0,求节点(战法升星!D$32:D$38,战法升星!$C$32:$C$38,MAX(AU44/C$5,1)))</f>
        <v>7</v>
      </c>
      <c r="Q44" s="134">
        <f>IF(M44=0,0,求节点(战法升星!E$32:E$38,战法升星!$C$32:$C$38,MAX(AV44/D$5,1)))</f>
        <v>7</v>
      </c>
      <c r="R44" s="134">
        <f>IF(N44=0,0,求节点(战法升星!F$32:F$38,战法升星!$C$32:$C$38,MAX(AW44/E$5,1)))</f>
        <v>7</v>
      </c>
      <c r="S44" s="134">
        <f>IF(O44=0,0,求节点(战法升星!G$32:G$38,战法升星!$C$32:$C$38,MAX(AX44/F$5,1)))</f>
        <v>6.3775378464526691</v>
      </c>
      <c r="T44" s="134">
        <f>求节点(战法升星!$C$32:$C$38,战法升星!D$32:D$38,P44)</f>
        <v>64</v>
      </c>
      <c r="U44" s="134">
        <f>求节点(战法升星!$C$32:$C$38,战法升星!E$32:E$38,Q44)</f>
        <v>32</v>
      </c>
      <c r="V44" s="134">
        <f>求节点(战法升星!$C$32:$C$38,战法升星!F$32:F$38,R44)</f>
        <v>16</v>
      </c>
      <c r="W44" s="134">
        <f>求节点(战法升星!$C$32:$C$38,战法升星!G$32:G$38,S44)</f>
        <v>11.020302771621353</v>
      </c>
      <c r="X44" s="134">
        <f t="shared" si="36"/>
        <v>320</v>
      </c>
      <c r="Y44" s="134">
        <f t="shared" si="37"/>
        <v>512</v>
      </c>
      <c r="Z44" s="134">
        <f t="shared" si="38"/>
        <v>384</v>
      </c>
      <c r="AA44" s="134">
        <f t="shared" si="39"/>
        <v>88.162422172970821</v>
      </c>
      <c r="AB44" s="134">
        <f t="shared" si="40"/>
        <v>806848</v>
      </c>
      <c r="AC44" s="134">
        <f t="shared" si="41"/>
        <v>9.3024130599810517E-2</v>
      </c>
      <c r="AD44" s="22"/>
      <c r="AE44" s="22">
        <f t="shared" si="42"/>
        <v>551.72413793103453</v>
      </c>
      <c r="AF44" s="22">
        <f t="shared" si="43"/>
        <v>1706.6666666666667</v>
      </c>
      <c r="AG44" s="22">
        <f t="shared" si="44"/>
        <v>3200</v>
      </c>
      <c r="AH44" s="22" t="e">
        <f t="shared" si="45"/>
        <v>#DIV/0!</v>
      </c>
      <c r="AK44" s="152"/>
      <c r="AL44" s="131">
        <f>基础状态预期!D50</f>
        <v>19540</v>
      </c>
      <c r="AM44" s="152">
        <f>求节点(信息索引!$D$4:$D$163,信息索引!$AX$4:$AX$163,$AL44)*$AM$4</f>
        <v>1734706.8869067044</v>
      </c>
      <c r="AN44" s="131">
        <f t="shared" si="46"/>
        <v>82301.960409393767</v>
      </c>
      <c r="AO44" s="123">
        <f t="shared" si="47"/>
        <v>0</v>
      </c>
      <c r="AP44" s="123">
        <v>1</v>
      </c>
      <c r="AQ44" s="144">
        <f t="shared" si="19"/>
        <v>200.51129744268673</v>
      </c>
      <c r="AR44" s="144">
        <f t="shared" si="20"/>
        <v>97.924122006893512</v>
      </c>
      <c r="AS44" s="144">
        <f t="shared" si="21"/>
        <v>23.501789281654442</v>
      </c>
      <c r="AT44" s="144">
        <f t="shared" si="22"/>
        <v>4.4765312917437035</v>
      </c>
      <c r="AU44" s="131">
        <f>SUM(AQ$11:AQ44)</f>
        <v>4210.7685302713599</v>
      </c>
      <c r="AV44" s="131">
        <f>SUM(AR$11:AR44)</f>
        <v>2063.980590433931</v>
      </c>
      <c r="AW44" s="131">
        <f>SUM(AS$11:AS44)</f>
        <v>517.02375856817434</v>
      </c>
      <c r="AX44" s="131">
        <f>SUM(AT$11:AT44)</f>
        <v>88.162422172970821</v>
      </c>
      <c r="AY44" s="131"/>
      <c r="AZ44" s="27">
        <v>34</v>
      </c>
      <c r="BA44" s="45" t="e">
        <f>#REF!/'[1]资源-钻石'!L37</f>
        <v>#REF!</v>
      </c>
      <c r="BB44" s="45" t="e">
        <f>#REF!/'[1]资源-钻石'!M37</f>
        <v>#REF!</v>
      </c>
      <c r="BC44" s="45" t="e">
        <f>#REF!/'[1]资源-钻石'!N37</f>
        <v>#REF!</v>
      </c>
      <c r="BD44" s="45" t="e">
        <f>#REF!/'[1]资源-钻石'!O37</f>
        <v>#REF!</v>
      </c>
      <c r="BE44" s="45" t="e">
        <f>#REF!/'[1]资源-钻石'!P37</f>
        <v>#REF!</v>
      </c>
    </row>
    <row r="45" spans="10:57" x14ac:dyDescent="0.15">
      <c r="J45" s="27">
        <v>38</v>
      </c>
      <c r="K45" s="132">
        <f>基础状态预期!C51</f>
        <v>146.02664953963369</v>
      </c>
      <c r="L45" s="134">
        <f t="shared" si="32"/>
        <v>5</v>
      </c>
      <c r="M45" s="134">
        <f t="shared" si="33"/>
        <v>16</v>
      </c>
      <c r="N45" s="134">
        <f t="shared" si="34"/>
        <v>24</v>
      </c>
      <c r="O45" s="134">
        <f t="shared" si="35"/>
        <v>8</v>
      </c>
      <c r="P45" s="134">
        <f>IF(L45=0,0,求节点(战法升星!D$32:D$38,战法升星!$C$32:$C$38,MAX(AU45/C$5,1)))</f>
        <v>7</v>
      </c>
      <c r="Q45" s="134">
        <f>IF(M45=0,0,求节点(战法升星!E$32:E$38,战法升星!$C$32:$C$38,MAX(AV45/D$5,1)))</f>
        <v>7</v>
      </c>
      <c r="R45" s="134">
        <f>IF(N45=0,0,求节点(战法升星!F$32:F$38,战法升星!$C$32:$C$38,MAX(AW45/E$5,1)))</f>
        <v>7</v>
      </c>
      <c r="S45" s="134">
        <f>IF(O45=0,0,求节点(战法升星!G$32:G$38,战法升星!$C$32:$C$38,MAX(AX45/F$5,1)))</f>
        <v>6.4476628015948156</v>
      </c>
      <c r="T45" s="134">
        <f>求节点(战法升星!$C$32:$C$38,战法升星!D$32:D$38,P45)</f>
        <v>64</v>
      </c>
      <c r="U45" s="134">
        <f>求节点(战法升星!$C$32:$C$38,战法升星!E$32:E$38,Q45)</f>
        <v>32</v>
      </c>
      <c r="V45" s="134">
        <f>求节点(战法升星!$C$32:$C$38,战法升星!F$32:F$38,R45)</f>
        <v>16</v>
      </c>
      <c r="W45" s="134">
        <f>求节点(战法升星!$C$32:$C$38,战法升星!G$32:G$38,S45)</f>
        <v>11.581302412758525</v>
      </c>
      <c r="X45" s="134">
        <f t="shared" si="36"/>
        <v>320</v>
      </c>
      <c r="Y45" s="134">
        <f t="shared" si="37"/>
        <v>512</v>
      </c>
      <c r="Z45" s="134">
        <f t="shared" si="38"/>
        <v>384</v>
      </c>
      <c r="AA45" s="134">
        <f t="shared" si="39"/>
        <v>92.650419302068201</v>
      </c>
      <c r="AB45" s="134">
        <f t="shared" si="40"/>
        <v>806848</v>
      </c>
      <c r="AC45" s="134">
        <f t="shared" si="41"/>
        <v>8.8800272480951445E-2</v>
      </c>
      <c r="AD45" s="22"/>
      <c r="AE45" s="22">
        <f t="shared" si="42"/>
        <v>551.72413793103453</v>
      </c>
      <c r="AF45" s="22">
        <f t="shared" si="43"/>
        <v>1706.6666666666667</v>
      </c>
      <c r="AG45" s="22">
        <f t="shared" si="44"/>
        <v>3200</v>
      </c>
      <c r="AH45" s="22" t="e">
        <f t="shared" si="45"/>
        <v>#DIV/0!</v>
      </c>
      <c r="AK45" s="152"/>
      <c r="AL45" s="131">
        <f>基础状态预期!D51</f>
        <v>24880</v>
      </c>
      <c r="AM45" s="152">
        <f>求节点(信息索引!$D$4:$D$163,信息索引!$AX$4:$AX$163,$AL45)*$AM$4</f>
        <v>1817219.6491245613</v>
      </c>
      <c r="AN45" s="131">
        <f t="shared" si="46"/>
        <v>82512.762217856944</v>
      </c>
      <c r="AO45" s="123">
        <f t="shared" si="47"/>
        <v>0</v>
      </c>
      <c r="AP45" s="123">
        <v>1</v>
      </c>
      <c r="AQ45" s="144">
        <f t="shared" si="19"/>
        <v>201.02487140748613</v>
      </c>
      <c r="AR45" s="144">
        <f t="shared" si="20"/>
        <v>98.174937199004859</v>
      </c>
      <c r="AS45" s="144">
        <f t="shared" si="21"/>
        <v>23.561984927761166</v>
      </c>
      <c r="AT45" s="144">
        <f t="shared" si="22"/>
        <v>4.4879971290973648</v>
      </c>
      <c r="AU45" s="131">
        <f>SUM(AQ$11:AQ45)</f>
        <v>4411.7934016788458</v>
      </c>
      <c r="AV45" s="131">
        <f>SUM(AR$11:AR45)</f>
        <v>2162.1555276329359</v>
      </c>
      <c r="AW45" s="131">
        <f>SUM(AS$11:AS45)</f>
        <v>540.5857434959355</v>
      </c>
      <c r="AX45" s="131">
        <f>SUM(AT$11:AT45)</f>
        <v>92.650419302068187</v>
      </c>
      <c r="AY45" s="131"/>
      <c r="AZ45" s="27">
        <v>35</v>
      </c>
      <c r="BA45" s="45" t="e">
        <f>#REF!/'[1]资源-钻石'!L38</f>
        <v>#REF!</v>
      </c>
      <c r="BB45" s="45" t="e">
        <f>#REF!/'[1]资源-钻石'!M38</f>
        <v>#REF!</v>
      </c>
      <c r="BC45" s="45" t="e">
        <f>#REF!/'[1]资源-钻石'!N38</f>
        <v>#REF!</v>
      </c>
      <c r="BD45" s="45" t="e">
        <f>#REF!/'[1]资源-钻石'!O38</f>
        <v>#REF!</v>
      </c>
      <c r="BE45" s="45" t="e">
        <f>#REF!/'[1]资源-钻石'!P38</f>
        <v>#REF!</v>
      </c>
    </row>
    <row r="46" spans="10:57" x14ac:dyDescent="0.15">
      <c r="J46" s="27">
        <v>39</v>
      </c>
      <c r="K46" s="132">
        <f>基础状态预期!C52</f>
        <v>149.52287096243165</v>
      </c>
      <c r="L46" s="134">
        <f t="shared" si="32"/>
        <v>5</v>
      </c>
      <c r="M46" s="134">
        <f t="shared" si="33"/>
        <v>16</v>
      </c>
      <c r="N46" s="134">
        <f t="shared" si="34"/>
        <v>24</v>
      </c>
      <c r="O46" s="134">
        <f t="shared" si="35"/>
        <v>8</v>
      </c>
      <c r="P46" s="134">
        <f>IF(L46=0,0,求节点(战法升星!D$32:D$38,战法升星!$C$32:$C$38,MAX(AU46/C$5,1)))</f>
        <v>7</v>
      </c>
      <c r="Q46" s="134">
        <f>IF(M46=0,0,求节点(战法升星!E$32:E$38,战法升星!$C$32:$C$38,MAX(AV46/D$5,1)))</f>
        <v>7</v>
      </c>
      <c r="R46" s="134">
        <f>IF(N46=0,0,求节点(战法升星!F$32:F$38,战法升星!$C$32:$C$38,MAX(AW46/E$5,1)))</f>
        <v>7</v>
      </c>
      <c r="S46" s="134">
        <f>IF(O46=0,0,求节点(战法升星!G$32:G$38,战法升星!$C$32:$C$38,MAX(AX46/F$5,1)))</f>
        <v>6.5178505607449821</v>
      </c>
      <c r="T46" s="134">
        <f>求节点(战法升星!$C$32:$C$38,战法升星!D$32:D$38,P46)</f>
        <v>64</v>
      </c>
      <c r="U46" s="134">
        <f>求节点(战法升星!$C$32:$C$38,战法升星!E$32:E$38,Q46)</f>
        <v>32</v>
      </c>
      <c r="V46" s="134">
        <f>求节点(战法升星!$C$32:$C$38,战法升星!F$32:F$38,R46)</f>
        <v>16</v>
      </c>
      <c r="W46" s="134">
        <f>求节点(战法升星!$C$32:$C$38,战法升星!G$32:G$38,S46)</f>
        <v>12.142804485959857</v>
      </c>
      <c r="X46" s="134">
        <f t="shared" si="36"/>
        <v>320</v>
      </c>
      <c r="Y46" s="134">
        <f t="shared" si="37"/>
        <v>512</v>
      </c>
      <c r="Z46" s="134">
        <f t="shared" si="38"/>
        <v>384</v>
      </c>
      <c r="AA46" s="134">
        <f t="shared" si="39"/>
        <v>97.142435887678857</v>
      </c>
      <c r="AB46" s="134">
        <f t="shared" si="40"/>
        <v>806848</v>
      </c>
      <c r="AC46" s="134">
        <f t="shared" si="41"/>
        <v>8.4940027391281869E-2</v>
      </c>
      <c r="AD46" s="22"/>
      <c r="AE46" s="22">
        <f t="shared" si="42"/>
        <v>551.72413793103453</v>
      </c>
      <c r="AF46" s="22">
        <f t="shared" si="43"/>
        <v>1706.6666666666667</v>
      </c>
      <c r="AG46" s="22">
        <f t="shared" si="44"/>
        <v>3200</v>
      </c>
      <c r="AH46" s="22" t="e">
        <f t="shared" si="45"/>
        <v>#DIV/0!</v>
      </c>
      <c r="AK46" s="152"/>
      <c r="AL46" s="131">
        <f>基础状态预期!D52</f>
        <v>31720</v>
      </c>
      <c r="AM46" s="152">
        <f>求节点(信息索引!$D$4:$D$163,信息索引!$AX$4:$AX$163,$AL46)*$AM$4</f>
        <v>1899806.3098878015</v>
      </c>
      <c r="AN46" s="131">
        <f t="shared" si="46"/>
        <v>82586.660763240186</v>
      </c>
      <c r="AO46" s="123">
        <f t="shared" si="47"/>
        <v>0</v>
      </c>
      <c r="AP46" s="123">
        <v>1</v>
      </c>
      <c r="AQ46" s="144">
        <f t="shared" si="19"/>
        <v>201.20490956380971</v>
      </c>
      <c r="AR46" s="144">
        <f t="shared" si="20"/>
        <v>98.262862810232633</v>
      </c>
      <c r="AS46" s="144">
        <f t="shared" si="21"/>
        <v>23.583087074455833</v>
      </c>
      <c r="AT46" s="144">
        <f t="shared" si="22"/>
        <v>4.4920165856106351</v>
      </c>
      <c r="AU46" s="131">
        <f>SUM(AQ$11:AQ46)</f>
        <v>4612.9983112426553</v>
      </c>
      <c r="AV46" s="131">
        <f>SUM(AR$11:AR46)</f>
        <v>2260.4183904431684</v>
      </c>
      <c r="AW46" s="131">
        <f>SUM(AS$11:AS46)</f>
        <v>564.16883057039138</v>
      </c>
      <c r="AX46" s="131">
        <f>SUM(AT$11:AT46)</f>
        <v>97.142435887678829</v>
      </c>
      <c r="AY46" s="131"/>
      <c r="AZ46" s="27">
        <v>36</v>
      </c>
      <c r="BA46" s="45" t="e">
        <f>#REF!/'[1]资源-钻石'!L39</f>
        <v>#REF!</v>
      </c>
      <c r="BB46" s="45" t="e">
        <f>#REF!/'[1]资源-钻石'!M39</f>
        <v>#REF!</v>
      </c>
      <c r="BC46" s="45" t="e">
        <f>#REF!/'[1]资源-钻石'!N39</f>
        <v>#REF!</v>
      </c>
      <c r="BD46" s="45" t="e">
        <f>#REF!/'[1]资源-钻石'!O39</f>
        <v>#REF!</v>
      </c>
      <c r="BE46" s="45" t="e">
        <f>#REF!/'[1]资源-钻石'!P39</f>
        <v>#REF!</v>
      </c>
    </row>
    <row r="47" spans="10:57" x14ac:dyDescent="0.15">
      <c r="J47" s="27">
        <v>40</v>
      </c>
      <c r="K47" s="132">
        <f>基础状态预期!C53</f>
        <v>153.02723536432757</v>
      </c>
      <c r="L47" s="134">
        <f t="shared" si="32"/>
        <v>5</v>
      </c>
      <c r="M47" s="134">
        <f t="shared" si="33"/>
        <v>16</v>
      </c>
      <c r="N47" s="134">
        <f t="shared" si="34"/>
        <v>24</v>
      </c>
      <c r="O47" s="134">
        <f t="shared" si="35"/>
        <v>8</v>
      </c>
      <c r="P47" s="134">
        <f>IF(L47=0,0,求节点(战法升星!D$32:D$38,战法升星!$C$32:$C$38,MAX(AU47/C$5,1)))</f>
        <v>7</v>
      </c>
      <c r="Q47" s="134">
        <f>IF(M47=0,0,求节点(战法升星!E$32:E$38,战法升星!$C$32:$C$38,MAX(AV47/D$5,1)))</f>
        <v>7</v>
      </c>
      <c r="R47" s="134">
        <f>IF(N47=0,0,求节点(战法升星!F$32:F$38,战法升星!$C$32:$C$38,MAX(AW47/E$5,1)))</f>
        <v>7</v>
      </c>
      <c r="S47" s="134">
        <f>IF(O47=0,0,求节点(战法升星!G$32:G$38,战法升星!$C$32:$C$38,MAX(AX47/F$5,1)))</f>
        <v>6.5882017927953385</v>
      </c>
      <c r="T47" s="134">
        <f>求节点(战法升星!$C$32:$C$38,战法升星!D$32:D$38,P47)</f>
        <v>64</v>
      </c>
      <c r="U47" s="134">
        <f>求节点(战法升星!$C$32:$C$38,战法升星!E$32:E$38,Q47)</f>
        <v>32</v>
      </c>
      <c r="V47" s="134">
        <f>求节点(战法升星!$C$32:$C$38,战法升星!F$32:F$38,R47)</f>
        <v>16</v>
      </c>
      <c r="W47" s="134">
        <f>求节点(战法升星!$C$32:$C$38,战法升星!G$32:G$38,S47)</f>
        <v>12.705614342362708</v>
      </c>
      <c r="X47" s="134">
        <f t="shared" si="36"/>
        <v>320</v>
      </c>
      <c r="Y47" s="134">
        <f t="shared" si="37"/>
        <v>512</v>
      </c>
      <c r="Z47" s="134">
        <f t="shared" si="38"/>
        <v>384</v>
      </c>
      <c r="AA47" s="134">
        <f t="shared" si="39"/>
        <v>101.64491473890166</v>
      </c>
      <c r="AB47" s="134">
        <f t="shared" si="40"/>
        <v>806848</v>
      </c>
      <c r="AC47" s="134">
        <f t="shared" si="41"/>
        <v>8.1393520996652924E-2</v>
      </c>
      <c r="AD47" s="22"/>
      <c r="AE47" s="22">
        <f t="shared" si="42"/>
        <v>551.72413793103453</v>
      </c>
      <c r="AF47" s="22">
        <f t="shared" si="43"/>
        <v>1706.6666666666667</v>
      </c>
      <c r="AG47" s="22">
        <f t="shared" si="44"/>
        <v>3200</v>
      </c>
      <c r="AH47" s="22" t="e">
        <f t="shared" si="45"/>
        <v>#DIV/0!</v>
      </c>
      <c r="AK47" s="152"/>
      <c r="AL47" s="131">
        <f>基础状态预期!D53</f>
        <v>40420</v>
      </c>
      <c r="AM47" s="152">
        <f>求节点(信息索引!$D$4:$D$163,信息索引!$AX$4:$AX$163,$AL47)*$AM$4</f>
        <v>1982585.3215839611</v>
      </c>
      <c r="AN47" s="131">
        <f t="shared" si="46"/>
        <v>82779.011696159607</v>
      </c>
      <c r="AO47" s="123">
        <f t="shared" si="47"/>
        <v>0</v>
      </c>
      <c r="AP47" s="123">
        <v>1</v>
      </c>
      <c r="AQ47" s="144">
        <f t="shared" si="19"/>
        <v>201.67353187769061</v>
      </c>
      <c r="AR47" s="144">
        <f t="shared" si="20"/>
        <v>98.49172487050005</v>
      </c>
      <c r="AS47" s="144">
        <f t="shared" si="21"/>
        <v>23.63801396892001</v>
      </c>
      <c r="AT47" s="144">
        <f t="shared" si="22"/>
        <v>4.5024788512228602</v>
      </c>
      <c r="AU47" s="131">
        <f>SUM(AQ$11:AQ47)</f>
        <v>4814.6718431203462</v>
      </c>
      <c r="AV47" s="131">
        <f>SUM(AR$11:AR47)</f>
        <v>2358.9101153136685</v>
      </c>
      <c r="AW47" s="131">
        <f>SUM(AS$11:AS47)</f>
        <v>587.80684453931144</v>
      </c>
      <c r="AX47" s="131">
        <f>SUM(AT$11:AT47)</f>
        <v>101.64491473890169</v>
      </c>
      <c r="AY47" s="131"/>
      <c r="AZ47" s="27">
        <v>37</v>
      </c>
      <c r="BA47" s="45" t="e">
        <f>#REF!/'[1]资源-钻石'!L40</f>
        <v>#REF!</v>
      </c>
      <c r="BB47" s="45" t="e">
        <f>#REF!/'[1]资源-钻石'!M40</f>
        <v>#REF!</v>
      </c>
      <c r="BC47" s="45" t="e">
        <f>#REF!/'[1]资源-钻石'!N40</f>
        <v>#REF!</v>
      </c>
      <c r="BD47" s="45" t="e">
        <f>#REF!/'[1]资源-钻石'!O40</f>
        <v>#REF!</v>
      </c>
      <c r="BE47" s="45" t="e">
        <f>#REF!/'[1]资源-钻石'!P40</f>
        <v>#REF!</v>
      </c>
    </row>
    <row r="48" spans="10:57" x14ac:dyDescent="0.15">
      <c r="J48" s="27">
        <v>41</v>
      </c>
      <c r="K48" s="132">
        <f>基础状态预期!C54</f>
        <v>156.52008914974525</v>
      </c>
      <c r="L48" s="134">
        <f t="shared" si="32"/>
        <v>5</v>
      </c>
      <c r="M48" s="134">
        <f t="shared" si="33"/>
        <v>16</v>
      </c>
      <c r="N48" s="134">
        <f t="shared" si="34"/>
        <v>24</v>
      </c>
      <c r="O48" s="134">
        <f t="shared" si="35"/>
        <v>8</v>
      </c>
      <c r="P48" s="134">
        <f>IF(L48=0,0,求节点(战法升星!D$32:D$38,战法升星!$C$32:$C$38,MAX(AU48/C$5,1)))</f>
        <v>7</v>
      </c>
      <c r="Q48" s="134">
        <f>IF(M48=0,0,求节点(战法升星!E$32:E$38,战法升星!$C$32:$C$38,MAX(AV48/D$5,1)))</f>
        <v>7</v>
      </c>
      <c r="R48" s="134">
        <f>IF(N48=0,0,求节点(战法升星!F$32:F$38,战法升星!$C$32:$C$38,MAX(AW48/E$5,1)))</f>
        <v>7</v>
      </c>
      <c r="S48" s="134">
        <f>IF(O48=0,0,求节点(战法升星!G$32:G$38,战法升星!$C$32:$C$38,MAX(AX48/F$5,1)))</f>
        <v>6.6583219455519824</v>
      </c>
      <c r="T48" s="134">
        <f>求节点(战法升星!$C$32:$C$38,战法升星!D$32:D$38,P48)</f>
        <v>64</v>
      </c>
      <c r="U48" s="134">
        <f>求节点(战法升星!$C$32:$C$38,战法升星!E$32:E$38,Q48)</f>
        <v>32</v>
      </c>
      <c r="V48" s="134">
        <f>求节点(战法升星!$C$32:$C$38,战法升星!F$32:F$38,R48)</f>
        <v>16</v>
      </c>
      <c r="W48" s="134">
        <f>求节点(战法升星!$C$32:$C$38,战法升星!G$32:G$38,S48)</f>
        <v>13.266575564415859</v>
      </c>
      <c r="X48" s="134">
        <f t="shared" si="36"/>
        <v>320</v>
      </c>
      <c r="Y48" s="134">
        <f t="shared" si="37"/>
        <v>512</v>
      </c>
      <c r="Z48" s="134">
        <f t="shared" si="38"/>
        <v>384</v>
      </c>
      <c r="AA48" s="134">
        <f t="shared" si="39"/>
        <v>106.13260451532688</v>
      </c>
      <c r="AB48" s="134">
        <f t="shared" si="40"/>
        <v>806848</v>
      </c>
      <c r="AC48" s="134">
        <f t="shared" si="41"/>
        <v>7.8141586989872433E-2</v>
      </c>
      <c r="AD48" s="22"/>
      <c r="AE48" s="22">
        <f t="shared" si="42"/>
        <v>551.72413793103453</v>
      </c>
      <c r="AF48" s="22">
        <f t="shared" si="43"/>
        <v>1706.6666666666667</v>
      </c>
      <c r="AG48" s="22">
        <f t="shared" si="44"/>
        <v>3200</v>
      </c>
      <c r="AH48" s="22" t="e">
        <f t="shared" si="45"/>
        <v>#DIV/0!</v>
      </c>
      <c r="AK48" s="152"/>
      <c r="AL48" s="131">
        <f>基础状态预期!D54</f>
        <v>51520</v>
      </c>
      <c r="AM48" s="152">
        <f>求节点(信息索引!$D$4:$D$163,信息索引!$AX$4:$AX$163,$AL48)*$AM$4</f>
        <v>2065092.4330589087</v>
      </c>
      <c r="AN48" s="131">
        <f t="shared" si="46"/>
        <v>82507.111474947538</v>
      </c>
      <c r="AO48" s="123">
        <f t="shared" si="47"/>
        <v>0</v>
      </c>
      <c r="AP48" s="123">
        <v>1</v>
      </c>
      <c r="AQ48" s="144">
        <f t="shared" si="19"/>
        <v>201.01110456904578</v>
      </c>
      <c r="AR48" s="144">
        <f t="shared" si="20"/>
        <v>98.168213859301432</v>
      </c>
      <c r="AS48" s="144">
        <f t="shared" si="21"/>
        <v>23.560371326232339</v>
      </c>
      <c r="AT48" s="144">
        <f t="shared" si="22"/>
        <v>4.4876897764252091</v>
      </c>
      <c r="AU48" s="131">
        <f>SUM(AQ$11:AQ48)</f>
        <v>5015.6829476893918</v>
      </c>
      <c r="AV48" s="131">
        <f>SUM(AR$11:AR48)</f>
        <v>2457.0783291729699</v>
      </c>
      <c r="AW48" s="131">
        <f>SUM(AS$11:AS48)</f>
        <v>611.36721586554381</v>
      </c>
      <c r="AX48" s="131">
        <f>SUM(AT$11:AT48)</f>
        <v>106.1326045153269</v>
      </c>
      <c r="AY48" s="131"/>
      <c r="AZ48" s="27">
        <v>38</v>
      </c>
      <c r="BA48" s="45" t="e">
        <f>#REF!/'[1]资源-钻石'!L41</f>
        <v>#REF!</v>
      </c>
      <c r="BB48" s="45" t="e">
        <f>#REF!/'[1]资源-钻石'!M41</f>
        <v>#REF!</v>
      </c>
      <c r="BC48" s="45" t="e">
        <f>#REF!/'[1]资源-钻石'!N41</f>
        <v>#REF!</v>
      </c>
      <c r="BD48" s="45" t="e">
        <f>#REF!/'[1]资源-钻石'!O41</f>
        <v>#REF!</v>
      </c>
      <c r="BE48" s="45" t="e">
        <f>#REF!/'[1]资源-钻石'!P41</f>
        <v>#REF!</v>
      </c>
    </row>
    <row r="49" spans="3:57" x14ac:dyDescent="0.15">
      <c r="J49" s="27">
        <v>42</v>
      </c>
      <c r="K49" s="132">
        <f>基础状态预期!C55</f>
        <v>159.99202506384199</v>
      </c>
      <c r="L49" s="134">
        <f t="shared" si="32"/>
        <v>5</v>
      </c>
      <c r="M49" s="134">
        <f t="shared" si="33"/>
        <v>16</v>
      </c>
      <c r="N49" s="134">
        <f t="shared" si="34"/>
        <v>24</v>
      </c>
      <c r="O49" s="134">
        <f t="shared" si="35"/>
        <v>8</v>
      </c>
      <c r="P49" s="134">
        <f>IF(L49=0,0,求节点(战法升星!D$32:D$38,战法升星!$C$32:$C$38,MAX(AU49/C$5,1)))</f>
        <v>7</v>
      </c>
      <c r="Q49" s="134">
        <f>IF(M49=0,0,求节点(战法升星!E$32:E$38,战法升星!$C$32:$C$38,MAX(AV49/D$5,1)))</f>
        <v>7</v>
      </c>
      <c r="R49" s="134">
        <f>IF(N49=0,0,求节点(战法升星!F$32:F$38,战法升星!$C$32:$C$38,MAX(AW49/E$5,1)))</f>
        <v>7</v>
      </c>
      <c r="S49" s="134">
        <f>IF(O49=0,0,求节点(战法升星!G$32:G$38,战法升星!$C$32:$C$38,MAX(AX49/F$5,1)))</f>
        <v>6.7280221653762808</v>
      </c>
      <c r="T49" s="134">
        <f>求节点(战法升星!$C$32:$C$38,战法升星!D$32:D$38,P49)</f>
        <v>64</v>
      </c>
      <c r="U49" s="134">
        <f>求节点(战法升星!$C$32:$C$38,战法升星!E$32:E$38,Q49)</f>
        <v>32</v>
      </c>
      <c r="V49" s="134">
        <f>求节点(战法升星!$C$32:$C$38,战法升星!F$32:F$38,R49)</f>
        <v>16</v>
      </c>
      <c r="W49" s="134">
        <f>求节点(战法升星!$C$32:$C$38,战法升星!G$32:G$38,S49)</f>
        <v>13.824177323010247</v>
      </c>
      <c r="X49" s="134">
        <f t="shared" si="36"/>
        <v>320</v>
      </c>
      <c r="Y49" s="134">
        <f t="shared" si="37"/>
        <v>512</v>
      </c>
      <c r="Z49" s="134">
        <f t="shared" si="38"/>
        <v>384</v>
      </c>
      <c r="AA49" s="134">
        <f t="shared" si="39"/>
        <v>110.59341858408197</v>
      </c>
      <c r="AB49" s="134">
        <f t="shared" si="40"/>
        <v>806848</v>
      </c>
      <c r="AC49" s="134">
        <f t="shared" si="41"/>
        <v>7.5156812430704212E-2</v>
      </c>
      <c r="AD49" s="22"/>
      <c r="AE49" s="22">
        <f t="shared" si="42"/>
        <v>551.72413793103453</v>
      </c>
      <c r="AF49" s="22">
        <f t="shared" si="43"/>
        <v>1706.6666666666667</v>
      </c>
      <c r="AG49" s="22">
        <f t="shared" si="44"/>
        <v>3200</v>
      </c>
      <c r="AH49" s="22" t="e">
        <f t="shared" si="45"/>
        <v>#DIV/0!</v>
      </c>
      <c r="AK49" s="152"/>
      <c r="AL49" s="131">
        <f>基础状态预期!D55</f>
        <v>65500</v>
      </c>
      <c r="AM49" s="152">
        <f>求节点(信息索引!$D$4:$D$163,信息索引!$AX$4:$AX$163,$AL49)*$AM$4</f>
        <v>2147105.4290492344</v>
      </c>
      <c r="AN49" s="131">
        <f t="shared" si="46"/>
        <v>82012.995990325697</v>
      </c>
      <c r="AO49" s="123">
        <f t="shared" si="47"/>
        <v>0</v>
      </c>
      <c r="AP49" s="123">
        <v>1</v>
      </c>
      <c r="AQ49" s="144">
        <f t="shared" si="19"/>
        <v>199.80729682965276</v>
      </c>
      <c r="AR49" s="144">
        <f t="shared" si="20"/>
        <v>97.580307754016445</v>
      </c>
      <c r="AS49" s="144">
        <f t="shared" si="21"/>
        <v>23.419273860963948</v>
      </c>
      <c r="AT49" s="144">
        <f t="shared" si="22"/>
        <v>4.4608140687550382</v>
      </c>
      <c r="AU49" s="131">
        <f>SUM(AQ$11:AQ49)</f>
        <v>5215.4902445190446</v>
      </c>
      <c r="AV49" s="131">
        <f>SUM(AR$11:AR49)</f>
        <v>2554.6586369269862</v>
      </c>
      <c r="AW49" s="131">
        <f>SUM(AS$11:AS49)</f>
        <v>634.78648972650774</v>
      </c>
      <c r="AX49" s="131">
        <f>SUM(AT$11:AT49)</f>
        <v>110.59341858408195</v>
      </c>
      <c r="AZ49" s="27">
        <v>39</v>
      </c>
      <c r="BA49" s="45" t="e">
        <f>#REF!/'[1]资源-钻石'!L42</f>
        <v>#REF!</v>
      </c>
      <c r="BB49" s="45" t="e">
        <f>#REF!/'[1]资源-钻石'!M42</f>
        <v>#REF!</v>
      </c>
      <c r="BC49" s="45" t="e">
        <f>#REF!/'[1]资源-钻石'!N42</f>
        <v>#REF!</v>
      </c>
      <c r="BD49" s="45" t="e">
        <f>#REF!/'[1]资源-钻石'!O42</f>
        <v>#REF!</v>
      </c>
      <c r="BE49" s="45" t="e">
        <f>#REF!/'[1]资源-钻石'!P42</f>
        <v>#REF!</v>
      </c>
    </row>
    <row r="50" spans="3:57" x14ac:dyDescent="0.15">
      <c r="J50" s="27">
        <v>43</v>
      </c>
      <c r="AC50" s="22"/>
      <c r="AD50" s="22"/>
      <c r="AE50" s="22"/>
      <c r="AF50" s="22"/>
      <c r="AG50" s="22"/>
      <c r="AH50" s="22"/>
      <c r="AI50" s="22"/>
      <c r="AK50" s="63"/>
      <c r="AM50" s="19"/>
      <c r="AU50" s="42"/>
      <c r="AV50" s="42"/>
      <c r="AW50" s="42"/>
      <c r="AX50" s="42"/>
      <c r="AY50" s="30"/>
      <c r="AZ50" s="27">
        <v>40</v>
      </c>
      <c r="BA50" s="45" t="e">
        <f>#REF!/'[1]资源-钻石'!L43</f>
        <v>#REF!</v>
      </c>
      <c r="BB50" s="45" t="e">
        <f>#REF!/'[1]资源-钻石'!M43</f>
        <v>#REF!</v>
      </c>
      <c r="BC50" s="45" t="e">
        <f>#REF!/'[1]资源-钻石'!N43</f>
        <v>#REF!</v>
      </c>
      <c r="BD50" s="45" t="e">
        <f>#REF!/'[1]资源-钻石'!O43</f>
        <v>#REF!</v>
      </c>
      <c r="BE50" s="45" t="e">
        <f>#REF!/'[1]资源-钻石'!P43</f>
        <v>#REF!</v>
      </c>
    </row>
    <row r="51" spans="3:57" x14ac:dyDescent="0.15">
      <c r="J51" s="27">
        <v>44</v>
      </c>
      <c r="AC51" s="22"/>
      <c r="AD51" s="22"/>
      <c r="AE51" s="22"/>
      <c r="AF51" s="22"/>
      <c r="AG51" s="22"/>
      <c r="AH51" s="22"/>
      <c r="AI51" s="22"/>
      <c r="AK51" s="63"/>
      <c r="AM51" s="19"/>
      <c r="AU51" s="42"/>
      <c r="AV51" s="42"/>
      <c r="AW51" s="42"/>
      <c r="AX51" s="42"/>
      <c r="AY51" s="30"/>
      <c r="AZ51" s="27">
        <v>41</v>
      </c>
      <c r="BA51" s="45" t="e">
        <f>#REF!/'[1]资源-钻石'!L44</f>
        <v>#REF!</v>
      </c>
      <c r="BB51" s="45" t="e">
        <f>#REF!/'[1]资源-钻石'!M44</f>
        <v>#REF!</v>
      </c>
      <c r="BC51" s="45" t="e">
        <f>#REF!/'[1]资源-钻石'!N44</f>
        <v>#REF!</v>
      </c>
      <c r="BD51" s="45" t="e">
        <f>#REF!/'[1]资源-钻石'!O44</f>
        <v>#REF!</v>
      </c>
      <c r="BE51" s="45" t="e">
        <f>#REF!/'[1]资源-钻石'!P44</f>
        <v>#REF!</v>
      </c>
    </row>
    <row r="52" spans="3:57" x14ac:dyDescent="0.15">
      <c r="J52" s="27">
        <v>45</v>
      </c>
      <c r="AC52" s="22"/>
      <c r="AD52" s="22"/>
      <c r="AE52" s="22"/>
      <c r="AF52" s="22"/>
      <c r="AG52" s="22"/>
      <c r="AH52" s="22"/>
      <c r="AI52" s="22"/>
      <c r="AK52" s="63"/>
      <c r="AM52" s="19"/>
      <c r="AU52" s="42"/>
      <c r="AV52" s="42"/>
      <c r="AW52" s="42"/>
      <c r="AX52" s="42"/>
      <c r="AY52" s="19"/>
      <c r="AZ52" s="27">
        <v>42</v>
      </c>
      <c r="BA52" s="45" t="e">
        <f>#REF!/'[1]资源-钻石'!L45</f>
        <v>#REF!</v>
      </c>
      <c r="BB52" s="45" t="e">
        <f>#REF!/'[1]资源-钻石'!M45</f>
        <v>#REF!</v>
      </c>
      <c r="BC52" s="45" t="e">
        <f>#REF!/'[1]资源-钻石'!N45</f>
        <v>#REF!</v>
      </c>
      <c r="BD52" s="45" t="e">
        <f>#REF!/'[1]资源-钻石'!O45</f>
        <v>#REF!</v>
      </c>
      <c r="BE52" s="45" t="e">
        <f>#REF!/'[1]资源-钻石'!P45</f>
        <v>#REF!</v>
      </c>
    </row>
    <row r="53" spans="3:57" x14ac:dyDescent="0.15">
      <c r="J53" s="27">
        <v>1</v>
      </c>
      <c r="AC53" s="22"/>
      <c r="AD53" s="22"/>
      <c r="AE53" s="22"/>
      <c r="AF53" s="22"/>
      <c r="AG53" s="22"/>
      <c r="AH53" s="22"/>
      <c r="AI53" s="22"/>
      <c r="AK53" s="63"/>
      <c r="AM53" s="19"/>
      <c r="AU53" s="19"/>
      <c r="AV53" s="19"/>
      <c r="AX53" s="19"/>
      <c r="AY53" s="19"/>
      <c r="AZ53" s="27">
        <v>43</v>
      </c>
      <c r="BA53" s="45" t="e">
        <f>#REF!/'[1]资源-钻石'!L46</f>
        <v>#REF!</v>
      </c>
      <c r="BB53" s="45" t="e">
        <f>#REF!/'[1]资源-钻石'!M46</f>
        <v>#REF!</v>
      </c>
      <c r="BC53" s="45" t="e">
        <f>#REF!/'[1]资源-钻石'!N46</f>
        <v>#REF!</v>
      </c>
      <c r="BD53" s="45" t="e">
        <f>#REF!/'[1]资源-钻石'!O46</f>
        <v>#REF!</v>
      </c>
      <c r="BE53" s="45" t="e">
        <f>#REF!/'[1]资源-钻石'!P46</f>
        <v>#REF!</v>
      </c>
    </row>
    <row r="54" spans="3:57" x14ac:dyDescent="0.15">
      <c r="C54" s="88" t="s">
        <v>135</v>
      </c>
      <c r="D54" s="87" t="s">
        <v>94</v>
      </c>
      <c r="E54" s="87" t="s">
        <v>93</v>
      </c>
      <c r="F54" s="87" t="s">
        <v>92</v>
      </c>
      <c r="G54" s="87" t="s">
        <v>184</v>
      </c>
      <c r="J54" s="27">
        <v>2</v>
      </c>
      <c r="K54" s="43" t="s">
        <v>99</v>
      </c>
      <c r="L54" s="174" t="s">
        <v>95</v>
      </c>
      <c r="M54" s="174"/>
      <c r="N54" s="174"/>
      <c r="O54" s="174"/>
      <c r="P54" s="168" t="s">
        <v>22</v>
      </c>
      <c r="Q54" s="169"/>
      <c r="R54" s="169"/>
      <c r="S54" s="170"/>
      <c r="T54" s="174" t="s">
        <v>116</v>
      </c>
      <c r="U54" s="174"/>
      <c r="V54" s="174"/>
      <c r="W54" s="174"/>
      <c r="X54" s="174" t="s">
        <v>117</v>
      </c>
      <c r="Y54" s="174"/>
      <c r="Z54" s="174"/>
      <c r="AA54" s="174"/>
      <c r="AB54" s="22"/>
      <c r="AC54" s="22"/>
      <c r="AD54" s="22"/>
      <c r="AE54" s="22"/>
      <c r="AF54" s="22"/>
      <c r="AG54" s="22"/>
      <c r="AH54" s="22"/>
      <c r="AI54" s="22"/>
      <c r="AK54" s="63"/>
      <c r="AM54" s="49"/>
      <c r="AO54" s="159" t="s">
        <v>171</v>
      </c>
      <c r="AP54" s="159"/>
      <c r="AQ54" s="159" t="s">
        <v>176</v>
      </c>
      <c r="AR54" s="159"/>
      <c r="AS54" s="159"/>
      <c r="AT54" s="159"/>
      <c r="AU54" s="159" t="s">
        <v>115</v>
      </c>
      <c r="AV54" s="159"/>
      <c r="AW54" s="159"/>
      <c r="AX54" s="159"/>
      <c r="AY54" s="32"/>
      <c r="AZ54" s="27">
        <v>44</v>
      </c>
      <c r="BA54" s="45" t="e">
        <f>#REF!/'[1]资源-钻石'!L47</f>
        <v>#REF!</v>
      </c>
      <c r="BB54" s="45" t="e">
        <f>#REF!/'[1]资源-钻石'!M47</f>
        <v>#REF!</v>
      </c>
      <c r="BC54" s="45" t="e">
        <f>#REF!/'[1]资源-钻石'!N47</f>
        <v>#REF!</v>
      </c>
      <c r="BD54" s="45" t="e">
        <f>#REF!/'[1]资源-钻石'!O47</f>
        <v>#REF!</v>
      </c>
      <c r="BE54" s="45" t="e">
        <f>#REF!/'[1]资源-钻石'!P47</f>
        <v>#REF!</v>
      </c>
    </row>
    <row r="55" spans="3:57" x14ac:dyDescent="0.15">
      <c r="C55" s="88">
        <v>1</v>
      </c>
      <c r="D55" s="88">
        <f>求节点(P$101:P$139,$K$101:$K$139,$C55)</f>
        <v>5.0507676218394542</v>
      </c>
      <c r="E55" s="88">
        <f>求节点(Q$101:Q$139,$K$101:$K$139,$C55)</f>
        <v>5.0499826709887206</v>
      </c>
      <c r="F55" s="88">
        <f>求节点(R$101:R$139,$K$101:$K$139,$C55)</f>
        <v>3.3666551139924801</v>
      </c>
      <c r="G55" s="88">
        <f>求节点(S$101:S$139,$K$101:$K$139,$C55)</f>
        <v>61.000349854949825</v>
      </c>
      <c r="J55" s="27">
        <v>3</v>
      </c>
      <c r="K55" s="41" t="s">
        <v>161</v>
      </c>
      <c r="L55" s="41" t="s">
        <v>94</v>
      </c>
      <c r="M55" s="41" t="s">
        <v>93</v>
      </c>
      <c r="N55" s="41" t="s">
        <v>92</v>
      </c>
      <c r="O55" s="41" t="s">
        <v>184</v>
      </c>
      <c r="P55" s="48" t="s">
        <v>94</v>
      </c>
      <c r="Q55" s="48" t="s">
        <v>93</v>
      </c>
      <c r="R55" s="48" t="s">
        <v>92</v>
      </c>
      <c r="S55" s="48" t="s">
        <v>184</v>
      </c>
      <c r="T55" s="48" t="s">
        <v>94</v>
      </c>
      <c r="U55" s="48" t="s">
        <v>93</v>
      </c>
      <c r="V55" s="48" t="s">
        <v>92</v>
      </c>
      <c r="W55" s="48" t="s">
        <v>184</v>
      </c>
      <c r="X55" s="48" t="s">
        <v>94</v>
      </c>
      <c r="Y55" s="48" t="s">
        <v>93</v>
      </c>
      <c r="Z55" s="48" t="s">
        <v>92</v>
      </c>
      <c r="AA55" s="48" t="s">
        <v>184</v>
      </c>
      <c r="AB55" s="48" t="s">
        <v>101</v>
      </c>
      <c r="AC55" s="50" t="s">
        <v>90</v>
      </c>
      <c r="AD55" s="22"/>
      <c r="AF55" s="22"/>
      <c r="AG55" s="22"/>
      <c r="AH55" s="22"/>
      <c r="AI55" s="22"/>
      <c r="AK55" s="49"/>
      <c r="AL55" s="117" t="s">
        <v>175</v>
      </c>
      <c r="AM55" s="49" t="s">
        <v>114</v>
      </c>
      <c r="AN55" s="117" t="s">
        <v>172</v>
      </c>
      <c r="AO55" s="117" t="s">
        <v>173</v>
      </c>
      <c r="AP55" s="117" t="s">
        <v>174</v>
      </c>
      <c r="AQ55" s="117" t="s">
        <v>29</v>
      </c>
      <c r="AR55" s="117" t="s">
        <v>30</v>
      </c>
      <c r="AS55" s="117" t="s">
        <v>31</v>
      </c>
      <c r="AT55" s="117" t="s">
        <v>184</v>
      </c>
      <c r="AU55" s="117" t="s">
        <v>29</v>
      </c>
      <c r="AV55" s="117" t="s">
        <v>30</v>
      </c>
      <c r="AW55" s="117" t="s">
        <v>31</v>
      </c>
      <c r="AX55" s="117" t="s">
        <v>184</v>
      </c>
      <c r="AY55" s="32"/>
      <c r="AZ55" s="27">
        <v>45</v>
      </c>
      <c r="BA55" s="45" t="e">
        <f>#REF!/'[1]资源-钻石'!L48</f>
        <v>#REF!</v>
      </c>
      <c r="BB55" s="45" t="e">
        <f>#REF!/'[1]资源-钻石'!M48</f>
        <v>#REF!</v>
      </c>
      <c r="BC55" s="45" t="e">
        <f>#REF!/'[1]资源-钻石'!N48</f>
        <v>#REF!</v>
      </c>
      <c r="BD55" s="45" t="e">
        <f>#REF!/'[1]资源-钻石'!O48</f>
        <v>#REF!</v>
      </c>
      <c r="BE55" s="45" t="e">
        <f>#REF!/'[1]资源-钻石'!P48</f>
        <v>#REF!</v>
      </c>
    </row>
    <row r="56" spans="3:57" x14ac:dyDescent="0.15">
      <c r="C56" s="88">
        <v>2</v>
      </c>
      <c r="D56" s="88">
        <f>求节点(P$101:P$139,$K$101:$K$139,$C56)</f>
        <v>10.10256956267575</v>
      </c>
      <c r="E56" s="88">
        <f>求节点(Q$101:Q$139,$K$101:$K$139,$C56)</f>
        <v>19.800198258084681</v>
      </c>
      <c r="F56" s="88">
        <f>求节点(R$101:R$139,$K$101:$K$139,$C56)</f>
        <v>6.7333102279849602</v>
      </c>
      <c r="G56" s="88">
        <f>求节点(S$101:S$139,$K$101:$K$139,$C56)</f>
        <v>62.909747742597077</v>
      </c>
      <c r="J56" s="27">
        <v>4</v>
      </c>
      <c r="K56" s="62">
        <f>基础状态预期!C62</f>
        <v>9.9592453074578113</v>
      </c>
      <c r="L56" s="64">
        <f t="shared" ref="L56:L71" si="48">MIN(ROUND(AU56,0),C$5)</f>
        <v>5</v>
      </c>
      <c r="M56" s="64">
        <f t="shared" ref="M56:M71" si="49">MIN(ROUND(AV56,0),D$5)</f>
        <v>4</v>
      </c>
      <c r="N56" s="64">
        <f t="shared" ref="N56:N71" si="50">MIN(ROUND(AW56,0),E$5)</f>
        <v>2</v>
      </c>
      <c r="O56" s="64">
        <f t="shared" ref="O56:O71" si="51">MIN(ROUND(AX56,0),F$5)</f>
        <v>0</v>
      </c>
      <c r="P56" s="64">
        <f>IF(L56=0,0,求节点(战法升星!D$32:D$38,战法升星!$C$32:$C$38,MAX(AU56/C$5,1)))</f>
        <v>1.5291505977933275</v>
      </c>
      <c r="Q56" s="64">
        <f>IF(M56=0,0,求节点(战法升星!E$32:E$38,战法升星!$C$32:$C$38,MAX(AV56/D$5,1)))</f>
        <v>2</v>
      </c>
      <c r="R56" s="64">
        <f>IF(N56=0,0,求节点(战法升星!F$32:F$38,战法升星!$C$32:$C$38,MAX(AW56/E$5,1)))</f>
        <v>3</v>
      </c>
      <c r="S56" s="64">
        <f>IF(O56=0,0,求节点(战法升星!G$32:G$38,战法升星!$C$32:$C$38,MAX(AX56/F$5,1)))</f>
        <v>0</v>
      </c>
      <c r="T56" s="64">
        <f>求节点(战法升星!$C$32:$C$38,战法升星!D$32:D$38,P56)</f>
        <v>1.5291505977933275</v>
      </c>
      <c r="U56" s="64">
        <f>求节点(战法升星!$C$32:$C$38,战法升星!E$32:E$38,Q56)</f>
        <v>1</v>
      </c>
      <c r="V56" s="64">
        <f>求节点(战法升星!$C$32:$C$38,战法升星!F$32:F$38,R56)</f>
        <v>1</v>
      </c>
      <c r="W56" s="64">
        <f>求节点(战法升星!$C$32:$C$38,战法升星!G$32:G$38,S56)</f>
        <v>0</v>
      </c>
      <c r="X56" s="64">
        <f>IF(L56=0,0,同名需求(L56,T56,C$5))</f>
        <v>7.6457529889666374</v>
      </c>
      <c r="Y56" s="64">
        <f>IF(M56=0,0,同名需求(M56,U56,D$5))</f>
        <v>4</v>
      </c>
      <c r="Z56" s="64">
        <f>IF(N56=0,0,同名需求(N56,V56,E$5))</f>
        <v>2</v>
      </c>
      <c r="AA56" s="64">
        <f>IF(O56=0,0,同名需求(O56,W56,F$5))</f>
        <v>0</v>
      </c>
      <c r="AB56" s="120">
        <f>MAX(X56/C$4,Y56/D$4,Z56/E$4)*$C$7</f>
        <v>4202.333333333333</v>
      </c>
      <c r="AC56" s="110">
        <f>AB56/AM56*$AM$4</f>
        <v>0.25286369257851649</v>
      </c>
      <c r="AD56" s="22"/>
      <c r="AE56" s="22">
        <f>X56/C$4</f>
        <v>13.182332739597651</v>
      </c>
      <c r="AF56" s="22">
        <f t="shared" ref="AF56:AF71" si="52">Y56/D$4</f>
        <v>13.333333333333334</v>
      </c>
      <c r="AG56" s="22">
        <f t="shared" ref="AG56:AG71" si="53">Z56/E$4</f>
        <v>16.666666666666668</v>
      </c>
      <c r="AH56" s="22" t="e">
        <f t="shared" ref="AH56:AH71" si="54">AA56/F$4</f>
        <v>#DIV/0!</v>
      </c>
      <c r="AK56" s="63"/>
      <c r="AL56" s="117">
        <f>基础状态预期!D62</f>
        <v>0.85</v>
      </c>
      <c r="AM56" s="152">
        <f>求节点(信息索引!$E$4:$E$163,信息索引!$AY$4:$AY$163,$AL56)*$AM$4</f>
        <v>3323.7933769621518</v>
      </c>
      <c r="AN56" s="117">
        <f>AM56</f>
        <v>3323.7933769621518</v>
      </c>
      <c r="AO56" s="123">
        <f t="shared" ref="AO56:AP71" si="55">AO11</f>
        <v>1</v>
      </c>
      <c r="AP56" s="123">
        <f t="shared" si="55"/>
        <v>0</v>
      </c>
      <c r="AQ56" s="117">
        <f>$AN56*($AO56*C$4+$AP56*C$23)/$C$7</f>
        <v>7.6457529889666374</v>
      </c>
      <c r="AR56" s="117">
        <f t="shared" ref="AR56:AR71" si="56">$AN56*($AO56*D$4+$AP56*D$23)/$C$7</f>
        <v>3.9546998218792955</v>
      </c>
      <c r="AS56" s="117">
        <f t="shared" ref="AS56:AS71" si="57">$AN56*($AO56*E$4+$AP56*E$23)/$C$7</f>
        <v>1.5818799287517182</v>
      </c>
      <c r="AT56" s="117">
        <f t="shared" ref="AT56:AT71" si="58">$AN56*($AO56*F$4+$AP56*F$23)/$C$7</f>
        <v>0</v>
      </c>
      <c r="AU56" s="117">
        <f>SUM(AQ$56:AQ56)</f>
        <v>7.6457529889666374</v>
      </c>
      <c r="AV56" s="117">
        <f>SUM(AR$56:AR56)</f>
        <v>3.9546998218792955</v>
      </c>
      <c r="AW56" s="117">
        <f>SUM(AS$56:AS56)</f>
        <v>1.5818799287517182</v>
      </c>
      <c r="AX56" s="117">
        <f>SUM(AT$56:AT56)</f>
        <v>0</v>
      </c>
      <c r="AY56" s="19"/>
      <c r="AZ56" s="27">
        <v>46</v>
      </c>
      <c r="BA56" s="45" t="e">
        <f>#REF!/'[1]资源-钻石'!L49</f>
        <v>#REF!</v>
      </c>
      <c r="BB56" s="45" t="e">
        <f>#REF!/'[1]资源-钻石'!M49</f>
        <v>#REF!</v>
      </c>
      <c r="BC56" s="45" t="e">
        <f>#REF!/'[1]资源-钻石'!N49</f>
        <v>#REF!</v>
      </c>
      <c r="BD56" s="45" t="e">
        <f>#REF!/'[1]资源-钻石'!O49</f>
        <v>#REF!</v>
      </c>
      <c r="BE56" s="45" t="e">
        <f>#REF!/'[1]资源-钻石'!P49</f>
        <v>#REF!</v>
      </c>
    </row>
    <row r="57" spans="3:57" x14ac:dyDescent="0.15">
      <c r="C57" s="88">
        <v>3</v>
      </c>
      <c r="D57" s="88">
        <f>求节点(P$101:P$139,$K$101:$K$139,$C57)</f>
        <v>18.481000881566029</v>
      </c>
      <c r="E57" s="88">
        <f>求节点(Q$101:Q$139,$K$101:$K$139,$C57)</f>
        <v>34.10235595162024</v>
      </c>
      <c r="F57" s="88">
        <f>求节点(R$101:R$139,$K$101:$K$139,$C57)</f>
        <v>43.484929789964411</v>
      </c>
      <c r="G57" s="88">
        <f>求节点(S$101:S$139,$K$101:$K$139,$C57)</f>
        <v>74.840792411391348</v>
      </c>
      <c r="J57" s="27">
        <v>5</v>
      </c>
      <c r="K57" s="62">
        <f>基础状态预期!C63</f>
        <v>19.766822802328868</v>
      </c>
      <c r="L57" s="64">
        <f t="shared" si="48"/>
        <v>5</v>
      </c>
      <c r="M57" s="64">
        <f t="shared" si="49"/>
        <v>9</v>
      </c>
      <c r="N57" s="64">
        <f t="shared" si="50"/>
        <v>4</v>
      </c>
      <c r="O57" s="64">
        <f t="shared" si="51"/>
        <v>0</v>
      </c>
      <c r="P57" s="64">
        <f>IF(L57=0,0,求节点(战法升星!D$32:D$38,战法升星!$C$32:$C$38,MAX(AU57/C$5,1)))</f>
        <v>2.7053291492009288</v>
      </c>
      <c r="Q57" s="64">
        <f>IF(M57=0,0,求节点(战法升星!E$32:E$38,战法升星!$C$32:$C$38,MAX(AV57/D$5,1)))</f>
        <v>2</v>
      </c>
      <c r="R57" s="64">
        <f>IF(N57=0,0,求节点(战法升星!F$32:F$38,战法升星!$C$32:$C$38,MAX(AW57/E$5,1)))</f>
        <v>3</v>
      </c>
      <c r="S57" s="64">
        <f>IF(O57=0,0,求节点(战法升星!G$32:G$38,战法升星!$C$32:$C$38,MAX(AX57/F$5,1)))</f>
        <v>0</v>
      </c>
      <c r="T57" s="64">
        <f>求节点(战法升星!$C$32:$C$38,战法升星!D$32:D$38,P57)</f>
        <v>3.4106582984018576</v>
      </c>
      <c r="U57" s="64">
        <f>求节点(战法升星!$C$32:$C$38,战法升星!E$32:E$38,Q57)</f>
        <v>1</v>
      </c>
      <c r="V57" s="64">
        <f>求节点(战法升星!$C$32:$C$38,战法升星!F$32:F$38,R57)</f>
        <v>1</v>
      </c>
      <c r="W57" s="64">
        <f>求节点(战法升星!$C$32:$C$38,战法升星!G$32:G$38,S57)</f>
        <v>0</v>
      </c>
      <c r="X57" s="64">
        <f t="shared" ref="X57:X71" si="59">IF(L57=0,0,同名需求(L57,T57,C$5))</f>
        <v>17.053291492009286</v>
      </c>
      <c r="Y57" s="64">
        <f t="shared" ref="Y57:Y71" si="60">IF(M57=0,0,同名需求(M57,U57,D$5))</f>
        <v>9</v>
      </c>
      <c r="Z57" s="64">
        <f t="shared" ref="Z57:Z71" si="61">IF(N57=0,0,同名需求(N57,V57,E$5))</f>
        <v>4</v>
      </c>
      <c r="AA57" s="64">
        <f t="shared" ref="AA57:AA71" si="62">IF(O57=0,0,同名需求(O57,W57,F$5))</f>
        <v>0</v>
      </c>
      <c r="AB57" s="120">
        <f t="shared" ref="AB57:AB71" si="63">MAX(X57/C$4,Y57/D$4,Z57/E$4)*$C$7</f>
        <v>8404.6666666666661</v>
      </c>
      <c r="AC57" s="110">
        <f t="shared" ref="AC57:AC71" si="64">AB57/AM57*$AM$4</f>
        <v>0.22674019666399775</v>
      </c>
      <c r="AD57" s="22"/>
      <c r="AE57" s="22">
        <f t="shared" ref="AE57:AE71" si="65">X57/C$4</f>
        <v>29.402226710360839</v>
      </c>
      <c r="AF57" s="22">
        <f t="shared" si="52"/>
        <v>30</v>
      </c>
      <c r="AG57" s="22">
        <f t="shared" si="53"/>
        <v>33.333333333333336</v>
      </c>
      <c r="AH57" s="22" t="e">
        <f t="shared" si="54"/>
        <v>#DIV/0!</v>
      </c>
      <c r="AK57" s="63"/>
      <c r="AL57" s="117">
        <f>基础状态预期!D63</f>
        <v>2.5499999999999998</v>
      </c>
      <c r="AM57" s="152">
        <f>求节点(信息索引!$E$4:$E$163,信息索引!$AY$4:$AY$163,$AL57)*$AM$4</f>
        <v>7413.4774427503844</v>
      </c>
      <c r="AN57" s="117">
        <f>AM57-AM56</f>
        <v>4089.6840657882326</v>
      </c>
      <c r="AO57" s="123">
        <f t="shared" si="55"/>
        <v>1</v>
      </c>
      <c r="AP57" s="123">
        <f t="shared" si="55"/>
        <v>0</v>
      </c>
      <c r="AQ57" s="117">
        <f t="shared" ref="AQ57:AQ71" si="66">$AN57*($AO57*C$4+$AP57*C$23)/$C$7</f>
        <v>9.4075385030426535</v>
      </c>
      <c r="AR57" s="117">
        <f t="shared" si="56"/>
        <v>4.8659681912289594</v>
      </c>
      <c r="AS57" s="117">
        <f t="shared" si="57"/>
        <v>1.9463872764915839</v>
      </c>
      <c r="AT57" s="117">
        <f t="shared" si="58"/>
        <v>0</v>
      </c>
      <c r="AU57" s="117">
        <f>SUM(AQ$56:AQ57)</f>
        <v>17.05329149200929</v>
      </c>
      <c r="AV57" s="117">
        <f>SUM(AR$56:AR57)</f>
        <v>8.8206680131082553</v>
      </c>
      <c r="AW57" s="117">
        <f>SUM(AS$56:AS57)</f>
        <v>3.528267205243302</v>
      </c>
      <c r="AX57" s="117">
        <f>SUM(AT$56:AT57)</f>
        <v>0</v>
      </c>
      <c r="AY57" s="19"/>
      <c r="AZ57" s="27">
        <v>47</v>
      </c>
      <c r="BA57" s="45" t="e">
        <f>#REF!/'[1]资源-钻石'!L50</f>
        <v>#REF!</v>
      </c>
      <c r="BB57" s="45" t="e">
        <f>#REF!/'[1]资源-钻石'!M50</f>
        <v>#REF!</v>
      </c>
      <c r="BC57" s="45" t="e">
        <f>#REF!/'[1]资源-钻石'!N50</f>
        <v>#REF!</v>
      </c>
      <c r="BD57" s="45" t="e">
        <f>#REF!/'[1]资源-钻石'!O50</f>
        <v>#REF!</v>
      </c>
      <c r="BE57" s="45" t="e">
        <f>#REF!/'[1]资源-钻石'!P50</f>
        <v>#REF!</v>
      </c>
    </row>
    <row r="58" spans="3:57" x14ac:dyDescent="0.15">
      <c r="C58" s="88">
        <v>4</v>
      </c>
      <c r="D58" s="88">
        <f>求节点(P$101:P$139,$K$101:$K$139,$C58)</f>
        <v>27.751610676021048</v>
      </c>
      <c r="E58" s="88">
        <f>求节点(Q$101:Q$139,$K$101:$K$139,$C58)</f>
        <v>46.853843539895401</v>
      </c>
      <c r="F58" s="88">
        <f>求节点(R$101:R$139,$K$101:$K$139,$C58)</f>
        <v>57.243080903087588</v>
      </c>
      <c r="G58" s="88">
        <f>求节点(S$101:S$139,$K$101:$K$139,$C58)</f>
        <v>81.129819454816712</v>
      </c>
      <c r="J58" s="27">
        <v>6</v>
      </c>
      <c r="K58" s="62">
        <f>基础状态预期!C64</f>
        <v>27.773265580596355</v>
      </c>
      <c r="L58" s="64">
        <f t="shared" si="48"/>
        <v>5</v>
      </c>
      <c r="M58" s="64">
        <f t="shared" si="49"/>
        <v>16</v>
      </c>
      <c r="N58" s="64">
        <f t="shared" si="50"/>
        <v>6</v>
      </c>
      <c r="O58" s="64">
        <f t="shared" si="51"/>
        <v>0</v>
      </c>
      <c r="P58" s="64">
        <f>IF(L58=0,0,求节点(战法升星!D$32:D$38,战法升星!$C$32:$C$38,MAX(AU58/C$5,1)))</f>
        <v>3.5155237467851026</v>
      </c>
      <c r="Q58" s="64">
        <f>IF(M58=0,0,求节点(战法升星!E$32:E$38,战法升星!$C$32:$C$38,MAX(AV58/D$5,1)))</f>
        <v>2</v>
      </c>
      <c r="R58" s="64">
        <f>IF(N58=0,0,求节点(战法升星!F$32:F$38,战法升星!$C$32:$C$38,MAX(AW58/E$5,1)))</f>
        <v>3</v>
      </c>
      <c r="S58" s="64">
        <f>IF(O58=0,0,求节点(战法升星!G$32:G$38,战法升星!$C$32:$C$38,MAX(AX58/F$5,1)))</f>
        <v>0</v>
      </c>
      <c r="T58" s="64">
        <f>求节点(战法升星!$C$32:$C$38,战法升星!D$32:D$38,P58)</f>
        <v>6.0620949871404104</v>
      </c>
      <c r="U58" s="64">
        <f>求节点(战法升星!$C$32:$C$38,战法升星!E$32:E$38,Q58)</f>
        <v>1</v>
      </c>
      <c r="V58" s="64">
        <f>求节点(战法升星!$C$32:$C$38,战法升星!F$32:F$38,R58)</f>
        <v>1</v>
      </c>
      <c r="W58" s="64">
        <f>求节点(战法升星!$C$32:$C$38,战法升星!G$32:G$38,S58)</f>
        <v>0</v>
      </c>
      <c r="X58" s="64">
        <f t="shared" si="59"/>
        <v>30.310474935702054</v>
      </c>
      <c r="Y58" s="64">
        <f t="shared" si="60"/>
        <v>16</v>
      </c>
      <c r="Z58" s="64">
        <f t="shared" si="61"/>
        <v>6</v>
      </c>
      <c r="AA58" s="64">
        <f t="shared" si="62"/>
        <v>0</v>
      </c>
      <c r="AB58" s="120">
        <f t="shared" si="63"/>
        <v>13447.466666666667</v>
      </c>
      <c r="AC58" s="110">
        <f t="shared" si="64"/>
        <v>0.20410985574427687</v>
      </c>
      <c r="AD58" s="22"/>
      <c r="AE58" s="22">
        <f t="shared" si="65"/>
        <v>52.259439544313892</v>
      </c>
      <c r="AF58" s="22">
        <f t="shared" si="52"/>
        <v>53.333333333333336</v>
      </c>
      <c r="AG58" s="22">
        <f t="shared" si="53"/>
        <v>50</v>
      </c>
      <c r="AH58" s="22" t="e">
        <f t="shared" si="54"/>
        <v>#DIV/0!</v>
      </c>
      <c r="AK58" s="63"/>
      <c r="AL58" s="117">
        <f>基础状态预期!D64</f>
        <v>5.0999999999999996</v>
      </c>
      <c r="AM58" s="152">
        <f>求节点(信息索引!$E$4:$E$163,信息索引!$AY$4:$AY$163,$AL58)*$AM$4</f>
        <v>13176.695086703305</v>
      </c>
      <c r="AN58" s="117">
        <f t="shared" ref="AN58:AN71" si="67">AM58-AM57</f>
        <v>5763.2176439529203</v>
      </c>
      <c r="AO58" s="123">
        <f t="shared" si="55"/>
        <v>1</v>
      </c>
      <c r="AP58" s="123">
        <f t="shared" si="55"/>
        <v>0</v>
      </c>
      <c r="AQ58" s="117">
        <f t="shared" si="66"/>
        <v>13.257183443692766</v>
      </c>
      <c r="AR58" s="117">
        <f t="shared" si="56"/>
        <v>6.8571638501859136</v>
      </c>
      <c r="AS58" s="117">
        <f t="shared" si="57"/>
        <v>2.7428655400743653</v>
      </c>
      <c r="AT58" s="117">
        <f t="shared" si="58"/>
        <v>0</v>
      </c>
      <c r="AU58" s="117">
        <f>SUM(AQ$56:AQ58)</f>
        <v>30.310474935702054</v>
      </c>
      <c r="AV58" s="117">
        <f>SUM(AR$56:AR58)</f>
        <v>15.67783186329417</v>
      </c>
      <c r="AW58" s="117">
        <f>SUM(AS$56:AS58)</f>
        <v>6.2711327453176668</v>
      </c>
      <c r="AX58" s="117">
        <f>SUM(AT$56:AT58)</f>
        <v>0</v>
      </c>
      <c r="AY58" s="19"/>
      <c r="AZ58" s="27">
        <v>48</v>
      </c>
      <c r="BA58" s="45" t="e">
        <f>#REF!/'[1]资源-钻石'!L51</f>
        <v>#REF!</v>
      </c>
      <c r="BB58" s="45" t="e">
        <f>#REF!/'[1]资源-钻石'!M51</f>
        <v>#REF!</v>
      </c>
      <c r="BC58" s="45" t="e">
        <f>#REF!/'[1]资源-钻石'!N51</f>
        <v>#REF!</v>
      </c>
      <c r="BD58" s="45" t="e">
        <f>#REF!/'[1]资源-钻石'!O51</f>
        <v>#REF!</v>
      </c>
      <c r="BE58" s="45" t="e">
        <f>#REF!/'[1]资源-钻石'!P51</f>
        <v>#REF!</v>
      </c>
    </row>
    <row r="59" spans="3:57" x14ac:dyDescent="0.15">
      <c r="C59" s="88">
        <v>5</v>
      </c>
      <c r="D59" s="88">
        <f>求节点(P$101:P$139,$K$101:$K$139,$C59)</f>
        <v>39.001848868503018</v>
      </c>
      <c r="E59" s="88">
        <f>求节点(Q$101:Q$139,$K$101:$K$139,$C59)</f>
        <v>57.973046492911806</v>
      </c>
      <c r="F59" s="88">
        <f>求节点(R$101:R$139,$K$101:$K$139,$C59)</f>
        <v>68.274136130093424</v>
      </c>
      <c r="G59" s="88">
        <f>求节点(S$101:S$139,$K$101:$K$139,$C59)</f>
        <v>88.374750858207037</v>
      </c>
      <c r="J59" s="27">
        <v>7</v>
      </c>
      <c r="K59" s="62">
        <f>基础状态预期!C65</f>
        <v>34.250806171891597</v>
      </c>
      <c r="L59" s="64">
        <f t="shared" si="48"/>
        <v>5</v>
      </c>
      <c r="M59" s="64">
        <f t="shared" si="49"/>
        <v>16</v>
      </c>
      <c r="N59" s="64">
        <f t="shared" si="50"/>
        <v>9</v>
      </c>
      <c r="O59" s="64">
        <f t="shared" si="51"/>
        <v>0</v>
      </c>
      <c r="P59" s="64">
        <f>IF(L59=0,0,求节点(战法升星!D$32:D$38,战法升星!$C$32:$C$38,MAX(AU59/C$5,1)))</f>
        <v>4.1436719883720841</v>
      </c>
      <c r="Q59" s="64">
        <f>IF(M59=0,0,求节点(战法升星!E$32:E$38,战法升星!$C$32:$C$38,MAX(AV59/D$5,1)))</f>
        <v>2.4788861918604543</v>
      </c>
      <c r="R59" s="64">
        <f>IF(N59=0,0,求节点(战法升星!F$32:F$38,战法升星!$C$32:$C$38,MAX(AW59/E$5,1)))</f>
        <v>3</v>
      </c>
      <c r="S59" s="64">
        <f>IF(O59=0,0,求节点(战法升星!G$32:G$38,战法升星!$C$32:$C$38,MAX(AX59/F$5,1)))</f>
        <v>0</v>
      </c>
      <c r="T59" s="64">
        <f>求节点(战法升星!$C$32:$C$38,战法升星!D$32:D$38,P59)</f>
        <v>9.1493759069766725</v>
      </c>
      <c r="U59" s="64">
        <f>求节点(战法升星!$C$32:$C$38,战法升星!E$32:E$38,Q59)</f>
        <v>1.4788861918604543</v>
      </c>
      <c r="V59" s="64">
        <f>求节点(战法升星!$C$32:$C$38,战法升星!F$32:F$38,R59)</f>
        <v>1</v>
      </c>
      <c r="W59" s="64">
        <f>求节点(战法升星!$C$32:$C$38,战法升星!G$32:G$38,S59)</f>
        <v>0</v>
      </c>
      <c r="X59" s="64">
        <f t="shared" si="59"/>
        <v>45.746879534883362</v>
      </c>
      <c r="Y59" s="64">
        <f t="shared" si="60"/>
        <v>23.662179069767269</v>
      </c>
      <c r="Z59" s="64">
        <f t="shared" si="61"/>
        <v>9</v>
      </c>
      <c r="AA59" s="64">
        <f t="shared" si="62"/>
        <v>0</v>
      </c>
      <c r="AB59" s="120">
        <f t="shared" si="63"/>
        <v>19887.272768837065</v>
      </c>
      <c r="AC59" s="110">
        <f t="shared" si="64"/>
        <v>0.20000000000000007</v>
      </c>
      <c r="AD59" s="22"/>
      <c r="AE59" s="22">
        <f t="shared" si="65"/>
        <v>78.873930232557527</v>
      </c>
      <c r="AF59" s="22">
        <f t="shared" si="52"/>
        <v>78.873930232557569</v>
      </c>
      <c r="AG59" s="22">
        <f t="shared" si="53"/>
        <v>75</v>
      </c>
      <c r="AH59" s="22" t="e">
        <f t="shared" si="54"/>
        <v>#DIV/0!</v>
      </c>
      <c r="AK59" s="63"/>
      <c r="AL59" s="117">
        <f>基础状态预期!D65</f>
        <v>8.5</v>
      </c>
      <c r="AM59" s="152">
        <f>求节点(信息索引!$E$4:$E$163,信息索引!$AY$4:$AY$163,$AL59)*$AM$4</f>
        <v>19887.272768837061</v>
      </c>
      <c r="AN59" s="117">
        <f t="shared" si="67"/>
        <v>6710.5776821337568</v>
      </c>
      <c r="AO59" s="123">
        <f t="shared" si="55"/>
        <v>1</v>
      </c>
      <c r="AP59" s="123">
        <f t="shared" si="55"/>
        <v>0</v>
      </c>
      <c r="AQ59" s="117">
        <f t="shared" si="66"/>
        <v>15.436404599181323</v>
      </c>
      <c r="AR59" s="117">
        <f t="shared" si="56"/>
        <v>7.9843472064730978</v>
      </c>
      <c r="AS59" s="117">
        <f t="shared" si="57"/>
        <v>3.1937388825892392</v>
      </c>
      <c r="AT59" s="117">
        <f t="shared" si="58"/>
        <v>0</v>
      </c>
      <c r="AU59" s="117">
        <f>SUM(AQ$56:AQ59)</f>
        <v>45.746879534883377</v>
      </c>
      <c r="AV59" s="117">
        <f>SUM(AR$56:AR59)</f>
        <v>23.662179069767269</v>
      </c>
      <c r="AW59" s="117">
        <f>SUM(AS$56:AS59)</f>
        <v>9.4648716279069056</v>
      </c>
      <c r="AX59" s="117">
        <f>SUM(AT$56:AT59)</f>
        <v>0</v>
      </c>
      <c r="AY59" s="19"/>
      <c r="AZ59" s="27">
        <v>49</v>
      </c>
      <c r="BA59" s="45" t="e">
        <f>#REF!/'[1]资源-钻石'!L52</f>
        <v>#REF!</v>
      </c>
      <c r="BB59" s="45" t="e">
        <f>#REF!/'[1]资源-钻石'!M52</f>
        <v>#REF!</v>
      </c>
      <c r="BC59" s="45" t="e">
        <f>#REF!/'[1]资源-钻石'!N52</f>
        <v>#REF!</v>
      </c>
      <c r="BD59" s="45" t="e">
        <f>#REF!/'[1]资源-钻石'!O52</f>
        <v>#REF!</v>
      </c>
      <c r="BE59" s="45" t="e">
        <f>#REF!/'[1]资源-钻石'!P52</f>
        <v>#REF!</v>
      </c>
    </row>
    <row r="60" spans="3:57" x14ac:dyDescent="0.15">
      <c r="C60" s="88">
        <v>6</v>
      </c>
      <c r="D60" s="88">
        <f>求节点(P$101:P$139,$K$101:$K$139,$C60)</f>
        <v>51.039023180258212</v>
      </c>
      <c r="E60" s="88">
        <f>求节点(Q$101:Q$139,$K$101:$K$139,$C60)</f>
        <v>68.249149905448036</v>
      </c>
      <c r="F60" s="88">
        <v>90</v>
      </c>
      <c r="G60" s="88">
        <v>100</v>
      </c>
      <c r="J60" s="27">
        <v>8</v>
      </c>
      <c r="K60" s="62">
        <f>基础状态预期!C66</f>
        <v>39.661158518499626</v>
      </c>
      <c r="L60" s="64">
        <f t="shared" si="48"/>
        <v>5</v>
      </c>
      <c r="M60" s="64">
        <f t="shared" si="49"/>
        <v>16</v>
      </c>
      <c r="N60" s="64">
        <f t="shared" si="50"/>
        <v>13</v>
      </c>
      <c r="O60" s="64">
        <f t="shared" si="51"/>
        <v>0</v>
      </c>
      <c r="P60" s="64">
        <f>IF(L60=0,0,求节点(战法升星!D$32:D$38,战法升星!$C$32:$C$38,MAX(AU60/C$5,1)))</f>
        <v>4.5373992990636429</v>
      </c>
      <c r="Q60" s="64">
        <f>IF(M60=0,0,求节点(战法升星!E$32:E$38,战法升星!$C$32:$C$38,MAX(AV60/D$5,1)))</f>
        <v>2.9880163349960904</v>
      </c>
      <c r="R60" s="64">
        <f>IF(N60=0,0,求节点(战法升星!F$32:F$38,战法升星!$C$32:$C$38,MAX(AW60/E$5,1)))</f>
        <v>3</v>
      </c>
      <c r="S60" s="64">
        <f>IF(O60=0,0,求节点(战法升星!G$32:G$38,战法升星!$C$32:$C$38,MAX(AX60/F$5,1)))</f>
        <v>0</v>
      </c>
      <c r="T60" s="64">
        <f>求节点(战法升星!$C$32:$C$38,战法升星!D$32:D$38,P60)</f>
        <v>12.299194392509143</v>
      </c>
      <c r="U60" s="64">
        <f>求节点(战法升星!$C$32:$C$38,战法升星!E$32:E$38,Q60)</f>
        <v>1.9880163349960904</v>
      </c>
      <c r="V60" s="64">
        <f>求节点(战法升星!$C$32:$C$38,战法升星!F$32:F$38,R60)</f>
        <v>1</v>
      </c>
      <c r="W60" s="64">
        <f>求节点(战法升星!$C$32:$C$38,战法升星!G$32:G$38,S60)</f>
        <v>0</v>
      </c>
      <c r="X60" s="64">
        <f t="shared" si="59"/>
        <v>61.495971962545717</v>
      </c>
      <c r="Y60" s="64">
        <f t="shared" si="60"/>
        <v>31.808261359937447</v>
      </c>
      <c r="Z60" s="64">
        <f t="shared" si="61"/>
        <v>13</v>
      </c>
      <c r="AA60" s="64">
        <f t="shared" si="62"/>
        <v>0</v>
      </c>
      <c r="AB60" s="120">
        <f t="shared" si="63"/>
        <v>27315.166666666668</v>
      </c>
      <c r="AC60" s="110">
        <f t="shared" si="64"/>
        <v>0.2043494275417003</v>
      </c>
      <c r="AD60" s="22"/>
      <c r="AE60" s="22">
        <f t="shared" si="65"/>
        <v>106.02753786645815</v>
      </c>
      <c r="AF60" s="22">
        <f t="shared" si="52"/>
        <v>106.02753786645816</v>
      </c>
      <c r="AG60" s="22">
        <f t="shared" si="53"/>
        <v>108.33333333333334</v>
      </c>
      <c r="AH60" s="22" t="e">
        <f t="shared" si="54"/>
        <v>#DIV/0!</v>
      </c>
      <c r="AK60" s="63"/>
      <c r="AL60" s="117">
        <f>基础状态预期!D66</f>
        <v>12.75</v>
      </c>
      <c r="AM60" s="152">
        <f>求节点(信息索引!$E$4:$E$163,信息索引!$AY$4:$AY$163,$AL60)*$AM$4</f>
        <v>26733.783397648753</v>
      </c>
      <c r="AN60" s="117">
        <f t="shared" si="67"/>
        <v>6846.5106288116913</v>
      </c>
      <c r="AO60" s="123">
        <f t="shared" si="55"/>
        <v>1</v>
      </c>
      <c r="AP60" s="123">
        <f t="shared" si="55"/>
        <v>0</v>
      </c>
      <c r="AQ60" s="117">
        <f t="shared" si="66"/>
        <v>15.749092427662335</v>
      </c>
      <c r="AR60" s="117">
        <f t="shared" si="56"/>
        <v>8.1460822901701739</v>
      </c>
      <c r="AS60" s="117">
        <f t="shared" si="57"/>
        <v>3.2584329160680694</v>
      </c>
      <c r="AT60" s="117">
        <f t="shared" si="58"/>
        <v>0</v>
      </c>
      <c r="AU60" s="117">
        <f>SUM(AQ$56:AQ60)</f>
        <v>61.49597196254571</v>
      </c>
      <c r="AV60" s="117">
        <f>SUM(AR$56:AR60)</f>
        <v>31.808261359937443</v>
      </c>
      <c r="AW60" s="117">
        <f>SUM(AS$56:AS60)</f>
        <v>12.723304543974976</v>
      </c>
      <c r="AX60" s="117">
        <f>SUM(AT$56:AT60)</f>
        <v>0</v>
      </c>
      <c r="AY60" s="19"/>
      <c r="AZ60" s="27">
        <v>50</v>
      </c>
      <c r="BA60" s="45" t="e">
        <f>#REF!/'[1]资源-钻石'!L53</f>
        <v>#REF!</v>
      </c>
      <c r="BB60" s="45" t="e">
        <f>#REF!/'[1]资源-钻石'!M53</f>
        <v>#REF!</v>
      </c>
      <c r="BC60" s="45" t="e">
        <f>#REF!/'[1]资源-钻石'!N53</f>
        <v>#REF!</v>
      </c>
      <c r="BD60" s="45" t="e">
        <f>#REF!/'[1]资源-钻石'!O53</f>
        <v>#REF!</v>
      </c>
      <c r="BE60" s="45" t="e">
        <f>#REF!/'[1]资源-钻石'!P53</f>
        <v>#REF!</v>
      </c>
    </row>
    <row r="61" spans="3:57" x14ac:dyDescent="0.15">
      <c r="C61" s="88">
        <v>7</v>
      </c>
      <c r="D61" s="89">
        <v>92</v>
      </c>
      <c r="E61" s="89">
        <v>96</v>
      </c>
      <c r="F61" s="88">
        <v>100</v>
      </c>
      <c r="G61" s="88">
        <v>110</v>
      </c>
      <c r="J61" s="27">
        <v>9</v>
      </c>
      <c r="K61" s="62">
        <f>基础状态预期!C67</f>
        <v>43.535389560453282</v>
      </c>
      <c r="L61" s="64">
        <f t="shared" si="48"/>
        <v>5</v>
      </c>
      <c r="M61" s="64">
        <f t="shared" si="49"/>
        <v>16</v>
      </c>
      <c r="N61" s="64">
        <f t="shared" si="50"/>
        <v>16</v>
      </c>
      <c r="O61" s="64">
        <f t="shared" si="51"/>
        <v>0</v>
      </c>
      <c r="P61" s="64">
        <f>IF(L61=0,0,求节点(战法升星!D$32:D$38,战法升星!$C$32:$C$38,MAX(AU61/C$5,1)))</f>
        <v>4.9233107395287314</v>
      </c>
      <c r="Q61" s="64">
        <f>IF(M61=0,0,求节点(战法升星!E$32:E$38,战法升星!$C$32:$C$38,MAX(AV61/D$5,1)))</f>
        <v>3.2435198746953007</v>
      </c>
      <c r="R61" s="64">
        <f>IF(N61=0,0,求节点(战法升星!F$32:F$38,战法升星!$C$32:$C$38,MAX(AW61/E$5,1)))</f>
        <v>3</v>
      </c>
      <c r="S61" s="64">
        <f>IF(O61=0,0,求节点(战法升星!G$32:G$38,战法升星!$C$32:$C$38,MAX(AX61/F$5,1)))</f>
        <v>0</v>
      </c>
      <c r="T61" s="64">
        <f>求节点(战法升星!$C$32:$C$38,战法升星!D$32:D$38,P61)</f>
        <v>15.386485916229852</v>
      </c>
      <c r="U61" s="64">
        <f>求节点(战法升星!$C$32:$C$38,战法升星!E$32:E$38,Q61)</f>
        <v>2.4870397493906014</v>
      </c>
      <c r="V61" s="64">
        <f>求节点(战法升星!$C$32:$C$38,战法升星!F$32:F$38,R61)</f>
        <v>1</v>
      </c>
      <c r="W61" s="64">
        <f>求节点(战法升星!$C$32:$C$38,战法升星!G$32:G$38,S61)</f>
        <v>0</v>
      </c>
      <c r="X61" s="64">
        <f t="shared" si="59"/>
        <v>76.93242958114925</v>
      </c>
      <c r="Y61" s="64">
        <f t="shared" si="60"/>
        <v>39.792635990249622</v>
      </c>
      <c r="Z61" s="64">
        <f t="shared" si="61"/>
        <v>16</v>
      </c>
      <c r="AA61" s="64">
        <f t="shared" si="62"/>
        <v>0</v>
      </c>
      <c r="AB61" s="120">
        <f t="shared" si="63"/>
        <v>33618.666666666664</v>
      </c>
      <c r="AC61" s="110">
        <f t="shared" si="64"/>
        <v>0.20104222303745445</v>
      </c>
      <c r="AD61" s="22"/>
      <c r="AE61" s="22">
        <f t="shared" si="65"/>
        <v>132.64211996749873</v>
      </c>
      <c r="AF61" s="22">
        <f t="shared" si="52"/>
        <v>132.64211996749876</v>
      </c>
      <c r="AG61" s="22">
        <f t="shared" si="53"/>
        <v>133.33333333333334</v>
      </c>
      <c r="AH61" s="22" t="e">
        <f t="shared" si="54"/>
        <v>#DIV/0!</v>
      </c>
      <c r="AK61" s="63"/>
      <c r="AL61" s="117">
        <f>基础状态预期!D67</f>
        <v>17</v>
      </c>
      <c r="AM61" s="152">
        <f>求节点(信息索引!$E$4:$E$163,信息索引!$AY$4:$AY$163,$AL61)*$AM$4</f>
        <v>33444.384128605125</v>
      </c>
      <c r="AN61" s="117">
        <f t="shared" si="67"/>
        <v>6710.600730956372</v>
      </c>
      <c r="AO61" s="123">
        <f t="shared" si="55"/>
        <v>1</v>
      </c>
      <c r="AP61" s="123">
        <f t="shared" si="55"/>
        <v>0</v>
      </c>
      <c r="AQ61" s="117">
        <f t="shared" si="66"/>
        <v>15.436457618603535</v>
      </c>
      <c r="AR61" s="117">
        <f t="shared" si="56"/>
        <v>7.9843746303121748</v>
      </c>
      <c r="AS61" s="117">
        <f t="shared" si="57"/>
        <v>3.1937498521248693</v>
      </c>
      <c r="AT61" s="117">
        <f t="shared" si="58"/>
        <v>0</v>
      </c>
      <c r="AU61" s="117">
        <f>SUM(AQ$56:AQ61)</f>
        <v>76.93242958114925</v>
      </c>
      <c r="AV61" s="117">
        <f>SUM(AR$56:AR61)</f>
        <v>39.792635990249622</v>
      </c>
      <c r="AW61" s="117">
        <f>SUM(AS$56:AS61)</f>
        <v>15.917054396099845</v>
      </c>
      <c r="AX61" s="117">
        <f>SUM(AT$56:AT61)</f>
        <v>0</v>
      </c>
      <c r="AY61" s="19"/>
      <c r="AZ61" s="27">
        <v>51</v>
      </c>
      <c r="BA61" s="45" t="e">
        <f>#REF!/'[1]资源-钻石'!L54</f>
        <v>#REF!</v>
      </c>
      <c r="BB61" s="45" t="e">
        <f>#REF!/'[1]资源-钻石'!M54</f>
        <v>#REF!</v>
      </c>
      <c r="BC61" s="45" t="e">
        <f>#REF!/'[1]资源-钻石'!N54</f>
        <v>#REF!</v>
      </c>
      <c r="BD61" s="45" t="e">
        <f>#REF!/'[1]资源-钻石'!O54</f>
        <v>#REF!</v>
      </c>
      <c r="BE61" s="45" t="e">
        <f>#REF!/'[1]资源-钻石'!P54</f>
        <v>#REF!</v>
      </c>
    </row>
    <row r="62" spans="3:57" x14ac:dyDescent="0.15">
      <c r="J62" s="27">
        <v>10</v>
      </c>
      <c r="K62" s="62">
        <f>基础状态预期!C68</f>
        <v>49.178590903134719</v>
      </c>
      <c r="L62" s="64">
        <f t="shared" si="48"/>
        <v>5</v>
      </c>
      <c r="M62" s="64">
        <f t="shared" si="49"/>
        <v>16</v>
      </c>
      <c r="N62" s="64">
        <f t="shared" si="50"/>
        <v>22</v>
      </c>
      <c r="O62" s="64">
        <f t="shared" si="51"/>
        <v>0</v>
      </c>
      <c r="P62" s="64">
        <f>IF(L62=0,0,求节点(战法升星!D$32:D$38,战法升星!$C$32:$C$38,MAX(AU62/C$5,1)))</f>
        <v>5.3443101976350915</v>
      </c>
      <c r="Q62" s="64">
        <f>IF(M62=0,0,求节点(战法升星!E$32:E$38,战法升星!$C$32:$C$38,MAX(AV62/D$5,1)))</f>
        <v>3.7383321521143427</v>
      </c>
      <c r="R62" s="64">
        <f>IF(N62=0,0,求节点(战法升星!F$32:F$38,战法升星!$C$32:$C$38,MAX(AW62/E$5,1)))</f>
        <v>3</v>
      </c>
      <c r="S62" s="64">
        <f>IF(O62=0,0,求节点(战法升星!G$32:G$38,战法升星!$C$32:$C$38,MAX(AX62/F$5,1)))</f>
        <v>0</v>
      </c>
      <c r="T62" s="64">
        <f>求节点(战法升星!$C$32:$C$38,战法升星!D$32:D$38,P62)</f>
        <v>21.508963162161464</v>
      </c>
      <c r="U62" s="64">
        <f>求节点(战法升星!$C$32:$C$38,战法升星!E$32:E$38,Q62)</f>
        <v>3.4766643042286853</v>
      </c>
      <c r="V62" s="64">
        <f>求节点(战法升星!$C$32:$C$38,战法升星!F$32:F$38,R62)</f>
        <v>1</v>
      </c>
      <c r="W62" s="64">
        <f>求节点(战法升星!$C$32:$C$38,战法升星!G$32:G$38,S62)</f>
        <v>0</v>
      </c>
      <c r="X62" s="64">
        <f t="shared" si="59"/>
        <v>107.54481581080732</v>
      </c>
      <c r="Y62" s="64">
        <f t="shared" si="60"/>
        <v>55.626628867658965</v>
      </c>
      <c r="Z62" s="64">
        <f t="shared" si="61"/>
        <v>22</v>
      </c>
      <c r="AA62" s="64">
        <f t="shared" si="62"/>
        <v>0</v>
      </c>
      <c r="AB62" s="120">
        <f t="shared" si="63"/>
        <v>46752.3273423051</v>
      </c>
      <c r="AC62" s="110">
        <f t="shared" si="64"/>
        <v>0.2</v>
      </c>
      <c r="AD62" s="22"/>
      <c r="AE62" s="22">
        <f t="shared" si="65"/>
        <v>185.42209622552988</v>
      </c>
      <c r="AF62" s="22">
        <f t="shared" si="52"/>
        <v>185.42209622552988</v>
      </c>
      <c r="AG62" s="22">
        <f t="shared" si="53"/>
        <v>183.33333333333334</v>
      </c>
      <c r="AH62" s="22" t="e">
        <f t="shared" si="54"/>
        <v>#DIV/0!</v>
      </c>
      <c r="AK62" s="63"/>
      <c r="AL62" s="117">
        <f>基础状态预期!D68</f>
        <v>25.5</v>
      </c>
      <c r="AM62" s="152">
        <f>求节点(信息索引!$E$4:$E$163,信息索引!$AY$4:$AY$163,$AL62)*$AM$4</f>
        <v>46752.3273423051</v>
      </c>
      <c r="AN62" s="117">
        <f t="shared" si="67"/>
        <v>13307.943213699975</v>
      </c>
      <c r="AO62" s="123">
        <f t="shared" si="55"/>
        <v>1</v>
      </c>
      <c r="AP62" s="123">
        <f t="shared" si="55"/>
        <v>0</v>
      </c>
      <c r="AQ62" s="117">
        <f t="shared" si="66"/>
        <v>30.612386229658068</v>
      </c>
      <c r="AR62" s="117">
        <f t="shared" si="56"/>
        <v>15.833992877409345</v>
      </c>
      <c r="AS62" s="117">
        <f t="shared" si="57"/>
        <v>6.3335971509637385</v>
      </c>
      <c r="AT62" s="117">
        <f t="shared" si="58"/>
        <v>0</v>
      </c>
      <c r="AU62" s="117">
        <f>SUM(AQ$56:AQ62)</f>
        <v>107.54481581080732</v>
      </c>
      <c r="AV62" s="117">
        <f>SUM(AR$56:AR62)</f>
        <v>55.626628867658965</v>
      </c>
      <c r="AW62" s="117">
        <f>SUM(AS$56:AS62)</f>
        <v>22.250651547063583</v>
      </c>
      <c r="AX62" s="117">
        <f>SUM(AT$56:AT62)</f>
        <v>0</v>
      </c>
      <c r="AY62" s="19"/>
      <c r="AZ62" s="27">
        <v>52</v>
      </c>
      <c r="BA62" s="45" t="e">
        <f>#REF!/'[1]资源-钻石'!L55</f>
        <v>#REF!</v>
      </c>
      <c r="BB62" s="45" t="e">
        <f>#REF!/'[1]资源-钻石'!M55</f>
        <v>#REF!</v>
      </c>
      <c r="BC62" s="45" t="e">
        <f>#REF!/'[1]资源-钻石'!N55</f>
        <v>#REF!</v>
      </c>
      <c r="BD62" s="45" t="e">
        <f>#REF!/'[1]资源-钻石'!O55</f>
        <v>#REF!</v>
      </c>
      <c r="BE62" s="45" t="e">
        <f>#REF!/'[1]资源-钻石'!P55</f>
        <v>#REF!</v>
      </c>
    </row>
    <row r="63" spans="3:57" x14ac:dyDescent="0.15">
      <c r="J63" s="27">
        <v>11</v>
      </c>
      <c r="K63" s="62">
        <f>基础状态预期!C69</f>
        <v>53.226994578658328</v>
      </c>
      <c r="L63" s="64">
        <f t="shared" si="48"/>
        <v>5</v>
      </c>
      <c r="M63" s="64">
        <f t="shared" si="49"/>
        <v>16</v>
      </c>
      <c r="N63" s="64">
        <f t="shared" si="50"/>
        <v>24</v>
      </c>
      <c r="O63" s="64">
        <f t="shared" si="51"/>
        <v>0</v>
      </c>
      <c r="P63" s="64">
        <f>IF(L63=0,0,求节点(战法升星!D$32:D$38,战法升星!$C$32:$C$38,MAX(AU63/C$5,1)))</f>
        <v>5.7353758271404347</v>
      </c>
      <c r="Q63" s="64">
        <f>IF(M63=0,0,求节点(战法升星!E$32:E$38,战法升星!$C$32:$C$38,MAX(AV63/D$5,1)))</f>
        <v>4.1220102330649357</v>
      </c>
      <c r="R63" s="64">
        <f>IF(N63=0,0,求节点(战法升星!F$32:F$38,战法升星!$C$32:$C$38,MAX(AW63/E$5,1)))</f>
        <v>3.196810915269265</v>
      </c>
      <c r="S63" s="64">
        <f>IF(O63=0,0,求节点(战法升星!G$32:G$38,战法升星!$C$32:$C$38,MAX(AX63/F$5,1)))</f>
        <v>0</v>
      </c>
      <c r="T63" s="64">
        <f>求节点(战法升星!$C$32:$C$38,战法升星!D$32:D$38,P63)</f>
        <v>27.766013234246955</v>
      </c>
      <c r="U63" s="64">
        <f>求节点(战法升星!$C$32:$C$38,战法升星!E$32:E$38,Q63)</f>
        <v>4.488040932259743</v>
      </c>
      <c r="V63" s="64">
        <f>求节点(战法升星!$C$32:$C$38,战法升星!F$32:F$38,R63)</f>
        <v>1.196810915269265</v>
      </c>
      <c r="W63" s="64">
        <f>求节点(战法升星!$C$32:$C$38,战法升星!G$32:G$38,S63)</f>
        <v>0</v>
      </c>
      <c r="X63" s="64">
        <f t="shared" si="59"/>
        <v>138.83006617123476</v>
      </c>
      <c r="Y63" s="64">
        <f t="shared" si="60"/>
        <v>71.808654916155888</v>
      </c>
      <c r="Z63" s="64">
        <f t="shared" si="61"/>
        <v>28.723461966462359</v>
      </c>
      <c r="AA63" s="64">
        <f t="shared" si="62"/>
        <v>0</v>
      </c>
      <c r="AB63" s="120">
        <f t="shared" si="63"/>
        <v>60352.7808351985</v>
      </c>
      <c r="AC63" s="110">
        <f t="shared" si="64"/>
        <v>0.2</v>
      </c>
      <c r="AD63" s="46"/>
      <c r="AE63" s="22">
        <f t="shared" si="65"/>
        <v>239.36218305385304</v>
      </c>
      <c r="AF63" s="22">
        <f t="shared" si="52"/>
        <v>239.36218305385296</v>
      </c>
      <c r="AG63" s="22">
        <f t="shared" si="53"/>
        <v>239.36218305385302</v>
      </c>
      <c r="AH63" s="22" t="e">
        <f t="shared" si="54"/>
        <v>#DIV/0!</v>
      </c>
      <c r="AK63" s="63"/>
      <c r="AL63" s="117">
        <f>基础状态预期!D69</f>
        <v>34</v>
      </c>
      <c r="AM63" s="152">
        <f>求节点(信息索引!$E$4:$E$163,信息索引!$AY$4:$AY$163,$AL63)*$AM$4</f>
        <v>60352.7808351985</v>
      </c>
      <c r="AN63" s="117">
        <f t="shared" si="67"/>
        <v>13600.453492893401</v>
      </c>
      <c r="AO63" s="123">
        <f t="shared" si="55"/>
        <v>1</v>
      </c>
      <c r="AP63" s="123">
        <f t="shared" si="55"/>
        <v>0</v>
      </c>
      <c r="AQ63" s="117">
        <f t="shared" si="66"/>
        <v>31.28525036042743</v>
      </c>
      <c r="AR63" s="117">
        <f t="shared" si="56"/>
        <v>16.182026048496947</v>
      </c>
      <c r="AS63" s="117">
        <f t="shared" si="57"/>
        <v>6.4728104193987797</v>
      </c>
      <c r="AT63" s="117">
        <f t="shared" si="58"/>
        <v>0</v>
      </c>
      <c r="AU63" s="117">
        <f>SUM(AQ$56:AQ63)</f>
        <v>138.83006617123476</v>
      </c>
      <c r="AV63" s="117">
        <f>SUM(AR$56:AR63)</f>
        <v>71.808654916155916</v>
      </c>
      <c r="AW63" s="117">
        <f>SUM(AS$56:AS63)</f>
        <v>28.723461966462363</v>
      </c>
      <c r="AX63" s="117">
        <f>SUM(AT$56:AT63)</f>
        <v>0</v>
      </c>
      <c r="AY63" s="19"/>
      <c r="AZ63" s="27">
        <v>53</v>
      </c>
      <c r="BA63" s="45" t="e">
        <f>#REF!/'[1]资源-钻石'!L56</f>
        <v>#REF!</v>
      </c>
      <c r="BB63" s="45" t="e">
        <f>#REF!/'[1]资源-钻石'!M56</f>
        <v>#REF!</v>
      </c>
      <c r="BC63" s="45" t="e">
        <f>#REF!/'[1]资源-钻石'!N56</f>
        <v>#REF!</v>
      </c>
      <c r="BD63" s="45" t="e">
        <f>#REF!/'[1]资源-钻石'!O56</f>
        <v>#REF!</v>
      </c>
      <c r="BE63" s="45" t="e">
        <f>#REF!/'[1]资源-钻石'!P56</f>
        <v>#REF!</v>
      </c>
    </row>
    <row r="64" spans="3:57" x14ac:dyDescent="0.15">
      <c r="J64" s="27">
        <v>12</v>
      </c>
      <c r="K64" s="62">
        <f>基础状态预期!C70</f>
        <v>59.016342740868758</v>
      </c>
      <c r="L64" s="64">
        <f t="shared" si="48"/>
        <v>5</v>
      </c>
      <c r="M64" s="64">
        <f t="shared" si="49"/>
        <v>16</v>
      </c>
      <c r="N64" s="64">
        <f t="shared" si="50"/>
        <v>24</v>
      </c>
      <c r="O64" s="64">
        <f t="shared" si="51"/>
        <v>0</v>
      </c>
      <c r="P64" s="64">
        <f>IF(L64=0,0,求节点(战法升星!D$32:D$38,战法升星!$C$32:$C$38,MAX(AU64/C$5,1)))</f>
        <v>6.270583346823928</v>
      </c>
      <c r="Q64" s="64">
        <f>IF(M64=0,0,求节点(战法升星!E$32:E$38,战法升星!$C$32:$C$38,MAX(AV64/D$5,1)))</f>
        <v>4.639934088251513</v>
      </c>
      <c r="R64" s="64">
        <f>IF(N64=0,0,求节点(战法升星!F$32:F$38,战法升星!$C$32:$C$38,MAX(AW64/E$5,1)))</f>
        <v>3.7271649429803198</v>
      </c>
      <c r="S64" s="64">
        <f>IF(O64=0,0,求节点(战法升星!G$32:G$38,战法升星!$C$32:$C$38,MAX(AX64/F$5,1)))</f>
        <v>0</v>
      </c>
      <c r="T64" s="64">
        <f>求节点(战法升星!$C$32:$C$38,战法升星!D$32:D$38,P64)</f>
        <v>40.658667098365697</v>
      </c>
      <c r="U64" s="64">
        <f>求节点(战法升星!$C$32:$C$38,战法升星!E$32:E$38,Q64)</f>
        <v>6.559736353006052</v>
      </c>
      <c r="V64" s="64">
        <f>求节点(战法升星!$C$32:$C$38,战法升星!F$32:F$38,R64)</f>
        <v>1.7271649429803198</v>
      </c>
      <c r="W64" s="64">
        <f>求节点(战法升星!$C$32:$C$38,战法升星!G$32:G$38,S64)</f>
        <v>0</v>
      </c>
      <c r="X64" s="64">
        <f t="shared" si="59"/>
        <v>203.29333549182849</v>
      </c>
      <c r="Y64" s="64">
        <f t="shared" si="60"/>
        <v>104.95578164809683</v>
      </c>
      <c r="Z64" s="64">
        <f t="shared" si="61"/>
        <v>41.451958631527674</v>
      </c>
      <c r="AA64" s="64">
        <f t="shared" si="62"/>
        <v>0</v>
      </c>
      <c r="AB64" s="120">
        <f t="shared" si="63"/>
        <v>88376.520018809708</v>
      </c>
      <c r="AC64" s="110">
        <f t="shared" si="64"/>
        <v>0.20037338315854611</v>
      </c>
      <c r="AD64" s="22"/>
      <c r="AE64" s="22">
        <f t="shared" si="65"/>
        <v>350.50575084798015</v>
      </c>
      <c r="AF64" s="22">
        <f t="shared" si="52"/>
        <v>349.85260549365614</v>
      </c>
      <c r="AG64" s="22">
        <f t="shared" si="53"/>
        <v>345.43298859606398</v>
      </c>
      <c r="AH64" s="22" t="e">
        <f t="shared" si="54"/>
        <v>#DIV/0!</v>
      </c>
      <c r="AK64" s="63"/>
      <c r="AL64" s="117">
        <f>基础状态预期!D70</f>
        <v>51</v>
      </c>
      <c r="AM64" s="152">
        <f>求节点(信息索引!$E$4:$E$163,信息索引!$AY$4:$AY$163,$AL64)*$AM$4</f>
        <v>88211.835949170447</v>
      </c>
      <c r="AN64" s="117">
        <f t="shared" si="67"/>
        <v>27859.055113971946</v>
      </c>
      <c r="AO64" s="123">
        <f t="shared" si="55"/>
        <v>0.9</v>
      </c>
      <c r="AP64" s="123">
        <f t="shared" si="55"/>
        <v>0.1</v>
      </c>
      <c r="AQ64" s="117">
        <f t="shared" si="66"/>
        <v>64.463269320593682</v>
      </c>
      <c r="AR64" s="117">
        <f t="shared" si="56"/>
        <v>33.147126731940922</v>
      </c>
      <c r="AS64" s="117">
        <f t="shared" si="57"/>
        <v>12.728496665065315</v>
      </c>
      <c r="AT64" s="117">
        <f t="shared" si="58"/>
        <v>0.15152972220315852</v>
      </c>
      <c r="AU64" s="117">
        <f>SUM(AQ$56:AQ64)</f>
        <v>203.29333549182843</v>
      </c>
      <c r="AV64" s="117">
        <f>SUM(AR$56:AR64)</f>
        <v>104.95578164809683</v>
      </c>
      <c r="AW64" s="117">
        <f>SUM(AS$56:AS64)</f>
        <v>41.451958631527674</v>
      </c>
      <c r="AX64" s="117">
        <f>SUM(AT$56:AT64)</f>
        <v>0.15152972220315852</v>
      </c>
      <c r="AY64" s="19"/>
      <c r="AZ64" s="27">
        <v>54</v>
      </c>
      <c r="BA64" s="45" t="e">
        <f>#REF!/'[1]资源-钻石'!L57</f>
        <v>#REF!</v>
      </c>
      <c r="BB64" s="45" t="e">
        <f>#REF!/'[1]资源-钻石'!M57</f>
        <v>#REF!</v>
      </c>
      <c r="BC64" s="45" t="e">
        <f>#REF!/'[1]资源-钻石'!N57</f>
        <v>#REF!</v>
      </c>
      <c r="BD64" s="45" t="e">
        <f>#REF!/'[1]资源-钻石'!O57</f>
        <v>#REF!</v>
      </c>
      <c r="BE64" s="45" t="e">
        <f>#REF!/'[1]资源-钻石'!P57</f>
        <v>#REF!</v>
      </c>
    </row>
    <row r="65" spans="10:57" x14ac:dyDescent="0.15">
      <c r="J65" s="27">
        <v>13</v>
      </c>
      <c r="K65" s="62">
        <f>基础状态预期!C71</f>
        <v>64.781009552500748</v>
      </c>
      <c r="L65" s="64">
        <f t="shared" si="48"/>
        <v>5</v>
      </c>
      <c r="M65" s="64">
        <f t="shared" si="49"/>
        <v>16</v>
      </c>
      <c r="N65" s="64">
        <f t="shared" si="50"/>
        <v>24</v>
      </c>
      <c r="O65" s="64">
        <f t="shared" si="51"/>
        <v>1</v>
      </c>
      <c r="P65" s="64">
        <f>IF(L65=0,0,求节点(战法升星!D$32:D$38,战法升星!$C$32:$C$38,MAX(AU65/C$5,1)))</f>
        <v>6.8784779745686304</v>
      </c>
      <c r="Q65" s="64">
        <f>IF(M65=0,0,求节点(战法升星!E$32:E$38,战法升星!$C$32:$C$38,MAX(AV65/D$5,1)))</f>
        <v>5.2084099355156894</v>
      </c>
      <c r="R65" s="64">
        <f>IF(N65=0,0,求节点(战法升星!F$32:F$38,战法升星!$C$32:$C$38,MAX(AW65/E$5,1)))</f>
        <v>4.2447744289074807</v>
      </c>
      <c r="S65" s="64">
        <f>IF(O65=0,0,求节点(战法升星!G$32:G$38,战法升星!$C$32:$C$38,MAX(AX65/F$5,1)))</f>
        <v>3</v>
      </c>
      <c r="T65" s="64">
        <f>求节点(战法升星!$C$32:$C$38,战法升星!D$32:D$38,P65)</f>
        <v>60.111295186196173</v>
      </c>
      <c r="U65" s="64">
        <f>求节点(战法升星!$C$32:$C$38,战法升星!E$32:E$38,Q65)</f>
        <v>9.6672794841255154</v>
      </c>
      <c r="V65" s="64">
        <f>求节点(战法升星!$C$32:$C$38,战法升星!F$32:F$38,R65)</f>
        <v>2.4895488578149614</v>
      </c>
      <c r="W65" s="64">
        <f>求节点(战法升星!$C$32:$C$38,战法升星!G$32:G$38,S65)</f>
        <v>1</v>
      </c>
      <c r="X65" s="64">
        <f t="shared" si="59"/>
        <v>300.55647593098087</v>
      </c>
      <c r="Y65" s="64">
        <f t="shared" si="60"/>
        <v>154.67647174600825</v>
      </c>
      <c r="Z65" s="64">
        <f t="shared" si="61"/>
        <v>59.749172587559073</v>
      </c>
      <c r="AA65" s="64">
        <f t="shared" si="62"/>
        <v>1</v>
      </c>
      <c r="AB65" s="120">
        <f t="shared" si="63"/>
        <v>130659.15489868536</v>
      </c>
      <c r="AC65" s="110">
        <f t="shared" si="64"/>
        <v>0.20101343716512457</v>
      </c>
      <c r="AD65" s="22"/>
      <c r="AE65" s="22">
        <f t="shared" si="65"/>
        <v>518.20082057065667</v>
      </c>
      <c r="AF65" s="22">
        <f t="shared" si="52"/>
        <v>515.58823915336086</v>
      </c>
      <c r="AG65" s="22">
        <f t="shared" si="53"/>
        <v>497.90977156299232</v>
      </c>
      <c r="AH65" s="22" t="e">
        <f t="shared" si="54"/>
        <v>#DIV/0!</v>
      </c>
      <c r="AK65" s="63"/>
      <c r="AL65" s="117">
        <f>基础状态预期!D71</f>
        <v>76.5</v>
      </c>
      <c r="AM65" s="152">
        <f>求节点(信息索引!$E$4:$E$163,信息索引!$AY$4:$AY$163,$AL65)*$AM$4</f>
        <v>130000.4186201284</v>
      </c>
      <c r="AN65" s="117">
        <f t="shared" si="67"/>
        <v>41788.582670957956</v>
      </c>
      <c r="AO65" s="123">
        <f t="shared" si="55"/>
        <v>0.8</v>
      </c>
      <c r="AP65" s="123">
        <f t="shared" si="55"/>
        <v>0.2</v>
      </c>
      <c r="AQ65" s="117">
        <f t="shared" si="66"/>
        <v>97.263140439152451</v>
      </c>
      <c r="AR65" s="117">
        <f t="shared" si="56"/>
        <v>49.720690097911429</v>
      </c>
      <c r="AS65" s="117">
        <f t="shared" si="57"/>
        <v>18.297213956031406</v>
      </c>
      <c r="AT65" s="117">
        <f t="shared" si="58"/>
        <v>0.45458916660947596</v>
      </c>
      <c r="AU65" s="117">
        <f>SUM(AQ$56:AQ65)</f>
        <v>300.55647593098087</v>
      </c>
      <c r="AV65" s="117">
        <f>SUM(AR$56:AR65)</f>
        <v>154.67647174600825</v>
      </c>
      <c r="AW65" s="117">
        <f>SUM(AS$56:AS65)</f>
        <v>59.74917258755908</v>
      </c>
      <c r="AX65" s="117">
        <f>SUM(AT$56:AT65)</f>
        <v>0.60611888881263454</v>
      </c>
      <c r="AY65" s="19"/>
      <c r="AZ65" s="27">
        <v>55</v>
      </c>
      <c r="BA65" s="45" t="e">
        <f>#REF!/'[1]资源-钻石'!L58</f>
        <v>#REF!</v>
      </c>
      <c r="BB65" s="45" t="e">
        <f>#REF!/'[1]资源-钻石'!M58</f>
        <v>#REF!</v>
      </c>
      <c r="BC65" s="45" t="e">
        <f>#REF!/'[1]资源-钻石'!N58</f>
        <v>#REF!</v>
      </c>
      <c r="BD65" s="45" t="e">
        <f>#REF!/'[1]资源-钻石'!O58</f>
        <v>#REF!</v>
      </c>
      <c r="BE65" s="45" t="e">
        <f>#REF!/'[1]资源-钻石'!P58</f>
        <v>#REF!</v>
      </c>
    </row>
    <row r="66" spans="10:57" x14ac:dyDescent="0.15">
      <c r="J66" s="27">
        <v>14</v>
      </c>
      <c r="K66" s="62">
        <f>基础状态预期!C72</f>
        <v>68.923431594456531</v>
      </c>
      <c r="L66" s="64">
        <f t="shared" si="48"/>
        <v>5</v>
      </c>
      <c r="M66" s="64">
        <f t="shared" si="49"/>
        <v>16</v>
      </c>
      <c r="N66" s="64">
        <f t="shared" si="50"/>
        <v>24</v>
      </c>
      <c r="O66" s="64">
        <f t="shared" si="51"/>
        <v>2</v>
      </c>
      <c r="P66" s="64">
        <f>IF(L66=0,0,求节点(战法升星!D$32:D$38,战法升星!$C$32:$C$38,MAX(AU66/C$5,1)))</f>
        <v>7</v>
      </c>
      <c r="Q66" s="64">
        <f>IF(M66=0,0,求节点(战法升星!E$32:E$38,战法升星!$C$32:$C$38,MAX(AV66/D$5,1)))</f>
        <v>5.5578345974442174</v>
      </c>
      <c r="R66" s="64">
        <f>IF(N66=0,0,求节点(战法升星!F$32:F$38,战法升星!$C$32:$C$38,MAX(AW66/E$5,1)))</f>
        <v>4.5429501404198245</v>
      </c>
      <c r="S66" s="64">
        <f>IF(O66=0,0,求节点(战法升星!G$32:G$38,战法升星!$C$32:$C$38,MAX(AX66/F$5,1)))</f>
        <v>3</v>
      </c>
      <c r="T66" s="64">
        <f>求节点(战法升星!$C$32:$C$38,战法升星!D$32:D$38,P66)</f>
        <v>64</v>
      </c>
      <c r="U66" s="64">
        <f>求节点(战法升星!$C$32:$C$38,战法升星!E$32:E$38,Q66)</f>
        <v>12.462676779553739</v>
      </c>
      <c r="V66" s="64">
        <f>求节点(战法升星!$C$32:$C$38,战法升星!F$32:F$38,R66)</f>
        <v>3.085900280839649</v>
      </c>
      <c r="W66" s="64">
        <f>求节点(战法升星!$C$32:$C$38,战法升星!G$32:G$38,S66)</f>
        <v>1</v>
      </c>
      <c r="X66" s="64">
        <f t="shared" si="59"/>
        <v>320</v>
      </c>
      <c r="Y66" s="64">
        <f t="shared" si="60"/>
        <v>199.40282847285982</v>
      </c>
      <c r="Z66" s="64">
        <f t="shared" si="61"/>
        <v>74.061606740151575</v>
      </c>
      <c r="AA66" s="64">
        <f t="shared" si="62"/>
        <v>2</v>
      </c>
      <c r="AB66" s="120">
        <f t="shared" si="63"/>
        <v>167591.43057048961</v>
      </c>
      <c r="AC66" s="110">
        <f t="shared" si="64"/>
        <v>0.2</v>
      </c>
      <c r="AD66" s="46"/>
      <c r="AE66" s="22">
        <f t="shared" si="65"/>
        <v>551.72413793103453</v>
      </c>
      <c r="AF66" s="22">
        <f t="shared" si="52"/>
        <v>664.67609490953282</v>
      </c>
      <c r="AG66" s="22">
        <f t="shared" si="53"/>
        <v>617.18005616792982</v>
      </c>
      <c r="AH66" s="22" t="e">
        <f t="shared" si="54"/>
        <v>#DIV/0!</v>
      </c>
      <c r="AK66" s="63"/>
      <c r="AL66" s="117">
        <f>基础状态预期!D72</f>
        <v>102</v>
      </c>
      <c r="AM66" s="152">
        <f>求节点(信息索引!$E$4:$E$163,信息索引!$AY$4:$AY$163,$AL66)*$AM$4</f>
        <v>167591.43057048961</v>
      </c>
      <c r="AN66" s="117">
        <f t="shared" si="67"/>
        <v>37591.011950361208</v>
      </c>
      <c r="AO66" s="123">
        <f t="shared" si="55"/>
        <v>0.5</v>
      </c>
      <c r="AP66" s="123">
        <f t="shared" si="55"/>
        <v>0.5</v>
      </c>
      <c r="AQ66" s="117">
        <f t="shared" si="66"/>
        <v>89.026748151542719</v>
      </c>
      <c r="AR66" s="117">
        <f t="shared" si="56"/>
        <v>44.726356726851598</v>
      </c>
      <c r="AS66" s="117">
        <f t="shared" si="57"/>
        <v>14.312434152592513</v>
      </c>
      <c r="AT66" s="117">
        <f t="shared" si="58"/>
        <v>1.0223167251851797</v>
      </c>
      <c r="AU66" s="117">
        <f>SUM(AQ$56:AQ66)</f>
        <v>389.5832240825236</v>
      </c>
      <c r="AV66" s="117">
        <f>SUM(AR$56:AR66)</f>
        <v>199.40282847285985</v>
      </c>
      <c r="AW66" s="117">
        <f>SUM(AS$56:AS66)</f>
        <v>74.061606740151589</v>
      </c>
      <c r="AX66" s="117">
        <f>SUM(AT$56:AT66)</f>
        <v>1.6284356139978142</v>
      </c>
      <c r="AY66" s="19"/>
      <c r="AZ66" s="27">
        <v>56</v>
      </c>
      <c r="BA66" s="45" t="e">
        <f>#REF!/'[1]资源-钻石'!L59</f>
        <v>#REF!</v>
      </c>
      <c r="BB66" s="45" t="e">
        <f>#REF!/'[1]资源-钻石'!M59</f>
        <v>#REF!</v>
      </c>
      <c r="BC66" s="45" t="e">
        <f>#REF!/'[1]资源-钻石'!N59</f>
        <v>#REF!</v>
      </c>
      <c r="BD66" s="45" t="e">
        <f>#REF!/'[1]资源-钻石'!O59</f>
        <v>#REF!</v>
      </c>
      <c r="BE66" s="45" t="e">
        <f>#REF!/'[1]资源-钻石'!P59</f>
        <v>#REF!</v>
      </c>
    </row>
    <row r="67" spans="10:57" x14ac:dyDescent="0.15">
      <c r="J67" s="27">
        <v>15</v>
      </c>
      <c r="K67" s="62">
        <f>基础状态预期!C73</f>
        <v>72.103942950990486</v>
      </c>
      <c r="L67" s="64">
        <f t="shared" si="48"/>
        <v>5</v>
      </c>
      <c r="M67" s="64">
        <f t="shared" si="49"/>
        <v>16</v>
      </c>
      <c r="N67" s="64">
        <f t="shared" si="50"/>
        <v>24</v>
      </c>
      <c r="O67" s="64">
        <f t="shared" si="51"/>
        <v>3</v>
      </c>
      <c r="P67" s="64">
        <f>IF(L67=0,0,求节点(战法升星!D$32:D$38,战法升星!$C$32:$C$38,MAX(AU67/C$5,1)))</f>
        <v>7</v>
      </c>
      <c r="Q67" s="64">
        <f>IF(M67=0,0,求节点(战法升星!E$32:E$38,战法升星!$C$32:$C$38,MAX(AV67/D$5,1)))</f>
        <v>5.8633637512286656</v>
      </c>
      <c r="R67" s="64">
        <f>IF(N67=0,0,求节点(战法升星!F$32:F$38,战法升星!$C$32:$C$38,MAX(AW67/E$5,1)))</f>
        <v>4.738488798841872</v>
      </c>
      <c r="S67" s="64">
        <f>IF(O67=0,0,求节点(战法升星!G$32:G$38,战法升星!$C$32:$C$38,MAX(AX67/F$5,1)))</f>
        <v>3</v>
      </c>
      <c r="T67" s="64">
        <f>求节点(战法升星!$C$32:$C$38,战法升星!D$32:D$38,P67)</f>
        <v>64</v>
      </c>
      <c r="U67" s="64">
        <f>求节点(战法升星!$C$32:$C$38,战法升星!E$32:E$38,Q67)</f>
        <v>14.906910009829325</v>
      </c>
      <c r="V67" s="64">
        <f>求节点(战法升星!$C$32:$C$38,战法升星!F$32:F$38,R67)</f>
        <v>3.476977597683744</v>
      </c>
      <c r="W67" s="64">
        <f>求节点(战法升星!$C$32:$C$38,战法升星!G$32:G$38,S67)</f>
        <v>1</v>
      </c>
      <c r="X67" s="64">
        <f t="shared" si="59"/>
        <v>320</v>
      </c>
      <c r="Y67" s="64">
        <f t="shared" si="60"/>
        <v>238.5105601572692</v>
      </c>
      <c r="Z67" s="64">
        <f t="shared" si="61"/>
        <v>83.447462344409857</v>
      </c>
      <c r="AA67" s="64">
        <f t="shared" si="62"/>
        <v>3</v>
      </c>
      <c r="AB67" s="120">
        <f t="shared" si="63"/>
        <v>200460.17546017954</v>
      </c>
      <c r="AC67" s="110">
        <f t="shared" si="64"/>
        <v>0.2</v>
      </c>
      <c r="AD67" s="22"/>
      <c r="AE67" s="22">
        <f t="shared" si="65"/>
        <v>551.72413793103453</v>
      </c>
      <c r="AF67" s="22">
        <f t="shared" si="52"/>
        <v>795.03520052423073</v>
      </c>
      <c r="AG67" s="22">
        <f t="shared" si="53"/>
        <v>695.39551953674879</v>
      </c>
      <c r="AH67" s="22" t="e">
        <f t="shared" si="54"/>
        <v>#DIV/0!</v>
      </c>
      <c r="AK67" s="63"/>
      <c r="AL67" s="117">
        <f>基础状态预期!D73</f>
        <v>127.5</v>
      </c>
      <c r="AM67" s="152">
        <f>求节点(信息索引!$E$4:$E$163,信息索引!$AY$4:$AY$163,$AL67)*$AM$4</f>
        <v>200460.17546017954</v>
      </c>
      <c r="AN67" s="117">
        <f t="shared" si="67"/>
        <v>32868.74488968993</v>
      </c>
      <c r="AO67" s="123">
        <f t="shared" si="55"/>
        <v>0</v>
      </c>
      <c r="AP67" s="123">
        <f t="shared" si="55"/>
        <v>1</v>
      </c>
      <c r="AQ67" s="117">
        <f t="shared" si="66"/>
        <v>80.077736306171587</v>
      </c>
      <c r="AR67" s="117">
        <f t="shared" si="56"/>
        <v>39.107731684409373</v>
      </c>
      <c r="AS67" s="117">
        <f t="shared" si="57"/>
        <v>9.3858556042582499</v>
      </c>
      <c r="AT67" s="117">
        <f t="shared" si="58"/>
        <v>1.7877820198587142</v>
      </c>
      <c r="AU67" s="117">
        <f>SUM(AQ$56:AQ67)</f>
        <v>469.66096038869517</v>
      </c>
      <c r="AV67" s="117">
        <f>SUM(AR$56:AR67)</f>
        <v>238.51056015726923</v>
      </c>
      <c r="AW67" s="117">
        <f>SUM(AS$56:AS67)</f>
        <v>83.447462344409843</v>
      </c>
      <c r="AX67" s="117">
        <f>SUM(AT$56:AT67)</f>
        <v>3.4162176338565287</v>
      </c>
      <c r="AY67" s="19"/>
      <c r="AZ67" s="27">
        <v>57</v>
      </c>
      <c r="BA67" s="45" t="e">
        <f>#REF!/'[1]资源-钻石'!L60</f>
        <v>#REF!</v>
      </c>
      <c r="BB67" s="45" t="e">
        <f>#REF!/'[1]资源-钻石'!M60</f>
        <v>#REF!</v>
      </c>
      <c r="BC67" s="45" t="e">
        <f>#REF!/'[1]资源-钻石'!N60</f>
        <v>#REF!</v>
      </c>
      <c r="BD67" s="45" t="e">
        <f>#REF!/'[1]资源-钻石'!O60</f>
        <v>#REF!</v>
      </c>
      <c r="BE67" s="45" t="e">
        <f>#REF!/'[1]资源-钻石'!P60</f>
        <v>#REF!</v>
      </c>
    </row>
    <row r="68" spans="10:57" x14ac:dyDescent="0.15">
      <c r="J68" s="27">
        <v>16</v>
      </c>
      <c r="K68" s="62">
        <f>基础状态预期!C74</f>
        <v>74.74003809013405</v>
      </c>
      <c r="L68" s="64">
        <f t="shared" si="48"/>
        <v>5</v>
      </c>
      <c r="M68" s="64">
        <f t="shared" si="49"/>
        <v>16</v>
      </c>
      <c r="N68" s="64">
        <f t="shared" si="50"/>
        <v>24</v>
      </c>
      <c r="O68" s="64">
        <f t="shared" si="51"/>
        <v>5</v>
      </c>
      <c r="P68" s="64">
        <f>IF(L68=0,0,求节点(战法升星!D$32:D$38,战法升星!$C$32:$C$38,MAX(AU68/C$5,1)))</f>
        <v>7</v>
      </c>
      <c r="Q68" s="64">
        <f>IF(M68=0,0,求节点(战法升星!E$32:E$38,战法升星!$C$32:$C$38,MAX(AV68/D$5,1)))</f>
        <v>6.0844464525065565</v>
      </c>
      <c r="R68" s="64">
        <f>IF(N68=0,0,求节点(战法升星!F$32:F$38,战法升星!$C$32:$C$38,MAX(AW68/E$5,1)))</f>
        <v>4.9340274572639187</v>
      </c>
      <c r="S68" s="64">
        <f>IF(O68=0,0,求节点(战法升星!G$32:G$38,战法升星!$C$32:$C$38,MAX(AX68/F$5,1)))</f>
        <v>3</v>
      </c>
      <c r="T68" s="64">
        <f>求节点(战法升星!$C$32:$C$38,战法升星!D$32:D$38,P68)</f>
        <v>64</v>
      </c>
      <c r="U68" s="64">
        <f>求节点(战法升星!$C$32:$C$38,战法升星!E$32:E$38,Q68)</f>
        <v>17.351143240104903</v>
      </c>
      <c r="V68" s="64">
        <f>求节点(战法升星!$C$32:$C$38,战法升星!F$32:F$38,R68)</f>
        <v>3.8680549145278373</v>
      </c>
      <c r="W68" s="64">
        <f>求节点(战法升星!$C$32:$C$38,战法升星!G$32:G$38,S68)</f>
        <v>1</v>
      </c>
      <c r="X68" s="64">
        <f t="shared" si="59"/>
        <v>320</v>
      </c>
      <c r="Y68" s="64">
        <f t="shared" si="60"/>
        <v>277.61829184167846</v>
      </c>
      <c r="Z68" s="64">
        <f t="shared" si="61"/>
        <v>92.833317948668096</v>
      </c>
      <c r="AA68" s="64">
        <f t="shared" si="62"/>
        <v>5</v>
      </c>
      <c r="AB68" s="120">
        <f t="shared" si="63"/>
        <v>233328.92034986935</v>
      </c>
      <c r="AC68" s="110">
        <f t="shared" si="64"/>
        <v>0.19999999999999993</v>
      </c>
      <c r="AD68" s="22"/>
      <c r="AE68" s="22">
        <f t="shared" si="65"/>
        <v>551.72413793103453</v>
      </c>
      <c r="AF68" s="22">
        <f t="shared" si="52"/>
        <v>925.39430613892819</v>
      </c>
      <c r="AG68" s="22">
        <f t="shared" si="53"/>
        <v>773.61098290556754</v>
      </c>
      <c r="AH68" s="22" t="e">
        <f t="shared" si="54"/>
        <v>#DIV/0!</v>
      </c>
      <c r="AK68" s="63"/>
      <c r="AL68" s="117">
        <f>基础状态预期!D74</f>
        <v>153</v>
      </c>
      <c r="AM68" s="152">
        <f>求节点(信息索引!$E$4:$E$163,信息索引!$AY$4:$AY$163,$AL68)*$AM$4</f>
        <v>233328.92034986947</v>
      </c>
      <c r="AN68" s="117">
        <f t="shared" si="67"/>
        <v>32868.74488968993</v>
      </c>
      <c r="AO68" s="123">
        <f t="shared" si="55"/>
        <v>0</v>
      </c>
      <c r="AP68" s="123">
        <f t="shared" si="55"/>
        <v>1</v>
      </c>
      <c r="AQ68" s="117">
        <f t="shared" si="66"/>
        <v>80.077736306171587</v>
      </c>
      <c r="AR68" s="117">
        <f t="shared" si="56"/>
        <v>39.107731684409373</v>
      </c>
      <c r="AS68" s="117">
        <f t="shared" si="57"/>
        <v>9.3858556042582499</v>
      </c>
      <c r="AT68" s="117">
        <f t="shared" si="58"/>
        <v>1.7877820198587142</v>
      </c>
      <c r="AU68" s="117">
        <f>SUM(AQ$56:AQ68)</f>
        <v>549.7386966948668</v>
      </c>
      <c r="AV68" s="117">
        <f>SUM(AR$56:AR68)</f>
        <v>277.61829184167857</v>
      </c>
      <c r="AW68" s="117">
        <f>SUM(AS$56:AS68)</f>
        <v>92.833317948668096</v>
      </c>
      <c r="AX68" s="117">
        <f>SUM(AT$56:AT68)</f>
        <v>5.2039996537152433</v>
      </c>
      <c r="AY68" s="19"/>
      <c r="AZ68" s="27">
        <v>58</v>
      </c>
      <c r="BA68" s="45" t="e">
        <f>#REF!/'[1]资源-钻石'!L61</f>
        <v>#REF!</v>
      </c>
      <c r="BB68" s="45" t="e">
        <f>#REF!/'[1]资源-钻石'!M61</f>
        <v>#REF!</v>
      </c>
      <c r="BC68" s="45" t="e">
        <f>#REF!/'[1]资源-钻石'!N61</f>
        <v>#REF!</v>
      </c>
      <c r="BD68" s="45" t="e">
        <f>#REF!/'[1]资源-钻石'!O61</f>
        <v>#REF!</v>
      </c>
      <c r="BE68" s="45" t="e">
        <f>#REF!/'[1]资源-钻石'!P61</f>
        <v>#REF!</v>
      </c>
    </row>
    <row r="69" spans="10:57" x14ac:dyDescent="0.15">
      <c r="J69" s="27">
        <v>17</v>
      </c>
      <c r="K69" s="62">
        <f>基础状态预期!C75</f>
        <v>77.609642525433856</v>
      </c>
      <c r="L69" s="64">
        <f t="shared" si="48"/>
        <v>5</v>
      </c>
      <c r="M69" s="64">
        <f t="shared" si="49"/>
        <v>16</v>
      </c>
      <c r="N69" s="64">
        <f t="shared" si="50"/>
        <v>24</v>
      </c>
      <c r="O69" s="64">
        <f t="shared" si="51"/>
        <v>8</v>
      </c>
      <c r="P69" s="64">
        <f>IF(L69=0,0,求节点(战法升星!D$32:D$38,战法升星!$C$32:$C$38,MAX(AU69/C$5,1)))</f>
        <v>7</v>
      </c>
      <c r="Q69" s="64">
        <f>IF(M69=0,0,求节点(战法升星!E$32:E$38,战法升星!$C$32:$C$38,MAX(AV69/D$5,1)))</f>
        <v>6.2948099512245612</v>
      </c>
      <c r="R69" s="64">
        <f>IF(N69=0,0,求节点(战法升星!F$32:F$38,战法升星!$C$32:$C$38,MAX(AW69/E$5,1)))</f>
        <v>5.1016463678114823</v>
      </c>
      <c r="S69" s="64">
        <f>IF(O69=0,0,求节点(战法升星!G$32:G$38,战法升星!$C$32:$C$38,MAX(AX69/F$5,1)))</f>
        <v>3</v>
      </c>
      <c r="T69" s="64">
        <f>求节点(战法升星!$C$32:$C$38,战法升星!D$32:D$38,P69)</f>
        <v>64</v>
      </c>
      <c r="U69" s="64">
        <f>求节点(战法升星!$C$32:$C$38,战法升星!E$32:E$38,Q69)</f>
        <v>20.716959219592979</v>
      </c>
      <c r="V69" s="64">
        <f>求节点(战法升星!$C$32:$C$38,战法升星!F$32:F$38,R69)</f>
        <v>4.4065854712459291</v>
      </c>
      <c r="W69" s="64">
        <f>求节点(战法升星!$C$32:$C$38,战法升星!G$32:G$38,S69)</f>
        <v>1</v>
      </c>
      <c r="X69" s="64">
        <f t="shared" si="59"/>
        <v>320</v>
      </c>
      <c r="Y69" s="64">
        <f t="shared" si="60"/>
        <v>331.47134751348767</v>
      </c>
      <c r="Z69" s="64">
        <f t="shared" si="61"/>
        <v>105.7580513099023</v>
      </c>
      <c r="AA69" s="64">
        <f t="shared" si="62"/>
        <v>8</v>
      </c>
      <c r="AB69" s="120">
        <f t="shared" si="63"/>
        <v>278590.61854016932</v>
      </c>
      <c r="AC69" s="110">
        <f t="shared" si="64"/>
        <v>0.20000000000000007</v>
      </c>
      <c r="AD69" s="46"/>
      <c r="AE69" s="22">
        <f t="shared" si="65"/>
        <v>551.72413793103453</v>
      </c>
      <c r="AF69" s="22">
        <f t="shared" si="52"/>
        <v>1104.9044917116257</v>
      </c>
      <c r="AG69" s="22">
        <f t="shared" si="53"/>
        <v>881.31709424918586</v>
      </c>
      <c r="AH69" s="22" t="e">
        <f t="shared" si="54"/>
        <v>#DIV/0!</v>
      </c>
      <c r="AK69" s="63"/>
      <c r="AL69" s="117">
        <f>基础状态预期!D75</f>
        <v>187</v>
      </c>
      <c r="AM69" s="152">
        <f>求节点(信息索引!$E$4:$E$163,信息索引!$AY$4:$AY$163,$AL69)*$AM$4</f>
        <v>278590.61854016926</v>
      </c>
      <c r="AN69" s="117">
        <f t="shared" si="67"/>
        <v>45261.698190299794</v>
      </c>
      <c r="AO69" s="123">
        <f t="shared" si="55"/>
        <v>0</v>
      </c>
      <c r="AP69" s="123">
        <f t="shared" si="55"/>
        <v>1</v>
      </c>
      <c r="AQ69" s="117">
        <f t="shared" si="66"/>
        <v>110.27054256608524</v>
      </c>
      <c r="AR69" s="117">
        <f t="shared" si="56"/>
        <v>53.853055671809074</v>
      </c>
      <c r="AS69" s="117">
        <f t="shared" si="57"/>
        <v>12.924733361234175</v>
      </c>
      <c r="AT69" s="117">
        <f t="shared" si="58"/>
        <v>2.4618539735684148</v>
      </c>
      <c r="AU69" s="117">
        <f>SUM(AQ$56:AQ69)</f>
        <v>660.00923926095209</v>
      </c>
      <c r="AV69" s="117">
        <f>SUM(AR$56:AR69)</f>
        <v>331.47134751348767</v>
      </c>
      <c r="AW69" s="117">
        <f>SUM(AS$56:AS69)</f>
        <v>105.75805130990227</v>
      </c>
      <c r="AX69" s="117">
        <f>SUM(AT$56:AT69)</f>
        <v>7.6658536272836582</v>
      </c>
      <c r="AY69" s="38"/>
      <c r="AZ69" s="27">
        <v>59</v>
      </c>
      <c r="BA69" s="45" t="e">
        <f>#REF!/'[1]资源-钻石'!L62</f>
        <v>#REF!</v>
      </c>
      <c r="BB69" s="45" t="e">
        <f>#REF!/'[1]资源-钻石'!M62</f>
        <v>#REF!</v>
      </c>
      <c r="BC69" s="45" t="e">
        <f>#REF!/'[1]资源-钻石'!N62</f>
        <v>#REF!</v>
      </c>
      <c r="BD69" s="45" t="e">
        <f>#REF!/'[1]资源-钻石'!O62</f>
        <v>#REF!</v>
      </c>
      <c r="BE69" s="45" t="e">
        <f>#REF!/'[1]资源-钻石'!P62</f>
        <v>#REF!</v>
      </c>
    </row>
    <row r="70" spans="10:57" x14ac:dyDescent="0.15">
      <c r="J70" s="27">
        <v>18</v>
      </c>
      <c r="K70" s="62">
        <f>基础状态预期!C76</f>
        <v>79.994335665275713</v>
      </c>
      <c r="L70" s="64">
        <f t="shared" si="48"/>
        <v>5</v>
      </c>
      <c r="M70" s="64">
        <f t="shared" si="49"/>
        <v>16</v>
      </c>
      <c r="N70" s="64">
        <f t="shared" si="50"/>
        <v>24</v>
      </c>
      <c r="O70" s="64">
        <f t="shared" si="51"/>
        <v>8</v>
      </c>
      <c r="P70" s="64">
        <f>IF(L70=0,0,求节点(战法升星!D$32:D$38,战法升星!$C$32:$C$38,MAX(AU70/C$5,1)))</f>
        <v>7</v>
      </c>
      <c r="Q70" s="64">
        <f>IF(M70=0,0,求节点(战法升星!E$32:E$38,战法升星!$C$32:$C$38,MAX(AV70/D$5,1)))</f>
        <v>6.5291082016490147</v>
      </c>
      <c r="R70" s="64">
        <f>IF(N70=0,0,求节点(战法升星!F$32:F$38,战法升星!$C$32:$C$38,MAX(AW70/E$5,1)))</f>
        <v>5.2515972480831321</v>
      </c>
      <c r="S70" s="64">
        <f>IF(O70=0,0,求节点(战法升星!G$32:G$38,战法升星!$C$32:$C$38,MAX(AX70/F$5,1)))</f>
        <v>3.3009765726028002</v>
      </c>
      <c r="T70" s="64">
        <f>求节点(战法升星!$C$32:$C$38,战法升星!D$32:D$38,P70)</f>
        <v>64</v>
      </c>
      <c r="U70" s="64">
        <f>求节点(战法升星!$C$32:$C$38,战法升星!E$32:E$38,Q70)</f>
        <v>24.465731226384236</v>
      </c>
      <c r="V70" s="64">
        <f>求节点(战法升星!$C$32:$C$38,战法升星!F$32:F$38,R70)</f>
        <v>5.0063889923325284</v>
      </c>
      <c r="W70" s="64">
        <f>求节点(战法升星!$C$32:$C$38,战法升星!G$32:G$38,S70)</f>
        <v>1.3009765726028002</v>
      </c>
      <c r="X70" s="64">
        <f t="shared" si="59"/>
        <v>320</v>
      </c>
      <c r="Y70" s="64">
        <f t="shared" si="60"/>
        <v>391.45169962214777</v>
      </c>
      <c r="Z70" s="64">
        <f t="shared" si="61"/>
        <v>120.15333581598068</v>
      </c>
      <c r="AA70" s="64">
        <f t="shared" si="62"/>
        <v>10.407812580822402</v>
      </c>
      <c r="AB70" s="120">
        <f t="shared" si="63"/>
        <v>329002.10514242778</v>
      </c>
      <c r="AC70" s="110">
        <f t="shared" si="64"/>
        <v>0.20000000000000007</v>
      </c>
      <c r="AD70" s="22"/>
      <c r="AE70" s="22">
        <f t="shared" si="65"/>
        <v>551.72413793103453</v>
      </c>
      <c r="AF70" s="22">
        <f t="shared" si="52"/>
        <v>1304.8389987404926</v>
      </c>
      <c r="AG70" s="22">
        <f t="shared" si="53"/>
        <v>1001.2777984665057</v>
      </c>
      <c r="AH70" s="22" t="e">
        <f t="shared" si="54"/>
        <v>#DIV/0!</v>
      </c>
      <c r="AK70" s="63"/>
      <c r="AL70" s="117">
        <f>基础状态预期!D76</f>
        <v>221</v>
      </c>
      <c r="AM70" s="152">
        <f>求节点(信息索引!$E$4:$E$163,信息索引!$AY$4:$AY$163,$AL70)*$AM$4</f>
        <v>329002.10514242772</v>
      </c>
      <c r="AN70" s="117">
        <f t="shared" si="67"/>
        <v>50411.486602258461</v>
      </c>
      <c r="AO70" s="123">
        <f t="shared" si="55"/>
        <v>0</v>
      </c>
      <c r="AP70" s="123">
        <f t="shared" si="55"/>
        <v>1</v>
      </c>
      <c r="AQ70" s="117">
        <f t="shared" si="66"/>
        <v>122.81691146058958</v>
      </c>
      <c r="AR70" s="117">
        <f t="shared" si="56"/>
        <v>59.980352108660021</v>
      </c>
      <c r="AS70" s="117">
        <f t="shared" si="57"/>
        <v>14.395284506078406</v>
      </c>
      <c r="AT70" s="117">
        <f t="shared" si="58"/>
        <v>2.7419589535387443</v>
      </c>
      <c r="AU70" s="117">
        <f>SUM(AQ$56:AQ70)</f>
        <v>782.82615072154169</v>
      </c>
      <c r="AV70" s="117">
        <f>SUM(AR$56:AR70)</f>
        <v>391.45169962214771</v>
      </c>
      <c r="AW70" s="117">
        <f>SUM(AS$56:AS70)</f>
        <v>120.15333581598068</v>
      </c>
      <c r="AX70" s="117">
        <f>SUM(AT$56:AT70)</f>
        <v>10.407812580822402</v>
      </c>
      <c r="AY70" s="38"/>
      <c r="AZ70" s="27">
        <v>60</v>
      </c>
      <c r="BA70" s="45" t="e">
        <f>#REF!/'[1]资源-钻石'!L63</f>
        <v>#REF!</v>
      </c>
      <c r="BB70" s="45" t="e">
        <f>#REF!/'[1]资源-钻石'!M63</f>
        <v>#REF!</v>
      </c>
      <c r="BC70" s="45" t="e">
        <f>#REF!/'[1]资源-钻石'!N63</f>
        <v>#REF!</v>
      </c>
      <c r="BD70" s="45" t="e">
        <f>#REF!/'[1]资源-钻石'!O63</f>
        <v>#REF!</v>
      </c>
      <c r="BE70" s="45" t="e">
        <f>#REF!/'[1]资源-钻石'!P63</f>
        <v>#REF!</v>
      </c>
    </row>
    <row r="71" spans="10:57" x14ac:dyDescent="0.15">
      <c r="J71" s="27">
        <v>19</v>
      </c>
      <c r="K71" s="62">
        <f>基础状态预期!C77</f>
        <v>82.100546804797787</v>
      </c>
      <c r="L71" s="64">
        <f t="shared" si="48"/>
        <v>5</v>
      </c>
      <c r="M71" s="64">
        <f t="shared" si="49"/>
        <v>16</v>
      </c>
      <c r="N71" s="64">
        <f t="shared" si="50"/>
        <v>24</v>
      </c>
      <c r="O71" s="64">
        <f t="shared" si="51"/>
        <v>8</v>
      </c>
      <c r="P71" s="64">
        <f>IF(L71=0,0,求节点(战法升星!D$32:D$38,战法升星!$C$32:$C$38,MAX(AU71/C$5,1)))</f>
        <v>7</v>
      </c>
      <c r="Q71" s="64">
        <f>IF(M71=0,0,求节点(战法升星!E$32:E$38,战法升星!$C$32:$C$38,MAX(AV71/D$5,1)))</f>
        <v>6.7637173407398308</v>
      </c>
      <c r="R71" s="64">
        <f>IF(N71=0,0,求节点(战法升星!F$32:F$38,战法升星!$C$32:$C$38,MAX(AW71/E$5,1)))</f>
        <v>5.4017470971012544</v>
      </c>
      <c r="S71" s="64">
        <f>IF(O71=0,0,求节点(战法升星!G$32:G$38,战法升星!$C$32:$C$38,MAX(AX71/F$5,1)))</f>
        <v>3.6441762275013665</v>
      </c>
      <c r="T71" s="64">
        <f>求节点(战法升星!$C$32:$C$38,战法升星!D$32:D$38,P71)</f>
        <v>64</v>
      </c>
      <c r="U71" s="64">
        <f>求节点(战法升星!$C$32:$C$38,战法升星!E$32:E$38,Q71)</f>
        <v>28.219477451837292</v>
      </c>
      <c r="V71" s="64">
        <f>求节点(战法升星!$C$32:$C$38,战法升星!F$32:F$38,R71)</f>
        <v>5.6069883884050178</v>
      </c>
      <c r="W71" s="64">
        <f>求节点(战法升星!$C$32:$C$38,战法升星!G$32:G$38,S71)</f>
        <v>1.6441762275013665</v>
      </c>
      <c r="X71" s="64">
        <f t="shared" si="59"/>
        <v>320</v>
      </c>
      <c r="Y71" s="64">
        <f t="shared" si="60"/>
        <v>451.51163922939668</v>
      </c>
      <c r="Z71" s="64">
        <f t="shared" si="61"/>
        <v>134.56772132172043</v>
      </c>
      <c r="AA71" s="64">
        <f t="shared" si="62"/>
        <v>13.153409820010932</v>
      </c>
      <c r="AB71" s="120">
        <f t="shared" si="63"/>
        <v>379480.48238433362</v>
      </c>
      <c r="AC71" s="110">
        <f t="shared" si="64"/>
        <v>0.19999999999999998</v>
      </c>
      <c r="AD71" s="22"/>
      <c r="AE71" s="22">
        <f t="shared" si="65"/>
        <v>551.72413793103453</v>
      </c>
      <c r="AF71" s="22">
        <f t="shared" si="52"/>
        <v>1505.0387974313223</v>
      </c>
      <c r="AG71" s="22">
        <f t="shared" si="53"/>
        <v>1121.3976776810036</v>
      </c>
      <c r="AH71" s="22" t="e">
        <f t="shared" si="54"/>
        <v>#DIV/0!</v>
      </c>
      <c r="AK71" s="63"/>
      <c r="AL71" s="117">
        <f>基础状态预期!D77</f>
        <v>255</v>
      </c>
      <c r="AM71" s="152">
        <f>求节点(信息索引!$E$4:$E$163,信息索引!$AY$4:$AY$163,$AL71)*$AM$4</f>
        <v>379480.48238433368</v>
      </c>
      <c r="AN71" s="117">
        <f t="shared" si="67"/>
        <v>50478.377241905953</v>
      </c>
      <c r="AO71" s="123">
        <f t="shared" si="55"/>
        <v>0</v>
      </c>
      <c r="AP71" s="123">
        <f t="shared" si="55"/>
        <v>1</v>
      </c>
      <c r="AQ71" s="117">
        <f t="shared" si="66"/>
        <v>122.97987633865291</v>
      </c>
      <c r="AR71" s="117">
        <f t="shared" si="56"/>
        <v>60.059939607249092</v>
      </c>
      <c r="AS71" s="117">
        <f t="shared" si="57"/>
        <v>14.414385505739782</v>
      </c>
      <c r="AT71" s="117">
        <f t="shared" si="58"/>
        <v>2.7455972391885304</v>
      </c>
      <c r="AU71" s="117">
        <f>SUM(AQ$56:AQ71)</f>
        <v>905.80602706019465</v>
      </c>
      <c r="AV71" s="117">
        <f>SUM(AR$56:AR71)</f>
        <v>451.51163922939679</v>
      </c>
      <c r="AW71" s="117">
        <f>SUM(AS$56:AS71)</f>
        <v>134.56772132172046</v>
      </c>
      <c r="AX71" s="117">
        <f>SUM(AT$56:AT71)</f>
        <v>13.153409820010932</v>
      </c>
      <c r="AY71" s="38"/>
      <c r="AZ71" s="27">
        <v>61</v>
      </c>
      <c r="BA71" s="45" t="e">
        <f>#REF!/'[1]资源-钻石'!L64</f>
        <v>#REF!</v>
      </c>
      <c r="BB71" s="45" t="e">
        <f>#REF!/'[1]资源-钻石'!M64</f>
        <v>#REF!</v>
      </c>
      <c r="BC71" s="45" t="e">
        <f>#REF!/'[1]资源-钻石'!N64</f>
        <v>#REF!</v>
      </c>
      <c r="BD71" s="45" t="e">
        <f>#REF!/'[1]资源-钻石'!O64</f>
        <v>#REF!</v>
      </c>
      <c r="BE71" s="45" t="e">
        <f>#REF!/'[1]资源-钻石'!P64</f>
        <v>#REF!</v>
      </c>
    </row>
    <row r="72" spans="10:57" x14ac:dyDescent="0.15">
      <c r="J72" s="27">
        <v>20</v>
      </c>
      <c r="K72" s="132">
        <f>基础状态预期!C78</f>
        <v>83.885420957389968</v>
      </c>
      <c r="L72" s="134">
        <f t="shared" ref="L72:L94" si="68">MIN(ROUND(AU72,0),C$5)</f>
        <v>5</v>
      </c>
      <c r="M72" s="134">
        <f t="shared" ref="M72:M94" si="69">MIN(ROUND(AV72,0),D$5)</f>
        <v>16</v>
      </c>
      <c r="N72" s="134">
        <f t="shared" ref="N72:N94" si="70">MIN(ROUND(AW72,0),E$5)</f>
        <v>24</v>
      </c>
      <c r="O72" s="134">
        <f t="shared" ref="O72:O94" si="71">MIN(ROUND(AX72,0),F$5)</f>
        <v>8</v>
      </c>
      <c r="P72" s="134">
        <f>IF(L72=0,0,求节点(战法升星!D$32:D$38,战法升星!$C$32:$C$38,MAX(AU72/C$5,1)))</f>
        <v>7</v>
      </c>
      <c r="Q72" s="134">
        <f>IF(M72=0,0,求节点(战法升星!E$32:E$38,战法升星!$C$32:$C$38,MAX(AV72/D$5,1)))</f>
        <v>6.9983264798306477</v>
      </c>
      <c r="R72" s="134">
        <f>IF(N72=0,0,求节点(战法升星!F$32:F$38,战法升星!$C$32:$C$38,MAX(AW72/E$5,1)))</f>
        <v>5.5518969461193777</v>
      </c>
      <c r="S72" s="134">
        <f>IF(O72=0,0,求节点(战法升星!G$32:G$38,战法升星!$C$32:$C$38,MAX(AX72/F$5,1)))</f>
        <v>3.9873758823999323</v>
      </c>
      <c r="T72" s="134">
        <f>求节点(战法升星!$C$32:$C$38,战法升星!D$32:D$38,P72)</f>
        <v>64</v>
      </c>
      <c r="U72" s="134">
        <f>求节点(战法升星!$C$32:$C$38,战法升星!E$32:E$38,Q72)</f>
        <v>31.973223677290363</v>
      </c>
      <c r="V72" s="134">
        <f>求节点(战法升星!$C$32:$C$38,战法升星!F$32:F$38,R72)</f>
        <v>6.2075877844775107</v>
      </c>
      <c r="W72" s="134">
        <f>求节点(战法升星!$C$32:$C$38,战法升星!G$32:G$38,S72)</f>
        <v>1.9873758823999323</v>
      </c>
      <c r="X72" s="134">
        <f t="shared" ref="X72:X94" si="72">IF(L72=0,0,同名需求(L72,T72,C$5))</f>
        <v>320</v>
      </c>
      <c r="Y72" s="134">
        <f t="shared" ref="Y72:Y94" si="73">IF(M72=0,0,同名需求(M72,U72,D$5))</f>
        <v>511.57157883664581</v>
      </c>
      <c r="Z72" s="134">
        <f t="shared" ref="Z72:Z94" si="74">IF(N72=0,0,同名需求(N72,V72,E$5))</f>
        <v>148.98210682746026</v>
      </c>
      <c r="AA72" s="134">
        <f t="shared" ref="AA72:AA94" si="75">IF(O72=0,0,同名需求(O72,W72,F$5))</f>
        <v>15.899007059199459</v>
      </c>
      <c r="AB72" s="134">
        <f t="shared" ref="AB72:AB94" si="76">MAX(X72/C$4,Y72/D$4,Z72/E$4)*$C$7</f>
        <v>429958.85962623957</v>
      </c>
      <c r="AC72" s="134">
        <f t="shared" ref="AC72:AC94" si="77">AB72/AM72*$AM$4</f>
        <v>0.2</v>
      </c>
      <c r="AD72" s="22"/>
      <c r="AE72" s="22">
        <f t="shared" ref="AE72:AE94" si="78">X72/C$4</f>
        <v>551.72413793103453</v>
      </c>
      <c r="AF72" s="22">
        <f t="shared" ref="AF72:AF94" si="79">Y72/D$4</f>
        <v>1705.2385961221528</v>
      </c>
      <c r="AG72" s="22">
        <f t="shared" ref="AG72:AG94" si="80">Z72/E$4</f>
        <v>1241.5175568955021</v>
      </c>
      <c r="AH72" s="22" t="e">
        <f t="shared" ref="AH72:AH94" si="81">AA72/F$4</f>
        <v>#DIV/0!</v>
      </c>
      <c r="AK72" s="131"/>
      <c r="AL72" s="131">
        <f>基础状态预期!D78</f>
        <v>289</v>
      </c>
      <c r="AM72" s="152">
        <f>求节点(信息索引!$E$4:$E$163,信息索引!$AY$4:$AY$163,$AL72)*$AM$4</f>
        <v>429958.85962623957</v>
      </c>
      <c r="AN72" s="131">
        <f t="shared" ref="AN72:AN94" si="82">AM72-AM71</f>
        <v>50478.377241905895</v>
      </c>
      <c r="AO72" s="123">
        <f t="shared" ref="AO72:AP72" si="83">AO27</f>
        <v>0</v>
      </c>
      <c r="AP72" s="123">
        <f t="shared" si="83"/>
        <v>1</v>
      </c>
      <c r="AQ72" s="131">
        <f t="shared" ref="AQ72:AQ94" si="84">$AN72*($AO72*C$4+$AP72*C$23)/$C$7</f>
        <v>122.97987633865277</v>
      </c>
      <c r="AR72" s="131">
        <f t="shared" ref="AR72:AR94" si="85">$AN72*($AO72*D$4+$AP72*D$23)/$C$7</f>
        <v>60.059939607249021</v>
      </c>
      <c r="AS72" s="131">
        <f t="shared" ref="AS72:AS94" si="86">$AN72*($AO72*E$4+$AP72*E$23)/$C$7</f>
        <v>14.414385505739764</v>
      </c>
      <c r="AT72" s="131">
        <f t="shared" ref="AT72:AT94" si="87">$AN72*($AO72*F$4+$AP72*F$23)/$C$7</f>
        <v>2.7455972391885273</v>
      </c>
      <c r="AU72" s="131">
        <f>SUM(AQ$56:AQ72)</f>
        <v>1028.7859033988475</v>
      </c>
      <c r="AV72" s="131">
        <f>SUM(AR$56:AR72)</f>
        <v>511.57157883664581</v>
      </c>
      <c r="AW72" s="131">
        <f>SUM(AS$56:AS72)</f>
        <v>148.98210682746023</v>
      </c>
      <c r="AX72" s="131">
        <f>SUM(AT$56:AT72)</f>
        <v>15.899007059199459</v>
      </c>
      <c r="AY72" s="38"/>
      <c r="AZ72" s="27">
        <v>62</v>
      </c>
      <c r="BA72" s="45" t="e">
        <f>#REF!/'[1]资源-钻石'!L65</f>
        <v>#REF!</v>
      </c>
      <c r="BB72" s="45" t="e">
        <f>#REF!/'[1]资源-钻石'!M65</f>
        <v>#REF!</v>
      </c>
      <c r="BC72" s="45" t="e">
        <f>#REF!/'[1]资源-钻石'!N65</f>
        <v>#REF!</v>
      </c>
      <c r="BD72" s="45" t="e">
        <f>#REF!/'[1]资源-钻石'!O65</f>
        <v>#REF!</v>
      </c>
      <c r="BE72" s="45" t="e">
        <f>#REF!/'[1]资源-钻石'!P65</f>
        <v>#REF!</v>
      </c>
    </row>
    <row r="73" spans="10:57" x14ac:dyDescent="0.15">
      <c r="J73" s="27">
        <v>21</v>
      </c>
      <c r="K73" s="132">
        <f>基础状态预期!C79</f>
        <v>86.247032860782397</v>
      </c>
      <c r="L73" s="134">
        <f t="shared" si="68"/>
        <v>5</v>
      </c>
      <c r="M73" s="134">
        <f t="shared" si="69"/>
        <v>16</v>
      </c>
      <c r="N73" s="134">
        <f t="shared" si="70"/>
        <v>24</v>
      </c>
      <c r="O73" s="134">
        <f t="shared" si="71"/>
        <v>8</v>
      </c>
      <c r="P73" s="134">
        <f>IF(L73=0,0,求节点(战法升星!D$32:D$38,战法升星!$C$32:$C$38,MAX(AU73/C$5,1)))</f>
        <v>7</v>
      </c>
      <c r="Q73" s="134">
        <f>IF(M73=0,0,求节点(战法升星!E$32:E$38,战法升星!$C$32:$C$38,MAX(AV73/D$5,1)))</f>
        <v>7</v>
      </c>
      <c r="R73" s="134">
        <f>IF(N73=0,0,求节点(战法升星!F$32:F$38,战法升星!$C$32:$C$38,MAX(AW73/E$5,1)))</f>
        <v>5.7771217196465612</v>
      </c>
      <c r="S73" s="134">
        <f>IF(O73=0,0,求节点(战法升星!G$32:G$38,战法升星!$C$32:$C$38,MAX(AX73/F$5,1)))</f>
        <v>4.2510876823738908</v>
      </c>
      <c r="T73" s="134">
        <f>求节点(战法升星!$C$32:$C$38,战法升星!D$32:D$38,P73)</f>
        <v>64</v>
      </c>
      <c r="U73" s="134">
        <f>求节点(战法升星!$C$32:$C$38,战法升星!E$32:E$38,Q73)</f>
        <v>32</v>
      </c>
      <c r="V73" s="134">
        <f>求节点(战法升星!$C$32:$C$38,战法升星!F$32:F$38,R73)</f>
        <v>7.1084868785862447</v>
      </c>
      <c r="W73" s="134">
        <f>求节点(战法升星!$C$32:$C$38,战法升星!G$32:G$38,S73)</f>
        <v>2.5021753647477816</v>
      </c>
      <c r="X73" s="134">
        <f t="shared" si="72"/>
        <v>320</v>
      </c>
      <c r="Y73" s="134">
        <f t="shared" si="73"/>
        <v>512</v>
      </c>
      <c r="Z73" s="134">
        <f t="shared" si="74"/>
        <v>170.60368508606987</v>
      </c>
      <c r="AA73" s="134">
        <f t="shared" si="75"/>
        <v>20.017402917982253</v>
      </c>
      <c r="AB73" s="134">
        <f t="shared" si="76"/>
        <v>430318.93333333335</v>
      </c>
      <c r="AC73" s="134">
        <f t="shared" si="77"/>
        <v>0.1701953706531294</v>
      </c>
      <c r="AD73" s="22"/>
      <c r="AE73" s="22">
        <f t="shared" si="78"/>
        <v>551.72413793103453</v>
      </c>
      <c r="AF73" s="22">
        <f t="shared" si="79"/>
        <v>1706.6666666666667</v>
      </c>
      <c r="AG73" s="22">
        <f t="shared" si="80"/>
        <v>1421.6973757172491</v>
      </c>
      <c r="AH73" s="22" t="e">
        <f t="shared" si="81"/>
        <v>#DIV/0!</v>
      </c>
      <c r="AK73" s="131"/>
      <c r="AL73" s="131">
        <f>基础状态预期!D79</f>
        <v>340</v>
      </c>
      <c r="AM73" s="152">
        <f>求节点(信息索引!$E$4:$E$163,信息索引!$AY$4:$AY$163,$AL73)*$AM$4</f>
        <v>505676.42548909842</v>
      </c>
      <c r="AN73" s="131">
        <f t="shared" si="82"/>
        <v>75717.565862858843</v>
      </c>
      <c r="AO73" s="123">
        <f t="shared" ref="AO73:AP73" si="88">AO28</f>
        <v>0</v>
      </c>
      <c r="AP73" s="123">
        <f t="shared" si="88"/>
        <v>1</v>
      </c>
      <c r="AQ73" s="131">
        <f t="shared" si="84"/>
        <v>184.46981450797918</v>
      </c>
      <c r="AR73" s="131">
        <f t="shared" si="85"/>
        <v>90.089909410873531</v>
      </c>
      <c r="AS73" s="131">
        <f t="shared" si="86"/>
        <v>21.621578258609645</v>
      </c>
      <c r="AT73" s="131">
        <f t="shared" si="87"/>
        <v>4.1183958587827902</v>
      </c>
      <c r="AU73" s="131">
        <f>SUM(AQ$56:AQ73)</f>
        <v>1213.2557179068267</v>
      </c>
      <c r="AV73" s="131">
        <f>SUM(AR$56:AR73)</f>
        <v>601.6614882475194</v>
      </c>
      <c r="AW73" s="131">
        <f>SUM(AS$56:AS73)</f>
        <v>170.60368508606987</v>
      </c>
      <c r="AX73" s="131">
        <f>SUM(AT$56:AT73)</f>
        <v>20.017402917982249</v>
      </c>
      <c r="AY73" s="38"/>
      <c r="AZ73" s="27">
        <v>63</v>
      </c>
      <c r="BA73" s="45" t="e">
        <f>#REF!/'[1]资源-钻石'!L66</f>
        <v>#REF!</v>
      </c>
      <c r="BB73" s="45" t="e">
        <f>#REF!/'[1]资源-钻石'!M66</f>
        <v>#REF!</v>
      </c>
      <c r="BC73" s="45" t="e">
        <f>#REF!/'[1]资源-钻石'!N66</f>
        <v>#REF!</v>
      </c>
      <c r="BD73" s="45" t="e">
        <f>#REF!/'[1]资源-钻石'!O66</f>
        <v>#REF!</v>
      </c>
      <c r="BE73" s="45" t="e">
        <f>#REF!/'[1]资源-钻石'!P66</f>
        <v>#REF!</v>
      </c>
    </row>
    <row r="74" spans="10:57" x14ac:dyDescent="0.15">
      <c r="J74" s="27">
        <v>22</v>
      </c>
      <c r="K74" s="132">
        <f>基础状态预期!C80</f>
        <v>90.122782504866933</v>
      </c>
      <c r="L74" s="134">
        <f t="shared" si="68"/>
        <v>5</v>
      </c>
      <c r="M74" s="134">
        <f t="shared" si="69"/>
        <v>16</v>
      </c>
      <c r="N74" s="134">
        <f t="shared" si="70"/>
        <v>24</v>
      </c>
      <c r="O74" s="134">
        <f t="shared" si="71"/>
        <v>8</v>
      </c>
      <c r="P74" s="134">
        <f>IF(L74=0,0,求节点(战法升星!D$32:D$38,战法升星!$C$32:$C$38,MAX(AU74/C$5,1)))</f>
        <v>7</v>
      </c>
      <c r="Q74" s="134">
        <f>IF(M74=0,0,求节点(战法升星!E$32:E$38,战法升星!$C$32:$C$38,MAX(AV74/D$5,1)))</f>
        <v>7</v>
      </c>
      <c r="R74" s="134">
        <f>IF(N74=0,0,求节点(战法升星!F$32:F$38,战法升星!$C$32:$C$38,MAX(AW74/E$5,1)))</f>
        <v>6.0963769714249381</v>
      </c>
      <c r="S74" s="134">
        <f>IF(O74=0,0,求节点(战法升星!G$32:G$38,战法升星!$C$32:$C$38,MAX(AX74/F$5,1)))</f>
        <v>4.726095937463394</v>
      </c>
      <c r="T74" s="134">
        <f>求节点(战法升星!$C$32:$C$38,战法升星!D$32:D$38,P74)</f>
        <v>64</v>
      </c>
      <c r="U74" s="134">
        <f>求节点(战法升星!$C$32:$C$38,战法升星!E$32:E$38,Q74)</f>
        <v>32</v>
      </c>
      <c r="V74" s="134">
        <f>求节点(战法升星!$C$32:$C$38,战法升星!F$32:F$38,R74)</f>
        <v>8.7710157713995045</v>
      </c>
      <c r="W74" s="134">
        <f>求节点(战法升星!$C$32:$C$38,战法升星!G$32:G$38,S74)</f>
        <v>3.4521918749267879</v>
      </c>
      <c r="X74" s="134">
        <f t="shared" si="72"/>
        <v>320</v>
      </c>
      <c r="Y74" s="134">
        <f t="shared" si="73"/>
        <v>512</v>
      </c>
      <c r="Z74" s="134">
        <f t="shared" si="74"/>
        <v>210.50437851358811</v>
      </c>
      <c r="AA74" s="134">
        <f t="shared" si="75"/>
        <v>27.617534999414303</v>
      </c>
      <c r="AB74" s="134">
        <f t="shared" si="76"/>
        <v>442304.78332013421</v>
      </c>
      <c r="AC74" s="134">
        <f t="shared" si="77"/>
        <v>0.13706240218537963</v>
      </c>
      <c r="AD74" s="22"/>
      <c r="AE74" s="22">
        <f t="shared" si="78"/>
        <v>551.72413793103453</v>
      </c>
      <c r="AF74" s="22">
        <f t="shared" si="79"/>
        <v>1706.6666666666667</v>
      </c>
      <c r="AG74" s="22">
        <f t="shared" si="80"/>
        <v>1754.2031542799009</v>
      </c>
      <c r="AH74" s="22" t="e">
        <f t="shared" si="81"/>
        <v>#DIV/0!</v>
      </c>
      <c r="AK74" s="131"/>
      <c r="AL74" s="131">
        <f>基础状态预期!D80</f>
        <v>442</v>
      </c>
      <c r="AM74" s="152">
        <f>求节点(信息索引!$E$4:$E$163,信息索引!$AY$4:$AY$163,$AL74)*$AM$4</f>
        <v>645406.43716707698</v>
      </c>
      <c r="AN74" s="131">
        <f t="shared" si="82"/>
        <v>139730.01167797856</v>
      </c>
      <c r="AO74" s="123">
        <f t="shared" ref="AO74:AP74" si="89">AO29</f>
        <v>0</v>
      </c>
      <c r="AP74" s="123">
        <f t="shared" si="89"/>
        <v>1</v>
      </c>
      <c r="AQ74" s="131">
        <f t="shared" si="84"/>
        <v>340.42258281414399</v>
      </c>
      <c r="AR74" s="131">
        <f t="shared" si="85"/>
        <v>166.25288928132611</v>
      </c>
      <c r="AS74" s="131">
        <f t="shared" si="86"/>
        <v>39.90069342751827</v>
      </c>
      <c r="AT74" s="131">
        <f t="shared" si="87"/>
        <v>7.6001320814320525</v>
      </c>
      <c r="AU74" s="131">
        <f>SUM(AQ$56:AQ74)</f>
        <v>1553.6783007209706</v>
      </c>
      <c r="AV74" s="131">
        <f>SUM(AR$56:AR74)</f>
        <v>767.91437752884553</v>
      </c>
      <c r="AW74" s="131">
        <f>SUM(AS$56:AS74)</f>
        <v>210.50437851358814</v>
      </c>
      <c r="AX74" s="131">
        <f>SUM(AT$56:AT74)</f>
        <v>27.617534999414303</v>
      </c>
      <c r="AY74" s="38"/>
      <c r="AZ74" s="27">
        <v>64</v>
      </c>
      <c r="BA74" s="45" t="e">
        <f>#REF!/'[1]资源-钻石'!L67</f>
        <v>#REF!</v>
      </c>
      <c r="BB74" s="45" t="e">
        <f>#REF!/'[1]资源-钻石'!M67</f>
        <v>#REF!</v>
      </c>
      <c r="BC74" s="45" t="e">
        <f>#REF!/'[1]资源-钻石'!N67</f>
        <v>#REF!</v>
      </c>
      <c r="BD74" s="45" t="e">
        <f>#REF!/'[1]资源-钻石'!O67</f>
        <v>#REF!</v>
      </c>
      <c r="BE74" s="45" t="e">
        <f>#REF!/'[1]资源-钻石'!P67</f>
        <v>#REF!</v>
      </c>
    </row>
    <row r="75" spans="10:57" x14ac:dyDescent="0.15">
      <c r="J75" s="27">
        <v>23</v>
      </c>
      <c r="K75" s="132">
        <f>基础状态预期!C81</f>
        <v>93.149045658279036</v>
      </c>
      <c r="L75" s="134">
        <f t="shared" si="68"/>
        <v>5</v>
      </c>
      <c r="M75" s="134">
        <f t="shared" si="69"/>
        <v>16</v>
      </c>
      <c r="N75" s="134">
        <f t="shared" si="70"/>
        <v>24</v>
      </c>
      <c r="O75" s="134">
        <f t="shared" si="71"/>
        <v>8</v>
      </c>
      <c r="P75" s="134">
        <f>IF(L75=0,0,求节点(战法升星!D$32:D$38,战法升星!$C$32:$C$38,MAX(AU75/C$5,1)))</f>
        <v>7</v>
      </c>
      <c r="Q75" s="134">
        <f>IF(M75=0,0,求节点(战法升星!E$32:E$38,战法升星!$C$32:$C$38,MAX(AV75/D$5,1)))</f>
        <v>7</v>
      </c>
      <c r="R75" s="134">
        <f>IF(N75=0,0,求节点(战法升星!F$32:F$38,战法升星!$C$32:$C$38,MAX(AW75/E$5,1)))</f>
        <v>6.2586439646465868</v>
      </c>
      <c r="S75" s="134">
        <f>IF(O75=0,0,求节点(战法升星!G$32:G$38,战法升星!$C$32:$C$38,MAX(AX75/F$5,1)))</f>
        <v>5.0484959609850097</v>
      </c>
      <c r="T75" s="134">
        <f>求节点(战法升星!$C$32:$C$38,战法升星!D$32:D$38,P75)</f>
        <v>64</v>
      </c>
      <c r="U75" s="134">
        <f>求节点(战法升星!$C$32:$C$38,战法升星!E$32:E$38,Q75)</f>
        <v>32</v>
      </c>
      <c r="V75" s="134">
        <f>求节点(战法升星!$C$32:$C$38,战法升星!F$32:F$38,R75)</f>
        <v>10.069151717172694</v>
      </c>
      <c r="W75" s="134">
        <f>求节点(战法升星!$C$32:$C$38,战法升星!G$32:G$38,S75)</f>
        <v>4.193983843940039</v>
      </c>
      <c r="X75" s="134">
        <f t="shared" si="72"/>
        <v>320</v>
      </c>
      <c r="Y75" s="134">
        <f t="shared" si="73"/>
        <v>512</v>
      </c>
      <c r="Z75" s="134">
        <f t="shared" si="74"/>
        <v>241.65964121214466</v>
      </c>
      <c r="AA75" s="134">
        <f t="shared" si="75"/>
        <v>33.551870751520312</v>
      </c>
      <c r="AB75" s="134">
        <f t="shared" si="76"/>
        <v>507767.18279358459</v>
      </c>
      <c r="AC75" s="134">
        <f t="shared" si="77"/>
        <v>0.1345951383497529</v>
      </c>
      <c r="AD75" s="22"/>
      <c r="AE75" s="22">
        <f t="shared" si="78"/>
        <v>551.72413793103453</v>
      </c>
      <c r="AF75" s="22">
        <f t="shared" si="79"/>
        <v>1706.6666666666667</v>
      </c>
      <c r="AG75" s="22">
        <f t="shared" si="80"/>
        <v>2013.8303434345389</v>
      </c>
      <c r="AH75" s="22" t="e">
        <f t="shared" si="81"/>
        <v>#DIV/0!</v>
      </c>
      <c r="AK75" s="131"/>
      <c r="AL75" s="131">
        <f>基础状态预期!D81</f>
        <v>544</v>
      </c>
      <c r="AM75" s="152">
        <f>求节点(信息索引!$E$4:$E$163,信息索引!$AY$4:$AY$163,$AL75)*$AM$4</f>
        <v>754510.43628949439</v>
      </c>
      <c r="AN75" s="131">
        <f t="shared" si="82"/>
        <v>109103.99912241742</v>
      </c>
      <c r="AO75" s="123">
        <f t="shared" ref="AO75:AP75" si="90">AO30</f>
        <v>0</v>
      </c>
      <c r="AP75" s="123">
        <f t="shared" si="90"/>
        <v>1</v>
      </c>
      <c r="AQ75" s="131">
        <f t="shared" si="84"/>
        <v>265.80878889641525</v>
      </c>
      <c r="AR75" s="131">
        <f t="shared" si="85"/>
        <v>129.81359457731904</v>
      </c>
      <c r="AS75" s="131">
        <f t="shared" si="86"/>
        <v>31.155262698556573</v>
      </c>
      <c r="AT75" s="131">
        <f t="shared" si="87"/>
        <v>5.9343357521060147</v>
      </c>
      <c r="AU75" s="131">
        <f>SUM(AQ$56:AQ75)</f>
        <v>1819.4870896173859</v>
      </c>
      <c r="AV75" s="131">
        <f>SUM(AR$56:AR75)</f>
        <v>897.72797210616454</v>
      </c>
      <c r="AW75" s="131">
        <f>SUM(AS$56:AS75)</f>
        <v>241.65964121214472</v>
      </c>
      <c r="AX75" s="131">
        <f>SUM(AT$56:AT75)</f>
        <v>33.551870751520319</v>
      </c>
      <c r="AY75" s="38"/>
      <c r="AZ75" s="27">
        <v>65</v>
      </c>
      <c r="BA75" s="45" t="e">
        <f>#REF!/'[1]资源-钻石'!L68</f>
        <v>#REF!</v>
      </c>
      <c r="BB75" s="45" t="e">
        <f>#REF!/'[1]资源-钻石'!M68</f>
        <v>#REF!</v>
      </c>
      <c r="BC75" s="45" t="e">
        <f>#REF!/'[1]资源-钻石'!N68</f>
        <v>#REF!</v>
      </c>
      <c r="BD75" s="45" t="e">
        <f>#REF!/'[1]资源-钻石'!O68</f>
        <v>#REF!</v>
      </c>
      <c r="BE75" s="45" t="e">
        <f>#REF!/'[1]资源-钻石'!P68</f>
        <v>#REF!</v>
      </c>
    </row>
    <row r="76" spans="10:57" x14ac:dyDescent="0.15">
      <c r="J76" s="27">
        <v>24</v>
      </c>
      <c r="K76" s="132">
        <f>基础状态预期!C82</f>
        <v>96.770480813454071</v>
      </c>
      <c r="L76" s="134">
        <f t="shared" si="68"/>
        <v>5</v>
      </c>
      <c r="M76" s="134">
        <f t="shared" si="69"/>
        <v>16</v>
      </c>
      <c r="N76" s="134">
        <f t="shared" si="70"/>
        <v>24</v>
      </c>
      <c r="O76" s="134">
        <f t="shared" si="71"/>
        <v>8</v>
      </c>
      <c r="P76" s="134">
        <f>IF(L76=0,0,求节点(战法升星!D$32:D$38,战法升星!$C$32:$C$38,MAX(AU76/C$5,1)))</f>
        <v>7</v>
      </c>
      <c r="Q76" s="134">
        <f>IF(M76=0,0,求节点(战法升星!E$32:E$38,战法升星!$C$32:$C$38,MAX(AV76/D$5,1)))</f>
        <v>7</v>
      </c>
      <c r="R76" s="134">
        <f>IF(N76=0,0,求节点(战法升星!F$32:F$38,战法升星!$C$32:$C$38,MAX(AW76/E$5,1)))</f>
        <v>6.4528238373106239</v>
      </c>
      <c r="S76" s="134">
        <f>IF(O76=0,0,求节点(战法升星!G$32:G$38,战法升星!$C$32:$C$38,MAX(AX76/F$5,1)))</f>
        <v>5.270415815458195</v>
      </c>
      <c r="T76" s="134">
        <f>求节点(战法升星!$C$32:$C$38,战法升星!D$32:D$38,P76)</f>
        <v>64</v>
      </c>
      <c r="U76" s="134">
        <f>求节点(战法升星!$C$32:$C$38,战法升星!E$32:E$38,Q76)</f>
        <v>32</v>
      </c>
      <c r="V76" s="134">
        <f>求节点(战法升星!$C$32:$C$38,战法升星!F$32:F$38,R76)</f>
        <v>11.622590698484991</v>
      </c>
      <c r="W76" s="134">
        <f>求节点(战法升星!$C$32:$C$38,战法升星!G$32:G$38,S76)</f>
        <v>5.0816632618327802</v>
      </c>
      <c r="X76" s="134">
        <f t="shared" si="72"/>
        <v>320</v>
      </c>
      <c r="Y76" s="134">
        <f t="shared" si="73"/>
        <v>512</v>
      </c>
      <c r="Z76" s="134">
        <f t="shared" si="74"/>
        <v>278.94217676363979</v>
      </c>
      <c r="AA76" s="134">
        <f t="shared" si="75"/>
        <v>40.653306094662241</v>
      </c>
      <c r="AB76" s="134">
        <f t="shared" si="76"/>
        <v>586104.00374320114</v>
      </c>
      <c r="AC76" s="134">
        <f t="shared" si="77"/>
        <v>0.13244213649955242</v>
      </c>
      <c r="AD76" s="22"/>
      <c r="AE76" s="22">
        <f t="shared" si="78"/>
        <v>551.72413793103453</v>
      </c>
      <c r="AF76" s="22">
        <f t="shared" si="79"/>
        <v>1706.6666666666667</v>
      </c>
      <c r="AG76" s="22">
        <f t="shared" si="80"/>
        <v>2324.5181396969983</v>
      </c>
      <c r="AH76" s="22" t="e">
        <f t="shared" si="81"/>
        <v>#DIV/0!</v>
      </c>
      <c r="AK76" s="131"/>
      <c r="AL76" s="131">
        <f>基础状态预期!D82</f>
        <v>697</v>
      </c>
      <c r="AM76" s="152">
        <f>求节点(信息索引!$E$4:$E$163,信息索引!$AY$4:$AY$163,$AL76)*$AM$4</f>
        <v>885071.80453885521</v>
      </c>
      <c r="AN76" s="131">
        <f t="shared" si="82"/>
        <v>130561.36824936082</v>
      </c>
      <c r="AO76" s="123">
        <f t="shared" ref="AO76:AP76" si="91">AO31</f>
        <v>0</v>
      </c>
      <c r="AP76" s="123">
        <f t="shared" si="91"/>
        <v>1</v>
      </c>
      <c r="AQ76" s="131">
        <f t="shared" si="84"/>
        <v>318.08512474489885</v>
      </c>
      <c r="AR76" s="131">
        <f t="shared" si="85"/>
        <v>155.34389813122968</v>
      </c>
      <c r="AS76" s="131">
        <f t="shared" si="86"/>
        <v>37.282535551495116</v>
      </c>
      <c r="AT76" s="131">
        <f t="shared" si="87"/>
        <v>7.1014353431419277</v>
      </c>
      <c r="AU76" s="131">
        <f>SUM(AQ$56:AQ76)</f>
        <v>2137.5722143622847</v>
      </c>
      <c r="AV76" s="131">
        <f>SUM(AR$56:AR76)</f>
        <v>1053.0718702373943</v>
      </c>
      <c r="AW76" s="131">
        <f>SUM(AS$56:AS76)</f>
        <v>278.94217676363985</v>
      </c>
      <c r="AX76" s="131">
        <f>SUM(AT$56:AT76)</f>
        <v>40.653306094662248</v>
      </c>
      <c r="AY76" s="19"/>
      <c r="AZ76" s="27">
        <v>66</v>
      </c>
      <c r="BA76" s="45" t="e">
        <f>#REF!/'[1]资源-钻石'!L69</f>
        <v>#REF!</v>
      </c>
      <c r="BB76" s="45" t="e">
        <f>#REF!/'[1]资源-钻石'!M69</f>
        <v>#REF!</v>
      </c>
      <c r="BC76" s="45" t="e">
        <f>#REF!/'[1]资源-钻石'!N69</f>
        <v>#REF!</v>
      </c>
      <c r="BD76" s="45" t="e">
        <f>#REF!/'[1]资源-钻石'!O69</f>
        <v>#REF!</v>
      </c>
      <c r="BE76" s="45" t="e">
        <f>#REF!/'[1]资源-钻石'!P69</f>
        <v>#REF!</v>
      </c>
    </row>
    <row r="77" spans="10:57" x14ac:dyDescent="0.15">
      <c r="J77" s="27">
        <v>25</v>
      </c>
      <c r="K77" s="132">
        <f>基础状态预期!C83</f>
        <v>100.40175326279811</v>
      </c>
      <c r="L77" s="134">
        <f t="shared" si="68"/>
        <v>5</v>
      </c>
      <c r="M77" s="134">
        <f t="shared" si="69"/>
        <v>16</v>
      </c>
      <c r="N77" s="134">
        <f t="shared" si="70"/>
        <v>24</v>
      </c>
      <c r="O77" s="134">
        <f t="shared" si="71"/>
        <v>8</v>
      </c>
      <c r="P77" s="134">
        <f>IF(L77=0,0,求节点(战法升星!D$32:D$38,战法升星!$C$32:$C$38,MAX(AU77/C$5,1)))</f>
        <v>7</v>
      </c>
      <c r="Q77" s="134">
        <f>IF(M77=0,0,求节点(战法升星!E$32:E$38,战法升星!$C$32:$C$38,MAX(AV77/D$5,1)))</f>
        <v>7</v>
      </c>
      <c r="R77" s="134">
        <f>IF(N77=0,0,求节点(战法升星!F$32:F$38,战法升星!$C$32:$C$38,MAX(AW77/E$5,1)))</f>
        <v>6.6475311816667508</v>
      </c>
      <c r="S77" s="134">
        <f>IF(O77=0,0,求节点(战法升星!G$32:G$38,战法升星!$C$32:$C$38,MAX(AX77/F$5,1)))</f>
        <v>5.4929384947223401</v>
      </c>
      <c r="T77" s="134">
        <f>求节点(战法升星!$C$32:$C$38,战法升星!D$32:D$38,P77)</f>
        <v>64</v>
      </c>
      <c r="U77" s="134">
        <f>求节点(战法升星!$C$32:$C$38,战法升星!E$32:E$38,Q77)</f>
        <v>32</v>
      </c>
      <c r="V77" s="134">
        <f>求节点(战法升星!$C$32:$C$38,战法升星!F$32:F$38,R77)</f>
        <v>13.180249453334007</v>
      </c>
      <c r="W77" s="134">
        <f>求节点(战法升星!$C$32:$C$38,战法升星!G$32:G$38,S77)</f>
        <v>5.9717539788893603</v>
      </c>
      <c r="X77" s="134">
        <f t="shared" si="72"/>
        <v>320</v>
      </c>
      <c r="Y77" s="134">
        <f t="shared" si="73"/>
        <v>512</v>
      </c>
      <c r="Z77" s="134">
        <f t="shared" si="74"/>
        <v>316.32598688001616</v>
      </c>
      <c r="AA77" s="134">
        <f t="shared" si="75"/>
        <v>47.774031831114883</v>
      </c>
      <c r="AB77" s="134">
        <f t="shared" si="76"/>
        <v>664653.61943272722</v>
      </c>
      <c r="AC77" s="134">
        <f t="shared" si="77"/>
        <v>0.13083889380497774</v>
      </c>
      <c r="AD77" s="22"/>
      <c r="AE77" s="22">
        <f t="shared" si="78"/>
        <v>551.72413793103453</v>
      </c>
      <c r="AF77" s="22">
        <f t="shared" si="79"/>
        <v>1706.6666666666667</v>
      </c>
      <c r="AG77" s="22">
        <f t="shared" si="80"/>
        <v>2636.0498906668013</v>
      </c>
      <c r="AH77" s="22" t="e">
        <f t="shared" si="81"/>
        <v>#DIV/0!</v>
      </c>
      <c r="AK77" s="131"/>
      <c r="AL77" s="131">
        <f>基础状态预期!D83</f>
        <v>901</v>
      </c>
      <c r="AM77" s="152">
        <f>求节点(信息索引!$E$4:$E$163,信息索引!$AY$4:$AY$163,$AL77)*$AM$4</f>
        <v>1015987.8306880652</v>
      </c>
      <c r="AN77" s="131">
        <f t="shared" si="82"/>
        <v>130916.02614920994</v>
      </c>
      <c r="AO77" s="123">
        <f t="shared" ref="AO77:AP77" si="92">AO32</f>
        <v>0</v>
      </c>
      <c r="AP77" s="123">
        <f t="shared" si="92"/>
        <v>1</v>
      </c>
      <c r="AQ77" s="131">
        <f t="shared" si="84"/>
        <v>318.94917361194052</v>
      </c>
      <c r="AR77" s="131">
        <f t="shared" si="85"/>
        <v>155.76587548490119</v>
      </c>
      <c r="AS77" s="131">
        <f t="shared" si="86"/>
        <v>37.383810116376281</v>
      </c>
      <c r="AT77" s="131">
        <f t="shared" si="87"/>
        <v>7.1207257364526253</v>
      </c>
      <c r="AU77" s="131">
        <f>SUM(AQ$56:AQ77)</f>
        <v>2456.521387974225</v>
      </c>
      <c r="AV77" s="131">
        <f>SUM(AR$56:AR77)</f>
        <v>1208.8377457222955</v>
      </c>
      <c r="AW77" s="131">
        <f>SUM(AS$56:AS77)</f>
        <v>316.3259868800161</v>
      </c>
      <c r="AX77" s="131">
        <f>SUM(AT$56:AT77)</f>
        <v>47.774031831114876</v>
      </c>
      <c r="AY77" s="32"/>
      <c r="AZ77" s="27">
        <v>67</v>
      </c>
      <c r="BA77" s="45" t="e">
        <f>#REF!/'[1]资源-钻石'!L70</f>
        <v>#REF!</v>
      </c>
      <c r="BB77" s="45" t="e">
        <f>#REF!/'[1]资源-钻石'!M70</f>
        <v>#REF!</v>
      </c>
      <c r="BC77" s="45" t="e">
        <f>#REF!/'[1]资源-钻石'!N70</f>
        <v>#REF!</v>
      </c>
      <c r="BD77" s="45" t="e">
        <f>#REF!/'[1]资源-钻石'!O70</f>
        <v>#REF!</v>
      </c>
      <c r="BE77" s="45" t="e">
        <f>#REF!/'[1]资源-钻石'!P70</f>
        <v>#REF!</v>
      </c>
    </row>
    <row r="78" spans="10:57" x14ac:dyDescent="0.15">
      <c r="J78" s="27">
        <v>26</v>
      </c>
      <c r="K78" s="132">
        <f>基础状态预期!C84</f>
        <v>104.06236366727887</v>
      </c>
      <c r="L78" s="134">
        <f t="shared" si="68"/>
        <v>5</v>
      </c>
      <c r="M78" s="134">
        <f t="shared" si="69"/>
        <v>16</v>
      </c>
      <c r="N78" s="134">
        <f t="shared" si="70"/>
        <v>24</v>
      </c>
      <c r="O78" s="134">
        <f t="shared" si="71"/>
        <v>8</v>
      </c>
      <c r="P78" s="134">
        <f>IF(L78=0,0,求节点(战法升星!D$32:D$38,战法升星!$C$32:$C$38,MAX(AU78/C$5,1)))</f>
        <v>7</v>
      </c>
      <c r="Q78" s="134">
        <f>IF(M78=0,0,求节点(战法升星!E$32:E$38,战法升星!$C$32:$C$38,MAX(AV78/D$5,1)))</f>
        <v>7</v>
      </c>
      <c r="R78" s="134">
        <f>IF(N78=0,0,求节点(战法升星!F$32:F$38,战法升星!$C$32:$C$38,MAX(AW78/E$5,1)))</f>
        <v>6.8438116151846513</v>
      </c>
      <c r="S78" s="134">
        <f>IF(O78=0,0,求节点(战法升星!G$32:G$38,战法升星!$C$32:$C$38,MAX(AX78/F$5,1)))</f>
        <v>5.71725899017137</v>
      </c>
      <c r="T78" s="134">
        <f>求节点(战法升星!$C$32:$C$38,战法升星!D$32:D$38,P78)</f>
        <v>64</v>
      </c>
      <c r="U78" s="134">
        <f>求节点(战法升星!$C$32:$C$38,战法升星!E$32:E$38,Q78)</f>
        <v>32</v>
      </c>
      <c r="V78" s="134">
        <f>求节点(战法升星!$C$32:$C$38,战法升星!F$32:F$38,R78)</f>
        <v>14.75049292147721</v>
      </c>
      <c r="W78" s="134">
        <f>求节点(战法升星!$C$32:$C$38,战法升星!G$32:G$38,S78)</f>
        <v>6.8690359606854798</v>
      </c>
      <c r="X78" s="134">
        <f t="shared" si="72"/>
        <v>320</v>
      </c>
      <c r="Y78" s="134">
        <f t="shared" si="73"/>
        <v>512</v>
      </c>
      <c r="Z78" s="134">
        <f t="shared" si="74"/>
        <v>354.01183011545305</v>
      </c>
      <c r="AA78" s="134">
        <f t="shared" si="75"/>
        <v>54.952287685483839</v>
      </c>
      <c r="AB78" s="134">
        <f t="shared" si="76"/>
        <v>743837.8570442528</v>
      </c>
      <c r="AC78" s="134">
        <f t="shared" si="77"/>
        <v>0.12959281615979201</v>
      </c>
      <c r="AD78" s="22"/>
      <c r="AE78" s="22">
        <f t="shared" si="78"/>
        <v>551.72413793103453</v>
      </c>
      <c r="AF78" s="22">
        <f t="shared" si="79"/>
        <v>1706.6666666666667</v>
      </c>
      <c r="AG78" s="22">
        <f t="shared" si="80"/>
        <v>2950.0985842954424</v>
      </c>
      <c r="AH78" s="22" t="e">
        <f t="shared" si="81"/>
        <v>#DIV/0!</v>
      </c>
      <c r="AK78" s="131"/>
      <c r="AL78" s="131">
        <f>基础状态预期!D84</f>
        <v>1156</v>
      </c>
      <c r="AM78" s="152">
        <f>求节点(信息索引!$E$4:$E$163,信息索引!$AY$4:$AY$163,$AL78)*$AM$4</f>
        <v>1147961.560040608</v>
      </c>
      <c r="AN78" s="131">
        <f t="shared" si="82"/>
        <v>131973.7293525429</v>
      </c>
      <c r="AO78" s="123">
        <f t="shared" ref="AO78:AP78" si="93">AO33</f>
        <v>0</v>
      </c>
      <c r="AP78" s="123">
        <f t="shared" si="93"/>
        <v>1</v>
      </c>
      <c r="AQ78" s="131">
        <f t="shared" si="84"/>
        <v>321.52604347694279</v>
      </c>
      <c r="AR78" s="131">
        <f t="shared" si="85"/>
        <v>157.02434681432089</v>
      </c>
      <c r="AS78" s="131">
        <f t="shared" si="86"/>
        <v>37.685843235437012</v>
      </c>
      <c r="AT78" s="131">
        <f t="shared" si="87"/>
        <v>7.1782558543689561</v>
      </c>
      <c r="AU78" s="131">
        <f>SUM(AQ$56:AQ78)</f>
        <v>2778.047431451168</v>
      </c>
      <c r="AV78" s="131">
        <f>SUM(AR$56:AR78)</f>
        <v>1365.8620925366163</v>
      </c>
      <c r="AW78" s="131">
        <f>SUM(AS$56:AS78)</f>
        <v>354.01183011545311</v>
      </c>
      <c r="AX78" s="131">
        <f>SUM(AT$56:AT78)</f>
        <v>54.952287685483832</v>
      </c>
      <c r="AY78" s="32"/>
      <c r="AZ78" s="27">
        <v>68</v>
      </c>
      <c r="BA78" s="45" t="e">
        <f>#REF!/'[1]资源-钻石'!L71</f>
        <v>#REF!</v>
      </c>
      <c r="BB78" s="45" t="e">
        <f>#REF!/'[1]资源-钻石'!M71</f>
        <v>#REF!</v>
      </c>
      <c r="BC78" s="45" t="e">
        <f>#REF!/'[1]资源-钻石'!N71</f>
        <v>#REF!</v>
      </c>
      <c r="BD78" s="45" t="e">
        <f>#REF!/'[1]资源-钻石'!O71</f>
        <v>#REF!</v>
      </c>
      <c r="BE78" s="45" t="e">
        <f>#REF!/'[1]资源-钻石'!P71</f>
        <v>#REF!</v>
      </c>
    </row>
    <row r="79" spans="10:57" x14ac:dyDescent="0.15">
      <c r="J79" s="27">
        <v>27</v>
      </c>
      <c r="K79" s="132">
        <f>基础状态预期!C85</f>
        <v>107.42257994053838</v>
      </c>
      <c r="L79" s="134">
        <f t="shared" si="68"/>
        <v>5</v>
      </c>
      <c r="M79" s="134">
        <f t="shared" si="69"/>
        <v>16</v>
      </c>
      <c r="N79" s="134">
        <f t="shared" si="70"/>
        <v>24</v>
      </c>
      <c r="O79" s="134">
        <f t="shared" si="71"/>
        <v>8</v>
      </c>
      <c r="P79" s="134">
        <f>IF(L79=0,0,求节点(战法升星!D$32:D$38,战法升星!$C$32:$C$38,MAX(AU79/C$5,1)))</f>
        <v>7</v>
      </c>
      <c r="Q79" s="134">
        <f>IF(M79=0,0,求节点(战法升星!E$32:E$38,战法升星!$C$32:$C$38,MAX(AV79/D$5,1)))</f>
        <v>7</v>
      </c>
      <c r="R79" s="134">
        <f>IF(N79=0,0,求节点(战法升星!F$32:F$38,战法升星!$C$32:$C$38,MAX(AW79/E$5,1)))</f>
        <v>7</v>
      </c>
      <c r="S79" s="134">
        <f>IF(O79=0,0,求节点(战法升星!G$32:G$38,战法升星!$C$32:$C$38,MAX(AX79/F$5,1)))</f>
        <v>5.923171473595124</v>
      </c>
      <c r="T79" s="134">
        <f>求节点(战法升星!$C$32:$C$38,战法升星!D$32:D$38,P79)</f>
        <v>64</v>
      </c>
      <c r="U79" s="134">
        <f>求节点(战法升星!$C$32:$C$38,战法升星!E$32:E$38,Q79)</f>
        <v>32</v>
      </c>
      <c r="V79" s="134">
        <f>求节点(战法升星!$C$32:$C$38,战法升星!F$32:F$38,R79)</f>
        <v>16</v>
      </c>
      <c r="W79" s="134">
        <f>求节点(战法升星!$C$32:$C$38,战法升星!G$32:G$38,S79)</f>
        <v>7.6926858943804959</v>
      </c>
      <c r="X79" s="134">
        <f t="shared" si="72"/>
        <v>320</v>
      </c>
      <c r="Y79" s="134">
        <f t="shared" si="73"/>
        <v>512</v>
      </c>
      <c r="Z79" s="134">
        <f t="shared" si="74"/>
        <v>384</v>
      </c>
      <c r="AA79" s="134">
        <f t="shared" si="75"/>
        <v>61.541487155043967</v>
      </c>
      <c r="AB79" s="134">
        <f t="shared" si="76"/>
        <v>806848</v>
      </c>
      <c r="AC79" s="134">
        <f t="shared" si="77"/>
        <v>0.12715224791057628</v>
      </c>
      <c r="AD79" s="22"/>
      <c r="AE79" s="22">
        <f t="shared" si="78"/>
        <v>551.72413793103453</v>
      </c>
      <c r="AF79" s="22">
        <f t="shared" si="79"/>
        <v>1706.6666666666667</v>
      </c>
      <c r="AG79" s="22">
        <f t="shared" si="80"/>
        <v>3200</v>
      </c>
      <c r="AH79" s="22" t="e">
        <f t="shared" si="81"/>
        <v>#DIV/0!</v>
      </c>
      <c r="AK79" s="131"/>
      <c r="AL79" s="131">
        <f>基础状态预期!D85</f>
        <v>1462</v>
      </c>
      <c r="AM79" s="152">
        <f>求节点(信息索引!$E$4:$E$163,信息索引!$AY$4:$AY$163,$AL79)*$AM$4</f>
        <v>1269105.3650383605</v>
      </c>
      <c r="AN79" s="131">
        <f t="shared" si="82"/>
        <v>121143.80499775242</v>
      </c>
      <c r="AO79" s="123">
        <f t="shared" ref="AO79:AP79" si="94">AO34</f>
        <v>0</v>
      </c>
      <c r="AP79" s="123">
        <f t="shared" si="94"/>
        <v>1</v>
      </c>
      <c r="AQ79" s="131">
        <f t="shared" si="84"/>
        <v>295.14122624071405</v>
      </c>
      <c r="AR79" s="131">
        <f t="shared" si="85"/>
        <v>144.13873839662779</v>
      </c>
      <c r="AS79" s="131">
        <f t="shared" si="86"/>
        <v>34.593297215190667</v>
      </c>
      <c r="AT79" s="131">
        <f t="shared" si="87"/>
        <v>6.5891994695601275</v>
      </c>
      <c r="AU79" s="131">
        <f>SUM(AQ$56:AQ79)</f>
        <v>3073.1886576918819</v>
      </c>
      <c r="AV79" s="131">
        <f>SUM(AR$56:AR79)</f>
        <v>1510.0008309332441</v>
      </c>
      <c r="AW79" s="131">
        <f>SUM(AS$56:AS79)</f>
        <v>388.60512733064377</v>
      </c>
      <c r="AX79" s="131">
        <f>SUM(AT$56:AT79)</f>
        <v>61.54148715504396</v>
      </c>
      <c r="AY79" s="19"/>
      <c r="AZ79" s="27">
        <v>69</v>
      </c>
      <c r="BA79" s="45" t="e">
        <f>#REF!/'[1]资源-钻石'!L72</f>
        <v>#REF!</v>
      </c>
      <c r="BB79" s="45" t="e">
        <f>#REF!/'[1]资源-钻石'!M72</f>
        <v>#REF!</v>
      </c>
      <c r="BC79" s="45" t="e">
        <f>#REF!/'[1]资源-钻石'!N72</f>
        <v>#REF!</v>
      </c>
      <c r="BD79" s="45" t="e">
        <f>#REF!/'[1]资源-钻石'!O72</f>
        <v>#REF!</v>
      </c>
      <c r="BE79" s="45" t="e">
        <f>#REF!/'[1]资源-钻石'!P72</f>
        <v>#REF!</v>
      </c>
    </row>
    <row r="80" spans="10:57" x14ac:dyDescent="0.15">
      <c r="J80" s="27">
        <v>28</v>
      </c>
      <c r="K80" s="132">
        <f>基础状态预期!C86</f>
        <v>111.00691759243479</v>
      </c>
      <c r="L80" s="134">
        <f t="shared" si="68"/>
        <v>5</v>
      </c>
      <c r="M80" s="134">
        <f t="shared" si="69"/>
        <v>16</v>
      </c>
      <c r="N80" s="134">
        <f t="shared" si="70"/>
        <v>24</v>
      </c>
      <c r="O80" s="134">
        <f t="shared" si="71"/>
        <v>8</v>
      </c>
      <c r="P80" s="134">
        <f>IF(L80=0,0,求节点(战法升星!D$32:D$38,战法升星!$C$32:$C$38,MAX(AU80/C$5,1)))</f>
        <v>7</v>
      </c>
      <c r="Q80" s="134">
        <f>IF(M80=0,0,求节点(战法升星!E$32:E$38,战法升星!$C$32:$C$38,MAX(AV80/D$5,1)))</f>
        <v>7</v>
      </c>
      <c r="R80" s="134">
        <f>IF(N80=0,0,求节点(战法升星!F$32:F$38,战法升星!$C$32:$C$38,MAX(AW80/E$5,1)))</f>
        <v>7</v>
      </c>
      <c r="S80" s="134">
        <f>IF(O80=0,0,求节点(战法升星!G$32:G$38,战法升星!$C$32:$C$38,MAX(AX80/F$5,1)))</f>
        <v>6.0714090051991683</v>
      </c>
      <c r="T80" s="134">
        <f>求节点(战法升星!$C$32:$C$38,战法升星!D$32:D$38,P80)</f>
        <v>64</v>
      </c>
      <c r="U80" s="134">
        <f>求节点(战法升星!$C$32:$C$38,战法升星!E$32:E$38,Q80)</f>
        <v>32</v>
      </c>
      <c r="V80" s="134">
        <f>求节点(战法升星!$C$32:$C$38,战法升星!F$32:F$38,R80)</f>
        <v>16</v>
      </c>
      <c r="W80" s="134">
        <f>求节点(战法升星!$C$32:$C$38,战法升星!G$32:G$38,S80)</f>
        <v>8.5712720415933461</v>
      </c>
      <c r="X80" s="134">
        <f t="shared" si="72"/>
        <v>320</v>
      </c>
      <c r="Y80" s="134">
        <f t="shared" si="73"/>
        <v>512</v>
      </c>
      <c r="Z80" s="134">
        <f t="shared" si="74"/>
        <v>384</v>
      </c>
      <c r="AA80" s="134">
        <f t="shared" si="75"/>
        <v>68.570176332746769</v>
      </c>
      <c r="AB80" s="134">
        <f t="shared" si="76"/>
        <v>806848</v>
      </c>
      <c r="AC80" s="134">
        <f t="shared" si="77"/>
        <v>0.11540171712185748</v>
      </c>
      <c r="AD80" s="22"/>
      <c r="AE80" s="22">
        <f t="shared" si="78"/>
        <v>551.72413793103453</v>
      </c>
      <c r="AF80" s="22">
        <f t="shared" si="79"/>
        <v>1706.6666666666667</v>
      </c>
      <c r="AG80" s="22">
        <f t="shared" si="80"/>
        <v>3200</v>
      </c>
      <c r="AH80" s="22" t="e">
        <f t="shared" si="81"/>
        <v>#DIV/0!</v>
      </c>
      <c r="AK80" s="131"/>
      <c r="AL80" s="131">
        <f>基础状态预期!D86</f>
        <v>1870</v>
      </c>
      <c r="AM80" s="152">
        <f>求节点(信息索引!$E$4:$E$163,信息索引!$AY$4:$AY$163,$AL80)*$AM$4</f>
        <v>1398329.2798806722</v>
      </c>
      <c r="AN80" s="131">
        <f t="shared" si="82"/>
        <v>129223.91484231176</v>
      </c>
      <c r="AO80" s="123">
        <f t="shared" ref="AO80:AP80" si="95">AO35</f>
        <v>0</v>
      </c>
      <c r="AP80" s="123">
        <f t="shared" si="95"/>
        <v>1</v>
      </c>
      <c r="AQ80" s="131">
        <f t="shared" si="84"/>
        <v>314.82670275127236</v>
      </c>
      <c r="AR80" s="131">
        <f t="shared" si="85"/>
        <v>153.75257576224928</v>
      </c>
      <c r="AS80" s="131">
        <f t="shared" si="86"/>
        <v>36.900618182939816</v>
      </c>
      <c r="AT80" s="131">
        <f t="shared" si="87"/>
        <v>7.0286891777028249</v>
      </c>
      <c r="AU80" s="131">
        <f>SUM(AQ$56:AQ80)</f>
        <v>3388.0153604431543</v>
      </c>
      <c r="AV80" s="131">
        <f>SUM(AR$56:AR80)</f>
        <v>1663.7534066954934</v>
      </c>
      <c r="AW80" s="131">
        <f>SUM(AS$56:AS80)</f>
        <v>425.50574551358358</v>
      </c>
      <c r="AX80" s="131">
        <f>SUM(AT$56:AT80)</f>
        <v>68.570176332746783</v>
      </c>
      <c r="AY80" s="19"/>
      <c r="AZ80" s="27">
        <v>70</v>
      </c>
      <c r="BA80" s="45" t="e">
        <f>#REF!/'[1]资源-钻石'!L73</f>
        <v>#REF!</v>
      </c>
      <c r="BB80" s="45" t="e">
        <f>#REF!/'[1]资源-钻石'!M73</f>
        <v>#REF!</v>
      </c>
      <c r="BC80" s="45" t="e">
        <f>#REF!/'[1]资源-钻石'!N73</f>
        <v>#REF!</v>
      </c>
      <c r="BD80" s="45" t="e">
        <f>#REF!/'[1]资源-钻石'!O73</f>
        <v>#REF!</v>
      </c>
      <c r="BE80" s="45" t="e">
        <f>#REF!/'[1]资源-钻石'!P73</f>
        <v>#REF!</v>
      </c>
    </row>
    <row r="81" spans="10:57" x14ac:dyDescent="0.15">
      <c r="J81" s="27">
        <v>29</v>
      </c>
      <c r="K81" s="132">
        <f>基础状态预期!C87</f>
        <v>114.47614359759058</v>
      </c>
      <c r="L81" s="134">
        <f t="shared" si="68"/>
        <v>5</v>
      </c>
      <c r="M81" s="134">
        <f t="shared" si="69"/>
        <v>16</v>
      </c>
      <c r="N81" s="134">
        <f t="shared" si="70"/>
        <v>24</v>
      </c>
      <c r="O81" s="134">
        <f t="shared" si="71"/>
        <v>8</v>
      </c>
      <c r="P81" s="134">
        <f>IF(L81=0,0,求节点(战法升星!D$32:D$38,战法升星!$C$32:$C$38,MAX(AU81/C$5,1)))</f>
        <v>7</v>
      </c>
      <c r="Q81" s="134">
        <f>IF(M81=0,0,求节点(战法升星!E$32:E$38,战法升星!$C$32:$C$38,MAX(AV81/D$5,1)))</f>
        <v>7</v>
      </c>
      <c r="R81" s="134">
        <f>IF(N81=0,0,求节点(战法升星!F$32:F$38,战法升星!$C$32:$C$38,MAX(AW81/E$5,1)))</f>
        <v>7</v>
      </c>
      <c r="S81" s="134">
        <f>IF(O81=0,0,求节点(战法升星!G$32:G$38,战法升星!$C$32:$C$38,MAX(AX81/F$5,1)))</f>
        <v>6.177705279633158</v>
      </c>
      <c r="T81" s="134">
        <f>求节点(战法升星!$C$32:$C$38,战法升星!D$32:D$38,P81)</f>
        <v>64</v>
      </c>
      <c r="U81" s="134">
        <f>求节点(战法升星!$C$32:$C$38,战法升星!E$32:E$38,Q81)</f>
        <v>32</v>
      </c>
      <c r="V81" s="134">
        <f>求节点(战法升星!$C$32:$C$38,战法升星!F$32:F$38,R81)</f>
        <v>16</v>
      </c>
      <c r="W81" s="134">
        <f>求节点(战法升星!$C$32:$C$38,战法升星!G$32:G$38,S81)</f>
        <v>9.4216422370652637</v>
      </c>
      <c r="X81" s="134">
        <f t="shared" si="72"/>
        <v>320</v>
      </c>
      <c r="Y81" s="134">
        <f t="shared" si="73"/>
        <v>512</v>
      </c>
      <c r="Z81" s="134">
        <f t="shared" si="74"/>
        <v>384</v>
      </c>
      <c r="AA81" s="134">
        <f t="shared" si="75"/>
        <v>75.37313789652211</v>
      </c>
      <c r="AB81" s="134">
        <f t="shared" si="76"/>
        <v>806848</v>
      </c>
      <c r="AC81" s="134">
        <f t="shared" si="77"/>
        <v>0.10592704923522883</v>
      </c>
      <c r="AD81" s="22"/>
      <c r="AE81" s="22">
        <f t="shared" si="78"/>
        <v>551.72413793103453</v>
      </c>
      <c r="AF81" s="22">
        <f t="shared" si="79"/>
        <v>1706.6666666666667</v>
      </c>
      <c r="AG81" s="22">
        <f t="shared" si="80"/>
        <v>3200</v>
      </c>
      <c r="AH81" s="22" t="e">
        <f t="shared" si="81"/>
        <v>#DIV/0!</v>
      </c>
      <c r="AK81" s="131"/>
      <c r="AL81" s="131">
        <f>基础状态预期!D87</f>
        <v>2380</v>
      </c>
      <c r="AM81" s="152">
        <f>求节点(信息索引!$E$4:$E$163,信息索引!$AY$4:$AY$163,$AL81)*$AM$4</f>
        <v>1523403.1455143404</v>
      </c>
      <c r="AN81" s="131">
        <f t="shared" si="82"/>
        <v>125073.86563366815</v>
      </c>
      <c r="AO81" s="123">
        <f t="shared" ref="AO81:AP81" si="96">AO36</f>
        <v>0</v>
      </c>
      <c r="AP81" s="123">
        <f t="shared" si="96"/>
        <v>1</v>
      </c>
      <c r="AQ81" s="131">
        <f t="shared" si="84"/>
        <v>304.71598671076902</v>
      </c>
      <c r="AR81" s="131">
        <f t="shared" si="85"/>
        <v>148.81478420758486</v>
      </c>
      <c r="AS81" s="131">
        <f t="shared" si="86"/>
        <v>35.715548209820362</v>
      </c>
      <c r="AT81" s="131">
        <f t="shared" si="87"/>
        <v>6.802961563775308</v>
      </c>
      <c r="AU81" s="131">
        <f>SUM(AQ$56:AQ81)</f>
        <v>3692.7313471539233</v>
      </c>
      <c r="AV81" s="131">
        <f>SUM(AR$56:AR81)</f>
        <v>1812.5681909030782</v>
      </c>
      <c r="AW81" s="131">
        <f>SUM(AS$56:AS81)</f>
        <v>461.22129372340396</v>
      </c>
      <c r="AX81" s="131">
        <f>SUM(AT$56:AT81)</f>
        <v>75.373137896522096</v>
      </c>
      <c r="AY81" s="19"/>
      <c r="AZ81" s="27">
        <v>71</v>
      </c>
      <c r="BA81" s="45" t="e">
        <f>#REF!/'[1]资源-钻石'!L74</f>
        <v>#REF!</v>
      </c>
      <c r="BB81" s="45" t="e">
        <f>#REF!/'[1]资源-钻石'!M74</f>
        <v>#REF!</v>
      </c>
      <c r="BC81" s="45" t="e">
        <f>#REF!/'[1]资源-钻石'!N74</f>
        <v>#REF!</v>
      </c>
      <c r="BD81" s="45" t="e">
        <f>#REF!/'[1]资源-钻石'!O74</f>
        <v>#REF!</v>
      </c>
      <c r="BE81" s="45" t="e">
        <f>#REF!/'[1]资源-钻石'!P74</f>
        <v>#REF!</v>
      </c>
    </row>
    <row r="82" spans="10:57" x14ac:dyDescent="0.15">
      <c r="J82" s="27">
        <v>30</v>
      </c>
      <c r="K82" s="132">
        <f>基础状态预期!C88</f>
        <v>118.05724034557241</v>
      </c>
      <c r="L82" s="134">
        <f t="shared" si="68"/>
        <v>5</v>
      </c>
      <c r="M82" s="134">
        <f t="shared" si="69"/>
        <v>16</v>
      </c>
      <c r="N82" s="134">
        <f t="shared" si="70"/>
        <v>24</v>
      </c>
      <c r="O82" s="134">
        <f t="shared" si="71"/>
        <v>8</v>
      </c>
      <c r="P82" s="134">
        <f>IF(L82=0,0,求节点(战法升星!D$32:D$38,战法升星!$C$32:$C$38,MAX(AU82/C$5,1)))</f>
        <v>7</v>
      </c>
      <c r="Q82" s="134">
        <f>IF(M82=0,0,求节点(战法升星!E$32:E$38,战法升星!$C$32:$C$38,MAX(AV82/D$5,1)))</f>
        <v>7</v>
      </c>
      <c r="R82" s="134">
        <f>IF(N82=0,0,求节点(战法升星!F$32:F$38,战法升星!$C$32:$C$38,MAX(AW82/E$5,1)))</f>
        <v>7</v>
      </c>
      <c r="S82" s="134">
        <f>IF(O82=0,0,求节点(战法升星!G$32:G$38,战法升星!$C$32:$C$38,MAX(AX82/F$5,1)))</f>
        <v>6.2874292474958526</v>
      </c>
      <c r="T82" s="134">
        <f>求节点(战法升星!$C$32:$C$38,战法升星!D$32:D$38,P82)</f>
        <v>64</v>
      </c>
      <c r="U82" s="134">
        <f>求节点(战法升星!$C$32:$C$38,战法升星!E$32:E$38,Q82)</f>
        <v>32</v>
      </c>
      <c r="V82" s="134">
        <f>求节点(战法升星!$C$32:$C$38,战法升星!F$32:F$38,R82)</f>
        <v>16</v>
      </c>
      <c r="W82" s="134">
        <f>求节点(战法升星!$C$32:$C$38,战法升星!G$32:G$38,S82)</f>
        <v>10.299433979966821</v>
      </c>
      <c r="X82" s="134">
        <f t="shared" si="72"/>
        <v>320</v>
      </c>
      <c r="Y82" s="134">
        <f t="shared" si="73"/>
        <v>512</v>
      </c>
      <c r="Z82" s="134">
        <f t="shared" si="74"/>
        <v>384</v>
      </c>
      <c r="AA82" s="134">
        <f t="shared" si="75"/>
        <v>82.395471839734569</v>
      </c>
      <c r="AB82" s="134">
        <f t="shared" si="76"/>
        <v>806848</v>
      </c>
      <c r="AC82" s="134">
        <f t="shared" si="77"/>
        <v>9.7651196487461164E-2</v>
      </c>
      <c r="AD82" s="22"/>
      <c r="AE82" s="22">
        <f t="shared" si="78"/>
        <v>551.72413793103453</v>
      </c>
      <c r="AF82" s="22">
        <f t="shared" si="79"/>
        <v>1706.6666666666667</v>
      </c>
      <c r="AG82" s="22">
        <f t="shared" si="80"/>
        <v>3200</v>
      </c>
      <c r="AH82" s="22" t="e">
        <f t="shared" si="81"/>
        <v>#DIV/0!</v>
      </c>
      <c r="AK82" s="131"/>
      <c r="AL82" s="131">
        <f>基础状态预期!D88</f>
        <v>3043</v>
      </c>
      <c r="AM82" s="152">
        <f>求节点(信息索引!$E$4:$E$163,信息索引!$AY$4:$AY$163,$AL82)*$AM$4</f>
        <v>1652510.2180465404</v>
      </c>
      <c r="AN82" s="131">
        <f t="shared" si="82"/>
        <v>129107.07253220002</v>
      </c>
      <c r="AO82" s="123">
        <f t="shared" ref="AO82:AP82" si="97">AO37</f>
        <v>0</v>
      </c>
      <c r="AP82" s="123">
        <f t="shared" si="97"/>
        <v>1</v>
      </c>
      <c r="AQ82" s="131">
        <f t="shared" si="84"/>
        <v>314.54204120639332</v>
      </c>
      <c r="AR82" s="131">
        <f t="shared" si="85"/>
        <v>153.61355500777347</v>
      </c>
      <c r="AS82" s="131">
        <f t="shared" si="86"/>
        <v>36.867253201865637</v>
      </c>
      <c r="AT82" s="131">
        <f t="shared" si="87"/>
        <v>7.0223339432125034</v>
      </c>
      <c r="AU82" s="131">
        <f>SUM(AQ$56:AQ82)</f>
        <v>4007.2733883603164</v>
      </c>
      <c r="AV82" s="131">
        <f>SUM(AR$56:AR82)</f>
        <v>1966.1817459108515</v>
      </c>
      <c r="AW82" s="131">
        <f>SUM(AS$56:AS82)</f>
        <v>498.08854692526961</v>
      </c>
      <c r="AX82" s="131">
        <f>SUM(AT$56:AT82)</f>
        <v>82.395471839734597</v>
      </c>
      <c r="AY82" s="19"/>
      <c r="AZ82" s="27">
        <v>72</v>
      </c>
      <c r="BA82" s="45" t="e">
        <f>#REF!/'[1]资源-钻石'!L75</f>
        <v>#REF!</v>
      </c>
      <c r="BB82" s="45" t="e">
        <f>#REF!/'[1]资源-钻石'!M75</f>
        <v>#REF!</v>
      </c>
      <c r="BC82" s="45" t="e">
        <f>#REF!/'[1]资源-钻石'!N75</f>
        <v>#REF!</v>
      </c>
      <c r="BD82" s="45" t="e">
        <f>#REF!/'[1]资源-钻石'!O75</f>
        <v>#REF!</v>
      </c>
      <c r="BE82" s="45" t="e">
        <f>#REF!/'[1]资源-钻石'!P75</f>
        <v>#REF!</v>
      </c>
    </row>
    <row r="83" spans="10:57" x14ac:dyDescent="0.15">
      <c r="J83" s="27">
        <v>31</v>
      </c>
      <c r="K83" s="132">
        <f>基础状态预期!C89</f>
        <v>121.49411884885473</v>
      </c>
      <c r="L83" s="134">
        <f t="shared" si="68"/>
        <v>5</v>
      </c>
      <c r="M83" s="134">
        <f t="shared" si="69"/>
        <v>16</v>
      </c>
      <c r="N83" s="134">
        <f t="shared" si="70"/>
        <v>24</v>
      </c>
      <c r="O83" s="134">
        <f t="shared" si="71"/>
        <v>8</v>
      </c>
      <c r="P83" s="134">
        <f>IF(L83=0,0,求节点(战法升星!D$32:D$38,战法升星!$C$32:$C$38,MAX(AU83/C$5,1)))</f>
        <v>7</v>
      </c>
      <c r="Q83" s="134">
        <f>IF(M83=0,0,求节点(战法升星!E$32:E$38,战法升星!$C$32:$C$38,MAX(AV83/D$5,1)))</f>
        <v>7</v>
      </c>
      <c r="R83" s="134">
        <f>IF(N83=0,0,求节点(战法升星!F$32:F$38,战法升星!$C$32:$C$38,MAX(AW83/E$5,1)))</f>
        <v>7</v>
      </c>
      <c r="S83" s="134">
        <f>IF(O83=0,0,求节点(战法升星!G$32:G$38,战法升星!$C$32:$C$38,MAX(AX83/F$5,1)))</f>
        <v>6.3927344020283758</v>
      </c>
      <c r="T83" s="134">
        <f>求节点(战法升星!$C$32:$C$38,战法升星!D$32:D$38,P83)</f>
        <v>64</v>
      </c>
      <c r="U83" s="134">
        <f>求节点(战法升星!$C$32:$C$38,战法升星!E$32:E$38,Q83)</f>
        <v>32</v>
      </c>
      <c r="V83" s="134">
        <f>求节点(战法升星!$C$32:$C$38,战法升星!F$32:F$38,R83)</f>
        <v>16</v>
      </c>
      <c r="W83" s="134">
        <f>求节点(战法升星!$C$32:$C$38,战法升星!G$32:G$38,S83)</f>
        <v>11.141875216227007</v>
      </c>
      <c r="X83" s="134">
        <f t="shared" si="72"/>
        <v>320</v>
      </c>
      <c r="Y83" s="134">
        <f t="shared" si="73"/>
        <v>512</v>
      </c>
      <c r="Z83" s="134">
        <f t="shared" si="74"/>
        <v>384</v>
      </c>
      <c r="AA83" s="134">
        <f t="shared" si="75"/>
        <v>89.135001729816054</v>
      </c>
      <c r="AB83" s="134">
        <f t="shared" si="76"/>
        <v>806848</v>
      </c>
      <c r="AC83" s="134">
        <f t="shared" si="77"/>
        <v>9.0839887334235397E-2</v>
      </c>
      <c r="AD83" s="22"/>
      <c r="AE83" s="22">
        <f t="shared" si="78"/>
        <v>551.72413793103453</v>
      </c>
      <c r="AF83" s="22">
        <f t="shared" si="79"/>
        <v>1706.6666666666667</v>
      </c>
      <c r="AG83" s="22">
        <f t="shared" si="80"/>
        <v>3200</v>
      </c>
      <c r="AH83" s="22" t="e">
        <f t="shared" si="81"/>
        <v>#DIV/0!</v>
      </c>
      <c r="AK83" s="131"/>
      <c r="AL83" s="131">
        <f>基础状态预期!D89</f>
        <v>3859</v>
      </c>
      <c r="AM83" s="152">
        <f>求节点(信息索引!$E$4:$E$163,信息索引!$AY$4:$AY$163,$AL83)*$AM$4</f>
        <v>1776417.8791444146</v>
      </c>
      <c r="AN83" s="131">
        <f t="shared" si="82"/>
        <v>123907.66109787417</v>
      </c>
      <c r="AO83" s="123">
        <f t="shared" ref="AO83:AP83" si="98">AO38</f>
        <v>0</v>
      </c>
      <c r="AP83" s="123">
        <f t="shared" si="98"/>
        <v>1</v>
      </c>
      <c r="AQ83" s="131">
        <f t="shared" si="84"/>
        <v>301.87477632656402</v>
      </c>
      <c r="AR83" s="131">
        <f t="shared" si="85"/>
        <v>147.42721634553124</v>
      </c>
      <c r="AS83" s="131">
        <f t="shared" si="86"/>
        <v>35.382531922927498</v>
      </c>
      <c r="AT83" s="131">
        <f t="shared" si="87"/>
        <v>6.73952989008143</v>
      </c>
      <c r="AU83" s="131">
        <f>SUM(AQ$56:AQ83)</f>
        <v>4309.1481646868806</v>
      </c>
      <c r="AV83" s="131">
        <f>SUM(AR$56:AR83)</f>
        <v>2113.6089622563827</v>
      </c>
      <c r="AW83" s="131">
        <f>SUM(AS$56:AS83)</f>
        <v>533.47107884819707</v>
      </c>
      <c r="AX83" s="131">
        <f>SUM(AT$56:AT83)</f>
        <v>89.135001729816025</v>
      </c>
      <c r="AY83" s="19"/>
      <c r="AZ83" s="27">
        <v>73</v>
      </c>
      <c r="BA83" s="45" t="e">
        <f>#REF!/'[1]资源-钻石'!L76</f>
        <v>#REF!</v>
      </c>
      <c r="BB83" s="45" t="e">
        <f>#REF!/'[1]资源-钻石'!M76</f>
        <v>#REF!</v>
      </c>
      <c r="BC83" s="45" t="e">
        <f>#REF!/'[1]资源-钻石'!N76</f>
        <v>#REF!</v>
      </c>
      <c r="BD83" s="45" t="e">
        <f>#REF!/'[1]资源-钻石'!O76</f>
        <v>#REF!</v>
      </c>
      <c r="BE83" s="45" t="e">
        <f>#REF!/'[1]资源-钻石'!P76</f>
        <v>#REF!</v>
      </c>
    </row>
    <row r="84" spans="10:57" x14ac:dyDescent="0.15">
      <c r="J84" s="27">
        <v>32</v>
      </c>
      <c r="K84" s="132">
        <f>基础状态预期!C90</f>
        <v>125.03100311549058</v>
      </c>
      <c r="L84" s="134">
        <f t="shared" si="68"/>
        <v>5</v>
      </c>
      <c r="M84" s="134">
        <f t="shared" si="69"/>
        <v>16</v>
      </c>
      <c r="N84" s="134">
        <f t="shared" si="70"/>
        <v>24</v>
      </c>
      <c r="O84" s="134">
        <f t="shared" si="71"/>
        <v>8</v>
      </c>
      <c r="P84" s="134">
        <f>IF(L84=0,0,求节点(战法升星!D$32:D$38,战法升星!$C$32:$C$38,MAX(AU84/C$5,1)))</f>
        <v>7</v>
      </c>
      <c r="Q84" s="134">
        <f>IF(M84=0,0,求节点(战法升星!E$32:E$38,战法升星!$C$32:$C$38,MAX(AV84/D$5,1)))</f>
        <v>7</v>
      </c>
      <c r="R84" s="134">
        <f>IF(N84=0,0,求节点(战法升星!F$32:F$38,战法升星!$C$32:$C$38,MAX(AW84/E$5,1)))</f>
        <v>7</v>
      </c>
      <c r="S84" s="134">
        <f>IF(O84=0,0,求节点(战法升星!G$32:G$38,战法升星!$C$32:$C$38,MAX(AX84/F$5,1)))</f>
        <v>6.5011037097900655</v>
      </c>
      <c r="T84" s="134">
        <f>求节点(战法升星!$C$32:$C$38,战法升星!D$32:D$38,P84)</f>
        <v>64</v>
      </c>
      <c r="U84" s="134">
        <f>求节点(战法升星!$C$32:$C$38,战法升星!E$32:E$38,Q84)</f>
        <v>32</v>
      </c>
      <c r="V84" s="134">
        <f>求节点(战法升星!$C$32:$C$38,战法升星!F$32:F$38,R84)</f>
        <v>16</v>
      </c>
      <c r="W84" s="134">
        <f>求节点(战法升星!$C$32:$C$38,战法升星!G$32:G$38,S84)</f>
        <v>12.008829678320524</v>
      </c>
      <c r="X84" s="134">
        <f t="shared" si="72"/>
        <v>320</v>
      </c>
      <c r="Y84" s="134">
        <f t="shared" si="73"/>
        <v>512</v>
      </c>
      <c r="Z84" s="134">
        <f t="shared" si="74"/>
        <v>384</v>
      </c>
      <c r="AA84" s="134">
        <f t="shared" si="75"/>
        <v>96.07063742656419</v>
      </c>
      <c r="AB84" s="134">
        <f t="shared" si="76"/>
        <v>806848</v>
      </c>
      <c r="AC84" s="134">
        <f t="shared" si="77"/>
        <v>8.475601329914037E-2</v>
      </c>
      <c r="AD84" s="22"/>
      <c r="AE84" s="22">
        <f t="shared" si="78"/>
        <v>551.72413793103453</v>
      </c>
      <c r="AF84" s="22">
        <f t="shared" si="79"/>
        <v>1706.6666666666667</v>
      </c>
      <c r="AG84" s="22">
        <f t="shared" si="80"/>
        <v>3200</v>
      </c>
      <c r="AH84" s="22" t="e">
        <f t="shared" si="81"/>
        <v>#DIV/0!</v>
      </c>
      <c r="AK84" s="131"/>
      <c r="AL84" s="131">
        <f>基础状态预期!D90</f>
        <v>4930</v>
      </c>
      <c r="AM84" s="152">
        <f>求节点(信息索引!$E$4:$E$163,信息索引!$AY$4:$AY$163,$AL84)*$AM$4</f>
        <v>1903930.9863532325</v>
      </c>
      <c r="AN84" s="131">
        <f t="shared" si="82"/>
        <v>127513.10720881796</v>
      </c>
      <c r="AO84" s="123">
        <f t="shared" ref="AO84:AP84" si="99">AO39</f>
        <v>0</v>
      </c>
      <c r="AP84" s="123">
        <f t="shared" si="99"/>
        <v>1</v>
      </c>
      <c r="AQ84" s="131">
        <f t="shared" si="84"/>
        <v>310.65868225017692</v>
      </c>
      <c r="AR84" s="131">
        <f t="shared" si="85"/>
        <v>151.71703086636549</v>
      </c>
      <c r="AS84" s="131">
        <f t="shared" si="86"/>
        <v>36.412087407927714</v>
      </c>
      <c r="AT84" s="131">
        <f t="shared" si="87"/>
        <v>6.9356356967481361</v>
      </c>
      <c r="AU84" s="131">
        <f>SUM(AQ$56:AQ84)</f>
        <v>4619.8068469370573</v>
      </c>
      <c r="AV84" s="131">
        <f>SUM(AR$56:AR84)</f>
        <v>2265.3259931227481</v>
      </c>
      <c r="AW84" s="131">
        <f>SUM(AS$56:AS84)</f>
        <v>569.88316625612481</v>
      </c>
      <c r="AX84" s="131">
        <f>SUM(AT$56:AT84)</f>
        <v>96.070637426564161</v>
      </c>
      <c r="AY84" s="19"/>
      <c r="AZ84" s="27">
        <v>74</v>
      </c>
      <c r="BA84" s="45" t="e">
        <f>#REF!/'[1]资源-钻石'!L77</f>
        <v>#REF!</v>
      </c>
      <c r="BB84" s="45" t="e">
        <f>#REF!/'[1]资源-钻石'!M77</f>
        <v>#REF!</v>
      </c>
      <c r="BC84" s="45" t="e">
        <f>#REF!/'[1]资源-钻石'!N77</f>
        <v>#REF!</v>
      </c>
      <c r="BD84" s="45" t="e">
        <f>#REF!/'[1]资源-钻石'!O77</f>
        <v>#REF!</v>
      </c>
      <c r="BE84" s="45" t="e">
        <f>#REF!/'[1]资源-钻石'!P77</f>
        <v>#REF!</v>
      </c>
    </row>
    <row r="85" spans="10:57" x14ac:dyDescent="0.15">
      <c r="J85" s="27">
        <v>33</v>
      </c>
      <c r="K85" s="132">
        <f>基础状态预期!C91</f>
        <v>128.62542789463421</v>
      </c>
      <c r="L85" s="134">
        <f t="shared" si="68"/>
        <v>5</v>
      </c>
      <c r="M85" s="134">
        <f t="shared" si="69"/>
        <v>16</v>
      </c>
      <c r="N85" s="134">
        <f t="shared" si="70"/>
        <v>24</v>
      </c>
      <c r="O85" s="134">
        <f t="shared" si="71"/>
        <v>8</v>
      </c>
      <c r="P85" s="134">
        <f>IF(L85=0,0,求节点(战法升星!D$32:D$38,战法升星!$C$32:$C$38,MAX(AU85/C$5,1)))</f>
        <v>7</v>
      </c>
      <c r="Q85" s="134">
        <f>IF(M85=0,0,求节点(战法升星!E$32:E$38,战法升星!$C$32:$C$38,MAX(AV85/D$5,1)))</f>
        <v>7</v>
      </c>
      <c r="R85" s="134">
        <f>IF(N85=0,0,求节点(战法升星!F$32:F$38,战法升星!$C$32:$C$38,MAX(AW85/E$5,1)))</f>
        <v>7</v>
      </c>
      <c r="S85" s="134">
        <f>IF(O85=0,0,求节点(战法升星!G$32:G$38,战法升星!$C$32:$C$38,MAX(AX85/F$5,1)))</f>
        <v>6.6112360454143122</v>
      </c>
      <c r="T85" s="134">
        <f>求节点(战法升星!$C$32:$C$38,战法升星!D$32:D$38,P85)</f>
        <v>64</v>
      </c>
      <c r="U85" s="134">
        <f>求节点(战法升星!$C$32:$C$38,战法升星!E$32:E$38,Q85)</f>
        <v>32</v>
      </c>
      <c r="V85" s="134">
        <f>求节点(战法升星!$C$32:$C$38,战法升星!F$32:F$38,R85)</f>
        <v>16</v>
      </c>
      <c r="W85" s="134">
        <f>求节点(战法升星!$C$32:$C$38,战法升星!G$32:G$38,S85)</f>
        <v>12.889888363314498</v>
      </c>
      <c r="X85" s="134">
        <f t="shared" si="72"/>
        <v>320</v>
      </c>
      <c r="Y85" s="134">
        <f t="shared" si="73"/>
        <v>512</v>
      </c>
      <c r="Z85" s="134">
        <f t="shared" si="74"/>
        <v>384</v>
      </c>
      <c r="AA85" s="134">
        <f t="shared" si="75"/>
        <v>103.11910690651598</v>
      </c>
      <c r="AB85" s="134">
        <f t="shared" si="76"/>
        <v>806848</v>
      </c>
      <c r="AC85" s="134">
        <f t="shared" si="77"/>
        <v>7.935486928140921E-2</v>
      </c>
      <c r="AD85" s="22"/>
      <c r="AE85" s="22">
        <f t="shared" si="78"/>
        <v>551.72413793103453</v>
      </c>
      <c r="AF85" s="22">
        <f t="shared" si="79"/>
        <v>1706.6666666666667</v>
      </c>
      <c r="AG85" s="22">
        <f t="shared" si="80"/>
        <v>3200</v>
      </c>
      <c r="AH85" s="22" t="e">
        <f t="shared" si="81"/>
        <v>#DIV/0!</v>
      </c>
      <c r="AK85" s="131"/>
      <c r="AL85" s="131">
        <f>基础状态预期!D91</f>
        <v>6307</v>
      </c>
      <c r="AM85" s="152">
        <f>求节点(信息索引!$E$4:$E$163,信息索引!$AY$4:$AY$163,$AL85)*$AM$4</f>
        <v>2033518.5661732887</v>
      </c>
      <c r="AN85" s="131">
        <f t="shared" si="82"/>
        <v>129587.57982005621</v>
      </c>
      <c r="AO85" s="123">
        <f t="shared" ref="AO85:AP85" si="100">AO40</f>
        <v>0</v>
      </c>
      <c r="AP85" s="123">
        <f t="shared" si="100"/>
        <v>1</v>
      </c>
      <c r="AQ85" s="131">
        <f t="shared" si="84"/>
        <v>315.71269545617616</v>
      </c>
      <c r="AR85" s="131">
        <f t="shared" si="85"/>
        <v>154.18526987394645</v>
      </c>
      <c r="AS85" s="131">
        <f t="shared" si="86"/>
        <v>37.004464769747152</v>
      </c>
      <c r="AT85" s="131">
        <f t="shared" si="87"/>
        <v>7.0484694799518399</v>
      </c>
      <c r="AU85" s="131">
        <f>SUM(AQ$56:AQ85)</f>
        <v>4935.5195423932337</v>
      </c>
      <c r="AV85" s="131">
        <f>SUM(AR$56:AR85)</f>
        <v>2419.5112629966943</v>
      </c>
      <c r="AW85" s="131">
        <f>SUM(AS$56:AS85)</f>
        <v>606.887631025872</v>
      </c>
      <c r="AX85" s="131">
        <f>SUM(AT$56:AT85)</f>
        <v>103.119106906516</v>
      </c>
      <c r="AY85" s="19"/>
      <c r="AZ85" s="27">
        <v>75</v>
      </c>
      <c r="BA85" s="45" t="e">
        <f>#REF!/'[1]资源-钻石'!L78</f>
        <v>#REF!</v>
      </c>
      <c r="BB85" s="45" t="e">
        <f>#REF!/'[1]资源-钻石'!M78</f>
        <v>#REF!</v>
      </c>
      <c r="BC85" s="45" t="e">
        <f>#REF!/'[1]资源-钻石'!N78</f>
        <v>#REF!</v>
      </c>
      <c r="BD85" s="45" t="e">
        <f>#REF!/'[1]资源-钻石'!O78</f>
        <v>#REF!</v>
      </c>
      <c r="BE85" s="45" t="e">
        <f>#REF!/'[1]资源-钻石'!P78</f>
        <v>#REF!</v>
      </c>
    </row>
    <row r="86" spans="10:57" x14ac:dyDescent="0.15">
      <c r="J86" s="27">
        <v>34</v>
      </c>
      <c r="K86" s="132">
        <f>基础状态预期!C92</f>
        <v>132.09902390525281</v>
      </c>
      <c r="L86" s="134">
        <f t="shared" si="68"/>
        <v>5</v>
      </c>
      <c r="M86" s="134">
        <f t="shared" si="69"/>
        <v>16</v>
      </c>
      <c r="N86" s="134">
        <f t="shared" si="70"/>
        <v>24</v>
      </c>
      <c r="O86" s="134">
        <f t="shared" si="71"/>
        <v>8</v>
      </c>
      <c r="P86" s="134">
        <f>IF(L86=0,0,求节点(战法升星!D$32:D$38,战法升星!$C$32:$C$38,MAX(AU86/C$5,1)))</f>
        <v>7</v>
      </c>
      <c r="Q86" s="134">
        <f>IF(M86=0,0,求节点(战法升星!E$32:E$38,战法升星!$C$32:$C$38,MAX(AV86/D$5,1)))</f>
        <v>7</v>
      </c>
      <c r="R86" s="134">
        <f>IF(N86=0,0,求节点(战法升星!F$32:F$38,战法升星!$C$32:$C$38,MAX(AW86/E$5,1)))</f>
        <v>7</v>
      </c>
      <c r="S86" s="134">
        <f>IF(O86=0,0,求节点(战法升星!G$32:G$38,战法升星!$C$32:$C$38,MAX(AX86/F$5,1)))</f>
        <v>6.7176662157949076</v>
      </c>
      <c r="T86" s="134">
        <f>求节点(战法升星!$C$32:$C$38,战法升星!D$32:D$38,P86)</f>
        <v>64</v>
      </c>
      <c r="U86" s="134">
        <f>求节点(战法升星!$C$32:$C$38,战法升星!E$32:E$38,Q86)</f>
        <v>32</v>
      </c>
      <c r="V86" s="134">
        <f>求节点(战法升星!$C$32:$C$38,战法升星!F$32:F$38,R86)</f>
        <v>16</v>
      </c>
      <c r="W86" s="134">
        <f>求节点(战法升星!$C$32:$C$38,战法升星!G$32:G$38,S86)</f>
        <v>13.741329726359261</v>
      </c>
      <c r="X86" s="134">
        <f t="shared" si="72"/>
        <v>320</v>
      </c>
      <c r="Y86" s="134">
        <f t="shared" si="73"/>
        <v>512</v>
      </c>
      <c r="Z86" s="134">
        <f t="shared" si="74"/>
        <v>384</v>
      </c>
      <c r="AA86" s="134">
        <f t="shared" si="75"/>
        <v>109.93063781087409</v>
      </c>
      <c r="AB86" s="134">
        <f t="shared" si="76"/>
        <v>806848</v>
      </c>
      <c r="AC86" s="134">
        <f t="shared" si="77"/>
        <v>7.4751407724999538E-2</v>
      </c>
      <c r="AD86" s="22"/>
      <c r="AE86" s="22">
        <f t="shared" si="78"/>
        <v>551.72413793103453</v>
      </c>
      <c r="AF86" s="22">
        <f t="shared" si="79"/>
        <v>1706.6666666666667</v>
      </c>
      <c r="AG86" s="22">
        <f t="shared" si="80"/>
        <v>3200</v>
      </c>
      <c r="AH86" s="22" t="e">
        <f t="shared" si="81"/>
        <v>#DIV/0!</v>
      </c>
      <c r="AK86" s="131"/>
      <c r="AL86" s="131">
        <f>基础状态预期!D92</f>
        <v>8041</v>
      </c>
      <c r="AM86" s="152">
        <f>求节点(信息索引!$E$4:$E$163,信息索引!$AY$4:$AY$163,$AL86)*$AM$4</f>
        <v>2158749.9809188507</v>
      </c>
      <c r="AN86" s="131">
        <f t="shared" si="82"/>
        <v>125231.41474556201</v>
      </c>
      <c r="AO86" s="123">
        <f t="shared" ref="AO86:AP86" si="101">AO41</f>
        <v>0</v>
      </c>
      <c r="AP86" s="123">
        <f t="shared" si="101"/>
        <v>1</v>
      </c>
      <c r="AQ86" s="131">
        <f t="shared" si="84"/>
        <v>305.09982175770642</v>
      </c>
      <c r="AR86" s="131">
        <f t="shared" si="85"/>
        <v>149.00223853283336</v>
      </c>
      <c r="AS86" s="131">
        <f t="shared" si="86"/>
        <v>35.760537247880009</v>
      </c>
      <c r="AT86" s="131">
        <f t="shared" si="87"/>
        <v>6.8115309043580972</v>
      </c>
      <c r="AU86" s="131">
        <f>SUM(AQ$56:AQ86)</f>
        <v>5240.6193641509399</v>
      </c>
      <c r="AV86" s="131">
        <f>SUM(AR$56:AR86)</f>
        <v>2568.5135015295277</v>
      </c>
      <c r="AW86" s="131">
        <f>SUM(AS$56:AS86)</f>
        <v>642.64816827375205</v>
      </c>
      <c r="AX86" s="131">
        <f>SUM(AT$56:AT86)</f>
        <v>109.93063781087409</v>
      </c>
      <c r="AY86" s="19"/>
      <c r="AZ86" s="27">
        <v>76</v>
      </c>
      <c r="BA86" s="45" t="e">
        <f>#REF!/'[1]资源-钻石'!L79</f>
        <v>#REF!</v>
      </c>
      <c r="BB86" s="45" t="e">
        <f>#REF!/'[1]资源-钻石'!M79</f>
        <v>#REF!</v>
      </c>
      <c r="BC86" s="45" t="e">
        <f>#REF!/'[1]资源-钻石'!N79</f>
        <v>#REF!</v>
      </c>
      <c r="BD86" s="45" t="e">
        <f>#REF!/'[1]资源-钻石'!O79</f>
        <v>#REF!</v>
      </c>
      <c r="BE86" s="45" t="e">
        <f>#REF!/'[1]资源-钻石'!P79</f>
        <v>#REF!</v>
      </c>
    </row>
    <row r="87" spans="10:57" x14ac:dyDescent="0.15">
      <c r="J87" s="27">
        <v>35</v>
      </c>
      <c r="K87" s="132">
        <f>基础状态预期!C93</f>
        <v>135.61521761503846</v>
      </c>
      <c r="L87" s="134">
        <f t="shared" si="68"/>
        <v>5</v>
      </c>
      <c r="M87" s="134">
        <f t="shared" si="69"/>
        <v>16</v>
      </c>
      <c r="N87" s="134">
        <f t="shared" si="70"/>
        <v>24</v>
      </c>
      <c r="O87" s="134">
        <f t="shared" si="71"/>
        <v>8</v>
      </c>
      <c r="P87" s="134">
        <f>IF(L87=0,0,求节点(战法升星!D$32:D$38,战法升星!$C$32:$C$38,MAX(AU87/C$5,1)))</f>
        <v>7</v>
      </c>
      <c r="Q87" s="134">
        <f>IF(M87=0,0,求节点(战法升星!E$32:E$38,战法升星!$C$32:$C$38,MAX(AV87/D$5,1)))</f>
        <v>7</v>
      </c>
      <c r="R87" s="134">
        <f>IF(N87=0,0,求节点(战法升星!F$32:F$38,战法升星!$C$32:$C$38,MAX(AW87/E$5,1)))</f>
        <v>7</v>
      </c>
      <c r="S87" s="134">
        <f>IF(O87=0,0,求节点(战法升星!G$32:G$38,战法升星!$C$32:$C$38,MAX(AX87/F$5,1)))</f>
        <v>6.825401569727739</v>
      </c>
      <c r="T87" s="134">
        <f>求节点(战法升星!$C$32:$C$38,战法升星!D$32:D$38,P87)</f>
        <v>64</v>
      </c>
      <c r="U87" s="134">
        <f>求节点(战法升星!$C$32:$C$38,战法升星!E$32:E$38,Q87)</f>
        <v>32</v>
      </c>
      <c r="V87" s="134">
        <f>求节点(战法升星!$C$32:$C$38,战法升星!F$32:F$38,R87)</f>
        <v>16</v>
      </c>
      <c r="W87" s="134">
        <f>求节点(战法升星!$C$32:$C$38,战法升星!G$32:G$38,S87)</f>
        <v>14.603212557821912</v>
      </c>
      <c r="X87" s="134">
        <f t="shared" si="72"/>
        <v>320</v>
      </c>
      <c r="Y87" s="134">
        <f t="shared" si="73"/>
        <v>512</v>
      </c>
      <c r="Z87" s="134">
        <f t="shared" si="74"/>
        <v>384</v>
      </c>
      <c r="AA87" s="134">
        <f t="shared" si="75"/>
        <v>116.8257004625753</v>
      </c>
      <c r="AB87" s="134">
        <f t="shared" si="76"/>
        <v>806848</v>
      </c>
      <c r="AC87" s="134">
        <f t="shared" si="77"/>
        <v>7.0605289663462814E-2</v>
      </c>
      <c r="AD87" s="22"/>
      <c r="AE87" s="22">
        <f t="shared" si="78"/>
        <v>551.72413793103453</v>
      </c>
      <c r="AF87" s="22">
        <f t="shared" si="79"/>
        <v>1706.6666666666667</v>
      </c>
      <c r="AG87" s="22">
        <f t="shared" si="80"/>
        <v>3200</v>
      </c>
      <c r="AH87" s="22" t="e">
        <f t="shared" si="81"/>
        <v>#DIV/0!</v>
      </c>
      <c r="AK87" s="131"/>
      <c r="AL87" s="131">
        <f>基础状态预期!D93</f>
        <v>10234</v>
      </c>
      <c r="AM87" s="152">
        <f>求节点(信息索引!$E$4:$E$163,信息索引!$AY$4:$AY$163,$AL87)*$AM$4</f>
        <v>2285517.1442417633</v>
      </c>
      <c r="AN87" s="131">
        <f t="shared" si="82"/>
        <v>126767.16332291253</v>
      </c>
      <c r="AO87" s="123">
        <f t="shared" ref="AO87:AP87" si="102">AO42</f>
        <v>0</v>
      </c>
      <c r="AP87" s="123">
        <f t="shared" si="102"/>
        <v>1</v>
      </c>
      <c r="AQ87" s="131">
        <f t="shared" si="84"/>
        <v>308.84134794078341</v>
      </c>
      <c r="AR87" s="131">
        <f t="shared" si="85"/>
        <v>150.82949550596399</v>
      </c>
      <c r="AS87" s="131">
        <f t="shared" si="86"/>
        <v>36.199078921431351</v>
      </c>
      <c r="AT87" s="131">
        <f t="shared" si="87"/>
        <v>6.8950626517012115</v>
      </c>
      <c r="AU87" s="131">
        <f>SUM(AQ$56:AQ87)</f>
        <v>5549.4607120917235</v>
      </c>
      <c r="AV87" s="131">
        <f>SUM(AR$56:AR87)</f>
        <v>2719.3429970354919</v>
      </c>
      <c r="AW87" s="131">
        <f>SUM(AS$56:AS87)</f>
        <v>678.8472471951834</v>
      </c>
      <c r="AX87" s="131">
        <f>SUM(AT$56:AT87)</f>
        <v>116.8257004625753</v>
      </c>
      <c r="AY87" s="19"/>
      <c r="AZ87" s="27">
        <v>77</v>
      </c>
      <c r="BA87" s="45" t="e">
        <f>#REF!/'[1]资源-钻石'!L80</f>
        <v>#REF!</v>
      </c>
      <c r="BB87" s="45" t="e">
        <f>#REF!/'[1]资源-钻石'!M80</f>
        <v>#REF!</v>
      </c>
      <c r="BC87" s="45" t="e">
        <f>#REF!/'[1]资源-钻石'!N80</f>
        <v>#REF!</v>
      </c>
      <c r="BD87" s="45" t="e">
        <f>#REF!/'[1]资源-钻石'!O80</f>
        <v>#REF!</v>
      </c>
      <c r="BE87" s="45" t="e">
        <f>#REF!/'[1]资源-钻石'!P80</f>
        <v>#REF!</v>
      </c>
    </row>
    <row r="88" spans="10:57" x14ac:dyDescent="0.15">
      <c r="J88" s="27">
        <v>36</v>
      </c>
      <c r="K88" s="132">
        <f>基础状态预期!C94</f>
        <v>139.08794136138388</v>
      </c>
      <c r="L88" s="134">
        <f t="shared" si="68"/>
        <v>5</v>
      </c>
      <c r="M88" s="134">
        <f t="shared" si="69"/>
        <v>16</v>
      </c>
      <c r="N88" s="134">
        <f t="shared" si="70"/>
        <v>24</v>
      </c>
      <c r="O88" s="134">
        <f t="shared" si="71"/>
        <v>8</v>
      </c>
      <c r="P88" s="134">
        <f>IF(L88=0,0,求节点(战法升星!D$32:D$38,战法升星!$C$32:$C$38,MAX(AU88/C$5,1)))</f>
        <v>7</v>
      </c>
      <c r="Q88" s="134">
        <f>IF(M88=0,0,求节点(战法升星!E$32:E$38,战法升星!$C$32:$C$38,MAX(AV88/D$5,1)))</f>
        <v>7</v>
      </c>
      <c r="R88" s="134">
        <f>IF(N88=0,0,求节点(战法升星!F$32:F$38,战法升星!$C$32:$C$38,MAX(AW88/E$5,1)))</f>
        <v>7</v>
      </c>
      <c r="S88" s="134">
        <f>IF(O88=0,0,求节点(战法升星!G$32:G$38,战法升星!$C$32:$C$38,MAX(AX88/F$5,1)))</f>
        <v>6.9318050141347545</v>
      </c>
      <c r="T88" s="134">
        <f>求节点(战法升星!$C$32:$C$38,战法升星!D$32:D$38,P88)</f>
        <v>64</v>
      </c>
      <c r="U88" s="134">
        <f>求节点(战法升星!$C$32:$C$38,战法升星!E$32:E$38,Q88)</f>
        <v>32</v>
      </c>
      <c r="V88" s="134">
        <f>求节点(战法升星!$C$32:$C$38,战法升星!F$32:F$38,R88)</f>
        <v>16</v>
      </c>
      <c r="W88" s="134">
        <f>求节点(战法升星!$C$32:$C$38,战法升星!G$32:G$38,S88)</f>
        <v>15.454440113078036</v>
      </c>
      <c r="X88" s="134">
        <f t="shared" si="72"/>
        <v>320</v>
      </c>
      <c r="Y88" s="134">
        <f t="shared" si="73"/>
        <v>512</v>
      </c>
      <c r="Z88" s="134">
        <f t="shared" si="74"/>
        <v>384</v>
      </c>
      <c r="AA88" s="134">
        <f t="shared" si="75"/>
        <v>123.63552090462429</v>
      </c>
      <c r="AB88" s="134">
        <f t="shared" si="76"/>
        <v>806848</v>
      </c>
      <c r="AC88" s="134">
        <f t="shared" si="77"/>
        <v>6.6938422269195302E-2</v>
      </c>
      <c r="AD88" s="22"/>
      <c r="AE88" s="22">
        <f t="shared" si="78"/>
        <v>551.72413793103453</v>
      </c>
      <c r="AF88" s="22">
        <f t="shared" si="79"/>
        <v>1706.6666666666667</v>
      </c>
      <c r="AG88" s="22">
        <f t="shared" si="80"/>
        <v>3200</v>
      </c>
      <c r="AH88" s="22" t="e">
        <f t="shared" si="81"/>
        <v>#DIV/0!</v>
      </c>
      <c r="AK88" s="131"/>
      <c r="AL88" s="131">
        <f>基础状态预期!D94</f>
        <v>13039</v>
      </c>
      <c r="AM88" s="152">
        <f>求节点(信息索引!$E$4:$E$163,信息索引!$AY$4:$AY$163,$AL88)*$AM$4</f>
        <v>2410717.1117814262</v>
      </c>
      <c r="AN88" s="131">
        <f t="shared" si="82"/>
        <v>125199.96753966296</v>
      </c>
      <c r="AO88" s="123">
        <f t="shared" ref="AO88:AP88" si="103">AO43</f>
        <v>0</v>
      </c>
      <c r="AP88" s="123">
        <f t="shared" si="103"/>
        <v>1</v>
      </c>
      <c r="AQ88" s="131">
        <f t="shared" si="84"/>
        <v>305.02320730011149</v>
      </c>
      <c r="AR88" s="131">
        <f t="shared" si="85"/>
        <v>148.96482216982187</v>
      </c>
      <c r="AS88" s="131">
        <f t="shared" si="86"/>
        <v>35.75155732075725</v>
      </c>
      <c r="AT88" s="131">
        <f t="shared" si="87"/>
        <v>6.8098204420490012</v>
      </c>
      <c r="AU88" s="131">
        <f>SUM(AQ$56:AQ88)</f>
        <v>5854.4839193918351</v>
      </c>
      <c r="AV88" s="131">
        <f>SUM(AR$56:AR88)</f>
        <v>2868.3078192053135</v>
      </c>
      <c r="AW88" s="131">
        <f>SUM(AS$56:AS88)</f>
        <v>714.59880451594063</v>
      </c>
      <c r="AX88" s="131">
        <f>SUM(AT$56:AT88)</f>
        <v>123.6355209046243</v>
      </c>
      <c r="AY88" s="19"/>
      <c r="AZ88" s="27">
        <v>78</v>
      </c>
      <c r="BA88" s="45" t="e">
        <f>#REF!/'[1]资源-钻石'!L81</f>
        <v>#REF!</v>
      </c>
      <c r="BB88" s="45" t="e">
        <f>#REF!/'[1]资源-钻石'!M81</f>
        <v>#REF!</v>
      </c>
      <c r="BC88" s="45" t="e">
        <f>#REF!/'[1]资源-钻石'!N81</f>
        <v>#REF!</v>
      </c>
      <c r="BD88" s="45" t="e">
        <f>#REF!/'[1]资源-钻石'!O81</f>
        <v>#REF!</v>
      </c>
      <c r="BE88" s="45" t="e">
        <f>#REF!/'[1]资源-钻石'!P81</f>
        <v>#REF!</v>
      </c>
    </row>
    <row r="89" spans="10:57" x14ac:dyDescent="0.15">
      <c r="J89" s="27">
        <v>37</v>
      </c>
      <c r="K89" s="132">
        <f>基础状态预期!C95</f>
        <v>142.60670974426387</v>
      </c>
      <c r="L89" s="134">
        <f t="shared" si="68"/>
        <v>5</v>
      </c>
      <c r="M89" s="134">
        <f t="shared" si="69"/>
        <v>16</v>
      </c>
      <c r="N89" s="134">
        <f t="shared" si="70"/>
        <v>24</v>
      </c>
      <c r="O89" s="134">
        <f t="shared" si="71"/>
        <v>8</v>
      </c>
      <c r="P89" s="134">
        <f>IF(L89=0,0,求节点(战法升星!D$32:D$38,战法升星!$C$32:$C$38,MAX(AU89/C$5,1)))</f>
        <v>7</v>
      </c>
      <c r="Q89" s="134">
        <f>IF(M89=0,0,求节点(战法升星!E$32:E$38,战法升星!$C$32:$C$38,MAX(AV89/D$5,1)))</f>
        <v>7</v>
      </c>
      <c r="R89" s="134">
        <f>IF(N89=0,0,求节点(战法升星!F$32:F$38,战法升星!$C$32:$C$38,MAX(AW89/E$5,1)))</f>
        <v>7</v>
      </c>
      <c r="S89" s="134">
        <f>IF(O89=0,0,求节点(战法升星!G$32:G$38,战法升星!$C$32:$C$38,MAX(AX89/F$5,1)))</f>
        <v>7</v>
      </c>
      <c r="T89" s="134">
        <f>求节点(战法升星!$C$32:$C$38,战法升星!D$32:D$38,P89)</f>
        <v>64</v>
      </c>
      <c r="U89" s="134">
        <f>求节点(战法升星!$C$32:$C$38,战法升星!E$32:E$38,Q89)</f>
        <v>32</v>
      </c>
      <c r="V89" s="134">
        <f>求节点(战法升星!$C$32:$C$38,战法升星!F$32:F$38,R89)</f>
        <v>16</v>
      </c>
      <c r="W89" s="134">
        <f>求节点(战法升星!$C$32:$C$38,战法升星!G$32:G$38,S89)</f>
        <v>16</v>
      </c>
      <c r="X89" s="134">
        <f t="shared" si="72"/>
        <v>320</v>
      </c>
      <c r="Y89" s="134">
        <f t="shared" si="73"/>
        <v>512</v>
      </c>
      <c r="Z89" s="134">
        <f t="shared" si="74"/>
        <v>384</v>
      </c>
      <c r="AA89" s="134">
        <f t="shared" si="75"/>
        <v>128</v>
      </c>
      <c r="AB89" s="134">
        <f t="shared" si="76"/>
        <v>806848</v>
      </c>
      <c r="AC89" s="134">
        <f t="shared" si="77"/>
        <v>6.359199888512225E-2</v>
      </c>
      <c r="AD89" s="22"/>
      <c r="AE89" s="22">
        <f t="shared" si="78"/>
        <v>551.72413793103453</v>
      </c>
      <c r="AF89" s="22">
        <f t="shared" si="79"/>
        <v>1706.6666666666667</v>
      </c>
      <c r="AG89" s="22">
        <f t="shared" si="80"/>
        <v>3200</v>
      </c>
      <c r="AH89" s="22" t="e">
        <f t="shared" si="81"/>
        <v>#DIV/0!</v>
      </c>
      <c r="AK89" s="131"/>
      <c r="AL89" s="131">
        <f>基础状态预期!D95</f>
        <v>16609</v>
      </c>
      <c r="AM89" s="152">
        <f>求节点(信息索引!$E$4:$E$163,信息索引!$AY$4:$AY$163,$AL89)*$AM$4</f>
        <v>2537577.0982055645</v>
      </c>
      <c r="AN89" s="131">
        <f t="shared" si="82"/>
        <v>126859.9864241383</v>
      </c>
      <c r="AO89" s="123">
        <f t="shared" ref="AO89:AP89" si="104">AO44</f>
        <v>0</v>
      </c>
      <c r="AP89" s="123">
        <f t="shared" si="104"/>
        <v>1</v>
      </c>
      <c r="AQ89" s="131">
        <f t="shared" si="84"/>
        <v>309.06749176976217</v>
      </c>
      <c r="AR89" s="131">
        <f t="shared" si="85"/>
        <v>150.93993784104663</v>
      </c>
      <c r="AS89" s="131">
        <f t="shared" si="86"/>
        <v>36.225585081851186</v>
      </c>
      <c r="AT89" s="131">
        <f t="shared" si="87"/>
        <v>6.9001114441621318</v>
      </c>
      <c r="AU89" s="131">
        <f>SUM(AQ$56:AQ89)</f>
        <v>6163.5514111615976</v>
      </c>
      <c r="AV89" s="131">
        <f>SUM(AR$56:AR89)</f>
        <v>3019.2477570463602</v>
      </c>
      <c r="AW89" s="131">
        <f>SUM(AS$56:AS89)</f>
        <v>750.82438959779176</v>
      </c>
      <c r="AX89" s="131">
        <f>SUM(AT$56:AT89)</f>
        <v>130.53563234878644</v>
      </c>
      <c r="AY89" s="19"/>
      <c r="AZ89" s="27">
        <v>79</v>
      </c>
      <c r="BA89" s="45" t="e">
        <f>#REF!/'[1]资源-钻石'!L82</f>
        <v>#REF!</v>
      </c>
      <c r="BB89" s="45" t="e">
        <f>#REF!/'[1]资源-钻石'!M82</f>
        <v>#REF!</v>
      </c>
      <c r="BC89" s="45" t="e">
        <f>#REF!/'[1]资源-钻石'!N82</f>
        <v>#REF!</v>
      </c>
      <c r="BD89" s="45" t="e">
        <f>#REF!/'[1]资源-钻石'!O82</f>
        <v>#REF!</v>
      </c>
      <c r="BE89" s="45" t="e">
        <f>#REF!/'[1]资源-钻石'!P82</f>
        <v>#REF!</v>
      </c>
    </row>
    <row r="90" spans="10:57" x14ac:dyDescent="0.15">
      <c r="J90" s="27">
        <v>38</v>
      </c>
      <c r="K90" s="132">
        <f>基础状态预期!C96</f>
        <v>146.07830147206653</v>
      </c>
      <c r="L90" s="134">
        <f t="shared" si="68"/>
        <v>5</v>
      </c>
      <c r="M90" s="134">
        <f t="shared" si="69"/>
        <v>16</v>
      </c>
      <c r="N90" s="134">
        <f t="shared" si="70"/>
        <v>24</v>
      </c>
      <c r="O90" s="134">
        <f t="shared" si="71"/>
        <v>8</v>
      </c>
      <c r="P90" s="134">
        <f>IF(L90=0,0,求节点(战法升星!D$32:D$38,战法升星!$C$32:$C$38,MAX(AU90/C$5,1)))</f>
        <v>7</v>
      </c>
      <c r="Q90" s="134">
        <f>IF(M90=0,0,求节点(战法升星!E$32:E$38,战法升星!$C$32:$C$38,MAX(AV90/D$5,1)))</f>
        <v>7</v>
      </c>
      <c r="R90" s="134">
        <f>IF(N90=0,0,求节点(战法升星!F$32:F$38,战法升星!$C$32:$C$38,MAX(AW90/E$5,1)))</f>
        <v>7</v>
      </c>
      <c r="S90" s="134">
        <f>IF(O90=0,0,求节点(战法升星!G$32:G$38,战法升星!$C$32:$C$38,MAX(AX90/F$5,1)))</f>
        <v>7</v>
      </c>
      <c r="T90" s="134">
        <f>求节点(战法升星!$C$32:$C$38,战法升星!D$32:D$38,P90)</f>
        <v>64</v>
      </c>
      <c r="U90" s="134">
        <f>求节点(战法升星!$C$32:$C$38,战法升星!E$32:E$38,Q90)</f>
        <v>32</v>
      </c>
      <c r="V90" s="134">
        <f>求节点(战法升星!$C$32:$C$38,战法升星!F$32:F$38,R90)</f>
        <v>16</v>
      </c>
      <c r="W90" s="134">
        <f>求节点(战法升星!$C$32:$C$38,战法升星!G$32:G$38,S90)</f>
        <v>16</v>
      </c>
      <c r="X90" s="134">
        <f t="shared" si="72"/>
        <v>320</v>
      </c>
      <c r="Y90" s="134">
        <f t="shared" si="73"/>
        <v>512</v>
      </c>
      <c r="Z90" s="134">
        <f t="shared" si="74"/>
        <v>384</v>
      </c>
      <c r="AA90" s="134">
        <f t="shared" si="75"/>
        <v>128</v>
      </c>
      <c r="AB90" s="134">
        <f t="shared" si="76"/>
        <v>806848</v>
      </c>
      <c r="AC90" s="134">
        <f t="shared" si="77"/>
        <v>6.0602922941012764E-2</v>
      </c>
      <c r="AD90" s="22"/>
      <c r="AE90" s="22">
        <f t="shared" si="78"/>
        <v>551.72413793103453</v>
      </c>
      <c r="AF90" s="22">
        <f t="shared" si="79"/>
        <v>1706.6666666666667</v>
      </c>
      <c r="AG90" s="22">
        <f t="shared" si="80"/>
        <v>3200</v>
      </c>
      <c r="AH90" s="22" t="e">
        <f t="shared" si="81"/>
        <v>#DIV/0!</v>
      </c>
      <c r="AK90" s="131"/>
      <c r="AL90" s="131">
        <f>基础状态预期!D96</f>
        <v>21148</v>
      </c>
      <c r="AM90" s="152">
        <f>求节点(信息索引!$E$4:$E$163,信息索引!$AY$4:$AY$163,$AL90)*$AM$4</f>
        <v>2662736.2537788395</v>
      </c>
      <c r="AN90" s="131">
        <f t="shared" si="82"/>
        <v>125159.15557327494</v>
      </c>
      <c r="AO90" s="123">
        <f t="shared" ref="AO90:AP90" si="105">AO45</f>
        <v>0</v>
      </c>
      <c r="AP90" s="123">
        <f t="shared" si="105"/>
        <v>1</v>
      </c>
      <c r="AQ90" s="131">
        <f t="shared" si="84"/>
        <v>304.9237775867615</v>
      </c>
      <c r="AR90" s="131">
        <f t="shared" si="85"/>
        <v>148.91626347260444</v>
      </c>
      <c r="AS90" s="131">
        <f t="shared" si="86"/>
        <v>35.739903233425061</v>
      </c>
      <c r="AT90" s="131">
        <f t="shared" si="87"/>
        <v>6.8076006158904896</v>
      </c>
      <c r="AU90" s="131">
        <f>SUM(AQ$56:AQ90)</f>
        <v>6468.475188748359</v>
      </c>
      <c r="AV90" s="131">
        <f>SUM(AR$56:AR90)</f>
        <v>3168.1640205189647</v>
      </c>
      <c r="AW90" s="131">
        <f>SUM(AS$56:AS90)</f>
        <v>786.56429283121679</v>
      </c>
      <c r="AX90" s="131">
        <f>SUM(AT$56:AT90)</f>
        <v>137.34323296467693</v>
      </c>
      <c r="AY90" s="19"/>
      <c r="AZ90" s="27">
        <v>80</v>
      </c>
      <c r="BA90" s="45" t="e">
        <f>#REF!/'[1]资源-钻石'!L83</f>
        <v>#REF!</v>
      </c>
      <c r="BB90" s="45" t="e">
        <f>#REF!/'[1]资源-钻石'!M83</f>
        <v>#REF!</v>
      </c>
      <c r="BC90" s="45" t="e">
        <f>#REF!/'[1]资源-钻石'!N83</f>
        <v>#REF!</v>
      </c>
      <c r="BD90" s="45" t="e">
        <f>#REF!/'[1]资源-钻石'!O83</f>
        <v>#REF!</v>
      </c>
      <c r="BE90" s="45" t="e">
        <f>#REF!/'[1]资源-钻石'!P83</f>
        <v>#REF!</v>
      </c>
    </row>
    <row r="91" spans="10:57" x14ac:dyDescent="0.15">
      <c r="J91" s="27">
        <v>39</v>
      </c>
      <c r="K91" s="132">
        <f>基础状态预期!C97</f>
        <v>149.61701338734093</v>
      </c>
      <c r="L91" s="134">
        <f t="shared" si="68"/>
        <v>5</v>
      </c>
      <c r="M91" s="134">
        <f t="shared" si="69"/>
        <v>16</v>
      </c>
      <c r="N91" s="134">
        <f t="shared" si="70"/>
        <v>24</v>
      </c>
      <c r="O91" s="134">
        <f t="shared" si="71"/>
        <v>8</v>
      </c>
      <c r="P91" s="134">
        <f>IF(L91=0,0,求节点(战法升星!D$32:D$38,战法升星!$C$32:$C$38,MAX(AU91/C$5,1)))</f>
        <v>7</v>
      </c>
      <c r="Q91" s="134">
        <f>IF(M91=0,0,求节点(战法升星!E$32:E$38,战法升星!$C$32:$C$38,MAX(AV91/D$5,1)))</f>
        <v>7</v>
      </c>
      <c r="R91" s="134">
        <f>IF(N91=0,0,求节点(战法升星!F$32:F$38,战法升星!$C$32:$C$38,MAX(AW91/E$5,1)))</f>
        <v>7</v>
      </c>
      <c r="S91" s="134">
        <f>IF(O91=0,0,求节点(战法升星!G$32:G$38,战法升星!$C$32:$C$38,MAX(AX91/F$5,1)))</f>
        <v>7</v>
      </c>
      <c r="T91" s="134">
        <f>求节点(战法升星!$C$32:$C$38,战法升星!D$32:D$38,P91)</f>
        <v>64</v>
      </c>
      <c r="U91" s="134">
        <f>求节点(战法升星!$C$32:$C$38,战法升星!E$32:E$38,Q91)</f>
        <v>32</v>
      </c>
      <c r="V91" s="134">
        <f>求节点(战法升星!$C$32:$C$38,战法升星!F$32:F$38,R91)</f>
        <v>16</v>
      </c>
      <c r="W91" s="134">
        <f>求节点(战法升星!$C$32:$C$38,战法升星!G$32:G$38,S91)</f>
        <v>16</v>
      </c>
      <c r="X91" s="134">
        <f t="shared" si="72"/>
        <v>320</v>
      </c>
      <c r="Y91" s="134">
        <f t="shared" si="73"/>
        <v>512</v>
      </c>
      <c r="Z91" s="134">
        <f t="shared" si="74"/>
        <v>384</v>
      </c>
      <c r="AA91" s="134">
        <f t="shared" si="75"/>
        <v>128</v>
      </c>
      <c r="AB91" s="134">
        <f t="shared" si="76"/>
        <v>806848</v>
      </c>
      <c r="AC91" s="134">
        <f t="shared" si="77"/>
        <v>5.7832031660182394E-2</v>
      </c>
      <c r="AD91" s="22"/>
      <c r="AE91" s="22">
        <f t="shared" si="78"/>
        <v>551.72413793103453</v>
      </c>
      <c r="AF91" s="22">
        <f t="shared" si="79"/>
        <v>1706.6666666666667</v>
      </c>
      <c r="AG91" s="22">
        <f t="shared" si="80"/>
        <v>3200</v>
      </c>
      <c r="AH91" s="22" t="e">
        <f t="shared" si="81"/>
        <v>#DIV/0!</v>
      </c>
      <c r="AK91" s="131"/>
      <c r="AL91" s="131">
        <f>基础状态预期!D97</f>
        <v>26962</v>
      </c>
      <c r="AM91" s="152">
        <f>求节点(信息索引!$E$4:$E$163,信息索引!$AY$4:$AY$163,$AL91)*$AM$4</f>
        <v>2790315.252076881</v>
      </c>
      <c r="AN91" s="131">
        <f t="shared" si="82"/>
        <v>127578.99829804152</v>
      </c>
      <c r="AO91" s="123">
        <f t="shared" ref="AO91:AP91" si="106">AO46</f>
        <v>0</v>
      </c>
      <c r="AP91" s="123">
        <f t="shared" si="106"/>
        <v>1</v>
      </c>
      <c r="AQ91" s="131">
        <f t="shared" si="84"/>
        <v>310.81921193530724</v>
      </c>
      <c r="AR91" s="131">
        <f t="shared" si="85"/>
        <v>151.79542908468494</v>
      </c>
      <c r="AS91" s="131">
        <f t="shared" si="86"/>
        <v>36.430902980324383</v>
      </c>
      <c r="AT91" s="131">
        <f t="shared" si="87"/>
        <v>6.9392196152998826</v>
      </c>
      <c r="AU91" s="131">
        <f>SUM(AQ$56:AQ91)</f>
        <v>6779.294400683666</v>
      </c>
      <c r="AV91" s="131">
        <f>SUM(AR$56:AR91)</f>
        <v>3319.9594496036498</v>
      </c>
      <c r="AW91" s="131">
        <f>SUM(AS$56:AS91)</f>
        <v>822.99519581154118</v>
      </c>
      <c r="AX91" s="131">
        <f>SUM(AT$56:AT91)</f>
        <v>144.28245257997682</v>
      </c>
      <c r="AY91" s="19"/>
      <c r="AZ91" s="27">
        <v>81</v>
      </c>
      <c r="BA91" s="45" t="e">
        <f>#REF!/'[1]资源-钻石'!L84</f>
        <v>#REF!</v>
      </c>
      <c r="BB91" s="45" t="e">
        <f>#REF!/'[1]资源-钻石'!M84</f>
        <v>#REF!</v>
      </c>
      <c r="BC91" s="45" t="e">
        <f>#REF!/'[1]资源-钻石'!N84</f>
        <v>#REF!</v>
      </c>
      <c r="BD91" s="45" t="e">
        <f>#REF!/'[1]资源-钻石'!O84</f>
        <v>#REF!</v>
      </c>
      <c r="BE91" s="45" t="e">
        <f>#REF!/'[1]资源-钻石'!P84</f>
        <v>#REF!</v>
      </c>
    </row>
    <row r="92" spans="10:57" x14ac:dyDescent="0.15">
      <c r="J92" s="27">
        <v>40</v>
      </c>
      <c r="K92" s="132">
        <f>基础状态预期!C98</f>
        <v>153.01012120353457</v>
      </c>
      <c r="L92" s="134">
        <f t="shared" si="68"/>
        <v>5</v>
      </c>
      <c r="M92" s="134">
        <f t="shared" si="69"/>
        <v>16</v>
      </c>
      <c r="N92" s="134">
        <f t="shared" si="70"/>
        <v>24</v>
      </c>
      <c r="O92" s="134">
        <f t="shared" si="71"/>
        <v>8</v>
      </c>
      <c r="P92" s="134">
        <f>IF(L92=0,0,求节点(战法升星!D$32:D$38,战法升星!$C$32:$C$38,MAX(AU92/C$5,1)))</f>
        <v>7</v>
      </c>
      <c r="Q92" s="134">
        <f>IF(M92=0,0,求节点(战法升星!E$32:E$38,战法升星!$C$32:$C$38,MAX(AV92/D$5,1)))</f>
        <v>7</v>
      </c>
      <c r="R92" s="134">
        <f>IF(N92=0,0,求节点(战法升星!F$32:F$38,战法升星!$C$32:$C$38,MAX(AW92/E$5,1)))</f>
        <v>7</v>
      </c>
      <c r="S92" s="134">
        <f>IF(O92=0,0,求节点(战法升星!G$32:G$38,战法升星!$C$32:$C$38,MAX(AX92/F$5,1)))</f>
        <v>7</v>
      </c>
      <c r="T92" s="134">
        <f>求节点(战法升星!$C$32:$C$38,战法升星!D$32:D$38,P92)</f>
        <v>64</v>
      </c>
      <c r="U92" s="134">
        <f>求节点(战法升星!$C$32:$C$38,战法升星!E$32:E$38,Q92)</f>
        <v>32</v>
      </c>
      <c r="V92" s="134">
        <f>求节点(战法升星!$C$32:$C$38,战法升星!F$32:F$38,R92)</f>
        <v>16</v>
      </c>
      <c r="W92" s="134">
        <f>求节点(战法升星!$C$32:$C$38,战法升星!G$32:G$38,S92)</f>
        <v>16</v>
      </c>
      <c r="X92" s="134">
        <f t="shared" si="72"/>
        <v>320</v>
      </c>
      <c r="Y92" s="134">
        <f t="shared" si="73"/>
        <v>512</v>
      </c>
      <c r="Z92" s="134">
        <f t="shared" si="74"/>
        <v>384</v>
      </c>
      <c r="AA92" s="134">
        <f t="shared" si="75"/>
        <v>128</v>
      </c>
      <c r="AB92" s="134">
        <f t="shared" si="76"/>
        <v>806848</v>
      </c>
      <c r="AC92" s="134">
        <f t="shared" si="77"/>
        <v>5.5403115344593294E-2</v>
      </c>
      <c r="AD92" s="22"/>
      <c r="AE92" s="22">
        <f t="shared" si="78"/>
        <v>551.72413793103453</v>
      </c>
      <c r="AF92" s="22">
        <f t="shared" si="79"/>
        <v>1706.6666666666667</v>
      </c>
      <c r="AG92" s="22">
        <f t="shared" si="80"/>
        <v>3200</v>
      </c>
      <c r="AH92" s="22" t="e">
        <f t="shared" si="81"/>
        <v>#DIV/0!</v>
      </c>
      <c r="AK92" s="131"/>
      <c r="AL92" s="131">
        <f>基础状态预期!D98</f>
        <v>34357</v>
      </c>
      <c r="AM92" s="152">
        <f>求节点(信息索引!$E$4:$E$163,信息索引!$AY$4:$AY$163,$AL92)*$AM$4</f>
        <v>2912644.8755872683</v>
      </c>
      <c r="AN92" s="131">
        <f t="shared" si="82"/>
        <v>122329.62351038726</v>
      </c>
      <c r="AO92" s="123">
        <f t="shared" ref="AO92:AP92" si="107">AO47</f>
        <v>0</v>
      </c>
      <c r="AP92" s="123">
        <f t="shared" si="107"/>
        <v>1</v>
      </c>
      <c r="AQ92" s="131">
        <f t="shared" si="84"/>
        <v>298.03022192583785</v>
      </c>
      <c r="AR92" s="131">
        <f t="shared" si="85"/>
        <v>145.54964326610684</v>
      </c>
      <c r="AS92" s="131">
        <f t="shared" si="86"/>
        <v>34.931914383865646</v>
      </c>
      <c r="AT92" s="131">
        <f t="shared" si="87"/>
        <v>6.6536979778791707</v>
      </c>
      <c r="AU92" s="131">
        <f>SUM(AQ$56:AQ92)</f>
        <v>7077.3246226095034</v>
      </c>
      <c r="AV92" s="131">
        <f>SUM(AR$56:AR92)</f>
        <v>3465.5090928697564</v>
      </c>
      <c r="AW92" s="131">
        <f>SUM(AS$56:AS92)</f>
        <v>857.92711019540684</v>
      </c>
      <c r="AX92" s="131">
        <f>SUM(AT$56:AT92)</f>
        <v>150.936150557856</v>
      </c>
      <c r="AY92" s="38"/>
      <c r="AZ92" s="27">
        <v>82</v>
      </c>
      <c r="BA92" s="45" t="e">
        <f>#REF!/'[1]资源-钻石'!L85</f>
        <v>#REF!</v>
      </c>
      <c r="BB92" s="45" t="e">
        <f>#REF!/'[1]资源-钻石'!M85</f>
        <v>#REF!</v>
      </c>
      <c r="BC92" s="45" t="e">
        <f>#REF!/'[1]资源-钻石'!N85</f>
        <v>#REF!</v>
      </c>
      <c r="BD92" s="45" t="e">
        <f>#REF!/'[1]资源-钻石'!O85</f>
        <v>#REF!</v>
      </c>
      <c r="BE92" s="45" t="e">
        <f>#REF!/'[1]资源-钻石'!P85</f>
        <v>#REF!</v>
      </c>
    </row>
    <row r="93" spans="10:57" x14ac:dyDescent="0.15">
      <c r="J93" s="27">
        <v>41</v>
      </c>
      <c r="K93" s="132">
        <f>基础状态预期!C99</f>
        <v>154.95970315183646</v>
      </c>
      <c r="L93" s="134">
        <f t="shared" si="68"/>
        <v>5</v>
      </c>
      <c r="M93" s="134">
        <f t="shared" si="69"/>
        <v>16</v>
      </c>
      <c r="N93" s="134">
        <f t="shared" si="70"/>
        <v>24</v>
      </c>
      <c r="O93" s="134">
        <f t="shared" si="71"/>
        <v>8</v>
      </c>
      <c r="P93" s="134">
        <f>IF(L93=0,0,求节点(战法升星!D$32:D$38,战法升星!$C$32:$C$38,MAX(AU93/C$5,1)))</f>
        <v>7</v>
      </c>
      <c r="Q93" s="134">
        <f>IF(M93=0,0,求节点(战法升星!E$32:E$38,战法升星!$C$32:$C$38,MAX(AV93/D$5,1)))</f>
        <v>7</v>
      </c>
      <c r="R93" s="134">
        <f>IF(N93=0,0,求节点(战法升星!F$32:F$38,战法升星!$C$32:$C$38,MAX(AW93/E$5,1)))</f>
        <v>7</v>
      </c>
      <c r="S93" s="134">
        <f>IF(O93=0,0,求节点(战法升星!G$32:G$38,战法升星!$C$32:$C$38,MAX(AX93/F$5,1)))</f>
        <v>7</v>
      </c>
      <c r="T93" s="134">
        <f>求节点(战法升星!$C$32:$C$38,战法升星!D$32:D$38,P93)</f>
        <v>64</v>
      </c>
      <c r="U93" s="134">
        <f>求节点(战法升星!$C$32:$C$38,战法升星!E$32:E$38,Q93)</f>
        <v>32</v>
      </c>
      <c r="V93" s="134">
        <f>求节点(战法升星!$C$32:$C$38,战法升星!F$32:F$38,R93)</f>
        <v>16</v>
      </c>
      <c r="W93" s="134">
        <f>求节点(战法升星!$C$32:$C$38,战法升星!G$32:G$38,S93)</f>
        <v>16</v>
      </c>
      <c r="X93" s="134">
        <f t="shared" si="72"/>
        <v>320</v>
      </c>
      <c r="Y93" s="134">
        <f t="shared" si="73"/>
        <v>512</v>
      </c>
      <c r="Z93" s="134">
        <f t="shared" si="74"/>
        <v>384</v>
      </c>
      <c r="AA93" s="134">
        <f t="shared" si="75"/>
        <v>128</v>
      </c>
      <c r="AB93" s="134">
        <f t="shared" si="76"/>
        <v>806848</v>
      </c>
      <c r="AC93" s="134">
        <f t="shared" si="77"/>
        <v>5.4097647092987491E-2</v>
      </c>
      <c r="AD93" s="22"/>
      <c r="AE93" s="22">
        <f t="shared" si="78"/>
        <v>551.72413793103453</v>
      </c>
      <c r="AF93" s="22">
        <f t="shared" si="79"/>
        <v>1706.6666666666667</v>
      </c>
      <c r="AG93" s="22">
        <f t="shared" si="80"/>
        <v>3200</v>
      </c>
      <c r="AH93" s="22" t="e">
        <f t="shared" si="81"/>
        <v>#DIV/0!</v>
      </c>
      <c r="AK93" s="131"/>
      <c r="AL93" s="131">
        <f>基础状态预期!D99</f>
        <v>43792</v>
      </c>
      <c r="AM93" s="152">
        <f>求节点(信息索引!$E$4:$E$163,信息索引!$AY$4:$AY$163,$AL93)*$AM$4</f>
        <v>2982931.9512293143</v>
      </c>
      <c r="AN93" s="131">
        <f t="shared" si="82"/>
        <v>70287.075642046053</v>
      </c>
      <c r="AO93" s="123">
        <f t="shared" ref="AO93:AP93" si="108">AO48</f>
        <v>0</v>
      </c>
      <c r="AP93" s="123">
        <f t="shared" si="108"/>
        <v>1</v>
      </c>
      <c r="AQ93" s="131">
        <f t="shared" si="84"/>
        <v>171.23957510045329</v>
      </c>
      <c r="AR93" s="131">
        <f t="shared" si="85"/>
        <v>83.628629700221367</v>
      </c>
      <c r="AS93" s="131">
        <f t="shared" si="86"/>
        <v>20.070871128053128</v>
      </c>
      <c r="AT93" s="131">
        <f t="shared" si="87"/>
        <v>3.8230230720101201</v>
      </c>
      <c r="AU93" s="131">
        <f>SUM(AQ$56:AQ93)</f>
        <v>7248.5641977099567</v>
      </c>
      <c r="AV93" s="131">
        <f>SUM(AR$56:AR93)</f>
        <v>3549.1377225699775</v>
      </c>
      <c r="AW93" s="131">
        <f>SUM(AS$56:AS93)</f>
        <v>877.99798132345995</v>
      </c>
      <c r="AX93" s="131">
        <f>SUM(AT$56:AT93)</f>
        <v>154.75917362986613</v>
      </c>
      <c r="AY93" s="38"/>
      <c r="AZ93" s="27">
        <v>83</v>
      </c>
      <c r="BA93" s="45" t="e">
        <f>#REF!/'[1]资源-钻石'!L86</f>
        <v>#REF!</v>
      </c>
      <c r="BB93" s="45" t="e">
        <f>#REF!/'[1]资源-钻石'!M86</f>
        <v>#REF!</v>
      </c>
      <c r="BC93" s="45" t="e">
        <f>#REF!/'[1]资源-钻石'!N86</f>
        <v>#REF!</v>
      </c>
      <c r="BD93" s="45" t="e">
        <f>#REF!/'[1]资源-钻石'!O86</f>
        <v>#REF!</v>
      </c>
      <c r="BE93" s="45" t="e">
        <f>#REF!/'[1]资源-钻石'!P86</f>
        <v>#REF!</v>
      </c>
    </row>
    <row r="94" spans="10:57" x14ac:dyDescent="0.15">
      <c r="J94" s="27">
        <v>42</v>
      </c>
      <c r="K94" s="132">
        <f>基础状态预期!C100</f>
        <v>157.63974470288184</v>
      </c>
      <c r="L94" s="134">
        <f t="shared" si="68"/>
        <v>5</v>
      </c>
      <c r="M94" s="134">
        <f t="shared" si="69"/>
        <v>16</v>
      </c>
      <c r="N94" s="134">
        <f t="shared" si="70"/>
        <v>24</v>
      </c>
      <c r="O94" s="134">
        <f t="shared" si="71"/>
        <v>8</v>
      </c>
      <c r="P94" s="134">
        <f>IF(L94=0,0,求节点(战法升星!D$32:D$38,战法升星!$C$32:$C$38,MAX(AU94/C$5,1)))</f>
        <v>7</v>
      </c>
      <c r="Q94" s="134">
        <f>IF(M94=0,0,求节点(战法升星!E$32:E$38,战法升星!$C$32:$C$38,MAX(AV94/D$5,1)))</f>
        <v>7</v>
      </c>
      <c r="R94" s="134">
        <f>IF(N94=0,0,求节点(战法升星!F$32:F$38,战法升星!$C$32:$C$38,MAX(AW94/E$5,1)))</f>
        <v>7</v>
      </c>
      <c r="S94" s="134">
        <f>IF(O94=0,0,求节点(战法升星!G$32:G$38,战法升星!$C$32:$C$38,MAX(AX94/F$5,1)))</f>
        <v>7</v>
      </c>
      <c r="T94" s="134">
        <f>求节点(战法升星!$C$32:$C$38,战法升星!D$32:D$38,P94)</f>
        <v>64</v>
      </c>
      <c r="U94" s="134">
        <f>求节点(战法升星!$C$32:$C$38,战法升星!E$32:E$38,Q94)</f>
        <v>32</v>
      </c>
      <c r="V94" s="134">
        <f>求节点(战法升星!$C$32:$C$38,战法升星!F$32:F$38,R94)</f>
        <v>16</v>
      </c>
      <c r="W94" s="134">
        <f>求节点(战法升星!$C$32:$C$38,战法升星!G$32:G$38,S94)</f>
        <v>16</v>
      </c>
      <c r="X94" s="134">
        <f t="shared" si="72"/>
        <v>320</v>
      </c>
      <c r="Y94" s="134">
        <f t="shared" si="73"/>
        <v>512</v>
      </c>
      <c r="Z94" s="134">
        <f t="shared" si="74"/>
        <v>384</v>
      </c>
      <c r="AA94" s="134">
        <f t="shared" si="75"/>
        <v>128</v>
      </c>
      <c r="AB94" s="134">
        <f t="shared" si="76"/>
        <v>806848</v>
      </c>
      <c r="AC94" s="134">
        <f t="shared" si="77"/>
        <v>5.2400317893589468E-2</v>
      </c>
      <c r="AD94" s="22"/>
      <c r="AE94" s="22">
        <f t="shared" si="78"/>
        <v>551.72413793103453</v>
      </c>
      <c r="AF94" s="22">
        <f t="shared" si="79"/>
        <v>1706.6666666666667</v>
      </c>
      <c r="AG94" s="22">
        <f t="shared" si="80"/>
        <v>3200</v>
      </c>
      <c r="AH94" s="22" t="e">
        <f t="shared" si="81"/>
        <v>#DIV/0!</v>
      </c>
      <c r="AK94" s="131"/>
      <c r="AL94" s="131">
        <f>基础状态预期!D100</f>
        <v>55675</v>
      </c>
      <c r="AM94" s="152">
        <f>求节点(信息索引!$E$4:$E$163,信息索引!$AY$4:$AY$163,$AL94)*$AM$4</f>
        <v>3079553.8364423085</v>
      </c>
      <c r="AN94" s="131">
        <f t="shared" si="82"/>
        <v>96621.885212994181</v>
      </c>
      <c r="AO94" s="123">
        <f t="shared" ref="AO94:AP94" si="109">AO49</f>
        <v>0</v>
      </c>
      <c r="AP94" s="123">
        <f t="shared" si="109"/>
        <v>1</v>
      </c>
      <c r="AQ94" s="131">
        <f t="shared" si="84"/>
        <v>235.39876169467928</v>
      </c>
      <c r="AR94" s="131">
        <f t="shared" si="85"/>
        <v>114.96218594391313</v>
      </c>
      <c r="AS94" s="131">
        <f t="shared" si="86"/>
        <v>27.590924626539145</v>
      </c>
      <c r="AT94" s="131">
        <f t="shared" si="87"/>
        <v>5.2554142145788862</v>
      </c>
      <c r="AU94" s="131">
        <f>SUM(AQ$56:AQ94)</f>
        <v>7483.9629594046364</v>
      </c>
      <c r="AV94" s="131">
        <f>SUM(AR$56:AR94)</f>
        <v>3664.0999085138906</v>
      </c>
      <c r="AW94" s="131">
        <f>SUM(AS$56:AS94)</f>
        <v>905.58890594999912</v>
      </c>
      <c r="AX94" s="131">
        <f>SUM(AT$56:AT94)</f>
        <v>160.014587844445</v>
      </c>
      <c r="AY94" s="38"/>
      <c r="AZ94" s="27">
        <v>84</v>
      </c>
      <c r="BA94" s="45" t="e">
        <f>#REF!/'[1]资源-钻石'!L87</f>
        <v>#REF!</v>
      </c>
      <c r="BB94" s="45" t="e">
        <f>#REF!/'[1]资源-钻石'!M87</f>
        <v>#REF!</v>
      </c>
      <c r="BC94" s="45" t="e">
        <f>#REF!/'[1]资源-钻石'!N87</f>
        <v>#REF!</v>
      </c>
      <c r="BD94" s="45" t="e">
        <f>#REF!/'[1]资源-钻石'!O87</f>
        <v>#REF!</v>
      </c>
      <c r="BE94" s="45" t="e">
        <f>#REF!/'[1]资源-钻石'!P87</f>
        <v>#REF!</v>
      </c>
    </row>
    <row r="95" spans="10:57" x14ac:dyDescent="0.15">
      <c r="J95" s="27">
        <v>43</v>
      </c>
      <c r="AC95" s="22"/>
      <c r="AD95" s="22"/>
      <c r="AE95" s="22"/>
      <c r="AF95" s="22"/>
      <c r="AG95" s="22"/>
      <c r="AH95" s="22"/>
      <c r="AI95" s="22"/>
      <c r="AK95" s="38"/>
      <c r="AM95" s="38"/>
      <c r="AU95" s="38"/>
      <c r="AV95" s="38"/>
      <c r="AW95" s="38"/>
      <c r="AX95" s="38"/>
      <c r="AY95" s="38"/>
      <c r="AZ95" s="27">
        <v>85</v>
      </c>
      <c r="BA95" s="45" t="e">
        <f>#REF!/'[1]资源-钻石'!L88</f>
        <v>#REF!</v>
      </c>
      <c r="BB95" s="45" t="e">
        <f>#REF!/'[1]资源-钻石'!M88</f>
        <v>#REF!</v>
      </c>
      <c r="BC95" s="45" t="e">
        <f>#REF!/'[1]资源-钻石'!N88</f>
        <v>#REF!</v>
      </c>
      <c r="BD95" s="45" t="e">
        <f>#REF!/'[1]资源-钻石'!O88</f>
        <v>#REF!</v>
      </c>
      <c r="BE95" s="45" t="e">
        <f>#REF!/'[1]资源-钻石'!P88</f>
        <v>#REF!</v>
      </c>
    </row>
    <row r="96" spans="10:57" x14ac:dyDescent="0.15">
      <c r="J96" s="27">
        <v>44</v>
      </c>
      <c r="AC96" s="22"/>
      <c r="AD96" s="22"/>
      <c r="AE96" s="22"/>
      <c r="AF96" s="22"/>
      <c r="AG96" s="22"/>
      <c r="AH96" s="22"/>
      <c r="AI96" s="22"/>
      <c r="AK96" s="38"/>
      <c r="AM96" s="38"/>
      <c r="AU96" s="38"/>
      <c r="AV96" s="38"/>
      <c r="AW96" s="38"/>
      <c r="AX96" s="38"/>
      <c r="AY96" s="38"/>
      <c r="AZ96" s="27">
        <v>86</v>
      </c>
      <c r="BA96" s="45" t="e">
        <f>#REF!/'[1]资源-钻石'!L89</f>
        <v>#REF!</v>
      </c>
      <c r="BB96" s="45" t="e">
        <f>#REF!/'[1]资源-钻石'!M89</f>
        <v>#REF!</v>
      </c>
      <c r="BC96" s="45" t="e">
        <f>#REF!/'[1]资源-钻石'!N89</f>
        <v>#REF!</v>
      </c>
      <c r="BD96" s="45" t="e">
        <f>#REF!/'[1]资源-钻石'!O89</f>
        <v>#REF!</v>
      </c>
      <c r="BE96" s="45" t="e">
        <f>#REF!/'[1]资源-钻石'!P89</f>
        <v>#REF!</v>
      </c>
    </row>
    <row r="97" spans="10:57" x14ac:dyDescent="0.15">
      <c r="J97" s="27">
        <v>45</v>
      </c>
      <c r="AC97" s="22"/>
      <c r="AD97" s="22"/>
      <c r="AE97" s="22"/>
      <c r="AF97" s="22"/>
      <c r="AG97" s="22"/>
      <c r="AH97" s="22"/>
      <c r="AI97" s="22"/>
      <c r="AK97" s="38"/>
      <c r="AM97" s="38"/>
      <c r="AU97" s="38"/>
      <c r="AV97" s="38"/>
      <c r="AW97" s="38"/>
      <c r="AX97" s="38"/>
      <c r="AY97" s="38"/>
      <c r="AZ97" s="27">
        <v>87</v>
      </c>
      <c r="BA97" s="45" t="e">
        <f>#REF!/'[1]资源-钻石'!L90</f>
        <v>#REF!</v>
      </c>
      <c r="BB97" s="45" t="e">
        <f>#REF!/'[1]资源-钻石'!M90</f>
        <v>#REF!</v>
      </c>
      <c r="BC97" s="45" t="e">
        <f>#REF!/'[1]资源-钻石'!N90</f>
        <v>#REF!</v>
      </c>
      <c r="BD97" s="45" t="e">
        <f>#REF!/'[1]资源-钻石'!O90</f>
        <v>#REF!</v>
      </c>
      <c r="BE97" s="45" t="e">
        <f>#REF!/'[1]资源-钻石'!P90</f>
        <v>#REF!</v>
      </c>
    </row>
    <row r="98" spans="10:57" x14ac:dyDescent="0.15">
      <c r="J98" s="27">
        <v>1</v>
      </c>
      <c r="AC98" s="22"/>
      <c r="AD98" s="22"/>
      <c r="AE98" s="22"/>
      <c r="AF98" s="22"/>
      <c r="AG98" s="22"/>
      <c r="AH98" s="22"/>
      <c r="AI98" s="22"/>
      <c r="AK98" s="19"/>
      <c r="AM98" s="19"/>
      <c r="AU98" s="19"/>
      <c r="AV98" s="19"/>
      <c r="AX98" s="19"/>
      <c r="AY98" s="38"/>
      <c r="AZ98" s="27">
        <v>88</v>
      </c>
      <c r="BA98" s="45" t="e">
        <f>#REF!/'[1]资源-钻石'!L91</f>
        <v>#REF!</v>
      </c>
      <c r="BB98" s="45" t="e">
        <f>#REF!/'[1]资源-钻石'!M91</f>
        <v>#REF!</v>
      </c>
      <c r="BC98" s="45" t="e">
        <f>#REF!/'[1]资源-钻石'!N91</f>
        <v>#REF!</v>
      </c>
      <c r="BD98" s="45" t="e">
        <f>#REF!/'[1]资源-钻石'!O91</f>
        <v>#REF!</v>
      </c>
      <c r="BE98" s="45" t="e">
        <f>#REF!/'[1]资源-钻石'!P91</f>
        <v>#REF!</v>
      </c>
    </row>
    <row r="99" spans="10:57" x14ac:dyDescent="0.15">
      <c r="J99" s="27">
        <v>2</v>
      </c>
      <c r="K99" s="43" t="s">
        <v>98</v>
      </c>
      <c r="L99" s="174" t="s">
        <v>95</v>
      </c>
      <c r="M99" s="174"/>
      <c r="N99" s="174"/>
      <c r="O99" s="174"/>
      <c r="P99" s="168" t="s">
        <v>22</v>
      </c>
      <c r="Q99" s="169"/>
      <c r="R99" s="169"/>
      <c r="S99" s="170"/>
      <c r="T99" s="174" t="s">
        <v>116</v>
      </c>
      <c r="U99" s="174"/>
      <c r="V99" s="174"/>
      <c r="W99" s="174"/>
      <c r="X99" s="174" t="s">
        <v>117</v>
      </c>
      <c r="Y99" s="174"/>
      <c r="Z99" s="174"/>
      <c r="AA99" s="174"/>
      <c r="AB99" s="22"/>
      <c r="AC99" s="22"/>
      <c r="AD99" s="22"/>
      <c r="AE99" s="22"/>
      <c r="AF99" s="22"/>
      <c r="AG99" s="22"/>
      <c r="AH99" s="22"/>
      <c r="AI99" s="22"/>
      <c r="AK99" s="49"/>
      <c r="AM99" s="49"/>
      <c r="AO99" s="159" t="s">
        <v>171</v>
      </c>
      <c r="AP99" s="159"/>
      <c r="AQ99" s="159" t="s">
        <v>176</v>
      </c>
      <c r="AR99" s="159"/>
      <c r="AS99" s="159"/>
      <c r="AT99" s="159"/>
      <c r="AU99" s="159" t="s">
        <v>115</v>
      </c>
      <c r="AV99" s="159"/>
      <c r="AW99" s="159"/>
      <c r="AX99" s="159"/>
      <c r="AY99" s="19"/>
      <c r="AZ99" s="27">
        <v>89</v>
      </c>
      <c r="BA99" s="45" t="e">
        <f>#REF!/'[1]资源-钻石'!L92</f>
        <v>#REF!</v>
      </c>
      <c r="BB99" s="45" t="e">
        <f>#REF!/'[1]资源-钻石'!M92</f>
        <v>#REF!</v>
      </c>
      <c r="BC99" s="45" t="e">
        <f>#REF!/'[1]资源-钻石'!N92</f>
        <v>#REF!</v>
      </c>
      <c r="BD99" s="45" t="e">
        <f>#REF!/'[1]资源-钻石'!O92</f>
        <v>#REF!</v>
      </c>
      <c r="BE99" s="45" t="e">
        <f>#REF!/'[1]资源-钻石'!P92</f>
        <v>#REF!</v>
      </c>
    </row>
    <row r="100" spans="10:57" x14ac:dyDescent="0.15">
      <c r="J100" s="27">
        <v>3</v>
      </c>
      <c r="K100" s="41" t="s">
        <v>161</v>
      </c>
      <c r="L100" s="41" t="s">
        <v>94</v>
      </c>
      <c r="M100" s="41" t="s">
        <v>93</v>
      </c>
      <c r="N100" s="41" t="s">
        <v>92</v>
      </c>
      <c r="O100" s="41" t="s">
        <v>184</v>
      </c>
      <c r="P100" s="48" t="s">
        <v>94</v>
      </c>
      <c r="Q100" s="48" t="s">
        <v>93</v>
      </c>
      <c r="R100" s="48" t="s">
        <v>92</v>
      </c>
      <c r="S100" s="48" t="s">
        <v>184</v>
      </c>
      <c r="T100" s="48" t="s">
        <v>94</v>
      </c>
      <c r="U100" s="48" t="s">
        <v>93</v>
      </c>
      <c r="V100" s="48" t="s">
        <v>92</v>
      </c>
      <c r="W100" s="48" t="s">
        <v>184</v>
      </c>
      <c r="X100" s="48" t="s">
        <v>94</v>
      </c>
      <c r="Y100" s="48" t="s">
        <v>93</v>
      </c>
      <c r="Z100" s="48" t="s">
        <v>92</v>
      </c>
      <c r="AA100" s="48" t="s">
        <v>184</v>
      </c>
      <c r="AB100" s="48" t="s">
        <v>101</v>
      </c>
      <c r="AC100" s="50" t="s">
        <v>90</v>
      </c>
      <c r="AD100" s="22"/>
      <c r="AF100" s="22"/>
      <c r="AG100" s="22"/>
      <c r="AH100" s="22"/>
      <c r="AI100" s="22"/>
      <c r="AK100" s="49"/>
      <c r="AL100" s="117" t="s">
        <v>175</v>
      </c>
      <c r="AM100" s="49" t="s">
        <v>114</v>
      </c>
      <c r="AN100" s="117" t="s">
        <v>172</v>
      </c>
      <c r="AO100" s="117" t="s">
        <v>173</v>
      </c>
      <c r="AP100" s="117" t="s">
        <v>174</v>
      </c>
      <c r="AQ100" s="117" t="s">
        <v>29</v>
      </c>
      <c r="AR100" s="117" t="s">
        <v>30</v>
      </c>
      <c r="AS100" s="117" t="s">
        <v>31</v>
      </c>
      <c r="AT100" s="117" t="s">
        <v>184</v>
      </c>
      <c r="AU100" s="117" t="s">
        <v>29</v>
      </c>
      <c r="AV100" s="117" t="s">
        <v>30</v>
      </c>
      <c r="AW100" s="117" t="s">
        <v>31</v>
      </c>
      <c r="AX100" s="117" t="s">
        <v>184</v>
      </c>
      <c r="AY100" s="32"/>
      <c r="AZ100" s="27">
        <v>90</v>
      </c>
      <c r="BA100" s="45" t="e">
        <f>#REF!/'[1]资源-钻石'!L93</f>
        <v>#REF!</v>
      </c>
      <c r="BB100" s="45" t="e">
        <f>#REF!/'[1]资源-钻石'!M93</f>
        <v>#REF!</v>
      </c>
      <c r="BC100" s="45" t="e">
        <f>#REF!/'[1]资源-钻石'!N93</f>
        <v>#REF!</v>
      </c>
      <c r="BD100" s="45" t="e">
        <f>#REF!/'[1]资源-钻石'!O93</f>
        <v>#REF!</v>
      </c>
      <c r="BE100" s="45" t="e">
        <f>#REF!/'[1]资源-钻石'!P93</f>
        <v>#REF!</v>
      </c>
    </row>
    <row r="101" spans="10:57" x14ac:dyDescent="0.15">
      <c r="J101" s="27">
        <v>4</v>
      </c>
      <c r="K101" s="62">
        <f>基础状态预期!C107</f>
        <v>10.099965341977441</v>
      </c>
      <c r="L101" s="64">
        <f t="shared" ref="L101:L116" si="110">MIN(ROUND(AU101,0),C$5)</f>
        <v>5</v>
      </c>
      <c r="M101" s="64">
        <f t="shared" ref="M101:M116" si="111">MIN(ROUND(AV101,0),D$5)</f>
        <v>5</v>
      </c>
      <c r="N101" s="64">
        <f t="shared" ref="N101:N116" si="112">MIN(ROUND(AW101,0),E$5)</f>
        <v>2</v>
      </c>
      <c r="O101" s="64">
        <f t="shared" ref="O101:O116" si="113">MIN(ROUND(AX101,0),F$5)</f>
        <v>0</v>
      </c>
      <c r="P101" s="64">
        <f>IF(L101=0,0,求节点(战法升星!D$32:D$38,战法升星!$C$32:$C$38,MAX(AU101/C$5,1)))</f>
        <v>1.9996891756225967</v>
      </c>
      <c r="Q101" s="64">
        <f>IF(M101=0,0,求节点(战法升星!E$32:E$38,战法升星!$C$32:$C$38,MAX(AV101/D$5,1)))</f>
        <v>2</v>
      </c>
      <c r="R101" s="64">
        <f>IF(N101=0,0,求节点(战法升星!F$32:F$38,战法升星!$C$32:$C$38,MAX(AW101/E$5,1)))</f>
        <v>3</v>
      </c>
      <c r="S101" s="64">
        <f>IF(O101=0,0,求节点(战法升星!G$32:G$38,战法升星!$C$32:$C$38,MAX(AX101/F$5,1)))</f>
        <v>0</v>
      </c>
      <c r="T101" s="64">
        <f>求节点(战法升星!$C$32:$C$38,战法升星!D$32:D$38,P101)</f>
        <v>1.9996891756225967</v>
      </c>
      <c r="U101" s="64">
        <f>求节点(战法升星!$C$32:$C$38,战法升星!E$32:E$38,Q101)</f>
        <v>1</v>
      </c>
      <c r="V101" s="64">
        <f>求节点(战法升星!$C$32:$C$38,战法升星!F$32:F$38,R101)</f>
        <v>1</v>
      </c>
      <c r="W101" s="64">
        <f>求节点(战法升星!$C$32:$C$38,战法升星!G$32:G$38,S101)</f>
        <v>0</v>
      </c>
      <c r="X101" s="64">
        <f>IF(L101=0,0,同名需求(L101,T101,C$5))</f>
        <v>9.9984458781129835</v>
      </c>
      <c r="Y101" s="64">
        <f>IF(M101=0,0,同名需求(M101,U101,D$5))</f>
        <v>5</v>
      </c>
      <c r="Z101" s="64">
        <f>IF(N101=0,0,同名需求(N101,V101,E$5))</f>
        <v>2</v>
      </c>
      <c r="AA101" s="64">
        <f>IF(O101=0,0,同名需求(O101,W101,F$5))</f>
        <v>0</v>
      </c>
      <c r="AB101" s="120">
        <f>MAX(X101/C$4,Y101/D$4,Z101/E$4)*$C$7</f>
        <v>4346.5657650127723</v>
      </c>
      <c r="AC101" s="110">
        <f>AB101/AM101*$AM$4</f>
        <v>0.2</v>
      </c>
      <c r="AD101" s="22"/>
      <c r="AE101" s="22">
        <f>X101/C$4</f>
        <v>17.238699789849974</v>
      </c>
      <c r="AF101" s="22">
        <f t="shared" ref="AF101:AF116" si="114">Y101/D$4</f>
        <v>16.666666666666668</v>
      </c>
      <c r="AG101" s="22">
        <f t="shared" ref="AG101:AG116" si="115">Z101/E$4</f>
        <v>16.666666666666668</v>
      </c>
      <c r="AH101" s="22" t="e">
        <f t="shared" ref="AH101:AH116" si="116">AA101/F$4</f>
        <v>#DIV/0!</v>
      </c>
      <c r="AK101" s="63"/>
      <c r="AL101" s="117">
        <f>基础状态预期!D107</f>
        <v>0.7</v>
      </c>
      <c r="AM101" s="152">
        <f>求节点(信息索引!$F$4:$F$163,信息索引!$AZ$4:$AZ$163,$AL101)*$AM$4</f>
        <v>4346.5657650127723</v>
      </c>
      <c r="AN101" s="117">
        <f>AM101</f>
        <v>4346.5657650127723</v>
      </c>
      <c r="AO101" s="123">
        <f t="shared" ref="AO101:AP116" si="117">AO56</f>
        <v>1</v>
      </c>
      <c r="AP101" s="123">
        <f t="shared" si="117"/>
        <v>0</v>
      </c>
      <c r="AQ101" s="117">
        <f>$AN101*($AO101*C$4+$AP101*C$23)/$C$7</f>
        <v>9.9984458781129835</v>
      </c>
      <c r="AR101" s="117">
        <f t="shared" ref="AR101:AR116" si="118">$AN101*($AO101*D$4+$AP101*D$23)/$C$7</f>
        <v>5.1716099369549919</v>
      </c>
      <c r="AS101" s="117">
        <f t="shared" ref="AS101:AS116" si="119">$AN101*($AO101*E$4+$AP101*E$23)/$C$7</f>
        <v>2.0686439747819971</v>
      </c>
      <c r="AT101" s="117">
        <f t="shared" ref="AT101:AT116" si="120">$AN101*($AO101*F$4+$AP101*F$23)/$C$7</f>
        <v>0</v>
      </c>
      <c r="AU101" s="117">
        <f>SUM(AQ$101:AQ101)</f>
        <v>9.9984458781129835</v>
      </c>
      <c r="AV101" s="117">
        <f>SUM(AR$101:AR101)</f>
        <v>5.1716099369549919</v>
      </c>
      <c r="AW101" s="117">
        <f>SUM(AS$101:AS101)</f>
        <v>2.0686439747819971</v>
      </c>
      <c r="AX101" s="117">
        <f>SUM(AT$101:AT101)</f>
        <v>0</v>
      </c>
      <c r="AY101" s="32"/>
      <c r="AZ101" s="27">
        <v>91</v>
      </c>
      <c r="BA101" s="45" t="e">
        <f>#REF!/'[1]资源-钻石'!L94</f>
        <v>#REF!</v>
      </c>
      <c r="BB101" s="45" t="e">
        <f>#REF!/'[1]资源-钻石'!M94</f>
        <v>#REF!</v>
      </c>
      <c r="BC101" s="45" t="e">
        <f>#REF!/'[1]资源-钻石'!N94</f>
        <v>#REF!</v>
      </c>
      <c r="BD101" s="45" t="e">
        <f>#REF!/'[1]资源-钻石'!O94</f>
        <v>#REF!</v>
      </c>
      <c r="BE101" s="45" t="e">
        <f>#REF!/'[1]资源-钻石'!P94</f>
        <v>#REF!</v>
      </c>
    </row>
    <row r="102" spans="10:57" x14ac:dyDescent="0.15">
      <c r="J102" s="27">
        <v>5</v>
      </c>
      <c r="K102" s="62">
        <f>基础状态预期!C108</f>
        <v>19.800198258084681</v>
      </c>
      <c r="L102" s="64">
        <f t="shared" si="110"/>
        <v>5</v>
      </c>
      <c r="M102" s="64">
        <f t="shared" si="111"/>
        <v>12</v>
      </c>
      <c r="N102" s="64">
        <f t="shared" si="112"/>
        <v>5</v>
      </c>
      <c r="O102" s="64">
        <f t="shared" si="113"/>
        <v>0</v>
      </c>
      <c r="P102" s="149">
        <f>IF(L102=0,0,求节点(战法升星!D$32:D$38,战法升星!$C$32:$C$38,MAX(AU102/C$5,1)))</f>
        <v>3.1574515952102331</v>
      </c>
      <c r="Q102" s="149">
        <f>IF(M102=0,0,求节点(战法升星!E$32:E$38,战法升星!$C$32:$C$38,MAX(AV102/D$5,1)))</f>
        <v>2</v>
      </c>
      <c r="R102" s="149">
        <f>IF(N102=0,0,求节点(战法升星!F$32:F$38,战法升星!$C$32:$C$38,MAX(AW102/E$5,1)))</f>
        <v>3</v>
      </c>
      <c r="S102" s="149">
        <f>IF(O102=0,0,求节点(战法升星!G$32:G$38,战法升星!$C$32:$C$38,MAX(AX102/F$5,1)))</f>
        <v>0</v>
      </c>
      <c r="T102" s="64">
        <f>求节点(战法升星!$C$32:$C$38,战法升星!D$32:D$38,P102)</f>
        <v>4.6298063808409324</v>
      </c>
      <c r="U102" s="64">
        <f>求节点(战法升星!$C$32:$C$38,战法升星!E$32:E$38,Q102)</f>
        <v>1</v>
      </c>
      <c r="V102" s="64">
        <f>求节点(战法升星!$C$32:$C$38,战法升星!F$32:F$38,R102)</f>
        <v>1</v>
      </c>
      <c r="W102" s="64">
        <f>求节点(战法升星!$C$32:$C$38,战法升星!G$32:G$38,S102)</f>
        <v>0</v>
      </c>
      <c r="X102" s="64">
        <f t="shared" ref="X102:X116" si="121">IF(L102=0,0,同名需求(L102,T102,C$5))</f>
        <v>23.149031904204662</v>
      </c>
      <c r="Y102" s="64">
        <f t="shared" ref="Y102:Y116" si="122">IF(M102=0,0,同名需求(M102,U102,D$5))</f>
        <v>12</v>
      </c>
      <c r="Z102" s="64">
        <f t="shared" ref="Z102:Z116" si="123">IF(N102=0,0,同名需求(N102,V102,E$5))</f>
        <v>5</v>
      </c>
      <c r="AA102" s="64">
        <f t="shared" ref="AA102:AA116" si="124">IF(O102=0,0,同名需求(O102,W102,F$5))</f>
        <v>0</v>
      </c>
      <c r="AB102" s="120">
        <f t="shared" ref="AB102:AB116" si="125">MAX(X102/C$4,Y102/D$4,Z102/E$4)*$C$7</f>
        <v>10505.833333333334</v>
      </c>
      <c r="AC102" s="110">
        <f t="shared" ref="AC102:AC116" si="126">AB102/AM102*$AM$4</f>
        <v>0.20879202868330032</v>
      </c>
      <c r="AD102" s="22"/>
      <c r="AE102" s="22">
        <f t="shared" ref="AE102:AE116" si="127">X102/C$4</f>
        <v>39.912123972766665</v>
      </c>
      <c r="AF102" s="22">
        <f t="shared" si="114"/>
        <v>40</v>
      </c>
      <c r="AG102" s="22">
        <f t="shared" si="115"/>
        <v>41.666666666666671</v>
      </c>
      <c r="AH102" s="22" t="e">
        <f t="shared" si="116"/>
        <v>#DIV/0!</v>
      </c>
      <c r="AK102" s="63"/>
      <c r="AL102" s="117">
        <f>基础状态预期!D108</f>
        <v>2.0999999999999996</v>
      </c>
      <c r="AM102" s="152">
        <f>求节点(信息索引!$F$4:$F$163,信息索引!$AZ$4:$AZ$163,$AL102)*$AM$4</f>
        <v>10063.442938493385</v>
      </c>
      <c r="AN102" s="117">
        <f>AM102-AM101</f>
        <v>5716.8771734806123</v>
      </c>
      <c r="AO102" s="123">
        <f t="shared" si="117"/>
        <v>1</v>
      </c>
      <c r="AP102" s="123">
        <f t="shared" si="117"/>
        <v>0</v>
      </c>
      <c r="AQ102" s="117">
        <f t="shared" ref="AQ102:AQ116" si="128">$AN102*($AO102*C$4+$AP102*C$23)/$C$7</f>
        <v>13.150586026091677</v>
      </c>
      <c r="AR102" s="117">
        <f t="shared" si="118"/>
        <v>6.8020272548750054</v>
      </c>
      <c r="AS102" s="117">
        <f t="shared" si="119"/>
        <v>2.720810901950002</v>
      </c>
      <c r="AT102" s="117">
        <f t="shared" si="120"/>
        <v>0</v>
      </c>
      <c r="AU102" s="117">
        <f>SUM(AQ$101:AQ102)</f>
        <v>23.149031904204662</v>
      </c>
      <c r="AV102" s="117">
        <f>SUM(AR$101:AR102)</f>
        <v>11.973637191829997</v>
      </c>
      <c r="AW102" s="117">
        <f>SUM(AS$101:AS102)</f>
        <v>4.7894548767319991</v>
      </c>
      <c r="AX102" s="117">
        <f>SUM(AT$101:AT102)</f>
        <v>0</v>
      </c>
      <c r="AY102" s="19"/>
      <c r="AZ102" s="27">
        <v>92</v>
      </c>
      <c r="BA102" s="45" t="e">
        <f>#REF!/'[1]资源-钻石'!L95</f>
        <v>#REF!</v>
      </c>
      <c r="BB102" s="45" t="e">
        <f>#REF!/'[1]资源-钻石'!M95</f>
        <v>#REF!</v>
      </c>
      <c r="BC102" s="45" t="e">
        <f>#REF!/'[1]资源-钻石'!N95</f>
        <v>#REF!</v>
      </c>
      <c r="BD102" s="45" t="e">
        <f>#REF!/'[1]资源-钻石'!O95</f>
        <v>#REF!</v>
      </c>
      <c r="BE102" s="45" t="e">
        <f>#REF!/'[1]资源-钻石'!P95</f>
        <v>#REF!</v>
      </c>
    </row>
    <row r="103" spans="10:57" x14ac:dyDescent="0.15">
      <c r="J103" s="27">
        <v>6</v>
      </c>
      <c r="K103" s="62">
        <f>基础状态预期!C109</f>
        <v>27.769105021676069</v>
      </c>
      <c r="L103" s="64">
        <f t="shared" si="110"/>
        <v>5</v>
      </c>
      <c r="M103" s="64">
        <f t="shared" si="111"/>
        <v>16</v>
      </c>
      <c r="N103" s="64">
        <f t="shared" si="112"/>
        <v>8</v>
      </c>
      <c r="O103" s="64">
        <f t="shared" si="113"/>
        <v>0</v>
      </c>
      <c r="P103" s="149">
        <f>IF(L103=0,0,求节点(战法升星!D$32:D$38,战法升星!$C$32:$C$38,MAX(AU103/C$5,1)))</f>
        <v>4.0018537377071812</v>
      </c>
      <c r="Q103" s="149">
        <f>IF(M103=0,0,求节点(战法升星!E$32:E$38,战法升星!$C$32:$C$38,MAX(AV103/D$5,1)))</f>
        <v>2.2955005228972167</v>
      </c>
      <c r="R103" s="149">
        <f>IF(N103=0,0,求节点(战法升星!F$32:F$38,战法升星!$C$32:$C$38,MAX(AW103/E$5,1)))</f>
        <v>3</v>
      </c>
      <c r="S103" s="149">
        <f>IF(O103=0,0,求节点(战法升星!G$32:G$38,战法升星!$C$32:$C$38,MAX(AX103/F$5,1)))</f>
        <v>0</v>
      </c>
      <c r="T103" s="64">
        <f>求节点(战法升星!$C$32:$C$38,战法升星!D$32:D$38,P103)</f>
        <v>8.0148299016574498</v>
      </c>
      <c r="U103" s="64">
        <f>求节点(战法升星!$C$32:$C$38,战法升星!E$32:E$38,Q103)</f>
        <v>1.2955005228972167</v>
      </c>
      <c r="V103" s="64">
        <f>求节点(战法升星!$C$32:$C$38,战法升星!F$32:F$38,R103)</f>
        <v>1</v>
      </c>
      <c r="W103" s="64">
        <f>求节点(战法升星!$C$32:$C$38,战法升星!G$32:G$38,S103)</f>
        <v>0</v>
      </c>
      <c r="X103" s="64">
        <f t="shared" si="121"/>
        <v>40.074149508287249</v>
      </c>
      <c r="Y103" s="64">
        <f t="shared" si="122"/>
        <v>20.728008366355468</v>
      </c>
      <c r="Z103" s="64">
        <f t="shared" si="123"/>
        <v>8</v>
      </c>
      <c r="AA103" s="64">
        <f t="shared" si="124"/>
        <v>0</v>
      </c>
      <c r="AB103" s="120">
        <f t="shared" si="125"/>
        <v>17421.200098309564</v>
      </c>
      <c r="AC103" s="110">
        <f t="shared" si="126"/>
        <v>0.20000000000000009</v>
      </c>
      <c r="AD103" s="22"/>
      <c r="AE103" s="22">
        <f t="shared" si="127"/>
        <v>69.093361221184921</v>
      </c>
      <c r="AF103" s="22">
        <f t="shared" si="114"/>
        <v>69.093361221184892</v>
      </c>
      <c r="AG103" s="22">
        <f t="shared" si="115"/>
        <v>66.666666666666671</v>
      </c>
      <c r="AH103" s="22" t="e">
        <f t="shared" si="116"/>
        <v>#DIV/0!</v>
      </c>
      <c r="AK103" s="63"/>
      <c r="AL103" s="117">
        <f>基础状态预期!D109</f>
        <v>4.1999999999999993</v>
      </c>
      <c r="AM103" s="152">
        <f>求节点(信息索引!$F$4:$F$163,信息索引!$AZ$4:$AZ$163,$AL103)*$AM$4</f>
        <v>17421.200098309557</v>
      </c>
      <c r="AN103" s="117">
        <f t="shared" ref="AN103:AN116" si="129">AM103-AM102</f>
        <v>7357.7571598161721</v>
      </c>
      <c r="AO103" s="123">
        <f t="shared" si="117"/>
        <v>1</v>
      </c>
      <c r="AP103" s="123">
        <f t="shared" si="117"/>
        <v>0</v>
      </c>
      <c r="AQ103" s="117">
        <f t="shared" si="128"/>
        <v>16.925117604082573</v>
      </c>
      <c r="AR103" s="117">
        <f t="shared" si="118"/>
        <v>8.7543711745254686</v>
      </c>
      <c r="AS103" s="117">
        <f t="shared" si="119"/>
        <v>3.5017484698101877</v>
      </c>
      <c r="AT103" s="117">
        <f t="shared" si="120"/>
        <v>0</v>
      </c>
      <c r="AU103" s="117">
        <f>SUM(AQ$101:AQ103)</f>
        <v>40.074149508287235</v>
      </c>
      <c r="AV103" s="117">
        <f>SUM(AR$101:AR103)</f>
        <v>20.728008366355468</v>
      </c>
      <c r="AW103" s="117">
        <f>SUM(AS$101:AS103)</f>
        <v>8.2912033465421864</v>
      </c>
      <c r="AX103" s="117">
        <f>SUM(AT$101:AT103)</f>
        <v>0</v>
      </c>
      <c r="AY103" s="19"/>
      <c r="AZ103" s="27">
        <v>93</v>
      </c>
      <c r="BA103" s="45" t="e">
        <f>#REF!/'[1]资源-钻石'!L96</f>
        <v>#REF!</v>
      </c>
      <c r="BB103" s="45" t="e">
        <f>#REF!/'[1]资源-钻石'!M96</f>
        <v>#REF!</v>
      </c>
      <c r="BC103" s="45" t="e">
        <f>#REF!/'[1]资源-钻石'!N96</f>
        <v>#REF!</v>
      </c>
      <c r="BD103" s="45" t="e">
        <f>#REF!/'[1]资源-钻石'!O96</f>
        <v>#REF!</v>
      </c>
      <c r="BE103" s="45" t="e">
        <f>#REF!/'[1]资源-钻石'!P96</f>
        <v>#REF!</v>
      </c>
    </row>
    <row r="104" spans="10:57" x14ac:dyDescent="0.15">
      <c r="J104" s="27">
        <v>7</v>
      </c>
      <c r="K104" s="62">
        <f>基础状态预期!C110</f>
        <v>34.192155176139416</v>
      </c>
      <c r="L104" s="64">
        <f t="shared" si="110"/>
        <v>5</v>
      </c>
      <c r="M104" s="64">
        <f t="shared" si="111"/>
        <v>16</v>
      </c>
      <c r="N104" s="64">
        <f t="shared" si="112"/>
        <v>13</v>
      </c>
      <c r="O104" s="64">
        <f t="shared" si="113"/>
        <v>0</v>
      </c>
      <c r="P104" s="149">
        <f>IF(L104=0,0,求节点(战法升星!D$32:D$38,战法升星!$C$32:$C$38,MAX(AU104/C$5,1)))</f>
        <v>4.5621164819573465</v>
      </c>
      <c r="Q104" s="149">
        <f>IF(M104=0,0,求节点(战法升星!E$32:E$38,战法升星!$C$32:$C$38,MAX(AV104/D$5,1)))</f>
        <v>3.0099891047138017</v>
      </c>
      <c r="R104" s="149">
        <f>IF(N104=0,0,求节点(战法升星!F$32:F$38,战法升星!$C$32:$C$38,MAX(AW104/E$5,1)))</f>
        <v>3</v>
      </c>
      <c r="S104" s="149">
        <f>IF(O104=0,0,求节点(战法升星!G$32:G$38,战法升星!$C$32:$C$38,MAX(AX104/F$5,1)))</f>
        <v>0</v>
      </c>
      <c r="T104" s="64">
        <f>求节点(战法升星!$C$32:$C$38,战法升星!D$32:D$38,P104)</f>
        <v>12.496931855658772</v>
      </c>
      <c r="U104" s="64">
        <f>求节点(战法升星!$C$32:$C$38,战法升星!E$32:E$38,Q104)</f>
        <v>2.0199782094276033</v>
      </c>
      <c r="V104" s="64">
        <f>求节点(战法升星!$C$32:$C$38,战法升星!F$32:F$38,R104)</f>
        <v>1</v>
      </c>
      <c r="W104" s="64">
        <f>求节点(战法升星!$C$32:$C$38,战法升星!G$32:G$38,S104)</f>
        <v>0</v>
      </c>
      <c r="X104" s="64">
        <f t="shared" si="121"/>
        <v>62.484659278293861</v>
      </c>
      <c r="Y104" s="64">
        <f t="shared" si="122"/>
        <v>32.319651350841653</v>
      </c>
      <c r="Z104" s="64">
        <f t="shared" si="123"/>
        <v>13</v>
      </c>
      <c r="AA104" s="64">
        <f t="shared" si="124"/>
        <v>0</v>
      </c>
      <c r="AB104" s="120">
        <f t="shared" si="125"/>
        <v>27315.166666666668</v>
      </c>
      <c r="AC104" s="110">
        <f t="shared" si="126"/>
        <v>0.20111603090763946</v>
      </c>
      <c r="AD104" s="22"/>
      <c r="AE104" s="22">
        <f t="shared" si="127"/>
        <v>107.73217116947218</v>
      </c>
      <c r="AF104" s="22">
        <f t="shared" si="114"/>
        <v>107.73217116947218</v>
      </c>
      <c r="AG104" s="22">
        <f t="shared" si="115"/>
        <v>108.33333333333334</v>
      </c>
      <c r="AH104" s="22" t="e">
        <f t="shared" si="116"/>
        <v>#DIV/0!</v>
      </c>
      <c r="AK104" s="63"/>
      <c r="AL104" s="117">
        <f>基础状态预期!D110</f>
        <v>7</v>
      </c>
      <c r="AM104" s="152">
        <f>求节点(信息索引!$F$4:$F$163,信息索引!$AZ$4:$AZ$163,$AL104)*$AM$4</f>
        <v>27163.58963867071</v>
      </c>
      <c r="AN104" s="117">
        <f t="shared" si="129"/>
        <v>9742.3895403611532</v>
      </c>
      <c r="AO104" s="123">
        <f t="shared" si="117"/>
        <v>1</v>
      </c>
      <c r="AP104" s="123">
        <f t="shared" si="117"/>
        <v>0</v>
      </c>
      <c r="AQ104" s="117">
        <f t="shared" si="128"/>
        <v>22.41050977000662</v>
      </c>
      <c r="AR104" s="117">
        <f t="shared" si="118"/>
        <v>11.591642984486183</v>
      </c>
      <c r="AS104" s="117">
        <f t="shared" si="119"/>
        <v>4.6366571937944725</v>
      </c>
      <c r="AT104" s="117">
        <f t="shared" si="120"/>
        <v>0</v>
      </c>
      <c r="AU104" s="117">
        <f>SUM(AQ$101:AQ104)</f>
        <v>62.484659278293854</v>
      </c>
      <c r="AV104" s="117">
        <f>SUM(AR$101:AR104)</f>
        <v>32.319651350841653</v>
      </c>
      <c r="AW104" s="117">
        <f>SUM(AS$101:AS104)</f>
        <v>12.92786054033666</v>
      </c>
      <c r="AX104" s="117">
        <f>SUM(AT$101:AT104)</f>
        <v>0</v>
      </c>
      <c r="AY104" s="19"/>
      <c r="AZ104" s="27">
        <v>94</v>
      </c>
      <c r="BA104" s="45" t="e">
        <f>#REF!/'[1]资源-钻石'!L97</f>
        <v>#REF!</v>
      </c>
      <c r="BB104" s="45" t="e">
        <f>#REF!/'[1]资源-钻石'!M97</f>
        <v>#REF!</v>
      </c>
      <c r="BC104" s="45" t="e">
        <f>#REF!/'[1]资源-钻石'!N97</f>
        <v>#REF!</v>
      </c>
      <c r="BD104" s="45" t="e">
        <f>#REF!/'[1]资源-钻石'!O97</f>
        <v>#REF!</v>
      </c>
      <c r="BE104" s="45" t="e">
        <f>#REF!/'[1]资源-钻石'!P97</f>
        <v>#REF!</v>
      </c>
    </row>
    <row r="105" spans="10:57" x14ac:dyDescent="0.15">
      <c r="J105" s="27">
        <v>8</v>
      </c>
      <c r="K105" s="62">
        <f>基础状态预期!C111</f>
        <v>39.631851677253941</v>
      </c>
      <c r="L105" s="64">
        <f t="shared" si="110"/>
        <v>5</v>
      </c>
      <c r="M105" s="64">
        <f t="shared" si="111"/>
        <v>16</v>
      </c>
      <c r="N105" s="64">
        <f t="shared" si="112"/>
        <v>18</v>
      </c>
      <c r="O105" s="64">
        <f t="shared" si="113"/>
        <v>0</v>
      </c>
      <c r="P105" s="149">
        <f>IF(L105=0,0,求节点(战法升星!D$32:D$38,战法升星!$C$32:$C$38,MAX(AU105/C$5,1)))</f>
        <v>5.057356635145104</v>
      </c>
      <c r="Q105" s="149">
        <f>IF(M105=0,0,求节点(战法升星!E$32:E$38,战法升星!$C$32:$C$38,MAX(AV105/D$5,1)))</f>
        <v>3.3672715109634965</v>
      </c>
      <c r="R105" s="149">
        <f>IF(N105=0,0,求节点(战法升星!F$32:F$38,战法升星!$C$32:$C$38,MAX(AW105/E$5,1)))</f>
        <v>3</v>
      </c>
      <c r="S105" s="149">
        <f>IF(O105=0,0,求节点(战法升星!G$32:G$38,战法升星!$C$32:$C$38,MAX(AX105/F$5,1)))</f>
        <v>0</v>
      </c>
      <c r="T105" s="64">
        <f>求节点(战法升星!$C$32:$C$38,战法升星!D$32:D$38,P105)</f>
        <v>16.917706162321664</v>
      </c>
      <c r="U105" s="64">
        <f>求节点(战法升星!$C$32:$C$38,战法升星!E$32:E$38,Q105)</f>
        <v>2.7345430219269931</v>
      </c>
      <c r="V105" s="64">
        <f>求节点(战法升星!$C$32:$C$38,战法升星!F$32:F$38,R105)</f>
        <v>1</v>
      </c>
      <c r="W105" s="64">
        <f>求节点(战法升星!$C$32:$C$38,战法升星!G$32:G$38,S105)</f>
        <v>0</v>
      </c>
      <c r="X105" s="64">
        <f t="shared" si="121"/>
        <v>84.588530811608322</v>
      </c>
      <c r="Y105" s="64">
        <f t="shared" si="122"/>
        <v>43.752688350831889</v>
      </c>
      <c r="Z105" s="64">
        <f t="shared" si="123"/>
        <v>18</v>
      </c>
      <c r="AA105" s="64">
        <f t="shared" si="124"/>
        <v>0</v>
      </c>
      <c r="AB105" s="120">
        <f t="shared" si="125"/>
        <v>37821</v>
      </c>
      <c r="AC105" s="110">
        <f t="shared" si="126"/>
        <v>0.20570164575564603</v>
      </c>
      <c r="AD105" s="22"/>
      <c r="AE105" s="22">
        <f t="shared" si="127"/>
        <v>145.84229450277297</v>
      </c>
      <c r="AF105" s="22">
        <f t="shared" si="114"/>
        <v>145.84229450277297</v>
      </c>
      <c r="AG105" s="22">
        <f t="shared" si="115"/>
        <v>150</v>
      </c>
      <c r="AH105" s="22" t="e">
        <f t="shared" si="116"/>
        <v>#DIV/0!</v>
      </c>
      <c r="AK105" s="63"/>
      <c r="AL105" s="117">
        <f>基础状态预期!D111</f>
        <v>10.5</v>
      </c>
      <c r="AM105" s="152">
        <f>求节点(信息索引!$F$4:$F$163,信息索引!$AZ$4:$AZ$163,$AL105)*$AM$4</f>
        <v>36772.67613592917</v>
      </c>
      <c r="AN105" s="117">
        <f t="shared" si="129"/>
        <v>9609.0864972584604</v>
      </c>
      <c r="AO105" s="123">
        <f t="shared" si="117"/>
        <v>1</v>
      </c>
      <c r="AP105" s="123">
        <f t="shared" si="117"/>
        <v>0</v>
      </c>
      <c r="AQ105" s="117">
        <f t="shared" si="128"/>
        <v>22.103871533314457</v>
      </c>
      <c r="AR105" s="117">
        <f t="shared" si="118"/>
        <v>11.433036999990236</v>
      </c>
      <c r="AS105" s="117">
        <f t="shared" si="119"/>
        <v>4.5732147999960944</v>
      </c>
      <c r="AT105" s="117">
        <f t="shared" si="120"/>
        <v>0</v>
      </c>
      <c r="AU105" s="117">
        <f>SUM(AQ$101:AQ105)</f>
        <v>84.588530811608308</v>
      </c>
      <c r="AV105" s="117">
        <f>SUM(AR$101:AR105)</f>
        <v>43.752688350831889</v>
      </c>
      <c r="AW105" s="117">
        <f>SUM(AS$101:AS105)</f>
        <v>17.501075340332754</v>
      </c>
      <c r="AX105" s="117">
        <f>SUM(AT$101:AT105)</f>
        <v>0</v>
      </c>
      <c r="AY105" s="19"/>
      <c r="AZ105" s="27">
        <v>95</v>
      </c>
      <c r="BA105" s="45" t="e">
        <f>#REF!/'[1]资源-钻石'!L98</f>
        <v>#REF!</v>
      </c>
      <c r="BB105" s="45" t="e">
        <f>#REF!/'[1]资源-钻石'!M98</f>
        <v>#REF!</v>
      </c>
      <c r="BC105" s="45" t="e">
        <f>#REF!/'[1]资源-钻石'!N98</f>
        <v>#REF!</v>
      </c>
      <c r="BD105" s="45" t="e">
        <f>#REF!/'[1]资源-钻石'!O98</f>
        <v>#REF!</v>
      </c>
      <c r="BE105" s="45" t="e">
        <f>#REF!/'[1]资源-钻石'!P98</f>
        <v>#REF!</v>
      </c>
    </row>
    <row r="106" spans="10:57" x14ac:dyDescent="0.15">
      <c r="J106" s="27">
        <v>9</v>
      </c>
      <c r="K106" s="62">
        <f>基础状态预期!C112</f>
        <v>43.484929789964411</v>
      </c>
      <c r="L106" s="64">
        <f t="shared" si="110"/>
        <v>5</v>
      </c>
      <c r="M106" s="64">
        <f t="shared" si="111"/>
        <v>16</v>
      </c>
      <c r="N106" s="64">
        <f t="shared" si="112"/>
        <v>22</v>
      </c>
      <c r="O106" s="64">
        <f t="shared" si="113"/>
        <v>0</v>
      </c>
      <c r="P106" s="149">
        <f>IF(L106=0,0,求节点(战法升星!D$32:D$38,战法升星!$C$32:$C$38,MAX(AU106/C$5,1)))</f>
        <v>5.3304728850654817</v>
      </c>
      <c r="Q106" s="149">
        <f>IF(M106=0,0,求节点(战法升星!E$32:E$38,战法升星!$C$32:$C$38,MAX(AV106/D$5,1)))</f>
        <v>3.7204390755157091</v>
      </c>
      <c r="R106" s="149">
        <f>IF(N106=0,0,求节点(战法升星!F$32:F$38,战法升星!$C$32:$C$38,MAX(AW106/E$5,1)))</f>
        <v>3</v>
      </c>
      <c r="S106" s="149">
        <f>IF(O106=0,0,求节点(战法升星!G$32:G$38,战法升星!$C$32:$C$38,MAX(AX106/F$5,1)))</f>
        <v>0</v>
      </c>
      <c r="T106" s="64">
        <f>求节点(战法升星!$C$32:$C$38,战法升星!D$32:D$38,P106)</f>
        <v>21.287566161047707</v>
      </c>
      <c r="U106" s="64">
        <f>求节点(战法升星!$C$32:$C$38,战法升星!E$32:E$38,Q106)</f>
        <v>3.4408781510314181</v>
      </c>
      <c r="V106" s="64">
        <f>求节点(战法升星!$C$32:$C$38,战法升星!F$32:F$38,R106)</f>
        <v>1</v>
      </c>
      <c r="W106" s="64">
        <f>求节点(战法升星!$C$32:$C$38,战法升星!G$32:G$38,S106)</f>
        <v>0</v>
      </c>
      <c r="X106" s="64">
        <f t="shared" si="121"/>
        <v>106.43783080523853</v>
      </c>
      <c r="Y106" s="64">
        <f t="shared" si="122"/>
        <v>55.05405041650269</v>
      </c>
      <c r="Z106" s="64">
        <f t="shared" si="123"/>
        <v>22</v>
      </c>
      <c r="AA106" s="64">
        <f t="shared" si="124"/>
        <v>0</v>
      </c>
      <c r="AB106" s="120">
        <f t="shared" si="125"/>
        <v>46271.094240056627</v>
      </c>
      <c r="AC106" s="110">
        <f t="shared" si="126"/>
        <v>0.2</v>
      </c>
      <c r="AD106" s="22"/>
      <c r="AE106" s="22">
        <f t="shared" si="127"/>
        <v>183.51350138834232</v>
      </c>
      <c r="AF106" s="22">
        <f t="shared" si="114"/>
        <v>183.51350138834232</v>
      </c>
      <c r="AG106" s="22">
        <f t="shared" si="115"/>
        <v>183.33333333333334</v>
      </c>
      <c r="AH106" s="22" t="e">
        <f t="shared" si="116"/>
        <v>#DIV/0!</v>
      </c>
      <c r="AK106" s="63"/>
      <c r="AL106" s="117">
        <f>基础状态预期!D112</f>
        <v>14</v>
      </c>
      <c r="AM106" s="152">
        <f>求节点(信息索引!$F$4:$F$163,信息索引!$AZ$4:$AZ$163,$AL106)*$AM$4</f>
        <v>46271.094240056627</v>
      </c>
      <c r="AN106" s="117">
        <f t="shared" si="129"/>
        <v>9498.4181041274569</v>
      </c>
      <c r="AO106" s="123">
        <f t="shared" si="117"/>
        <v>1</v>
      </c>
      <c r="AP106" s="123">
        <f t="shared" si="117"/>
        <v>0</v>
      </c>
      <c r="AQ106" s="117">
        <f t="shared" si="128"/>
        <v>21.849299993630225</v>
      </c>
      <c r="AR106" s="117">
        <f t="shared" si="118"/>
        <v>11.301362065670807</v>
      </c>
      <c r="AS106" s="117">
        <f t="shared" si="119"/>
        <v>4.5205448262683232</v>
      </c>
      <c r="AT106" s="117">
        <f t="shared" si="120"/>
        <v>0</v>
      </c>
      <c r="AU106" s="117">
        <f>SUM(AQ$101:AQ106)</f>
        <v>106.43783080523853</v>
      </c>
      <c r="AV106" s="117">
        <f>SUM(AR$101:AR106)</f>
        <v>55.054050416502697</v>
      </c>
      <c r="AW106" s="117">
        <f>SUM(AS$101:AS106)</f>
        <v>22.021620166601078</v>
      </c>
      <c r="AX106" s="117">
        <f>SUM(AT$101:AT106)</f>
        <v>0</v>
      </c>
      <c r="AY106" s="19"/>
      <c r="AZ106" s="27">
        <v>96</v>
      </c>
      <c r="BA106" s="45" t="e">
        <f>#REF!/'[1]资源-钻石'!L99</f>
        <v>#REF!</v>
      </c>
      <c r="BB106" s="45" t="e">
        <f>#REF!/'[1]资源-钻石'!M99</f>
        <v>#REF!</v>
      </c>
      <c r="BC106" s="45" t="e">
        <f>#REF!/'[1]资源-钻石'!N99</f>
        <v>#REF!</v>
      </c>
      <c r="BD106" s="45" t="e">
        <f>#REF!/'[1]资源-钻石'!O99</f>
        <v>#REF!</v>
      </c>
      <c r="BE106" s="45" t="e">
        <f>#REF!/'[1]资源-钻石'!P99</f>
        <v>#REF!</v>
      </c>
    </row>
    <row r="107" spans="10:57" x14ac:dyDescent="0.15">
      <c r="J107" s="27">
        <v>10</v>
      </c>
      <c r="K107" s="62">
        <f>基础状态预期!C113</f>
        <v>49.18886033229559</v>
      </c>
      <c r="L107" s="64">
        <f t="shared" si="110"/>
        <v>5</v>
      </c>
      <c r="M107" s="64">
        <f t="shared" si="111"/>
        <v>16</v>
      </c>
      <c r="N107" s="64">
        <f t="shared" si="112"/>
        <v>24</v>
      </c>
      <c r="O107" s="64">
        <f t="shared" si="113"/>
        <v>0</v>
      </c>
      <c r="P107" s="149">
        <f>IF(L107=0,0,求节点(战法升星!D$32:D$38,战法升星!$C$32:$C$38,MAX(AU107/C$5,1)))</f>
        <v>5.846357396630653</v>
      </c>
      <c r="Q107" s="149">
        <f>IF(M107=0,0,求节点(战法升星!E$32:E$38,战法升星!$C$32:$C$38,MAX(AV107/D$5,1)))</f>
        <v>4.1937655581663709</v>
      </c>
      <c r="R107" s="149">
        <f>IF(N107=0,0,求节点(战法升星!F$32:F$38,战法升星!$C$32:$C$38,MAX(AW107/E$5,1)))</f>
        <v>3.273349928710795</v>
      </c>
      <c r="S107" s="149">
        <f>IF(O107=0,0,求节点(战法升星!G$32:G$38,战法升星!$C$32:$C$38,MAX(AX107/F$5,1)))</f>
        <v>0</v>
      </c>
      <c r="T107" s="64">
        <f>求节点(战法升星!$C$32:$C$38,战法升星!D$32:D$38,P107)</f>
        <v>29.541718346090448</v>
      </c>
      <c r="U107" s="64">
        <f>求节点(战法升星!$C$32:$C$38,战法升星!E$32:E$38,Q107)</f>
        <v>4.7750622326654835</v>
      </c>
      <c r="V107" s="64">
        <f>求节点(战法升星!$C$32:$C$38,战法升星!F$32:F$38,R107)</f>
        <v>1.273349928710795</v>
      </c>
      <c r="W107" s="64">
        <f>求节点(战法升星!$C$32:$C$38,战法升星!G$32:G$38,S107)</f>
        <v>0</v>
      </c>
      <c r="X107" s="64">
        <f t="shared" si="121"/>
        <v>147.70859173045224</v>
      </c>
      <c r="Y107" s="64">
        <f t="shared" si="122"/>
        <v>76.400995722647735</v>
      </c>
      <c r="Z107" s="64">
        <f t="shared" si="123"/>
        <v>30.56039828905908</v>
      </c>
      <c r="AA107" s="64">
        <f t="shared" si="124"/>
        <v>0</v>
      </c>
      <c r="AB107" s="120">
        <f t="shared" si="125"/>
        <v>64212.490205028</v>
      </c>
      <c r="AC107" s="110">
        <f t="shared" si="126"/>
        <v>0.20000000000000009</v>
      </c>
      <c r="AD107" s="22"/>
      <c r="AE107" s="22">
        <f t="shared" si="127"/>
        <v>254.66998574215904</v>
      </c>
      <c r="AF107" s="22">
        <f t="shared" si="114"/>
        <v>254.66998574215913</v>
      </c>
      <c r="AG107" s="22">
        <f t="shared" si="115"/>
        <v>254.66998574215901</v>
      </c>
      <c r="AH107" s="22" t="e">
        <f t="shared" si="116"/>
        <v>#DIV/0!</v>
      </c>
      <c r="AK107" s="63"/>
      <c r="AL107" s="117">
        <f>基础状态预期!D113</f>
        <v>21</v>
      </c>
      <c r="AM107" s="152">
        <f>求节点(信息索引!$F$4:$F$163,信息索引!$AZ$4:$AZ$163,$AL107)*$AM$4</f>
        <v>64212.490205027978</v>
      </c>
      <c r="AN107" s="117">
        <f t="shared" si="129"/>
        <v>17941.395964971351</v>
      </c>
      <c r="AO107" s="123">
        <f t="shared" si="117"/>
        <v>1</v>
      </c>
      <c r="AP107" s="123">
        <f t="shared" si="117"/>
        <v>0</v>
      </c>
      <c r="AQ107" s="117">
        <f t="shared" si="128"/>
        <v>41.270760925213708</v>
      </c>
      <c r="AR107" s="117">
        <f t="shared" si="118"/>
        <v>21.34694530614502</v>
      </c>
      <c r="AS107" s="117">
        <f t="shared" si="119"/>
        <v>8.5387781224580088</v>
      </c>
      <c r="AT107" s="117">
        <f t="shared" si="120"/>
        <v>0</v>
      </c>
      <c r="AU107" s="117">
        <f>SUM(AQ$101:AQ107)</f>
        <v>147.70859173045224</v>
      </c>
      <c r="AV107" s="117">
        <f>SUM(AR$101:AR107)</f>
        <v>76.400995722647721</v>
      </c>
      <c r="AW107" s="117">
        <f>SUM(AS$101:AS107)</f>
        <v>30.560398289059087</v>
      </c>
      <c r="AX107" s="117">
        <f>SUM(AT$101:AT107)</f>
        <v>0</v>
      </c>
      <c r="AY107" s="19"/>
      <c r="AZ107" s="27">
        <v>97</v>
      </c>
      <c r="BA107" s="45" t="e">
        <f>#REF!/'[1]资源-钻石'!L100</f>
        <v>#REF!</v>
      </c>
      <c r="BB107" s="45" t="e">
        <f>#REF!/'[1]资源-钻石'!M100</f>
        <v>#REF!</v>
      </c>
      <c r="BC107" s="45" t="e">
        <f>#REF!/'[1]资源-钻石'!N100</f>
        <v>#REF!</v>
      </c>
      <c r="BD107" s="45" t="e">
        <f>#REF!/'[1]资源-钻石'!O100</f>
        <v>#REF!</v>
      </c>
      <c r="BE107" s="45" t="e">
        <f>#REF!/'[1]资源-钻石'!P100</f>
        <v>#REF!</v>
      </c>
    </row>
    <row r="108" spans="10:57" x14ac:dyDescent="0.15">
      <c r="J108" s="27">
        <v>11</v>
      </c>
      <c r="K108" s="62">
        <f>基础状态预期!C114</f>
        <v>53.212684955585161</v>
      </c>
      <c r="L108" s="64">
        <f t="shared" si="110"/>
        <v>5</v>
      </c>
      <c r="M108" s="64">
        <f t="shared" si="111"/>
        <v>16</v>
      </c>
      <c r="N108" s="64">
        <f t="shared" si="112"/>
        <v>24</v>
      </c>
      <c r="O108" s="64">
        <f t="shared" si="113"/>
        <v>0</v>
      </c>
      <c r="P108" s="149">
        <f>IF(L108=0,0,求节点(战法升星!D$32:D$38,战法升星!$C$32:$C$38,MAX(AU108/C$5,1)))</f>
        <v>6.180506842613033</v>
      </c>
      <c r="Q108" s="149">
        <f>IF(M108=0,0,求节点(战法升星!E$32:E$38,战法升星!$C$32:$C$38,MAX(AV108/D$5,1)))</f>
        <v>4.5265174688961629</v>
      </c>
      <c r="R108" s="149">
        <f>IF(N108=0,0,求节点(战法升星!F$32:F$38,战法升星!$C$32:$C$38,MAX(AW108/E$5,1)))</f>
        <v>3.6282853001559072</v>
      </c>
      <c r="S108" s="149">
        <f>IF(O108=0,0,求节点(战法升星!G$32:G$38,战法升星!$C$32:$C$38,MAX(AX108/F$5,1)))</f>
        <v>0</v>
      </c>
      <c r="T108" s="64">
        <f>求节点(战法升星!$C$32:$C$38,战法升星!D$32:D$38,P108)</f>
        <v>37.776218963617055</v>
      </c>
      <c r="U108" s="64">
        <f>求节点(战法升星!$C$32:$C$38,战法升星!E$32:E$38,Q108)</f>
        <v>6.1060698755846516</v>
      </c>
      <c r="V108" s="64">
        <f>求节点(战法升星!$C$32:$C$38,战法升星!F$32:F$38,R108)</f>
        <v>1.6282853001559072</v>
      </c>
      <c r="W108" s="64">
        <f>求节点(战法升星!$C$32:$C$38,战法升星!G$32:G$38,S108)</f>
        <v>0</v>
      </c>
      <c r="X108" s="64">
        <f t="shared" si="121"/>
        <v>188.88109481808527</v>
      </c>
      <c r="Y108" s="64">
        <f t="shared" si="122"/>
        <v>97.697118009354426</v>
      </c>
      <c r="Z108" s="64">
        <f t="shared" si="123"/>
        <v>39.078847203741773</v>
      </c>
      <c r="AA108" s="64">
        <f t="shared" si="124"/>
        <v>0</v>
      </c>
      <c r="AB108" s="120">
        <f t="shared" si="125"/>
        <v>82111.171116262107</v>
      </c>
      <c r="AC108" s="110">
        <f t="shared" si="126"/>
        <v>0.20000000000000007</v>
      </c>
      <c r="AD108" s="46"/>
      <c r="AE108" s="22">
        <f t="shared" si="127"/>
        <v>325.65706003118152</v>
      </c>
      <c r="AF108" s="22">
        <f t="shared" si="114"/>
        <v>325.65706003118146</v>
      </c>
      <c r="AG108" s="22">
        <f t="shared" si="115"/>
        <v>325.65706003118146</v>
      </c>
      <c r="AH108" s="22" t="e">
        <f t="shared" si="116"/>
        <v>#DIV/0!</v>
      </c>
      <c r="AK108" s="63"/>
      <c r="AL108" s="117">
        <f>基础状态预期!D114</f>
        <v>28</v>
      </c>
      <c r="AM108" s="152">
        <f>求节点(信息索引!$F$4:$F$163,信息索引!$AZ$4:$AZ$163,$AL108)*$AM$4</f>
        <v>82111.171116262092</v>
      </c>
      <c r="AN108" s="117">
        <f t="shared" si="129"/>
        <v>17898.680911234114</v>
      </c>
      <c r="AO108" s="123">
        <f t="shared" si="117"/>
        <v>1</v>
      </c>
      <c r="AP108" s="123">
        <f t="shared" si="117"/>
        <v>0</v>
      </c>
      <c r="AQ108" s="117">
        <f t="shared" si="128"/>
        <v>41.172503087633004</v>
      </c>
      <c r="AR108" s="117">
        <f t="shared" si="118"/>
        <v>21.29612228670673</v>
      </c>
      <c r="AS108" s="117">
        <f t="shared" si="119"/>
        <v>8.5184489146826898</v>
      </c>
      <c r="AT108" s="117">
        <f t="shared" si="120"/>
        <v>0</v>
      </c>
      <c r="AU108" s="117">
        <f>SUM(AQ$101:AQ108)</f>
        <v>188.88109481808524</v>
      </c>
      <c r="AV108" s="117">
        <f>SUM(AR$101:AR108)</f>
        <v>97.697118009354455</v>
      </c>
      <c r="AW108" s="117">
        <f>SUM(AS$101:AS108)</f>
        <v>39.078847203741773</v>
      </c>
      <c r="AX108" s="117">
        <f>SUM(AT$101:AT108)</f>
        <v>0</v>
      </c>
      <c r="AY108" s="19"/>
      <c r="AZ108" s="27">
        <v>98</v>
      </c>
      <c r="BA108" s="45" t="e">
        <f>#REF!/'[1]资源-钻石'!L101</f>
        <v>#REF!</v>
      </c>
      <c r="BB108" s="45" t="e">
        <f>#REF!/'[1]资源-钻石'!M101</f>
        <v>#REF!</v>
      </c>
      <c r="BC108" s="45" t="e">
        <f>#REF!/'[1]资源-钻石'!N101</f>
        <v>#REF!</v>
      </c>
      <c r="BD108" s="45" t="e">
        <f>#REF!/'[1]资源-钻石'!O101</f>
        <v>#REF!</v>
      </c>
      <c r="BE108" s="45" t="e">
        <f>#REF!/'[1]资源-钻石'!P101</f>
        <v>#REF!</v>
      </c>
    </row>
    <row r="109" spans="10:57" x14ac:dyDescent="0.15">
      <c r="J109" s="27">
        <v>12</v>
      </c>
      <c r="K109" s="62">
        <f>基础状态预期!C115</f>
        <v>59.09095196730258</v>
      </c>
      <c r="L109" s="64">
        <f t="shared" si="110"/>
        <v>5</v>
      </c>
      <c r="M109" s="64">
        <f t="shared" si="111"/>
        <v>16</v>
      </c>
      <c r="N109" s="64">
        <f t="shared" si="112"/>
        <v>24</v>
      </c>
      <c r="O109" s="64">
        <f t="shared" si="113"/>
        <v>0</v>
      </c>
      <c r="P109" s="149">
        <f>IF(L109=0,0,求节点(战法升星!D$32:D$38,战法升星!$C$32:$C$38,MAX(AU109/C$5,1)))</f>
        <v>6.7218229638215785</v>
      </c>
      <c r="Q109" s="149">
        <f>IF(M109=0,0,求节点(战法升星!E$32:E$38,战法升星!$C$32:$C$38,MAX(AV109/D$5,1)))</f>
        <v>5.1111908642650343</v>
      </c>
      <c r="R109" s="149">
        <f>IF(N109=0,0,求节点(战法升星!F$32:F$38,战法升星!$C$32:$C$38,MAX(AW109/E$5,1)))</f>
        <v>4.1704251510105133</v>
      </c>
      <c r="S109" s="149">
        <f>IF(O109=0,0,求节点(战法升星!G$32:G$38,战法升星!$C$32:$C$38,MAX(AX109/F$5,1)))</f>
        <v>0</v>
      </c>
      <c r="T109" s="64">
        <f>求节点(战法升星!$C$32:$C$38,战法升星!D$32:D$38,P109)</f>
        <v>55.098334842290512</v>
      </c>
      <c r="U109" s="64">
        <f>求节点(战法升星!$C$32:$C$38,战法升星!E$32:E$38,Q109)</f>
        <v>8.8895269141202746</v>
      </c>
      <c r="V109" s="64">
        <f>求节点(战法升星!$C$32:$C$38,战法升星!F$32:F$38,R109)</f>
        <v>2.3408503020210265</v>
      </c>
      <c r="W109" s="64">
        <f>求节点(战法升星!$C$32:$C$38,战法升星!G$32:G$38,S109)</f>
        <v>0</v>
      </c>
      <c r="X109" s="64">
        <f t="shared" si="121"/>
        <v>275.49167421145256</v>
      </c>
      <c r="Y109" s="64">
        <f t="shared" si="122"/>
        <v>142.23243062592439</v>
      </c>
      <c r="Z109" s="64">
        <f t="shared" si="123"/>
        <v>56.180407248504636</v>
      </c>
      <c r="AA109" s="64">
        <f t="shared" si="124"/>
        <v>0</v>
      </c>
      <c r="AB109" s="120">
        <f t="shared" si="125"/>
        <v>119762.88057875112</v>
      </c>
      <c r="AC109" s="110">
        <f t="shared" si="126"/>
        <v>0.20037018692651878</v>
      </c>
      <c r="AD109" s="22"/>
      <c r="AE109" s="22">
        <f t="shared" si="127"/>
        <v>474.98564519215961</v>
      </c>
      <c r="AF109" s="22">
        <f t="shared" si="114"/>
        <v>474.10810208641465</v>
      </c>
      <c r="AG109" s="22">
        <f t="shared" si="115"/>
        <v>468.17006040420534</v>
      </c>
      <c r="AH109" s="22" t="e">
        <f t="shared" si="116"/>
        <v>#DIV/0!</v>
      </c>
      <c r="AK109" s="63"/>
      <c r="AL109" s="117">
        <f>基础状态预期!D115</f>
        <v>42</v>
      </c>
      <c r="AM109" s="152">
        <f>求节点(信息索引!$F$4:$F$163,信息索引!$AZ$4:$AZ$163,$AL109)*$AM$4</f>
        <v>119541.61686006855</v>
      </c>
      <c r="AN109" s="117">
        <f t="shared" si="129"/>
        <v>37430.445743806456</v>
      </c>
      <c r="AO109" s="123">
        <f t="shared" si="117"/>
        <v>0.9</v>
      </c>
      <c r="AP109" s="123">
        <f t="shared" si="117"/>
        <v>0.1</v>
      </c>
      <c r="AQ109" s="117">
        <f t="shared" si="128"/>
        <v>86.610579393367388</v>
      </c>
      <c r="AR109" s="117">
        <f t="shared" si="118"/>
        <v>44.535312616569918</v>
      </c>
      <c r="AS109" s="117">
        <f t="shared" si="119"/>
        <v>17.101560044762845</v>
      </c>
      <c r="AT109" s="117">
        <f t="shared" si="120"/>
        <v>0.20359000053289106</v>
      </c>
      <c r="AU109" s="117">
        <f>SUM(AQ$101:AQ109)</f>
        <v>275.49167421145262</v>
      </c>
      <c r="AV109" s="117">
        <f>SUM(AR$101:AR109)</f>
        <v>142.23243062592437</v>
      </c>
      <c r="AW109" s="117">
        <f>SUM(AS$101:AS109)</f>
        <v>56.180407248504622</v>
      </c>
      <c r="AX109" s="117">
        <f>SUM(AT$101:AT109)</f>
        <v>0.20359000053289106</v>
      </c>
      <c r="AY109" s="19"/>
      <c r="AZ109" s="27">
        <v>99</v>
      </c>
      <c r="BA109" s="45" t="e">
        <f>#REF!/'[1]资源-钻石'!L102</f>
        <v>#REF!</v>
      </c>
      <c r="BB109" s="45" t="e">
        <f>#REF!/'[1]资源-钻石'!M102</f>
        <v>#REF!</v>
      </c>
      <c r="BC109" s="45" t="e">
        <f>#REF!/'[1]资源-钻石'!N102</f>
        <v>#REF!</v>
      </c>
      <c r="BD109" s="45" t="e">
        <f>#REF!/'[1]资源-钻石'!O102</f>
        <v>#REF!</v>
      </c>
      <c r="BE109" s="45" t="e">
        <f>#REF!/'[1]资源-钻石'!P102</f>
        <v>#REF!</v>
      </c>
    </row>
    <row r="110" spans="10:57" x14ac:dyDescent="0.15">
      <c r="J110" s="27">
        <v>13</v>
      </c>
      <c r="K110" s="62">
        <f>基础状态预期!C116</f>
        <v>64.819145630244321</v>
      </c>
      <c r="L110" s="64">
        <f t="shared" si="110"/>
        <v>5</v>
      </c>
      <c r="M110" s="64">
        <f t="shared" si="111"/>
        <v>16</v>
      </c>
      <c r="N110" s="64">
        <f t="shared" si="112"/>
        <v>24</v>
      </c>
      <c r="O110" s="64">
        <f t="shared" si="113"/>
        <v>1</v>
      </c>
      <c r="P110" s="149">
        <f>IF(L110=0,0,求节点(战法升星!D$32:D$38,战法升星!$C$32:$C$38,MAX(AU110/C$5,1)))</f>
        <v>7</v>
      </c>
      <c r="Q110" s="149">
        <f>IF(M110=0,0,求节点(战法升星!E$32:E$38,战法升星!$C$32:$C$38,MAX(AV110/D$5,1)))</f>
        <v>5.6368841137622523</v>
      </c>
      <c r="R110" s="149">
        <f>IF(N110=0,0,求节点(战法升星!F$32:F$38,战法升星!$C$32:$C$38,MAX(AW110/E$5,1)))</f>
        <v>4.6863054598504501</v>
      </c>
      <c r="S110" s="149">
        <f>IF(O110=0,0,求节点(战法升星!G$32:G$38,战法升星!$C$32:$C$38,MAX(AX110/F$5,1)))</f>
        <v>3</v>
      </c>
      <c r="T110" s="64">
        <f>求节点(战法升星!$C$32:$C$38,战法升星!D$32:D$38,P110)</f>
        <v>64</v>
      </c>
      <c r="U110" s="64">
        <f>求节点(战法升星!$C$32:$C$38,战法升星!E$32:E$38,Q110)</f>
        <v>13.095072910098018</v>
      </c>
      <c r="V110" s="64">
        <f>求节点(战法升星!$C$32:$C$38,战法升星!F$32:F$38,R110)</f>
        <v>3.3726109197009002</v>
      </c>
      <c r="W110" s="64">
        <f>求节点(战法升星!$C$32:$C$38,战法升星!G$32:G$38,S110)</f>
        <v>1</v>
      </c>
      <c r="X110" s="64">
        <f t="shared" si="121"/>
        <v>320</v>
      </c>
      <c r="Y110" s="64">
        <f t="shared" si="122"/>
        <v>209.52116656156829</v>
      </c>
      <c r="Z110" s="64">
        <f t="shared" si="123"/>
        <v>80.942662072821605</v>
      </c>
      <c r="AA110" s="64">
        <f t="shared" si="124"/>
        <v>1</v>
      </c>
      <c r="AB110" s="120">
        <f t="shared" si="125"/>
        <v>176095.55645611277</v>
      </c>
      <c r="AC110" s="110">
        <f t="shared" si="126"/>
        <v>0.2</v>
      </c>
      <c r="AD110" s="22"/>
      <c r="AE110" s="22">
        <f t="shared" si="127"/>
        <v>551.72413793103453</v>
      </c>
      <c r="AF110" s="22">
        <f t="shared" si="114"/>
        <v>698.40388853856098</v>
      </c>
      <c r="AG110" s="22">
        <f t="shared" si="115"/>
        <v>674.52218394018007</v>
      </c>
      <c r="AH110" s="22" t="e">
        <f t="shared" si="116"/>
        <v>#DIV/0!</v>
      </c>
      <c r="AK110" s="63"/>
      <c r="AL110" s="117">
        <f>基础状态预期!D116</f>
        <v>62.999999999999993</v>
      </c>
      <c r="AM110" s="152">
        <f>求节点(信息索引!$F$4:$F$163,信息索引!$AZ$4:$AZ$163,$AL110)*$AM$4</f>
        <v>176095.55645611277</v>
      </c>
      <c r="AN110" s="117">
        <f t="shared" si="129"/>
        <v>56553.93959604422</v>
      </c>
      <c r="AO110" s="123">
        <f t="shared" si="117"/>
        <v>0.8</v>
      </c>
      <c r="AP110" s="123">
        <f t="shared" si="117"/>
        <v>0.2</v>
      </c>
      <c r="AQ110" s="117">
        <f t="shared" si="128"/>
        <v>131.62958439220256</v>
      </c>
      <c r="AR110" s="117">
        <f t="shared" si="118"/>
        <v>67.288735935643956</v>
      </c>
      <c r="AS110" s="117">
        <f t="shared" si="119"/>
        <v>24.762254824316972</v>
      </c>
      <c r="AT110" s="117">
        <f t="shared" si="120"/>
        <v>0.61521129998303048</v>
      </c>
      <c r="AU110" s="117">
        <f>SUM(AQ$101:AQ110)</f>
        <v>407.12125860365518</v>
      </c>
      <c r="AV110" s="117">
        <f>SUM(AR$101:AR110)</f>
        <v>209.52116656156832</v>
      </c>
      <c r="AW110" s="117">
        <f>SUM(AS$101:AS110)</f>
        <v>80.942662072821591</v>
      </c>
      <c r="AX110" s="117">
        <f>SUM(AT$101:AT110)</f>
        <v>0.81880130051592159</v>
      </c>
      <c r="AY110" s="19"/>
      <c r="AZ110" s="27">
        <v>100</v>
      </c>
      <c r="BA110" s="45" t="e">
        <f>#REF!/'[1]资源-钻石'!L103</f>
        <v>#REF!</v>
      </c>
      <c r="BB110" s="45" t="e">
        <f>#REF!/'[1]资源-钻石'!M103</f>
        <v>#REF!</v>
      </c>
      <c r="BC110" s="45" t="e">
        <f>#REF!/'[1]资源-钻石'!N103</f>
        <v>#REF!</v>
      </c>
      <c r="BD110" s="45" t="e">
        <f>#REF!/'[1]资源-钻石'!O103</f>
        <v>#REF!</v>
      </c>
      <c r="BE110" s="45" t="e">
        <f>#REF!/'[1]资源-钻石'!P103</f>
        <v>#REF!</v>
      </c>
    </row>
    <row r="111" spans="10:57" x14ac:dyDescent="0.15">
      <c r="J111" s="27">
        <v>14</v>
      </c>
      <c r="K111" s="62">
        <f>基础状态预期!C117</f>
        <v>69.01697485309198</v>
      </c>
      <c r="L111" s="64">
        <f t="shared" si="110"/>
        <v>5</v>
      </c>
      <c r="M111" s="64">
        <f t="shared" si="111"/>
        <v>16</v>
      </c>
      <c r="N111" s="64">
        <f t="shared" si="112"/>
        <v>24</v>
      </c>
      <c r="O111" s="64">
        <f t="shared" si="113"/>
        <v>2</v>
      </c>
      <c r="P111" s="149">
        <f>IF(L111=0,0,求节点(战法升星!D$32:D$38,战法升星!$C$32:$C$38,MAX(AU111/C$5,1)))</f>
        <v>7</v>
      </c>
      <c r="Q111" s="149">
        <f>IF(M111=0,0,求节点(战法升星!E$32:E$38,战法升星!$C$32:$C$38,MAX(AV111/D$5,1)))</f>
        <v>6.0812854486377059</v>
      </c>
      <c r="R111" s="149">
        <f>IF(N111=0,0,求节点(战法升星!F$32:F$38,战法升星!$C$32:$C$38,MAX(AW111/E$5,1)))</f>
        <v>5.0674457575575058</v>
      </c>
      <c r="S111" s="149">
        <f>IF(O111=0,0,求节点(战法升星!G$32:G$38,战法升星!$C$32:$C$38,MAX(AX111/F$5,1)))</f>
        <v>3</v>
      </c>
      <c r="T111" s="64">
        <f>求节点(战法升星!$C$32:$C$38,战法升星!D$32:D$38,P111)</f>
        <v>64</v>
      </c>
      <c r="U111" s="64">
        <f>求节点(战法升星!$C$32:$C$38,战法升星!E$32:E$38,Q111)</f>
        <v>17.300567178203295</v>
      </c>
      <c r="V111" s="64">
        <f>求节点(战法升星!$C$32:$C$38,战法升星!F$32:F$38,R111)</f>
        <v>4.2697830302300233</v>
      </c>
      <c r="W111" s="64">
        <f>求节点(战法升星!$C$32:$C$38,战法升星!G$32:G$38,S111)</f>
        <v>1</v>
      </c>
      <c r="X111" s="64">
        <f t="shared" si="121"/>
        <v>320</v>
      </c>
      <c r="Y111" s="64">
        <f t="shared" si="122"/>
        <v>276.80907485125272</v>
      </c>
      <c r="Z111" s="64">
        <f t="shared" si="123"/>
        <v>102.47479272552056</v>
      </c>
      <c r="AA111" s="64">
        <f t="shared" si="124"/>
        <v>2</v>
      </c>
      <c r="AB111" s="120">
        <f t="shared" si="125"/>
        <v>232648.8004433162</v>
      </c>
      <c r="AC111" s="110">
        <f t="shared" si="126"/>
        <v>0.20000000000000009</v>
      </c>
      <c r="AD111" s="46"/>
      <c r="AE111" s="22">
        <f t="shared" si="127"/>
        <v>551.72413793103453</v>
      </c>
      <c r="AF111" s="22">
        <f t="shared" si="114"/>
        <v>922.69691617084243</v>
      </c>
      <c r="AG111" s="22">
        <f t="shared" si="115"/>
        <v>853.95660604600471</v>
      </c>
      <c r="AH111" s="22" t="e">
        <f t="shared" si="116"/>
        <v>#DIV/0!</v>
      </c>
      <c r="AK111" s="63"/>
      <c r="AL111" s="117">
        <f>基础状态预期!D117</f>
        <v>84</v>
      </c>
      <c r="AM111" s="152">
        <f>求节点(信息索引!$F$4:$F$163,信息索引!$AZ$4:$AZ$163,$AL111)*$AM$4</f>
        <v>232648.80044331611</v>
      </c>
      <c r="AN111" s="117">
        <f t="shared" si="129"/>
        <v>56553.243987203343</v>
      </c>
      <c r="AO111" s="123">
        <f t="shared" si="117"/>
        <v>0.5</v>
      </c>
      <c r="AP111" s="123">
        <f t="shared" si="117"/>
        <v>0.5</v>
      </c>
      <c r="AQ111" s="117">
        <f t="shared" si="128"/>
        <v>133.93497935756213</v>
      </c>
      <c r="AR111" s="117">
        <f t="shared" si="118"/>
        <v>67.28790828968431</v>
      </c>
      <c r="AS111" s="117">
        <f t="shared" si="119"/>
        <v>21.532130652698982</v>
      </c>
      <c r="AT111" s="117">
        <f t="shared" si="120"/>
        <v>1.5380093323356416</v>
      </c>
      <c r="AU111" s="117">
        <f>SUM(AQ$101:AQ111)</f>
        <v>541.05623796121733</v>
      </c>
      <c r="AV111" s="117">
        <f>SUM(AR$101:AR111)</f>
        <v>276.8090748512526</v>
      </c>
      <c r="AW111" s="117">
        <f>SUM(AS$101:AS111)</f>
        <v>102.47479272552057</v>
      </c>
      <c r="AX111" s="117">
        <f>SUM(AT$101:AT111)</f>
        <v>2.3568106328515634</v>
      </c>
      <c r="AY111" s="19"/>
    </row>
    <row r="112" spans="10:57" x14ac:dyDescent="0.15">
      <c r="J112" s="27">
        <v>15</v>
      </c>
      <c r="K112" s="62">
        <f>基础状态预期!C118</f>
        <v>72.23150684883845</v>
      </c>
      <c r="L112" s="64">
        <f t="shared" si="110"/>
        <v>5</v>
      </c>
      <c r="M112" s="64">
        <f t="shared" si="111"/>
        <v>16</v>
      </c>
      <c r="N112" s="64">
        <f t="shared" si="112"/>
        <v>24</v>
      </c>
      <c r="O112" s="64">
        <f t="shared" si="113"/>
        <v>5</v>
      </c>
      <c r="P112" s="149">
        <f>IF(L112=0,0,求节点(战法升星!D$32:D$38,战法升星!$C$32:$C$38,MAX(AU112/C$5,1)))</f>
        <v>7</v>
      </c>
      <c r="Q112" s="149">
        <f>IF(M112=0,0,求节点(战法升星!E$32:E$38,战法升星!$C$32:$C$38,MAX(AV112/D$5,1)))</f>
        <v>6.3173102736236295</v>
      </c>
      <c r="R112" s="149">
        <f>IF(N112=0,0,求节点(战法升星!F$32:F$38,战法升星!$C$32:$C$38,MAX(AW112/E$5,1)))</f>
        <v>5.2185016455484972</v>
      </c>
      <c r="S112" s="149">
        <f>IF(O112=0,0,求节点(战法升星!G$32:G$38,战法升星!$C$32:$C$38,MAX(AX112/F$5,1)))</f>
        <v>3</v>
      </c>
      <c r="T112" s="64">
        <f>求节点(战法升星!$C$32:$C$38,战法升星!D$32:D$38,P112)</f>
        <v>64</v>
      </c>
      <c r="U112" s="64">
        <f>求节点(战法升星!$C$32:$C$38,战法升星!E$32:E$38,Q112)</f>
        <v>21.076964377978072</v>
      </c>
      <c r="V112" s="64">
        <f>求节点(战法升星!$C$32:$C$38,战法升星!F$32:F$38,R112)</f>
        <v>4.8740065821939886</v>
      </c>
      <c r="W112" s="64">
        <f>求节点(战法升星!$C$32:$C$38,战法升星!G$32:G$38,S112)</f>
        <v>1</v>
      </c>
      <c r="X112" s="64">
        <f t="shared" si="121"/>
        <v>320</v>
      </c>
      <c r="Y112" s="64">
        <f t="shared" si="122"/>
        <v>337.23143004764916</v>
      </c>
      <c r="Z112" s="64">
        <f t="shared" si="123"/>
        <v>116.97615797265573</v>
      </c>
      <c r="AA112" s="64">
        <f t="shared" si="124"/>
        <v>5</v>
      </c>
      <c r="AB112" s="120">
        <f t="shared" si="125"/>
        <v>283431.77590738086</v>
      </c>
      <c r="AC112" s="110">
        <f t="shared" si="126"/>
        <v>0.2</v>
      </c>
      <c r="AD112" s="22"/>
      <c r="AE112" s="22">
        <f t="shared" si="127"/>
        <v>551.72413793103453</v>
      </c>
      <c r="AF112" s="22">
        <f t="shared" si="114"/>
        <v>1124.1047668254973</v>
      </c>
      <c r="AG112" s="22">
        <f t="shared" si="115"/>
        <v>974.80131643879781</v>
      </c>
      <c r="AH112" s="22" t="e">
        <f t="shared" si="116"/>
        <v>#DIV/0!</v>
      </c>
      <c r="AK112" s="63"/>
      <c r="AL112" s="117">
        <f>基础状态预期!D118</f>
        <v>105</v>
      </c>
      <c r="AM112" s="152">
        <f>求节点(信息索引!$F$4:$F$163,信息索引!$AZ$4:$AZ$163,$AL112)*$AM$4</f>
        <v>283431.77590738086</v>
      </c>
      <c r="AN112" s="117">
        <f t="shared" si="129"/>
        <v>50782.975464064744</v>
      </c>
      <c r="AO112" s="123">
        <f t="shared" si="117"/>
        <v>0</v>
      </c>
      <c r="AP112" s="123">
        <f t="shared" si="117"/>
        <v>1</v>
      </c>
      <c r="AQ112" s="117">
        <f t="shared" si="128"/>
        <v>123.72196540214532</v>
      </c>
      <c r="AR112" s="117">
        <f t="shared" si="118"/>
        <v>60.422355196396538</v>
      </c>
      <c r="AS112" s="117">
        <f t="shared" si="119"/>
        <v>14.501365247135169</v>
      </c>
      <c r="AT112" s="117">
        <f t="shared" si="120"/>
        <v>2.7621648089781279</v>
      </c>
      <c r="AU112" s="117">
        <f>SUM(AQ$101:AQ112)</f>
        <v>664.77820336336265</v>
      </c>
      <c r="AV112" s="117">
        <f>SUM(AR$101:AR112)</f>
        <v>337.23143004764916</v>
      </c>
      <c r="AW112" s="117">
        <f>SUM(AS$101:AS112)</f>
        <v>116.97615797265574</v>
      </c>
      <c r="AX112" s="117">
        <f>SUM(AT$101:AT112)</f>
        <v>5.1189754418296918</v>
      </c>
      <c r="AY112" s="19"/>
    </row>
    <row r="113" spans="10:51" x14ac:dyDescent="0.15">
      <c r="J113" s="27">
        <v>16</v>
      </c>
      <c r="K113" s="62">
        <f>基础状态预期!C119</f>
        <v>74.840792411391348</v>
      </c>
      <c r="L113" s="64">
        <f t="shared" si="110"/>
        <v>5</v>
      </c>
      <c r="M113" s="64">
        <f t="shared" si="111"/>
        <v>16</v>
      </c>
      <c r="N113" s="64">
        <f t="shared" si="112"/>
        <v>24</v>
      </c>
      <c r="O113" s="64">
        <f t="shared" si="113"/>
        <v>8</v>
      </c>
      <c r="P113" s="149">
        <f>IF(L113=0,0,求节点(战法升星!D$32:D$38,战法升星!$C$32:$C$38,MAX(AU113/C$5,1)))</f>
        <v>7</v>
      </c>
      <c r="Q113" s="149">
        <f>IF(M113=0,0,求节点(战法升星!E$32:E$38,战法升星!$C$32:$C$38,MAX(AV113/D$5,1)))</f>
        <v>6.5426018525156362</v>
      </c>
      <c r="R113" s="149">
        <f>IF(N113=0,0,求节点(战法升星!F$32:F$38,战法升星!$C$32:$C$38,MAX(AW113/E$5,1)))</f>
        <v>5.362688256039382</v>
      </c>
      <c r="S113" s="149">
        <f>IF(O113=0,0,求节点(战法升星!G$32:G$38,战法升星!$C$32:$C$38,MAX(AX113/F$5,1)))</f>
        <v>3</v>
      </c>
      <c r="T113" s="64">
        <f>求节点(战法升星!$C$32:$C$38,战法升星!D$32:D$38,P113)</f>
        <v>64</v>
      </c>
      <c r="U113" s="64">
        <f>求节点(战法升星!$C$32:$C$38,战法升星!E$32:E$38,Q113)</f>
        <v>24.681629640250179</v>
      </c>
      <c r="V113" s="64">
        <f>求节点(战法升星!$C$32:$C$38,战法升星!F$32:F$38,R113)</f>
        <v>5.4507530241575282</v>
      </c>
      <c r="W113" s="64">
        <f>求节点(战法升星!$C$32:$C$38,战法升星!G$32:G$38,S113)</f>
        <v>1</v>
      </c>
      <c r="X113" s="64">
        <f t="shared" si="121"/>
        <v>320</v>
      </c>
      <c r="Y113" s="64">
        <f t="shared" si="122"/>
        <v>394.90607424400287</v>
      </c>
      <c r="Z113" s="64">
        <f t="shared" si="123"/>
        <v>130.81807257978068</v>
      </c>
      <c r="AA113" s="64">
        <f t="shared" si="124"/>
        <v>8</v>
      </c>
      <c r="AB113" s="120">
        <f t="shared" si="125"/>
        <v>331905.39186627627</v>
      </c>
      <c r="AC113" s="110">
        <f t="shared" si="126"/>
        <v>0.19999999999999996</v>
      </c>
      <c r="AD113" s="22"/>
      <c r="AE113" s="22">
        <f t="shared" si="127"/>
        <v>551.72413793103453</v>
      </c>
      <c r="AF113" s="22">
        <f t="shared" si="114"/>
        <v>1316.3535808133429</v>
      </c>
      <c r="AG113" s="22">
        <f t="shared" si="115"/>
        <v>1090.1506048315057</v>
      </c>
      <c r="AH113" s="22" t="e">
        <f t="shared" si="116"/>
        <v>#DIV/0!</v>
      </c>
      <c r="AK113" s="63"/>
      <c r="AL113" s="117">
        <f>基础状态预期!D119</f>
        <v>125.99999999999999</v>
      </c>
      <c r="AM113" s="152">
        <f>求节点(信息索引!$F$4:$F$163,信息索引!$AZ$4:$AZ$163,$AL113)*$AM$4</f>
        <v>331905.39186627633</v>
      </c>
      <c r="AN113" s="117">
        <f t="shared" si="129"/>
        <v>48473.615958895476</v>
      </c>
      <c r="AO113" s="123">
        <f t="shared" si="117"/>
        <v>0</v>
      </c>
      <c r="AP113" s="123">
        <f t="shared" si="117"/>
        <v>1</v>
      </c>
      <c r="AQ113" s="117">
        <f t="shared" si="128"/>
        <v>118.09570002110539</v>
      </c>
      <c r="AR113" s="117">
        <f t="shared" si="118"/>
        <v>57.674644196353782</v>
      </c>
      <c r="AS113" s="117">
        <f t="shared" si="119"/>
        <v>13.841914607124908</v>
      </c>
      <c r="AT113" s="117">
        <f t="shared" si="120"/>
        <v>2.6365551632618875</v>
      </c>
      <c r="AU113" s="117">
        <f>SUM(AQ$101:AQ113)</f>
        <v>782.87390338446801</v>
      </c>
      <c r="AV113" s="117">
        <f>SUM(AR$101:AR113)</f>
        <v>394.90607424400292</v>
      </c>
      <c r="AW113" s="117">
        <f>SUM(AS$101:AS113)</f>
        <v>130.81807257978065</v>
      </c>
      <c r="AX113" s="117">
        <f>SUM(AT$101:AT113)</f>
        <v>7.7555306050915789</v>
      </c>
      <c r="AY113" s="19"/>
    </row>
    <row r="114" spans="10:51" x14ac:dyDescent="0.15">
      <c r="J114" s="27">
        <v>17</v>
      </c>
      <c r="K114" s="62">
        <f>基础状态预期!C120</f>
        <v>77.697893604818219</v>
      </c>
      <c r="L114" s="64">
        <f t="shared" si="110"/>
        <v>5</v>
      </c>
      <c r="M114" s="64">
        <f t="shared" si="111"/>
        <v>16</v>
      </c>
      <c r="N114" s="64">
        <f t="shared" si="112"/>
        <v>24</v>
      </c>
      <c r="O114" s="64">
        <f t="shared" si="113"/>
        <v>8</v>
      </c>
      <c r="P114" s="149">
        <f>IF(L114=0,0,求节点(战法升星!D$32:D$38,战法升星!$C$32:$C$38,MAX(AU114/C$5,1)))</f>
        <v>7</v>
      </c>
      <c r="Q114" s="149">
        <f>IF(M114=0,0,求节点(战法升星!E$32:E$38,战法升星!$C$32:$C$38,MAX(AV114/D$5,1)))</f>
        <v>6.8429906243716463</v>
      </c>
      <c r="R114" s="149">
        <f>IF(N114=0,0,求节点(战法升星!F$32:F$38,战法升星!$C$32:$C$38,MAX(AW114/E$5,1)))</f>
        <v>5.5549370700272283</v>
      </c>
      <c r="S114" s="149">
        <f>IF(O114=0,0,求节点(战法升星!G$32:G$38,战法升星!$C$32:$C$38,MAX(AX114/F$5,1)))</f>
        <v>3.4088671861800961</v>
      </c>
      <c r="T114" s="64">
        <f>求节点(战法升星!$C$32:$C$38,战法升星!D$32:D$38,P114)</f>
        <v>64</v>
      </c>
      <c r="U114" s="64">
        <f>求节点(战法升星!$C$32:$C$38,战法升星!E$32:E$38,Q114)</f>
        <v>29.487849989946341</v>
      </c>
      <c r="V114" s="64">
        <f>求节点(战法升星!$C$32:$C$38,战法升星!F$32:F$38,R114)</f>
        <v>6.219748280108913</v>
      </c>
      <c r="W114" s="64">
        <f>求节点(战法升星!$C$32:$C$38,战法升星!G$32:G$38,S114)</f>
        <v>1.4088671861800961</v>
      </c>
      <c r="X114" s="64">
        <f t="shared" si="121"/>
        <v>320</v>
      </c>
      <c r="Y114" s="64">
        <f t="shared" si="122"/>
        <v>471.80559983914145</v>
      </c>
      <c r="Z114" s="64">
        <f t="shared" si="123"/>
        <v>149.27395872261391</v>
      </c>
      <c r="AA114" s="64">
        <f t="shared" si="124"/>
        <v>11.270937489440769</v>
      </c>
      <c r="AB114" s="120">
        <f t="shared" si="125"/>
        <v>396536.8798114704</v>
      </c>
      <c r="AC114" s="110">
        <f t="shared" si="126"/>
        <v>0.19999999999999998</v>
      </c>
      <c r="AD114" s="46"/>
      <c r="AE114" s="22">
        <f t="shared" si="127"/>
        <v>551.72413793103453</v>
      </c>
      <c r="AF114" s="22">
        <f t="shared" si="114"/>
        <v>1572.6853327971382</v>
      </c>
      <c r="AG114" s="22">
        <f t="shared" si="115"/>
        <v>1243.9496560217826</v>
      </c>
      <c r="AH114" s="22" t="e">
        <f t="shared" si="116"/>
        <v>#DIV/0!</v>
      </c>
      <c r="AK114" s="63"/>
      <c r="AL114" s="117">
        <f>基础状态预期!D120</f>
        <v>154</v>
      </c>
      <c r="AM114" s="152">
        <f>求节点(信息索引!$F$4:$F$163,信息索引!$AZ$4:$AZ$163,$AL114)*$AM$4</f>
        <v>396536.87981147046</v>
      </c>
      <c r="AN114" s="117">
        <f t="shared" si="129"/>
        <v>64631.487945194123</v>
      </c>
      <c r="AO114" s="123">
        <f t="shared" si="117"/>
        <v>0</v>
      </c>
      <c r="AP114" s="123">
        <f t="shared" si="117"/>
        <v>1</v>
      </c>
      <c r="AQ114" s="117">
        <f t="shared" si="128"/>
        <v>157.46093336147422</v>
      </c>
      <c r="AR114" s="117">
        <f t="shared" si="118"/>
        <v>76.899525595138556</v>
      </c>
      <c r="AS114" s="117">
        <f t="shared" si="119"/>
        <v>18.455886142833254</v>
      </c>
      <c r="AT114" s="117">
        <f t="shared" si="120"/>
        <v>3.5154068843491921</v>
      </c>
      <c r="AU114" s="117">
        <f>SUM(AQ$101:AQ114)</f>
        <v>940.3348367459422</v>
      </c>
      <c r="AV114" s="117">
        <f>SUM(AR$101:AR114)</f>
        <v>471.80559983914145</v>
      </c>
      <c r="AW114" s="117">
        <f>SUM(AS$101:AS114)</f>
        <v>149.27395872261391</v>
      </c>
      <c r="AX114" s="117">
        <f>SUM(AT$101:AT114)</f>
        <v>11.270937489440771</v>
      </c>
      <c r="AY114" s="19"/>
    </row>
    <row r="115" spans="10:51" x14ac:dyDescent="0.15">
      <c r="J115" s="27">
        <v>18</v>
      </c>
      <c r="K115" s="62">
        <f>基础状态预期!C121</f>
        <v>80.134867890916794</v>
      </c>
      <c r="L115" s="64">
        <f t="shared" si="110"/>
        <v>5</v>
      </c>
      <c r="M115" s="64">
        <f t="shared" si="111"/>
        <v>16</v>
      </c>
      <c r="N115" s="64">
        <f t="shared" si="112"/>
        <v>24</v>
      </c>
      <c r="O115" s="64">
        <f t="shared" si="113"/>
        <v>8</v>
      </c>
      <c r="P115" s="149">
        <f>IF(L115=0,0,求节点(战法升星!D$32:D$38,战法升星!$C$32:$C$38,MAX(AU115/C$5,1)))</f>
        <v>7</v>
      </c>
      <c r="Q115" s="149">
        <f>IF(M115=0,0,求节点(战法升星!E$32:E$38,战法升星!$C$32:$C$38,MAX(AV115/D$5,1)))</f>
        <v>7</v>
      </c>
      <c r="R115" s="149">
        <f>IF(N115=0,0,求节点(战法升星!F$32:F$38,战法升星!$C$32:$C$38,MAX(AW115/E$5,1)))</f>
        <v>5.7484664615294143</v>
      </c>
      <c r="S115" s="149">
        <f>IF(O115=0,0,求节点(战法升星!G$32:G$38,战法升星!$C$32:$C$38,MAX(AX115/F$5,1)))</f>
        <v>3.8512200810422352</v>
      </c>
      <c r="T115" s="64">
        <f>求节点(战法升星!$C$32:$C$38,战法升星!D$32:D$38,P115)</f>
        <v>64</v>
      </c>
      <c r="U115" s="64">
        <f>求节点(战法升星!$C$32:$C$38,战法升星!E$32:E$38,Q115)</f>
        <v>32</v>
      </c>
      <c r="V115" s="64">
        <f>求节点(战法升星!$C$32:$C$38,战法升星!F$32:F$38,R115)</f>
        <v>6.9938658461176573</v>
      </c>
      <c r="W115" s="64">
        <f>求节点(战法升星!$C$32:$C$38,战法升星!G$32:G$38,S115)</f>
        <v>1.8512200810422352</v>
      </c>
      <c r="X115" s="64">
        <f t="shared" si="121"/>
        <v>320</v>
      </c>
      <c r="Y115" s="64">
        <f t="shared" si="122"/>
        <v>512</v>
      </c>
      <c r="Z115" s="64">
        <f t="shared" si="123"/>
        <v>167.85278030682377</v>
      </c>
      <c r="AA115" s="64">
        <f t="shared" si="124"/>
        <v>14.809760648337882</v>
      </c>
      <c r="AB115" s="120">
        <f t="shared" si="125"/>
        <v>430318.93333333335</v>
      </c>
      <c r="AC115" s="110">
        <f t="shared" si="126"/>
        <v>0.18644713026505363</v>
      </c>
      <c r="AD115" s="22"/>
      <c r="AE115" s="22">
        <f t="shared" si="127"/>
        <v>551.72413793103453</v>
      </c>
      <c r="AF115" s="22">
        <f t="shared" si="114"/>
        <v>1706.6666666666667</v>
      </c>
      <c r="AG115" s="22">
        <f t="shared" si="115"/>
        <v>1398.7731692235316</v>
      </c>
      <c r="AH115" s="22" t="e">
        <f t="shared" si="116"/>
        <v>#DIV/0!</v>
      </c>
      <c r="AK115" s="63"/>
      <c r="AL115" s="117">
        <f>基础状态预期!D121</f>
        <v>182</v>
      </c>
      <c r="AM115" s="152">
        <f>求节点(信息索引!$F$4:$F$163,信息索引!$AZ$4:$AZ$163,$AL115)*$AM$4</f>
        <v>461598.88084261859</v>
      </c>
      <c r="AN115" s="117">
        <f t="shared" si="129"/>
        <v>65062.001031148131</v>
      </c>
      <c r="AO115" s="123">
        <f t="shared" si="117"/>
        <v>0</v>
      </c>
      <c r="AP115" s="123">
        <f t="shared" si="117"/>
        <v>1</v>
      </c>
      <c r="AQ115" s="117">
        <f t="shared" si="128"/>
        <v>158.50978732559972</v>
      </c>
      <c r="AR115" s="117">
        <f t="shared" si="118"/>
        <v>77.41175660087427</v>
      </c>
      <c r="AS115" s="117">
        <f t="shared" si="119"/>
        <v>18.578821584209827</v>
      </c>
      <c r="AT115" s="117">
        <f t="shared" si="120"/>
        <v>3.5388231588971104</v>
      </c>
      <c r="AU115" s="117">
        <f>SUM(AQ$101:AQ115)</f>
        <v>1098.8446240715418</v>
      </c>
      <c r="AV115" s="117">
        <f>SUM(AR$101:AR115)</f>
        <v>549.21735644001569</v>
      </c>
      <c r="AW115" s="117">
        <f>SUM(AS$101:AS115)</f>
        <v>167.85278030682375</v>
      </c>
      <c r="AX115" s="117">
        <f>SUM(AT$101:AT115)</f>
        <v>14.809760648337882</v>
      </c>
      <c r="AY115" s="38"/>
    </row>
    <row r="116" spans="10:51" x14ac:dyDescent="0.15">
      <c r="J116" s="27">
        <v>19</v>
      </c>
      <c r="K116" s="62">
        <f>基础状态预期!C122</f>
        <v>82.238672852681816</v>
      </c>
      <c r="L116" s="64">
        <f t="shared" si="110"/>
        <v>5</v>
      </c>
      <c r="M116" s="64">
        <f t="shared" si="111"/>
        <v>16</v>
      </c>
      <c r="N116" s="64">
        <f t="shared" si="112"/>
        <v>24</v>
      </c>
      <c r="O116" s="64">
        <f t="shared" si="113"/>
        <v>8</v>
      </c>
      <c r="P116" s="149">
        <f>IF(L116=0,0,求节点(战法升星!D$32:D$38,战法升星!$C$32:$C$38,MAX(AU116/C$5,1)))</f>
        <v>7</v>
      </c>
      <c r="Q116" s="149">
        <f>IF(M116=0,0,求节点(战法升星!E$32:E$38,战法升星!$C$32:$C$38,MAX(AV116/D$5,1)))</f>
        <v>7</v>
      </c>
      <c r="R116" s="149">
        <f>IF(N116=0,0,求节点(战法升星!F$32:F$38,战法升星!$C$32:$C$38,MAX(AW116/E$5,1)))</f>
        <v>5.9586433607180096</v>
      </c>
      <c r="S116" s="149">
        <f>IF(O116=0,0,求节点(战法升星!G$32:G$38,战法升星!$C$32:$C$38,MAX(AX116/F$5,1)))</f>
        <v>4.1658122110223701</v>
      </c>
      <c r="T116" s="64">
        <f>求节点(战法升星!$C$32:$C$38,战法升星!D$32:D$38,P116)</f>
        <v>64</v>
      </c>
      <c r="U116" s="64">
        <f>求节点(战法升星!$C$32:$C$38,战法升星!E$32:E$38,Q116)</f>
        <v>32</v>
      </c>
      <c r="V116" s="64">
        <f>求节点(战法升星!$C$32:$C$38,战法升星!F$32:F$38,R116)</f>
        <v>7.8345734428720384</v>
      </c>
      <c r="W116" s="64">
        <f>求节点(战法升星!$C$32:$C$38,战法升星!G$32:G$38,S116)</f>
        <v>2.3316244220447402</v>
      </c>
      <c r="X116" s="64">
        <f t="shared" si="121"/>
        <v>320</v>
      </c>
      <c r="Y116" s="64">
        <f t="shared" si="122"/>
        <v>512</v>
      </c>
      <c r="Z116" s="64">
        <f t="shared" si="123"/>
        <v>188.02976262892892</v>
      </c>
      <c r="AA116" s="64">
        <f t="shared" si="124"/>
        <v>18.652995376357921</v>
      </c>
      <c r="AB116" s="120">
        <f t="shared" si="125"/>
        <v>430318.93333333335</v>
      </c>
      <c r="AC116" s="110">
        <f t="shared" si="126"/>
        <v>0.16169575489291443</v>
      </c>
      <c r="AD116" s="22"/>
      <c r="AE116" s="22">
        <f t="shared" si="127"/>
        <v>551.72413793103453</v>
      </c>
      <c r="AF116" s="22">
        <f t="shared" si="114"/>
        <v>1706.6666666666667</v>
      </c>
      <c r="AG116" s="22">
        <f t="shared" si="115"/>
        <v>1566.9146885744078</v>
      </c>
      <c r="AH116" s="22" t="e">
        <f t="shared" si="116"/>
        <v>#DIV/0!</v>
      </c>
      <c r="AK116" s="63"/>
      <c r="AL116" s="117">
        <f>基础状态预期!D122</f>
        <v>210</v>
      </c>
      <c r="AM116" s="152">
        <f>求节点(信息索引!$F$4:$F$163,信息索引!$AZ$4:$AZ$163,$AL116)*$AM$4</f>
        <v>532257.55199116864</v>
      </c>
      <c r="AN116" s="117">
        <f t="shared" si="129"/>
        <v>70658.671148550056</v>
      </c>
      <c r="AO116" s="123">
        <f t="shared" si="117"/>
        <v>0</v>
      </c>
      <c r="AP116" s="123">
        <f t="shared" si="117"/>
        <v>1</v>
      </c>
      <c r="AQ116" s="117">
        <f t="shared" si="128"/>
        <v>172.14488885923086</v>
      </c>
      <c r="AR116" s="117">
        <f t="shared" si="118"/>
        <v>84.070759675438325</v>
      </c>
      <c r="AS116" s="117">
        <f t="shared" si="119"/>
        <v>20.176982322105193</v>
      </c>
      <c r="AT116" s="117">
        <f t="shared" si="120"/>
        <v>3.8432347280200378</v>
      </c>
      <c r="AU116" s="117">
        <f>SUM(AQ$101:AQ116)</f>
        <v>1270.9895129307727</v>
      </c>
      <c r="AV116" s="117">
        <f>SUM(AR$101:AR116)</f>
        <v>633.28811611545405</v>
      </c>
      <c r="AW116" s="117">
        <f>SUM(AS$101:AS116)</f>
        <v>188.02976262892895</v>
      </c>
      <c r="AX116" s="117">
        <f>SUM(AT$101:AT116)</f>
        <v>18.652995376357921</v>
      </c>
      <c r="AY116" s="38"/>
    </row>
    <row r="117" spans="10:51" x14ac:dyDescent="0.15">
      <c r="J117" s="27">
        <v>20</v>
      </c>
      <c r="K117" s="132">
        <f>基础状态预期!C123</f>
        <v>84.043767921022209</v>
      </c>
      <c r="L117" s="134">
        <f t="shared" ref="L117:L139" si="130">MIN(ROUND(AU117,0),C$5)</f>
        <v>5</v>
      </c>
      <c r="M117" s="134">
        <f t="shared" ref="M117:M139" si="131">MIN(ROUND(AV117,0),D$5)</f>
        <v>16</v>
      </c>
      <c r="N117" s="134">
        <f t="shared" ref="N117:N139" si="132">MIN(ROUND(AW117,0),E$5)</f>
        <v>24</v>
      </c>
      <c r="O117" s="134">
        <f t="shared" ref="O117:O139" si="133">MIN(ROUND(AX117,0),F$5)</f>
        <v>8</v>
      </c>
      <c r="P117" s="149">
        <f>IF(L117=0,0,求节点(战法升星!D$32:D$38,战法升星!$C$32:$C$38,MAX(AU117/C$5,1)))</f>
        <v>7</v>
      </c>
      <c r="Q117" s="149">
        <f>IF(M117=0,0,求节点(战法升星!E$32:E$38,战法升星!$C$32:$C$38,MAX(AV117/D$5,1)))</f>
        <v>7</v>
      </c>
      <c r="R117" s="149">
        <f>IF(N117=0,0,求节点(战法升星!F$32:F$38,战法升星!$C$32:$C$38,MAX(AW117/E$5,1)))</f>
        <v>6.0844101299533024</v>
      </c>
      <c r="S117" s="149">
        <f>IF(O117=0,0,求节点(战法升星!G$32:G$38,战法升星!$C$32:$C$38,MAX(AX117/F$5,1)))</f>
        <v>4.4060143815236223</v>
      </c>
      <c r="T117" s="134">
        <f>求节点(战法升星!$C$32:$C$38,战法升星!D$32:D$38,P117)</f>
        <v>64</v>
      </c>
      <c r="U117" s="134">
        <f>求节点(战法升星!$C$32:$C$38,战法升星!E$32:E$38,Q117)</f>
        <v>32</v>
      </c>
      <c r="V117" s="134">
        <f>求节点(战法升星!$C$32:$C$38,战法升星!F$32:F$38,R117)</f>
        <v>8.6752810396264195</v>
      </c>
      <c r="W117" s="134">
        <f>求节点(战法升星!$C$32:$C$38,战法升星!G$32:G$38,S117)</f>
        <v>2.8120287630472447</v>
      </c>
      <c r="X117" s="134">
        <f t="shared" ref="X117:X139" si="134">IF(L117=0,0,同名需求(L117,T117,C$5))</f>
        <v>320</v>
      </c>
      <c r="Y117" s="134">
        <f t="shared" ref="Y117:Y139" si="135">IF(M117=0,0,同名需求(M117,U117,D$5))</f>
        <v>512</v>
      </c>
      <c r="Z117" s="134">
        <f t="shared" ref="Z117:Z139" si="136">IF(N117=0,0,同名需求(N117,V117,E$5))</f>
        <v>208.20674495103407</v>
      </c>
      <c r="AA117" s="134">
        <f t="shared" ref="AA117:AA139" si="137">IF(O117=0,0,同名需求(O117,W117,F$5))</f>
        <v>22.496230104377958</v>
      </c>
      <c r="AB117" s="134">
        <f t="shared" ref="AB117:AB139" si="138">MAX(X117/C$4,Y117/D$4,Z117/E$4)*$C$7</f>
        <v>437477.07226628112</v>
      </c>
      <c r="AC117" s="134">
        <f t="shared" ref="AC117:AC139" si="139">AB117/AM117*$AM$4</f>
        <v>0.14512035187512315</v>
      </c>
      <c r="AD117" s="22"/>
      <c r="AE117" s="22">
        <f t="shared" ref="AE117:AE139" si="140">X117/C$4</f>
        <v>551.72413793103453</v>
      </c>
      <c r="AF117" s="22">
        <f t="shared" ref="AF117:AF139" si="141">Y117/D$4</f>
        <v>1706.6666666666667</v>
      </c>
      <c r="AG117" s="22">
        <f t="shared" ref="AG117:AG139" si="142">Z117/E$4</f>
        <v>1735.0562079252841</v>
      </c>
      <c r="AH117" s="22" t="e">
        <f t="shared" ref="AH117:AH139" si="143">AA117/F$4</f>
        <v>#DIV/0!</v>
      </c>
      <c r="AK117" s="131"/>
      <c r="AL117" s="131">
        <f>基础状态预期!D123</f>
        <v>237.99999999999997</v>
      </c>
      <c r="AM117" s="152">
        <f>求节点(信息索引!$F$4:$F$163,信息索引!$AZ$4:$AZ$163,$AL117)*$AM$4</f>
        <v>602916.22313971864</v>
      </c>
      <c r="AN117" s="131">
        <f t="shared" ref="AN117:AN139" si="144">AM117-AM116</f>
        <v>70658.671148549998</v>
      </c>
      <c r="AO117" s="123">
        <f t="shared" ref="AO117:AP117" si="145">AO72</f>
        <v>0</v>
      </c>
      <c r="AP117" s="123">
        <f t="shared" si="145"/>
        <v>1</v>
      </c>
      <c r="AQ117" s="131">
        <f t="shared" ref="AQ117:AQ139" si="146">$AN117*($AO117*C$4+$AP117*C$23)/$C$7</f>
        <v>172.14488885923072</v>
      </c>
      <c r="AR117" s="131">
        <f t="shared" ref="AR117:AR139" si="147">$AN117*($AO117*D$4+$AP117*D$23)/$C$7</f>
        <v>84.070759675438254</v>
      </c>
      <c r="AS117" s="131">
        <f t="shared" ref="AS117:AS139" si="148">$AN117*($AO117*E$4+$AP117*E$23)/$C$7</f>
        <v>20.176982322105179</v>
      </c>
      <c r="AT117" s="131">
        <f t="shared" ref="AT117:AT139" si="149">$AN117*($AO117*F$4+$AP117*F$23)/$C$7</f>
        <v>3.8432347280200347</v>
      </c>
      <c r="AU117" s="131">
        <f>SUM(AQ$101:AQ117)</f>
        <v>1443.1344017900033</v>
      </c>
      <c r="AV117" s="131">
        <f>SUM(AR$101:AR117)</f>
        <v>717.35887579089228</v>
      </c>
      <c r="AW117" s="131">
        <f>SUM(AS$101:AS117)</f>
        <v>208.20674495103412</v>
      </c>
      <c r="AX117" s="131">
        <f>SUM(AT$101:AT117)</f>
        <v>22.496230104377958</v>
      </c>
      <c r="AY117" s="38"/>
    </row>
    <row r="118" spans="10:51" x14ac:dyDescent="0.15">
      <c r="J118" s="27">
        <v>21</v>
      </c>
      <c r="K118" s="132">
        <f>基础状态预期!C124</f>
        <v>86.385105215793828</v>
      </c>
      <c r="L118" s="134">
        <f t="shared" si="130"/>
        <v>5</v>
      </c>
      <c r="M118" s="134">
        <f t="shared" si="131"/>
        <v>16</v>
      </c>
      <c r="N118" s="134">
        <f t="shared" si="132"/>
        <v>24</v>
      </c>
      <c r="O118" s="134">
        <f t="shared" si="133"/>
        <v>8</v>
      </c>
      <c r="P118" s="149">
        <f>IF(L118=0,0,求节点(战法升星!D$32:D$38,战法升星!$C$32:$C$38,MAX(AU118/C$5,1)))</f>
        <v>7</v>
      </c>
      <c r="Q118" s="149">
        <f>IF(M118=0,0,求节点(战法升星!E$32:E$38,战法升星!$C$32:$C$38,MAX(AV118/D$5,1)))</f>
        <v>7</v>
      </c>
      <c r="R118" s="149">
        <f>IF(N118=0,0,求节点(战法升星!F$32:F$38,战法升星!$C$32:$C$38,MAX(AW118/E$5,1)))</f>
        <v>6.2420428043447496</v>
      </c>
      <c r="S118" s="149">
        <f>IF(O118=0,0,求节点(战法升星!G$32:G$38,战法升星!$C$32:$C$38,MAX(AX118/F$5,1)))</f>
        <v>4.7663176372755016</v>
      </c>
      <c r="T118" s="134">
        <f>求节点(战法升星!$C$32:$C$38,战法升星!D$32:D$38,P118)</f>
        <v>64</v>
      </c>
      <c r="U118" s="134">
        <f>求节点(战法升星!$C$32:$C$38,战法升星!E$32:E$38,Q118)</f>
        <v>32</v>
      </c>
      <c r="V118" s="134">
        <f>求节点(战法升星!$C$32:$C$38,战法升星!F$32:F$38,R118)</f>
        <v>9.9363424347579965</v>
      </c>
      <c r="W118" s="134">
        <f>求节点(战法升星!$C$32:$C$38,战法升星!G$32:G$38,S118)</f>
        <v>3.5326352745510032</v>
      </c>
      <c r="X118" s="134">
        <f t="shared" si="134"/>
        <v>320</v>
      </c>
      <c r="Y118" s="134">
        <f t="shared" si="135"/>
        <v>512</v>
      </c>
      <c r="Z118" s="134">
        <f t="shared" si="136"/>
        <v>238.47221843419192</v>
      </c>
      <c r="AA118" s="134">
        <f t="shared" si="137"/>
        <v>28.261082196408026</v>
      </c>
      <c r="AB118" s="134">
        <f t="shared" si="138"/>
        <v>501069.87629997625</v>
      </c>
      <c r="AC118" s="134">
        <f t="shared" si="139"/>
        <v>0.14136461744547171</v>
      </c>
      <c r="AD118" s="22"/>
      <c r="AE118" s="22">
        <f t="shared" si="140"/>
        <v>551.72413793103453</v>
      </c>
      <c r="AF118" s="22">
        <f t="shared" si="141"/>
        <v>1706.6666666666667</v>
      </c>
      <c r="AG118" s="22">
        <f t="shared" si="142"/>
        <v>1987.2684869515995</v>
      </c>
      <c r="AH118" s="22" t="e">
        <f t="shared" si="143"/>
        <v>#DIV/0!</v>
      </c>
      <c r="AK118" s="131"/>
      <c r="AL118" s="131">
        <f>基础状态预期!D124</f>
        <v>280</v>
      </c>
      <c r="AM118" s="152">
        <f>求节点(信息索引!$F$4:$F$163,信息索引!$AZ$4:$AZ$163,$AL118)*$AM$4</f>
        <v>708904.22986254387</v>
      </c>
      <c r="AN118" s="131">
        <f t="shared" si="144"/>
        <v>105988.00672282523</v>
      </c>
      <c r="AO118" s="123">
        <f t="shared" ref="AO118:AP118" si="150">AO73</f>
        <v>0</v>
      </c>
      <c r="AP118" s="123">
        <f t="shared" si="150"/>
        <v>1</v>
      </c>
      <c r="AQ118" s="131">
        <f t="shared" si="146"/>
        <v>258.21733328884665</v>
      </c>
      <c r="AR118" s="131">
        <f t="shared" si="147"/>
        <v>126.10613951315766</v>
      </c>
      <c r="AS118" s="131">
        <f t="shared" si="148"/>
        <v>30.265473483157834</v>
      </c>
      <c r="AT118" s="131">
        <f t="shared" si="149"/>
        <v>5.7648520920300639</v>
      </c>
      <c r="AU118" s="131">
        <f>SUM(AQ$101:AQ118)</f>
        <v>1701.35173507885</v>
      </c>
      <c r="AV118" s="131">
        <f>SUM(AR$101:AR118)</f>
        <v>843.46501530404998</v>
      </c>
      <c r="AW118" s="131">
        <f>SUM(AS$101:AS118)</f>
        <v>238.47221843419197</v>
      </c>
      <c r="AX118" s="131">
        <f>SUM(AT$101:AT118)</f>
        <v>28.261082196408022</v>
      </c>
      <c r="AY118" s="38"/>
    </row>
    <row r="119" spans="10:51" x14ac:dyDescent="0.15">
      <c r="J119" s="27">
        <v>22</v>
      </c>
      <c r="K119" s="132">
        <f>基础状态预期!C125</f>
        <v>90.406191748048585</v>
      </c>
      <c r="L119" s="134">
        <f t="shared" si="130"/>
        <v>5</v>
      </c>
      <c r="M119" s="134">
        <f t="shared" si="131"/>
        <v>16</v>
      </c>
      <c r="N119" s="134">
        <f t="shared" si="132"/>
        <v>24</v>
      </c>
      <c r="O119" s="134">
        <f t="shared" si="133"/>
        <v>8</v>
      </c>
      <c r="P119" s="149">
        <f>IF(L119=0,0,求节点(战法升星!D$32:D$38,战法升星!$C$32:$C$38,MAX(AU119/C$5,1)))</f>
        <v>7</v>
      </c>
      <c r="Q119" s="149">
        <f>IF(M119=0,0,求节点(战法升星!E$32:E$38,战法升星!$C$32:$C$38,MAX(AV119/D$5,1)))</f>
        <v>7</v>
      </c>
      <c r="R119" s="149">
        <f>IF(N119=0,0,求节点(战法升星!F$32:F$38,战法升星!$C$32:$C$38,MAX(AW119/E$5,1)))</f>
        <v>6.553046122853508</v>
      </c>
      <c r="S119" s="149">
        <f>IF(O119=0,0,求节点(战法升星!G$32:G$38,战法升星!$C$32:$C$38,MAX(AX119/F$5,1)))</f>
        <v>5.2385911826477605</v>
      </c>
      <c r="T119" s="134">
        <f>求节点(战法升星!$C$32:$C$38,战法升星!D$32:D$38,P119)</f>
        <v>64</v>
      </c>
      <c r="U119" s="134">
        <f>求节点(战法升星!$C$32:$C$38,战法升星!E$32:E$38,Q119)</f>
        <v>32</v>
      </c>
      <c r="V119" s="134">
        <f>求节点(战法升星!$C$32:$C$38,战法升星!F$32:F$38,R119)</f>
        <v>12.424368982828064</v>
      </c>
      <c r="W119" s="134">
        <f>求节点(战法升星!$C$32:$C$38,战法升星!G$32:G$38,S119)</f>
        <v>4.9543647305910419</v>
      </c>
      <c r="X119" s="134">
        <f t="shared" si="134"/>
        <v>320</v>
      </c>
      <c r="Y119" s="134">
        <f t="shared" si="135"/>
        <v>512</v>
      </c>
      <c r="Z119" s="134">
        <f t="shared" si="136"/>
        <v>298.18485558787353</v>
      </c>
      <c r="AA119" s="134">
        <f t="shared" si="137"/>
        <v>39.634917844728335</v>
      </c>
      <c r="AB119" s="134">
        <f t="shared" si="138"/>
        <v>626536.07906605361</v>
      </c>
      <c r="AC119" s="134">
        <f t="shared" si="139"/>
        <v>0.13649806899326952</v>
      </c>
      <c r="AD119" s="22"/>
      <c r="AE119" s="22">
        <f t="shared" si="140"/>
        <v>551.72413793103453</v>
      </c>
      <c r="AF119" s="22">
        <f t="shared" si="141"/>
        <v>1706.6666666666667</v>
      </c>
      <c r="AG119" s="22">
        <f t="shared" si="142"/>
        <v>2484.8737965656128</v>
      </c>
      <c r="AH119" s="22" t="e">
        <f t="shared" si="143"/>
        <v>#DIV/0!</v>
      </c>
      <c r="AK119" s="131"/>
      <c r="AL119" s="131">
        <f>基础状态预期!D125</f>
        <v>364</v>
      </c>
      <c r="AM119" s="152">
        <f>求节点(信息索引!$F$4:$F$163,信息索引!$AZ$4:$AZ$163,$AL119)*$AM$4</f>
        <v>918014.56780600606</v>
      </c>
      <c r="AN119" s="131">
        <f t="shared" si="144"/>
        <v>209110.33794346219</v>
      </c>
      <c r="AO119" s="123">
        <f t="shared" ref="AO119:AP119" si="151">AO74</f>
        <v>0</v>
      </c>
      <c r="AP119" s="123">
        <f t="shared" si="151"/>
        <v>1</v>
      </c>
      <c r="AQ119" s="131">
        <f t="shared" si="146"/>
        <v>509.4530550810137</v>
      </c>
      <c r="AR119" s="131">
        <f t="shared" si="147"/>
        <v>248.80265480700663</v>
      </c>
      <c r="AS119" s="131">
        <f t="shared" si="148"/>
        <v>59.712637153681598</v>
      </c>
      <c r="AT119" s="131">
        <f t="shared" si="149"/>
        <v>11.373835648320306</v>
      </c>
      <c r="AU119" s="131">
        <f>SUM(AQ$101:AQ119)</f>
        <v>2210.8047901598638</v>
      </c>
      <c r="AV119" s="131">
        <f>SUM(AR$101:AR119)</f>
        <v>1092.2676701110565</v>
      </c>
      <c r="AW119" s="131">
        <f>SUM(AS$101:AS119)</f>
        <v>298.18485558787359</v>
      </c>
      <c r="AX119" s="131">
        <f>SUM(AT$101:AT119)</f>
        <v>39.634917844728328</v>
      </c>
      <c r="AY119" s="38"/>
    </row>
    <row r="120" spans="10:51" x14ac:dyDescent="0.15">
      <c r="J120" s="27">
        <v>23</v>
      </c>
      <c r="K120" s="132">
        <f>基础状态预期!C126</f>
        <v>93.471491811086082</v>
      </c>
      <c r="L120" s="134">
        <f t="shared" si="130"/>
        <v>5</v>
      </c>
      <c r="M120" s="134">
        <f t="shared" si="131"/>
        <v>16</v>
      </c>
      <c r="N120" s="134">
        <f t="shared" si="132"/>
        <v>24</v>
      </c>
      <c r="O120" s="134">
        <f t="shared" si="133"/>
        <v>8</v>
      </c>
      <c r="P120" s="149">
        <f>IF(L120=0,0,求节点(战法升星!D$32:D$38,战法升星!$C$32:$C$38,MAX(AU120/C$5,1)))</f>
        <v>7</v>
      </c>
      <c r="Q120" s="149">
        <f>IF(M120=0,0,求节点(战法升星!E$32:E$38,战法升星!$C$32:$C$38,MAX(AV120/D$5,1)))</f>
        <v>7</v>
      </c>
      <c r="R120" s="149">
        <f>IF(N120=0,0,求节点(战法升星!F$32:F$38,战法升星!$C$32:$C$38,MAX(AW120/E$5,1)))</f>
        <v>6.8006289964813904</v>
      </c>
      <c r="S120" s="149">
        <f>IF(O120=0,0,求节点(战法升星!G$32:G$38,战法升星!$C$32:$C$38,MAX(AX120/F$5,1)))</f>
        <v>5.5215430382224824</v>
      </c>
      <c r="T120" s="134">
        <f>求节点(战法升星!$C$32:$C$38,战法升星!D$32:D$38,P120)</f>
        <v>64</v>
      </c>
      <c r="U120" s="134">
        <f>求节点(战法升星!$C$32:$C$38,战法升星!E$32:E$38,Q120)</f>
        <v>32</v>
      </c>
      <c r="V120" s="134">
        <f>求节点(战法升星!$C$32:$C$38,战法升星!F$32:F$38,R120)</f>
        <v>14.405031971851123</v>
      </c>
      <c r="W120" s="134">
        <f>求节点(战法升星!$C$32:$C$38,战法升星!G$32:G$38,S120)</f>
        <v>6.0861721528899295</v>
      </c>
      <c r="X120" s="134">
        <f t="shared" si="134"/>
        <v>320</v>
      </c>
      <c r="Y120" s="134">
        <f t="shared" si="135"/>
        <v>512</v>
      </c>
      <c r="Z120" s="134">
        <f t="shared" si="136"/>
        <v>345.72076732442696</v>
      </c>
      <c r="AA120" s="134">
        <f t="shared" si="137"/>
        <v>48.689377223119436</v>
      </c>
      <c r="AB120" s="134">
        <f t="shared" si="138"/>
        <v>726416.95227650844</v>
      </c>
      <c r="AC120" s="134">
        <f t="shared" si="139"/>
        <v>0.13396561495965964</v>
      </c>
      <c r="AD120" s="22"/>
      <c r="AE120" s="22">
        <f t="shared" si="140"/>
        <v>551.72413793103453</v>
      </c>
      <c r="AF120" s="22">
        <f t="shared" si="141"/>
        <v>1706.6666666666667</v>
      </c>
      <c r="AG120" s="22">
        <f t="shared" si="142"/>
        <v>2881.0063943702248</v>
      </c>
      <c r="AH120" s="22" t="e">
        <f t="shared" si="143"/>
        <v>#DIV/0!</v>
      </c>
      <c r="AK120" s="131"/>
      <c r="AL120" s="131">
        <f>基础状态预期!D126</f>
        <v>448</v>
      </c>
      <c r="AM120" s="152">
        <f>求节点(信息索引!$F$4:$F$163,信息索引!$AZ$4:$AZ$163,$AL120)*$AM$4</f>
        <v>1084482.6898234305</v>
      </c>
      <c r="AN120" s="131">
        <f t="shared" si="144"/>
        <v>166468.12201742444</v>
      </c>
      <c r="AO120" s="123">
        <f t="shared" ref="AO120:AP120" si="152">AO75</f>
        <v>0</v>
      </c>
      <c r="AP120" s="123">
        <f t="shared" si="152"/>
        <v>1</v>
      </c>
      <c r="AQ120" s="131">
        <f t="shared" si="146"/>
        <v>405.56432632376863</v>
      </c>
      <c r="AR120" s="131">
        <f t="shared" si="147"/>
        <v>198.06629890230562</v>
      </c>
      <c r="AS120" s="131">
        <f t="shared" si="148"/>
        <v>47.535911736553338</v>
      </c>
      <c r="AT120" s="131">
        <f t="shared" si="149"/>
        <v>9.0544593783911154</v>
      </c>
      <c r="AU120" s="131">
        <f>SUM(AQ$101:AQ120)</f>
        <v>2616.3691164836323</v>
      </c>
      <c r="AV120" s="131">
        <f>SUM(AR$101:AR120)</f>
        <v>1290.3339690133621</v>
      </c>
      <c r="AW120" s="131">
        <f>SUM(AS$101:AS120)</f>
        <v>345.7207673244269</v>
      </c>
      <c r="AX120" s="131">
        <f>SUM(AT$101:AT120)</f>
        <v>48.689377223119443</v>
      </c>
      <c r="AY120" s="38"/>
    </row>
    <row r="121" spans="10:51" x14ac:dyDescent="0.15">
      <c r="J121" s="27">
        <v>24</v>
      </c>
      <c r="K121" s="132">
        <f>基础状态预期!C127</f>
        <v>97.107381566993553</v>
      </c>
      <c r="L121" s="134">
        <f t="shared" si="130"/>
        <v>5</v>
      </c>
      <c r="M121" s="134">
        <f t="shared" si="131"/>
        <v>16</v>
      </c>
      <c r="N121" s="134">
        <f t="shared" si="132"/>
        <v>24</v>
      </c>
      <c r="O121" s="134">
        <f t="shared" si="133"/>
        <v>8</v>
      </c>
      <c r="P121" s="149">
        <f>IF(L121=0,0,求节点(战法升星!D$32:D$38,战法升星!$C$32:$C$38,MAX(AU121/C$5,1)))</f>
        <v>7</v>
      </c>
      <c r="Q121" s="149">
        <f>IF(M121=0,0,求节点(战法升星!E$32:E$38,战法升星!$C$32:$C$38,MAX(AV121/D$5,1)))</f>
        <v>7</v>
      </c>
      <c r="R121" s="149">
        <f>IF(N121=0,0,求节点(战法升星!F$32:F$38,战法升星!$C$32:$C$38,MAX(AW121/E$5,1)))</f>
        <v>7</v>
      </c>
      <c r="S121" s="149">
        <f>IF(O121=0,0,求节点(战法升星!G$32:G$38,战法升星!$C$32:$C$38,MAX(AX121/F$5,1)))</f>
        <v>5.8571649127347278</v>
      </c>
      <c r="T121" s="134">
        <f>求节点(战法升星!$C$32:$C$38,战法升星!D$32:D$38,P121)</f>
        <v>64</v>
      </c>
      <c r="U121" s="134">
        <f>求节点(战法升星!$C$32:$C$38,战法升星!E$32:E$38,Q121)</f>
        <v>32</v>
      </c>
      <c r="V121" s="134">
        <f>求节点(战法升星!$C$32:$C$38,战法升星!F$32:F$38,R121)</f>
        <v>16</v>
      </c>
      <c r="W121" s="134">
        <f>求节点(战法升星!$C$32:$C$38,战法升星!G$32:G$38,S121)</f>
        <v>7.4286596509389113</v>
      </c>
      <c r="X121" s="134">
        <f t="shared" si="134"/>
        <v>320</v>
      </c>
      <c r="Y121" s="134">
        <f t="shared" si="135"/>
        <v>512</v>
      </c>
      <c r="Z121" s="134">
        <f t="shared" si="136"/>
        <v>384</v>
      </c>
      <c r="AA121" s="134">
        <f t="shared" si="137"/>
        <v>59.429277207511291</v>
      </c>
      <c r="AB121" s="134">
        <f t="shared" si="138"/>
        <v>806848</v>
      </c>
      <c r="AC121" s="134">
        <f t="shared" si="139"/>
        <v>0.12587941183243243</v>
      </c>
      <c r="AD121" s="22"/>
      <c r="AE121" s="22">
        <f t="shared" si="140"/>
        <v>551.72413793103453</v>
      </c>
      <c r="AF121" s="22">
        <f t="shared" si="141"/>
        <v>1706.6666666666667</v>
      </c>
      <c r="AG121" s="22">
        <f t="shared" si="142"/>
        <v>3200</v>
      </c>
      <c r="AH121" s="22" t="e">
        <f t="shared" si="143"/>
        <v>#DIV/0!</v>
      </c>
      <c r="AK121" s="131"/>
      <c r="AL121" s="131">
        <f>基础状态预期!D127</f>
        <v>574</v>
      </c>
      <c r="AM121" s="152">
        <f>求节点(信息索引!$F$4:$F$163,信息索引!$AZ$4:$AZ$163,$AL121)*$AM$4</f>
        <v>1281937.9885156378</v>
      </c>
      <c r="AN121" s="148">
        <f t="shared" si="144"/>
        <v>197455.29869220732</v>
      </c>
      <c r="AO121" s="123">
        <f t="shared" ref="AO121:AP121" si="153">AO76</f>
        <v>0</v>
      </c>
      <c r="AP121" s="123">
        <f t="shared" si="153"/>
        <v>1</v>
      </c>
      <c r="AQ121" s="131">
        <f t="shared" si="146"/>
        <v>481.05802013421771</v>
      </c>
      <c r="AR121" s="131">
        <f t="shared" si="147"/>
        <v>234.93531215857141</v>
      </c>
      <c r="AS121" s="131">
        <f t="shared" si="148"/>
        <v>56.384474918057137</v>
      </c>
      <c r="AT121" s="131">
        <f t="shared" si="149"/>
        <v>10.739899984391837</v>
      </c>
      <c r="AU121" s="131">
        <f>SUM(AQ$101:AQ121)</f>
        <v>3097.42713661785</v>
      </c>
      <c r="AV121" s="131">
        <f>SUM(AR$101:AR121)</f>
        <v>1525.2692811719335</v>
      </c>
      <c r="AW121" s="131">
        <f>SUM(AS$101:AS121)</f>
        <v>402.10524224248405</v>
      </c>
      <c r="AX121" s="131">
        <f>SUM(AT$101:AT121)</f>
        <v>59.429277207511277</v>
      </c>
      <c r="AY121" s="38"/>
    </row>
    <row r="122" spans="10:51" x14ac:dyDescent="0.15">
      <c r="J122" s="27">
        <v>25</v>
      </c>
      <c r="K122" s="132">
        <f>基础状态预期!C128</f>
        <v>100.71243145193914</v>
      </c>
      <c r="L122" s="134">
        <f t="shared" si="130"/>
        <v>5</v>
      </c>
      <c r="M122" s="134">
        <f t="shared" si="131"/>
        <v>16</v>
      </c>
      <c r="N122" s="134">
        <f t="shared" si="132"/>
        <v>24</v>
      </c>
      <c r="O122" s="134">
        <f t="shared" si="133"/>
        <v>8</v>
      </c>
      <c r="P122" s="149">
        <f>IF(L122=0,0,求节点(战法升星!D$32:D$38,战法升星!$C$32:$C$38,MAX(AU122/C$5,1)))</f>
        <v>7</v>
      </c>
      <c r="Q122" s="149">
        <f>IF(M122=0,0,求节点(战法升星!E$32:E$38,战法升星!$C$32:$C$38,MAX(AV122/D$5,1)))</f>
        <v>7</v>
      </c>
      <c r="R122" s="149">
        <f>IF(N122=0,0,求节点(战法升星!F$32:F$38,战法升星!$C$32:$C$38,MAX(AW122/E$5,1)))</f>
        <v>7</v>
      </c>
      <c r="S122" s="149">
        <f>IF(O122=0,0,求节点(战法升星!G$32:G$38,战法升星!$C$32:$C$38,MAX(AX122/F$5,1)))</f>
        <v>6.0949700095281445</v>
      </c>
      <c r="T122" s="134">
        <f>求节点(战法升星!$C$32:$C$38,战法升星!D$32:D$38,P122)</f>
        <v>64</v>
      </c>
      <c r="U122" s="134">
        <f>求节点(战法升星!$C$32:$C$38,战法升星!E$32:E$38,Q122)</f>
        <v>32</v>
      </c>
      <c r="V122" s="134">
        <f>求节点(战法升星!$C$32:$C$38,战法升星!F$32:F$38,R122)</f>
        <v>16</v>
      </c>
      <c r="W122" s="134">
        <f>求节点(战法升星!$C$32:$C$38,战法升星!G$32:G$38,S122)</f>
        <v>8.759760076225156</v>
      </c>
      <c r="X122" s="134">
        <f t="shared" si="134"/>
        <v>320</v>
      </c>
      <c r="Y122" s="134">
        <f t="shared" si="135"/>
        <v>512</v>
      </c>
      <c r="Z122" s="134">
        <f t="shared" si="136"/>
        <v>384</v>
      </c>
      <c r="AA122" s="134">
        <f t="shared" si="137"/>
        <v>70.078080609801248</v>
      </c>
      <c r="AB122" s="134">
        <f t="shared" si="138"/>
        <v>806848</v>
      </c>
      <c r="AC122" s="134">
        <f t="shared" si="139"/>
        <v>0.10920185721009348</v>
      </c>
      <c r="AD122" s="22"/>
      <c r="AE122" s="22">
        <f t="shared" si="140"/>
        <v>551.72413793103453</v>
      </c>
      <c r="AF122" s="22">
        <f t="shared" si="141"/>
        <v>1706.6666666666667</v>
      </c>
      <c r="AG122" s="22">
        <f t="shared" si="142"/>
        <v>3200</v>
      </c>
      <c r="AH122" s="22" t="e">
        <f t="shared" si="143"/>
        <v>#DIV/0!</v>
      </c>
      <c r="AK122" s="131"/>
      <c r="AL122" s="131">
        <f>基础状态预期!D128</f>
        <v>742</v>
      </c>
      <c r="AM122" s="152">
        <f>求节点(信息索引!$F$4:$F$163,信息索引!$AZ$4:$AZ$163,$AL122)*$AM$4</f>
        <v>1477718.4575674478</v>
      </c>
      <c r="AN122" s="148">
        <f t="shared" si="144"/>
        <v>195780.46905180998</v>
      </c>
      <c r="AO122" s="123">
        <f t="shared" ref="AO122:AP122" si="154">AO77</f>
        <v>0</v>
      </c>
      <c r="AP122" s="123">
        <f t="shared" si="154"/>
        <v>1</v>
      </c>
      <c r="AQ122" s="131">
        <f t="shared" si="146"/>
        <v>476.97765239423848</v>
      </c>
      <c r="AR122" s="131">
        <f t="shared" si="147"/>
        <v>232.94257442509317</v>
      </c>
      <c r="AS122" s="131">
        <f t="shared" si="148"/>
        <v>55.906217862022359</v>
      </c>
      <c r="AT122" s="131">
        <f t="shared" si="149"/>
        <v>10.648803402289976</v>
      </c>
      <c r="AU122" s="131">
        <f>SUM(AQ$101:AQ122)</f>
        <v>3574.4047890120883</v>
      </c>
      <c r="AV122" s="131">
        <f>SUM(AR$101:AR122)</f>
        <v>1758.2118555970267</v>
      </c>
      <c r="AW122" s="131">
        <f>SUM(AS$101:AS122)</f>
        <v>458.0114601045064</v>
      </c>
      <c r="AX122" s="131">
        <f>SUM(AT$101:AT122)</f>
        <v>70.078080609801248</v>
      </c>
      <c r="AY122" s="19"/>
    </row>
    <row r="123" spans="10:51" x14ac:dyDescent="0.15">
      <c r="J123" s="27">
        <v>26</v>
      </c>
      <c r="K123" s="132">
        <f>基础状态预期!C129</f>
        <v>104.39233713204413</v>
      </c>
      <c r="L123" s="134">
        <f t="shared" si="130"/>
        <v>5</v>
      </c>
      <c r="M123" s="134">
        <f t="shared" si="131"/>
        <v>16</v>
      </c>
      <c r="N123" s="134">
        <f t="shared" si="132"/>
        <v>24</v>
      </c>
      <c r="O123" s="134">
        <f t="shared" si="133"/>
        <v>8</v>
      </c>
      <c r="P123" s="149">
        <f>IF(L123=0,0,求节点(战法升星!D$32:D$38,战法升星!$C$32:$C$38,MAX(AU123/C$5,1)))</f>
        <v>7</v>
      </c>
      <c r="Q123" s="149">
        <f>IF(M123=0,0,求节点(战法升星!E$32:E$38,战法升星!$C$32:$C$38,MAX(AV123/D$5,1)))</f>
        <v>7</v>
      </c>
      <c r="R123" s="149">
        <f>IF(N123=0,0,求节点(战法升星!F$32:F$38,战法升星!$C$32:$C$38,MAX(AW123/E$5,1)))</f>
        <v>7</v>
      </c>
      <c r="S123" s="149">
        <f>IF(O123=0,0,求节点(战法升星!G$32:G$38,战法升星!$C$32:$C$38,MAX(AX123/F$5,1)))</f>
        <v>6.2648124587358538</v>
      </c>
      <c r="T123" s="134">
        <f>求节点(战法升星!$C$32:$C$38,战法升星!D$32:D$38,P123)</f>
        <v>64</v>
      </c>
      <c r="U123" s="134">
        <f>求节点(战法升星!$C$32:$C$38,战法升星!E$32:E$38,Q123)</f>
        <v>32</v>
      </c>
      <c r="V123" s="134">
        <f>求节点(战法升星!$C$32:$C$38,战法升星!F$32:F$38,R123)</f>
        <v>16</v>
      </c>
      <c r="W123" s="134">
        <f>求节点(战法升星!$C$32:$C$38,战法升星!G$32:G$38,S123)</f>
        <v>10.11849966988683</v>
      </c>
      <c r="X123" s="134">
        <f t="shared" si="134"/>
        <v>320</v>
      </c>
      <c r="Y123" s="134">
        <f t="shared" si="135"/>
        <v>512</v>
      </c>
      <c r="Z123" s="134">
        <f t="shared" si="136"/>
        <v>384</v>
      </c>
      <c r="AA123" s="134">
        <f t="shared" si="137"/>
        <v>80.947997359094643</v>
      </c>
      <c r="AB123" s="134">
        <f t="shared" si="138"/>
        <v>806848</v>
      </c>
      <c r="AC123" s="134">
        <f t="shared" si="139"/>
        <v>9.619280479436966E-2</v>
      </c>
      <c r="AD123" s="22"/>
      <c r="AE123" s="22">
        <f t="shared" si="140"/>
        <v>551.72413793103453</v>
      </c>
      <c r="AF123" s="22">
        <f t="shared" si="141"/>
        <v>1706.6666666666667</v>
      </c>
      <c r="AG123" s="22">
        <f t="shared" si="142"/>
        <v>3200</v>
      </c>
      <c r="AH123" s="22" t="e">
        <f t="shared" si="143"/>
        <v>#DIV/0!</v>
      </c>
      <c r="AK123" s="131"/>
      <c r="AL123" s="131">
        <f>基础状态预期!D129</f>
        <v>951.99999999999989</v>
      </c>
      <c r="AM123" s="152">
        <f>求节点(信息索引!$F$4:$F$163,信息索引!$AZ$4:$AZ$163,$AL123)*$AM$4</f>
        <v>1677564.1415691962</v>
      </c>
      <c r="AN123" s="148">
        <f t="shared" si="144"/>
        <v>199845.68400174845</v>
      </c>
      <c r="AO123" s="123">
        <f t="shared" ref="AO123:AP123" si="155">AO78</f>
        <v>0</v>
      </c>
      <c r="AP123" s="123">
        <f t="shared" si="155"/>
        <v>1</v>
      </c>
      <c r="AQ123" s="131">
        <f t="shared" si="146"/>
        <v>486.88168772876656</v>
      </c>
      <c r="AR123" s="131">
        <f t="shared" si="147"/>
        <v>237.77942889079296</v>
      </c>
      <c r="AS123" s="131">
        <f t="shared" si="148"/>
        <v>57.067062933790311</v>
      </c>
      <c r="AT123" s="131">
        <f t="shared" si="149"/>
        <v>10.869916749293393</v>
      </c>
      <c r="AU123" s="131">
        <f>SUM(AQ$101:AQ123)</f>
        <v>4061.2864767408546</v>
      </c>
      <c r="AV123" s="131">
        <f>SUM(AR$101:AR123)</f>
        <v>1995.9912844878197</v>
      </c>
      <c r="AW123" s="131">
        <f>SUM(AS$101:AS123)</f>
        <v>515.07852303829668</v>
      </c>
      <c r="AX123" s="131">
        <f>SUM(AT$101:AT123)</f>
        <v>80.947997359094643</v>
      </c>
      <c r="AY123" s="32"/>
    </row>
    <row r="124" spans="10:51" x14ac:dyDescent="0.15">
      <c r="J124" s="27">
        <v>27</v>
      </c>
      <c r="K124" s="132">
        <f>基础状态预期!C130</f>
        <v>107.81562240612369</v>
      </c>
      <c r="L124" s="134">
        <f t="shared" si="130"/>
        <v>5</v>
      </c>
      <c r="M124" s="134">
        <f t="shared" si="131"/>
        <v>16</v>
      </c>
      <c r="N124" s="134">
        <f t="shared" si="132"/>
        <v>24</v>
      </c>
      <c r="O124" s="134">
        <f t="shared" si="133"/>
        <v>8</v>
      </c>
      <c r="P124" s="149">
        <f>IF(L124=0,0,求节点(战法升星!D$32:D$38,战法升星!$C$32:$C$38,MAX(AU124/C$5,1)))</f>
        <v>7</v>
      </c>
      <c r="Q124" s="149">
        <f>IF(M124=0,0,求节点(战法升星!E$32:E$38,战法升星!$C$32:$C$38,MAX(AV124/D$5,1)))</f>
        <v>7</v>
      </c>
      <c r="R124" s="149">
        <f>IF(N124=0,0,求节点(战法升星!F$32:F$38,战法升星!$C$32:$C$38,MAX(AW124/E$5,1)))</f>
        <v>7</v>
      </c>
      <c r="S124" s="149">
        <f>IF(O124=0,0,求节点(战法升星!G$32:G$38,战法升星!$C$32:$C$38,MAX(AX124/F$5,1)))</f>
        <v>6.422810843974295</v>
      </c>
      <c r="T124" s="134">
        <f>求节点(战法升星!$C$32:$C$38,战法升星!D$32:D$38,P124)</f>
        <v>64</v>
      </c>
      <c r="U124" s="134">
        <f>求节点(战法升星!$C$32:$C$38,战法升星!E$32:E$38,Q124)</f>
        <v>32</v>
      </c>
      <c r="V124" s="134">
        <f>求节点(战法升星!$C$32:$C$38,战法升星!F$32:F$38,R124)</f>
        <v>16</v>
      </c>
      <c r="W124" s="134">
        <f>求节点(战法升星!$C$32:$C$38,战法升星!G$32:G$38,S124)</f>
        <v>11.38248675179436</v>
      </c>
      <c r="X124" s="134">
        <f t="shared" si="134"/>
        <v>320</v>
      </c>
      <c r="Y124" s="134">
        <f t="shared" si="135"/>
        <v>512</v>
      </c>
      <c r="Z124" s="134">
        <f t="shared" si="136"/>
        <v>384</v>
      </c>
      <c r="AA124" s="134">
        <f t="shared" si="137"/>
        <v>91.059894014354882</v>
      </c>
      <c r="AB124" s="134">
        <f t="shared" si="138"/>
        <v>806848</v>
      </c>
      <c r="AC124" s="134">
        <f t="shared" si="139"/>
        <v>8.6596134987652479E-2</v>
      </c>
      <c r="AD124" s="22"/>
      <c r="AE124" s="22">
        <f t="shared" si="140"/>
        <v>551.72413793103453</v>
      </c>
      <c r="AF124" s="22">
        <f t="shared" si="141"/>
        <v>1706.6666666666667</v>
      </c>
      <c r="AG124" s="22">
        <f t="shared" si="142"/>
        <v>3200</v>
      </c>
      <c r="AH124" s="22" t="e">
        <f t="shared" si="143"/>
        <v>#DIV/0!</v>
      </c>
      <c r="AK124" s="131"/>
      <c r="AL124" s="131">
        <f>基础状态预期!D130</f>
        <v>1204</v>
      </c>
      <c r="AM124" s="152">
        <f>求节点(信息索引!$F$4:$F$163,信息索引!$AZ$4:$AZ$163,$AL124)*$AM$4</f>
        <v>1863473.4682212928</v>
      </c>
      <c r="AN124" s="148">
        <f t="shared" si="144"/>
        <v>185909.32665209658</v>
      </c>
      <c r="AO124" s="123">
        <f t="shared" ref="AO124:AP124" si="156">AO79</f>
        <v>0</v>
      </c>
      <c r="AP124" s="123">
        <f t="shared" si="156"/>
        <v>1</v>
      </c>
      <c r="AQ124" s="131">
        <f t="shared" si="146"/>
        <v>452.92870435019967</v>
      </c>
      <c r="AR124" s="131">
        <f t="shared" si="147"/>
        <v>221.19773933381842</v>
      </c>
      <c r="AS124" s="131">
        <f t="shared" si="148"/>
        <v>53.087457440116417</v>
      </c>
      <c r="AT124" s="131">
        <f t="shared" si="149"/>
        <v>10.111896655260272</v>
      </c>
      <c r="AU124" s="131">
        <f>SUM(AQ$101:AQ124)</f>
        <v>4514.2151810910545</v>
      </c>
      <c r="AV124" s="131">
        <f>SUM(AR$101:AR124)</f>
        <v>2217.1890238216383</v>
      </c>
      <c r="AW124" s="131">
        <f>SUM(AS$101:AS124)</f>
        <v>568.16598047841308</v>
      </c>
      <c r="AX124" s="131">
        <f>SUM(AT$101:AT124)</f>
        <v>91.05989401435491</v>
      </c>
      <c r="AY124" s="32"/>
    </row>
    <row r="125" spans="10:51" x14ac:dyDescent="0.15">
      <c r="J125" s="27">
        <v>28</v>
      </c>
      <c r="K125" s="132">
        <f>基础状态预期!C131</f>
        <v>111.36292001894914</v>
      </c>
      <c r="L125" s="134">
        <f t="shared" si="130"/>
        <v>5</v>
      </c>
      <c r="M125" s="134">
        <f t="shared" si="131"/>
        <v>16</v>
      </c>
      <c r="N125" s="134">
        <f t="shared" si="132"/>
        <v>24</v>
      </c>
      <c r="O125" s="134">
        <f t="shared" si="133"/>
        <v>8</v>
      </c>
      <c r="P125" s="149">
        <f>IF(L125=0,0,求节点(战法升星!D$32:D$38,战法升星!$C$32:$C$38,MAX(AU125/C$5,1)))</f>
        <v>7</v>
      </c>
      <c r="Q125" s="149">
        <f>IF(M125=0,0,求节点(战法升星!E$32:E$38,战法升星!$C$32:$C$38,MAX(AV125/D$5,1)))</f>
        <v>7</v>
      </c>
      <c r="R125" s="149">
        <f>IF(N125=0,0,求节点(战法升星!F$32:F$38,战法升星!$C$32:$C$38,MAX(AW125/E$5,1)))</f>
        <v>7</v>
      </c>
      <c r="S125" s="149">
        <f>IF(O125=0,0,求节点(战法升星!G$32:G$38,战法升星!$C$32:$C$38,MAX(AX125/F$5,1)))</f>
        <v>6.5865328974737061</v>
      </c>
      <c r="T125" s="134">
        <f>求节点(战法升星!$C$32:$C$38,战法升星!D$32:D$38,P125)</f>
        <v>64</v>
      </c>
      <c r="U125" s="134">
        <f>求节点(战法升星!$C$32:$C$38,战法升星!E$32:E$38,Q125)</f>
        <v>32</v>
      </c>
      <c r="V125" s="134">
        <f>求节点(战法升星!$C$32:$C$38,战法升星!F$32:F$38,R125)</f>
        <v>16</v>
      </c>
      <c r="W125" s="134">
        <f>求节点(战法升星!$C$32:$C$38,战法升星!G$32:G$38,S125)</f>
        <v>12.692263179789649</v>
      </c>
      <c r="X125" s="134">
        <f t="shared" si="134"/>
        <v>320</v>
      </c>
      <c r="Y125" s="134">
        <f t="shared" si="135"/>
        <v>512</v>
      </c>
      <c r="Z125" s="134">
        <f t="shared" si="136"/>
        <v>384</v>
      </c>
      <c r="AA125" s="134">
        <f t="shared" si="137"/>
        <v>101.53810543831719</v>
      </c>
      <c r="AB125" s="134">
        <f t="shared" si="138"/>
        <v>806848</v>
      </c>
      <c r="AC125" s="134">
        <f t="shared" si="139"/>
        <v>7.8482671659851691E-2</v>
      </c>
      <c r="AD125" s="22"/>
      <c r="AE125" s="22">
        <f t="shared" si="140"/>
        <v>551.72413793103453</v>
      </c>
      <c r="AF125" s="22">
        <f t="shared" si="141"/>
        <v>1706.6666666666667</v>
      </c>
      <c r="AG125" s="22">
        <f t="shared" si="142"/>
        <v>3200</v>
      </c>
      <c r="AH125" s="22" t="e">
        <f t="shared" si="143"/>
        <v>#DIV/0!</v>
      </c>
      <c r="AK125" s="131"/>
      <c r="AL125" s="131">
        <f>基础状态预期!D131</f>
        <v>1540</v>
      </c>
      <c r="AM125" s="152">
        <f>求节点(信息索引!$F$4:$F$163,信息索引!$AZ$4:$AZ$163,$AL125)*$AM$4</f>
        <v>2056117.5682115527</v>
      </c>
      <c r="AN125" s="148">
        <f t="shared" si="144"/>
        <v>192644.09999025986</v>
      </c>
      <c r="AO125" s="123">
        <f t="shared" ref="AO125:AP125" si="157">AO80</f>
        <v>0</v>
      </c>
      <c r="AP125" s="123">
        <f t="shared" si="157"/>
        <v>1</v>
      </c>
      <c r="AQ125" s="131">
        <f t="shared" si="146"/>
        <v>469.33655336497725</v>
      </c>
      <c r="AR125" s="131">
        <f t="shared" si="147"/>
        <v>229.21087489917491</v>
      </c>
      <c r="AS125" s="131">
        <f t="shared" si="148"/>
        <v>55.010609975801977</v>
      </c>
      <c r="AT125" s="131">
        <f t="shared" si="149"/>
        <v>10.478211423962282</v>
      </c>
      <c r="AU125" s="131">
        <f>SUM(AQ$101:AQ125)</f>
        <v>4983.5517344560321</v>
      </c>
      <c r="AV125" s="131">
        <f>SUM(AR$101:AR125)</f>
        <v>2446.3998987208133</v>
      </c>
      <c r="AW125" s="131">
        <f>SUM(AS$101:AS125)</f>
        <v>623.1765904542151</v>
      </c>
      <c r="AX125" s="131">
        <f>SUM(AT$101:AT125)</f>
        <v>101.53810543831719</v>
      </c>
      <c r="AY125" s="19"/>
    </row>
    <row r="126" spans="10:51" x14ac:dyDescent="0.15">
      <c r="J126" s="27">
        <v>29</v>
      </c>
      <c r="K126" s="132">
        <f>基础状态预期!C132</f>
        <v>114.91934497223426</v>
      </c>
      <c r="L126" s="134">
        <f t="shared" si="130"/>
        <v>5</v>
      </c>
      <c r="M126" s="134">
        <f t="shared" si="131"/>
        <v>16</v>
      </c>
      <c r="N126" s="134">
        <f t="shared" si="132"/>
        <v>24</v>
      </c>
      <c r="O126" s="134">
        <f t="shared" si="133"/>
        <v>8</v>
      </c>
      <c r="P126" s="149">
        <f>IF(L126=0,0,求节点(战法升星!D$32:D$38,战法升星!$C$32:$C$38,MAX(AU126/C$5,1)))</f>
        <v>7</v>
      </c>
      <c r="Q126" s="149">
        <f>IF(M126=0,0,求节点(战法升星!E$32:E$38,战法升星!$C$32:$C$38,MAX(AV126/D$5,1)))</f>
        <v>7</v>
      </c>
      <c r="R126" s="149">
        <f>IF(N126=0,0,求节点(战法升星!F$32:F$38,战法升星!$C$32:$C$38,MAX(AW126/E$5,1)))</f>
        <v>7</v>
      </c>
      <c r="S126" s="149">
        <f>IF(O126=0,0,求节点(战法升星!G$32:G$38,战法升星!$C$32:$C$38,MAX(AX126/F$5,1)))</f>
        <v>6.7506762144491903</v>
      </c>
      <c r="T126" s="134">
        <f>求节点(战法升星!$C$32:$C$38,战法升星!D$32:D$38,P126)</f>
        <v>64</v>
      </c>
      <c r="U126" s="134">
        <f>求节点(战法升星!$C$32:$C$38,战法升星!E$32:E$38,Q126)</f>
        <v>32</v>
      </c>
      <c r="V126" s="134">
        <f>求节点(战法升星!$C$32:$C$38,战法升星!F$32:F$38,R126)</f>
        <v>16</v>
      </c>
      <c r="W126" s="134">
        <f>求节点(战法升星!$C$32:$C$38,战法升星!G$32:G$38,S126)</f>
        <v>14.005409715593522</v>
      </c>
      <c r="X126" s="134">
        <f t="shared" si="134"/>
        <v>320</v>
      </c>
      <c r="Y126" s="134">
        <f t="shared" si="135"/>
        <v>512</v>
      </c>
      <c r="Z126" s="134">
        <f t="shared" si="136"/>
        <v>384</v>
      </c>
      <c r="AA126" s="134">
        <f t="shared" si="137"/>
        <v>112.04327772474818</v>
      </c>
      <c r="AB126" s="134">
        <f t="shared" si="138"/>
        <v>806848</v>
      </c>
      <c r="AC126" s="134">
        <f t="shared" si="139"/>
        <v>7.1743502384021801E-2</v>
      </c>
      <c r="AD126" s="22"/>
      <c r="AE126" s="22">
        <f t="shared" si="140"/>
        <v>551.72413793103453</v>
      </c>
      <c r="AF126" s="22">
        <f t="shared" si="141"/>
        <v>1706.6666666666667</v>
      </c>
      <c r="AG126" s="22">
        <f t="shared" si="142"/>
        <v>3200</v>
      </c>
      <c r="AH126" s="22" t="e">
        <f t="shared" si="143"/>
        <v>#DIV/0!</v>
      </c>
      <c r="AK126" s="131"/>
      <c r="AL126" s="131">
        <f>基础状态预期!D132</f>
        <v>1959.9999999999998</v>
      </c>
      <c r="AM126" s="152">
        <f>求节点(信息索引!$F$4:$F$163,信息索引!$AZ$4:$AZ$163,$AL126)*$AM$4</f>
        <v>2249257.3492751461</v>
      </c>
      <c r="AN126" s="148">
        <f t="shared" si="144"/>
        <v>193139.78106359346</v>
      </c>
      <c r="AO126" s="123">
        <f t="shared" ref="AO126:AP126" si="158">AO81</f>
        <v>0</v>
      </c>
      <c r="AP126" s="123">
        <f t="shared" si="158"/>
        <v>1</v>
      </c>
      <c r="AQ126" s="131">
        <f t="shared" si="146"/>
        <v>470.54417532972161</v>
      </c>
      <c r="AR126" s="131">
        <f t="shared" si="147"/>
        <v>229.80064376567796</v>
      </c>
      <c r="AS126" s="131">
        <f t="shared" si="148"/>
        <v>55.152154503762709</v>
      </c>
      <c r="AT126" s="131">
        <f t="shared" si="149"/>
        <v>10.505172286430993</v>
      </c>
      <c r="AU126" s="131">
        <f>SUM(AQ$101:AQ126)</f>
        <v>5454.095909785754</v>
      </c>
      <c r="AV126" s="131">
        <f>SUM(AR$101:AR126)</f>
        <v>2676.2005424864915</v>
      </c>
      <c r="AW126" s="131">
        <f>SUM(AS$101:AS126)</f>
        <v>678.32874495797785</v>
      </c>
      <c r="AX126" s="131">
        <f>SUM(AT$101:AT126)</f>
        <v>112.04327772474818</v>
      </c>
      <c r="AY126" s="19"/>
    </row>
    <row r="127" spans="10:51" x14ac:dyDescent="0.15">
      <c r="J127" s="27">
        <v>30</v>
      </c>
      <c r="K127" s="132">
        <f>基础状态预期!C133</f>
        <v>118.44741987029688</v>
      </c>
      <c r="L127" s="134">
        <f t="shared" si="130"/>
        <v>5</v>
      </c>
      <c r="M127" s="134">
        <f t="shared" si="131"/>
        <v>16</v>
      </c>
      <c r="N127" s="134">
        <f t="shared" si="132"/>
        <v>24</v>
      </c>
      <c r="O127" s="134">
        <f t="shared" si="133"/>
        <v>8</v>
      </c>
      <c r="P127" s="149">
        <f>IF(L127=0,0,求节点(战法升星!D$32:D$38,战法升星!$C$32:$C$38,MAX(AU127/C$5,1)))</f>
        <v>7</v>
      </c>
      <c r="Q127" s="149">
        <f>IF(M127=0,0,求节点(战法升星!E$32:E$38,战法升星!$C$32:$C$38,MAX(AV127/D$5,1)))</f>
        <v>7</v>
      </c>
      <c r="R127" s="149">
        <f>IF(N127=0,0,求节点(战法升星!F$32:F$38,战法升星!$C$32:$C$38,MAX(AW127/E$5,1)))</f>
        <v>7</v>
      </c>
      <c r="S127" s="149">
        <f>IF(O127=0,0,求节点(战法升星!G$32:G$38,战法升星!$C$32:$C$38,MAX(AX127/F$5,1)))</f>
        <v>6.9135110623407527</v>
      </c>
      <c r="T127" s="134">
        <f>求节点(战法升星!$C$32:$C$38,战法升星!D$32:D$38,P127)</f>
        <v>64</v>
      </c>
      <c r="U127" s="134">
        <f>求节点(战法升星!$C$32:$C$38,战法升星!E$32:E$38,Q127)</f>
        <v>32</v>
      </c>
      <c r="V127" s="134">
        <f>求节点(战法升星!$C$32:$C$38,战法升星!F$32:F$38,R127)</f>
        <v>16</v>
      </c>
      <c r="W127" s="134">
        <f>求节点(战法升星!$C$32:$C$38,战法升星!G$32:G$38,S127)</f>
        <v>15.308088498726022</v>
      </c>
      <c r="X127" s="134">
        <f t="shared" si="134"/>
        <v>320</v>
      </c>
      <c r="Y127" s="134">
        <f t="shared" si="135"/>
        <v>512</v>
      </c>
      <c r="Z127" s="134">
        <f t="shared" si="136"/>
        <v>384</v>
      </c>
      <c r="AA127" s="134">
        <f t="shared" si="137"/>
        <v>122.46470798980818</v>
      </c>
      <c r="AB127" s="134">
        <f t="shared" si="138"/>
        <v>806848</v>
      </c>
      <c r="AC127" s="134">
        <f t="shared" si="139"/>
        <v>6.6111847559096451E-2</v>
      </c>
      <c r="AD127" s="22"/>
      <c r="AE127" s="22">
        <f t="shared" si="140"/>
        <v>551.72413793103453</v>
      </c>
      <c r="AF127" s="22">
        <f t="shared" si="141"/>
        <v>1706.6666666666667</v>
      </c>
      <c r="AG127" s="22">
        <f t="shared" si="142"/>
        <v>3200</v>
      </c>
      <c r="AH127" s="22" t="e">
        <f t="shared" si="143"/>
        <v>#DIV/0!</v>
      </c>
      <c r="AK127" s="131"/>
      <c r="AL127" s="131">
        <f>基础状态预期!D133</f>
        <v>2506</v>
      </c>
      <c r="AM127" s="152">
        <f>求节点(信息索引!$F$4:$F$163,信息索引!$AZ$4:$AZ$163,$AL127)*$AM$4</f>
        <v>2440857.5158295794</v>
      </c>
      <c r="AN127" s="148">
        <f t="shared" si="144"/>
        <v>191600.16655443329</v>
      </c>
      <c r="AO127" s="123">
        <f t="shared" ref="AO127:AP127" si="159">AO82</f>
        <v>0</v>
      </c>
      <c r="AP127" s="123">
        <f t="shared" si="159"/>
        <v>1</v>
      </c>
      <c r="AQ127" s="131">
        <f t="shared" si="146"/>
        <v>466.7932306224792</v>
      </c>
      <c r="AR127" s="131">
        <f t="shared" si="147"/>
        <v>227.96878704818747</v>
      </c>
      <c r="AS127" s="131">
        <f t="shared" si="148"/>
        <v>54.712508891564987</v>
      </c>
      <c r="AT127" s="131">
        <f t="shared" si="149"/>
        <v>10.421430265060001</v>
      </c>
      <c r="AU127" s="131">
        <f>SUM(AQ$101:AQ127)</f>
        <v>5920.8891404082333</v>
      </c>
      <c r="AV127" s="131">
        <f>SUM(AR$101:AR127)</f>
        <v>2904.169329534679</v>
      </c>
      <c r="AW127" s="131">
        <f>SUM(AS$101:AS127)</f>
        <v>733.04125384954284</v>
      </c>
      <c r="AX127" s="131">
        <f>SUM(AT$101:AT127)</f>
        <v>122.46470798980818</v>
      </c>
      <c r="AY127" s="19"/>
    </row>
    <row r="128" spans="10:51" x14ac:dyDescent="0.15">
      <c r="J128" s="27">
        <v>31</v>
      </c>
      <c r="K128" s="132">
        <f>基础状态预期!C134</f>
        <v>121.97211685892326</v>
      </c>
      <c r="L128" s="134">
        <f t="shared" si="130"/>
        <v>5</v>
      </c>
      <c r="M128" s="134">
        <f t="shared" si="131"/>
        <v>16</v>
      </c>
      <c r="N128" s="134">
        <f t="shared" si="132"/>
        <v>24</v>
      </c>
      <c r="O128" s="134">
        <f t="shared" si="133"/>
        <v>8</v>
      </c>
      <c r="P128" s="149">
        <f>IF(L128=0,0,求节点(战法升星!D$32:D$38,战法升星!$C$32:$C$38,MAX(AU128/C$5,1)))</f>
        <v>7</v>
      </c>
      <c r="Q128" s="149">
        <f>IF(M128=0,0,求节点(战法升星!E$32:E$38,战法升星!$C$32:$C$38,MAX(AV128/D$5,1)))</f>
        <v>7</v>
      </c>
      <c r="R128" s="149">
        <f>IF(N128=0,0,求节点(战法升星!F$32:F$38,战法升星!$C$32:$C$38,MAX(AW128/E$5,1)))</f>
        <v>7</v>
      </c>
      <c r="S128" s="149">
        <f>IF(O128=0,0,求节点(战法升星!G$32:G$38,战法升星!$C$32:$C$38,MAX(AX128/F$5,1)))</f>
        <v>7</v>
      </c>
      <c r="T128" s="134">
        <f>求节点(战法升星!$C$32:$C$38,战法升星!D$32:D$38,P128)</f>
        <v>64</v>
      </c>
      <c r="U128" s="134">
        <f>求节点(战法升星!$C$32:$C$38,战法升星!E$32:E$38,Q128)</f>
        <v>32</v>
      </c>
      <c r="V128" s="134">
        <f>求节点(战法升星!$C$32:$C$38,战法升星!F$32:F$38,R128)</f>
        <v>16</v>
      </c>
      <c r="W128" s="134">
        <f>求节点(战法升星!$C$32:$C$38,战法升星!G$32:G$38,S128)</f>
        <v>16</v>
      </c>
      <c r="X128" s="134">
        <f t="shared" si="134"/>
        <v>320</v>
      </c>
      <c r="Y128" s="134">
        <f t="shared" si="135"/>
        <v>512</v>
      </c>
      <c r="Z128" s="134">
        <f t="shared" si="136"/>
        <v>384</v>
      </c>
      <c r="AA128" s="134">
        <f t="shared" si="137"/>
        <v>128</v>
      </c>
      <c r="AB128" s="134">
        <f t="shared" si="138"/>
        <v>806848</v>
      </c>
      <c r="AC128" s="134">
        <f t="shared" si="139"/>
        <v>6.1304250793326742E-2</v>
      </c>
      <c r="AD128" s="22"/>
      <c r="AE128" s="22">
        <f t="shared" si="140"/>
        <v>551.72413793103453</v>
      </c>
      <c r="AF128" s="22">
        <f t="shared" si="141"/>
        <v>1706.6666666666667</v>
      </c>
      <c r="AG128" s="22">
        <f t="shared" si="142"/>
        <v>3200</v>
      </c>
      <c r="AH128" s="22" t="e">
        <f t="shared" si="143"/>
        <v>#DIV/0!</v>
      </c>
      <c r="AK128" s="131"/>
      <c r="AL128" s="131">
        <f>基础状态预期!D134</f>
        <v>3178</v>
      </c>
      <c r="AM128" s="152">
        <f>求节点(信息索引!$F$4:$F$163,信息索引!$AZ$4:$AZ$163,$AL128)*$AM$4</f>
        <v>2632274.2372958884</v>
      </c>
      <c r="AN128" s="148">
        <f t="shared" si="144"/>
        <v>191416.72146630893</v>
      </c>
      <c r="AO128" s="123">
        <f t="shared" ref="AO128:AP128" si="160">AO83</f>
        <v>0</v>
      </c>
      <c r="AP128" s="123">
        <f t="shared" si="160"/>
        <v>1</v>
      </c>
      <c r="AQ128" s="131">
        <f t="shared" si="146"/>
        <v>466.34630551344975</v>
      </c>
      <c r="AR128" s="131">
        <f t="shared" si="147"/>
        <v>227.75052129726612</v>
      </c>
      <c r="AS128" s="131">
        <f t="shared" si="148"/>
        <v>54.660125111343859</v>
      </c>
      <c r="AT128" s="131">
        <f t="shared" si="149"/>
        <v>10.411452402160739</v>
      </c>
      <c r="AU128" s="131">
        <f>SUM(AQ$101:AQ128)</f>
        <v>6387.2354459216831</v>
      </c>
      <c r="AV128" s="131">
        <f>SUM(AR$101:AR128)</f>
        <v>3131.919850831945</v>
      </c>
      <c r="AW128" s="131">
        <f>SUM(AS$101:AS128)</f>
        <v>787.7013789608867</v>
      </c>
      <c r="AX128" s="131">
        <f>SUM(AT$101:AT128)</f>
        <v>132.87616039196891</v>
      </c>
      <c r="AY128" s="19"/>
    </row>
    <row r="129" spans="10:51" x14ac:dyDescent="0.15">
      <c r="J129" s="27">
        <v>32</v>
      </c>
      <c r="K129" s="132">
        <f>基础状态预期!C135</f>
        <v>125.41953077529134</v>
      </c>
      <c r="L129" s="134">
        <f t="shared" si="130"/>
        <v>5</v>
      </c>
      <c r="M129" s="134">
        <f t="shared" si="131"/>
        <v>16</v>
      </c>
      <c r="N129" s="134">
        <f t="shared" si="132"/>
        <v>24</v>
      </c>
      <c r="O129" s="134">
        <f t="shared" si="133"/>
        <v>8</v>
      </c>
      <c r="P129" s="149">
        <f>IF(L129=0,0,求节点(战法升星!D$32:D$38,战法升星!$C$32:$C$38,MAX(AU129/C$5,1)))</f>
        <v>7</v>
      </c>
      <c r="Q129" s="149">
        <f>IF(M129=0,0,求节点(战法升星!E$32:E$38,战法升星!$C$32:$C$38,MAX(AV129/D$5,1)))</f>
        <v>7</v>
      </c>
      <c r="R129" s="149">
        <f>IF(N129=0,0,求节点(战法升星!F$32:F$38,战法升星!$C$32:$C$38,MAX(AW129/E$5,1)))</f>
        <v>7</v>
      </c>
      <c r="S129" s="149">
        <f>IF(O129=0,0,求节点(战法升星!G$32:G$38,战法升星!$C$32:$C$38,MAX(AX129/F$5,1)))</f>
        <v>7</v>
      </c>
      <c r="T129" s="134">
        <f>求节点(战法升星!$C$32:$C$38,战法升星!D$32:D$38,P129)</f>
        <v>64</v>
      </c>
      <c r="U129" s="134">
        <f>求节点(战法升星!$C$32:$C$38,战法升星!E$32:E$38,Q129)</f>
        <v>32</v>
      </c>
      <c r="V129" s="134">
        <f>求节点(战法升星!$C$32:$C$38,战法升星!F$32:F$38,R129)</f>
        <v>16</v>
      </c>
      <c r="W129" s="134">
        <f>求节点(战法升星!$C$32:$C$38,战法升星!G$32:G$38,S129)</f>
        <v>16</v>
      </c>
      <c r="X129" s="134">
        <f t="shared" si="134"/>
        <v>320</v>
      </c>
      <c r="Y129" s="134">
        <f t="shared" si="135"/>
        <v>512</v>
      </c>
      <c r="Z129" s="134">
        <f t="shared" si="136"/>
        <v>384</v>
      </c>
      <c r="AA129" s="134">
        <f t="shared" si="137"/>
        <v>128</v>
      </c>
      <c r="AB129" s="134">
        <f t="shared" si="138"/>
        <v>806848</v>
      </c>
      <c r="AC129" s="134">
        <f t="shared" si="139"/>
        <v>5.7233533496928127E-2</v>
      </c>
      <c r="AD129" s="22"/>
      <c r="AE129" s="22">
        <f t="shared" si="140"/>
        <v>551.72413793103453</v>
      </c>
      <c r="AF129" s="22">
        <f t="shared" si="141"/>
        <v>1706.6666666666667</v>
      </c>
      <c r="AG129" s="22">
        <f t="shared" si="142"/>
        <v>3200</v>
      </c>
      <c r="AH129" s="22" t="e">
        <f t="shared" si="143"/>
        <v>#DIV/0!</v>
      </c>
      <c r="AK129" s="131"/>
      <c r="AL129" s="131">
        <f>基础状态预期!D135</f>
        <v>4059.9999999999995</v>
      </c>
      <c r="AM129" s="152">
        <f>求节点(信息索引!$F$4:$F$163,信息索引!$AZ$4:$AZ$163,$AL129)*$AM$4</f>
        <v>2819493.9249847494</v>
      </c>
      <c r="AN129" s="148">
        <f t="shared" si="144"/>
        <v>187219.68768886104</v>
      </c>
      <c r="AO129" s="123">
        <f t="shared" ref="AO129:AP129" si="161">AO84</f>
        <v>0</v>
      </c>
      <c r="AP129" s="123">
        <f t="shared" si="161"/>
        <v>1</v>
      </c>
      <c r="AQ129" s="131">
        <f t="shared" si="146"/>
        <v>456.12112152098183</v>
      </c>
      <c r="AR129" s="131">
        <f t="shared" si="147"/>
        <v>222.7568267893167</v>
      </c>
      <c r="AS129" s="131">
        <f t="shared" si="148"/>
        <v>53.461638429436007</v>
      </c>
      <c r="AT129" s="131">
        <f t="shared" si="149"/>
        <v>10.183169224654479</v>
      </c>
      <c r="AU129" s="131">
        <f>SUM(AQ$101:AQ129)</f>
        <v>6843.3565674426645</v>
      </c>
      <c r="AV129" s="131">
        <f>SUM(AR$101:AR129)</f>
        <v>3354.6766776212617</v>
      </c>
      <c r="AW129" s="131">
        <f>SUM(AS$101:AS129)</f>
        <v>841.16301739032269</v>
      </c>
      <c r="AX129" s="131">
        <f>SUM(AT$101:AT129)</f>
        <v>143.05932961662339</v>
      </c>
      <c r="AY129" s="19"/>
    </row>
    <row r="130" spans="10:51" x14ac:dyDescent="0.15">
      <c r="J130" s="27">
        <v>33</v>
      </c>
      <c r="K130" s="132">
        <f>基础状态预期!C136</f>
        <v>129.09045404756728</v>
      </c>
      <c r="L130" s="134">
        <f t="shared" si="130"/>
        <v>5</v>
      </c>
      <c r="M130" s="134">
        <f t="shared" si="131"/>
        <v>16</v>
      </c>
      <c r="N130" s="134">
        <f t="shared" si="132"/>
        <v>24</v>
      </c>
      <c r="O130" s="134">
        <f t="shared" si="133"/>
        <v>8</v>
      </c>
      <c r="P130" s="149">
        <f>IF(L130=0,0,求节点(战法升星!D$32:D$38,战法升星!$C$32:$C$38,MAX(AU130/C$5,1)))</f>
        <v>7</v>
      </c>
      <c r="Q130" s="149">
        <f>IF(M130=0,0,求节点(战法升星!E$32:E$38,战法升星!$C$32:$C$38,MAX(AV130/D$5,1)))</f>
        <v>7</v>
      </c>
      <c r="R130" s="149">
        <f>IF(N130=0,0,求节点(战法升星!F$32:F$38,战法升星!$C$32:$C$38,MAX(AW130/E$5,1)))</f>
        <v>7</v>
      </c>
      <c r="S130" s="149">
        <f>IF(O130=0,0,求节点(战法升星!G$32:G$38,战法升星!$C$32:$C$38,MAX(AX130/F$5,1)))</f>
        <v>7</v>
      </c>
      <c r="T130" s="134">
        <f>求节点(战法升星!$C$32:$C$38,战法升星!D$32:D$38,P130)</f>
        <v>64</v>
      </c>
      <c r="U130" s="134">
        <f>求节点(战法升星!$C$32:$C$38,战法升星!E$32:E$38,Q130)</f>
        <v>32</v>
      </c>
      <c r="V130" s="134">
        <f>求节点(战法升星!$C$32:$C$38,战法升星!F$32:F$38,R130)</f>
        <v>16</v>
      </c>
      <c r="W130" s="134">
        <f>求节点(战法升星!$C$32:$C$38,战法升星!G$32:G$38,S130)</f>
        <v>16</v>
      </c>
      <c r="X130" s="134">
        <f t="shared" si="134"/>
        <v>320</v>
      </c>
      <c r="Y130" s="134">
        <f t="shared" si="135"/>
        <v>512</v>
      </c>
      <c r="Z130" s="134">
        <f t="shared" si="136"/>
        <v>384</v>
      </c>
      <c r="AA130" s="134">
        <f t="shared" si="137"/>
        <v>128</v>
      </c>
      <c r="AB130" s="134">
        <f t="shared" si="138"/>
        <v>806848</v>
      </c>
      <c r="AC130" s="134">
        <f t="shared" si="139"/>
        <v>5.3453965532051152E-2</v>
      </c>
      <c r="AD130" s="22"/>
      <c r="AE130" s="22">
        <f t="shared" si="140"/>
        <v>551.72413793103453</v>
      </c>
      <c r="AF130" s="22">
        <f t="shared" si="141"/>
        <v>1706.6666666666667</v>
      </c>
      <c r="AG130" s="22">
        <f t="shared" si="142"/>
        <v>3200</v>
      </c>
      <c r="AH130" s="22" t="e">
        <f t="shared" si="143"/>
        <v>#DIV/0!</v>
      </c>
      <c r="AK130" s="131"/>
      <c r="AL130" s="131">
        <f>基础状态预期!D136</f>
        <v>5194</v>
      </c>
      <c r="AM130" s="152">
        <f>求节点(信息索引!$F$4:$F$163,信息索引!$AZ$4:$AZ$163,$AL130)*$AM$4</f>
        <v>3018851.7988107414</v>
      </c>
      <c r="AN130" s="148">
        <f t="shared" si="144"/>
        <v>199357.87382599199</v>
      </c>
      <c r="AO130" s="123">
        <f t="shared" ref="AO130:AP130" si="162">AO85</f>
        <v>0</v>
      </c>
      <c r="AP130" s="123">
        <f t="shared" si="162"/>
        <v>1</v>
      </c>
      <c r="AQ130" s="131">
        <f t="shared" si="146"/>
        <v>485.69324153914818</v>
      </c>
      <c r="AR130" s="131">
        <f t="shared" si="147"/>
        <v>237.19902493772349</v>
      </c>
      <c r="AS130" s="131">
        <f t="shared" si="148"/>
        <v>56.927765985053632</v>
      </c>
      <c r="AT130" s="131">
        <f t="shared" si="149"/>
        <v>10.843383997153076</v>
      </c>
      <c r="AU130" s="131">
        <f>SUM(AQ$101:AQ130)</f>
        <v>7329.0498089818129</v>
      </c>
      <c r="AV130" s="131">
        <f>SUM(AR$101:AR130)</f>
        <v>3591.8757025589853</v>
      </c>
      <c r="AW130" s="131">
        <f>SUM(AS$101:AS130)</f>
        <v>898.0907833753763</v>
      </c>
      <c r="AX130" s="131">
        <f>SUM(AT$101:AT130)</f>
        <v>153.90271361377646</v>
      </c>
      <c r="AY130" s="19"/>
    </row>
    <row r="131" spans="10:51" x14ac:dyDescent="0.15">
      <c r="J131" s="27">
        <v>34</v>
      </c>
      <c r="K131" s="132">
        <f>基础状态预期!C137</f>
        <v>132.53488795708068</v>
      </c>
      <c r="L131" s="134">
        <f t="shared" si="130"/>
        <v>5</v>
      </c>
      <c r="M131" s="134">
        <f t="shared" si="131"/>
        <v>16</v>
      </c>
      <c r="N131" s="134">
        <f t="shared" si="132"/>
        <v>24</v>
      </c>
      <c r="O131" s="134">
        <f t="shared" si="133"/>
        <v>8</v>
      </c>
      <c r="P131" s="149">
        <f>IF(L131=0,0,求节点(战法升星!D$32:D$38,战法升星!$C$32:$C$38,MAX(AU131/C$5,1)))</f>
        <v>7</v>
      </c>
      <c r="Q131" s="149">
        <f>IF(M131=0,0,求节点(战法升星!E$32:E$38,战法升星!$C$32:$C$38,MAX(AV131/D$5,1)))</f>
        <v>7</v>
      </c>
      <c r="R131" s="149">
        <f>IF(N131=0,0,求节点(战法升星!F$32:F$38,战法升星!$C$32:$C$38,MAX(AW131/E$5,1)))</f>
        <v>7</v>
      </c>
      <c r="S131" s="149">
        <f>IF(O131=0,0,求节点(战法升星!G$32:G$38,战法升星!$C$32:$C$38,MAX(AX131/F$5,1)))</f>
        <v>7</v>
      </c>
      <c r="T131" s="134">
        <f>求节点(战法升星!$C$32:$C$38,战法升星!D$32:D$38,P131)</f>
        <v>64</v>
      </c>
      <c r="U131" s="134">
        <f>求节点(战法升星!$C$32:$C$38,战法升星!E$32:E$38,Q131)</f>
        <v>32</v>
      </c>
      <c r="V131" s="134">
        <f>求节点(战法升星!$C$32:$C$38,战法升星!F$32:F$38,R131)</f>
        <v>16</v>
      </c>
      <c r="W131" s="134">
        <f>求节点(战法升星!$C$32:$C$38,战法升星!G$32:G$38,S131)</f>
        <v>16</v>
      </c>
      <c r="X131" s="134">
        <f t="shared" si="134"/>
        <v>320</v>
      </c>
      <c r="Y131" s="134">
        <f t="shared" si="135"/>
        <v>512</v>
      </c>
      <c r="Z131" s="134">
        <f t="shared" si="136"/>
        <v>384</v>
      </c>
      <c r="AA131" s="134">
        <f t="shared" si="137"/>
        <v>128</v>
      </c>
      <c r="AB131" s="134">
        <f t="shared" si="138"/>
        <v>806848</v>
      </c>
      <c r="AC131" s="134">
        <f t="shared" si="139"/>
        <v>5.0335042966308835E-2</v>
      </c>
      <c r="AD131" s="22"/>
      <c r="AE131" s="22">
        <f t="shared" si="140"/>
        <v>551.72413793103453</v>
      </c>
      <c r="AF131" s="22">
        <f t="shared" si="141"/>
        <v>1706.6666666666667</v>
      </c>
      <c r="AG131" s="22">
        <f t="shared" si="142"/>
        <v>3200</v>
      </c>
      <c r="AH131" s="22" t="e">
        <f t="shared" si="143"/>
        <v>#DIV/0!</v>
      </c>
      <c r="AK131" s="131"/>
      <c r="AL131" s="131">
        <f>基础状态预期!D137</f>
        <v>6622</v>
      </c>
      <c r="AM131" s="152">
        <f>求节点(信息索引!$F$4:$F$163,信息索引!$AZ$4:$AZ$163,$AL131)*$AM$4</f>
        <v>3205909.6504201028</v>
      </c>
      <c r="AN131" s="148">
        <f t="shared" si="144"/>
        <v>187057.85160936136</v>
      </c>
      <c r="AO131" s="123">
        <f t="shared" ref="AO131:AP131" si="163">AO86</f>
        <v>0</v>
      </c>
      <c r="AP131" s="123">
        <f t="shared" si="163"/>
        <v>1</v>
      </c>
      <c r="AQ131" s="131">
        <f t="shared" si="146"/>
        <v>455.72684218532441</v>
      </c>
      <c r="AR131" s="131">
        <f t="shared" si="147"/>
        <v>222.56427176492588</v>
      </c>
      <c r="AS131" s="131">
        <f t="shared" si="148"/>
        <v>53.415425223582211</v>
      </c>
      <c r="AT131" s="131">
        <f t="shared" si="149"/>
        <v>10.174366709253755</v>
      </c>
      <c r="AU131" s="131">
        <f>SUM(AQ$101:AQ131)</f>
        <v>7784.7766511671371</v>
      </c>
      <c r="AV131" s="131">
        <f>SUM(AR$101:AR131)</f>
        <v>3814.439974323911</v>
      </c>
      <c r="AW131" s="131">
        <f>SUM(AS$101:AS131)</f>
        <v>951.50620859895855</v>
      </c>
      <c r="AX131" s="131">
        <f>SUM(AT$101:AT131)</f>
        <v>164.0770803230302</v>
      </c>
      <c r="AY131" s="19"/>
    </row>
    <row r="132" spans="10:51" x14ac:dyDescent="0.15">
      <c r="J132" s="27">
        <v>35</v>
      </c>
      <c r="K132" s="132">
        <f>基础状态预期!C138</f>
        <v>136.07141427598387</v>
      </c>
      <c r="L132" s="134">
        <f t="shared" si="130"/>
        <v>5</v>
      </c>
      <c r="M132" s="134">
        <f t="shared" si="131"/>
        <v>16</v>
      </c>
      <c r="N132" s="134">
        <f t="shared" si="132"/>
        <v>24</v>
      </c>
      <c r="O132" s="134">
        <f t="shared" si="133"/>
        <v>8</v>
      </c>
      <c r="P132" s="149">
        <f>IF(L132=0,0,求节点(战法升星!D$32:D$38,战法升星!$C$32:$C$38,MAX(AU132/C$5,1)))</f>
        <v>7</v>
      </c>
      <c r="Q132" s="149">
        <f>IF(M132=0,0,求节点(战法升星!E$32:E$38,战法升星!$C$32:$C$38,MAX(AV132/D$5,1)))</f>
        <v>7</v>
      </c>
      <c r="R132" s="149">
        <f>IF(N132=0,0,求节点(战法升星!F$32:F$38,战法升星!$C$32:$C$38,MAX(AW132/E$5,1)))</f>
        <v>7</v>
      </c>
      <c r="S132" s="149">
        <f>IF(O132=0,0,求节点(战法升星!G$32:G$38,战法升星!$C$32:$C$38,MAX(AX132/F$5,1)))</f>
        <v>7</v>
      </c>
      <c r="T132" s="134">
        <f>求节点(战法升星!$C$32:$C$38,战法升星!D$32:D$38,P132)</f>
        <v>64</v>
      </c>
      <c r="U132" s="134">
        <f>求节点(战法升星!$C$32:$C$38,战法升星!E$32:E$38,Q132)</f>
        <v>32</v>
      </c>
      <c r="V132" s="134">
        <f>求节点(战法升星!$C$32:$C$38,战法升星!F$32:F$38,R132)</f>
        <v>16</v>
      </c>
      <c r="W132" s="134">
        <f>求节点(战法升星!$C$32:$C$38,战法升星!G$32:G$38,S132)</f>
        <v>16</v>
      </c>
      <c r="X132" s="134">
        <f t="shared" si="134"/>
        <v>320</v>
      </c>
      <c r="Y132" s="134">
        <f t="shared" si="135"/>
        <v>512</v>
      </c>
      <c r="Z132" s="134">
        <f t="shared" si="136"/>
        <v>384</v>
      </c>
      <c r="AA132" s="134">
        <f t="shared" si="137"/>
        <v>128</v>
      </c>
      <c r="AB132" s="134">
        <f t="shared" si="138"/>
        <v>806848</v>
      </c>
      <c r="AC132" s="134">
        <f t="shared" si="139"/>
        <v>4.7490018284506372E-2</v>
      </c>
      <c r="AD132" s="22"/>
      <c r="AE132" s="22">
        <f t="shared" si="140"/>
        <v>551.72413793103453</v>
      </c>
      <c r="AF132" s="22">
        <f t="shared" si="141"/>
        <v>1706.6666666666667</v>
      </c>
      <c r="AG132" s="22">
        <f t="shared" si="142"/>
        <v>3200</v>
      </c>
      <c r="AH132" s="22" t="e">
        <f t="shared" si="143"/>
        <v>#DIV/0!</v>
      </c>
      <c r="AK132" s="131"/>
      <c r="AL132" s="131">
        <f>基础状态预期!D138</f>
        <v>8428</v>
      </c>
      <c r="AM132" s="152">
        <f>求节点(信息索引!$F$4:$F$163,信息索引!$AZ$4:$AZ$163,$AL132)*$AM$4</f>
        <v>3397968.790688945</v>
      </c>
      <c r="AN132" s="148">
        <f t="shared" si="144"/>
        <v>192059.14026884222</v>
      </c>
      <c r="AO132" s="123">
        <f t="shared" ref="AO132:AP132" si="164">AO87</f>
        <v>0</v>
      </c>
      <c r="AP132" s="123">
        <f t="shared" si="164"/>
        <v>1</v>
      </c>
      <c r="AQ132" s="131">
        <f t="shared" si="146"/>
        <v>467.91142288072479</v>
      </c>
      <c r="AR132" s="131">
        <f t="shared" si="147"/>
        <v>228.51488094174928</v>
      </c>
      <c r="AS132" s="131">
        <f t="shared" si="148"/>
        <v>54.843571426019828</v>
      </c>
      <c r="AT132" s="131">
        <f t="shared" si="149"/>
        <v>10.446394557337111</v>
      </c>
      <c r="AU132" s="131">
        <f>SUM(AQ$101:AQ132)</f>
        <v>8252.6880740478628</v>
      </c>
      <c r="AV132" s="131">
        <f>SUM(AR$101:AR132)</f>
        <v>4042.9548552656602</v>
      </c>
      <c r="AW132" s="131">
        <f>SUM(AS$101:AS132)</f>
        <v>1006.3497800249784</v>
      </c>
      <c r="AX132" s="131">
        <f>SUM(AT$101:AT132)</f>
        <v>174.5234748803673</v>
      </c>
      <c r="AY132" s="19"/>
    </row>
    <row r="133" spans="10:51" x14ac:dyDescent="0.15">
      <c r="J133" s="27">
        <v>36</v>
      </c>
      <c r="K133" s="132">
        <f>基础状态预期!C139</f>
        <v>139.56936219880694</v>
      </c>
      <c r="L133" s="134">
        <f t="shared" si="130"/>
        <v>5</v>
      </c>
      <c r="M133" s="134">
        <f t="shared" si="131"/>
        <v>16</v>
      </c>
      <c r="N133" s="134">
        <f t="shared" si="132"/>
        <v>24</v>
      </c>
      <c r="O133" s="134">
        <f t="shared" si="133"/>
        <v>8</v>
      </c>
      <c r="P133" s="149">
        <f>IF(L133=0,0,求节点(战法升星!D$32:D$38,战法升星!$C$32:$C$38,MAX(AU133/C$5,1)))</f>
        <v>7</v>
      </c>
      <c r="Q133" s="149">
        <f>IF(M133=0,0,求节点(战法升星!E$32:E$38,战法升星!$C$32:$C$38,MAX(AV133/D$5,1)))</f>
        <v>7</v>
      </c>
      <c r="R133" s="149">
        <f>IF(N133=0,0,求节点(战法升星!F$32:F$38,战法升星!$C$32:$C$38,MAX(AW133/E$5,1)))</f>
        <v>7</v>
      </c>
      <c r="S133" s="149">
        <f>IF(O133=0,0,求节点(战法升星!G$32:G$38,战法升星!$C$32:$C$38,MAX(AX133/F$5,1)))</f>
        <v>7</v>
      </c>
      <c r="T133" s="134">
        <f>求节点(战法升星!$C$32:$C$38,战法升星!D$32:D$38,P133)</f>
        <v>64</v>
      </c>
      <c r="U133" s="134">
        <f>求节点(战法升星!$C$32:$C$38,战法升星!E$32:E$38,Q133)</f>
        <v>32</v>
      </c>
      <c r="V133" s="134">
        <f>求节点(战法升星!$C$32:$C$38,战法升星!F$32:F$38,R133)</f>
        <v>16</v>
      </c>
      <c r="W133" s="134">
        <f>求节点(战法升星!$C$32:$C$38,战法升星!G$32:G$38,S133)</f>
        <v>16</v>
      </c>
      <c r="X133" s="134">
        <f t="shared" si="134"/>
        <v>320</v>
      </c>
      <c r="Y133" s="134">
        <f t="shared" si="135"/>
        <v>512</v>
      </c>
      <c r="Z133" s="134">
        <f t="shared" si="136"/>
        <v>384</v>
      </c>
      <c r="AA133" s="134">
        <f t="shared" si="137"/>
        <v>128</v>
      </c>
      <c r="AB133" s="134">
        <f t="shared" si="138"/>
        <v>806848</v>
      </c>
      <c r="AC133" s="134">
        <f t="shared" si="139"/>
        <v>4.4975646719061582E-2</v>
      </c>
      <c r="AD133" s="22"/>
      <c r="AE133" s="22">
        <f t="shared" si="140"/>
        <v>551.72413793103453</v>
      </c>
      <c r="AF133" s="22">
        <f t="shared" si="141"/>
        <v>1706.6666666666667</v>
      </c>
      <c r="AG133" s="22">
        <f t="shared" si="142"/>
        <v>3200</v>
      </c>
      <c r="AH133" s="22" t="e">
        <f t="shared" si="143"/>
        <v>#DIV/0!</v>
      </c>
      <c r="AK133" s="131"/>
      <c r="AL133" s="131">
        <f>基础状态预期!D139</f>
        <v>10738</v>
      </c>
      <c r="AM133" s="152">
        <f>求节点(信息索引!$F$4:$F$163,信息索引!$AZ$4:$AZ$163,$AL133)*$AM$4</f>
        <v>3587932.8430336574</v>
      </c>
      <c r="AN133" s="148">
        <f t="shared" si="144"/>
        <v>189964.05234471243</v>
      </c>
      <c r="AO133" s="123">
        <f t="shared" ref="AO133:AP133" si="165">AO88</f>
        <v>0</v>
      </c>
      <c r="AP133" s="123">
        <f t="shared" si="165"/>
        <v>1</v>
      </c>
      <c r="AQ133" s="131">
        <f t="shared" si="146"/>
        <v>462.80718483057234</v>
      </c>
      <c r="AR133" s="131">
        <f t="shared" si="147"/>
        <v>226.02211352190739</v>
      </c>
      <c r="AS133" s="131">
        <f t="shared" si="148"/>
        <v>54.245307245257777</v>
      </c>
      <c r="AT133" s="131">
        <f t="shared" si="149"/>
        <v>10.332439475287197</v>
      </c>
      <c r="AU133" s="131">
        <f>SUM(AQ$101:AQ133)</f>
        <v>8715.4952588784345</v>
      </c>
      <c r="AV133" s="131">
        <f>SUM(AR$101:AR133)</f>
        <v>4268.9769687875678</v>
      </c>
      <c r="AW133" s="131">
        <f>SUM(AS$101:AS133)</f>
        <v>1060.595087270236</v>
      </c>
      <c r="AX133" s="131">
        <f>SUM(AT$101:AT133)</f>
        <v>184.85591435565451</v>
      </c>
      <c r="AY133" s="19"/>
    </row>
    <row r="134" spans="10:51" x14ac:dyDescent="0.15">
      <c r="J134" s="27">
        <v>37</v>
      </c>
      <c r="K134" s="132">
        <f>基础状态预期!C140</f>
        <v>143.08413721822018</v>
      </c>
      <c r="L134" s="134">
        <f t="shared" si="130"/>
        <v>5</v>
      </c>
      <c r="M134" s="134">
        <f t="shared" si="131"/>
        <v>16</v>
      </c>
      <c r="N134" s="134">
        <f t="shared" si="132"/>
        <v>24</v>
      </c>
      <c r="O134" s="134">
        <f t="shared" si="133"/>
        <v>8</v>
      </c>
      <c r="P134" s="149">
        <f>IF(L134=0,0,求节点(战法升星!D$32:D$38,战法升星!$C$32:$C$38,MAX(AU134/C$5,1)))</f>
        <v>7</v>
      </c>
      <c r="Q134" s="149">
        <f>IF(M134=0,0,求节点(战法升星!E$32:E$38,战法升星!$C$32:$C$38,MAX(AV134/D$5,1)))</f>
        <v>7</v>
      </c>
      <c r="R134" s="149">
        <f>IF(N134=0,0,求节点(战法升星!F$32:F$38,战法升星!$C$32:$C$38,MAX(AW134/E$5,1)))</f>
        <v>7</v>
      </c>
      <c r="S134" s="149">
        <f>IF(O134=0,0,求节点(战法升星!G$32:G$38,战法升星!$C$32:$C$38,MAX(AX134/F$5,1)))</f>
        <v>7</v>
      </c>
      <c r="T134" s="134">
        <f>求节点(战法升星!$C$32:$C$38,战法升星!D$32:D$38,P134)</f>
        <v>64</v>
      </c>
      <c r="U134" s="134">
        <f>求节点(战法升星!$C$32:$C$38,战法升星!E$32:E$38,Q134)</f>
        <v>32</v>
      </c>
      <c r="V134" s="134">
        <f>求节点(战法升星!$C$32:$C$38,战法升星!F$32:F$38,R134)</f>
        <v>16</v>
      </c>
      <c r="W134" s="134">
        <f>求节点(战法升星!$C$32:$C$38,战法升星!G$32:G$38,S134)</f>
        <v>16</v>
      </c>
      <c r="X134" s="134">
        <f t="shared" si="134"/>
        <v>320</v>
      </c>
      <c r="Y134" s="134">
        <f t="shared" si="135"/>
        <v>512</v>
      </c>
      <c r="Z134" s="134">
        <f t="shared" si="136"/>
        <v>384</v>
      </c>
      <c r="AA134" s="134">
        <f t="shared" si="137"/>
        <v>128</v>
      </c>
      <c r="AB134" s="134">
        <f t="shared" si="138"/>
        <v>806848</v>
      </c>
      <c r="AC134" s="134">
        <f t="shared" si="139"/>
        <v>4.270380592203437E-2</v>
      </c>
      <c r="AD134" s="22"/>
      <c r="AE134" s="22">
        <f t="shared" si="140"/>
        <v>551.72413793103453</v>
      </c>
      <c r="AF134" s="22">
        <f t="shared" si="141"/>
        <v>1706.6666666666667</v>
      </c>
      <c r="AG134" s="22">
        <f t="shared" si="142"/>
        <v>3200</v>
      </c>
      <c r="AH134" s="22" t="e">
        <f t="shared" si="143"/>
        <v>#DIV/0!</v>
      </c>
      <c r="AK134" s="131"/>
      <c r="AL134" s="131">
        <f>基础状态预期!D140</f>
        <v>13678</v>
      </c>
      <c r="AM134" s="152">
        <f>求节点(信息索引!$F$4:$F$163,信息索引!$AZ$4:$AZ$163,$AL134)*$AM$4</f>
        <v>3778810.7292969944</v>
      </c>
      <c r="AN134" s="148">
        <f t="shared" si="144"/>
        <v>190877.88626333699</v>
      </c>
      <c r="AO134" s="123">
        <f t="shared" ref="AO134:AP134" si="166">AO89</f>
        <v>0</v>
      </c>
      <c r="AP134" s="123">
        <f t="shared" si="166"/>
        <v>1</v>
      </c>
      <c r="AQ134" s="131">
        <f t="shared" si="146"/>
        <v>465.03354765059612</v>
      </c>
      <c r="AR134" s="131">
        <f t="shared" si="147"/>
        <v>227.10940699215158</v>
      </c>
      <c r="AS134" s="131">
        <f t="shared" si="148"/>
        <v>54.506257678116377</v>
      </c>
      <c r="AT134" s="131">
        <f t="shared" si="149"/>
        <v>10.382144319641215</v>
      </c>
      <c r="AU134" s="131">
        <f>SUM(AQ$101:AQ134)</f>
        <v>9180.5288065290297</v>
      </c>
      <c r="AV134" s="131">
        <f>SUM(AR$101:AR134)</f>
        <v>4496.0863757797197</v>
      </c>
      <c r="AW134" s="131">
        <f>SUM(AS$101:AS134)</f>
        <v>1115.1013449483523</v>
      </c>
      <c r="AX134" s="131">
        <f>SUM(AT$101:AT134)</f>
        <v>195.23805867529572</v>
      </c>
      <c r="AY134" s="19"/>
    </row>
    <row r="135" spans="10:51" x14ac:dyDescent="0.15">
      <c r="J135" s="27">
        <v>38</v>
      </c>
      <c r="K135" s="132">
        <f>基础状态预期!C141</f>
        <v>146.62302564097175</v>
      </c>
      <c r="L135" s="134">
        <f t="shared" si="130"/>
        <v>5</v>
      </c>
      <c r="M135" s="134">
        <f t="shared" si="131"/>
        <v>16</v>
      </c>
      <c r="N135" s="134">
        <f t="shared" si="132"/>
        <v>24</v>
      </c>
      <c r="O135" s="134">
        <f t="shared" si="133"/>
        <v>8</v>
      </c>
      <c r="P135" s="149">
        <f>IF(L135=0,0,求节点(战法升星!D$32:D$38,战法升星!$C$32:$C$38,MAX(AU135/C$5,1)))</f>
        <v>7</v>
      </c>
      <c r="Q135" s="149">
        <f>IF(M135=0,0,求节点(战法升星!E$32:E$38,战法升星!$C$32:$C$38,MAX(AV135/D$5,1)))</f>
        <v>7</v>
      </c>
      <c r="R135" s="149">
        <f>IF(N135=0,0,求节点(战法升星!F$32:F$38,战法升星!$C$32:$C$38,MAX(AW135/E$5,1)))</f>
        <v>7</v>
      </c>
      <c r="S135" s="149">
        <f>IF(O135=0,0,求节点(战法升星!G$32:G$38,战法升星!$C$32:$C$38,MAX(AX135/F$5,1)))</f>
        <v>7</v>
      </c>
      <c r="T135" s="134">
        <f>求节点(战法升星!$C$32:$C$38,战法升星!D$32:D$38,P135)</f>
        <v>64</v>
      </c>
      <c r="U135" s="134">
        <f>求节点(战法升星!$C$32:$C$38,战法升星!E$32:E$38,Q135)</f>
        <v>32</v>
      </c>
      <c r="V135" s="134">
        <f>求节点(战法升星!$C$32:$C$38,战法升星!F$32:F$38,R135)</f>
        <v>16</v>
      </c>
      <c r="W135" s="134">
        <f>求节点(战法升星!$C$32:$C$38,战法升星!G$32:G$38,S135)</f>
        <v>16</v>
      </c>
      <c r="X135" s="134">
        <f t="shared" si="134"/>
        <v>320</v>
      </c>
      <c r="Y135" s="134">
        <f t="shared" si="135"/>
        <v>512</v>
      </c>
      <c r="Z135" s="134">
        <f t="shared" si="136"/>
        <v>384</v>
      </c>
      <c r="AA135" s="134">
        <f t="shared" si="137"/>
        <v>128</v>
      </c>
      <c r="AB135" s="134">
        <f t="shared" si="138"/>
        <v>806848</v>
      </c>
      <c r="AC135" s="134">
        <f t="shared" si="139"/>
        <v>4.0637037325284592E-2</v>
      </c>
      <c r="AD135" s="22"/>
      <c r="AE135" s="22">
        <f t="shared" si="140"/>
        <v>551.72413793103453</v>
      </c>
      <c r="AF135" s="22">
        <f t="shared" si="141"/>
        <v>1706.6666666666667</v>
      </c>
      <c r="AG135" s="22">
        <f t="shared" si="142"/>
        <v>3200</v>
      </c>
      <c r="AH135" s="22" t="e">
        <f t="shared" si="143"/>
        <v>#DIV/0!</v>
      </c>
      <c r="AK135" s="131"/>
      <c r="AL135" s="131">
        <f>基础状态预期!D141</f>
        <v>17416</v>
      </c>
      <c r="AM135" s="152">
        <f>求节点(信息索引!$F$4:$F$163,信息索引!$AZ$4:$AZ$163,$AL135)*$AM$4</f>
        <v>3970998.1490110978</v>
      </c>
      <c r="AN135" s="148">
        <f t="shared" si="144"/>
        <v>192187.41971410345</v>
      </c>
      <c r="AO135" s="123">
        <f t="shared" ref="AO135:AP135" si="167">AO90</f>
        <v>0</v>
      </c>
      <c r="AP135" s="123">
        <f t="shared" si="167"/>
        <v>1</v>
      </c>
      <c r="AQ135" s="131">
        <f t="shared" si="146"/>
        <v>468.22394858335218</v>
      </c>
      <c r="AR135" s="131">
        <f t="shared" si="147"/>
        <v>228.66750977326501</v>
      </c>
      <c r="AS135" s="131">
        <f t="shared" si="148"/>
        <v>54.880202345583598</v>
      </c>
      <c r="AT135" s="131">
        <f t="shared" si="149"/>
        <v>10.453371875349259</v>
      </c>
      <c r="AU135" s="131">
        <f>SUM(AQ$101:AQ135)</f>
        <v>9648.7527551123821</v>
      </c>
      <c r="AV135" s="131">
        <f>SUM(AR$101:AR135)</f>
        <v>4724.7538855529847</v>
      </c>
      <c r="AW135" s="131">
        <f>SUM(AS$101:AS135)</f>
        <v>1169.9815472939358</v>
      </c>
      <c r="AX135" s="131">
        <f>SUM(AT$101:AT135)</f>
        <v>205.69143055064498</v>
      </c>
    </row>
    <row r="136" spans="10:51" x14ac:dyDescent="0.15">
      <c r="J136" s="27">
        <v>39</v>
      </c>
      <c r="K136" s="132">
        <f>基础状态预期!C142</f>
        <v>150.12999034316616</v>
      </c>
      <c r="L136" s="134">
        <f t="shared" si="130"/>
        <v>5</v>
      </c>
      <c r="M136" s="134">
        <f t="shared" si="131"/>
        <v>16</v>
      </c>
      <c r="N136" s="134">
        <f t="shared" si="132"/>
        <v>24</v>
      </c>
      <c r="O136" s="134">
        <f t="shared" si="133"/>
        <v>8</v>
      </c>
      <c r="P136" s="149">
        <f>IF(L136=0,0,求节点(战法升星!D$32:D$38,战法升星!$C$32:$C$38,MAX(AU136/C$5,1)))</f>
        <v>7</v>
      </c>
      <c r="Q136" s="149">
        <f>IF(M136=0,0,求节点(战法升星!E$32:E$38,战法升星!$C$32:$C$38,MAX(AV136/D$5,1)))</f>
        <v>7</v>
      </c>
      <c r="R136" s="149">
        <f>IF(N136=0,0,求节点(战法升星!F$32:F$38,战法升星!$C$32:$C$38,MAX(AW136/E$5,1)))</f>
        <v>7</v>
      </c>
      <c r="S136" s="149">
        <f>IF(O136=0,0,求节点(战法升星!G$32:G$38,战法升星!$C$32:$C$38,MAX(AX136/F$5,1)))</f>
        <v>7</v>
      </c>
      <c r="T136" s="134">
        <f>求节点(战法升星!$C$32:$C$38,战法升星!D$32:D$38,P136)</f>
        <v>64</v>
      </c>
      <c r="U136" s="134">
        <f>求节点(战法升星!$C$32:$C$38,战法升星!E$32:E$38,Q136)</f>
        <v>32</v>
      </c>
      <c r="V136" s="134">
        <f>求节点(战法升星!$C$32:$C$38,战法升星!F$32:F$38,R136)</f>
        <v>16</v>
      </c>
      <c r="W136" s="134">
        <f>求节点(战法升星!$C$32:$C$38,战法升星!G$32:G$38,S136)</f>
        <v>16</v>
      </c>
      <c r="X136" s="134">
        <f t="shared" si="134"/>
        <v>320</v>
      </c>
      <c r="Y136" s="134">
        <f t="shared" si="135"/>
        <v>512</v>
      </c>
      <c r="Z136" s="134">
        <f t="shared" si="136"/>
        <v>384</v>
      </c>
      <c r="AA136" s="134">
        <f t="shared" si="137"/>
        <v>128</v>
      </c>
      <c r="AB136" s="134">
        <f t="shared" si="138"/>
        <v>806848</v>
      </c>
      <c r="AC136" s="134">
        <f t="shared" si="139"/>
        <v>3.8777235619862224E-2</v>
      </c>
      <c r="AD136" s="22"/>
      <c r="AE136" s="22">
        <f t="shared" si="140"/>
        <v>551.72413793103453</v>
      </c>
      <c r="AF136" s="22">
        <f t="shared" si="141"/>
        <v>1706.6666666666667</v>
      </c>
      <c r="AG136" s="22">
        <f t="shared" si="142"/>
        <v>3200</v>
      </c>
      <c r="AH136" s="22" t="e">
        <f t="shared" si="143"/>
        <v>#DIV/0!</v>
      </c>
      <c r="AK136" s="131"/>
      <c r="AL136" s="131">
        <f>基础状态预期!D142</f>
        <v>22204</v>
      </c>
      <c r="AM136" s="152">
        <f>求节点(信息索引!$F$4:$F$163,信息索引!$AZ$4:$AZ$163,$AL136)*$AM$4</f>
        <v>4161451.8781566867</v>
      </c>
      <c r="AN136" s="148">
        <f t="shared" si="144"/>
        <v>190453.72914558882</v>
      </c>
      <c r="AO136" s="123">
        <f t="shared" ref="AO136:AP136" si="168">AO91</f>
        <v>0</v>
      </c>
      <c r="AP136" s="123">
        <f t="shared" si="168"/>
        <v>1</v>
      </c>
      <c r="AQ136" s="131">
        <f t="shared" si="146"/>
        <v>464.00017865700011</v>
      </c>
      <c r="AR136" s="131">
        <f t="shared" si="147"/>
        <v>226.60473841388372</v>
      </c>
      <c r="AS136" s="131">
        <f t="shared" si="148"/>
        <v>54.385137219332094</v>
      </c>
      <c r="AT136" s="131">
        <f t="shared" si="149"/>
        <v>10.359073756063259</v>
      </c>
      <c r="AU136" s="131">
        <f>SUM(AQ$101:AQ136)</f>
        <v>10112.752933769381</v>
      </c>
      <c r="AV136" s="131">
        <f>SUM(AR$101:AR136)</f>
        <v>4951.3586239668684</v>
      </c>
      <c r="AW136" s="131">
        <f>SUM(AS$101:AS136)</f>
        <v>1224.366684513268</v>
      </c>
      <c r="AX136" s="131">
        <f>SUM(AT$101:AT136)</f>
        <v>216.05050430670823</v>
      </c>
    </row>
    <row r="137" spans="10:51" x14ac:dyDescent="0.15">
      <c r="J137" s="27">
        <v>40</v>
      </c>
      <c r="K137" s="132">
        <f>基础状态预期!C143</f>
        <v>153.11600330857166</v>
      </c>
      <c r="L137" s="134">
        <f t="shared" si="130"/>
        <v>5</v>
      </c>
      <c r="M137" s="134">
        <f t="shared" si="131"/>
        <v>16</v>
      </c>
      <c r="N137" s="134">
        <f t="shared" si="132"/>
        <v>24</v>
      </c>
      <c r="O137" s="134">
        <f t="shared" si="133"/>
        <v>8</v>
      </c>
      <c r="P137" s="149">
        <f>IF(L137=0,0,求节点(战法升星!D$32:D$38,战法升星!$C$32:$C$38,MAX(AU137/C$5,1)))</f>
        <v>7</v>
      </c>
      <c r="Q137" s="149">
        <f>IF(M137=0,0,求节点(战法升星!E$32:E$38,战法升星!$C$32:$C$38,MAX(AV137/D$5,1)))</f>
        <v>7</v>
      </c>
      <c r="R137" s="149">
        <f>IF(N137=0,0,求节点(战法升星!F$32:F$38,战法升星!$C$32:$C$38,MAX(AW137/E$5,1)))</f>
        <v>7</v>
      </c>
      <c r="S137" s="149">
        <f>IF(O137=0,0,求节点(战法升星!G$32:G$38,战法升星!$C$32:$C$38,MAX(AX137/F$5,1)))</f>
        <v>7</v>
      </c>
      <c r="T137" s="134">
        <f>求节点(战法升星!$C$32:$C$38,战法升星!D$32:D$38,P137)</f>
        <v>64</v>
      </c>
      <c r="U137" s="134">
        <f>求节点(战法升星!$C$32:$C$38,战法升星!E$32:E$38,Q137)</f>
        <v>32</v>
      </c>
      <c r="V137" s="134">
        <f>求节点(战法升星!$C$32:$C$38,战法升星!F$32:F$38,R137)</f>
        <v>16</v>
      </c>
      <c r="W137" s="134">
        <f>求节点(战法升星!$C$32:$C$38,战法升星!G$32:G$38,S137)</f>
        <v>16</v>
      </c>
      <c r="X137" s="134">
        <f t="shared" si="134"/>
        <v>320</v>
      </c>
      <c r="Y137" s="134">
        <f t="shared" si="135"/>
        <v>512</v>
      </c>
      <c r="Z137" s="134">
        <f t="shared" si="136"/>
        <v>384</v>
      </c>
      <c r="AA137" s="134">
        <f t="shared" si="137"/>
        <v>128</v>
      </c>
      <c r="AB137" s="134">
        <f t="shared" si="138"/>
        <v>806848</v>
      </c>
      <c r="AC137" s="134">
        <f t="shared" si="139"/>
        <v>3.7322849594763834E-2</v>
      </c>
      <c r="AD137" s="22"/>
      <c r="AE137" s="22">
        <f t="shared" si="140"/>
        <v>551.72413793103453</v>
      </c>
      <c r="AF137" s="22">
        <f t="shared" si="141"/>
        <v>1706.6666666666667</v>
      </c>
      <c r="AG137" s="22">
        <f t="shared" si="142"/>
        <v>3200</v>
      </c>
      <c r="AH137" s="22" t="e">
        <f t="shared" si="143"/>
        <v>#DIV/0!</v>
      </c>
      <c r="AK137" s="131"/>
      <c r="AL137" s="131">
        <f>基础状态预期!D143</f>
        <v>28294</v>
      </c>
      <c r="AM137" s="152">
        <f>求节点(信息索引!$F$4:$F$163,信息索引!$AZ$4:$AZ$163,$AL137)*$AM$4</f>
        <v>4323614.1332209306</v>
      </c>
      <c r="AN137" s="148">
        <f t="shared" si="144"/>
        <v>162162.25506424392</v>
      </c>
      <c r="AO137" s="123">
        <f t="shared" ref="AO137:AP137" si="169">AO92</f>
        <v>0</v>
      </c>
      <c r="AP137" s="123">
        <f t="shared" si="169"/>
        <v>1</v>
      </c>
      <c r="AQ137" s="131">
        <f t="shared" si="146"/>
        <v>395.07399334624125</v>
      </c>
      <c r="AR137" s="131">
        <f t="shared" si="147"/>
        <v>192.9431130295597</v>
      </c>
      <c r="AS137" s="131">
        <f t="shared" si="148"/>
        <v>46.30634712709432</v>
      </c>
      <c r="AT137" s="131">
        <f t="shared" si="149"/>
        <v>8.820256595637014</v>
      </c>
      <c r="AU137" s="131">
        <f>SUM(AQ$101:AQ137)</f>
        <v>10507.826927115622</v>
      </c>
      <c r="AV137" s="131">
        <f>SUM(AR$101:AR137)</f>
        <v>5144.3017369964282</v>
      </c>
      <c r="AW137" s="131">
        <f>SUM(AS$101:AS137)</f>
        <v>1270.6730316403623</v>
      </c>
      <c r="AX137" s="131">
        <f>SUM(AT$101:AT137)</f>
        <v>224.87076090234524</v>
      </c>
    </row>
    <row r="138" spans="10:51" x14ac:dyDescent="0.15">
      <c r="J138" s="27">
        <v>41</v>
      </c>
      <c r="K138" s="132">
        <f>基础状态预期!C144</f>
        <v>154.20294442048996</v>
      </c>
      <c r="L138" s="134">
        <f t="shared" si="130"/>
        <v>5</v>
      </c>
      <c r="M138" s="134">
        <f t="shared" si="131"/>
        <v>16</v>
      </c>
      <c r="N138" s="134">
        <f t="shared" si="132"/>
        <v>24</v>
      </c>
      <c r="O138" s="134">
        <f t="shared" si="133"/>
        <v>8</v>
      </c>
      <c r="P138" s="149">
        <f>IF(L138=0,0,求节点(战法升星!D$32:D$38,战法升星!$C$32:$C$38,MAX(AU138/C$5,1)))</f>
        <v>7</v>
      </c>
      <c r="Q138" s="149">
        <f>IF(M138=0,0,求节点(战法升星!E$32:E$38,战法升星!$C$32:$C$38,MAX(AV138/D$5,1)))</f>
        <v>7</v>
      </c>
      <c r="R138" s="149">
        <f>IF(N138=0,0,求节点(战法升星!F$32:F$38,战法升星!$C$32:$C$38,MAX(AW138/E$5,1)))</f>
        <v>7</v>
      </c>
      <c r="S138" s="149">
        <f>IF(O138=0,0,求节点(战法升星!G$32:G$38,战法升星!$C$32:$C$38,MAX(AX138/F$5,1)))</f>
        <v>7</v>
      </c>
      <c r="T138" s="134">
        <f>求节点(战法升星!$C$32:$C$38,战法升星!D$32:D$38,P138)</f>
        <v>64</v>
      </c>
      <c r="U138" s="134">
        <f>求节点(战法升星!$C$32:$C$38,战法升星!E$32:E$38,Q138)</f>
        <v>32</v>
      </c>
      <c r="V138" s="134">
        <f>求节点(战法升星!$C$32:$C$38,战法升星!F$32:F$38,R138)</f>
        <v>16</v>
      </c>
      <c r="W138" s="134">
        <f>求节点(战法升星!$C$32:$C$38,战法升星!G$32:G$38,S138)</f>
        <v>16</v>
      </c>
      <c r="X138" s="134">
        <f t="shared" si="134"/>
        <v>320</v>
      </c>
      <c r="Y138" s="134">
        <f t="shared" si="135"/>
        <v>512</v>
      </c>
      <c r="Z138" s="134">
        <f t="shared" si="136"/>
        <v>384</v>
      </c>
      <c r="AA138" s="134">
        <f t="shared" si="137"/>
        <v>128</v>
      </c>
      <c r="AB138" s="134">
        <f t="shared" si="138"/>
        <v>806848</v>
      </c>
      <c r="AC138" s="134">
        <f t="shared" si="139"/>
        <v>3.6820156632124144E-2</v>
      </c>
      <c r="AD138" s="22"/>
      <c r="AE138" s="22">
        <f t="shared" si="140"/>
        <v>551.72413793103453</v>
      </c>
      <c r="AF138" s="22">
        <f t="shared" si="141"/>
        <v>1706.6666666666667</v>
      </c>
      <c r="AG138" s="22">
        <f t="shared" si="142"/>
        <v>3200</v>
      </c>
      <c r="AH138" s="22" t="e">
        <f t="shared" si="143"/>
        <v>#DIV/0!</v>
      </c>
      <c r="AK138" s="131"/>
      <c r="AL138" s="131">
        <f>基础状态预期!D144</f>
        <v>36064</v>
      </c>
      <c r="AM138" s="152">
        <f>求节点(信息索引!$F$4:$F$163,信息索引!$AZ$4:$AZ$163,$AL138)*$AM$4</f>
        <v>4382642.9532136032</v>
      </c>
      <c r="AN138" s="148">
        <f t="shared" si="144"/>
        <v>59028.819992672652</v>
      </c>
      <c r="AO138" s="123">
        <f t="shared" ref="AO138:AP138" si="170">AO93</f>
        <v>0</v>
      </c>
      <c r="AP138" s="123">
        <f t="shared" si="170"/>
        <v>1</v>
      </c>
      <c r="AQ138" s="131">
        <f t="shared" si="146"/>
        <v>143.81121937273647</v>
      </c>
      <c r="AR138" s="131">
        <f t="shared" si="147"/>
        <v>70.233386205289904</v>
      </c>
      <c r="AS138" s="131">
        <f t="shared" si="148"/>
        <v>16.856012689269576</v>
      </c>
      <c r="AT138" s="131">
        <f t="shared" si="149"/>
        <v>3.2106690836703957</v>
      </c>
      <c r="AU138" s="131">
        <f>SUM(AQ$101:AQ138)</f>
        <v>10651.638146488358</v>
      </c>
      <c r="AV138" s="131">
        <f>SUM(AR$101:AR138)</f>
        <v>5214.5351232017183</v>
      </c>
      <c r="AW138" s="131">
        <f>SUM(AS$101:AS138)</f>
        <v>1287.5290443296319</v>
      </c>
      <c r="AX138" s="131">
        <f>SUM(AT$101:AT138)</f>
        <v>228.08142998601562</v>
      </c>
    </row>
    <row r="139" spans="10:51" x14ac:dyDescent="0.15">
      <c r="J139" s="27">
        <v>42</v>
      </c>
      <c r="K139" s="132">
        <f>基础状态预期!C145</f>
        <v>155.2512378743358</v>
      </c>
      <c r="L139" s="134">
        <f t="shared" si="130"/>
        <v>5</v>
      </c>
      <c r="M139" s="134">
        <f t="shared" si="131"/>
        <v>16</v>
      </c>
      <c r="N139" s="134">
        <f t="shared" si="132"/>
        <v>24</v>
      </c>
      <c r="O139" s="134">
        <f t="shared" si="133"/>
        <v>8</v>
      </c>
      <c r="P139" s="149">
        <f>IF(L139=0,0,求节点(战法升星!D$32:D$38,战法升星!$C$32:$C$38,MAX(AU139/C$5,1)))</f>
        <v>7</v>
      </c>
      <c r="Q139" s="149">
        <f>IF(M139=0,0,求节点(战法升星!E$32:E$38,战法升星!$C$32:$C$38,MAX(AV139/D$5,1)))</f>
        <v>7</v>
      </c>
      <c r="R139" s="149">
        <f>IF(N139=0,0,求节点(战法升星!F$32:F$38,战法升星!$C$32:$C$38,MAX(AW139/E$5,1)))</f>
        <v>7</v>
      </c>
      <c r="S139" s="149">
        <f>IF(O139=0,0,求节点(战法升星!G$32:G$38,战法升星!$C$32:$C$38,MAX(AX139/F$5,1)))</f>
        <v>7</v>
      </c>
      <c r="T139" s="134">
        <f>求节点(战法升星!$C$32:$C$38,战法升星!D$32:D$38,P139)</f>
        <v>64</v>
      </c>
      <c r="U139" s="134">
        <f>求节点(战法升星!$C$32:$C$38,战法升星!E$32:E$38,Q139)</f>
        <v>32</v>
      </c>
      <c r="V139" s="134">
        <f>求节点(战法升星!$C$32:$C$38,战法升星!F$32:F$38,R139)</f>
        <v>16</v>
      </c>
      <c r="W139" s="134">
        <f>求节点(战法升星!$C$32:$C$38,战法升星!G$32:G$38,S139)</f>
        <v>16</v>
      </c>
      <c r="X139" s="134">
        <f t="shared" si="134"/>
        <v>320</v>
      </c>
      <c r="Y139" s="134">
        <f t="shared" si="135"/>
        <v>512</v>
      </c>
      <c r="Z139" s="134">
        <f t="shared" si="136"/>
        <v>384</v>
      </c>
      <c r="AA139" s="134">
        <f t="shared" si="137"/>
        <v>128</v>
      </c>
      <c r="AB139" s="134">
        <f t="shared" si="138"/>
        <v>806848</v>
      </c>
      <c r="AC139" s="134">
        <f t="shared" si="139"/>
        <v>3.6348000757696293E-2</v>
      </c>
      <c r="AD139" s="22"/>
      <c r="AE139" s="22">
        <f t="shared" si="140"/>
        <v>551.72413793103453</v>
      </c>
      <c r="AF139" s="22">
        <f t="shared" si="141"/>
        <v>1706.6666666666667</v>
      </c>
      <c r="AG139" s="22">
        <f t="shared" si="142"/>
        <v>3200</v>
      </c>
      <c r="AH139" s="22" t="e">
        <f t="shared" si="143"/>
        <v>#DIV/0!</v>
      </c>
      <c r="AK139" s="131"/>
      <c r="AL139" s="131">
        <f>基础状态预期!D145</f>
        <v>45850</v>
      </c>
      <c r="AM139" s="152">
        <f>求节点(信息索引!$F$4:$F$163,信息索引!$AZ$4:$AZ$163,$AL139)*$AM$4</f>
        <v>4439572.9238514379</v>
      </c>
      <c r="AN139" s="148">
        <f t="shared" si="144"/>
        <v>56929.970637834631</v>
      </c>
      <c r="AO139" s="123">
        <f t="shared" ref="AO139:AP139" si="171">AO94</f>
        <v>0</v>
      </c>
      <c r="AP139" s="123">
        <f t="shared" si="171"/>
        <v>1</v>
      </c>
      <c r="AQ139" s="131">
        <f t="shared" si="146"/>
        <v>138.69781739322198</v>
      </c>
      <c r="AR139" s="131">
        <f t="shared" si="147"/>
        <v>67.736143378085146</v>
      </c>
      <c r="AS139" s="131">
        <f t="shared" si="148"/>
        <v>16.256674410740434</v>
      </c>
      <c r="AT139" s="131">
        <f t="shared" si="149"/>
        <v>3.096509411569607</v>
      </c>
      <c r="AU139" s="131">
        <f>SUM(AQ$101:AQ139)</f>
        <v>10790.33596388158</v>
      </c>
      <c r="AV139" s="131">
        <f>SUM(AR$101:AR139)</f>
        <v>5282.2712665798035</v>
      </c>
      <c r="AW139" s="131">
        <f>SUM(AS$101:AS139)</f>
        <v>1303.7857187403724</v>
      </c>
      <c r="AX139" s="131">
        <f>SUM(AT$101:AT139)</f>
        <v>231.17793939758522</v>
      </c>
    </row>
    <row r="140" spans="10:51" x14ac:dyDescent="0.15">
      <c r="J140" s="27">
        <v>43</v>
      </c>
      <c r="AC140" s="22"/>
      <c r="AD140" s="22"/>
      <c r="AE140" s="22"/>
      <c r="AF140" s="22"/>
      <c r="AG140" s="22"/>
      <c r="AH140" s="22"/>
      <c r="AI140" s="22"/>
      <c r="AK140" s="38"/>
      <c r="AM140" s="38"/>
      <c r="AU140" s="38"/>
      <c r="AV140" s="38"/>
      <c r="AW140" s="38"/>
      <c r="AX140" s="38"/>
    </row>
    <row r="141" spans="10:51" x14ac:dyDescent="0.15">
      <c r="J141" s="27">
        <v>44</v>
      </c>
      <c r="AC141" s="22"/>
      <c r="AD141" s="22"/>
      <c r="AE141" s="22"/>
      <c r="AF141" s="22"/>
      <c r="AG141" s="22"/>
      <c r="AH141" s="22"/>
      <c r="AI141" s="22"/>
      <c r="AK141" s="38"/>
      <c r="AM141" s="38"/>
      <c r="AU141" s="38"/>
      <c r="AV141" s="38"/>
      <c r="AW141" s="38"/>
      <c r="AX141" s="38"/>
    </row>
    <row r="142" spans="10:51" x14ac:dyDescent="0.15">
      <c r="J142" s="27">
        <v>45</v>
      </c>
      <c r="AC142" s="22"/>
      <c r="AD142" s="22"/>
      <c r="AE142" s="22"/>
      <c r="AF142" s="22"/>
      <c r="AG142" s="22"/>
      <c r="AH142" s="22"/>
      <c r="AI142" s="22"/>
      <c r="AK142" s="38"/>
      <c r="AM142" s="38"/>
      <c r="AU142" s="38"/>
      <c r="AV142" s="38"/>
      <c r="AW142" s="38"/>
      <c r="AX142" s="38"/>
    </row>
    <row r="143" spans="10:51" x14ac:dyDescent="0.15">
      <c r="J143" s="27">
        <v>1</v>
      </c>
      <c r="AC143" s="22"/>
      <c r="AD143" s="22"/>
      <c r="AE143" s="22"/>
      <c r="AF143" s="22"/>
      <c r="AG143" s="22"/>
      <c r="AH143" s="22"/>
      <c r="AI143" s="22"/>
      <c r="AK143" s="19"/>
      <c r="AM143" s="19"/>
      <c r="AU143" s="19"/>
      <c r="AV143" s="19"/>
      <c r="AX143" s="19"/>
    </row>
    <row r="144" spans="10:51" x14ac:dyDescent="0.15">
      <c r="J144" s="27">
        <v>2</v>
      </c>
      <c r="K144" s="43" t="s">
        <v>97</v>
      </c>
      <c r="L144" s="174" t="s">
        <v>95</v>
      </c>
      <c r="M144" s="174"/>
      <c r="N144" s="174"/>
      <c r="O144" s="174"/>
      <c r="P144" s="168" t="s">
        <v>22</v>
      </c>
      <c r="Q144" s="169"/>
      <c r="R144" s="169"/>
      <c r="S144" s="170"/>
      <c r="T144" s="174" t="s">
        <v>116</v>
      </c>
      <c r="U144" s="174"/>
      <c r="V144" s="174"/>
      <c r="W144" s="174"/>
      <c r="X144" s="174" t="s">
        <v>117</v>
      </c>
      <c r="Y144" s="174"/>
      <c r="Z144" s="174"/>
      <c r="AA144" s="174"/>
      <c r="AB144" s="22"/>
      <c r="AC144" s="22"/>
      <c r="AD144" s="22"/>
      <c r="AE144" s="22"/>
      <c r="AF144" s="22"/>
      <c r="AG144" s="22"/>
      <c r="AH144" s="22"/>
      <c r="AI144" s="22"/>
      <c r="AK144" s="49"/>
      <c r="AM144" s="49"/>
      <c r="AO144" s="159" t="s">
        <v>171</v>
      </c>
      <c r="AP144" s="159"/>
      <c r="AQ144" s="159" t="s">
        <v>176</v>
      </c>
      <c r="AR144" s="159"/>
      <c r="AS144" s="159"/>
      <c r="AT144" s="159"/>
      <c r="AU144" s="159" t="s">
        <v>115</v>
      </c>
      <c r="AV144" s="159"/>
      <c r="AW144" s="159"/>
      <c r="AX144" s="159"/>
    </row>
    <row r="145" spans="10:50" x14ac:dyDescent="0.15">
      <c r="J145" s="27">
        <v>3</v>
      </c>
      <c r="K145" s="41" t="s">
        <v>161</v>
      </c>
      <c r="L145" s="41" t="s">
        <v>94</v>
      </c>
      <c r="M145" s="41" t="s">
        <v>93</v>
      </c>
      <c r="N145" s="41" t="s">
        <v>92</v>
      </c>
      <c r="O145" s="41" t="s">
        <v>184</v>
      </c>
      <c r="P145" s="48" t="s">
        <v>94</v>
      </c>
      <c r="Q145" s="48" t="s">
        <v>93</v>
      </c>
      <c r="R145" s="48" t="s">
        <v>92</v>
      </c>
      <c r="S145" s="48" t="s">
        <v>184</v>
      </c>
      <c r="T145" s="48" t="s">
        <v>94</v>
      </c>
      <c r="U145" s="48" t="s">
        <v>93</v>
      </c>
      <c r="V145" s="48" t="s">
        <v>92</v>
      </c>
      <c r="W145" s="48" t="s">
        <v>184</v>
      </c>
      <c r="X145" s="48" t="s">
        <v>94</v>
      </c>
      <c r="Y145" s="48" t="s">
        <v>93</v>
      </c>
      <c r="Z145" s="48" t="s">
        <v>92</v>
      </c>
      <c r="AA145" s="48" t="s">
        <v>184</v>
      </c>
      <c r="AB145" s="48" t="s">
        <v>101</v>
      </c>
      <c r="AC145" s="50" t="s">
        <v>90</v>
      </c>
      <c r="AD145" s="22"/>
      <c r="AF145" s="22"/>
      <c r="AG145" s="22"/>
      <c r="AH145" s="22"/>
      <c r="AI145" s="22"/>
      <c r="AK145" s="49"/>
      <c r="AL145" s="117" t="s">
        <v>175</v>
      </c>
      <c r="AM145" s="49" t="s">
        <v>114</v>
      </c>
      <c r="AN145" s="117" t="s">
        <v>172</v>
      </c>
      <c r="AO145" s="117" t="s">
        <v>173</v>
      </c>
      <c r="AP145" s="117" t="s">
        <v>174</v>
      </c>
      <c r="AQ145" s="117" t="s">
        <v>29</v>
      </c>
      <c r="AR145" s="117" t="s">
        <v>30</v>
      </c>
      <c r="AS145" s="117" t="s">
        <v>31</v>
      </c>
      <c r="AT145" s="117" t="s">
        <v>184</v>
      </c>
      <c r="AU145" s="117" t="s">
        <v>29</v>
      </c>
      <c r="AV145" s="117" t="s">
        <v>30</v>
      </c>
      <c r="AW145" s="117" t="s">
        <v>31</v>
      </c>
      <c r="AX145" s="117" t="s">
        <v>184</v>
      </c>
    </row>
    <row r="146" spans="10:50" x14ac:dyDescent="0.15">
      <c r="J146" s="27">
        <v>4</v>
      </c>
      <c r="K146" s="62">
        <f>基础状态预期!C152</f>
        <v>10.00263241450434</v>
      </c>
      <c r="L146" s="64">
        <f t="shared" ref="L146:L161" si="172">MIN(ROUND(AU146,0),C$5)</f>
        <v>5</v>
      </c>
      <c r="M146" s="64">
        <f t="shared" ref="M146:M161" si="173">MIN(ROUND(AV146,0),D$5)</f>
        <v>9</v>
      </c>
      <c r="N146" s="64">
        <f t="shared" ref="N146:N161" si="174">MIN(ROUND(AW146,0),E$5)</f>
        <v>4</v>
      </c>
      <c r="O146" s="64">
        <f t="shared" ref="O146:O161" si="175">MIN(ROUND(AX146,0),F$5)</f>
        <v>0</v>
      </c>
      <c r="P146" s="64">
        <f>IF(L146=0,0,求节点(战法升星!D$32:D$38,战法升星!$C$32:$C$38,MAX(AU146/C$5,1)))</f>
        <v>2.7724248881228544</v>
      </c>
      <c r="Q146" s="64">
        <f>IF(M146=0,0,求节点(战法升星!E$32:E$38,战法升星!$C$32:$C$38,MAX(AV146/D$5,1)))</f>
        <v>2</v>
      </c>
      <c r="R146" s="64">
        <f>IF(N146=0,0,求节点(战法升星!F$32:F$38,战法升星!$C$32:$C$38,MAX(AW146/E$5,1)))</f>
        <v>3</v>
      </c>
      <c r="S146" s="64">
        <f>IF(O146=0,0,求节点(战法升星!G$32:G$38,战法升星!$C$32:$C$38,MAX(AX146/F$5,1)))</f>
        <v>0</v>
      </c>
      <c r="T146" s="64">
        <f>求节点(战法升星!$C$32:$C$38,战法升星!D$32:D$38,P146)</f>
        <v>3.5448497762457087</v>
      </c>
      <c r="U146" s="64">
        <f>求节点(战法升星!$C$32:$C$38,战法升星!E$32:E$38,Q146)</f>
        <v>1</v>
      </c>
      <c r="V146" s="64">
        <f>求节点(战法升星!$C$32:$C$38,战法升星!F$32:F$38,R146)</f>
        <v>1</v>
      </c>
      <c r="W146" s="64">
        <f>求节点(战法升星!$C$32:$C$38,战法升星!G$32:G$38,S146)</f>
        <v>0</v>
      </c>
      <c r="X146" s="64">
        <f>IF(L146=0,0,同名需求(L146,T146,C$5))</f>
        <v>17.724248881228544</v>
      </c>
      <c r="Y146" s="64">
        <f>IF(M146=0,0,同名需求(M146,U146,D$5))</f>
        <v>9</v>
      </c>
      <c r="Z146" s="64">
        <f>IF(N146=0,0,同名需求(N146,V146,E$5))</f>
        <v>4</v>
      </c>
      <c r="AA146" s="64">
        <f>IF(O146=0,0,同名需求(O146,W146,F$5))</f>
        <v>0</v>
      </c>
      <c r="AB146" s="120">
        <f>MAX(X146/C$4,Y146/D$4,Z146/E$4)*$C$7</f>
        <v>8404.6666666666661</v>
      </c>
      <c r="AC146" s="110">
        <f>AB146/AM146*$AM$4</f>
        <v>0.21815687043086995</v>
      </c>
      <c r="AD146" s="22"/>
      <c r="AE146" s="22">
        <f>X146/C$4</f>
        <v>30.559049795221629</v>
      </c>
      <c r="AF146" s="22">
        <f t="shared" ref="AF146:AF161" si="176">Y146/D$4</f>
        <v>30</v>
      </c>
      <c r="AG146" s="22">
        <f t="shared" ref="AG146:AG161" si="177">Z146/E$4</f>
        <v>33.333333333333336</v>
      </c>
      <c r="AH146" s="22" t="e">
        <f t="shared" ref="AH146:AH161" si="178">AA146/F$4</f>
        <v>#DIV/0!</v>
      </c>
      <c r="AK146" s="63"/>
      <c r="AL146" s="117">
        <f>基础状态预期!D152</f>
        <v>0.5</v>
      </c>
      <c r="AM146" s="152">
        <f>求节点(信息索引!$G$4:$G$163,信息索引!$BA$4:$BA$163,$AL146)*$AM$4</f>
        <v>7705.1588153671801</v>
      </c>
      <c r="AN146" s="117">
        <f>AM146</f>
        <v>7705.1588153671801</v>
      </c>
      <c r="AO146" s="123">
        <f t="shared" ref="AO146:AP161" si="179">AO101</f>
        <v>1</v>
      </c>
      <c r="AP146" s="123">
        <f t="shared" si="179"/>
        <v>0</v>
      </c>
      <c r="AQ146" s="117">
        <f>$AN146*($AO146*C$4+$AP146*C$23)/$C$7</f>
        <v>17.724248881228544</v>
      </c>
      <c r="AR146" s="117">
        <f t="shared" ref="AR146:AR161" si="180">$AN146*($AO146*D$4+$AP146*D$23)/$C$7</f>
        <v>9.1677149385664869</v>
      </c>
      <c r="AS146" s="117">
        <f t="shared" ref="AS146:AS161" si="181">$AN146*($AO146*E$4+$AP146*E$23)/$C$7</f>
        <v>3.6670859754265948</v>
      </c>
      <c r="AT146" s="117">
        <f t="shared" ref="AT146:AT161" si="182">$AN146*($AO146*F$4+$AP146*F$23)/$C$7</f>
        <v>0</v>
      </c>
      <c r="AU146" s="117">
        <f>SUM(AQ$146:AQ146)</f>
        <v>17.724248881228544</v>
      </c>
      <c r="AV146" s="117">
        <f>SUM(AR$146:AR146)</f>
        <v>9.1677149385664869</v>
      </c>
      <c r="AW146" s="117">
        <f>SUM(AS$146:AS146)</f>
        <v>3.6670859754265948</v>
      </c>
      <c r="AX146" s="117">
        <f>SUM(AT$146:AT146)</f>
        <v>0</v>
      </c>
    </row>
    <row r="147" spans="10:50" x14ac:dyDescent="0.15">
      <c r="J147" s="27">
        <v>5</v>
      </c>
      <c r="K147" s="62">
        <f>基础状态预期!C153</f>
        <v>19.43005414991557</v>
      </c>
      <c r="L147" s="64">
        <f t="shared" si="172"/>
        <v>5</v>
      </c>
      <c r="M147" s="64">
        <f t="shared" si="173"/>
        <v>16</v>
      </c>
      <c r="N147" s="64">
        <f t="shared" si="174"/>
        <v>9</v>
      </c>
      <c r="O147" s="64">
        <f t="shared" si="175"/>
        <v>0</v>
      </c>
      <c r="P147" s="64">
        <f>IF(L147=0,0,求节点(战法升星!D$32:D$38,战法升星!$C$32:$C$38,MAX(AU147/C$5,1)))</f>
        <v>4.1286093614004979</v>
      </c>
      <c r="Q147" s="64">
        <f>IF(M147=0,0,求节点(战法升星!E$32:E$38,战法升星!$C$32:$C$38,MAX(AV147/D$5,1)))</f>
        <v>2.4594086569834026</v>
      </c>
      <c r="R147" s="64">
        <f>IF(N147=0,0,求节点(战法升星!F$32:F$38,战法升星!$C$32:$C$38,MAX(AW147/E$5,1)))</f>
        <v>3</v>
      </c>
      <c r="S147" s="64">
        <f>IF(O147=0,0,求节点(战法升星!G$32:G$38,战法升星!$C$32:$C$38,MAX(AX147/F$5,1)))</f>
        <v>0</v>
      </c>
      <c r="T147" s="64">
        <f>求节点(战法升星!$C$32:$C$38,战法升星!D$32:D$38,P147)</f>
        <v>9.0288748912039836</v>
      </c>
      <c r="U147" s="64">
        <f>求节点(战法升星!$C$32:$C$38,战法升星!E$32:E$38,Q147)</f>
        <v>1.4594086569834026</v>
      </c>
      <c r="V147" s="64">
        <f>求节点(战法升星!$C$32:$C$38,战法升星!F$32:F$38,R147)</f>
        <v>1</v>
      </c>
      <c r="W147" s="64">
        <f>求节点(战法升星!$C$32:$C$38,战法升星!G$32:G$38,S147)</f>
        <v>0</v>
      </c>
      <c r="X147" s="64">
        <f t="shared" ref="X147:X161" si="183">IF(L147=0,0,同名需求(L147,T147,C$5))</f>
        <v>45.144374456019918</v>
      </c>
      <c r="Y147" s="64">
        <f t="shared" ref="Y147:Y161" si="184">IF(M147=0,0,同名需求(M147,U147,D$5))</f>
        <v>23.350538511734442</v>
      </c>
      <c r="Z147" s="64">
        <f t="shared" ref="Z147:Z161" si="185">IF(N147=0,0,同名需求(N147,V147,E$5))</f>
        <v>9</v>
      </c>
      <c r="AA147" s="64">
        <f t="shared" ref="AA147:AA161" si="186">IF(O147=0,0,同名需求(O147,W147,F$5))</f>
        <v>0</v>
      </c>
      <c r="AB147" s="120">
        <f t="shared" ref="AB147:AB161" si="187">MAX(X147/C$4,Y147/D$4,Z147/E$4)*$C$7</f>
        <v>19625.349267829071</v>
      </c>
      <c r="AC147" s="110">
        <f t="shared" ref="AC147:AC161" si="188">AB147/AM147*$AM$4</f>
        <v>0.19999999999999996</v>
      </c>
      <c r="AD147" s="22"/>
      <c r="AE147" s="22">
        <f t="shared" ref="AE147:AE161" si="189">X147/C$4</f>
        <v>77.835128372448139</v>
      </c>
      <c r="AF147" s="22">
        <f t="shared" si="176"/>
        <v>77.835128372448139</v>
      </c>
      <c r="AG147" s="22">
        <f t="shared" si="177"/>
        <v>75</v>
      </c>
      <c r="AH147" s="22" t="e">
        <f t="shared" si="178"/>
        <v>#DIV/0!</v>
      </c>
      <c r="AK147" s="63"/>
      <c r="AL147" s="117">
        <f>基础状态预期!D153</f>
        <v>1.5</v>
      </c>
      <c r="AM147" s="152">
        <f>求节点(信息索引!$G$4:$G$163,信息索引!$BA$4:$BA$163,$AL147)*$AM$4</f>
        <v>19625.349267829075</v>
      </c>
      <c r="AN147" s="117">
        <f>AM147-AM146</f>
        <v>11920.190452461895</v>
      </c>
      <c r="AO147" s="123">
        <f t="shared" si="179"/>
        <v>1</v>
      </c>
      <c r="AP147" s="123">
        <f t="shared" si="179"/>
        <v>0</v>
      </c>
      <c r="AQ147" s="117">
        <f t="shared" ref="AQ147:AQ161" si="190">$AN147*($AO147*C$4+$AP147*C$23)/$C$7</f>
        <v>27.420125574791381</v>
      </c>
      <c r="AR147" s="117">
        <f t="shared" si="180"/>
        <v>14.182823573167957</v>
      </c>
      <c r="AS147" s="117">
        <f t="shared" si="181"/>
        <v>5.673129429267183</v>
      </c>
      <c r="AT147" s="117">
        <f t="shared" si="182"/>
        <v>0</v>
      </c>
      <c r="AU147" s="117">
        <f>SUM(AQ$146:AQ147)</f>
        <v>45.144374456019925</v>
      </c>
      <c r="AV147" s="117">
        <f>SUM(AR$146:AR147)</f>
        <v>23.350538511734442</v>
      </c>
      <c r="AW147" s="117">
        <f>SUM(AS$146:AS147)</f>
        <v>9.3402154046937778</v>
      </c>
      <c r="AX147" s="117">
        <f>SUM(AT$146:AT147)</f>
        <v>0</v>
      </c>
    </row>
    <row r="148" spans="10:50" x14ac:dyDescent="0.15">
      <c r="J148" s="27">
        <v>6</v>
      </c>
      <c r="K148" s="62">
        <f>基础状态预期!C154</f>
        <v>27.324610510337703</v>
      </c>
      <c r="L148" s="64">
        <f t="shared" si="172"/>
        <v>5</v>
      </c>
      <c r="M148" s="64">
        <f t="shared" si="173"/>
        <v>16</v>
      </c>
      <c r="N148" s="64">
        <f t="shared" si="174"/>
        <v>15</v>
      </c>
      <c r="O148" s="64">
        <f t="shared" si="175"/>
        <v>0</v>
      </c>
      <c r="P148" s="64">
        <f>IF(L148=0,0,求节点(战法升星!D$32:D$38,战法升星!$C$32:$C$38,MAX(AU148/C$5,1)))</f>
        <v>4.8558001134177111</v>
      </c>
      <c r="Q148" s="64">
        <f>IF(M148=0,0,求节点(战法升星!E$32:E$38,战法升星!$C$32:$C$38,MAX(AV148/D$5,1)))</f>
        <v>3.1998707629855887</v>
      </c>
      <c r="R148" s="64">
        <f>IF(N148=0,0,求节点(战法升星!F$32:F$38,战法升星!$C$32:$C$38,MAX(AW148/E$5,1)))</f>
        <v>3</v>
      </c>
      <c r="S148" s="64">
        <f>IF(O148=0,0,求节点(战法升星!G$32:G$38,战法升星!$C$32:$C$38,MAX(AX148/F$5,1)))</f>
        <v>0</v>
      </c>
      <c r="T148" s="64">
        <f>求节点(战法升星!$C$32:$C$38,战法升星!D$32:D$38,P148)</f>
        <v>14.846400907341689</v>
      </c>
      <c r="U148" s="64">
        <f>求节点(战法升星!$C$32:$C$38,战法升星!E$32:E$38,Q148)</f>
        <v>2.3997415259711774</v>
      </c>
      <c r="V148" s="64">
        <f>求节点(战法升星!$C$32:$C$38,战法升星!F$32:F$38,R148)</f>
        <v>1</v>
      </c>
      <c r="W148" s="64">
        <f>求节点(战法升星!$C$32:$C$38,战法升星!G$32:G$38,S148)</f>
        <v>0</v>
      </c>
      <c r="X148" s="64">
        <f t="shared" si="183"/>
        <v>74.232004536708445</v>
      </c>
      <c r="Y148" s="64">
        <f t="shared" si="184"/>
        <v>38.395864415538838</v>
      </c>
      <c r="Z148" s="64">
        <f t="shared" si="185"/>
        <v>15</v>
      </c>
      <c r="AA148" s="64">
        <f t="shared" si="186"/>
        <v>0</v>
      </c>
      <c r="AB148" s="120">
        <f t="shared" si="187"/>
        <v>32270.444179113219</v>
      </c>
      <c r="AC148" s="110">
        <f t="shared" si="188"/>
        <v>0.20000000000000007</v>
      </c>
      <c r="AD148" s="22"/>
      <c r="AE148" s="22">
        <f t="shared" si="189"/>
        <v>127.98621471846285</v>
      </c>
      <c r="AF148" s="22">
        <f t="shared" si="176"/>
        <v>127.9862147184628</v>
      </c>
      <c r="AG148" s="22">
        <f t="shared" si="177"/>
        <v>125</v>
      </c>
      <c r="AH148" s="22" t="e">
        <f t="shared" si="178"/>
        <v>#DIV/0!</v>
      </c>
      <c r="AK148" s="63"/>
      <c r="AL148" s="117">
        <f>基础状态预期!D154</f>
        <v>3</v>
      </c>
      <c r="AM148" s="152">
        <f>求节点(信息索引!$G$4:$G$163,信息索引!$BA$4:$BA$163,$AL148)*$AM$4</f>
        <v>32270.444179113212</v>
      </c>
      <c r="AN148" s="117">
        <f t="shared" ref="AN148:AN161" si="191">AM148-AM147</f>
        <v>12645.094911284137</v>
      </c>
      <c r="AO148" s="123">
        <f t="shared" si="179"/>
        <v>1</v>
      </c>
      <c r="AP148" s="123">
        <f t="shared" si="179"/>
        <v>0</v>
      </c>
      <c r="AQ148" s="117">
        <f t="shared" si="190"/>
        <v>29.087630080688502</v>
      </c>
      <c r="AR148" s="117">
        <f t="shared" si="180"/>
        <v>15.045325903804398</v>
      </c>
      <c r="AS148" s="117">
        <f t="shared" si="181"/>
        <v>6.0181303615217594</v>
      </c>
      <c r="AT148" s="117">
        <f t="shared" si="182"/>
        <v>0</v>
      </c>
      <c r="AU148" s="117">
        <f>SUM(AQ$146:AQ148)</f>
        <v>74.23200453670843</v>
      </c>
      <c r="AV148" s="117">
        <f>SUM(AR$146:AR148)</f>
        <v>38.395864415538838</v>
      </c>
      <c r="AW148" s="117">
        <f>SUM(AS$146:AS148)</f>
        <v>15.358345766215537</v>
      </c>
      <c r="AX148" s="117">
        <f>SUM(AT$146:AT148)</f>
        <v>0</v>
      </c>
    </row>
    <row r="149" spans="10:50" x14ac:dyDescent="0.15">
      <c r="J149" s="27">
        <v>7</v>
      </c>
      <c r="K149" s="62">
        <f>基础状态预期!C155</f>
        <v>33.672145166817529</v>
      </c>
      <c r="L149" s="64">
        <f t="shared" si="172"/>
        <v>5</v>
      </c>
      <c r="M149" s="64">
        <f t="shared" si="173"/>
        <v>16</v>
      </c>
      <c r="N149" s="64">
        <f t="shared" si="174"/>
        <v>23</v>
      </c>
      <c r="O149" s="64">
        <f t="shared" si="175"/>
        <v>0</v>
      </c>
      <c r="P149" s="64">
        <f>IF(L149=0,0,求节点(战法升星!D$32:D$38,战法升星!$C$32:$C$38,MAX(AU149/C$5,1)))</f>
        <v>5.4126938913869971</v>
      </c>
      <c r="Q149" s="64">
        <f>IF(M149=0,0,求节点(战法升星!E$32:E$38,战法升星!$C$32:$C$38,MAX(AV149/D$5,1)))</f>
        <v>3.8267593423107722</v>
      </c>
      <c r="R149" s="64">
        <f>IF(N149=0,0,求节点(战法升星!F$32:F$38,战法升星!$C$32:$C$38,MAX(AW149/E$5,1)))</f>
        <v>3</v>
      </c>
      <c r="S149" s="64">
        <f>IF(O149=0,0,求节点(战法升星!G$32:G$38,战法升星!$C$32:$C$38,MAX(AX149/F$5,1)))</f>
        <v>0</v>
      </c>
      <c r="T149" s="64">
        <f>求节点(战法升星!$C$32:$C$38,战法升星!D$32:D$38,P149)</f>
        <v>22.603102262191953</v>
      </c>
      <c r="U149" s="64">
        <f>求节点(战法升星!$C$32:$C$38,战法升星!E$32:E$38,Q149)</f>
        <v>3.6535186846215444</v>
      </c>
      <c r="V149" s="64">
        <f>求节点(战法升星!$C$32:$C$38,战法升星!F$32:F$38,R149)</f>
        <v>1</v>
      </c>
      <c r="W149" s="64">
        <f>求节点(战法升星!$C$32:$C$38,战法升星!G$32:G$38,S149)</f>
        <v>0</v>
      </c>
      <c r="X149" s="64">
        <f t="shared" si="183"/>
        <v>113.01551131095977</v>
      </c>
      <c r="Y149" s="64">
        <f t="shared" si="184"/>
        <v>58.45629895394471</v>
      </c>
      <c r="Z149" s="64">
        <f t="shared" si="185"/>
        <v>23</v>
      </c>
      <c r="AA149" s="64">
        <f t="shared" si="186"/>
        <v>0</v>
      </c>
      <c r="AB149" s="120">
        <f t="shared" si="187"/>
        <v>49130.570727492064</v>
      </c>
      <c r="AC149" s="110">
        <f t="shared" si="188"/>
        <v>0.2</v>
      </c>
      <c r="AD149" s="22"/>
      <c r="AE149" s="22">
        <f t="shared" si="189"/>
        <v>194.85432984648236</v>
      </c>
      <c r="AF149" s="22">
        <f t="shared" si="176"/>
        <v>194.85432984648239</v>
      </c>
      <c r="AG149" s="22">
        <f t="shared" si="177"/>
        <v>191.66666666666669</v>
      </c>
      <c r="AH149" s="22" t="e">
        <f t="shared" si="178"/>
        <v>#DIV/0!</v>
      </c>
      <c r="AK149" s="63"/>
      <c r="AL149" s="117">
        <f>基础状态预期!D155</f>
        <v>5</v>
      </c>
      <c r="AM149" s="152">
        <f>求节点(信息索引!$G$4:$G$163,信息索引!$BA$4:$BA$163,$AL149)*$AM$4</f>
        <v>49130.570727492064</v>
      </c>
      <c r="AN149" s="117">
        <f t="shared" si="191"/>
        <v>16860.126548378852</v>
      </c>
      <c r="AO149" s="123">
        <f t="shared" si="179"/>
        <v>1</v>
      </c>
      <c r="AP149" s="123">
        <f t="shared" si="179"/>
        <v>0</v>
      </c>
      <c r="AQ149" s="117">
        <f t="shared" si="190"/>
        <v>38.783506774251343</v>
      </c>
      <c r="AR149" s="117">
        <f t="shared" si="180"/>
        <v>20.060434538405868</v>
      </c>
      <c r="AS149" s="117">
        <f t="shared" si="181"/>
        <v>8.0241738153623476</v>
      </c>
      <c r="AT149" s="117">
        <f t="shared" si="182"/>
        <v>0</v>
      </c>
      <c r="AU149" s="117">
        <f>SUM(AQ$146:AQ149)</f>
        <v>113.01551131095977</v>
      </c>
      <c r="AV149" s="117">
        <f>SUM(AR$146:AR149)</f>
        <v>58.45629895394471</v>
      </c>
      <c r="AW149" s="117">
        <f>SUM(AS$146:AS149)</f>
        <v>23.382519581577885</v>
      </c>
      <c r="AX149" s="117">
        <f>SUM(AT$146:AT149)</f>
        <v>0</v>
      </c>
    </row>
    <row r="150" spans="10:50" x14ac:dyDescent="0.15">
      <c r="J150" s="27">
        <v>8</v>
      </c>
      <c r="K150" s="62">
        <f>基础状态预期!C156</f>
        <v>39.138098927718012</v>
      </c>
      <c r="L150" s="64">
        <f t="shared" si="172"/>
        <v>5</v>
      </c>
      <c r="M150" s="64">
        <f t="shared" si="173"/>
        <v>16</v>
      </c>
      <c r="N150" s="64">
        <f t="shared" si="174"/>
        <v>24</v>
      </c>
      <c r="O150" s="64">
        <f t="shared" si="175"/>
        <v>0</v>
      </c>
      <c r="P150" s="64">
        <f>IF(L150=0,0,求节点(战法升星!D$32:D$38,战法升星!$C$32:$C$38,MAX(AU150/C$5,1)))</f>
        <v>6.0011380224377664</v>
      </c>
      <c r="Q150" s="64">
        <f>IF(M150=0,0,求节点(战法升星!E$32:E$38,战法升星!$C$32:$C$38,MAX(AV150/D$5,1)))</f>
        <v>4.2945750290143536</v>
      </c>
      <c r="R150" s="64">
        <f>IF(N150=0,0,求节点(战法升星!F$32:F$38,战法升星!$C$32:$C$38,MAX(AW150/E$5,1)))</f>
        <v>3.380880030948644</v>
      </c>
      <c r="S150" s="64">
        <f>IF(O150=0,0,求节点(战法升星!G$32:G$38,战法升星!$C$32:$C$38,MAX(AX150/F$5,1)))</f>
        <v>0</v>
      </c>
      <c r="T150" s="64">
        <f>求节点(战法升星!$C$32:$C$38,战法升星!D$32:D$38,P150)</f>
        <v>32.036416718008525</v>
      </c>
      <c r="U150" s="64">
        <f>求节点(战法升星!$C$32:$C$38,战法升星!E$32:E$38,Q150)</f>
        <v>5.1783001160574145</v>
      </c>
      <c r="V150" s="64">
        <f>求节点(战法升星!$C$32:$C$38,战法升星!F$32:F$38,R150)</f>
        <v>1.380880030948644</v>
      </c>
      <c r="W150" s="64">
        <f>求节点(战法升星!$C$32:$C$38,战法升星!G$32:G$38,S150)</f>
        <v>0</v>
      </c>
      <c r="X150" s="64">
        <f t="shared" si="183"/>
        <v>160.18208359004262</v>
      </c>
      <c r="Y150" s="64">
        <f t="shared" si="184"/>
        <v>82.852801856918632</v>
      </c>
      <c r="Z150" s="64">
        <f t="shared" si="185"/>
        <v>33.141120742767455</v>
      </c>
      <c r="AA150" s="64">
        <f t="shared" si="186"/>
        <v>0</v>
      </c>
      <c r="AB150" s="120">
        <f t="shared" si="187"/>
        <v>69635.018200678212</v>
      </c>
      <c r="AC150" s="110">
        <f t="shared" si="188"/>
        <v>0.19999999999999996</v>
      </c>
      <c r="AD150" s="22"/>
      <c r="AE150" s="22">
        <f t="shared" si="189"/>
        <v>276.1760061897287</v>
      </c>
      <c r="AF150" s="22">
        <f t="shared" si="176"/>
        <v>276.17600618972881</v>
      </c>
      <c r="AG150" s="22">
        <f t="shared" si="177"/>
        <v>276.17600618972881</v>
      </c>
      <c r="AH150" s="22" t="e">
        <f t="shared" si="178"/>
        <v>#DIV/0!</v>
      </c>
      <c r="AK150" s="63"/>
      <c r="AL150" s="117">
        <f>基础状态预期!D156</f>
        <v>7.5</v>
      </c>
      <c r="AM150" s="152">
        <f>求节点(信息索引!$G$4:$G$163,信息索引!$BA$4:$BA$163,$AL150)*$AM$4</f>
        <v>69635.018200678227</v>
      </c>
      <c r="AN150" s="117">
        <f t="shared" si="191"/>
        <v>20504.447473186163</v>
      </c>
      <c r="AO150" s="123">
        <f t="shared" si="179"/>
        <v>1</v>
      </c>
      <c r="AP150" s="123">
        <f t="shared" si="179"/>
        <v>0</v>
      </c>
      <c r="AQ150" s="117">
        <f t="shared" si="190"/>
        <v>47.166572279082949</v>
      </c>
      <c r="AR150" s="117">
        <f t="shared" si="180"/>
        <v>24.396502902973939</v>
      </c>
      <c r="AS150" s="117">
        <f t="shared" si="181"/>
        <v>9.758601161189576</v>
      </c>
      <c r="AT150" s="117">
        <f t="shared" si="182"/>
        <v>0</v>
      </c>
      <c r="AU150" s="117">
        <f>SUM(AQ$146:AQ150)</f>
        <v>160.18208359004271</v>
      </c>
      <c r="AV150" s="117">
        <f>SUM(AR$146:AR150)</f>
        <v>82.852801856918646</v>
      </c>
      <c r="AW150" s="117">
        <f>SUM(AS$146:AS150)</f>
        <v>33.141120742767463</v>
      </c>
      <c r="AX150" s="117">
        <f>SUM(AT$146:AT150)</f>
        <v>0</v>
      </c>
    </row>
    <row r="151" spans="10:50" x14ac:dyDescent="0.15">
      <c r="J151" s="27">
        <v>9</v>
      </c>
      <c r="K151" s="62">
        <f>基础状态预期!C157</f>
        <v>42.970748198558951</v>
      </c>
      <c r="L151" s="64">
        <f t="shared" si="172"/>
        <v>5</v>
      </c>
      <c r="M151" s="64">
        <f t="shared" si="173"/>
        <v>16</v>
      </c>
      <c r="N151" s="64">
        <f t="shared" si="174"/>
        <v>24</v>
      </c>
      <c r="O151" s="64">
        <f t="shared" si="175"/>
        <v>0</v>
      </c>
      <c r="P151" s="64">
        <f>IF(L151=0,0,求节点(战法升星!D$32:D$38,战法升星!$C$32:$C$38,MAX(AU151/C$5,1)))</f>
        <v>6.2631088194637545</v>
      </c>
      <c r="Q151" s="64">
        <f>IF(M151=0,0,求节点(战法升星!E$32:E$38,战法升星!$C$32:$C$38,MAX(AV151/D$5,1)))</f>
        <v>4.6333303699962345</v>
      </c>
      <c r="R151" s="64">
        <f>IF(N151=0,0,求节点(战法升星!F$32:F$38,战法升星!$C$32:$C$38,MAX(AW151/E$5,1)))</f>
        <v>3.7422190613293171</v>
      </c>
      <c r="S151" s="64">
        <f>IF(O151=0,0,求节点(战法升星!G$32:G$38,战法升星!$C$32:$C$38,MAX(AX151/F$5,1)))</f>
        <v>0</v>
      </c>
      <c r="T151" s="64">
        <f>求节点(战法升星!$C$32:$C$38,战法升星!D$32:D$38,P151)</f>
        <v>40.419482222840145</v>
      </c>
      <c r="U151" s="64">
        <f>求节点(战法升星!$C$32:$C$38,战法升星!E$32:E$38,Q151)</f>
        <v>6.533321479984938</v>
      </c>
      <c r="V151" s="64">
        <f>求节点(战法升星!$C$32:$C$38,战法升星!F$32:F$38,R151)</f>
        <v>1.7422190613293171</v>
      </c>
      <c r="W151" s="64">
        <f>求节点(战法升星!$C$32:$C$38,战法升星!G$32:G$38,S151)</f>
        <v>0</v>
      </c>
      <c r="X151" s="64">
        <f t="shared" si="183"/>
        <v>202.09741111420072</v>
      </c>
      <c r="Y151" s="64">
        <f t="shared" si="184"/>
        <v>104.53314367975901</v>
      </c>
      <c r="Z151" s="64">
        <f t="shared" si="185"/>
        <v>41.813257471903611</v>
      </c>
      <c r="AA151" s="64">
        <f t="shared" si="186"/>
        <v>0</v>
      </c>
      <c r="AB151" s="120">
        <f t="shared" si="187"/>
        <v>87856.622824714796</v>
      </c>
      <c r="AC151" s="110">
        <f t="shared" si="188"/>
        <v>0.2</v>
      </c>
      <c r="AD151" s="22"/>
      <c r="AE151" s="22">
        <f t="shared" si="189"/>
        <v>348.44381226586336</v>
      </c>
      <c r="AF151" s="22">
        <f t="shared" si="176"/>
        <v>348.44381226586336</v>
      </c>
      <c r="AG151" s="22">
        <f t="shared" si="177"/>
        <v>348.44381226586341</v>
      </c>
      <c r="AH151" s="22" t="e">
        <f t="shared" si="178"/>
        <v>#DIV/0!</v>
      </c>
      <c r="AK151" s="63"/>
      <c r="AL151" s="117">
        <f>基础状态预期!D157</f>
        <v>10</v>
      </c>
      <c r="AM151" s="152">
        <f>求节点(信息索引!$G$4:$G$163,信息索引!$BA$4:$BA$163,$AL151)*$AM$4</f>
        <v>87856.622824714796</v>
      </c>
      <c r="AN151" s="117">
        <f t="shared" si="191"/>
        <v>18221.604624036569</v>
      </c>
      <c r="AO151" s="123">
        <f t="shared" si="179"/>
        <v>1</v>
      </c>
      <c r="AP151" s="123">
        <f t="shared" si="179"/>
        <v>0</v>
      </c>
      <c r="AQ151" s="117">
        <f t="shared" si="190"/>
        <v>41.915327524158045</v>
      </c>
      <c r="AR151" s="117">
        <f t="shared" si="180"/>
        <v>21.680341822840372</v>
      </c>
      <c r="AS151" s="117">
        <f t="shared" si="181"/>
        <v>8.6721367291361471</v>
      </c>
      <c r="AT151" s="117">
        <f t="shared" si="182"/>
        <v>0</v>
      </c>
      <c r="AU151" s="117">
        <f>SUM(AQ$146:AQ151)</f>
        <v>202.09741111420075</v>
      </c>
      <c r="AV151" s="117">
        <f>SUM(AR$146:AR151)</f>
        <v>104.53314367975902</v>
      </c>
      <c r="AW151" s="117">
        <f>SUM(AS$146:AS151)</f>
        <v>41.813257471903611</v>
      </c>
      <c r="AX151" s="117">
        <f>SUM(AT$146:AT151)</f>
        <v>0</v>
      </c>
    </row>
    <row r="152" spans="10:50" x14ac:dyDescent="0.15">
      <c r="J152" s="27">
        <v>10</v>
      </c>
      <c r="K152" s="62">
        <f>基础状态预期!C158</f>
        <v>48.731413734867289</v>
      </c>
      <c r="L152" s="64">
        <f t="shared" si="172"/>
        <v>5</v>
      </c>
      <c r="M152" s="64">
        <f t="shared" si="173"/>
        <v>16</v>
      </c>
      <c r="N152" s="64">
        <f t="shared" si="174"/>
        <v>24</v>
      </c>
      <c r="O152" s="64">
        <f t="shared" si="175"/>
        <v>0</v>
      </c>
      <c r="P152" s="64">
        <f>IF(L152=0,0,求节点(战法升星!D$32:D$38,战法升星!$C$32:$C$38,MAX(AU152/C$5,1)))</f>
        <v>6.7766667884602478</v>
      </c>
      <c r="Q152" s="64">
        <f>IF(M152=0,0,求节点(战法升星!E$32:E$38,战法升星!$C$32:$C$38,MAX(AV152/D$5,1)))</f>
        <v>5.148706975297574</v>
      </c>
      <c r="R152" s="64">
        <f>IF(N152=0,0,求节点(战法升星!F$32:F$38,战法升星!$C$32:$C$38,MAX(AW152/E$5,1)))</f>
        <v>4.2252874403174125</v>
      </c>
      <c r="S152" s="64">
        <f>IF(O152=0,0,求节点(战法升星!G$32:G$38,战法升星!$C$32:$C$38,MAX(AX152/F$5,1)))</f>
        <v>0</v>
      </c>
      <c r="T152" s="64">
        <f>求节点(战法升星!$C$32:$C$38,战法升星!D$32:D$38,P152)</f>
        <v>56.853337230727931</v>
      </c>
      <c r="U152" s="64">
        <f>求节点(战法升星!$C$32:$C$38,战法升星!E$32:E$38,Q152)</f>
        <v>9.1896558023805923</v>
      </c>
      <c r="V152" s="64">
        <f>求节点(战法升星!$C$32:$C$38,战法升星!F$32:F$38,R152)</f>
        <v>2.4505748806348251</v>
      </c>
      <c r="W152" s="64">
        <f>求节点(战法升星!$C$32:$C$38,战法升星!G$32:G$38,S152)</f>
        <v>0</v>
      </c>
      <c r="X152" s="64">
        <f t="shared" si="183"/>
        <v>284.26668615363963</v>
      </c>
      <c r="Y152" s="64">
        <f t="shared" si="184"/>
        <v>147.03449283808948</v>
      </c>
      <c r="Z152" s="64">
        <f t="shared" si="185"/>
        <v>58.813797135235802</v>
      </c>
      <c r="AA152" s="64">
        <f t="shared" si="186"/>
        <v>0</v>
      </c>
      <c r="AB152" s="120">
        <f t="shared" si="187"/>
        <v>123577.59008065295</v>
      </c>
      <c r="AC152" s="110">
        <f t="shared" si="188"/>
        <v>0.2</v>
      </c>
      <c r="AD152" s="22"/>
      <c r="AE152" s="22">
        <f t="shared" si="189"/>
        <v>490.1149761269649</v>
      </c>
      <c r="AF152" s="22">
        <f t="shared" si="176"/>
        <v>490.11497612696496</v>
      </c>
      <c r="AG152" s="22">
        <f t="shared" si="177"/>
        <v>490.11497612696502</v>
      </c>
      <c r="AH152" s="22" t="e">
        <f t="shared" si="178"/>
        <v>#DIV/0!</v>
      </c>
      <c r="AK152" s="63"/>
      <c r="AL152" s="117">
        <f>基础状态预期!D158</f>
        <v>15</v>
      </c>
      <c r="AM152" s="152">
        <f>求节点(信息索引!$G$4:$G$163,信息索引!$BA$4:$BA$163,$AL152)*$AM$4</f>
        <v>123577.59008065295</v>
      </c>
      <c r="AN152" s="117">
        <f t="shared" si="191"/>
        <v>35720.967255938158</v>
      </c>
      <c r="AO152" s="123">
        <f t="shared" si="179"/>
        <v>1</v>
      </c>
      <c r="AP152" s="123">
        <f t="shared" si="179"/>
        <v>0</v>
      </c>
      <c r="AQ152" s="117">
        <f t="shared" si="190"/>
        <v>82.169275039438929</v>
      </c>
      <c r="AR152" s="117">
        <f t="shared" si="180"/>
        <v>42.501349158330484</v>
      </c>
      <c r="AS152" s="117">
        <f t="shared" si="181"/>
        <v>17.000539663332191</v>
      </c>
      <c r="AT152" s="117">
        <f t="shared" si="182"/>
        <v>0</v>
      </c>
      <c r="AU152" s="117">
        <f>SUM(AQ$146:AQ152)</f>
        <v>284.26668615363968</v>
      </c>
      <c r="AV152" s="117">
        <f>SUM(AR$146:AR152)</f>
        <v>147.03449283808951</v>
      </c>
      <c r="AW152" s="117">
        <f>SUM(AS$146:AS152)</f>
        <v>58.813797135235802</v>
      </c>
      <c r="AX152" s="117">
        <f>SUM(AT$146:AT152)</f>
        <v>0</v>
      </c>
    </row>
    <row r="153" spans="10:50" x14ac:dyDescent="0.15">
      <c r="J153" s="27">
        <v>11</v>
      </c>
      <c r="K153" s="62">
        <f>基础状态预期!C159</f>
        <v>52.769987980532711</v>
      </c>
      <c r="L153" s="64">
        <f t="shared" si="172"/>
        <v>5</v>
      </c>
      <c r="M153" s="64">
        <f t="shared" si="173"/>
        <v>16</v>
      </c>
      <c r="N153" s="64">
        <f t="shared" si="174"/>
        <v>24</v>
      </c>
      <c r="O153" s="64">
        <f t="shared" si="175"/>
        <v>0</v>
      </c>
      <c r="P153" s="64">
        <f>IF(L153=0,0,求节点(战法升星!D$32:D$38,战法升星!$C$32:$C$38,MAX(AU153/C$5,1)))</f>
        <v>7</v>
      </c>
      <c r="Q153" s="64">
        <f>IF(M153=0,0,求节点(战法升星!E$32:E$38,战法升星!$C$32:$C$38,MAX(AV153/D$5,1)))</f>
        <v>5.453894562867335</v>
      </c>
      <c r="R153" s="64">
        <f>IF(N153=0,0,求节点(战法升星!F$32:F$38,战法升星!$C$32:$C$38,MAX(AW153/E$5,1)))</f>
        <v>4.5508208670584906</v>
      </c>
      <c r="S153" s="64">
        <f>IF(O153=0,0,求节点(战法升星!G$32:G$38,战法升星!$C$32:$C$38,MAX(AX153/F$5,1)))</f>
        <v>0</v>
      </c>
      <c r="T153" s="64">
        <f>求节点(战法升星!$C$32:$C$38,战法升星!D$32:D$38,P153)</f>
        <v>64</v>
      </c>
      <c r="U153" s="64">
        <f>求节点(战法升星!$C$32:$C$38,战法升星!E$32:E$38,Q153)</f>
        <v>11.63115650293868</v>
      </c>
      <c r="V153" s="64">
        <f>求节点(战法升星!$C$32:$C$38,战法升星!F$32:F$38,R153)</f>
        <v>3.1016417341169813</v>
      </c>
      <c r="W153" s="64">
        <f>求节点(战法升星!$C$32:$C$38,战法升星!G$32:G$38,S153)</f>
        <v>0</v>
      </c>
      <c r="X153" s="64">
        <f t="shared" si="183"/>
        <v>320</v>
      </c>
      <c r="Y153" s="64">
        <f t="shared" si="184"/>
        <v>186.09850404701888</v>
      </c>
      <c r="Z153" s="64">
        <f t="shared" si="185"/>
        <v>74.439401618807551</v>
      </c>
      <c r="AA153" s="64">
        <f t="shared" si="186"/>
        <v>0</v>
      </c>
      <c r="AB153" s="120">
        <f t="shared" si="187"/>
        <v>156409.58936805112</v>
      </c>
      <c r="AC153" s="110">
        <f t="shared" si="188"/>
        <v>0.2</v>
      </c>
      <c r="AD153" s="46"/>
      <c r="AE153" s="22">
        <f t="shared" si="189"/>
        <v>551.72413793103453</v>
      </c>
      <c r="AF153" s="22">
        <f t="shared" si="176"/>
        <v>620.32834682339626</v>
      </c>
      <c r="AG153" s="22">
        <f t="shared" si="177"/>
        <v>620.32834682339626</v>
      </c>
      <c r="AH153" s="22" t="e">
        <f t="shared" si="178"/>
        <v>#DIV/0!</v>
      </c>
      <c r="AK153" s="63"/>
      <c r="AL153" s="117">
        <f>基础状态预期!D159</f>
        <v>20</v>
      </c>
      <c r="AM153" s="152">
        <f>求节点(信息索引!$G$4:$G$163,信息索引!$BA$4:$BA$163,$AL153)*$AM$4</f>
        <v>156409.58936805112</v>
      </c>
      <c r="AN153" s="117">
        <f t="shared" si="191"/>
        <v>32831.999287398168</v>
      </c>
      <c r="AO153" s="123">
        <f t="shared" si="179"/>
        <v>1</v>
      </c>
      <c r="AP153" s="123">
        <f t="shared" si="179"/>
        <v>0</v>
      </c>
      <c r="AQ153" s="117">
        <f t="shared" si="190"/>
        <v>75.523755003930106</v>
      </c>
      <c r="AR153" s="117">
        <f t="shared" si="180"/>
        <v>39.064011208929372</v>
      </c>
      <c r="AS153" s="117">
        <f t="shared" si="181"/>
        <v>15.625604483571745</v>
      </c>
      <c r="AT153" s="117">
        <f t="shared" si="182"/>
        <v>0</v>
      </c>
      <c r="AU153" s="117">
        <f>SUM(AQ$146:AQ153)</f>
        <v>359.79044115756977</v>
      </c>
      <c r="AV153" s="117">
        <f>SUM(AR$146:AR153)</f>
        <v>186.09850404701888</v>
      </c>
      <c r="AW153" s="117">
        <f>SUM(AS$146:AS153)</f>
        <v>74.439401618807551</v>
      </c>
      <c r="AX153" s="117">
        <f>SUM(AT$146:AT153)</f>
        <v>0</v>
      </c>
    </row>
    <row r="154" spans="10:50" x14ac:dyDescent="0.15">
      <c r="J154" s="27">
        <v>12</v>
      </c>
      <c r="K154" s="62">
        <f>基础状态预期!C160</f>
        <v>58.701446767877648</v>
      </c>
      <c r="L154" s="64">
        <f t="shared" si="172"/>
        <v>5</v>
      </c>
      <c r="M154" s="64">
        <f t="shared" si="173"/>
        <v>16</v>
      </c>
      <c r="N154" s="64">
        <f t="shared" si="174"/>
        <v>24</v>
      </c>
      <c r="O154" s="64">
        <f t="shared" si="175"/>
        <v>0</v>
      </c>
      <c r="P154" s="64">
        <f>IF(L154=0,0,求节点(战法升星!D$32:D$38,战法升星!$C$32:$C$38,MAX(AU154/C$5,1)))</f>
        <v>7</v>
      </c>
      <c r="Q154" s="64">
        <f>IF(M154=0,0,求节点(战法升星!E$32:E$38,战法升星!$C$32:$C$38,MAX(AV154/D$5,1)))</f>
        <v>6.0329271959369191</v>
      </c>
      <c r="R154" s="64">
        <f>IF(N154=0,0,求节点(战法升星!F$32:F$38,战法升星!$C$32:$C$38,MAX(AW154/E$5,1)))</f>
        <v>5.0887338659805748</v>
      </c>
      <c r="S154" s="64">
        <f>IF(O154=0,0,求节点(战法升星!G$32:G$38,战法升星!$C$32:$C$38,MAX(AX154/F$5,1)))</f>
        <v>0</v>
      </c>
      <c r="T154" s="64">
        <f>求节点(战法升星!$C$32:$C$38,战法升星!D$32:D$38,P154)</f>
        <v>64</v>
      </c>
      <c r="U154" s="64">
        <f>求节点(战法升星!$C$32:$C$38,战法升星!E$32:E$38,Q154)</f>
        <v>16.526835134990705</v>
      </c>
      <c r="V154" s="64">
        <f>求节点(战法升星!$C$32:$C$38,战法升星!F$32:F$38,R154)</f>
        <v>4.354935463922299</v>
      </c>
      <c r="W154" s="64">
        <f>求节点(战法升星!$C$32:$C$38,战法升星!G$32:G$38,S154)</f>
        <v>0</v>
      </c>
      <c r="X154" s="64">
        <f t="shared" si="183"/>
        <v>320</v>
      </c>
      <c r="Y154" s="64">
        <f t="shared" si="184"/>
        <v>264.42936215985128</v>
      </c>
      <c r="Z154" s="64">
        <f t="shared" si="185"/>
        <v>104.51845113413518</v>
      </c>
      <c r="AA154" s="64">
        <f t="shared" si="186"/>
        <v>0</v>
      </c>
      <c r="AB154" s="120">
        <f t="shared" si="187"/>
        <v>222244.06458328301</v>
      </c>
      <c r="AC154" s="110">
        <f t="shared" si="188"/>
        <v>0.20000000000000009</v>
      </c>
      <c r="AD154" s="22"/>
      <c r="AE154" s="22">
        <f t="shared" si="189"/>
        <v>551.72413793103453</v>
      </c>
      <c r="AF154" s="22">
        <f t="shared" si="176"/>
        <v>881.43120719950434</v>
      </c>
      <c r="AG154" s="22">
        <f t="shared" si="177"/>
        <v>870.98709278445983</v>
      </c>
      <c r="AH154" s="22" t="e">
        <f t="shared" si="178"/>
        <v>#DIV/0!</v>
      </c>
      <c r="AK154" s="63"/>
      <c r="AL154" s="117">
        <f>基础状态预期!D160</f>
        <v>30</v>
      </c>
      <c r="AM154" s="152">
        <f>求节点(信息索引!$G$4:$G$163,信息索引!$BA$4:$BA$163,$AL154)*$AM$4</f>
        <v>222244.06458328289</v>
      </c>
      <c r="AN154" s="117">
        <f t="shared" si="191"/>
        <v>65834.475215231767</v>
      </c>
      <c r="AO154" s="123">
        <f t="shared" si="179"/>
        <v>0.9</v>
      </c>
      <c r="AP154" s="123">
        <f t="shared" si="179"/>
        <v>0.1</v>
      </c>
      <c r="AQ154" s="117">
        <f t="shared" si="190"/>
        <v>152.3348688251462</v>
      </c>
      <c r="AR154" s="117">
        <f t="shared" si="180"/>
        <v>78.330858112832288</v>
      </c>
      <c r="AS154" s="117">
        <f t="shared" si="181"/>
        <v>30.079049515327593</v>
      </c>
      <c r="AT154" s="117">
        <f t="shared" si="182"/>
        <v>0.35808392280151907</v>
      </c>
      <c r="AU154" s="117">
        <f>SUM(AQ$146:AQ154)</f>
        <v>512.12530998271598</v>
      </c>
      <c r="AV154" s="117">
        <f>SUM(AR$146:AR154)</f>
        <v>264.42936215985117</v>
      </c>
      <c r="AW154" s="117">
        <f>SUM(AS$146:AS154)</f>
        <v>104.51845113413515</v>
      </c>
      <c r="AX154" s="117">
        <f>SUM(AT$146:AT154)</f>
        <v>0.35808392280151907</v>
      </c>
    </row>
    <row r="155" spans="10:50" x14ac:dyDescent="0.15">
      <c r="J155" s="27">
        <v>13</v>
      </c>
      <c r="K155" s="62">
        <f>基础状态预期!C161</f>
        <v>64.399012521055653</v>
      </c>
      <c r="L155" s="64">
        <f t="shared" si="172"/>
        <v>5</v>
      </c>
      <c r="M155" s="64">
        <f t="shared" si="173"/>
        <v>16</v>
      </c>
      <c r="N155" s="64">
        <f t="shared" si="174"/>
        <v>24</v>
      </c>
      <c r="O155" s="64">
        <f t="shared" si="175"/>
        <v>1</v>
      </c>
      <c r="P155" s="64">
        <f>IF(L155=0,0,求节点(战法升星!D$32:D$38,战法升星!$C$32:$C$38,MAX(AU155/C$5,1)))</f>
        <v>7</v>
      </c>
      <c r="Q155" s="64">
        <f>IF(M155=0,0,求节点(战法升星!E$32:E$38,战法升星!$C$32:$C$38,MAX(AV155/D$5,1)))</f>
        <v>6.5177990132445132</v>
      </c>
      <c r="R155" s="64">
        <f>IF(N155=0,0,求节点(战法升星!F$32:F$38,战法升星!$C$32:$C$38,MAX(AW155/E$5,1)))</f>
        <v>5.5645547426984274</v>
      </c>
      <c r="S155" s="64">
        <f>IF(O155=0,0,求节点(战法升星!G$32:G$38,战法升星!$C$32:$C$38,MAX(AX155/F$5,1)))</f>
        <v>3</v>
      </c>
      <c r="T155" s="64">
        <f>求节点(战法升星!$C$32:$C$38,战法升星!D$32:D$38,P155)</f>
        <v>64</v>
      </c>
      <c r="U155" s="64">
        <f>求节点(战法升星!$C$32:$C$38,战法升星!E$32:E$38,Q155)</f>
        <v>24.284784211912211</v>
      </c>
      <c r="V155" s="64">
        <f>求节点(战法升星!$C$32:$C$38,战法升星!F$32:F$38,R155)</f>
        <v>6.2582189707937097</v>
      </c>
      <c r="W155" s="64">
        <f>求节点(战法升星!$C$32:$C$38,战法升星!G$32:G$38,S155)</f>
        <v>1</v>
      </c>
      <c r="X155" s="64">
        <f t="shared" si="183"/>
        <v>320</v>
      </c>
      <c r="Y155" s="64">
        <f t="shared" si="184"/>
        <v>388.55654739059537</v>
      </c>
      <c r="Z155" s="64">
        <f t="shared" si="185"/>
        <v>150.19725529904903</v>
      </c>
      <c r="AA155" s="64">
        <f t="shared" si="186"/>
        <v>1</v>
      </c>
      <c r="AB155" s="120">
        <f t="shared" si="187"/>
        <v>326568.82619688241</v>
      </c>
      <c r="AC155" s="110">
        <f t="shared" si="188"/>
        <v>0.20000000000000007</v>
      </c>
      <c r="AD155" s="22"/>
      <c r="AE155" s="22">
        <f t="shared" si="189"/>
        <v>551.72413793103453</v>
      </c>
      <c r="AF155" s="22">
        <f t="shared" si="176"/>
        <v>1295.1884913019846</v>
      </c>
      <c r="AG155" s="22">
        <f t="shared" si="177"/>
        <v>1251.6437941587419</v>
      </c>
      <c r="AH155" s="22" t="e">
        <f t="shared" si="178"/>
        <v>#DIV/0!</v>
      </c>
      <c r="AK155" s="63"/>
      <c r="AL155" s="117">
        <f>基础状态预期!D161</f>
        <v>45</v>
      </c>
      <c r="AM155" s="152">
        <f>求节点(信息索引!$G$4:$G$163,信息索引!$BA$4:$BA$163,$AL155)*$AM$4</f>
        <v>326568.82619688235</v>
      </c>
      <c r="AN155" s="117">
        <f t="shared" si="191"/>
        <v>104324.76161359946</v>
      </c>
      <c r="AO155" s="123">
        <f t="shared" si="179"/>
        <v>0.8</v>
      </c>
      <c r="AP155" s="123">
        <f t="shared" si="179"/>
        <v>0.2</v>
      </c>
      <c r="AQ155" s="117">
        <f t="shared" si="190"/>
        <v>242.81641758471292</v>
      </c>
      <c r="AR155" s="117">
        <f t="shared" si="180"/>
        <v>124.12718523074417</v>
      </c>
      <c r="AS155" s="117">
        <f t="shared" si="181"/>
        <v>45.678804164913863</v>
      </c>
      <c r="AT155" s="117">
        <f t="shared" si="182"/>
        <v>1.1348771221096614</v>
      </c>
      <c r="AU155" s="117">
        <f>SUM(AQ$146:AQ155)</f>
        <v>754.94172756742887</v>
      </c>
      <c r="AV155" s="117">
        <f>SUM(AR$146:AR155)</f>
        <v>388.55654739059537</v>
      </c>
      <c r="AW155" s="117">
        <f>SUM(AS$146:AS155)</f>
        <v>150.197255299049</v>
      </c>
      <c r="AX155" s="117">
        <f>SUM(AT$146:AT155)</f>
        <v>1.4929610449111805</v>
      </c>
    </row>
    <row r="156" spans="10:50" x14ac:dyDescent="0.15">
      <c r="J156" s="27">
        <v>14</v>
      </c>
      <c r="K156" s="62">
        <f>基础状态预期!C162</f>
        <v>68.627579426319684</v>
      </c>
      <c r="L156" s="64">
        <f t="shared" si="172"/>
        <v>5</v>
      </c>
      <c r="M156" s="64">
        <f t="shared" si="173"/>
        <v>16</v>
      </c>
      <c r="N156" s="64">
        <f t="shared" si="174"/>
        <v>24</v>
      </c>
      <c r="O156" s="64">
        <f t="shared" si="175"/>
        <v>4</v>
      </c>
      <c r="P156" s="64">
        <f>IF(L156=0,0,求节点(战法升星!D$32:D$38,战法升星!$C$32:$C$38,MAX(AU156/C$5,1)))</f>
        <v>7</v>
      </c>
      <c r="Q156" s="64">
        <f>IF(M156=0,0,求节点(战法升星!E$32:E$38,战法升星!$C$32:$C$38,MAX(AV156/D$5,1)))</f>
        <v>7</v>
      </c>
      <c r="R156" s="64">
        <f>IF(N156=0,0,求节点(战法升星!F$32:F$38,战法升星!$C$32:$C$38,MAX(AW156/E$5,1)))</f>
        <v>5.9789881457841529</v>
      </c>
      <c r="S156" s="64">
        <f>IF(O156=0,0,求节点(战法升星!G$32:G$38,战法升星!$C$32:$C$38,MAX(AX156/F$5,1)))</f>
        <v>3</v>
      </c>
      <c r="T156" s="64">
        <f>求节点(战法升星!$C$32:$C$38,战法升星!D$32:D$38,P156)</f>
        <v>64</v>
      </c>
      <c r="U156" s="64">
        <f>求节点(战法升星!$C$32:$C$38,战法升星!E$32:E$38,Q156)</f>
        <v>32</v>
      </c>
      <c r="V156" s="64">
        <f>求节点(战法升星!$C$32:$C$38,战法升星!F$32:F$38,R156)</f>
        <v>7.9159525831366118</v>
      </c>
      <c r="W156" s="64">
        <f>求节点(战法升星!$C$32:$C$38,战法升星!G$32:G$38,S156)</f>
        <v>1</v>
      </c>
      <c r="X156" s="64">
        <f t="shared" si="183"/>
        <v>320</v>
      </c>
      <c r="Y156" s="64">
        <f t="shared" si="184"/>
        <v>512</v>
      </c>
      <c r="Z156" s="64">
        <f t="shared" si="185"/>
        <v>189.98286199527868</v>
      </c>
      <c r="AA156" s="64">
        <f t="shared" si="186"/>
        <v>4</v>
      </c>
      <c r="AB156" s="120">
        <f t="shared" si="187"/>
        <v>430318.93333333335</v>
      </c>
      <c r="AC156" s="110">
        <f t="shared" si="188"/>
        <v>0.1996542828878427</v>
      </c>
      <c r="AD156" s="46"/>
      <c r="AE156" s="22">
        <f t="shared" si="189"/>
        <v>551.72413793103453</v>
      </c>
      <c r="AF156" s="22">
        <f t="shared" si="176"/>
        <v>1706.6666666666667</v>
      </c>
      <c r="AG156" s="22">
        <f t="shared" si="177"/>
        <v>1583.1905166273225</v>
      </c>
      <c r="AH156" s="22" t="e">
        <f t="shared" si="178"/>
        <v>#DIV/0!</v>
      </c>
      <c r="AK156" s="63"/>
      <c r="AL156" s="117">
        <f>基础状态预期!D162</f>
        <v>60</v>
      </c>
      <c r="AM156" s="152">
        <f>求节点(信息索引!$G$4:$G$163,信息索引!$BA$4:$BA$163,$AL156)*$AM$4</f>
        <v>431064.06445091713</v>
      </c>
      <c r="AN156" s="117">
        <f t="shared" si="191"/>
        <v>104495.23825403478</v>
      </c>
      <c r="AO156" s="123">
        <f t="shared" si="179"/>
        <v>0.5</v>
      </c>
      <c r="AP156" s="123">
        <f t="shared" si="179"/>
        <v>0.5</v>
      </c>
      <c r="AQ156" s="117">
        <f t="shared" si="190"/>
        <v>247.47594641404743</v>
      </c>
      <c r="AR156" s="117">
        <f t="shared" si="180"/>
        <v>124.33002092571759</v>
      </c>
      <c r="AS156" s="117">
        <f t="shared" si="181"/>
        <v>39.785606696229635</v>
      </c>
      <c r="AT156" s="117">
        <f t="shared" si="182"/>
        <v>2.8418290497306882</v>
      </c>
      <c r="AU156" s="117">
        <f>SUM(AQ$146:AQ156)</f>
        <v>1002.4176739814764</v>
      </c>
      <c r="AV156" s="117">
        <f>SUM(AR$146:AR156)</f>
        <v>512.88656831631295</v>
      </c>
      <c r="AW156" s="117">
        <f>SUM(AS$146:AS156)</f>
        <v>189.98286199527865</v>
      </c>
      <c r="AX156" s="117">
        <f>SUM(AT$146:AT156)</f>
        <v>4.3347900946418685</v>
      </c>
    </row>
    <row r="157" spans="10:50" x14ac:dyDescent="0.15">
      <c r="J157" s="27">
        <v>15</v>
      </c>
      <c r="K157" s="62">
        <f>基础状态预期!C163</f>
        <v>71.882008108111634</v>
      </c>
      <c r="L157" s="64">
        <f t="shared" si="172"/>
        <v>5</v>
      </c>
      <c r="M157" s="64">
        <f t="shared" si="173"/>
        <v>16</v>
      </c>
      <c r="N157" s="64">
        <f t="shared" si="174"/>
        <v>24</v>
      </c>
      <c r="O157" s="64">
        <f t="shared" si="175"/>
        <v>8</v>
      </c>
      <c r="P157" s="64">
        <f>IF(L157=0,0,求节点(战法升星!D$32:D$38,战法升星!$C$32:$C$38,MAX(AU157/C$5,1)))</f>
        <v>7</v>
      </c>
      <c r="Q157" s="64">
        <f>IF(M157=0,0,求节点(战法升星!E$32:E$38,战法升星!$C$32:$C$38,MAX(AV157/D$5,1)))</f>
        <v>7</v>
      </c>
      <c r="R157" s="64">
        <f>IF(N157=0,0,求节点(战法升星!F$32:F$38,战法升星!$C$32:$C$38,MAX(AW157/E$5,1)))</f>
        <v>6.1449065990492233</v>
      </c>
      <c r="S157" s="64">
        <f>IF(O157=0,0,求节点(战法升星!G$32:G$38,战法升星!$C$32:$C$38,MAX(AX157/F$5,1)))</f>
        <v>3.2523060242629054</v>
      </c>
      <c r="T157" s="64">
        <f>求节点(战法升星!$C$32:$C$38,战法升星!D$32:D$38,P157)</f>
        <v>64</v>
      </c>
      <c r="U157" s="64">
        <f>求节点(战法升星!$C$32:$C$38,战法升星!E$32:E$38,Q157)</f>
        <v>32</v>
      </c>
      <c r="V157" s="64">
        <f>求节点(战法升星!$C$32:$C$38,战法升星!F$32:F$38,R157)</f>
        <v>9.1592527923937865</v>
      </c>
      <c r="W157" s="64">
        <f>求节点(战法升星!$C$32:$C$38,战法升星!G$32:G$38,S157)</f>
        <v>1.2523060242629054</v>
      </c>
      <c r="X157" s="64">
        <f t="shared" si="183"/>
        <v>320</v>
      </c>
      <c r="Y157" s="64">
        <f t="shared" si="184"/>
        <v>512</v>
      </c>
      <c r="Z157" s="64">
        <f t="shared" si="185"/>
        <v>219.82206701745088</v>
      </c>
      <c r="AA157" s="64">
        <f t="shared" si="186"/>
        <v>10.018448194103243</v>
      </c>
      <c r="AB157" s="120">
        <f t="shared" si="187"/>
        <v>461882.79981483385</v>
      </c>
      <c r="AC157" s="110">
        <f t="shared" si="188"/>
        <v>0.17248614578516341</v>
      </c>
      <c r="AD157" s="22"/>
      <c r="AE157" s="22">
        <f t="shared" si="189"/>
        <v>551.72413793103453</v>
      </c>
      <c r="AF157" s="22">
        <f t="shared" si="176"/>
        <v>1706.6666666666667</v>
      </c>
      <c r="AG157" s="22">
        <f t="shared" si="177"/>
        <v>1831.8505584787574</v>
      </c>
      <c r="AH157" s="22" t="e">
        <f t="shared" si="178"/>
        <v>#DIV/0!</v>
      </c>
      <c r="AK157" s="63"/>
      <c r="AL157" s="117">
        <f>基础状态预期!D163</f>
        <v>75</v>
      </c>
      <c r="AM157" s="152">
        <f>求节点(信息索引!$G$4:$G$163,信息索引!$BA$4:$BA$163,$AL157)*$AM$4</f>
        <v>535559.30270495184</v>
      </c>
      <c r="AN157" s="117">
        <f t="shared" si="191"/>
        <v>104495.23825403472</v>
      </c>
      <c r="AO157" s="123">
        <f t="shared" si="179"/>
        <v>0</v>
      </c>
      <c r="AP157" s="123">
        <f t="shared" si="179"/>
        <v>1</v>
      </c>
      <c r="AQ157" s="117">
        <f t="shared" si="190"/>
        <v>254.58051903837398</v>
      </c>
      <c r="AR157" s="117">
        <f t="shared" si="180"/>
        <v>124.33002092571752</v>
      </c>
      <c r="AS157" s="117">
        <f t="shared" si="181"/>
        <v>29.839205022172205</v>
      </c>
      <c r="AT157" s="117">
        <f t="shared" si="182"/>
        <v>5.6836580994613737</v>
      </c>
      <c r="AU157" s="117">
        <f>SUM(AQ$146:AQ157)</f>
        <v>1256.9981930198503</v>
      </c>
      <c r="AV157" s="117">
        <f>SUM(AR$146:AR157)</f>
        <v>637.21658924203052</v>
      </c>
      <c r="AW157" s="117">
        <f>SUM(AS$146:AS157)</f>
        <v>219.82206701745085</v>
      </c>
      <c r="AX157" s="117">
        <f>SUM(AT$146:AT157)</f>
        <v>10.018448194103243</v>
      </c>
    </row>
    <row r="158" spans="10:50" x14ac:dyDescent="0.15">
      <c r="J158" s="27">
        <v>16</v>
      </c>
      <c r="K158" s="62">
        <f>基础状态预期!C164</f>
        <v>74.493385467679886</v>
      </c>
      <c r="L158" s="64">
        <f t="shared" si="172"/>
        <v>5</v>
      </c>
      <c r="M158" s="64">
        <f t="shared" si="173"/>
        <v>16</v>
      </c>
      <c r="N158" s="64">
        <f t="shared" si="174"/>
        <v>24</v>
      </c>
      <c r="O158" s="64">
        <f t="shared" si="175"/>
        <v>8</v>
      </c>
      <c r="P158" s="64">
        <f>IF(L158=0,0,求节点(战法升星!D$32:D$38,战法升星!$C$32:$C$38,MAX(AU158/C$5,1)))</f>
        <v>7</v>
      </c>
      <c r="Q158" s="64">
        <f>IF(M158=0,0,求节点(战法升星!E$32:E$38,战法升星!$C$32:$C$38,MAX(AV158/D$5,1)))</f>
        <v>7</v>
      </c>
      <c r="R158" s="64">
        <f>IF(N158=0,0,求节点(战法升星!F$32:F$38,战法升星!$C$32:$C$38,MAX(AW158/E$5,1)))</f>
        <v>6.2993209068863454</v>
      </c>
      <c r="S158" s="64">
        <f>IF(O158=0,0,求节点(战法升星!G$32:G$38,战法升星!$C$32:$C$38,MAX(AX158/F$5,1)))</f>
        <v>3.9582000029468909</v>
      </c>
      <c r="T158" s="64">
        <f>求节点(战法升星!$C$32:$C$38,战法升星!D$32:D$38,P158)</f>
        <v>64</v>
      </c>
      <c r="U158" s="64">
        <f>求节点(战法升星!$C$32:$C$38,战法升星!E$32:E$38,Q158)</f>
        <v>32</v>
      </c>
      <c r="V158" s="64">
        <f>求节点(战法升星!$C$32:$C$38,战法升星!F$32:F$38,R158)</f>
        <v>10.394567255090763</v>
      </c>
      <c r="W158" s="64">
        <f>求节点(战法升星!$C$32:$C$38,战法升星!G$32:G$38,S158)</f>
        <v>1.9582000029468909</v>
      </c>
      <c r="X158" s="64">
        <f t="shared" si="183"/>
        <v>320</v>
      </c>
      <c r="Y158" s="64">
        <f t="shared" si="184"/>
        <v>512</v>
      </c>
      <c r="Z158" s="64">
        <f t="shared" si="185"/>
        <v>249.46961412217831</v>
      </c>
      <c r="AA158" s="64">
        <f t="shared" si="186"/>
        <v>15.665600023575127</v>
      </c>
      <c r="AB158" s="120">
        <f t="shared" si="187"/>
        <v>524177.23753971694</v>
      </c>
      <c r="AC158" s="110">
        <f t="shared" si="188"/>
        <v>0.16396336400288503</v>
      </c>
      <c r="AD158" s="22"/>
      <c r="AE158" s="22">
        <f t="shared" si="189"/>
        <v>551.72413793103453</v>
      </c>
      <c r="AF158" s="22">
        <f t="shared" si="176"/>
        <v>1706.6666666666667</v>
      </c>
      <c r="AG158" s="22">
        <f t="shared" si="177"/>
        <v>2078.9134510181525</v>
      </c>
      <c r="AH158" s="22" t="e">
        <f t="shared" si="178"/>
        <v>#DIV/0!</v>
      </c>
      <c r="AK158" s="63"/>
      <c r="AL158" s="117">
        <f>基础状态预期!D164</f>
        <v>90</v>
      </c>
      <c r="AM158" s="152">
        <f>求节点(信息索引!$G$4:$G$163,信息索引!$BA$4:$BA$163,$AL158)*$AM$4</f>
        <v>639383.36557975691</v>
      </c>
      <c r="AN158" s="117">
        <f t="shared" si="191"/>
        <v>103824.06287480507</v>
      </c>
      <c r="AO158" s="123">
        <f t="shared" si="179"/>
        <v>0</v>
      </c>
      <c r="AP158" s="123">
        <f t="shared" si="179"/>
        <v>1</v>
      </c>
      <c r="AQ158" s="117">
        <f t="shared" si="190"/>
        <v>252.9453423617615</v>
      </c>
      <c r="AR158" s="117">
        <f t="shared" si="180"/>
        <v>123.53144626969747</v>
      </c>
      <c r="AS158" s="117">
        <f t="shared" si="181"/>
        <v>29.647547104727391</v>
      </c>
      <c r="AT158" s="117">
        <f t="shared" si="182"/>
        <v>5.647151829471885</v>
      </c>
      <c r="AU158" s="117">
        <f>SUM(AQ$146:AQ158)</f>
        <v>1509.9435353816118</v>
      </c>
      <c r="AV158" s="117">
        <f>SUM(AR$146:AR158)</f>
        <v>760.74803551172795</v>
      </c>
      <c r="AW158" s="117">
        <f>SUM(AS$146:AS158)</f>
        <v>249.46961412217823</v>
      </c>
      <c r="AX158" s="117">
        <f>SUM(AT$146:AT158)</f>
        <v>15.665600023575127</v>
      </c>
    </row>
    <row r="159" spans="10:50" x14ac:dyDescent="0.15">
      <c r="J159" s="27">
        <v>17</v>
      </c>
      <c r="K159" s="62">
        <f>基础状态预期!C165</f>
        <v>77.332919927503724</v>
      </c>
      <c r="L159" s="64">
        <f t="shared" si="172"/>
        <v>5</v>
      </c>
      <c r="M159" s="64">
        <f t="shared" si="173"/>
        <v>16</v>
      </c>
      <c r="N159" s="64">
        <f t="shared" si="174"/>
        <v>24</v>
      </c>
      <c r="O159" s="64">
        <f t="shared" si="175"/>
        <v>8</v>
      </c>
      <c r="P159" s="64">
        <f>IF(L159=0,0,求节点(战法升星!D$32:D$38,战法升星!$C$32:$C$38,MAX(AU159/C$5,1)))</f>
        <v>7</v>
      </c>
      <c r="Q159" s="64">
        <f>IF(M159=0,0,求节点(战法升星!E$32:E$38,战法升星!$C$32:$C$38,MAX(AV159/D$5,1)))</f>
        <v>7</v>
      </c>
      <c r="R159" s="64">
        <f>IF(N159=0,0,求节点(战法升星!F$32:F$38,战法升星!$C$32:$C$38,MAX(AW159/E$5,1)))</f>
        <v>6.494945944709686</v>
      </c>
      <c r="S159" s="64">
        <f>IF(O159=0,0,求节点(战法升星!G$32:G$38,战法升星!$C$32:$C$38,MAX(AX159/F$5,1)))</f>
        <v>4.4262429450696548</v>
      </c>
      <c r="T159" s="64">
        <f>求节点(战法升星!$C$32:$C$38,战法升星!D$32:D$38,P159)</f>
        <v>64</v>
      </c>
      <c r="U159" s="64">
        <f>求节点(战法升星!$C$32:$C$38,战法升星!E$32:E$38,Q159)</f>
        <v>32</v>
      </c>
      <c r="V159" s="64">
        <f>求节点(战法升星!$C$32:$C$38,战法升星!F$32:F$38,R159)</f>
        <v>11.959567557677488</v>
      </c>
      <c r="W159" s="64">
        <f>求节点(战法升星!$C$32:$C$38,战法升星!G$32:G$38,S159)</f>
        <v>2.8524858901393095</v>
      </c>
      <c r="X159" s="64">
        <f t="shared" si="183"/>
        <v>320</v>
      </c>
      <c r="Y159" s="64">
        <f t="shared" si="184"/>
        <v>512</v>
      </c>
      <c r="Z159" s="64">
        <f t="shared" si="185"/>
        <v>287.02962138425971</v>
      </c>
      <c r="AA159" s="64">
        <f t="shared" si="186"/>
        <v>22.819887121114476</v>
      </c>
      <c r="AB159" s="120">
        <f t="shared" si="187"/>
        <v>603097.07279856026</v>
      </c>
      <c r="AC159" s="110">
        <f t="shared" si="188"/>
        <v>0.156462374844684</v>
      </c>
      <c r="AD159" s="46"/>
      <c r="AE159" s="22">
        <f t="shared" si="189"/>
        <v>551.72413793103453</v>
      </c>
      <c r="AF159" s="22">
        <f t="shared" si="176"/>
        <v>1706.6666666666667</v>
      </c>
      <c r="AG159" s="22">
        <f t="shared" si="177"/>
        <v>2391.9135115354975</v>
      </c>
      <c r="AH159" s="22" t="e">
        <f t="shared" si="178"/>
        <v>#DIV/0!</v>
      </c>
      <c r="AK159" s="63"/>
      <c r="AL159" s="117">
        <f>基础状态预期!D165</f>
        <v>110</v>
      </c>
      <c r="AM159" s="152">
        <f>求节点(信息索引!$G$4:$G$163,信息索引!$BA$4:$BA$163,$AL159)*$AM$4</f>
        <v>770916.42434449634</v>
      </c>
      <c r="AN159" s="117">
        <f t="shared" si="191"/>
        <v>131533.05876473943</v>
      </c>
      <c r="AO159" s="123">
        <f t="shared" si="179"/>
        <v>0</v>
      </c>
      <c r="AP159" s="123">
        <f t="shared" si="179"/>
        <v>1</v>
      </c>
      <c r="AQ159" s="117">
        <f t="shared" si="190"/>
        <v>320.45244291061636</v>
      </c>
      <c r="AR159" s="117">
        <f t="shared" si="180"/>
        <v>156.50003025867306</v>
      </c>
      <c r="AS159" s="117">
        <f t="shared" si="181"/>
        <v>37.560007262081534</v>
      </c>
      <c r="AT159" s="117">
        <f t="shared" si="182"/>
        <v>7.1542870975393411</v>
      </c>
      <c r="AU159" s="117">
        <f>SUM(AQ$146:AQ159)</f>
        <v>1830.3959782922282</v>
      </c>
      <c r="AV159" s="117">
        <f>SUM(AR$146:AR159)</f>
        <v>917.24806577040101</v>
      </c>
      <c r="AW159" s="117">
        <f>SUM(AS$146:AS159)</f>
        <v>287.02962138425977</v>
      </c>
      <c r="AX159" s="117">
        <f>SUM(AT$146:AT159)</f>
        <v>22.819887121114469</v>
      </c>
    </row>
    <row r="160" spans="10:50" x14ac:dyDescent="0.15">
      <c r="J160" s="27">
        <v>18</v>
      </c>
      <c r="K160" s="62">
        <f>基础状态预期!C166</f>
        <v>79.813360188853366</v>
      </c>
      <c r="L160" s="64">
        <f t="shared" si="172"/>
        <v>5</v>
      </c>
      <c r="M160" s="64">
        <f t="shared" si="173"/>
        <v>16</v>
      </c>
      <c r="N160" s="64">
        <f t="shared" si="174"/>
        <v>24</v>
      </c>
      <c r="O160" s="64">
        <f t="shared" si="175"/>
        <v>8</v>
      </c>
      <c r="P160" s="64">
        <f>IF(L160=0,0,求节点(战法升星!D$32:D$38,战法升星!$C$32:$C$38,MAX(AU160/C$5,1)))</f>
        <v>7</v>
      </c>
      <c r="Q160" s="64">
        <f>IF(M160=0,0,求节点(战法升星!E$32:E$38,战法升星!$C$32:$C$38,MAX(AV160/D$5,1)))</f>
        <v>7</v>
      </c>
      <c r="R160" s="64">
        <f>IF(N160=0,0,求节点(战法升星!F$32:F$38,战法升星!$C$32:$C$38,MAX(AW160/E$5,1)))</f>
        <v>6.6895727642130023</v>
      </c>
      <c r="S160" s="64">
        <f>IF(O160=0,0,求节点(战法升星!G$32:G$38,战法升星!$C$32:$C$38,MAX(AX160/F$5,1)))</f>
        <v>4.8711042467915195</v>
      </c>
      <c r="T160" s="64">
        <f>求节点(战法升星!$C$32:$C$38,战法升星!D$32:D$38,P160)</f>
        <v>64</v>
      </c>
      <c r="U160" s="64">
        <f>求节点(战法升星!$C$32:$C$38,战法升星!E$32:E$38,Q160)</f>
        <v>32</v>
      </c>
      <c r="V160" s="64">
        <f>求节点(战法升星!$C$32:$C$38,战法升星!F$32:F$38,R160)</f>
        <v>13.516582113704018</v>
      </c>
      <c r="W160" s="64">
        <f>求节点(战法升星!$C$32:$C$38,战法升星!G$32:G$38,S160)</f>
        <v>3.7422084935830391</v>
      </c>
      <c r="X160" s="64">
        <f t="shared" si="183"/>
        <v>320</v>
      </c>
      <c r="Y160" s="64">
        <f t="shared" si="184"/>
        <v>512</v>
      </c>
      <c r="Z160" s="64">
        <f t="shared" si="185"/>
        <v>324.39797072889644</v>
      </c>
      <c r="AA160" s="64">
        <f t="shared" si="186"/>
        <v>29.937667948664313</v>
      </c>
      <c r="AB160" s="120">
        <f t="shared" si="187"/>
        <v>681614.2028298662</v>
      </c>
      <c r="AC160" s="110">
        <f t="shared" si="188"/>
        <v>0.15117112420804488</v>
      </c>
      <c r="AD160" s="22"/>
      <c r="AE160" s="22">
        <f t="shared" si="189"/>
        <v>551.72413793103453</v>
      </c>
      <c r="AF160" s="22">
        <f t="shared" si="176"/>
        <v>1706.6666666666667</v>
      </c>
      <c r="AG160" s="22">
        <f t="shared" si="177"/>
        <v>2703.3164227408038</v>
      </c>
      <c r="AH160" s="22" t="e">
        <f t="shared" si="178"/>
        <v>#DIV/0!</v>
      </c>
      <c r="AK160" s="63"/>
      <c r="AL160" s="117">
        <f>基础状态预期!D166</f>
        <v>130</v>
      </c>
      <c r="AM160" s="152">
        <f>求节点(信息索引!$G$4:$G$163,信息索引!$BA$4:$BA$163,$AL160)*$AM$4</f>
        <v>901778.30773000605</v>
      </c>
      <c r="AN160" s="117">
        <f t="shared" si="191"/>
        <v>130861.88338550972</v>
      </c>
      <c r="AO160" s="123">
        <f t="shared" si="179"/>
        <v>0</v>
      </c>
      <c r="AP160" s="123">
        <f t="shared" si="179"/>
        <v>1</v>
      </c>
      <c r="AQ160" s="117">
        <f t="shared" si="190"/>
        <v>318.81726623400368</v>
      </c>
      <c r="AR160" s="117">
        <f t="shared" si="180"/>
        <v>155.70145560265297</v>
      </c>
      <c r="AS160" s="117">
        <f t="shared" si="181"/>
        <v>37.368349344636705</v>
      </c>
      <c r="AT160" s="117">
        <f t="shared" si="182"/>
        <v>7.1177808275498498</v>
      </c>
      <c r="AU160" s="117">
        <f>SUM(AQ$146:AQ160)</f>
        <v>2149.2132445262318</v>
      </c>
      <c r="AV160" s="117">
        <f>SUM(AR$146:AR160)</f>
        <v>1072.949521373054</v>
      </c>
      <c r="AW160" s="117">
        <f>SUM(AS$146:AS160)</f>
        <v>324.3979707288965</v>
      </c>
      <c r="AX160" s="117">
        <f>SUM(AT$146:AT160)</f>
        <v>29.93766794866432</v>
      </c>
    </row>
    <row r="161" spans="10:50" x14ac:dyDescent="0.15">
      <c r="J161" s="27">
        <v>19</v>
      </c>
      <c r="K161" s="62">
        <f>基础状态预期!C167</f>
        <v>81.919202803497143</v>
      </c>
      <c r="L161" s="64">
        <f t="shared" si="172"/>
        <v>5</v>
      </c>
      <c r="M161" s="64">
        <f t="shared" si="173"/>
        <v>16</v>
      </c>
      <c r="N161" s="64">
        <f t="shared" si="174"/>
        <v>24</v>
      </c>
      <c r="O161" s="64">
        <f t="shared" si="175"/>
        <v>8</v>
      </c>
      <c r="P161" s="64">
        <f>IF(L161=0,0,求节点(战法升星!D$32:D$38,战法升星!$C$32:$C$38,MAX(AU161/C$5,1)))</f>
        <v>7</v>
      </c>
      <c r="Q161" s="64">
        <f>IF(M161=0,0,求节点(战法升星!E$32:E$38,战法升星!$C$32:$C$38,MAX(AV161/D$5,1)))</f>
        <v>7</v>
      </c>
      <c r="R161" s="64">
        <f>IF(N161=0,0,求节点(战法升星!F$32:F$38,战法升星!$C$32:$C$38,MAX(AW161/E$5,1)))</f>
        <v>6.8841995837163186</v>
      </c>
      <c r="S161" s="64">
        <f>IF(O161=0,0,求节点(战法升星!G$32:G$38,战法升星!$C$32:$C$38,MAX(AX161/F$5,1)))</f>
        <v>5.157982774256693</v>
      </c>
      <c r="T161" s="64">
        <f>求节点(战法升星!$C$32:$C$38,战法升星!D$32:D$38,P161)</f>
        <v>64</v>
      </c>
      <c r="U161" s="64">
        <f>求节点(战法升星!$C$32:$C$38,战法升星!E$32:E$38,Q161)</f>
        <v>32</v>
      </c>
      <c r="V161" s="64">
        <f>求节点(战法升星!$C$32:$C$38,战法升星!F$32:F$38,R161)</f>
        <v>15.073596669730549</v>
      </c>
      <c r="W161" s="64">
        <f>求节点(战法升星!$C$32:$C$38,战法升星!G$32:G$38,S161)</f>
        <v>4.6319310970267722</v>
      </c>
      <c r="X161" s="64">
        <f t="shared" si="183"/>
        <v>320</v>
      </c>
      <c r="Y161" s="64">
        <f t="shared" si="184"/>
        <v>512</v>
      </c>
      <c r="Z161" s="64">
        <f t="shared" si="185"/>
        <v>361.76632007353317</v>
      </c>
      <c r="AA161" s="64">
        <f t="shared" si="186"/>
        <v>37.055448776214178</v>
      </c>
      <c r="AB161" s="120">
        <f t="shared" si="187"/>
        <v>760131.33286117204</v>
      </c>
      <c r="AC161" s="110">
        <f t="shared" si="188"/>
        <v>0.14722094673460959</v>
      </c>
      <c r="AD161" s="22"/>
      <c r="AE161" s="22">
        <f t="shared" si="189"/>
        <v>551.72413793103453</v>
      </c>
      <c r="AF161" s="22">
        <f t="shared" si="176"/>
        <v>1706.6666666666667</v>
      </c>
      <c r="AG161" s="22">
        <f t="shared" si="177"/>
        <v>3014.7193339461096</v>
      </c>
      <c r="AH161" s="22" t="e">
        <f t="shared" si="178"/>
        <v>#DIV/0!</v>
      </c>
      <c r="AK161" s="63"/>
      <c r="AL161" s="117">
        <f>基础状态预期!D167</f>
        <v>150</v>
      </c>
      <c r="AM161" s="152">
        <f>求节点(信息索引!$G$4:$G$163,信息索引!$BA$4:$BA$163,$AL161)*$AM$4</f>
        <v>1032640.1911155158</v>
      </c>
      <c r="AN161" s="117">
        <f t="shared" si="191"/>
        <v>130861.88338550972</v>
      </c>
      <c r="AO161" s="123">
        <f t="shared" si="179"/>
        <v>0</v>
      </c>
      <c r="AP161" s="123">
        <f t="shared" si="179"/>
        <v>1</v>
      </c>
      <c r="AQ161" s="117">
        <f t="shared" si="190"/>
        <v>318.81726623400368</v>
      </c>
      <c r="AR161" s="117">
        <f t="shared" si="180"/>
        <v>155.70145560265297</v>
      </c>
      <c r="AS161" s="117">
        <f t="shared" si="181"/>
        <v>37.368349344636705</v>
      </c>
      <c r="AT161" s="117">
        <f t="shared" si="182"/>
        <v>7.1177808275498498</v>
      </c>
      <c r="AU161" s="117">
        <f>SUM(AQ$146:AQ161)</f>
        <v>2468.0305107602353</v>
      </c>
      <c r="AV161" s="117">
        <f>SUM(AR$146:AR161)</f>
        <v>1228.650976975707</v>
      </c>
      <c r="AW161" s="117">
        <f>SUM(AS$146:AS161)</f>
        <v>361.76632007353322</v>
      </c>
      <c r="AX161" s="117">
        <f>SUM(AT$146:AT161)</f>
        <v>37.05544877621417</v>
      </c>
    </row>
    <row r="162" spans="10:50" x14ac:dyDescent="0.15">
      <c r="J162" s="27">
        <v>20</v>
      </c>
      <c r="K162" s="132">
        <f>基础状态预期!C168</f>
        <v>83.738783536778797</v>
      </c>
      <c r="L162" s="134">
        <f t="shared" ref="L162:L184" si="192">MIN(ROUND(AU162,0),C$5)</f>
        <v>5</v>
      </c>
      <c r="M162" s="134">
        <f t="shared" ref="M162:M184" si="193">MIN(ROUND(AV162,0),D$5)</f>
        <v>16</v>
      </c>
      <c r="N162" s="134">
        <f t="shared" ref="N162:N184" si="194">MIN(ROUND(AW162,0),E$5)</f>
        <v>24</v>
      </c>
      <c r="O162" s="134">
        <f t="shared" ref="O162:O184" si="195">MIN(ROUND(AX162,0),F$5)</f>
        <v>8</v>
      </c>
      <c r="P162" s="134">
        <f>IF(L162=0,0,求节点(战法升星!D$32:D$38,战法升星!$C$32:$C$38,MAX(AU162/C$5,1)))</f>
        <v>7</v>
      </c>
      <c r="Q162" s="134">
        <f>IF(M162=0,0,求节点(战法升星!E$32:E$38,战法升星!$C$32:$C$38,MAX(AV162/D$5,1)))</f>
        <v>7</v>
      </c>
      <c r="R162" s="134">
        <f>IF(N162=0,0,求节点(战法升星!F$32:F$38,战法升星!$C$32:$C$38,MAX(AW162/E$5,1)))</f>
        <v>7</v>
      </c>
      <c r="S162" s="134">
        <f>IF(O162=0,0,求节点(战法升星!G$32:G$38,战法升星!$C$32:$C$38,MAX(AX162/F$5,1)))</f>
        <v>5.3804134251176254</v>
      </c>
      <c r="T162" s="134">
        <f>求节点(战法升星!$C$32:$C$38,战法升星!D$32:D$38,P162)</f>
        <v>64</v>
      </c>
      <c r="U162" s="134">
        <f>求节点(战法升星!$C$32:$C$38,战法升星!E$32:E$38,Q162)</f>
        <v>32</v>
      </c>
      <c r="V162" s="134">
        <f>求节点(战法升星!$C$32:$C$38,战法升星!F$32:F$38,R162)</f>
        <v>16</v>
      </c>
      <c r="W162" s="134">
        <f>求节点(战法升星!$C$32:$C$38,战法升星!G$32:G$38,S162)</f>
        <v>5.5216537004705017</v>
      </c>
      <c r="X162" s="134">
        <f t="shared" ref="X162:X184" si="196">IF(L162=0,0,同名需求(L162,T162,C$5))</f>
        <v>320</v>
      </c>
      <c r="Y162" s="134">
        <f t="shared" ref="Y162:Y184" si="197">IF(M162=0,0,同名需求(M162,U162,D$5))</f>
        <v>512</v>
      </c>
      <c r="Z162" s="134">
        <f t="shared" ref="Z162:Z184" si="198">IF(N162=0,0,同名需求(N162,V162,E$5))</f>
        <v>384</v>
      </c>
      <c r="AA162" s="134">
        <f t="shared" ref="AA162:AA184" si="199">IF(O162=0,0,同名需求(O162,W162,F$5))</f>
        <v>44.173229603764014</v>
      </c>
      <c r="AB162" s="134">
        <f t="shared" ref="AB162:AB184" si="200">MAX(X162/C$4,Y162/D$4,Z162/E$4)*$C$7</f>
        <v>806848</v>
      </c>
      <c r="AC162" s="134">
        <f t="shared" ref="AC162:AC184" si="201">AB162/AM162*$AM$4</f>
        <v>0.13869300582829155</v>
      </c>
      <c r="AD162" s="22"/>
      <c r="AE162" s="22">
        <f t="shared" ref="AE162:AE184" si="202">X162/C$4</f>
        <v>551.72413793103453</v>
      </c>
      <c r="AF162" s="22">
        <f t="shared" ref="AF162:AF184" si="203">Y162/D$4</f>
        <v>1706.6666666666667</v>
      </c>
      <c r="AG162" s="22">
        <f t="shared" ref="AG162:AG184" si="204">Z162/E$4</f>
        <v>3200</v>
      </c>
      <c r="AH162" s="22" t="e">
        <f t="shared" ref="AH162:AH184" si="205">AA162/F$4</f>
        <v>#DIV/0!</v>
      </c>
      <c r="AK162" s="131"/>
      <c r="AL162" s="131">
        <f>基础状态预期!D168</f>
        <v>170</v>
      </c>
      <c r="AM162" s="152">
        <f>求节点(信息索引!$G$4:$G$163,信息索引!$BA$4:$BA$163,$AL162)*$AM$4</f>
        <v>1163502.0745010253</v>
      </c>
      <c r="AN162" s="131">
        <f t="shared" ref="AN162:AN184" si="206">AM162-AM161</f>
        <v>130861.88338550949</v>
      </c>
      <c r="AO162" s="123">
        <f t="shared" ref="AO162:AP162" si="207">AO117</f>
        <v>0</v>
      </c>
      <c r="AP162" s="123">
        <f t="shared" si="207"/>
        <v>1</v>
      </c>
      <c r="AQ162" s="131">
        <f t="shared" ref="AQ162:AQ184" si="208">$AN162*($AO162*C$4+$AP162*C$23)/$C$7</f>
        <v>318.81726623400317</v>
      </c>
      <c r="AR162" s="131">
        <f t="shared" ref="AR162:AR184" si="209">$AN162*($AO162*D$4+$AP162*D$23)/$C$7</f>
        <v>155.70145560265269</v>
      </c>
      <c r="AS162" s="131">
        <f t="shared" ref="AS162:AS184" si="210">$AN162*($AO162*E$4+$AP162*E$23)/$C$7</f>
        <v>37.368349344636641</v>
      </c>
      <c r="AT162" s="131">
        <f t="shared" ref="AT162:AT184" si="211">$AN162*($AO162*F$4+$AP162*F$23)/$C$7</f>
        <v>7.1177808275498373</v>
      </c>
      <c r="AU162" s="131">
        <f>SUM(AQ$146:AQ162)</f>
        <v>2786.8477769942383</v>
      </c>
      <c r="AV162" s="131">
        <f>SUM(AR$146:AR162)</f>
        <v>1384.3524325783596</v>
      </c>
      <c r="AW162" s="131">
        <f>SUM(AS$146:AS162)</f>
        <v>399.13466941816989</v>
      </c>
      <c r="AX162" s="131">
        <f>SUM(AT$146:AT162)</f>
        <v>44.173229603764007</v>
      </c>
    </row>
    <row r="163" spans="10:50" x14ac:dyDescent="0.15">
      <c r="J163" s="27">
        <v>21</v>
      </c>
      <c r="K163" s="132">
        <f>基础状态预期!C169</f>
        <v>86.045919706798657</v>
      </c>
      <c r="L163" s="134">
        <f t="shared" si="192"/>
        <v>5</v>
      </c>
      <c r="M163" s="134">
        <f t="shared" si="193"/>
        <v>16</v>
      </c>
      <c r="N163" s="134">
        <f t="shared" si="194"/>
        <v>24</v>
      </c>
      <c r="O163" s="134">
        <f t="shared" si="195"/>
        <v>8</v>
      </c>
      <c r="P163" s="134">
        <f>IF(L163=0,0,求节点(战法升星!D$32:D$38,战法升星!$C$32:$C$38,MAX(AU163/C$5,1)))</f>
        <v>7</v>
      </c>
      <c r="Q163" s="134">
        <f>IF(M163=0,0,求节点(战法升星!E$32:E$38,战法升星!$C$32:$C$38,MAX(AV163/D$5,1)))</f>
        <v>7</v>
      </c>
      <c r="R163" s="134">
        <f>IF(N163=0,0,求节点(战法升星!F$32:F$38,战法升星!$C$32:$C$38,MAX(AW163/E$5,1)))</f>
        <v>7</v>
      </c>
      <c r="S163" s="134">
        <f>IF(O163=0,0,求节点(战法升星!G$32:G$38,战法升星!$C$32:$C$38,MAX(AX163/F$5,1)))</f>
        <v>5.7221087457848716</v>
      </c>
      <c r="T163" s="134">
        <f>求节点(战法升星!$C$32:$C$38,战法升星!D$32:D$38,P163)</f>
        <v>64</v>
      </c>
      <c r="U163" s="134">
        <f>求节点(战法升星!$C$32:$C$38,战法升星!E$32:E$38,Q163)</f>
        <v>32</v>
      </c>
      <c r="V163" s="134">
        <f>求节点(战法升星!$C$32:$C$38,战法升星!F$32:F$38,R163)</f>
        <v>16</v>
      </c>
      <c r="W163" s="134">
        <f>求节点(战法升星!$C$32:$C$38,战法升星!G$32:G$38,S163)</f>
        <v>6.8884349831394864</v>
      </c>
      <c r="X163" s="134">
        <f t="shared" si="196"/>
        <v>320</v>
      </c>
      <c r="Y163" s="134">
        <f t="shared" si="197"/>
        <v>512</v>
      </c>
      <c r="Z163" s="134">
        <f t="shared" si="198"/>
        <v>384</v>
      </c>
      <c r="AA163" s="134">
        <f t="shared" si="199"/>
        <v>55.107479865115891</v>
      </c>
      <c r="AB163" s="134">
        <f t="shared" si="200"/>
        <v>806848</v>
      </c>
      <c r="AC163" s="134">
        <f t="shared" si="201"/>
        <v>0.11826015970529945</v>
      </c>
      <c r="AD163" s="22"/>
      <c r="AE163" s="22">
        <f t="shared" si="202"/>
        <v>551.72413793103453</v>
      </c>
      <c r="AF163" s="22">
        <f t="shared" si="203"/>
        <v>1706.6666666666667</v>
      </c>
      <c r="AG163" s="22">
        <f t="shared" si="204"/>
        <v>3200</v>
      </c>
      <c r="AH163" s="22" t="e">
        <f t="shared" si="205"/>
        <v>#DIV/0!</v>
      </c>
      <c r="AK163" s="131"/>
      <c r="AL163" s="131">
        <f>基础状态预期!D169</f>
        <v>200</v>
      </c>
      <c r="AM163" s="152">
        <f>求节点(信息索引!$G$4:$G$163,信息索引!$BA$4:$BA$163,$AL163)*$AM$4</f>
        <v>1364530.543524784</v>
      </c>
      <c r="AN163" s="131">
        <f t="shared" si="206"/>
        <v>201028.46902375878</v>
      </c>
      <c r="AO163" s="123">
        <f t="shared" ref="AO163:AP163" si="212">AO118</f>
        <v>0</v>
      </c>
      <c r="AP163" s="123">
        <f t="shared" si="212"/>
        <v>1</v>
      </c>
      <c r="AQ163" s="131">
        <f t="shared" si="208"/>
        <v>489.76329295638635</v>
      </c>
      <c r="AR163" s="131">
        <f t="shared" si="209"/>
        <v>239.18672446707239</v>
      </c>
      <c r="AS163" s="131">
        <f t="shared" si="210"/>
        <v>57.404813872097371</v>
      </c>
      <c r="AT163" s="131">
        <f t="shared" si="211"/>
        <v>10.934250261351881</v>
      </c>
      <c r="AU163" s="131">
        <f>SUM(AQ$146:AQ163)</f>
        <v>3276.6110699506248</v>
      </c>
      <c r="AV163" s="131">
        <f>SUM(AR$146:AR163)</f>
        <v>1623.5391570454321</v>
      </c>
      <c r="AW163" s="131">
        <f>SUM(AS$146:AS163)</f>
        <v>456.53948329026724</v>
      </c>
      <c r="AX163" s="131">
        <f>SUM(AT$146:AT163)</f>
        <v>55.107479865115891</v>
      </c>
    </row>
    <row r="164" spans="10:50" x14ac:dyDescent="0.15">
      <c r="J164" s="27">
        <v>22</v>
      </c>
      <c r="K164" s="132">
        <f>基础状态预期!C170</f>
        <v>90.288435080379244</v>
      </c>
      <c r="L164" s="134">
        <f t="shared" si="192"/>
        <v>5</v>
      </c>
      <c r="M164" s="134">
        <f t="shared" si="193"/>
        <v>16</v>
      </c>
      <c r="N164" s="134">
        <f t="shared" si="194"/>
        <v>24</v>
      </c>
      <c r="O164" s="134">
        <f t="shared" si="195"/>
        <v>8</v>
      </c>
      <c r="P164" s="134">
        <f>IF(L164=0,0,求节点(战法升星!D$32:D$38,战法升星!$C$32:$C$38,MAX(AU164/C$5,1)))</f>
        <v>7</v>
      </c>
      <c r="Q164" s="134">
        <f>IF(M164=0,0,求节点(战法升星!E$32:E$38,战法升星!$C$32:$C$38,MAX(AV164/D$5,1)))</f>
        <v>7</v>
      </c>
      <c r="R164" s="134">
        <f>IF(N164=0,0,求节点(战法升星!F$32:F$38,战法升星!$C$32:$C$38,MAX(AW164/E$5,1)))</f>
        <v>7</v>
      </c>
      <c r="S164" s="134">
        <f>IF(O164=0,0,求节点(战法升星!G$32:G$38,战法升星!$C$32:$C$38,MAX(AX164/F$5,1)))</f>
        <v>6.2067743657476049</v>
      </c>
      <c r="T164" s="134">
        <f>求节点(战法升星!$C$32:$C$38,战法升星!D$32:D$38,P164)</f>
        <v>64</v>
      </c>
      <c r="U164" s="134">
        <f>求节点(战法升星!$C$32:$C$38,战法升星!E$32:E$38,Q164)</f>
        <v>32</v>
      </c>
      <c r="V164" s="134">
        <f>求节点(战法升星!$C$32:$C$38,战法升星!F$32:F$38,R164)</f>
        <v>16</v>
      </c>
      <c r="W164" s="134">
        <f>求节点(战法升星!$C$32:$C$38,战法升星!G$32:G$38,S164)</f>
        <v>9.6541949259808391</v>
      </c>
      <c r="X164" s="134">
        <f t="shared" si="196"/>
        <v>320</v>
      </c>
      <c r="Y164" s="134">
        <f t="shared" si="197"/>
        <v>512</v>
      </c>
      <c r="Z164" s="134">
        <f t="shared" si="198"/>
        <v>384</v>
      </c>
      <c r="AA164" s="134">
        <f t="shared" si="199"/>
        <v>77.233559407846712</v>
      </c>
      <c r="AB164" s="134">
        <f t="shared" si="200"/>
        <v>806848</v>
      </c>
      <c r="AC164" s="134">
        <f t="shared" si="201"/>
        <v>9.1101164815893365E-2</v>
      </c>
      <c r="AD164" s="22"/>
      <c r="AE164" s="22">
        <f t="shared" si="202"/>
        <v>551.72413793103453</v>
      </c>
      <c r="AF164" s="22">
        <f t="shared" si="203"/>
        <v>1706.6666666666667</v>
      </c>
      <c r="AG164" s="22">
        <f t="shared" si="204"/>
        <v>3200</v>
      </c>
      <c r="AH164" s="22" t="e">
        <f t="shared" si="205"/>
        <v>#DIV/0!</v>
      </c>
      <c r="AK164" s="131"/>
      <c r="AL164" s="131">
        <f>基础状态预期!D170</f>
        <v>260</v>
      </c>
      <c r="AM164" s="152">
        <f>求节点(信息索引!$G$4:$G$163,信息索引!$BA$4:$BA$163,$AL164)*$AM$4</f>
        <v>1771323.1255177949</v>
      </c>
      <c r="AN164" s="131">
        <f t="shared" si="206"/>
        <v>406792.58199301083</v>
      </c>
      <c r="AO164" s="123">
        <f t="shared" ref="AO164:AP164" si="213">AO119</f>
        <v>0</v>
      </c>
      <c r="AP164" s="123">
        <f t="shared" si="213"/>
        <v>1</v>
      </c>
      <c r="AQ164" s="131">
        <f t="shared" si="208"/>
        <v>991.06397951815131</v>
      </c>
      <c r="AR164" s="131">
        <f t="shared" si="209"/>
        <v>484.00798999723668</v>
      </c>
      <c r="AS164" s="131">
        <f t="shared" si="210"/>
        <v>116.16191759933679</v>
      </c>
      <c r="AT164" s="131">
        <f t="shared" si="211"/>
        <v>22.126079542730821</v>
      </c>
      <c r="AU164" s="131">
        <f>SUM(AQ$146:AQ164)</f>
        <v>4267.6750494687758</v>
      </c>
      <c r="AV164" s="131">
        <f>SUM(AR$146:AR164)</f>
        <v>2107.5471470426687</v>
      </c>
      <c r="AW164" s="131">
        <f>SUM(AS$146:AS164)</f>
        <v>572.70140088960397</v>
      </c>
      <c r="AX164" s="131">
        <f>SUM(AT$146:AT164)</f>
        <v>77.233559407846712</v>
      </c>
    </row>
    <row r="165" spans="10:50" x14ac:dyDescent="0.15">
      <c r="J165" s="27">
        <v>23</v>
      </c>
      <c r="K165" s="132">
        <f>基础状态预期!C171</f>
        <v>93.400072017025948</v>
      </c>
      <c r="L165" s="134">
        <f t="shared" si="192"/>
        <v>5</v>
      </c>
      <c r="M165" s="134">
        <f t="shared" si="193"/>
        <v>16</v>
      </c>
      <c r="N165" s="134">
        <f t="shared" si="194"/>
        <v>24</v>
      </c>
      <c r="O165" s="134">
        <f t="shared" si="195"/>
        <v>8</v>
      </c>
      <c r="P165" s="134">
        <f>IF(L165=0,0,求节点(战法升星!D$32:D$38,战法升星!$C$32:$C$38,MAX(AU165/C$5,1)))</f>
        <v>7</v>
      </c>
      <c r="Q165" s="134">
        <f>IF(M165=0,0,求节点(战法升星!E$32:E$38,战法升星!$C$32:$C$38,MAX(AV165/D$5,1)))</f>
        <v>7</v>
      </c>
      <c r="R165" s="134">
        <f>IF(N165=0,0,求节点(战法升星!F$32:F$38,战法升星!$C$32:$C$38,MAX(AW165/E$5,1)))</f>
        <v>7</v>
      </c>
      <c r="S165" s="134">
        <f>IF(O165=0,0,求节点(战法升星!G$32:G$38,战法升星!$C$32:$C$38,MAX(AX165/F$5,1)))</f>
        <v>6.5524943586027735</v>
      </c>
      <c r="T165" s="134">
        <f>求节点(战法升星!$C$32:$C$38,战法升星!D$32:D$38,P165)</f>
        <v>64</v>
      </c>
      <c r="U165" s="134">
        <f>求节点(战法升星!$C$32:$C$38,战法升星!E$32:E$38,Q165)</f>
        <v>32</v>
      </c>
      <c r="V165" s="134">
        <f>求节点(战法升星!$C$32:$C$38,战法升星!F$32:F$38,R165)</f>
        <v>16</v>
      </c>
      <c r="W165" s="134">
        <f>求节点(战法升星!$C$32:$C$38,战法升星!G$32:G$38,S165)</f>
        <v>12.419954868822188</v>
      </c>
      <c r="X165" s="134">
        <f t="shared" si="196"/>
        <v>320</v>
      </c>
      <c r="Y165" s="134">
        <f t="shared" si="197"/>
        <v>512</v>
      </c>
      <c r="Z165" s="134">
        <f t="shared" si="198"/>
        <v>384</v>
      </c>
      <c r="AA165" s="134">
        <f t="shared" si="199"/>
        <v>99.359638950577505</v>
      </c>
      <c r="AB165" s="134">
        <f t="shared" si="200"/>
        <v>806848</v>
      </c>
      <c r="AC165" s="134">
        <f t="shared" si="201"/>
        <v>7.4086789532598535E-2</v>
      </c>
      <c r="AD165" s="22"/>
      <c r="AE165" s="22">
        <f t="shared" si="202"/>
        <v>551.72413793103453</v>
      </c>
      <c r="AF165" s="22">
        <f t="shared" si="203"/>
        <v>1706.6666666666667</v>
      </c>
      <c r="AG165" s="22">
        <f t="shared" si="204"/>
        <v>3200</v>
      </c>
      <c r="AH165" s="22" t="e">
        <f t="shared" si="205"/>
        <v>#DIV/0!</v>
      </c>
      <c r="AK165" s="131"/>
      <c r="AL165" s="131">
        <f>基础状态预期!D171</f>
        <v>320</v>
      </c>
      <c r="AM165" s="152">
        <f>求节点(信息索引!$G$4:$G$163,信息索引!$BA$4:$BA$163,$AL165)*$AM$4</f>
        <v>2178115.7075108057</v>
      </c>
      <c r="AN165" s="131">
        <f t="shared" si="206"/>
        <v>406792.58199301083</v>
      </c>
      <c r="AO165" s="123">
        <f t="shared" ref="AO165:AP165" si="214">AO120</f>
        <v>0</v>
      </c>
      <c r="AP165" s="123">
        <f t="shared" si="214"/>
        <v>1</v>
      </c>
      <c r="AQ165" s="131">
        <f t="shared" si="208"/>
        <v>991.06397951815131</v>
      </c>
      <c r="AR165" s="131">
        <f t="shared" si="209"/>
        <v>484.00798999723668</v>
      </c>
      <c r="AS165" s="131">
        <f t="shared" si="210"/>
        <v>116.16191759933679</v>
      </c>
      <c r="AT165" s="131">
        <f t="shared" si="211"/>
        <v>22.126079542730821</v>
      </c>
      <c r="AU165" s="131">
        <f>SUM(AQ$146:AQ165)</f>
        <v>5258.7390289869272</v>
      </c>
      <c r="AV165" s="131">
        <f>SUM(AR$146:AR165)</f>
        <v>2591.5551370399053</v>
      </c>
      <c r="AW165" s="131">
        <f>SUM(AS$146:AS165)</f>
        <v>688.86331848894076</v>
      </c>
      <c r="AX165" s="131">
        <f>SUM(AT$146:AT165)</f>
        <v>99.359638950577533</v>
      </c>
    </row>
    <row r="166" spans="10:50" x14ac:dyDescent="0.15">
      <c r="J166" s="27">
        <v>24</v>
      </c>
      <c r="K166" s="132">
        <f>基础状态预期!C172</f>
        <v>97.006001686863456</v>
      </c>
      <c r="L166" s="134">
        <f t="shared" si="192"/>
        <v>5</v>
      </c>
      <c r="M166" s="134">
        <f t="shared" si="193"/>
        <v>16</v>
      </c>
      <c r="N166" s="134">
        <f t="shared" si="194"/>
        <v>24</v>
      </c>
      <c r="O166" s="134">
        <f t="shared" si="195"/>
        <v>8</v>
      </c>
      <c r="P166" s="134">
        <f>IF(L166=0,0,求节点(战法升星!D$32:D$38,战法升星!$C$32:$C$38,MAX(AU166/C$5,1)))</f>
        <v>7</v>
      </c>
      <c r="Q166" s="134">
        <f>IF(M166=0,0,求节点(战法升星!E$32:E$38,战法升星!$C$32:$C$38,MAX(AV166/D$5,1)))</f>
        <v>7</v>
      </c>
      <c r="R166" s="134">
        <f>IF(N166=0,0,求节点(战法升星!F$32:F$38,战法升星!$C$32:$C$38,MAX(AW166/E$5,1)))</f>
        <v>7</v>
      </c>
      <c r="S166" s="134">
        <f>IF(O166=0,0,求节点(战法升星!G$32:G$38,战法升星!$C$32:$C$38,MAX(AX166/F$5,1)))</f>
        <v>7</v>
      </c>
      <c r="T166" s="134">
        <f>求节点(战法升星!$C$32:$C$38,战法升星!D$32:D$38,P166)</f>
        <v>64</v>
      </c>
      <c r="U166" s="134">
        <f>求节点(战法升星!$C$32:$C$38,战法升星!E$32:E$38,Q166)</f>
        <v>32</v>
      </c>
      <c r="V166" s="134">
        <f>求节点(战法升星!$C$32:$C$38,战法升星!F$32:F$38,R166)</f>
        <v>16</v>
      </c>
      <c r="W166" s="134">
        <f>求节点(战法升星!$C$32:$C$38,战法升星!G$32:G$38,S166)</f>
        <v>16</v>
      </c>
      <c r="X166" s="134">
        <f t="shared" si="196"/>
        <v>320</v>
      </c>
      <c r="Y166" s="134">
        <f t="shared" si="197"/>
        <v>512</v>
      </c>
      <c r="Z166" s="134">
        <f t="shared" si="198"/>
        <v>384</v>
      </c>
      <c r="AA166" s="134">
        <f t="shared" si="199"/>
        <v>128</v>
      </c>
      <c r="AB166" s="134">
        <f t="shared" si="200"/>
        <v>806848</v>
      </c>
      <c r="AC166" s="134">
        <f t="shared" si="201"/>
        <v>5.918327830496424E-2</v>
      </c>
      <c r="AD166" s="22"/>
      <c r="AE166" s="22">
        <f t="shared" si="202"/>
        <v>551.72413793103453</v>
      </c>
      <c r="AF166" s="22">
        <f t="shared" si="203"/>
        <v>1706.6666666666667</v>
      </c>
      <c r="AG166" s="22">
        <f t="shared" si="204"/>
        <v>3200</v>
      </c>
      <c r="AH166" s="22" t="e">
        <f t="shared" si="205"/>
        <v>#DIV/0!</v>
      </c>
      <c r="AK166" s="131"/>
      <c r="AL166" s="131">
        <f>基础状态预期!D172</f>
        <v>410</v>
      </c>
      <c r="AM166" s="152">
        <f>求节点(信息索引!$G$4:$G$163,信息索引!$BA$4:$BA$163,$AL166)*$AM$4</f>
        <v>2726607.9984363499</v>
      </c>
      <c r="AN166" s="131">
        <f t="shared" si="206"/>
        <v>548492.29092554422</v>
      </c>
      <c r="AO166" s="123">
        <f t="shared" ref="AO166:AP166" si="215">AO121</f>
        <v>0</v>
      </c>
      <c r="AP166" s="123">
        <f t="shared" si="215"/>
        <v>1</v>
      </c>
      <c r="AQ166" s="131">
        <f t="shared" si="208"/>
        <v>1336.2853125700237</v>
      </c>
      <c r="AR166" s="131">
        <f t="shared" si="209"/>
        <v>652.60445497605804</v>
      </c>
      <c r="AS166" s="131">
        <f t="shared" si="210"/>
        <v>156.62506919425391</v>
      </c>
      <c r="AT166" s="131">
        <f t="shared" si="211"/>
        <v>29.833346513191227</v>
      </c>
      <c r="AU166" s="131">
        <f>SUM(AQ$146:AQ166)</f>
        <v>6595.0243415569512</v>
      </c>
      <c r="AV166" s="131">
        <f>SUM(AR$146:AR166)</f>
        <v>3244.1595920159634</v>
      </c>
      <c r="AW166" s="131">
        <f>SUM(AS$146:AS166)</f>
        <v>845.48838768319467</v>
      </c>
      <c r="AX166" s="131">
        <f>SUM(AT$146:AT166)</f>
        <v>129.19298546376876</v>
      </c>
    </row>
    <row r="167" spans="10:50" x14ac:dyDescent="0.15">
      <c r="J167" s="27">
        <v>25</v>
      </c>
      <c r="K167" s="132">
        <f>基础状态预期!C173</f>
        <v>100.64473135315967</v>
      </c>
      <c r="L167" s="134">
        <f t="shared" si="192"/>
        <v>5</v>
      </c>
      <c r="M167" s="134">
        <f t="shared" si="193"/>
        <v>16</v>
      </c>
      <c r="N167" s="134">
        <f t="shared" si="194"/>
        <v>24</v>
      </c>
      <c r="O167" s="134">
        <f t="shared" si="195"/>
        <v>8</v>
      </c>
      <c r="P167" s="134">
        <f>IF(L167=0,0,求节点(战法升星!D$32:D$38,战法升星!$C$32:$C$38,MAX(AU167/C$5,1)))</f>
        <v>7</v>
      </c>
      <c r="Q167" s="134">
        <f>IF(M167=0,0,求节点(战法升星!E$32:E$38,战法升星!$C$32:$C$38,MAX(AV167/D$5,1)))</f>
        <v>7</v>
      </c>
      <c r="R167" s="134">
        <f>IF(N167=0,0,求节点(战法升星!F$32:F$38,战法升星!$C$32:$C$38,MAX(AW167/E$5,1)))</f>
        <v>7</v>
      </c>
      <c r="S167" s="134">
        <f>IF(O167=0,0,求节点(战法升星!G$32:G$38,战法升星!$C$32:$C$38,MAX(AX167/F$5,1)))</f>
        <v>7</v>
      </c>
      <c r="T167" s="134">
        <f>求节点(战法升星!$C$32:$C$38,战法升星!D$32:D$38,P167)</f>
        <v>64</v>
      </c>
      <c r="U167" s="134">
        <f>求节点(战法升星!$C$32:$C$38,战法升星!E$32:E$38,Q167)</f>
        <v>32</v>
      </c>
      <c r="V167" s="134">
        <f>求节点(战法升星!$C$32:$C$38,战法升星!F$32:F$38,R167)</f>
        <v>16</v>
      </c>
      <c r="W167" s="134">
        <f>求节点(战法升星!$C$32:$C$38,战法升星!G$32:G$38,S167)</f>
        <v>16</v>
      </c>
      <c r="X167" s="134">
        <f t="shared" si="196"/>
        <v>320</v>
      </c>
      <c r="Y167" s="134">
        <f t="shared" si="197"/>
        <v>512</v>
      </c>
      <c r="Z167" s="134">
        <f t="shared" si="198"/>
        <v>384</v>
      </c>
      <c r="AA167" s="134">
        <f t="shared" si="199"/>
        <v>128</v>
      </c>
      <c r="AB167" s="134">
        <f t="shared" si="200"/>
        <v>806848</v>
      </c>
      <c r="AC167" s="134">
        <f t="shared" si="201"/>
        <v>4.9104226194826642E-2</v>
      </c>
      <c r="AD167" s="22"/>
      <c r="AE167" s="22">
        <f t="shared" si="202"/>
        <v>551.72413793103453</v>
      </c>
      <c r="AF167" s="22">
        <f t="shared" si="203"/>
        <v>1706.6666666666667</v>
      </c>
      <c r="AG167" s="22">
        <f t="shared" si="204"/>
        <v>3200</v>
      </c>
      <c r="AH167" s="22" t="e">
        <f t="shared" si="205"/>
        <v>#DIV/0!</v>
      </c>
      <c r="AK167" s="131"/>
      <c r="AL167" s="131">
        <f>基础状态预期!D173</f>
        <v>530</v>
      </c>
      <c r="AM167" s="152">
        <f>求节点(信息索引!$G$4:$G$163,信息索引!$BA$4:$BA$163,$AL167)*$AM$4</f>
        <v>3286267.0385996439</v>
      </c>
      <c r="AN167" s="131">
        <f t="shared" si="206"/>
        <v>559659.04016329395</v>
      </c>
      <c r="AO167" s="123">
        <f t="shared" ref="AO167:AP167" si="216">AO122</f>
        <v>0</v>
      </c>
      <c r="AP167" s="123">
        <f t="shared" si="216"/>
        <v>1</v>
      </c>
      <c r="AQ167" s="131">
        <f t="shared" si="208"/>
        <v>1363.4907323041418</v>
      </c>
      <c r="AR167" s="131">
        <f t="shared" si="209"/>
        <v>665.89082275318549</v>
      </c>
      <c r="AS167" s="131">
        <f t="shared" si="210"/>
        <v>159.8137974607645</v>
      </c>
      <c r="AT167" s="131">
        <f t="shared" si="211"/>
        <v>30.44072332585991</v>
      </c>
      <c r="AU167" s="131">
        <f>SUM(AQ$146:AQ167)</f>
        <v>7958.5150738610928</v>
      </c>
      <c r="AV167" s="131">
        <f>SUM(AR$146:AR167)</f>
        <v>3910.050414769149</v>
      </c>
      <c r="AW167" s="131">
        <f>SUM(AS$146:AS167)</f>
        <v>1005.3021851439592</v>
      </c>
      <c r="AX167" s="131">
        <f>SUM(AT$146:AT167)</f>
        <v>159.63370878962868</v>
      </c>
    </row>
    <row r="168" spans="10:50" x14ac:dyDescent="0.15">
      <c r="J168" s="27">
        <v>26</v>
      </c>
      <c r="K168" s="132">
        <f>基础状态预期!C174</f>
        <v>104.30731379164318</v>
      </c>
      <c r="L168" s="134">
        <f t="shared" si="192"/>
        <v>5</v>
      </c>
      <c r="M168" s="134">
        <f t="shared" si="193"/>
        <v>16</v>
      </c>
      <c r="N168" s="134">
        <f t="shared" si="194"/>
        <v>24</v>
      </c>
      <c r="O168" s="134">
        <f t="shared" si="195"/>
        <v>8</v>
      </c>
      <c r="P168" s="134">
        <f>IF(L168=0,0,求节点(战法升星!D$32:D$38,战法升星!$C$32:$C$38,MAX(AU168/C$5,1)))</f>
        <v>7</v>
      </c>
      <c r="Q168" s="134">
        <f>IF(M168=0,0,求节点(战法升星!E$32:E$38,战法升星!$C$32:$C$38,MAX(AV168/D$5,1)))</f>
        <v>7</v>
      </c>
      <c r="R168" s="134">
        <f>IF(N168=0,0,求节点(战法升星!F$32:F$38,战法升星!$C$32:$C$38,MAX(AW168/E$5,1)))</f>
        <v>7</v>
      </c>
      <c r="S168" s="134">
        <f>IF(O168=0,0,求节点(战法升星!G$32:G$38,战法升星!$C$32:$C$38,MAX(AX168/F$5,1)))</f>
        <v>7</v>
      </c>
      <c r="T168" s="134">
        <f>求节点(战法升星!$C$32:$C$38,战法升星!D$32:D$38,P168)</f>
        <v>64</v>
      </c>
      <c r="U168" s="134">
        <f>求节点(战法升星!$C$32:$C$38,战法升星!E$32:E$38,Q168)</f>
        <v>32</v>
      </c>
      <c r="V168" s="134">
        <f>求节点(战法升星!$C$32:$C$38,战法升星!F$32:F$38,R168)</f>
        <v>16</v>
      </c>
      <c r="W168" s="134">
        <f>求节点(战法升星!$C$32:$C$38,战法升星!G$32:G$38,S168)</f>
        <v>16</v>
      </c>
      <c r="X168" s="134">
        <f t="shared" si="196"/>
        <v>320</v>
      </c>
      <c r="Y168" s="134">
        <f t="shared" si="197"/>
        <v>512</v>
      </c>
      <c r="Z168" s="134">
        <f t="shared" si="198"/>
        <v>384</v>
      </c>
      <c r="AA168" s="134">
        <f t="shared" si="199"/>
        <v>128</v>
      </c>
      <c r="AB168" s="134">
        <f t="shared" si="200"/>
        <v>806848</v>
      </c>
      <c r="AC168" s="134">
        <f t="shared" si="201"/>
        <v>4.1918593809220028E-2</v>
      </c>
      <c r="AD168" s="22"/>
      <c r="AE168" s="22">
        <f t="shared" si="202"/>
        <v>551.72413793103453</v>
      </c>
      <c r="AF168" s="22">
        <f t="shared" si="203"/>
        <v>1706.6666666666667</v>
      </c>
      <c r="AG168" s="22">
        <f t="shared" si="204"/>
        <v>3200</v>
      </c>
      <c r="AH168" s="22" t="e">
        <f t="shared" si="205"/>
        <v>#DIV/0!</v>
      </c>
      <c r="AK168" s="131"/>
      <c r="AL168" s="131">
        <f>基础状态预期!D174</f>
        <v>680</v>
      </c>
      <c r="AM168" s="152">
        <f>求节点(信息索引!$G$4:$G$163,信息索引!$BA$4:$BA$163,$AL168)*$AM$4</f>
        <v>3849594.7820775099</v>
      </c>
      <c r="AN168" s="131">
        <f t="shared" si="206"/>
        <v>563327.74347786605</v>
      </c>
      <c r="AO168" s="123">
        <f t="shared" ref="AO168:AP168" si="217">AO123</f>
        <v>0</v>
      </c>
      <c r="AP168" s="123">
        <f t="shared" si="217"/>
        <v>1</v>
      </c>
      <c r="AQ168" s="131">
        <f t="shared" si="208"/>
        <v>1372.4287510084105</v>
      </c>
      <c r="AR168" s="131">
        <f t="shared" si="209"/>
        <v>670.25590165527024</v>
      </c>
      <c r="AS168" s="131">
        <f t="shared" si="210"/>
        <v>160.86141639726483</v>
      </c>
      <c r="AT168" s="131">
        <f t="shared" si="211"/>
        <v>30.640269789955209</v>
      </c>
      <c r="AU168" s="131">
        <f>SUM(AQ$146:AQ168)</f>
        <v>9330.9438248695042</v>
      </c>
      <c r="AV168" s="131">
        <f>SUM(AR$146:AR168)</f>
        <v>4580.3063164244195</v>
      </c>
      <c r="AW168" s="131">
        <f>SUM(AS$146:AS168)</f>
        <v>1166.1636015412239</v>
      </c>
      <c r="AX168" s="131">
        <f>SUM(AT$146:AT168)</f>
        <v>190.27397857958388</v>
      </c>
    </row>
    <row r="169" spans="10:50" x14ac:dyDescent="0.15">
      <c r="J169" s="27">
        <v>27</v>
      </c>
      <c r="K169" s="132">
        <f>基础状态预期!C175</f>
        <v>107.78950972208385</v>
      </c>
      <c r="L169" s="134">
        <f t="shared" si="192"/>
        <v>5</v>
      </c>
      <c r="M169" s="134">
        <f t="shared" si="193"/>
        <v>16</v>
      </c>
      <c r="N169" s="134">
        <f t="shared" si="194"/>
        <v>24</v>
      </c>
      <c r="O169" s="134">
        <f t="shared" si="195"/>
        <v>8</v>
      </c>
      <c r="P169" s="134">
        <f>IF(L169=0,0,求节点(战法升星!D$32:D$38,战法升星!$C$32:$C$38,MAX(AU169/C$5,1)))</f>
        <v>7</v>
      </c>
      <c r="Q169" s="134">
        <f>IF(M169=0,0,求节点(战法升星!E$32:E$38,战法升星!$C$32:$C$38,MAX(AV169/D$5,1)))</f>
        <v>7</v>
      </c>
      <c r="R169" s="134">
        <f>IF(N169=0,0,求节点(战法升星!F$32:F$38,战法升星!$C$32:$C$38,MAX(AW169/E$5,1)))</f>
        <v>7</v>
      </c>
      <c r="S169" s="134">
        <f>IF(O169=0,0,求节点(战法升星!G$32:G$38,战法升星!$C$32:$C$38,MAX(AX169/F$5,1)))</f>
        <v>7</v>
      </c>
      <c r="T169" s="134">
        <f>求节点(战法升星!$C$32:$C$38,战法升星!D$32:D$38,P169)</f>
        <v>64</v>
      </c>
      <c r="U169" s="134">
        <f>求节点(战法升星!$C$32:$C$38,战法升星!E$32:E$38,Q169)</f>
        <v>32</v>
      </c>
      <c r="V169" s="134">
        <f>求节点(战法升星!$C$32:$C$38,战法升星!F$32:F$38,R169)</f>
        <v>16</v>
      </c>
      <c r="W169" s="134">
        <f>求节点(战法升星!$C$32:$C$38,战法升星!G$32:G$38,S169)</f>
        <v>16</v>
      </c>
      <c r="X169" s="134">
        <f t="shared" si="196"/>
        <v>320</v>
      </c>
      <c r="Y169" s="134">
        <f t="shared" si="197"/>
        <v>512</v>
      </c>
      <c r="Z169" s="134">
        <f t="shared" si="198"/>
        <v>384</v>
      </c>
      <c r="AA169" s="134">
        <f t="shared" si="199"/>
        <v>128</v>
      </c>
      <c r="AB169" s="134">
        <f t="shared" si="200"/>
        <v>806848</v>
      </c>
      <c r="AC169" s="134">
        <f t="shared" si="201"/>
        <v>3.679887136393966E-2</v>
      </c>
      <c r="AD169" s="22"/>
      <c r="AE169" s="22">
        <f t="shared" si="202"/>
        <v>551.72413793103453</v>
      </c>
      <c r="AF169" s="22">
        <f t="shared" si="203"/>
        <v>1706.6666666666667</v>
      </c>
      <c r="AG169" s="22">
        <f t="shared" si="204"/>
        <v>3200</v>
      </c>
      <c r="AH169" s="22" t="e">
        <f t="shared" si="205"/>
        <v>#DIV/0!</v>
      </c>
      <c r="AK169" s="131"/>
      <c r="AL169" s="131">
        <f>基础状态预期!D175</f>
        <v>860</v>
      </c>
      <c r="AM169" s="152">
        <f>求节点(信息索引!$G$4:$G$163,信息索引!$BA$4:$BA$163,$AL169)*$AM$4</f>
        <v>4385177.9692931296</v>
      </c>
      <c r="AN169" s="131">
        <f t="shared" si="206"/>
        <v>535583.18721561972</v>
      </c>
      <c r="AO169" s="123">
        <f t="shared" ref="AO169:AP169" si="218">AO124</f>
        <v>0</v>
      </c>
      <c r="AP169" s="123">
        <f t="shared" si="218"/>
        <v>1</v>
      </c>
      <c r="AQ169" s="131">
        <f t="shared" si="208"/>
        <v>1304.8350151430413</v>
      </c>
      <c r="AR169" s="131">
        <f t="shared" si="209"/>
        <v>637.24500739543873</v>
      </c>
      <c r="AS169" s="131">
        <f t="shared" si="210"/>
        <v>152.93880177490527</v>
      </c>
      <c r="AT169" s="131">
        <f t="shared" si="211"/>
        <v>29.1312003380772</v>
      </c>
      <c r="AU169" s="131">
        <f>SUM(AQ$146:AQ169)</f>
        <v>10635.778840012546</v>
      </c>
      <c r="AV169" s="131">
        <f>SUM(AR$146:AR169)</f>
        <v>5217.5513238198582</v>
      </c>
      <c r="AW169" s="131">
        <f>SUM(AS$146:AS169)</f>
        <v>1319.1024033161291</v>
      </c>
      <c r="AX169" s="131">
        <f>SUM(AT$146:AT169)</f>
        <v>219.40517891766109</v>
      </c>
    </row>
    <row r="170" spans="10:50" x14ac:dyDescent="0.15">
      <c r="J170" s="27">
        <v>28</v>
      </c>
      <c r="K170" s="132">
        <f>基础状态预期!C176</f>
        <v>111.29737083030383</v>
      </c>
      <c r="L170" s="134">
        <f t="shared" si="192"/>
        <v>5</v>
      </c>
      <c r="M170" s="134">
        <f t="shared" si="193"/>
        <v>16</v>
      </c>
      <c r="N170" s="134">
        <f t="shared" si="194"/>
        <v>24</v>
      </c>
      <c r="O170" s="134">
        <f t="shared" si="195"/>
        <v>8</v>
      </c>
      <c r="P170" s="134">
        <f>IF(L170=0,0,求节点(战法升星!D$32:D$38,战法升星!$C$32:$C$38,MAX(AU170/C$5,1)))</f>
        <v>7</v>
      </c>
      <c r="Q170" s="134">
        <f>IF(M170=0,0,求节点(战法升星!E$32:E$38,战法升星!$C$32:$C$38,MAX(AV170/D$5,1)))</f>
        <v>7</v>
      </c>
      <c r="R170" s="134">
        <f>IF(N170=0,0,求节点(战法升星!F$32:F$38,战法升星!$C$32:$C$38,MAX(AW170/E$5,1)))</f>
        <v>7</v>
      </c>
      <c r="S170" s="134">
        <f>IF(O170=0,0,求节点(战法升星!G$32:G$38,战法升星!$C$32:$C$38,MAX(AX170/F$5,1)))</f>
        <v>7</v>
      </c>
      <c r="T170" s="134">
        <f>求节点(战法升星!$C$32:$C$38,战法升星!D$32:D$38,P170)</f>
        <v>64</v>
      </c>
      <c r="U170" s="134">
        <f>求节点(战法升星!$C$32:$C$38,战法升星!E$32:E$38,Q170)</f>
        <v>32</v>
      </c>
      <c r="V170" s="134">
        <f>求节点(战法升星!$C$32:$C$38,战法升星!F$32:F$38,R170)</f>
        <v>16</v>
      </c>
      <c r="W170" s="134">
        <f>求节点(战法升星!$C$32:$C$38,战法升星!G$32:G$38,S170)</f>
        <v>16</v>
      </c>
      <c r="X170" s="134">
        <f t="shared" si="196"/>
        <v>320</v>
      </c>
      <c r="Y170" s="134">
        <f t="shared" si="197"/>
        <v>512</v>
      </c>
      <c r="Z170" s="134">
        <f t="shared" si="198"/>
        <v>384</v>
      </c>
      <c r="AA170" s="134">
        <f t="shared" si="199"/>
        <v>128</v>
      </c>
      <c r="AB170" s="134">
        <f t="shared" si="200"/>
        <v>806848</v>
      </c>
      <c r="AC170" s="134">
        <f t="shared" si="201"/>
        <v>3.2767339651005638E-2</v>
      </c>
      <c r="AD170" s="22"/>
      <c r="AE170" s="22">
        <f t="shared" si="202"/>
        <v>551.72413793103453</v>
      </c>
      <c r="AF170" s="22">
        <f t="shared" si="203"/>
        <v>1706.6666666666667</v>
      </c>
      <c r="AG170" s="22">
        <f t="shared" si="204"/>
        <v>3200</v>
      </c>
      <c r="AH170" s="22" t="e">
        <f t="shared" si="205"/>
        <v>#DIV/0!</v>
      </c>
      <c r="AK170" s="131"/>
      <c r="AL170" s="131">
        <f>基础状态预期!D176</f>
        <v>1100</v>
      </c>
      <c r="AM170" s="152">
        <f>求节点(信息索引!$G$4:$G$163,信息索引!$BA$4:$BA$163,$AL170)*$AM$4</f>
        <v>4924708.6189692412</v>
      </c>
      <c r="AN170" s="131">
        <f t="shared" si="206"/>
        <v>539530.64967611153</v>
      </c>
      <c r="AO170" s="123">
        <f t="shared" ref="AO170:AP170" si="219">AO125</f>
        <v>0</v>
      </c>
      <c r="AP170" s="123">
        <f t="shared" si="219"/>
        <v>1</v>
      </c>
      <c r="AQ170" s="131">
        <f t="shared" si="208"/>
        <v>1314.4521714734897</v>
      </c>
      <c r="AR170" s="131">
        <f t="shared" si="209"/>
        <v>641.94175816147174</v>
      </c>
      <c r="AS170" s="131">
        <f t="shared" si="210"/>
        <v>154.06602195875317</v>
      </c>
      <c r="AT170" s="131">
        <f t="shared" si="211"/>
        <v>29.345908944524421</v>
      </c>
      <c r="AU170" s="131">
        <f>SUM(AQ$146:AQ170)</f>
        <v>11950.231011486036</v>
      </c>
      <c r="AV170" s="131">
        <f>SUM(AR$146:AR170)</f>
        <v>5859.4930819813299</v>
      </c>
      <c r="AW170" s="131">
        <f>SUM(AS$146:AS170)</f>
        <v>1473.1684252748823</v>
      </c>
      <c r="AX170" s="131">
        <f>SUM(AT$146:AT170)</f>
        <v>248.7510878621855</v>
      </c>
    </row>
    <row r="171" spans="10:50" x14ac:dyDescent="0.15">
      <c r="J171" s="27">
        <v>29</v>
      </c>
      <c r="K171" s="132">
        <f>基础状态预期!C177</f>
        <v>114.91888401282834</v>
      </c>
      <c r="L171" s="134">
        <f t="shared" si="192"/>
        <v>5</v>
      </c>
      <c r="M171" s="134">
        <f t="shared" si="193"/>
        <v>16</v>
      </c>
      <c r="N171" s="134">
        <f t="shared" si="194"/>
        <v>24</v>
      </c>
      <c r="O171" s="134">
        <f t="shared" si="195"/>
        <v>8</v>
      </c>
      <c r="P171" s="134">
        <f>IF(L171=0,0,求节点(战法升星!D$32:D$38,战法升星!$C$32:$C$38,MAX(AU171/C$5,1)))</f>
        <v>7</v>
      </c>
      <c r="Q171" s="134">
        <f>IF(M171=0,0,求节点(战法升星!E$32:E$38,战法升星!$C$32:$C$38,MAX(AV171/D$5,1)))</f>
        <v>7</v>
      </c>
      <c r="R171" s="134">
        <f>IF(N171=0,0,求节点(战法升星!F$32:F$38,战法升星!$C$32:$C$38,MAX(AW171/E$5,1)))</f>
        <v>7</v>
      </c>
      <c r="S171" s="134">
        <f>IF(O171=0,0,求节点(战法升星!G$32:G$38,战法升星!$C$32:$C$38,MAX(AX171/F$5,1)))</f>
        <v>7</v>
      </c>
      <c r="T171" s="134">
        <f>求节点(战法升星!$C$32:$C$38,战法升星!D$32:D$38,P171)</f>
        <v>64</v>
      </c>
      <c r="U171" s="134">
        <f>求节点(战法升星!$C$32:$C$38,战法升星!E$32:E$38,Q171)</f>
        <v>32</v>
      </c>
      <c r="V171" s="134">
        <f>求节点(战法升星!$C$32:$C$38,战法升星!F$32:F$38,R171)</f>
        <v>16</v>
      </c>
      <c r="W171" s="134">
        <f>求节点(战法升星!$C$32:$C$38,战法升星!G$32:G$38,S171)</f>
        <v>16</v>
      </c>
      <c r="X171" s="134">
        <f t="shared" si="196"/>
        <v>320</v>
      </c>
      <c r="Y171" s="134">
        <f t="shared" si="197"/>
        <v>512</v>
      </c>
      <c r="Z171" s="134">
        <f t="shared" si="198"/>
        <v>384</v>
      </c>
      <c r="AA171" s="134">
        <f t="shared" si="199"/>
        <v>128</v>
      </c>
      <c r="AB171" s="134">
        <f t="shared" si="200"/>
        <v>806848</v>
      </c>
      <c r="AC171" s="134">
        <f t="shared" si="201"/>
        <v>2.9437769545289667E-2</v>
      </c>
      <c r="AD171" s="22"/>
      <c r="AE171" s="22">
        <f t="shared" si="202"/>
        <v>551.72413793103453</v>
      </c>
      <c r="AF171" s="22">
        <f t="shared" si="203"/>
        <v>1706.6666666666667</v>
      </c>
      <c r="AG171" s="22">
        <f t="shared" si="204"/>
        <v>3200</v>
      </c>
      <c r="AH171" s="22" t="e">
        <f t="shared" si="205"/>
        <v>#DIV/0!</v>
      </c>
      <c r="AK171" s="131"/>
      <c r="AL171" s="131">
        <f>基础状态预期!D177</f>
        <v>1400</v>
      </c>
      <c r="AM171" s="152">
        <f>求节点(信息索引!$G$4:$G$163,信息索引!$BA$4:$BA$163,$AL171)*$AM$4</f>
        <v>5481719.6578611284</v>
      </c>
      <c r="AN171" s="131">
        <f t="shared" si="206"/>
        <v>557011.03889188729</v>
      </c>
      <c r="AO171" s="123">
        <f t="shared" ref="AO171:AP171" si="220">AO126</f>
        <v>0</v>
      </c>
      <c r="AP171" s="123">
        <f t="shared" si="220"/>
        <v>1</v>
      </c>
      <c r="AQ171" s="131">
        <f t="shared" si="208"/>
        <v>1357.0394379738668</v>
      </c>
      <c r="AR171" s="131">
        <f t="shared" si="209"/>
        <v>662.74019063840012</v>
      </c>
      <c r="AS171" s="131">
        <f t="shared" si="210"/>
        <v>159.05764575321601</v>
      </c>
      <c r="AT171" s="131">
        <f t="shared" si="211"/>
        <v>30.296694429184004</v>
      </c>
      <c r="AU171" s="131">
        <f>SUM(AQ$146:AQ171)</f>
        <v>13307.270449459902</v>
      </c>
      <c r="AV171" s="131">
        <f>SUM(AR$146:AR171)</f>
        <v>6522.2332726197301</v>
      </c>
      <c r="AW171" s="131">
        <f>SUM(AS$146:AS171)</f>
        <v>1632.2260710280984</v>
      </c>
      <c r="AX171" s="131">
        <f>SUM(AT$146:AT171)</f>
        <v>279.04778229136951</v>
      </c>
    </row>
    <row r="172" spans="10:50" x14ac:dyDescent="0.15">
      <c r="J172" s="27">
        <v>30</v>
      </c>
      <c r="K172" s="132">
        <f>基础状态预期!C178</f>
        <v>118.4172728380062</v>
      </c>
      <c r="L172" s="134">
        <f t="shared" si="192"/>
        <v>5</v>
      </c>
      <c r="M172" s="134">
        <f t="shared" si="193"/>
        <v>16</v>
      </c>
      <c r="N172" s="134">
        <f t="shared" si="194"/>
        <v>24</v>
      </c>
      <c r="O172" s="134">
        <f t="shared" si="195"/>
        <v>8</v>
      </c>
      <c r="P172" s="134">
        <f>IF(L172=0,0,求节点(战法升星!D$32:D$38,战法升星!$C$32:$C$38,MAX(AU172/C$5,1)))</f>
        <v>7</v>
      </c>
      <c r="Q172" s="134">
        <f>IF(M172=0,0,求节点(战法升星!E$32:E$38,战法升星!$C$32:$C$38,MAX(AV172/D$5,1)))</f>
        <v>7</v>
      </c>
      <c r="R172" s="134">
        <f>IF(N172=0,0,求节点(战法升星!F$32:F$38,战法升星!$C$32:$C$38,MAX(AW172/E$5,1)))</f>
        <v>7</v>
      </c>
      <c r="S172" s="134">
        <f>IF(O172=0,0,求节点(战法升星!G$32:G$38,战法升星!$C$32:$C$38,MAX(AX172/F$5,1)))</f>
        <v>7</v>
      </c>
      <c r="T172" s="134">
        <f>求节点(战法升星!$C$32:$C$38,战法升星!D$32:D$38,P172)</f>
        <v>64</v>
      </c>
      <c r="U172" s="134">
        <f>求节点(战法升星!$C$32:$C$38,战法升星!E$32:E$38,Q172)</f>
        <v>32</v>
      </c>
      <c r="V172" s="134">
        <f>求节点(战法升星!$C$32:$C$38,战法升星!F$32:F$38,R172)</f>
        <v>16</v>
      </c>
      <c r="W172" s="134">
        <f>求节点(战法升星!$C$32:$C$38,战法升星!G$32:G$38,S172)</f>
        <v>16</v>
      </c>
      <c r="X172" s="134">
        <f t="shared" si="196"/>
        <v>320</v>
      </c>
      <c r="Y172" s="134">
        <f t="shared" si="197"/>
        <v>512</v>
      </c>
      <c r="Z172" s="134">
        <f t="shared" si="198"/>
        <v>384</v>
      </c>
      <c r="AA172" s="134">
        <f t="shared" si="199"/>
        <v>128</v>
      </c>
      <c r="AB172" s="134">
        <f t="shared" si="200"/>
        <v>806848</v>
      </c>
      <c r="AC172" s="134">
        <f t="shared" si="201"/>
        <v>2.680650131232434E-2</v>
      </c>
      <c r="AD172" s="22"/>
      <c r="AE172" s="22">
        <f t="shared" si="202"/>
        <v>551.72413793103453</v>
      </c>
      <c r="AF172" s="22">
        <f t="shared" si="203"/>
        <v>1706.6666666666667</v>
      </c>
      <c r="AG172" s="22">
        <f t="shared" si="204"/>
        <v>3200</v>
      </c>
      <c r="AH172" s="22" t="e">
        <f t="shared" si="205"/>
        <v>#DIV/0!</v>
      </c>
      <c r="AK172" s="131"/>
      <c r="AL172" s="131">
        <f>基础状态预期!D178</f>
        <v>1790</v>
      </c>
      <c r="AM172" s="152">
        <f>求节点(信息索引!$G$4:$G$163,信息索引!$BA$4:$BA$163,$AL172)*$AM$4</f>
        <v>6019793.4120485177</v>
      </c>
      <c r="AN172" s="131">
        <f t="shared" si="206"/>
        <v>538073.75418738928</v>
      </c>
      <c r="AO172" s="123">
        <f t="shared" ref="AO172:AP172" si="221">AO127</f>
        <v>0</v>
      </c>
      <c r="AP172" s="123">
        <f t="shared" si="221"/>
        <v>1</v>
      </c>
      <c r="AQ172" s="131">
        <f t="shared" si="208"/>
        <v>1310.9027541421287</v>
      </c>
      <c r="AR172" s="131">
        <f t="shared" si="209"/>
        <v>640.20832179034187</v>
      </c>
      <c r="AS172" s="131">
        <f t="shared" si="210"/>
        <v>153.64999722968204</v>
      </c>
      <c r="AT172" s="131">
        <f t="shared" si="211"/>
        <v>29.266666138987055</v>
      </c>
      <c r="AU172" s="131">
        <f>SUM(AQ$146:AQ172)</f>
        <v>14618.173203602031</v>
      </c>
      <c r="AV172" s="131">
        <f>SUM(AR$146:AR172)</f>
        <v>7162.441594410072</v>
      </c>
      <c r="AW172" s="131">
        <f>SUM(AS$146:AS172)</f>
        <v>1785.8760682577804</v>
      </c>
      <c r="AX172" s="131">
        <f>SUM(AT$146:AT172)</f>
        <v>308.31444843035655</v>
      </c>
    </row>
    <row r="173" spans="10:50" x14ac:dyDescent="0.15">
      <c r="J173" s="27">
        <v>31</v>
      </c>
      <c r="K173" s="132">
        <f>基础状态预期!C179</f>
        <v>121.99245722798884</v>
      </c>
      <c r="L173" s="134">
        <f t="shared" si="192"/>
        <v>5</v>
      </c>
      <c r="M173" s="134">
        <f t="shared" si="193"/>
        <v>16</v>
      </c>
      <c r="N173" s="134">
        <f t="shared" si="194"/>
        <v>24</v>
      </c>
      <c r="O173" s="134">
        <f t="shared" si="195"/>
        <v>8</v>
      </c>
      <c r="P173" s="134">
        <f>IF(L173=0,0,求节点(战法升星!D$32:D$38,战法升星!$C$32:$C$38,MAX(AU173/C$5,1)))</f>
        <v>7</v>
      </c>
      <c r="Q173" s="134">
        <f>IF(M173=0,0,求节点(战法升星!E$32:E$38,战法升星!$C$32:$C$38,MAX(AV173/D$5,1)))</f>
        <v>7</v>
      </c>
      <c r="R173" s="134">
        <f>IF(N173=0,0,求节点(战法升星!F$32:F$38,战法升星!$C$32:$C$38,MAX(AW173/E$5,1)))</f>
        <v>7</v>
      </c>
      <c r="S173" s="134">
        <f>IF(O173=0,0,求节点(战法升星!G$32:G$38,战法升星!$C$32:$C$38,MAX(AX173/F$5,1)))</f>
        <v>7</v>
      </c>
      <c r="T173" s="134">
        <f>求节点(战法升星!$C$32:$C$38,战法升星!D$32:D$38,P173)</f>
        <v>64</v>
      </c>
      <c r="U173" s="134">
        <f>求节点(战法升星!$C$32:$C$38,战法升星!E$32:E$38,Q173)</f>
        <v>32</v>
      </c>
      <c r="V173" s="134">
        <f>求节点(战法升星!$C$32:$C$38,战法升星!F$32:F$38,R173)</f>
        <v>16</v>
      </c>
      <c r="W173" s="134">
        <f>求节点(战法升星!$C$32:$C$38,战法升星!G$32:G$38,S173)</f>
        <v>16</v>
      </c>
      <c r="X173" s="134">
        <f t="shared" si="196"/>
        <v>320</v>
      </c>
      <c r="Y173" s="134">
        <f t="shared" si="197"/>
        <v>512</v>
      </c>
      <c r="Z173" s="134">
        <f t="shared" si="198"/>
        <v>384</v>
      </c>
      <c r="AA173" s="134">
        <f t="shared" si="199"/>
        <v>128</v>
      </c>
      <c r="AB173" s="134">
        <f t="shared" si="200"/>
        <v>806848</v>
      </c>
      <c r="AC173" s="134">
        <f t="shared" si="201"/>
        <v>2.456278381039894E-2</v>
      </c>
      <c r="AD173" s="22"/>
      <c r="AE173" s="22">
        <f t="shared" si="202"/>
        <v>551.72413793103453</v>
      </c>
      <c r="AF173" s="22">
        <f t="shared" si="203"/>
        <v>1706.6666666666667</v>
      </c>
      <c r="AG173" s="22">
        <f t="shared" si="204"/>
        <v>3200</v>
      </c>
      <c r="AH173" s="22" t="e">
        <f t="shared" si="205"/>
        <v>#DIV/0!</v>
      </c>
      <c r="AK173" s="131"/>
      <c r="AL173" s="131">
        <f>基础状态预期!D179</f>
        <v>2270</v>
      </c>
      <c r="AM173" s="152">
        <f>求节点(信息索引!$G$4:$G$163,信息索引!$BA$4:$BA$163,$AL173)*$AM$4</f>
        <v>6569678.7972250246</v>
      </c>
      <c r="AN173" s="131">
        <f t="shared" si="206"/>
        <v>549885.38517650682</v>
      </c>
      <c r="AO173" s="123">
        <f t="shared" ref="AO173:AP173" si="222">AO128</f>
        <v>0</v>
      </c>
      <c r="AP173" s="123">
        <f t="shared" si="222"/>
        <v>1</v>
      </c>
      <c r="AQ173" s="131">
        <f t="shared" si="208"/>
        <v>1339.6792916967781</v>
      </c>
      <c r="AR173" s="131">
        <f t="shared" si="209"/>
        <v>654.26197966586835</v>
      </c>
      <c r="AS173" s="131">
        <f t="shared" si="210"/>
        <v>157.02287511980839</v>
      </c>
      <c r="AT173" s="131">
        <f t="shared" si="211"/>
        <v>29.909119070439701</v>
      </c>
      <c r="AU173" s="131">
        <f>SUM(AQ$146:AQ173)</f>
        <v>15957.85249529881</v>
      </c>
      <c r="AV173" s="131">
        <f>SUM(AR$146:AR173)</f>
        <v>7816.7035740759402</v>
      </c>
      <c r="AW173" s="131">
        <f>SUM(AS$146:AS173)</f>
        <v>1942.8989433775887</v>
      </c>
      <c r="AX173" s="131">
        <f>SUM(AT$146:AT173)</f>
        <v>338.22356750079626</v>
      </c>
    </row>
    <row r="174" spans="10:50" x14ac:dyDescent="0.15">
      <c r="J174" s="27">
        <v>32</v>
      </c>
      <c r="K174" s="132">
        <f>基础状态预期!C180</f>
        <v>125.43876546297123</v>
      </c>
      <c r="L174" s="134">
        <f t="shared" si="192"/>
        <v>5</v>
      </c>
      <c r="M174" s="134">
        <f t="shared" si="193"/>
        <v>16</v>
      </c>
      <c r="N174" s="134">
        <f t="shared" si="194"/>
        <v>24</v>
      </c>
      <c r="O174" s="134">
        <f t="shared" si="195"/>
        <v>8</v>
      </c>
      <c r="P174" s="134">
        <f>IF(L174=0,0,求节点(战法升星!D$32:D$38,战法升星!$C$32:$C$38,MAX(AU174/C$5,1)))</f>
        <v>7</v>
      </c>
      <c r="Q174" s="134">
        <f>IF(M174=0,0,求节点(战法升星!E$32:E$38,战法升星!$C$32:$C$38,MAX(AV174/D$5,1)))</f>
        <v>7</v>
      </c>
      <c r="R174" s="134">
        <f>IF(N174=0,0,求节点(战法升星!F$32:F$38,战法升星!$C$32:$C$38,MAX(AW174/E$5,1)))</f>
        <v>7</v>
      </c>
      <c r="S174" s="134">
        <f>IF(O174=0,0,求节点(战法升星!G$32:G$38,战法升星!$C$32:$C$38,MAX(AX174/F$5,1)))</f>
        <v>7</v>
      </c>
      <c r="T174" s="134">
        <f>求节点(战法升星!$C$32:$C$38,战法升星!D$32:D$38,P174)</f>
        <v>64</v>
      </c>
      <c r="U174" s="134">
        <f>求节点(战法升星!$C$32:$C$38,战法升星!E$32:E$38,Q174)</f>
        <v>32</v>
      </c>
      <c r="V174" s="134">
        <f>求节点(战法升星!$C$32:$C$38,战法升星!F$32:F$38,R174)</f>
        <v>16</v>
      </c>
      <c r="W174" s="134">
        <f>求节点(战法升星!$C$32:$C$38,战法升星!G$32:G$38,S174)</f>
        <v>16</v>
      </c>
      <c r="X174" s="134">
        <f t="shared" si="196"/>
        <v>320</v>
      </c>
      <c r="Y174" s="134">
        <f t="shared" si="197"/>
        <v>512</v>
      </c>
      <c r="Z174" s="134">
        <f t="shared" si="198"/>
        <v>384</v>
      </c>
      <c r="AA174" s="134">
        <f t="shared" si="199"/>
        <v>128</v>
      </c>
      <c r="AB174" s="134">
        <f t="shared" si="200"/>
        <v>806848</v>
      </c>
      <c r="AC174" s="134">
        <f t="shared" si="201"/>
        <v>2.2728937846040076E-2</v>
      </c>
      <c r="AD174" s="22"/>
      <c r="AE174" s="22">
        <f t="shared" si="202"/>
        <v>551.72413793103453</v>
      </c>
      <c r="AF174" s="22">
        <f t="shared" si="203"/>
        <v>1706.6666666666667</v>
      </c>
      <c r="AG174" s="22">
        <f t="shared" si="204"/>
        <v>3200</v>
      </c>
      <c r="AH174" s="22" t="e">
        <f t="shared" si="205"/>
        <v>#DIV/0!</v>
      </c>
      <c r="AK174" s="131"/>
      <c r="AL174" s="131">
        <f>基础状态预期!D180</f>
        <v>2900</v>
      </c>
      <c r="AM174" s="152">
        <f>求节点(信息索引!$G$4:$G$163,信息索引!$BA$4:$BA$163,$AL174)*$AM$4</f>
        <v>7099742.2357822349</v>
      </c>
      <c r="AN174" s="131">
        <f t="shared" si="206"/>
        <v>530063.43855721038</v>
      </c>
      <c r="AO174" s="123">
        <f t="shared" ref="AO174:AP174" si="223">AO129</f>
        <v>0</v>
      </c>
      <c r="AP174" s="123">
        <f t="shared" si="223"/>
        <v>1</v>
      </c>
      <c r="AQ174" s="131">
        <f t="shared" si="208"/>
        <v>1291.3873164545801</v>
      </c>
      <c r="AR174" s="131">
        <f t="shared" si="209"/>
        <v>630.67752664060879</v>
      </c>
      <c r="AS174" s="131">
        <f t="shared" si="210"/>
        <v>151.36260639374612</v>
      </c>
      <c r="AT174" s="131">
        <f t="shared" si="211"/>
        <v>28.830972646427838</v>
      </c>
      <c r="AU174" s="131">
        <f>SUM(AQ$146:AQ174)</f>
        <v>17249.239811753388</v>
      </c>
      <c r="AV174" s="131">
        <f>SUM(AR$146:AR174)</f>
        <v>8447.3811007165496</v>
      </c>
      <c r="AW174" s="131">
        <f>SUM(AS$146:AS174)</f>
        <v>2094.261549771335</v>
      </c>
      <c r="AX174" s="131">
        <f>SUM(AT$146:AT174)</f>
        <v>367.05454014722409</v>
      </c>
    </row>
    <row r="175" spans="10:50" x14ac:dyDescent="0.15">
      <c r="J175" s="27">
        <v>33</v>
      </c>
      <c r="K175" s="132">
        <f>基础状态预期!C181</f>
        <v>129.12105302323599</v>
      </c>
      <c r="L175" s="134">
        <f t="shared" si="192"/>
        <v>5</v>
      </c>
      <c r="M175" s="134">
        <f t="shared" si="193"/>
        <v>16</v>
      </c>
      <c r="N175" s="134">
        <f t="shared" si="194"/>
        <v>24</v>
      </c>
      <c r="O175" s="134">
        <f t="shared" si="195"/>
        <v>8</v>
      </c>
      <c r="P175" s="134">
        <f>IF(L175=0,0,求节点(战法升星!D$32:D$38,战法升星!$C$32:$C$38,MAX(AU175/C$5,1)))</f>
        <v>7</v>
      </c>
      <c r="Q175" s="134">
        <f>IF(M175=0,0,求节点(战法升星!E$32:E$38,战法升星!$C$32:$C$38,MAX(AV175/D$5,1)))</f>
        <v>7</v>
      </c>
      <c r="R175" s="134">
        <f>IF(N175=0,0,求节点(战法升星!F$32:F$38,战法升星!$C$32:$C$38,MAX(AW175/E$5,1)))</f>
        <v>7</v>
      </c>
      <c r="S175" s="134">
        <f>IF(O175=0,0,求节点(战法升星!G$32:G$38,战法升星!$C$32:$C$38,MAX(AX175/F$5,1)))</f>
        <v>7</v>
      </c>
      <c r="T175" s="134">
        <f>求节点(战法升星!$C$32:$C$38,战法升星!D$32:D$38,P175)</f>
        <v>64</v>
      </c>
      <c r="U175" s="134">
        <f>求节点(战法升星!$C$32:$C$38,战法升星!E$32:E$38,Q175)</f>
        <v>32</v>
      </c>
      <c r="V175" s="134">
        <f>求节点(战法升星!$C$32:$C$38,战法升星!F$32:F$38,R175)</f>
        <v>16</v>
      </c>
      <c r="W175" s="134">
        <f>求节点(战法升星!$C$32:$C$38,战法升星!G$32:G$38,S175)</f>
        <v>16</v>
      </c>
      <c r="X175" s="134">
        <f t="shared" si="196"/>
        <v>320</v>
      </c>
      <c r="Y175" s="134">
        <f t="shared" si="197"/>
        <v>512</v>
      </c>
      <c r="Z175" s="134">
        <f t="shared" si="198"/>
        <v>384</v>
      </c>
      <c r="AA175" s="134">
        <f t="shared" si="199"/>
        <v>128</v>
      </c>
      <c r="AB175" s="134">
        <f t="shared" si="200"/>
        <v>806848</v>
      </c>
      <c r="AC175" s="134">
        <f t="shared" si="201"/>
        <v>2.1049762492868787E-2</v>
      </c>
      <c r="AD175" s="22"/>
      <c r="AE175" s="22">
        <f t="shared" si="202"/>
        <v>551.72413793103453</v>
      </c>
      <c r="AF175" s="22">
        <f t="shared" si="203"/>
        <v>1706.6666666666667</v>
      </c>
      <c r="AG175" s="22">
        <f t="shared" si="204"/>
        <v>3200</v>
      </c>
      <c r="AH175" s="22" t="e">
        <f t="shared" si="205"/>
        <v>#DIV/0!</v>
      </c>
      <c r="AK175" s="131"/>
      <c r="AL175" s="131">
        <f>基础状态预期!D181</f>
        <v>3710</v>
      </c>
      <c r="AM175" s="152">
        <f>求节点(信息索引!$G$4:$G$163,信息索引!$BA$4:$BA$163,$AL175)*$AM$4</f>
        <v>7666100.7483893754</v>
      </c>
      <c r="AN175" s="131">
        <f t="shared" si="206"/>
        <v>566358.51260714047</v>
      </c>
      <c r="AO175" s="123">
        <f t="shared" ref="AO175:AP175" si="224">AO130</f>
        <v>0</v>
      </c>
      <c r="AP175" s="123">
        <f t="shared" si="224"/>
        <v>1</v>
      </c>
      <c r="AQ175" s="131">
        <f t="shared" si="208"/>
        <v>1379.8125781655908</v>
      </c>
      <c r="AR175" s="131">
        <f t="shared" si="209"/>
        <v>673.86195677854425</v>
      </c>
      <c r="AS175" s="131">
        <f t="shared" si="210"/>
        <v>161.72686962685063</v>
      </c>
      <c r="AT175" s="131">
        <f t="shared" si="211"/>
        <v>30.805118024162024</v>
      </c>
      <c r="AU175" s="131">
        <f>SUM(AQ$146:AQ175)</f>
        <v>18629.052389918979</v>
      </c>
      <c r="AV175" s="131">
        <f>SUM(AR$146:AR175)</f>
        <v>9121.243057495094</v>
      </c>
      <c r="AW175" s="131">
        <f>SUM(AS$146:AS175)</f>
        <v>2255.9884193981857</v>
      </c>
      <c r="AX175" s="131">
        <f>SUM(AT$146:AT175)</f>
        <v>397.85965817138612</v>
      </c>
    </row>
    <row r="176" spans="10:50" x14ac:dyDescent="0.15">
      <c r="J176" s="27">
        <v>34</v>
      </c>
      <c r="K176" s="132">
        <f>基础状态预期!C182</f>
        <v>132.61179169042359</v>
      </c>
      <c r="L176" s="134">
        <f t="shared" si="192"/>
        <v>5</v>
      </c>
      <c r="M176" s="134">
        <f t="shared" si="193"/>
        <v>16</v>
      </c>
      <c r="N176" s="134">
        <f t="shared" si="194"/>
        <v>24</v>
      </c>
      <c r="O176" s="134">
        <f t="shared" si="195"/>
        <v>8</v>
      </c>
      <c r="P176" s="134">
        <f>IF(L176=0,0,求节点(战法升星!D$32:D$38,战法升星!$C$32:$C$38,MAX(AU176/C$5,1)))</f>
        <v>7</v>
      </c>
      <c r="Q176" s="134">
        <f>IF(M176=0,0,求节点(战法升星!E$32:E$38,战法升星!$C$32:$C$38,MAX(AV176/D$5,1)))</f>
        <v>7</v>
      </c>
      <c r="R176" s="134">
        <f>IF(N176=0,0,求节点(战法升星!F$32:F$38,战法升星!$C$32:$C$38,MAX(AW176/E$5,1)))</f>
        <v>7</v>
      </c>
      <c r="S176" s="134">
        <f>IF(O176=0,0,求节点(战法升星!G$32:G$38,战法升星!$C$32:$C$38,MAX(AX176/F$5,1)))</f>
        <v>7</v>
      </c>
      <c r="T176" s="134">
        <f>求节点(战法升星!$C$32:$C$38,战法升星!D$32:D$38,P176)</f>
        <v>64</v>
      </c>
      <c r="U176" s="134">
        <f>求节点(战法升星!$C$32:$C$38,战法升星!E$32:E$38,Q176)</f>
        <v>32</v>
      </c>
      <c r="V176" s="134">
        <f>求节点(战法升星!$C$32:$C$38,战法升星!F$32:F$38,R176)</f>
        <v>16</v>
      </c>
      <c r="W176" s="134">
        <f>求节点(战法升星!$C$32:$C$38,战法升星!G$32:G$38,S176)</f>
        <v>16</v>
      </c>
      <c r="X176" s="134">
        <f t="shared" si="196"/>
        <v>320</v>
      </c>
      <c r="Y176" s="134">
        <f t="shared" si="197"/>
        <v>512</v>
      </c>
      <c r="Z176" s="134">
        <f t="shared" si="198"/>
        <v>384</v>
      </c>
      <c r="AA176" s="134">
        <f t="shared" si="199"/>
        <v>128</v>
      </c>
      <c r="AB176" s="134">
        <f t="shared" si="200"/>
        <v>806848</v>
      </c>
      <c r="AC176" s="134">
        <f t="shared" si="201"/>
        <v>1.9672027560109689E-2</v>
      </c>
      <c r="AD176" s="22"/>
      <c r="AE176" s="22">
        <f t="shared" si="202"/>
        <v>551.72413793103453</v>
      </c>
      <c r="AF176" s="22">
        <f t="shared" si="203"/>
        <v>1706.6666666666667</v>
      </c>
      <c r="AG176" s="22">
        <f t="shared" si="204"/>
        <v>3200</v>
      </c>
      <c r="AH176" s="22" t="e">
        <f t="shared" si="205"/>
        <v>#DIV/0!</v>
      </c>
      <c r="AK176" s="131"/>
      <c r="AL176" s="131">
        <f>基础状态预期!D182</f>
        <v>4730</v>
      </c>
      <c r="AM176" s="152">
        <f>求节点(信息索引!$G$4:$G$163,信息索引!$BA$4:$BA$163,$AL176)*$AM$4</f>
        <v>8202997.8611467667</v>
      </c>
      <c r="AN176" s="131">
        <f t="shared" si="206"/>
        <v>536897.1127573913</v>
      </c>
      <c r="AO176" s="123">
        <f t="shared" ref="AO176:AP176" si="225">AO131</f>
        <v>0</v>
      </c>
      <c r="AP176" s="123">
        <f t="shared" si="225"/>
        <v>1</v>
      </c>
      <c r="AQ176" s="131">
        <f t="shared" si="208"/>
        <v>1308.0361164754177</v>
      </c>
      <c r="AR176" s="131">
        <f t="shared" si="209"/>
        <v>638.80833595311094</v>
      </c>
      <c r="AS176" s="131">
        <f t="shared" si="210"/>
        <v>153.31400062874661</v>
      </c>
      <c r="AT176" s="131">
        <f t="shared" si="211"/>
        <v>29.202666786427933</v>
      </c>
      <c r="AU176" s="131">
        <f>SUM(AQ$146:AQ176)</f>
        <v>19937.088506394397</v>
      </c>
      <c r="AV176" s="131">
        <f>SUM(AR$146:AR176)</f>
        <v>9760.0513934482042</v>
      </c>
      <c r="AW176" s="131">
        <f>SUM(AS$146:AS176)</f>
        <v>2409.3024200269324</v>
      </c>
      <c r="AX176" s="131">
        <f>SUM(AT$146:AT176)</f>
        <v>427.06232495781404</v>
      </c>
    </row>
    <row r="177" spans="10:50" x14ac:dyDescent="0.15">
      <c r="J177" s="27">
        <v>35</v>
      </c>
      <c r="K177" s="132">
        <f>基础状态预期!C183</f>
        <v>136.12035534953262</v>
      </c>
      <c r="L177" s="134">
        <f t="shared" si="192"/>
        <v>5</v>
      </c>
      <c r="M177" s="134">
        <f t="shared" si="193"/>
        <v>16</v>
      </c>
      <c r="N177" s="134">
        <f t="shared" si="194"/>
        <v>24</v>
      </c>
      <c r="O177" s="134">
        <f t="shared" si="195"/>
        <v>8</v>
      </c>
      <c r="P177" s="134">
        <f>IF(L177=0,0,求节点(战法升星!D$32:D$38,战法升星!$C$32:$C$38,MAX(AU177/C$5,1)))</f>
        <v>7</v>
      </c>
      <c r="Q177" s="134">
        <f>IF(M177=0,0,求节点(战法升星!E$32:E$38,战法升星!$C$32:$C$38,MAX(AV177/D$5,1)))</f>
        <v>7</v>
      </c>
      <c r="R177" s="134">
        <f>IF(N177=0,0,求节点(战法升星!F$32:F$38,战法升星!$C$32:$C$38,MAX(AW177/E$5,1)))</f>
        <v>7</v>
      </c>
      <c r="S177" s="134">
        <f>IF(O177=0,0,求节点(战法升星!G$32:G$38,战法升星!$C$32:$C$38,MAX(AX177/F$5,1)))</f>
        <v>7</v>
      </c>
      <c r="T177" s="134">
        <f>求节点(战法升星!$C$32:$C$38,战法升星!D$32:D$38,P177)</f>
        <v>64</v>
      </c>
      <c r="U177" s="134">
        <f>求节点(战法升星!$C$32:$C$38,战法升星!E$32:E$38,Q177)</f>
        <v>32</v>
      </c>
      <c r="V177" s="134">
        <f>求节点(战法升星!$C$32:$C$38,战法升星!F$32:F$38,R177)</f>
        <v>16</v>
      </c>
      <c r="W177" s="134">
        <f>求节点(战法升星!$C$32:$C$38,战法升星!G$32:G$38,S177)</f>
        <v>16</v>
      </c>
      <c r="X177" s="134">
        <f t="shared" si="196"/>
        <v>320</v>
      </c>
      <c r="Y177" s="134">
        <f t="shared" si="197"/>
        <v>512</v>
      </c>
      <c r="Z177" s="134">
        <f t="shared" si="198"/>
        <v>384</v>
      </c>
      <c r="AA177" s="134">
        <f t="shared" si="199"/>
        <v>128</v>
      </c>
      <c r="AB177" s="134">
        <f t="shared" si="200"/>
        <v>806848</v>
      </c>
      <c r="AC177" s="134">
        <f t="shared" si="201"/>
        <v>1.8457772864571041E-2</v>
      </c>
      <c r="AD177" s="22"/>
      <c r="AE177" s="22">
        <f t="shared" si="202"/>
        <v>551.72413793103453</v>
      </c>
      <c r="AF177" s="22">
        <f t="shared" si="203"/>
        <v>1706.6666666666667</v>
      </c>
      <c r="AG177" s="22">
        <f t="shared" si="204"/>
        <v>3200</v>
      </c>
      <c r="AH177" s="22" t="e">
        <f t="shared" si="205"/>
        <v>#DIV/0!</v>
      </c>
      <c r="AK177" s="131"/>
      <c r="AL177" s="131">
        <f>基础状态预期!D183</f>
        <v>6020</v>
      </c>
      <c r="AM177" s="152">
        <f>求节点(信息索引!$G$4:$G$163,信息索引!$BA$4:$BA$163,$AL177)*$AM$4</f>
        <v>8742636.5674778949</v>
      </c>
      <c r="AN177" s="131">
        <f t="shared" si="206"/>
        <v>539638.70633112825</v>
      </c>
      <c r="AO177" s="123">
        <f t="shared" ref="AO177:AP177" si="226">AO132</f>
        <v>0</v>
      </c>
      <c r="AP177" s="123">
        <f t="shared" si="226"/>
        <v>1</v>
      </c>
      <c r="AQ177" s="131">
        <f t="shared" si="208"/>
        <v>1314.7154286302689</v>
      </c>
      <c r="AR177" s="131">
        <f t="shared" si="209"/>
        <v>642.07032561013114</v>
      </c>
      <c r="AS177" s="131">
        <f t="shared" si="210"/>
        <v>154.09687814643149</v>
      </c>
      <c r="AT177" s="131">
        <f t="shared" si="211"/>
        <v>29.351786313606002</v>
      </c>
      <c r="AU177" s="131">
        <f>SUM(AQ$146:AQ177)</f>
        <v>21251.803935024665</v>
      </c>
      <c r="AV177" s="131">
        <f>SUM(AR$146:AR177)</f>
        <v>10402.121719058336</v>
      </c>
      <c r="AW177" s="131">
        <f>SUM(AS$146:AS177)</f>
        <v>2563.3992981733641</v>
      </c>
      <c r="AX177" s="131">
        <f>SUM(AT$146:AT177)</f>
        <v>456.41411127142004</v>
      </c>
    </row>
    <row r="178" spans="10:50" x14ac:dyDescent="0.15">
      <c r="J178" s="27">
        <v>36</v>
      </c>
      <c r="K178" s="132">
        <f>基础状态预期!C184</f>
        <v>139.6793621861803</v>
      </c>
      <c r="L178" s="134">
        <f t="shared" si="192"/>
        <v>5</v>
      </c>
      <c r="M178" s="134">
        <f t="shared" si="193"/>
        <v>16</v>
      </c>
      <c r="N178" s="134">
        <f t="shared" si="194"/>
        <v>24</v>
      </c>
      <c r="O178" s="134">
        <f t="shared" si="195"/>
        <v>8</v>
      </c>
      <c r="P178" s="134">
        <f>IF(L178=0,0,求节点(战法升星!D$32:D$38,战法升星!$C$32:$C$38,MAX(AU178/C$5,1)))</f>
        <v>7</v>
      </c>
      <c r="Q178" s="134">
        <f>IF(M178=0,0,求节点(战法升星!E$32:E$38,战法升星!$C$32:$C$38,MAX(AV178/D$5,1)))</f>
        <v>7</v>
      </c>
      <c r="R178" s="134">
        <f>IF(N178=0,0,求节点(战法升星!F$32:F$38,战法升星!$C$32:$C$38,MAX(AW178/E$5,1)))</f>
        <v>7</v>
      </c>
      <c r="S178" s="134">
        <f>IF(O178=0,0,求节点(战法升星!G$32:G$38,战法升星!$C$32:$C$38,MAX(AX178/F$5,1)))</f>
        <v>7</v>
      </c>
      <c r="T178" s="134">
        <f>求节点(战法升星!$C$32:$C$38,战法升星!D$32:D$38,P178)</f>
        <v>64</v>
      </c>
      <c r="U178" s="134">
        <f>求节点(战法升星!$C$32:$C$38,战法升星!E$32:E$38,Q178)</f>
        <v>32</v>
      </c>
      <c r="V178" s="134">
        <f>求节点(战法升星!$C$32:$C$38,战法升星!F$32:F$38,R178)</f>
        <v>16</v>
      </c>
      <c r="W178" s="134">
        <f>求节点(战法升星!$C$32:$C$38,战法升星!G$32:G$38,S178)</f>
        <v>16</v>
      </c>
      <c r="X178" s="134">
        <f t="shared" si="196"/>
        <v>320</v>
      </c>
      <c r="Y178" s="134">
        <f t="shared" si="197"/>
        <v>512</v>
      </c>
      <c r="Z178" s="134">
        <f t="shared" si="198"/>
        <v>384</v>
      </c>
      <c r="AA178" s="134">
        <f t="shared" si="199"/>
        <v>128</v>
      </c>
      <c r="AB178" s="134">
        <f t="shared" si="200"/>
        <v>806848</v>
      </c>
      <c r="AC178" s="134">
        <f t="shared" si="201"/>
        <v>1.7370184482042791E-2</v>
      </c>
      <c r="AD178" s="22"/>
      <c r="AE178" s="22">
        <f t="shared" si="202"/>
        <v>551.72413793103453</v>
      </c>
      <c r="AF178" s="22">
        <f t="shared" si="203"/>
        <v>1706.6666666666667</v>
      </c>
      <c r="AG178" s="22">
        <f t="shared" si="204"/>
        <v>3200</v>
      </c>
      <c r="AH178" s="22" t="e">
        <f t="shared" si="205"/>
        <v>#DIV/0!</v>
      </c>
      <c r="AK178" s="131"/>
      <c r="AL178" s="131">
        <f>基础状态预期!D184</f>
        <v>7670</v>
      </c>
      <c r="AM178" s="152">
        <f>求节点(信息索引!$G$4:$G$163,信息索引!$BA$4:$BA$163,$AL178)*$AM$4</f>
        <v>9290033.7452848051</v>
      </c>
      <c r="AN178" s="131">
        <f t="shared" si="206"/>
        <v>547397.17780691013</v>
      </c>
      <c r="AO178" s="123">
        <f t="shared" ref="AO178:AP178" si="227">AO133</f>
        <v>0</v>
      </c>
      <c r="AP178" s="123">
        <f t="shared" si="227"/>
        <v>1</v>
      </c>
      <c r="AQ178" s="131">
        <f t="shared" si="208"/>
        <v>1333.6173013686921</v>
      </c>
      <c r="AR178" s="131">
        <f t="shared" si="209"/>
        <v>651.30147276145408</v>
      </c>
      <c r="AS178" s="131">
        <f t="shared" si="210"/>
        <v>156.31235346274897</v>
      </c>
      <c r="AT178" s="131">
        <f t="shared" si="211"/>
        <v>29.773781611952192</v>
      </c>
      <c r="AU178" s="131">
        <f>SUM(AQ$146:AQ178)</f>
        <v>22585.421236393358</v>
      </c>
      <c r="AV178" s="131">
        <f>SUM(AR$146:AR178)</f>
        <v>11053.423191819789</v>
      </c>
      <c r="AW178" s="131">
        <f>SUM(AS$146:AS178)</f>
        <v>2719.7116516361129</v>
      </c>
      <c r="AX178" s="131">
        <f>SUM(AT$146:AT178)</f>
        <v>486.18789288337223</v>
      </c>
    </row>
    <row r="179" spans="10:50" x14ac:dyDescent="0.15">
      <c r="J179" s="27">
        <v>37</v>
      </c>
      <c r="K179" s="132">
        <f>基础状态预期!C185</f>
        <v>143.14123736077869</v>
      </c>
      <c r="L179" s="134">
        <f t="shared" si="192"/>
        <v>5</v>
      </c>
      <c r="M179" s="134">
        <f t="shared" si="193"/>
        <v>16</v>
      </c>
      <c r="N179" s="134">
        <f t="shared" si="194"/>
        <v>24</v>
      </c>
      <c r="O179" s="134">
        <f t="shared" si="195"/>
        <v>8</v>
      </c>
      <c r="P179" s="134">
        <f>IF(L179=0,0,求节点(战法升星!D$32:D$38,战法升星!$C$32:$C$38,MAX(AU179/C$5,1)))</f>
        <v>7</v>
      </c>
      <c r="Q179" s="134">
        <f>IF(M179=0,0,求节点(战法升星!E$32:E$38,战法升星!$C$32:$C$38,MAX(AV179/D$5,1)))</f>
        <v>7</v>
      </c>
      <c r="R179" s="134">
        <f>IF(N179=0,0,求节点(战法升星!F$32:F$38,战法升星!$C$32:$C$38,MAX(AW179/E$5,1)))</f>
        <v>7</v>
      </c>
      <c r="S179" s="134">
        <f>IF(O179=0,0,求节点(战法升星!G$32:G$38,战法升星!$C$32:$C$38,MAX(AX179/F$5,1)))</f>
        <v>7</v>
      </c>
      <c r="T179" s="134">
        <f>求节点(战法升星!$C$32:$C$38,战法升星!D$32:D$38,P179)</f>
        <v>64</v>
      </c>
      <c r="U179" s="134">
        <f>求节点(战法升星!$C$32:$C$38,战法升星!E$32:E$38,Q179)</f>
        <v>32</v>
      </c>
      <c r="V179" s="134">
        <f>求节点(战法升星!$C$32:$C$38,战法升星!F$32:F$38,R179)</f>
        <v>16</v>
      </c>
      <c r="W179" s="134">
        <f>求节点(战法升星!$C$32:$C$38,战法升星!G$32:G$38,S179)</f>
        <v>16</v>
      </c>
      <c r="X179" s="134">
        <f t="shared" si="196"/>
        <v>320</v>
      </c>
      <c r="Y179" s="134">
        <f t="shared" si="197"/>
        <v>512</v>
      </c>
      <c r="Z179" s="134">
        <f t="shared" si="198"/>
        <v>384</v>
      </c>
      <c r="AA179" s="134">
        <f t="shared" si="199"/>
        <v>128</v>
      </c>
      <c r="AB179" s="134">
        <f t="shared" si="200"/>
        <v>806848</v>
      </c>
      <c r="AC179" s="134">
        <f t="shared" si="201"/>
        <v>1.6428581323764214E-2</v>
      </c>
      <c r="AD179" s="22"/>
      <c r="AE179" s="22">
        <f t="shared" si="202"/>
        <v>551.72413793103453</v>
      </c>
      <c r="AF179" s="22">
        <f t="shared" si="203"/>
        <v>1706.6666666666667</v>
      </c>
      <c r="AG179" s="22">
        <f t="shared" si="204"/>
        <v>3200</v>
      </c>
      <c r="AH179" s="22" t="e">
        <f t="shared" si="205"/>
        <v>#DIV/0!</v>
      </c>
      <c r="AK179" s="131"/>
      <c r="AL179" s="131">
        <f>基础状态预期!D185</f>
        <v>9770</v>
      </c>
      <c r="AM179" s="152">
        <f>求节点(信息索引!$G$4:$G$163,信息索引!$BA$4:$BA$163,$AL179)*$AM$4</f>
        <v>9822491.4750597626</v>
      </c>
      <c r="AN179" s="131">
        <f t="shared" si="206"/>
        <v>532457.72977495752</v>
      </c>
      <c r="AO179" s="123">
        <f t="shared" ref="AO179:AP179" si="228">AO134</f>
        <v>0</v>
      </c>
      <c r="AP179" s="123">
        <f t="shared" si="228"/>
        <v>1</v>
      </c>
      <c r="AQ179" s="131">
        <f t="shared" si="208"/>
        <v>1297.2204999673183</v>
      </c>
      <c r="AR179" s="131">
        <f t="shared" si="209"/>
        <v>633.52629068171359</v>
      </c>
      <c r="AS179" s="131">
        <f t="shared" si="210"/>
        <v>152.04630976361125</v>
      </c>
      <c r="AT179" s="131">
        <f t="shared" si="211"/>
        <v>28.961201859735482</v>
      </c>
      <c r="AU179" s="131">
        <f>SUM(AQ$146:AQ179)</f>
        <v>23882.641736360678</v>
      </c>
      <c r="AV179" s="131">
        <f>SUM(AR$146:AR179)</f>
        <v>11686.949482501503</v>
      </c>
      <c r="AW179" s="131">
        <f>SUM(AS$146:AS179)</f>
        <v>2871.7579613997241</v>
      </c>
      <c r="AX179" s="131">
        <f>SUM(AT$146:AT179)</f>
        <v>515.14909474310775</v>
      </c>
    </row>
    <row r="180" spans="10:50" x14ac:dyDescent="0.15">
      <c r="J180" s="27">
        <v>38</v>
      </c>
      <c r="K180" s="132">
        <f>基础状态预期!C186</f>
        <v>146.75578521325724</v>
      </c>
      <c r="L180" s="134">
        <f t="shared" si="192"/>
        <v>5</v>
      </c>
      <c r="M180" s="134">
        <f t="shared" si="193"/>
        <v>16</v>
      </c>
      <c r="N180" s="134">
        <f t="shared" si="194"/>
        <v>24</v>
      </c>
      <c r="O180" s="134">
        <f t="shared" si="195"/>
        <v>8</v>
      </c>
      <c r="P180" s="134">
        <f>IF(L180=0,0,求节点(战法升星!D$32:D$38,战法升星!$C$32:$C$38,MAX(AU180/C$5,1)))</f>
        <v>7</v>
      </c>
      <c r="Q180" s="134">
        <f>IF(M180=0,0,求节点(战法升星!E$32:E$38,战法升星!$C$32:$C$38,MAX(AV180/D$5,1)))</f>
        <v>7</v>
      </c>
      <c r="R180" s="134">
        <f>IF(N180=0,0,求节点(战法升星!F$32:F$38,战法升星!$C$32:$C$38,MAX(AW180/E$5,1)))</f>
        <v>7</v>
      </c>
      <c r="S180" s="134">
        <f>IF(O180=0,0,求节点(战法升星!G$32:G$38,战法升星!$C$32:$C$38,MAX(AX180/F$5,1)))</f>
        <v>7</v>
      </c>
      <c r="T180" s="134">
        <f>求节点(战法升星!$C$32:$C$38,战法升星!D$32:D$38,P180)</f>
        <v>64</v>
      </c>
      <c r="U180" s="134">
        <f>求节点(战法升星!$C$32:$C$38,战法升星!E$32:E$38,Q180)</f>
        <v>32</v>
      </c>
      <c r="V180" s="134">
        <f>求节点(战法升星!$C$32:$C$38,战法升星!F$32:F$38,R180)</f>
        <v>16</v>
      </c>
      <c r="W180" s="134">
        <f>求节点(战法升星!$C$32:$C$38,战法升星!G$32:G$38,S180)</f>
        <v>16</v>
      </c>
      <c r="X180" s="134">
        <f t="shared" si="196"/>
        <v>320</v>
      </c>
      <c r="Y180" s="134">
        <f t="shared" si="197"/>
        <v>512</v>
      </c>
      <c r="Z180" s="134">
        <f t="shared" si="198"/>
        <v>384</v>
      </c>
      <c r="AA180" s="134">
        <f t="shared" si="199"/>
        <v>128</v>
      </c>
      <c r="AB180" s="134">
        <f t="shared" si="200"/>
        <v>806848</v>
      </c>
      <c r="AC180" s="134">
        <f t="shared" si="201"/>
        <v>1.5548554192759202E-2</v>
      </c>
      <c r="AD180" s="22"/>
      <c r="AE180" s="22">
        <f t="shared" si="202"/>
        <v>551.72413793103453</v>
      </c>
      <c r="AF180" s="22">
        <f t="shared" si="203"/>
        <v>1706.6666666666667</v>
      </c>
      <c r="AG180" s="22">
        <f t="shared" si="204"/>
        <v>3200</v>
      </c>
      <c r="AH180" s="22" t="e">
        <f t="shared" si="205"/>
        <v>#DIV/0!</v>
      </c>
      <c r="AK180" s="131"/>
      <c r="AL180" s="131">
        <f>基础状态预期!D186</f>
        <v>12440</v>
      </c>
      <c r="AM180" s="152">
        <f>求节点(信息索引!$G$4:$G$163,信息索引!$BA$4:$BA$163,$AL180)*$AM$4</f>
        <v>10378431.203278575</v>
      </c>
      <c r="AN180" s="131">
        <f t="shared" si="206"/>
        <v>555939.7282188125</v>
      </c>
      <c r="AO180" s="123">
        <f t="shared" ref="AO180:AP180" si="229">AO135</f>
        <v>0</v>
      </c>
      <c r="AP180" s="123">
        <f t="shared" si="229"/>
        <v>1</v>
      </c>
      <c r="AQ180" s="131">
        <f t="shared" si="208"/>
        <v>1354.429416390494</v>
      </c>
      <c r="AR180" s="131">
        <f t="shared" si="209"/>
        <v>661.46552893489229</v>
      </c>
      <c r="AS180" s="131">
        <f t="shared" si="210"/>
        <v>158.75172694437416</v>
      </c>
      <c r="AT180" s="131">
        <f t="shared" si="211"/>
        <v>30.238424179880795</v>
      </c>
      <c r="AU180" s="131">
        <f>SUM(AQ$146:AQ180)</f>
        <v>25237.07115275117</v>
      </c>
      <c r="AV180" s="131">
        <f>SUM(AR$146:AR180)</f>
        <v>12348.415011436395</v>
      </c>
      <c r="AW180" s="131">
        <f>SUM(AS$146:AS180)</f>
        <v>3030.5096883440983</v>
      </c>
      <c r="AX180" s="131">
        <f>SUM(AT$146:AT180)</f>
        <v>545.38751892298853</v>
      </c>
    </row>
    <row r="181" spans="10:50" x14ac:dyDescent="0.15">
      <c r="J181" s="27">
        <v>39</v>
      </c>
      <c r="K181" s="132">
        <f>基础状态预期!C187</f>
        <v>150.21349802228445</v>
      </c>
      <c r="L181" s="134">
        <f t="shared" si="192"/>
        <v>5</v>
      </c>
      <c r="M181" s="134">
        <f t="shared" si="193"/>
        <v>16</v>
      </c>
      <c r="N181" s="134">
        <f t="shared" si="194"/>
        <v>24</v>
      </c>
      <c r="O181" s="134">
        <f t="shared" si="195"/>
        <v>8</v>
      </c>
      <c r="P181" s="134">
        <f>IF(L181=0,0,求节点(战法升星!D$32:D$38,战法升星!$C$32:$C$38,MAX(AU181/C$5,1)))</f>
        <v>7</v>
      </c>
      <c r="Q181" s="134">
        <f>IF(M181=0,0,求节点(战法升星!E$32:E$38,战法升星!$C$32:$C$38,MAX(AV181/D$5,1)))</f>
        <v>7</v>
      </c>
      <c r="R181" s="134">
        <f>IF(N181=0,0,求节点(战法升星!F$32:F$38,战法升星!$C$32:$C$38,MAX(AW181/E$5,1)))</f>
        <v>7</v>
      </c>
      <c r="S181" s="134">
        <f>IF(O181=0,0,求节点(战法升星!G$32:G$38,战法升星!$C$32:$C$38,MAX(AX181/F$5,1)))</f>
        <v>7</v>
      </c>
      <c r="T181" s="134">
        <f>求节点(战法升星!$C$32:$C$38,战法升星!D$32:D$38,P181)</f>
        <v>64</v>
      </c>
      <c r="U181" s="134">
        <f>求节点(战法升星!$C$32:$C$38,战法升星!E$32:E$38,Q181)</f>
        <v>32</v>
      </c>
      <c r="V181" s="134">
        <f>求节点(战法升星!$C$32:$C$38,战法升星!F$32:F$38,R181)</f>
        <v>16</v>
      </c>
      <c r="W181" s="134">
        <f>求节点(战法升星!$C$32:$C$38,战法升星!G$32:G$38,S181)</f>
        <v>16</v>
      </c>
      <c r="X181" s="134">
        <f t="shared" si="196"/>
        <v>320</v>
      </c>
      <c r="Y181" s="134">
        <f t="shared" si="197"/>
        <v>512</v>
      </c>
      <c r="Z181" s="134">
        <f t="shared" si="198"/>
        <v>384</v>
      </c>
      <c r="AA181" s="134">
        <f t="shared" si="199"/>
        <v>128</v>
      </c>
      <c r="AB181" s="134">
        <f t="shared" si="200"/>
        <v>806848</v>
      </c>
      <c r="AC181" s="134">
        <f t="shared" si="201"/>
        <v>1.4790643541762002E-2</v>
      </c>
      <c r="AD181" s="22"/>
      <c r="AE181" s="22">
        <f t="shared" si="202"/>
        <v>551.72413793103453</v>
      </c>
      <c r="AF181" s="22">
        <f t="shared" si="203"/>
        <v>1706.6666666666667</v>
      </c>
      <c r="AG181" s="22">
        <f t="shared" si="204"/>
        <v>3200</v>
      </c>
      <c r="AH181" s="22" t="e">
        <f t="shared" si="205"/>
        <v>#DIV/0!</v>
      </c>
      <c r="AK181" s="131"/>
      <c r="AL181" s="131">
        <f>基础状态预期!D187</f>
        <v>15860</v>
      </c>
      <c r="AM181" s="152">
        <f>求节点(信息索引!$G$4:$G$163,信息索引!$BA$4:$BA$163,$AL181)*$AM$4</f>
        <v>10910248.735585181</v>
      </c>
      <c r="AN181" s="131">
        <f t="shared" si="206"/>
        <v>531817.53230660595</v>
      </c>
      <c r="AO181" s="123">
        <f t="shared" ref="AO181:AP181" si="230">AO136</f>
        <v>0</v>
      </c>
      <c r="AP181" s="123">
        <f t="shared" si="230"/>
        <v>1</v>
      </c>
      <c r="AQ181" s="131">
        <f t="shared" si="208"/>
        <v>1295.660794410365</v>
      </c>
      <c r="AR181" s="131">
        <f t="shared" si="209"/>
        <v>632.76457401436414</v>
      </c>
      <c r="AS181" s="131">
        <f t="shared" si="210"/>
        <v>151.86349776344741</v>
      </c>
      <c r="AT181" s="131">
        <f t="shared" si="211"/>
        <v>28.926380526370938</v>
      </c>
      <c r="AU181" s="131">
        <f>SUM(AQ$146:AQ181)</f>
        <v>26532.731947161534</v>
      </c>
      <c r="AV181" s="131">
        <f>SUM(AR$146:AR181)</f>
        <v>12981.179585450758</v>
      </c>
      <c r="AW181" s="131">
        <f>SUM(AS$146:AS181)</f>
        <v>3182.3731861075457</v>
      </c>
      <c r="AX181" s="131">
        <f>SUM(AT$146:AT181)</f>
        <v>574.3138994493595</v>
      </c>
    </row>
    <row r="182" spans="10:50" x14ac:dyDescent="0.15">
      <c r="J182" s="27">
        <v>40</v>
      </c>
      <c r="K182" s="132">
        <f>基础状态预期!C188</f>
        <v>152.32856849044819</v>
      </c>
      <c r="L182" s="134">
        <f t="shared" si="192"/>
        <v>5</v>
      </c>
      <c r="M182" s="134">
        <f t="shared" si="193"/>
        <v>16</v>
      </c>
      <c r="N182" s="134">
        <f t="shared" si="194"/>
        <v>24</v>
      </c>
      <c r="O182" s="134">
        <f t="shared" si="195"/>
        <v>8</v>
      </c>
      <c r="P182" s="134">
        <f>IF(L182=0,0,求节点(战法升星!D$32:D$38,战法升星!$C$32:$C$38,MAX(AU182/C$5,1)))</f>
        <v>7</v>
      </c>
      <c r="Q182" s="134">
        <f>IF(M182=0,0,求节点(战法升星!E$32:E$38,战法升星!$C$32:$C$38,MAX(AV182/D$5,1)))</f>
        <v>7</v>
      </c>
      <c r="R182" s="134">
        <f>IF(N182=0,0,求节点(战法升星!F$32:F$38,战法升星!$C$32:$C$38,MAX(AW182/E$5,1)))</f>
        <v>7</v>
      </c>
      <c r="S182" s="134">
        <f>IF(O182=0,0,求节点(战法升星!G$32:G$38,战法升星!$C$32:$C$38,MAX(AX182/F$5,1)))</f>
        <v>7</v>
      </c>
      <c r="T182" s="134">
        <f>求节点(战法升星!$C$32:$C$38,战法升星!D$32:D$38,P182)</f>
        <v>64</v>
      </c>
      <c r="U182" s="134">
        <f>求节点(战法升星!$C$32:$C$38,战法升星!E$32:E$38,Q182)</f>
        <v>32</v>
      </c>
      <c r="V182" s="134">
        <f>求节点(战法升星!$C$32:$C$38,战法升星!F$32:F$38,R182)</f>
        <v>16</v>
      </c>
      <c r="W182" s="134">
        <f>求节点(战法升星!$C$32:$C$38,战法升星!G$32:G$38,S182)</f>
        <v>16</v>
      </c>
      <c r="X182" s="134">
        <f t="shared" si="196"/>
        <v>320</v>
      </c>
      <c r="Y182" s="134">
        <f t="shared" si="197"/>
        <v>512</v>
      </c>
      <c r="Z182" s="134">
        <f t="shared" si="198"/>
        <v>384</v>
      </c>
      <c r="AA182" s="134">
        <f t="shared" si="199"/>
        <v>128</v>
      </c>
      <c r="AB182" s="134">
        <f t="shared" si="200"/>
        <v>806848</v>
      </c>
      <c r="AC182" s="134">
        <f t="shared" si="201"/>
        <v>1.436239988802071E-2</v>
      </c>
      <c r="AD182" s="22"/>
      <c r="AE182" s="22">
        <f t="shared" si="202"/>
        <v>551.72413793103453</v>
      </c>
      <c r="AF182" s="22">
        <f t="shared" si="203"/>
        <v>1706.6666666666667</v>
      </c>
      <c r="AG182" s="22">
        <f t="shared" si="204"/>
        <v>3200</v>
      </c>
      <c r="AH182" s="22" t="e">
        <f t="shared" si="205"/>
        <v>#DIV/0!</v>
      </c>
      <c r="AK182" s="131"/>
      <c r="AL182" s="131">
        <f>基础状态预期!D188</f>
        <v>20210</v>
      </c>
      <c r="AM182" s="152">
        <f>求节点(信息索引!$G$4:$G$163,信息索引!$BA$4:$BA$163,$AL182)*$AM$4</f>
        <v>11235559.604115605</v>
      </c>
      <c r="AN182" s="131">
        <f t="shared" si="206"/>
        <v>325310.86853042431</v>
      </c>
      <c r="AO182" s="123">
        <f t="shared" ref="AO182:AP182" si="231">AO137</f>
        <v>0</v>
      </c>
      <c r="AP182" s="123">
        <f t="shared" si="231"/>
        <v>1</v>
      </c>
      <c r="AQ182" s="131">
        <f t="shared" si="208"/>
        <v>792.55104005757835</v>
      </c>
      <c r="AR182" s="131">
        <f t="shared" si="209"/>
        <v>387.05981026067775</v>
      </c>
      <c r="AS182" s="131">
        <f t="shared" si="210"/>
        <v>92.894354462562674</v>
      </c>
      <c r="AT182" s="131">
        <f t="shared" si="211"/>
        <v>17.694162754773846</v>
      </c>
      <c r="AU182" s="131">
        <f>SUM(AQ$146:AQ182)</f>
        <v>27325.282987219111</v>
      </c>
      <c r="AV182" s="131">
        <f>SUM(AR$146:AR182)</f>
        <v>13368.239395711436</v>
      </c>
      <c r="AW182" s="131">
        <f>SUM(AS$146:AS182)</f>
        <v>3275.2675405701084</v>
      </c>
      <c r="AX182" s="131">
        <f>SUM(AT$146:AT182)</f>
        <v>592.00806220413335</v>
      </c>
    </row>
    <row r="183" spans="10:50" x14ac:dyDescent="0.15">
      <c r="J183" s="27">
        <v>41</v>
      </c>
      <c r="K183" s="132">
        <f>基础状态预期!C189</f>
        <v>153.15627769682186</v>
      </c>
      <c r="L183" s="134">
        <f t="shared" si="192"/>
        <v>5</v>
      </c>
      <c r="M183" s="134">
        <f t="shared" si="193"/>
        <v>16</v>
      </c>
      <c r="N183" s="134">
        <f t="shared" si="194"/>
        <v>24</v>
      </c>
      <c r="O183" s="134">
        <f t="shared" si="195"/>
        <v>8</v>
      </c>
      <c r="P183" s="134">
        <f>IF(L183=0,0,求节点(战法升星!D$32:D$38,战法升星!$C$32:$C$38,MAX(AU183/C$5,1)))</f>
        <v>7</v>
      </c>
      <c r="Q183" s="134">
        <f>IF(M183=0,0,求节点(战法升星!E$32:E$38,战法升星!$C$32:$C$38,MAX(AV183/D$5,1)))</f>
        <v>7</v>
      </c>
      <c r="R183" s="134">
        <f>IF(N183=0,0,求节点(战法升星!F$32:F$38,战法升星!$C$32:$C$38,MAX(AW183/E$5,1)))</f>
        <v>7</v>
      </c>
      <c r="S183" s="134">
        <f>IF(O183=0,0,求节点(战法升星!G$32:G$38,战法升星!$C$32:$C$38,MAX(AX183/F$5,1)))</f>
        <v>7</v>
      </c>
      <c r="T183" s="134">
        <f>求节点(战法升星!$C$32:$C$38,战法升星!D$32:D$38,P183)</f>
        <v>64</v>
      </c>
      <c r="U183" s="134">
        <f>求节点(战法升星!$C$32:$C$38,战法升星!E$32:E$38,Q183)</f>
        <v>32</v>
      </c>
      <c r="V183" s="134">
        <f>求节点(战法升星!$C$32:$C$38,战法升星!F$32:F$38,R183)</f>
        <v>16</v>
      </c>
      <c r="W183" s="134">
        <f>求节点(战法升星!$C$32:$C$38,战法升星!G$32:G$38,S183)</f>
        <v>16</v>
      </c>
      <c r="X183" s="134">
        <f t="shared" si="196"/>
        <v>320</v>
      </c>
      <c r="Y183" s="134">
        <f t="shared" si="197"/>
        <v>512</v>
      </c>
      <c r="Z183" s="134">
        <f t="shared" si="198"/>
        <v>384</v>
      </c>
      <c r="AA183" s="134">
        <f t="shared" si="199"/>
        <v>128</v>
      </c>
      <c r="AB183" s="134">
        <f t="shared" si="200"/>
        <v>806848</v>
      </c>
      <c r="AC183" s="134">
        <f t="shared" si="201"/>
        <v>1.4201487073054986E-2</v>
      </c>
      <c r="AD183" s="22"/>
      <c r="AE183" s="22">
        <f t="shared" si="202"/>
        <v>551.72413793103453</v>
      </c>
      <c r="AF183" s="22">
        <f t="shared" si="203"/>
        <v>1706.6666666666667</v>
      </c>
      <c r="AG183" s="22">
        <f t="shared" si="204"/>
        <v>3200</v>
      </c>
      <c r="AH183" s="22" t="e">
        <f t="shared" si="205"/>
        <v>#DIV/0!</v>
      </c>
      <c r="AK183" s="131"/>
      <c r="AL183" s="131">
        <f>基础状态预期!D189</f>
        <v>25760</v>
      </c>
      <c r="AM183" s="152">
        <f>求节点(信息索引!$G$4:$G$163,信息索引!$BA$4:$BA$163,$AL183)*$AM$4</f>
        <v>11362866.379407026</v>
      </c>
      <c r="AN183" s="131">
        <f t="shared" si="206"/>
        <v>127306.77529142052</v>
      </c>
      <c r="AO183" s="123">
        <f t="shared" ref="AO183:AP183" si="232">AO138</f>
        <v>0</v>
      </c>
      <c r="AP183" s="123">
        <f t="shared" si="232"/>
        <v>1</v>
      </c>
      <c r="AQ183" s="131">
        <f t="shared" si="208"/>
        <v>310.15599822836992</v>
      </c>
      <c r="AR183" s="131">
        <f t="shared" si="209"/>
        <v>151.47153401850622</v>
      </c>
      <c r="AS183" s="131">
        <f t="shared" si="210"/>
        <v>36.353168164441492</v>
      </c>
      <c r="AT183" s="131">
        <f t="shared" si="211"/>
        <v>6.9244129837031414</v>
      </c>
      <c r="AU183" s="131">
        <f>SUM(AQ$146:AQ183)</f>
        <v>27635.438985447479</v>
      </c>
      <c r="AV183" s="131">
        <f>SUM(AR$146:AR183)</f>
        <v>13519.710929729943</v>
      </c>
      <c r="AW183" s="131">
        <f>SUM(AS$146:AS183)</f>
        <v>3311.6207087345497</v>
      </c>
      <c r="AX183" s="131">
        <f>SUM(AT$146:AT183)</f>
        <v>598.93247518783653</v>
      </c>
    </row>
    <row r="184" spans="10:50" x14ac:dyDescent="0.15">
      <c r="J184" s="27">
        <v>42</v>
      </c>
      <c r="K184" s="132">
        <f>基础状态预期!C190</f>
        <v>153.85863088955028</v>
      </c>
      <c r="L184" s="134">
        <f t="shared" si="192"/>
        <v>5</v>
      </c>
      <c r="M184" s="134">
        <f t="shared" si="193"/>
        <v>16</v>
      </c>
      <c r="N184" s="134">
        <f t="shared" si="194"/>
        <v>24</v>
      </c>
      <c r="O184" s="134">
        <f t="shared" si="195"/>
        <v>8</v>
      </c>
      <c r="P184" s="134">
        <f>IF(L184=0,0,求节点(战法升星!D$32:D$38,战法升星!$C$32:$C$38,MAX(AU184/C$5,1)))</f>
        <v>7</v>
      </c>
      <c r="Q184" s="134">
        <f>IF(M184=0,0,求节点(战法升星!E$32:E$38,战法升星!$C$32:$C$38,MAX(AV184/D$5,1)))</f>
        <v>7</v>
      </c>
      <c r="R184" s="134">
        <f>IF(N184=0,0,求节点(战法升星!F$32:F$38,战法升星!$C$32:$C$38,MAX(AW184/E$5,1)))</f>
        <v>7</v>
      </c>
      <c r="S184" s="134">
        <f>IF(O184=0,0,求节点(战法升星!G$32:G$38,战法升星!$C$32:$C$38,MAX(AX184/F$5,1)))</f>
        <v>7</v>
      </c>
      <c r="T184" s="134">
        <f>求节点(战法升星!$C$32:$C$38,战法升星!D$32:D$38,P184)</f>
        <v>64</v>
      </c>
      <c r="U184" s="134">
        <f>求节点(战法升星!$C$32:$C$38,战法升星!E$32:E$38,Q184)</f>
        <v>32</v>
      </c>
      <c r="V184" s="134">
        <f>求节点(战法升星!$C$32:$C$38,战法升星!F$32:F$38,R184)</f>
        <v>16</v>
      </c>
      <c r="W184" s="134">
        <f>求节点(战法升星!$C$32:$C$38,战法升星!G$32:G$38,S184)</f>
        <v>16</v>
      </c>
      <c r="X184" s="134">
        <f t="shared" si="196"/>
        <v>320</v>
      </c>
      <c r="Y184" s="134">
        <f t="shared" si="197"/>
        <v>512</v>
      </c>
      <c r="Z184" s="134">
        <f t="shared" si="198"/>
        <v>384</v>
      </c>
      <c r="AA184" s="134">
        <f t="shared" si="199"/>
        <v>128</v>
      </c>
      <c r="AB184" s="134">
        <f t="shared" si="200"/>
        <v>806848</v>
      </c>
      <c r="AC184" s="134">
        <f t="shared" si="201"/>
        <v>1.4067745662011201E-2</v>
      </c>
      <c r="AD184" s="22"/>
      <c r="AE184" s="22">
        <f t="shared" si="202"/>
        <v>551.72413793103453</v>
      </c>
      <c r="AF184" s="22">
        <f t="shared" si="203"/>
        <v>1706.6666666666667</v>
      </c>
      <c r="AG184" s="22">
        <f t="shared" si="204"/>
        <v>3200</v>
      </c>
      <c r="AH184" s="22" t="e">
        <f t="shared" si="205"/>
        <v>#DIV/0!</v>
      </c>
      <c r="AK184" s="131"/>
      <c r="AL184" s="131">
        <f>基础状态预期!D190</f>
        <v>32750</v>
      </c>
      <c r="AM184" s="152">
        <f>求节点(信息索引!$G$4:$G$163,信息索引!$BA$4:$BA$163,$AL184)*$AM$4</f>
        <v>11470892.627506442</v>
      </c>
      <c r="AN184" s="131">
        <f t="shared" si="206"/>
        <v>108026.24809941649</v>
      </c>
      <c r="AO184" s="123">
        <f t="shared" ref="AO184:AP184" si="233">AO139</f>
        <v>0</v>
      </c>
      <c r="AP184" s="123">
        <f t="shared" si="233"/>
        <v>1</v>
      </c>
      <c r="AQ184" s="131">
        <f t="shared" si="208"/>
        <v>263.18307676432084</v>
      </c>
      <c r="AR184" s="131">
        <f t="shared" si="209"/>
        <v>128.53127004769155</v>
      </c>
      <c r="AS184" s="131">
        <f t="shared" si="210"/>
        <v>30.847504811445972</v>
      </c>
      <c r="AT184" s="131">
        <f t="shared" si="211"/>
        <v>5.8757152021801859</v>
      </c>
      <c r="AU184" s="131">
        <f>SUM(AQ$146:AQ184)</f>
        <v>27898.622062211802</v>
      </c>
      <c r="AV184" s="131">
        <f>SUM(AR$146:AR184)</f>
        <v>13648.242199777635</v>
      </c>
      <c r="AW184" s="131">
        <f>SUM(AS$146:AS184)</f>
        <v>3342.4682135459957</v>
      </c>
      <c r="AX184" s="131">
        <f>SUM(AT$146:AT184)</f>
        <v>604.80819039001676</v>
      </c>
    </row>
    <row r="185" spans="10:50" x14ac:dyDescent="0.15">
      <c r="J185" s="27">
        <v>43</v>
      </c>
      <c r="AC185" s="22"/>
      <c r="AD185" s="22"/>
      <c r="AE185" s="22"/>
      <c r="AF185" s="22"/>
      <c r="AG185" s="22"/>
      <c r="AH185" s="22"/>
      <c r="AI185" s="22"/>
      <c r="AK185" s="38"/>
      <c r="AM185" s="38"/>
      <c r="AU185" s="38"/>
      <c r="AV185" s="38"/>
      <c r="AW185" s="38"/>
      <c r="AX185" s="38"/>
    </row>
    <row r="186" spans="10:50" x14ac:dyDescent="0.15">
      <c r="J186" s="27">
        <v>44</v>
      </c>
      <c r="AC186" s="22"/>
      <c r="AD186" s="22"/>
      <c r="AE186" s="22"/>
      <c r="AF186" s="22"/>
      <c r="AG186" s="22"/>
      <c r="AH186" s="22"/>
      <c r="AI186" s="22"/>
      <c r="AK186" s="38"/>
      <c r="AM186" s="38"/>
      <c r="AU186" s="38"/>
      <c r="AV186" s="38"/>
      <c r="AW186" s="38"/>
      <c r="AX186" s="38"/>
    </row>
    <row r="187" spans="10:50" x14ac:dyDescent="0.15">
      <c r="J187" s="27">
        <v>45</v>
      </c>
      <c r="AC187" s="22"/>
      <c r="AD187" s="22"/>
      <c r="AE187" s="22"/>
      <c r="AF187" s="22"/>
      <c r="AG187" s="22"/>
      <c r="AH187" s="22"/>
      <c r="AI187" s="22"/>
      <c r="AK187" s="38"/>
      <c r="AM187" s="38"/>
      <c r="AU187" s="38"/>
      <c r="AV187" s="38"/>
      <c r="AW187" s="38"/>
      <c r="AX187" s="38"/>
    </row>
    <row r="188" spans="10:50" x14ac:dyDescent="0.15">
      <c r="J188" s="27">
        <v>1</v>
      </c>
      <c r="AC188" s="22"/>
      <c r="AD188" s="22"/>
      <c r="AE188" s="22"/>
      <c r="AF188" s="22"/>
      <c r="AG188" s="22"/>
      <c r="AH188" s="22"/>
      <c r="AK188" s="19"/>
      <c r="AM188" s="19"/>
      <c r="AU188" s="19"/>
      <c r="AV188" s="19"/>
      <c r="AX188" s="19"/>
    </row>
    <row r="189" spans="10:50" x14ac:dyDescent="0.15">
      <c r="J189" s="27">
        <v>2</v>
      </c>
      <c r="K189" s="43" t="s">
        <v>96</v>
      </c>
      <c r="L189" s="174" t="s">
        <v>95</v>
      </c>
      <c r="M189" s="174"/>
      <c r="N189" s="174"/>
      <c r="O189" s="174"/>
      <c r="P189" s="168" t="s">
        <v>22</v>
      </c>
      <c r="Q189" s="169"/>
      <c r="R189" s="169"/>
      <c r="S189" s="170"/>
      <c r="T189" s="174" t="s">
        <v>116</v>
      </c>
      <c r="U189" s="174"/>
      <c r="V189" s="174"/>
      <c r="W189" s="174"/>
      <c r="X189" s="174" t="s">
        <v>117</v>
      </c>
      <c r="Y189" s="174"/>
      <c r="Z189" s="174"/>
      <c r="AA189" s="174"/>
      <c r="AB189" s="22"/>
      <c r="AC189" s="22"/>
      <c r="AD189" s="22"/>
      <c r="AE189" s="22"/>
      <c r="AF189" s="22"/>
      <c r="AG189" s="22"/>
      <c r="AH189" s="22"/>
      <c r="AI189" s="22"/>
      <c r="AK189" s="49"/>
      <c r="AM189" s="49"/>
      <c r="AO189" s="159" t="s">
        <v>171</v>
      </c>
      <c r="AP189" s="159"/>
      <c r="AQ189" s="159" t="s">
        <v>176</v>
      </c>
      <c r="AR189" s="159"/>
      <c r="AS189" s="159"/>
      <c r="AT189" s="159"/>
      <c r="AU189" s="159" t="s">
        <v>115</v>
      </c>
      <c r="AV189" s="159"/>
      <c r="AW189" s="159"/>
      <c r="AX189" s="159"/>
    </row>
    <row r="190" spans="10:50" x14ac:dyDescent="0.15">
      <c r="J190" s="27">
        <v>3</v>
      </c>
      <c r="K190" s="41" t="s">
        <v>161</v>
      </c>
      <c r="L190" s="41" t="s">
        <v>94</v>
      </c>
      <c r="M190" s="41" t="s">
        <v>93</v>
      </c>
      <c r="N190" s="41" t="s">
        <v>92</v>
      </c>
      <c r="O190" s="41" t="s">
        <v>184</v>
      </c>
      <c r="P190" s="48" t="s">
        <v>94</v>
      </c>
      <c r="Q190" s="48" t="s">
        <v>93</v>
      </c>
      <c r="R190" s="48" t="s">
        <v>92</v>
      </c>
      <c r="S190" s="48" t="s">
        <v>184</v>
      </c>
      <c r="T190" s="48" t="s">
        <v>94</v>
      </c>
      <c r="U190" s="48" t="s">
        <v>93</v>
      </c>
      <c r="V190" s="48" t="s">
        <v>92</v>
      </c>
      <c r="W190" s="48" t="s">
        <v>184</v>
      </c>
      <c r="X190" s="48" t="s">
        <v>94</v>
      </c>
      <c r="Y190" s="48" t="s">
        <v>93</v>
      </c>
      <c r="Z190" s="48" t="s">
        <v>92</v>
      </c>
      <c r="AA190" s="48" t="s">
        <v>184</v>
      </c>
      <c r="AB190" s="48" t="s">
        <v>101</v>
      </c>
      <c r="AC190" s="50" t="s">
        <v>90</v>
      </c>
      <c r="AD190" s="22"/>
      <c r="AF190" s="22"/>
      <c r="AG190" s="22"/>
      <c r="AH190" s="22"/>
      <c r="AI190" s="22"/>
      <c r="AK190" s="49"/>
      <c r="AL190" s="117" t="s">
        <v>175</v>
      </c>
      <c r="AM190" s="49" t="s">
        <v>114</v>
      </c>
      <c r="AN190" s="117" t="s">
        <v>172</v>
      </c>
      <c r="AO190" s="117" t="s">
        <v>173</v>
      </c>
      <c r="AP190" s="117" t="s">
        <v>174</v>
      </c>
      <c r="AQ190" s="117" t="s">
        <v>29</v>
      </c>
      <c r="AR190" s="117" t="s">
        <v>30</v>
      </c>
      <c r="AS190" s="117" t="s">
        <v>31</v>
      </c>
      <c r="AT190" s="117" t="s">
        <v>184</v>
      </c>
      <c r="AU190" s="117" t="s">
        <v>29</v>
      </c>
      <c r="AV190" s="117" t="s">
        <v>30</v>
      </c>
      <c r="AW190" s="117" t="s">
        <v>31</v>
      </c>
      <c r="AX190" s="117" t="s">
        <v>184</v>
      </c>
    </row>
    <row r="191" spans="10:50" x14ac:dyDescent="0.15">
      <c r="J191" s="27">
        <v>4</v>
      </c>
      <c r="K191" s="62">
        <f>基础状态预期!C197</f>
        <v>10.040470049930473</v>
      </c>
      <c r="L191" s="64">
        <f t="shared" ref="L191:L206" si="234">MIN(ROUND(AU191,0),C$5)</f>
        <v>5</v>
      </c>
      <c r="M191" s="64">
        <f t="shared" ref="M191:M206" si="235">MIN(ROUND(AV191,0),D$5)</f>
        <v>12</v>
      </c>
      <c r="N191" s="64">
        <f t="shared" ref="N191:N206" si="236">MIN(ROUND(AW191,0),E$5)</f>
        <v>5</v>
      </c>
      <c r="O191" s="64">
        <f t="shared" ref="O191:O206" si="237">MIN(ROUND(AX191,0),F$5)</f>
        <v>0</v>
      </c>
      <c r="P191" s="64">
        <f>IF(L191=0,0,求节点(战法升星!D$32:D$38,战法升星!$C$32:$C$38,MAX(AU191/C$5,1)))</f>
        <v>3.130630349867602</v>
      </c>
      <c r="Q191" s="64">
        <f>IF(M191=0,0,求节点(战法升星!E$32:E$38,战法升星!$C$32:$C$38,MAX(AV191/D$5,1)))</f>
        <v>2</v>
      </c>
      <c r="R191" s="64">
        <f>IF(N191=0,0,求节点(战法升星!F$32:F$38,战法升星!$C$32:$C$38,MAX(AW191/E$5,1)))</f>
        <v>3</v>
      </c>
      <c r="S191" s="64">
        <f>IF(O191=0,0,求节点(战法升星!G$32:G$38,战法升星!$C$32:$C$38,MAX(AX191/F$5,1)))</f>
        <v>0</v>
      </c>
      <c r="T191" s="64">
        <f>求节点(战法升星!$C$32:$C$38,战法升星!D$32:D$38,P191)</f>
        <v>4.5225213994704081</v>
      </c>
      <c r="U191" s="64">
        <f>求节点(战法升星!$C$32:$C$38,战法升星!E$32:E$38,Q191)</f>
        <v>1</v>
      </c>
      <c r="V191" s="64">
        <f>求节点(战法升星!$C$32:$C$38,战法升星!F$32:F$38,R191)</f>
        <v>1</v>
      </c>
      <c r="W191" s="64">
        <f>求节点(战法升星!$C$32:$C$38,战法升星!G$32:G$38,S191)</f>
        <v>0</v>
      </c>
      <c r="X191" s="64">
        <f>IF(L191=0,0,同名需求(L191,T191,C$5))</f>
        <v>22.612606997352039</v>
      </c>
      <c r="Y191" s="64">
        <f>IF(M191=0,0,同名需求(M191,U191,D$5))</f>
        <v>12</v>
      </c>
      <c r="Z191" s="64">
        <f>IF(N191=0,0,同名需求(N191,V191,E$5))</f>
        <v>5</v>
      </c>
      <c r="AA191" s="64">
        <f>IF(O191=0,0,同名需求(O191,W191,F$5))</f>
        <v>0</v>
      </c>
      <c r="AB191" s="120">
        <f>MAX(X191/C$4,Y191/D$4,Z191/E$4)*$C$7</f>
        <v>10505.833333333334</v>
      </c>
      <c r="AC191" s="110">
        <f>AB191/AM191*$AM$4</f>
        <v>0.21374507299840848</v>
      </c>
      <c r="AD191" s="22"/>
      <c r="AE191" s="22">
        <f>X191/C$4</f>
        <v>38.987253443710415</v>
      </c>
      <c r="AF191" s="22">
        <f t="shared" ref="AF191:AF206" si="238">Y191/D$4</f>
        <v>40</v>
      </c>
      <c r="AG191" s="22">
        <f t="shared" ref="AG191:AG206" si="239">Z191/E$4</f>
        <v>41.666666666666671</v>
      </c>
      <c r="AH191" s="22" t="e">
        <f t="shared" ref="AH191:AH206" si="240">AA191/F$4</f>
        <v>#DIV/0!</v>
      </c>
      <c r="AK191" s="63"/>
      <c r="AL191" s="117">
        <f>基础状态预期!D197</f>
        <v>0.27500000000000002</v>
      </c>
      <c r="AM191" s="152">
        <f>求节点(信息索引!$H$4:$H$163,信息索引!$BB$4:$BB$163,$AL191)*$AM$4</f>
        <v>9830.2460832971428</v>
      </c>
      <c r="AN191" s="117">
        <f>AM191</f>
        <v>9830.2460832971428</v>
      </c>
      <c r="AO191" s="123">
        <f t="shared" ref="AO191:AP206" si="241">AO146</f>
        <v>1</v>
      </c>
      <c r="AP191" s="123">
        <f t="shared" si="241"/>
        <v>0</v>
      </c>
      <c r="AQ191" s="117">
        <f>$AN191*($AO191*C$4+$AP191*C$23)/$C$7</f>
        <v>22.612606997352039</v>
      </c>
      <c r="AR191" s="117">
        <f t="shared" ref="AR191:AR206" si="242">$AN191*($AO191*D$4+$AP191*D$23)/$C$7</f>
        <v>11.696176033113124</v>
      </c>
      <c r="AS191" s="117">
        <f t="shared" ref="AS191:AS206" si="243">$AN191*($AO191*E$4+$AP191*E$23)/$C$7</f>
        <v>4.6784704132452495</v>
      </c>
      <c r="AT191" s="117">
        <f t="shared" ref="AT191:AT206" si="244">$AN191*($AO191*F$4+$AP191*F$23)/$C$7</f>
        <v>0</v>
      </c>
      <c r="AU191" s="117">
        <f>SUM(AQ$191:AQ191)</f>
        <v>22.612606997352039</v>
      </c>
      <c r="AV191" s="117">
        <f>SUM(AR$191:AR191)</f>
        <v>11.696176033113124</v>
      </c>
      <c r="AW191" s="117">
        <f>SUM(AS$191:AS191)</f>
        <v>4.6784704132452495</v>
      </c>
      <c r="AX191" s="117">
        <f>SUM(AT$191:AT191)</f>
        <v>0</v>
      </c>
    </row>
    <row r="192" spans="10:50" x14ac:dyDescent="0.15">
      <c r="J192" s="27">
        <v>5</v>
      </c>
      <c r="K192" s="62">
        <f>基础状态预期!C198</f>
        <v>19.288856680060892</v>
      </c>
      <c r="L192" s="64">
        <f t="shared" si="234"/>
        <v>5</v>
      </c>
      <c r="M192" s="64">
        <f t="shared" si="235"/>
        <v>16</v>
      </c>
      <c r="N192" s="64">
        <f t="shared" si="236"/>
        <v>14</v>
      </c>
      <c r="O192" s="64">
        <f t="shared" si="237"/>
        <v>0</v>
      </c>
      <c r="P192" s="64">
        <f>IF(L192=0,0,求节点(战法升星!D$32:D$38,战法升星!$C$32:$C$38,MAX(AU192/C$5,1)))</f>
        <v>4.6959455248014033</v>
      </c>
      <c r="Q192" s="64">
        <f>IF(M192=0,0,求节点(战法升星!E$32:E$38,战法升星!$C$32:$C$38,MAX(AV192/D$5,1)))</f>
        <v>3.0965165031043558</v>
      </c>
      <c r="R192" s="64">
        <f>IF(N192=0,0,求节点(战法升星!F$32:F$38,战法升星!$C$32:$C$38,MAX(AW192/E$5,1)))</f>
        <v>3</v>
      </c>
      <c r="S192" s="64">
        <f>IF(O192=0,0,求节点(战法升星!G$32:G$38,战法升星!$C$32:$C$38,MAX(AX192/F$5,1)))</f>
        <v>0</v>
      </c>
      <c r="T192" s="64">
        <f>求节点(战法升星!$C$32:$C$38,战法升星!D$32:D$38,P192)</f>
        <v>13.567564198411226</v>
      </c>
      <c r="U192" s="64">
        <f>求节点(战法升星!$C$32:$C$38,战法升星!E$32:E$38,Q192)</f>
        <v>2.1930330062087116</v>
      </c>
      <c r="V192" s="64">
        <f>求节点(战法升星!$C$32:$C$38,战法升星!F$32:F$38,R192)</f>
        <v>1</v>
      </c>
      <c r="W192" s="64">
        <f>求节点(战法升星!$C$32:$C$38,战法升星!G$32:G$38,S192)</f>
        <v>0</v>
      </c>
      <c r="X192" s="64">
        <f t="shared" ref="X192:X206" si="245">IF(L192=0,0,同名需求(L192,T192,C$5))</f>
        <v>67.837820992056123</v>
      </c>
      <c r="Y192" s="64">
        <f t="shared" ref="Y192:Y206" si="246">IF(M192=0,0,同名需求(M192,U192,D$5))</f>
        <v>35.088528099339385</v>
      </c>
      <c r="Z192" s="64">
        <f t="shared" ref="Z192:Z206" si="247">IF(N192=0,0,同名需求(N192,V192,E$5))</f>
        <v>14</v>
      </c>
      <c r="AA192" s="64">
        <f t="shared" ref="AA192:AA206" si="248">IF(O192=0,0,同名需求(O192,W192,F$5))</f>
        <v>0</v>
      </c>
      <c r="AB192" s="120">
        <f t="shared" ref="AB192:AB206" si="249">MAX(X192/C$4,Y192/D$4,Z192/E$4)*$C$7</f>
        <v>29490.738249891441</v>
      </c>
      <c r="AC192" s="110">
        <f t="shared" ref="AC192:AC206" si="250">AB192/AM192*$AM$4</f>
        <v>0.20000000000000007</v>
      </c>
      <c r="AD192" s="22"/>
      <c r="AE192" s="22">
        <f t="shared" ref="AE192:AE206" si="251">X192/C$4</f>
        <v>116.96176033113126</v>
      </c>
      <c r="AF192" s="22">
        <f t="shared" si="238"/>
        <v>116.96176033113129</v>
      </c>
      <c r="AG192" s="22">
        <f t="shared" si="239"/>
        <v>116.66666666666667</v>
      </c>
      <c r="AH192" s="22" t="e">
        <f t="shared" si="240"/>
        <v>#DIV/0!</v>
      </c>
      <c r="AK192" s="63"/>
      <c r="AL192" s="117">
        <f>基础状态预期!D198</f>
        <v>0.82500000000000007</v>
      </c>
      <c r="AM192" s="152">
        <f>求节点(信息索引!$H$4:$H$163,信息索引!$BB$4:$BB$163,$AL192)*$AM$4</f>
        <v>29490.738249891434</v>
      </c>
      <c r="AN192" s="117">
        <f>AM192-AM191</f>
        <v>19660.492166594289</v>
      </c>
      <c r="AO192" s="123">
        <f t="shared" si="241"/>
        <v>1</v>
      </c>
      <c r="AP192" s="123">
        <f t="shared" si="241"/>
        <v>0</v>
      </c>
      <c r="AQ192" s="117">
        <f t="shared" ref="AQ192:AQ206" si="252">$AN192*($AO192*C$4+$AP192*C$23)/$C$7</f>
        <v>45.225213994704085</v>
      </c>
      <c r="AR192" s="117">
        <f t="shared" si="242"/>
        <v>23.392352066226252</v>
      </c>
      <c r="AS192" s="117">
        <f t="shared" si="243"/>
        <v>9.3569408264905007</v>
      </c>
      <c r="AT192" s="117">
        <f t="shared" si="244"/>
        <v>0</v>
      </c>
      <c r="AU192" s="117">
        <f>SUM(AQ$191:AQ192)</f>
        <v>67.837820992056123</v>
      </c>
      <c r="AV192" s="117">
        <f>SUM(AR$191:AR192)</f>
        <v>35.088528099339378</v>
      </c>
      <c r="AW192" s="117">
        <f>SUM(AS$191:AS192)</f>
        <v>14.035411239735751</v>
      </c>
      <c r="AX192" s="117">
        <f>SUM(AT$191:AT192)</f>
        <v>0</v>
      </c>
    </row>
    <row r="193" spans="10:50" x14ac:dyDescent="0.15">
      <c r="J193" s="27">
        <v>6</v>
      </c>
      <c r="K193" s="62">
        <f>基础状态预期!C199</f>
        <v>27.144641112884834</v>
      </c>
      <c r="L193" s="64">
        <f t="shared" si="234"/>
        <v>5</v>
      </c>
      <c r="M193" s="64">
        <f t="shared" si="235"/>
        <v>16</v>
      </c>
      <c r="N193" s="64">
        <f t="shared" si="236"/>
        <v>23</v>
      </c>
      <c r="O193" s="64">
        <f t="shared" si="237"/>
        <v>0</v>
      </c>
      <c r="P193" s="64">
        <f>IF(L193=0,0,求节点(战法升星!D$32:D$38,战法升星!$C$32:$C$38,MAX(AU193/C$5,1)))</f>
        <v>5.388508263673697</v>
      </c>
      <c r="Q193" s="64">
        <f>IF(M193=0,0,求节点(战法升星!E$32:E$38,战法升星!$C$32:$C$38,MAX(AV193/D$5,1)))</f>
        <v>3.7954848237159875</v>
      </c>
      <c r="R193" s="64">
        <f>IF(N193=0,0,求节点(战法升星!F$32:F$38,战法升星!$C$32:$C$38,MAX(AW193/E$5,1)))</f>
        <v>3</v>
      </c>
      <c r="S193" s="64">
        <f>IF(O193=0,0,求节点(战法升星!G$32:G$38,战法升星!$C$32:$C$38,MAX(AX193/F$5,1)))</f>
        <v>0</v>
      </c>
      <c r="T193" s="64">
        <f>求节点(战法升星!$C$32:$C$38,战法升星!D$32:D$38,P193)</f>
        <v>22.216132218779151</v>
      </c>
      <c r="U193" s="64">
        <f>求节点(战法升星!$C$32:$C$38,战法升星!E$32:E$38,Q193)</f>
        <v>3.590969647431975</v>
      </c>
      <c r="V193" s="64">
        <f>求节点(战法升星!$C$32:$C$38,战法升星!F$32:F$38,R193)</f>
        <v>1</v>
      </c>
      <c r="W193" s="64">
        <f>求节点(战法升星!$C$32:$C$38,战法升星!G$32:G$38,S193)</f>
        <v>0</v>
      </c>
      <c r="X193" s="64">
        <f t="shared" si="245"/>
        <v>111.08066109389576</v>
      </c>
      <c r="Y193" s="64">
        <f t="shared" si="246"/>
        <v>57.4555143589116</v>
      </c>
      <c r="Z193" s="64">
        <f t="shared" si="247"/>
        <v>23</v>
      </c>
      <c r="AA193" s="64">
        <f t="shared" si="248"/>
        <v>0</v>
      </c>
      <c r="AB193" s="120">
        <f t="shared" si="249"/>
        <v>48326.833333333336</v>
      </c>
      <c r="AC193" s="110">
        <f t="shared" si="250"/>
        <v>0.20015485246833059</v>
      </c>
      <c r="AD193" s="22"/>
      <c r="AE193" s="22">
        <f t="shared" si="251"/>
        <v>191.51838119637202</v>
      </c>
      <c r="AF193" s="22">
        <f t="shared" si="238"/>
        <v>191.51838119637202</v>
      </c>
      <c r="AG193" s="22">
        <f t="shared" si="239"/>
        <v>191.66666666666669</v>
      </c>
      <c r="AH193" s="22" t="e">
        <f t="shared" si="240"/>
        <v>#DIV/0!</v>
      </c>
      <c r="AK193" s="63"/>
      <c r="AL193" s="117">
        <f>基础状态预期!D199</f>
        <v>1.6500000000000001</v>
      </c>
      <c r="AM193" s="152">
        <f>求节点(信息索引!$H$4:$H$163,信息索引!$BB$4:$BB$163,$AL193)*$AM$4</f>
        <v>48289.444634853236</v>
      </c>
      <c r="AN193" s="117">
        <f t="shared" ref="AN193:AN206" si="253">AM193-AM192</f>
        <v>18798.706384961803</v>
      </c>
      <c r="AO193" s="123">
        <f t="shared" si="241"/>
        <v>1</v>
      </c>
      <c r="AP193" s="123">
        <f t="shared" si="241"/>
        <v>0</v>
      </c>
      <c r="AQ193" s="117">
        <f t="shared" si="252"/>
        <v>43.242840101839633</v>
      </c>
      <c r="AR193" s="117">
        <f t="shared" si="242"/>
        <v>22.366986259572226</v>
      </c>
      <c r="AS193" s="117">
        <f t="shared" si="243"/>
        <v>8.9467945038288885</v>
      </c>
      <c r="AT193" s="117">
        <f t="shared" si="244"/>
        <v>0</v>
      </c>
      <c r="AU193" s="117">
        <f>SUM(AQ$191:AQ193)</f>
        <v>111.08066109389576</v>
      </c>
      <c r="AV193" s="117">
        <f>SUM(AR$191:AR193)</f>
        <v>57.4555143589116</v>
      </c>
      <c r="AW193" s="117">
        <f>SUM(AS$191:AS193)</f>
        <v>22.982205743564641</v>
      </c>
      <c r="AX193" s="117">
        <f>SUM(AT$191:AT193)</f>
        <v>0</v>
      </c>
    </row>
    <row r="194" spans="10:50" x14ac:dyDescent="0.15">
      <c r="J194" s="27">
        <v>7</v>
      </c>
      <c r="K194" s="62">
        <f>基础状态预期!C200</f>
        <v>33.399598377161809</v>
      </c>
      <c r="L194" s="64">
        <f t="shared" si="234"/>
        <v>5</v>
      </c>
      <c r="M194" s="64">
        <f t="shared" si="235"/>
        <v>16</v>
      </c>
      <c r="N194" s="64">
        <f t="shared" si="236"/>
        <v>24</v>
      </c>
      <c r="O194" s="64">
        <f t="shared" si="237"/>
        <v>0</v>
      </c>
      <c r="P194" s="64">
        <f>IF(L194=0,0,求节点(战法升星!D$32:D$38,战法升星!$C$32:$C$38,MAX(AU194/C$5,1)))</f>
        <v>5.9988601716328738</v>
      </c>
      <c r="Q194" s="64">
        <f>IF(M194=0,0,求节点(战法升星!E$32:E$38,战法升星!$C$32:$C$38,MAX(AV194/D$5,1)))</f>
        <v>4.2923664902798748</v>
      </c>
      <c r="R194" s="64">
        <f>IF(N194=0,0,求节点(战法升星!F$32:F$38,战法升星!$C$32:$C$38,MAX(AW194/E$5,1)))</f>
        <v>3.3785242562985331</v>
      </c>
      <c r="S194" s="64">
        <f>IF(O194=0,0,求节点(战法升星!G$32:G$38,战法升星!$C$32:$C$38,MAX(AX194/F$5,1)))</f>
        <v>0</v>
      </c>
      <c r="T194" s="64">
        <f>求节点(战法升星!$C$32:$C$38,战法升星!D$32:D$38,P194)</f>
        <v>31.98176274612598</v>
      </c>
      <c r="U194" s="64">
        <f>求节点(战法升星!$C$32:$C$38,战法升星!E$32:E$38,Q194)</f>
        <v>5.1694659611194993</v>
      </c>
      <c r="V194" s="64">
        <f>求节点(战法升星!$C$32:$C$38,战法升星!F$32:F$38,R194)</f>
        <v>1.3785242562985331</v>
      </c>
      <c r="W194" s="64">
        <f>求节点(战法升星!$C$32:$C$38,战法升星!G$32:G$38,S194)</f>
        <v>0</v>
      </c>
      <c r="X194" s="64">
        <f t="shared" si="245"/>
        <v>159.9088137306299</v>
      </c>
      <c r="Y194" s="64">
        <f t="shared" si="246"/>
        <v>82.711455377911989</v>
      </c>
      <c r="Z194" s="64">
        <f t="shared" si="247"/>
        <v>33.084582151164796</v>
      </c>
      <c r="AA194" s="64">
        <f t="shared" si="248"/>
        <v>0</v>
      </c>
      <c r="AB194" s="120">
        <f t="shared" si="249"/>
        <v>69516.221196622457</v>
      </c>
      <c r="AC194" s="110">
        <f t="shared" si="250"/>
        <v>0.20000000000000007</v>
      </c>
      <c r="AD194" s="22"/>
      <c r="AE194" s="22">
        <f t="shared" si="251"/>
        <v>275.70485125970674</v>
      </c>
      <c r="AF194" s="22">
        <f t="shared" si="238"/>
        <v>275.70485125970663</v>
      </c>
      <c r="AG194" s="22">
        <f t="shared" si="239"/>
        <v>275.70485125970663</v>
      </c>
      <c r="AH194" s="22" t="e">
        <f t="shared" si="240"/>
        <v>#DIV/0!</v>
      </c>
      <c r="AK194" s="63"/>
      <c r="AL194" s="117">
        <f>基础状态预期!D200</f>
        <v>2.75</v>
      </c>
      <c r="AM194" s="152">
        <f>求节点(信息索引!$H$4:$H$163,信息索引!$BB$4:$BB$163,$AL194)*$AM$4</f>
        <v>69516.221196622442</v>
      </c>
      <c r="AN194" s="117">
        <f t="shared" si="253"/>
        <v>21226.776561769206</v>
      </c>
      <c r="AO194" s="123">
        <f t="shared" si="241"/>
        <v>1</v>
      </c>
      <c r="AP194" s="123">
        <f t="shared" si="241"/>
        <v>0</v>
      </c>
      <c r="AQ194" s="117">
        <f t="shared" si="252"/>
        <v>48.828152636734117</v>
      </c>
      <c r="AR194" s="117">
        <f t="shared" si="242"/>
        <v>25.255941019000403</v>
      </c>
      <c r="AS194" s="117">
        <f t="shared" si="243"/>
        <v>10.102376407600161</v>
      </c>
      <c r="AT194" s="117">
        <f t="shared" si="244"/>
        <v>0</v>
      </c>
      <c r="AU194" s="117">
        <f>SUM(AQ$191:AQ194)</f>
        <v>159.90881373062987</v>
      </c>
      <c r="AV194" s="117">
        <f>SUM(AR$191:AR194)</f>
        <v>82.711455377912003</v>
      </c>
      <c r="AW194" s="117">
        <f>SUM(AS$191:AS194)</f>
        <v>33.084582151164803</v>
      </c>
      <c r="AX194" s="117">
        <f>SUM(AT$191:AT194)</f>
        <v>0</v>
      </c>
    </row>
    <row r="195" spans="10:50" x14ac:dyDescent="0.15">
      <c r="J195" s="27">
        <v>8</v>
      </c>
      <c r="K195" s="62">
        <f>基础状态预期!C201</f>
        <v>38.848984787984186</v>
      </c>
      <c r="L195" s="64">
        <f t="shared" si="234"/>
        <v>5</v>
      </c>
      <c r="M195" s="64">
        <f t="shared" si="235"/>
        <v>16</v>
      </c>
      <c r="N195" s="64">
        <f t="shared" si="236"/>
        <v>24</v>
      </c>
      <c r="O195" s="64">
        <f t="shared" si="237"/>
        <v>0</v>
      </c>
      <c r="P195" s="64">
        <f>IF(L195=0,0,求节点(战法升星!D$32:D$38,战法升星!$C$32:$C$38,MAX(AU195/C$5,1)))</f>
        <v>6.3809000282909221</v>
      </c>
      <c r="Q195" s="64">
        <f>IF(M195=0,0,求节点(战法升星!E$32:E$38,战法升星!$C$32:$C$38,MAX(AV195/D$5,1)))</f>
        <v>4.7856465883072268</v>
      </c>
      <c r="R195" s="64">
        <f>IF(N195=0,0,求节点(战法升星!F$32:F$38,战法升星!$C$32:$C$38,MAX(AW195/E$5,1)))</f>
        <v>3.9046896941943752</v>
      </c>
      <c r="S195" s="64">
        <f>IF(O195=0,0,求节点(战法升星!G$32:G$38,战法升星!$C$32:$C$38,MAX(AX195/F$5,1)))</f>
        <v>0</v>
      </c>
      <c r="T195" s="64">
        <f>求节点(战法升星!$C$32:$C$38,战法升星!D$32:D$38,P195)</f>
        <v>44.188800905309506</v>
      </c>
      <c r="U195" s="64">
        <f>求节点(战法升星!$C$32:$C$38,战法升星!E$32:E$38,Q195)</f>
        <v>7.1425863532289071</v>
      </c>
      <c r="V195" s="64">
        <f>求节点(战法升星!$C$32:$C$38,战法升星!F$32:F$38,R195)</f>
        <v>1.9046896941943752</v>
      </c>
      <c r="W195" s="64">
        <f>求节点(战法升星!$C$32:$C$38,战法升星!G$32:G$38,S195)</f>
        <v>0</v>
      </c>
      <c r="X195" s="64">
        <f t="shared" si="245"/>
        <v>220.94400452654753</v>
      </c>
      <c r="Y195" s="64">
        <f t="shared" si="246"/>
        <v>114.28138165166251</v>
      </c>
      <c r="Z195" s="64">
        <f t="shared" si="247"/>
        <v>45.712552660665004</v>
      </c>
      <c r="AA195" s="64">
        <f t="shared" si="248"/>
        <v>0</v>
      </c>
      <c r="AB195" s="120">
        <f t="shared" si="249"/>
        <v>96049.69189883396</v>
      </c>
      <c r="AC195" s="110">
        <f t="shared" si="250"/>
        <v>0.2</v>
      </c>
      <c r="AD195" s="22"/>
      <c r="AE195" s="22">
        <f t="shared" si="251"/>
        <v>380.93793883887508</v>
      </c>
      <c r="AF195" s="22">
        <f t="shared" si="238"/>
        <v>380.93793883887508</v>
      </c>
      <c r="AG195" s="22">
        <f t="shared" si="239"/>
        <v>380.93793883887503</v>
      </c>
      <c r="AH195" s="22" t="e">
        <f t="shared" si="240"/>
        <v>#DIV/0!</v>
      </c>
      <c r="AK195" s="63"/>
      <c r="AL195" s="117">
        <f>基础状态预期!D201</f>
        <v>4.125</v>
      </c>
      <c r="AM195" s="152">
        <f>求节点(信息索引!$H$4:$H$163,信息索引!$BB$4:$BB$163,$AL195)*$AM$4</f>
        <v>96049.69189883396</v>
      </c>
      <c r="AN195" s="117">
        <f t="shared" si="253"/>
        <v>26533.470702211518</v>
      </c>
      <c r="AO195" s="123">
        <f t="shared" si="241"/>
        <v>1</v>
      </c>
      <c r="AP195" s="123">
        <f t="shared" si="241"/>
        <v>0</v>
      </c>
      <c r="AQ195" s="117">
        <f t="shared" si="252"/>
        <v>61.035190795917664</v>
      </c>
      <c r="AR195" s="117">
        <f t="shared" si="242"/>
        <v>31.569926273750518</v>
      </c>
      <c r="AS195" s="117">
        <f t="shared" si="243"/>
        <v>12.627970509500207</v>
      </c>
      <c r="AT195" s="117">
        <f t="shared" si="244"/>
        <v>0</v>
      </c>
      <c r="AU195" s="117">
        <f>SUM(AQ$191:AQ195)</f>
        <v>220.94400452654753</v>
      </c>
      <c r="AV195" s="117">
        <f>SUM(AR$191:AR195)</f>
        <v>114.28138165166251</v>
      </c>
      <c r="AW195" s="117">
        <f>SUM(AS$191:AS195)</f>
        <v>45.712552660665011</v>
      </c>
      <c r="AX195" s="117">
        <f>SUM(AT$191:AT195)</f>
        <v>0</v>
      </c>
    </row>
    <row r="196" spans="10:50" x14ac:dyDescent="0.15">
      <c r="J196" s="27">
        <v>9</v>
      </c>
      <c r="K196" s="62">
        <f>基础状态预期!C202</f>
        <v>42.643360270022924</v>
      </c>
      <c r="L196" s="64">
        <f t="shared" si="234"/>
        <v>5</v>
      </c>
      <c r="M196" s="64">
        <f t="shared" si="235"/>
        <v>16</v>
      </c>
      <c r="N196" s="64">
        <f t="shared" si="236"/>
        <v>24</v>
      </c>
      <c r="O196" s="64">
        <f t="shared" si="237"/>
        <v>0</v>
      </c>
      <c r="P196" s="64">
        <f>IF(L196=0,0,求节点(战法升星!D$32:D$38,战法升星!$C$32:$C$38,MAX(AU196/C$5,1)))</f>
        <v>6.7623699707654072</v>
      </c>
      <c r="Q196" s="64">
        <f>IF(M196=0,0,求节点(战法升星!E$32:E$38,战法升星!$C$32:$C$38,MAX(AV196/D$5,1)))</f>
        <v>5.1394633431672894</v>
      </c>
      <c r="R196" s="64">
        <f>IF(N196=0,0,求节点(战法升星!F$32:F$38,战法升星!$C$32:$C$38,MAX(AW196/E$5,1)))</f>
        <v>4.2154275660451086</v>
      </c>
      <c r="S196" s="64">
        <f>IF(O196=0,0,求节点(战法升星!G$32:G$38,战法升星!$C$32:$C$38,MAX(AX196/F$5,1)))</f>
        <v>0</v>
      </c>
      <c r="T196" s="64">
        <f>求节点(战法升星!$C$32:$C$38,战法升星!D$32:D$38,P196)</f>
        <v>56.395839064493032</v>
      </c>
      <c r="U196" s="64">
        <f>求节点(战法升星!$C$32:$C$38,战法升星!E$32:E$38,Q196)</f>
        <v>9.1157067453383149</v>
      </c>
      <c r="V196" s="64">
        <f>求节点(战法升星!$C$32:$C$38,战法升星!F$32:F$38,R196)</f>
        <v>2.4308551320902172</v>
      </c>
      <c r="W196" s="64">
        <f>求节点(战法升星!$C$32:$C$38,战法升星!G$32:G$38,S196)</f>
        <v>0</v>
      </c>
      <c r="X196" s="64">
        <f t="shared" si="245"/>
        <v>281.97919532246516</v>
      </c>
      <c r="Y196" s="64">
        <f t="shared" si="246"/>
        <v>145.85130792541304</v>
      </c>
      <c r="Z196" s="64">
        <f t="shared" si="247"/>
        <v>58.340523170165213</v>
      </c>
      <c r="AA196" s="64">
        <f t="shared" si="248"/>
        <v>0</v>
      </c>
      <c r="AB196" s="120">
        <f t="shared" si="249"/>
        <v>122583.16260104548</v>
      </c>
      <c r="AC196" s="110">
        <f t="shared" si="250"/>
        <v>0.20000000000000007</v>
      </c>
      <c r="AD196" s="22"/>
      <c r="AE196" s="22">
        <f t="shared" si="251"/>
        <v>486.17102641804343</v>
      </c>
      <c r="AF196" s="22">
        <f t="shared" si="238"/>
        <v>486.17102641804348</v>
      </c>
      <c r="AG196" s="22">
        <f t="shared" si="239"/>
        <v>486.17102641804348</v>
      </c>
      <c r="AH196" s="22" t="e">
        <f t="shared" si="240"/>
        <v>#DIV/0!</v>
      </c>
      <c r="AK196" s="63"/>
      <c r="AL196" s="117">
        <f>基础状态预期!D202</f>
        <v>5.5</v>
      </c>
      <c r="AM196" s="152">
        <f>求节点(信息索引!$H$4:$H$163,信息索引!$BB$4:$BB$163,$AL196)*$AM$4</f>
        <v>122583.16260104545</v>
      </c>
      <c r="AN196" s="117">
        <f t="shared" si="253"/>
        <v>26533.470702211489</v>
      </c>
      <c r="AO196" s="123">
        <f t="shared" si="241"/>
        <v>1</v>
      </c>
      <c r="AP196" s="123">
        <f t="shared" si="241"/>
        <v>0</v>
      </c>
      <c r="AQ196" s="117">
        <f t="shared" si="252"/>
        <v>61.0351907959176</v>
      </c>
      <c r="AR196" s="117">
        <f t="shared" si="242"/>
        <v>31.569926273750486</v>
      </c>
      <c r="AS196" s="117">
        <f t="shared" si="243"/>
        <v>12.627970509500193</v>
      </c>
      <c r="AT196" s="117">
        <f t="shared" si="244"/>
        <v>0</v>
      </c>
      <c r="AU196" s="117">
        <f>SUM(AQ$191:AQ196)</f>
        <v>281.9791953224651</v>
      </c>
      <c r="AV196" s="117">
        <f>SUM(AR$191:AR196)</f>
        <v>145.85130792541301</v>
      </c>
      <c r="AW196" s="117">
        <f>SUM(AS$191:AS196)</f>
        <v>58.340523170165206</v>
      </c>
      <c r="AX196" s="117">
        <f>SUM(AT$191:AT196)</f>
        <v>0</v>
      </c>
    </row>
    <row r="197" spans="10:50" x14ac:dyDescent="0.15">
      <c r="J197" s="27">
        <v>10</v>
      </c>
      <c r="K197" s="62">
        <f>基础状态预期!C203</f>
        <v>48.493134765265182</v>
      </c>
      <c r="L197" s="64">
        <f t="shared" si="234"/>
        <v>5</v>
      </c>
      <c r="M197" s="64">
        <f t="shared" si="235"/>
        <v>16</v>
      </c>
      <c r="N197" s="64">
        <f t="shared" si="236"/>
        <v>24</v>
      </c>
      <c r="O197" s="64">
        <f t="shared" si="237"/>
        <v>0</v>
      </c>
      <c r="P197" s="64">
        <f>IF(L197=0,0,求节点(战法升星!D$32:D$38,战法升星!$C$32:$C$38,MAX(AU197/C$5,1)))</f>
        <v>7</v>
      </c>
      <c r="Q197" s="64">
        <f>IF(M197=0,0,求节点(战法升星!E$32:E$38,战法升星!$C$32:$C$38,MAX(AV197/D$5,1)))</f>
        <v>5.6108752009053573</v>
      </c>
      <c r="R197" s="64">
        <f>IF(N197=0,0,求节点(战法升星!F$32:F$38,战法升星!$C$32:$C$38,MAX(AW197/E$5,1)))</f>
        <v>4.7182668809657144</v>
      </c>
      <c r="S197" s="64">
        <f>IF(O197=0,0,求节点(战法升星!G$32:G$38,战法升星!$C$32:$C$38,MAX(AX197/F$5,1)))</f>
        <v>0</v>
      </c>
      <c r="T197" s="64">
        <f>求节点(战法升星!$C$32:$C$38,战法升星!D$32:D$38,P197)</f>
        <v>64</v>
      </c>
      <c r="U197" s="64">
        <f>求节点(战法升星!$C$32:$C$38,战法升星!E$32:E$38,Q197)</f>
        <v>12.887001607242858</v>
      </c>
      <c r="V197" s="64">
        <f>求节点(战法升星!$C$32:$C$38,战法升星!F$32:F$38,R197)</f>
        <v>3.4365337619314289</v>
      </c>
      <c r="W197" s="64">
        <f>求节点(战法升星!$C$32:$C$38,战法升星!G$32:G$38,S197)</f>
        <v>0</v>
      </c>
      <c r="X197" s="64">
        <f t="shared" si="245"/>
        <v>320</v>
      </c>
      <c r="Y197" s="64">
        <f t="shared" si="246"/>
        <v>206.19202571588573</v>
      </c>
      <c r="Z197" s="64">
        <f t="shared" si="247"/>
        <v>82.476810286354294</v>
      </c>
      <c r="AA197" s="64">
        <f t="shared" si="248"/>
        <v>0</v>
      </c>
      <c r="AB197" s="120">
        <f t="shared" si="249"/>
        <v>173297.52454667809</v>
      </c>
      <c r="AC197" s="110">
        <f t="shared" si="250"/>
        <v>0.19999999999999996</v>
      </c>
      <c r="AD197" s="22"/>
      <c r="AE197" s="22">
        <f t="shared" si="251"/>
        <v>551.72413793103453</v>
      </c>
      <c r="AF197" s="22">
        <f t="shared" si="238"/>
        <v>687.30675238628578</v>
      </c>
      <c r="AG197" s="22">
        <f t="shared" si="239"/>
        <v>687.30675238628578</v>
      </c>
      <c r="AH197" s="22" t="e">
        <f t="shared" si="240"/>
        <v>#DIV/0!</v>
      </c>
      <c r="AK197" s="63"/>
      <c r="AL197" s="117">
        <f>基础状态预期!D203</f>
        <v>8.25</v>
      </c>
      <c r="AM197" s="152">
        <f>求节点(信息索引!$H$4:$H$163,信息索引!$BB$4:$BB$163,$AL197)*$AM$4</f>
        <v>173297.52454667812</v>
      </c>
      <c r="AN197" s="117">
        <f t="shared" si="253"/>
        <v>50714.361945632671</v>
      </c>
      <c r="AO197" s="123">
        <f t="shared" si="241"/>
        <v>1</v>
      </c>
      <c r="AP197" s="123">
        <f t="shared" si="241"/>
        <v>0</v>
      </c>
      <c r="AQ197" s="117">
        <f t="shared" si="252"/>
        <v>116.65872106158066</v>
      </c>
      <c r="AR197" s="117">
        <f t="shared" si="242"/>
        <v>60.340717790472759</v>
      </c>
      <c r="AS197" s="117">
        <f t="shared" si="243"/>
        <v>24.136287116189106</v>
      </c>
      <c r="AT197" s="117">
        <f t="shared" si="244"/>
        <v>0</v>
      </c>
      <c r="AU197" s="117">
        <f>SUM(AQ$191:AQ197)</f>
        <v>398.63791638404575</v>
      </c>
      <c r="AV197" s="117">
        <f>SUM(AR$191:AR197)</f>
        <v>206.19202571588576</v>
      </c>
      <c r="AW197" s="117">
        <f>SUM(AS$191:AS197)</f>
        <v>82.476810286354308</v>
      </c>
      <c r="AX197" s="117">
        <f>SUM(AT$191:AT197)</f>
        <v>0</v>
      </c>
    </row>
    <row r="198" spans="10:50" x14ac:dyDescent="0.15">
      <c r="J198" s="27">
        <v>11</v>
      </c>
      <c r="K198" s="62">
        <f>基础状态预期!C204</f>
        <v>52.559419343629337</v>
      </c>
      <c r="L198" s="64">
        <f t="shared" si="234"/>
        <v>5</v>
      </c>
      <c r="M198" s="64">
        <f t="shared" si="235"/>
        <v>16</v>
      </c>
      <c r="N198" s="64">
        <f t="shared" si="236"/>
        <v>24</v>
      </c>
      <c r="O198" s="64">
        <f t="shared" si="237"/>
        <v>0</v>
      </c>
      <c r="P198" s="64">
        <f>IF(L198=0,0,求节点(战法升星!D$32:D$38,战法升星!$C$32:$C$38,MAX(AU198/C$5,1)))</f>
        <v>7</v>
      </c>
      <c r="Q198" s="64">
        <f>IF(M198=0,0,求节点(战法升星!E$32:E$38,战法升星!$C$32:$C$38,MAX(AV198/D$5,1)))</f>
        <v>6.0280225851481433</v>
      </c>
      <c r="R198" s="64">
        <f>IF(N198=0,0,求节点(战法升星!F$32:F$38,战法升星!$C$32:$C$38,MAX(AW198/E$5,1)))</f>
        <v>5.0965574241580196</v>
      </c>
      <c r="S198" s="64">
        <f>IF(O198=0,0,求节点(战法升星!G$32:G$38,战法升星!$C$32:$C$38,MAX(AX198/F$5,1)))</f>
        <v>0</v>
      </c>
      <c r="T198" s="64">
        <f>求节点(战法升星!$C$32:$C$38,战法升星!D$32:D$38,P198)</f>
        <v>64</v>
      </c>
      <c r="U198" s="64">
        <f>求节点(战法升星!$C$32:$C$38,战法升星!E$32:E$38,Q198)</f>
        <v>16.448361362370292</v>
      </c>
      <c r="V198" s="64">
        <f>求节点(战法升星!$C$32:$C$38,战法升星!F$32:F$38,R198)</f>
        <v>4.3862296966320784</v>
      </c>
      <c r="W198" s="64">
        <f>求节点(战法升星!$C$32:$C$38,战法升星!G$32:G$38,S198)</f>
        <v>0</v>
      </c>
      <c r="X198" s="64">
        <f t="shared" si="245"/>
        <v>320</v>
      </c>
      <c r="Y198" s="64">
        <f t="shared" si="246"/>
        <v>263.17378179792468</v>
      </c>
      <c r="Z198" s="64">
        <f t="shared" si="247"/>
        <v>105.26951271916988</v>
      </c>
      <c r="AA198" s="64">
        <f t="shared" si="248"/>
        <v>0</v>
      </c>
      <c r="AB198" s="120">
        <f t="shared" si="249"/>
        <v>221188.79114176246</v>
      </c>
      <c r="AC198" s="110">
        <f t="shared" si="250"/>
        <v>0.20000000000000009</v>
      </c>
      <c r="AD198" s="46"/>
      <c r="AE198" s="22">
        <f t="shared" si="251"/>
        <v>551.72413793103453</v>
      </c>
      <c r="AF198" s="22">
        <f t="shared" si="238"/>
        <v>877.24593932641562</v>
      </c>
      <c r="AG198" s="22">
        <f t="shared" si="239"/>
        <v>877.24593932641574</v>
      </c>
      <c r="AH198" s="22" t="e">
        <f t="shared" si="240"/>
        <v>#DIV/0!</v>
      </c>
      <c r="AK198" s="63"/>
      <c r="AL198" s="117">
        <f>基础状态预期!D204</f>
        <v>11</v>
      </c>
      <c r="AM198" s="152">
        <f>求节点(信息索引!$H$4:$H$163,信息索引!$BB$4:$BB$163,$AL198)*$AM$4</f>
        <v>221188.79114176237</v>
      </c>
      <c r="AN198" s="117">
        <f t="shared" si="253"/>
        <v>47891.266595084249</v>
      </c>
      <c r="AO198" s="123">
        <f t="shared" si="241"/>
        <v>1</v>
      </c>
      <c r="AP198" s="123">
        <f t="shared" si="241"/>
        <v>0</v>
      </c>
      <c r="AQ198" s="117">
        <f t="shared" si="252"/>
        <v>110.1647284252751</v>
      </c>
      <c r="AR198" s="117">
        <f t="shared" si="242"/>
        <v>56.981756082038849</v>
      </c>
      <c r="AS198" s="117">
        <f t="shared" si="243"/>
        <v>22.792702432815538</v>
      </c>
      <c r="AT198" s="117">
        <f t="shared" si="244"/>
        <v>0</v>
      </c>
      <c r="AU198" s="117">
        <f>SUM(AQ$191:AQ198)</f>
        <v>508.80264480932084</v>
      </c>
      <c r="AV198" s="117">
        <f>SUM(AR$191:AR198)</f>
        <v>263.17378179792462</v>
      </c>
      <c r="AW198" s="117">
        <f>SUM(AS$191:AS198)</f>
        <v>105.26951271916985</v>
      </c>
      <c r="AX198" s="117">
        <f>SUM(AT$191:AT198)</f>
        <v>0</v>
      </c>
    </row>
    <row r="199" spans="10:50" x14ac:dyDescent="0.15">
      <c r="J199" s="27">
        <v>12</v>
      </c>
      <c r="K199" s="62">
        <f>基础状态预期!C205</f>
        <v>58.560986008166232</v>
      </c>
      <c r="L199" s="64">
        <f t="shared" si="234"/>
        <v>5</v>
      </c>
      <c r="M199" s="64">
        <f t="shared" si="235"/>
        <v>16</v>
      </c>
      <c r="N199" s="64">
        <f t="shared" si="236"/>
        <v>24</v>
      </c>
      <c r="O199" s="64">
        <f t="shared" si="237"/>
        <v>0</v>
      </c>
      <c r="P199" s="64">
        <f>IF(L199=0,0,求节点(战法升星!D$32:D$38,战法升星!$C$32:$C$38,MAX(AU199/C$5,1)))</f>
        <v>7</v>
      </c>
      <c r="Q199" s="64">
        <f>IF(M199=0,0,求节点(战法升星!E$32:E$38,战法升星!$C$32:$C$38,MAX(AV199/D$5,1)))</f>
        <v>6.4503123889361422</v>
      </c>
      <c r="R199" s="64">
        <f>IF(N199=0,0,求节点(战法升星!F$32:F$38,战法升星!$C$32:$C$38,MAX(AW199/E$5,1)))</f>
        <v>5.5289821832369306</v>
      </c>
      <c r="S199" s="64">
        <f>IF(O199=0,0,求节点(战法升星!G$32:G$38,战法升星!$C$32:$C$38,MAX(AX199/F$5,1)))</f>
        <v>0</v>
      </c>
      <c r="T199" s="64">
        <f>求节点(战法升星!$C$32:$C$38,战法升星!D$32:D$38,P199)</f>
        <v>64</v>
      </c>
      <c r="U199" s="64">
        <f>求节点(战法升星!$C$32:$C$38,战法升星!E$32:E$38,Q199)</f>
        <v>23.204998222978276</v>
      </c>
      <c r="V199" s="64">
        <f>求节点(战法升星!$C$32:$C$38,战法升星!F$32:F$38,R199)</f>
        <v>6.1159287329477223</v>
      </c>
      <c r="W199" s="64">
        <f>求节点(战法升星!$C$32:$C$38,战法升星!G$32:G$38,S199)</f>
        <v>0</v>
      </c>
      <c r="X199" s="64">
        <f t="shared" si="245"/>
        <v>320</v>
      </c>
      <c r="Y199" s="64">
        <f t="shared" si="246"/>
        <v>371.27997156765241</v>
      </c>
      <c r="Z199" s="64">
        <f t="shared" si="247"/>
        <v>146.78228959074534</v>
      </c>
      <c r="AA199" s="64">
        <f t="shared" si="248"/>
        <v>0</v>
      </c>
      <c r="AB199" s="120">
        <f t="shared" si="249"/>
        <v>312048.44010355958</v>
      </c>
      <c r="AC199" s="110">
        <f t="shared" si="250"/>
        <v>0.19999999999999996</v>
      </c>
      <c r="AD199" s="22"/>
      <c r="AE199" s="22">
        <f t="shared" si="251"/>
        <v>551.72413793103453</v>
      </c>
      <c r="AF199" s="22">
        <f t="shared" si="238"/>
        <v>1237.5999052255081</v>
      </c>
      <c r="AG199" s="22">
        <f t="shared" si="239"/>
        <v>1223.1857465895446</v>
      </c>
      <c r="AH199" s="22" t="e">
        <f t="shared" si="240"/>
        <v>#DIV/0!</v>
      </c>
      <c r="AK199" s="63"/>
      <c r="AL199" s="117">
        <f>基础状态预期!D205</f>
        <v>16.5</v>
      </c>
      <c r="AM199" s="152">
        <f>求节点(信息索引!$H$4:$H$163,信息索引!$BB$4:$BB$163,$AL199)*$AM$4</f>
        <v>312048.44010355964</v>
      </c>
      <c r="AN199" s="117">
        <f t="shared" si="253"/>
        <v>90859.648961797269</v>
      </c>
      <c r="AO199" s="123">
        <f t="shared" si="241"/>
        <v>0.9</v>
      </c>
      <c r="AP199" s="123">
        <f t="shared" si="241"/>
        <v>0.1</v>
      </c>
      <c r="AQ199" s="117">
        <f t="shared" si="252"/>
        <v>210.2407995331279</v>
      </c>
      <c r="AR199" s="117">
        <f t="shared" si="242"/>
        <v>108.10618976972788</v>
      </c>
      <c r="AS199" s="117">
        <f t="shared" si="243"/>
        <v>41.512776871575497</v>
      </c>
      <c r="AT199" s="117">
        <f t="shared" si="244"/>
        <v>0.49419972466161316</v>
      </c>
      <c r="AU199" s="117">
        <f>SUM(AQ$191:AQ199)</f>
        <v>719.04344434244877</v>
      </c>
      <c r="AV199" s="117">
        <f>SUM(AR$191:AR199)</f>
        <v>371.27997156765252</v>
      </c>
      <c r="AW199" s="117">
        <f>SUM(AS$191:AS199)</f>
        <v>146.78228959074534</v>
      </c>
      <c r="AX199" s="117">
        <f>SUM(AT$191:AT199)</f>
        <v>0.49419972466161316</v>
      </c>
    </row>
    <row r="200" spans="10:50" x14ac:dyDescent="0.15">
      <c r="J200" s="27">
        <v>13</v>
      </c>
      <c r="K200" s="62">
        <f>基础状态预期!C206</f>
        <v>64.247064283227857</v>
      </c>
      <c r="L200" s="64">
        <f t="shared" si="234"/>
        <v>5</v>
      </c>
      <c r="M200" s="64">
        <f t="shared" si="235"/>
        <v>16</v>
      </c>
      <c r="N200" s="64">
        <f t="shared" si="236"/>
        <v>24</v>
      </c>
      <c r="O200" s="64">
        <f t="shared" si="237"/>
        <v>2</v>
      </c>
      <c r="P200" s="64">
        <f>IF(L200=0,0,求节点(战法升星!D$32:D$38,战法升星!$C$32:$C$38,MAX(AU200/C$5,1)))</f>
        <v>7</v>
      </c>
      <c r="Q200" s="64">
        <f>IF(M200=0,0,求节点(战法升星!E$32:E$38,战法升星!$C$32:$C$38,MAX(AV200/D$5,1)))</f>
        <v>7</v>
      </c>
      <c r="R200" s="64">
        <f>IF(N200=0,0,求节点(战法升星!F$32:F$38,战法升星!$C$32:$C$38,MAX(AW200/E$5,1)))</f>
        <v>6.0550886249459257</v>
      </c>
      <c r="S200" s="64">
        <f>IF(O200=0,0,求节点(战法升星!G$32:G$38,战法升星!$C$32:$C$38,MAX(AX200/F$5,1)))</f>
        <v>3</v>
      </c>
      <c r="T200" s="64">
        <f>求节点(战法升星!$C$32:$C$38,战法升星!D$32:D$38,P200)</f>
        <v>64</v>
      </c>
      <c r="U200" s="64">
        <f>求节点(战法升星!$C$32:$C$38,战法升星!E$32:E$38,Q200)</f>
        <v>32</v>
      </c>
      <c r="V200" s="64">
        <f>求节点(战法升星!$C$32:$C$38,战法升星!F$32:F$38,R200)</f>
        <v>8.4407089995674056</v>
      </c>
      <c r="W200" s="64">
        <f>求节点(战法升星!$C$32:$C$38,战法升星!G$32:G$38,S200)</f>
        <v>1</v>
      </c>
      <c r="X200" s="64">
        <f t="shared" si="245"/>
        <v>320</v>
      </c>
      <c r="Y200" s="64">
        <f t="shared" si="246"/>
        <v>512</v>
      </c>
      <c r="Z200" s="64">
        <f t="shared" si="247"/>
        <v>202.57701598961773</v>
      </c>
      <c r="AA200" s="64">
        <f t="shared" si="248"/>
        <v>2</v>
      </c>
      <c r="AB200" s="120">
        <f t="shared" si="249"/>
        <v>430318.93333333335</v>
      </c>
      <c r="AC200" s="110">
        <f t="shared" si="250"/>
        <v>0.19583241243744209</v>
      </c>
      <c r="AD200" s="22"/>
      <c r="AE200" s="22">
        <f t="shared" si="251"/>
        <v>551.72413793103453</v>
      </c>
      <c r="AF200" s="22">
        <f t="shared" si="238"/>
        <v>1706.6666666666667</v>
      </c>
      <c r="AG200" s="22">
        <f t="shared" si="239"/>
        <v>1688.1417999134812</v>
      </c>
      <c r="AH200" s="22" t="e">
        <f t="shared" si="240"/>
        <v>#DIV/0!</v>
      </c>
      <c r="AK200" s="63"/>
      <c r="AL200" s="117">
        <f>基础状态预期!D206</f>
        <v>24.750000000000004</v>
      </c>
      <c r="AM200" s="152">
        <f>求节点(信息索引!$H$4:$H$163,信息索引!$BB$4:$BB$163,$AL200)*$AM$4</f>
        <v>439476.72193518741</v>
      </c>
      <c r="AN200" s="117">
        <f t="shared" si="253"/>
        <v>127428.28183162777</v>
      </c>
      <c r="AO200" s="123">
        <f t="shared" si="241"/>
        <v>0.8</v>
      </c>
      <c r="AP200" s="123">
        <f t="shared" si="241"/>
        <v>0.2</v>
      </c>
      <c r="AQ200" s="117">
        <f t="shared" si="252"/>
        <v>296.58997935632522</v>
      </c>
      <c r="AR200" s="117">
        <f t="shared" si="242"/>
        <v>151.61610434476216</v>
      </c>
      <c r="AS200" s="117">
        <f t="shared" si="243"/>
        <v>55.794726398872477</v>
      </c>
      <c r="AT200" s="117">
        <f t="shared" si="244"/>
        <v>1.3862043825806829</v>
      </c>
      <c r="AU200" s="117">
        <f>SUM(AQ$191:AQ200)</f>
        <v>1015.633423698774</v>
      </c>
      <c r="AV200" s="117">
        <f>SUM(AR$191:AR200)</f>
        <v>522.89607591241474</v>
      </c>
      <c r="AW200" s="117">
        <f>SUM(AS$191:AS200)</f>
        <v>202.57701598961782</v>
      </c>
      <c r="AX200" s="117">
        <f>SUM(AT$191:AT200)</f>
        <v>1.8804041072422961</v>
      </c>
    </row>
    <row r="201" spans="10:50" x14ac:dyDescent="0.15">
      <c r="J201" s="27">
        <v>14</v>
      </c>
      <c r="K201" s="62">
        <f>基础状态预期!C207</f>
        <v>68.518369035696878</v>
      </c>
      <c r="L201" s="64">
        <f t="shared" si="234"/>
        <v>5</v>
      </c>
      <c r="M201" s="64">
        <f t="shared" si="235"/>
        <v>16</v>
      </c>
      <c r="N201" s="64">
        <f t="shared" si="236"/>
        <v>24</v>
      </c>
      <c r="O201" s="64">
        <f t="shared" si="237"/>
        <v>5</v>
      </c>
      <c r="P201" s="64">
        <f>IF(L201=0,0,求节点(战法升星!D$32:D$38,战法升星!$C$32:$C$38,MAX(AU201/C$5,1)))</f>
        <v>7</v>
      </c>
      <c r="Q201" s="64">
        <f>IF(M201=0,0,求节点(战法升星!E$32:E$38,战法升星!$C$32:$C$38,MAX(AV201/D$5,1)))</f>
        <v>7</v>
      </c>
      <c r="R201" s="64">
        <f>IF(N201=0,0,求节点(战法升星!F$32:F$38,战法升星!$C$32:$C$38,MAX(AW201/E$5,1)))</f>
        <v>6.3136606032473317</v>
      </c>
      <c r="S201" s="64">
        <f>IF(O201=0,0,求节点(战法升星!G$32:G$38,战法升星!$C$32:$C$38,MAX(AX201/F$5,1)))</f>
        <v>3</v>
      </c>
      <c r="T201" s="64">
        <f>求节点(战法升星!$C$32:$C$38,战法升星!D$32:D$38,P201)</f>
        <v>64</v>
      </c>
      <c r="U201" s="64">
        <f>求节点(战法升星!$C$32:$C$38,战法升星!E$32:E$38,Q201)</f>
        <v>32</v>
      </c>
      <c r="V201" s="64">
        <f>求节点(战法升星!$C$32:$C$38,战法升星!F$32:F$38,R201)</f>
        <v>10.509284825978654</v>
      </c>
      <c r="W201" s="64">
        <f>求节点(战法升星!$C$32:$C$38,战法升星!G$32:G$38,S201)</f>
        <v>1</v>
      </c>
      <c r="X201" s="64">
        <f t="shared" si="245"/>
        <v>320</v>
      </c>
      <c r="Y201" s="64">
        <f t="shared" si="246"/>
        <v>512</v>
      </c>
      <c r="Z201" s="64">
        <f t="shared" si="247"/>
        <v>252.22283582348769</v>
      </c>
      <c r="AA201" s="64">
        <f t="shared" si="248"/>
        <v>5</v>
      </c>
      <c r="AB201" s="120">
        <f t="shared" si="249"/>
        <v>529962.21520445158</v>
      </c>
      <c r="AC201" s="110">
        <f t="shared" si="250"/>
        <v>0.18599427026336868</v>
      </c>
      <c r="AD201" s="46"/>
      <c r="AE201" s="22">
        <f t="shared" si="251"/>
        <v>551.72413793103453</v>
      </c>
      <c r="AF201" s="22">
        <f t="shared" si="238"/>
        <v>1706.6666666666667</v>
      </c>
      <c r="AG201" s="22">
        <f t="shared" si="239"/>
        <v>2101.8569651957309</v>
      </c>
      <c r="AH201" s="22" t="e">
        <f t="shared" si="240"/>
        <v>#DIV/0!</v>
      </c>
      <c r="AK201" s="63"/>
      <c r="AL201" s="117">
        <f>基础状态预期!D207</f>
        <v>33</v>
      </c>
      <c r="AM201" s="152">
        <f>求节点(信息索引!$H$4:$H$163,信息索引!$BB$4:$BB$163,$AL201)*$AM$4</f>
        <v>569869.39915302</v>
      </c>
      <c r="AN201" s="117">
        <f t="shared" si="253"/>
        <v>130392.67721783259</v>
      </c>
      <c r="AO201" s="123">
        <f t="shared" si="241"/>
        <v>0.5</v>
      </c>
      <c r="AP201" s="123">
        <f t="shared" si="241"/>
        <v>0.5</v>
      </c>
      <c r="AQ201" s="117">
        <f t="shared" si="252"/>
        <v>308.80881979996389</v>
      </c>
      <c r="AR201" s="117">
        <f t="shared" si="242"/>
        <v>155.1431869808431</v>
      </c>
      <c r="AS201" s="117">
        <f t="shared" si="243"/>
        <v>49.645819833869794</v>
      </c>
      <c r="AT201" s="117">
        <f t="shared" si="244"/>
        <v>3.5461299881335568</v>
      </c>
      <c r="AU201" s="117">
        <f>SUM(AQ$191:AQ201)</f>
        <v>1324.4422434987378</v>
      </c>
      <c r="AV201" s="117">
        <f>SUM(AR$191:AR201)</f>
        <v>678.03926289325784</v>
      </c>
      <c r="AW201" s="117">
        <f>SUM(AS$191:AS201)</f>
        <v>252.22283582348763</v>
      </c>
      <c r="AX201" s="117">
        <f>SUM(AT$191:AT201)</f>
        <v>5.4265340953758532</v>
      </c>
    </row>
    <row r="202" spans="10:50" x14ac:dyDescent="0.15">
      <c r="J202" s="27">
        <v>15</v>
      </c>
      <c r="K202" s="62">
        <f>基础状态预期!C208</f>
        <v>71.7664716439551</v>
      </c>
      <c r="L202" s="64">
        <f t="shared" si="234"/>
        <v>5</v>
      </c>
      <c r="M202" s="64">
        <f t="shared" si="235"/>
        <v>16</v>
      </c>
      <c r="N202" s="64">
        <f t="shared" si="236"/>
        <v>24</v>
      </c>
      <c r="O202" s="64">
        <f t="shared" si="237"/>
        <v>8</v>
      </c>
      <c r="P202" s="64">
        <f>IF(L202=0,0,求节点(战法升星!D$32:D$38,战法升星!$C$32:$C$38,MAX(AU202/C$5,1)))</f>
        <v>7</v>
      </c>
      <c r="Q202" s="64">
        <f>IF(M202=0,0,求节点(战法升星!E$32:E$38,战法升星!$C$32:$C$38,MAX(AV202/D$5,1)))</f>
        <v>7</v>
      </c>
      <c r="R202" s="64">
        <f>IF(N202=0,0,求节点(战法升星!F$32:F$38,战法升星!$C$32:$C$38,MAX(AW202/E$5,1)))</f>
        <v>6.5153050802398127</v>
      </c>
      <c r="S202" s="64">
        <f>IF(O202=0,0,求节点(战法升星!G$32:G$38,战法升星!$C$32:$C$38,MAX(AX202/F$5,1)))</f>
        <v>3.6001200853161803</v>
      </c>
      <c r="T202" s="64">
        <f>求节点(战法升星!$C$32:$C$38,战法升星!D$32:D$38,P202)</f>
        <v>64</v>
      </c>
      <c r="U202" s="64">
        <f>求节点(战法升星!$C$32:$C$38,战法升星!E$32:E$38,Q202)</f>
        <v>32</v>
      </c>
      <c r="V202" s="64">
        <f>求节点(战法升星!$C$32:$C$38,战法升星!F$32:F$38,R202)</f>
        <v>12.122440641918502</v>
      </c>
      <c r="W202" s="64">
        <f>求节点(战法升星!$C$32:$C$38,战法升星!G$32:G$38,S202)</f>
        <v>1.6001200853161803</v>
      </c>
      <c r="X202" s="64">
        <f t="shared" si="245"/>
        <v>320</v>
      </c>
      <c r="Y202" s="64">
        <f t="shared" si="246"/>
        <v>512</v>
      </c>
      <c r="Z202" s="64">
        <f t="shared" si="247"/>
        <v>290.93857540604404</v>
      </c>
      <c r="AA202" s="64">
        <f t="shared" si="248"/>
        <v>12.800960682529443</v>
      </c>
      <c r="AB202" s="120">
        <f t="shared" si="249"/>
        <v>611310.43669066613</v>
      </c>
      <c r="AC202" s="110">
        <f t="shared" si="250"/>
        <v>0.17331083350318713</v>
      </c>
      <c r="AD202" s="22"/>
      <c r="AE202" s="22">
        <f t="shared" si="251"/>
        <v>551.72413793103453</v>
      </c>
      <c r="AF202" s="22">
        <f t="shared" si="238"/>
        <v>1706.6666666666667</v>
      </c>
      <c r="AG202" s="22">
        <f t="shared" si="239"/>
        <v>2424.4881283837003</v>
      </c>
      <c r="AH202" s="22" t="e">
        <f t="shared" si="240"/>
        <v>#DIV/0!</v>
      </c>
      <c r="AK202" s="63"/>
      <c r="AL202" s="117">
        <f>基础状态预期!D208</f>
        <v>41.25</v>
      </c>
      <c r="AM202" s="152">
        <f>求节点(信息索引!$H$4:$H$163,信息索引!$BB$4:$BB$163,$AL202)*$AM$4</f>
        <v>705449.76829671103</v>
      </c>
      <c r="AN202" s="117">
        <f t="shared" si="253"/>
        <v>135580.36914369103</v>
      </c>
      <c r="AO202" s="123">
        <f t="shared" si="241"/>
        <v>0</v>
      </c>
      <c r="AP202" s="123">
        <f t="shared" si="241"/>
        <v>1</v>
      </c>
      <c r="AQ202" s="117">
        <f t="shared" si="252"/>
        <v>330.31285754958782</v>
      </c>
      <c r="AR202" s="117">
        <f t="shared" si="242"/>
        <v>161.31558159398475</v>
      </c>
      <c r="AS202" s="117">
        <f t="shared" si="243"/>
        <v>38.715739582556331</v>
      </c>
      <c r="AT202" s="117">
        <f t="shared" si="244"/>
        <v>7.3744265871535886</v>
      </c>
      <c r="AU202" s="117">
        <f>SUM(AQ$191:AQ202)</f>
        <v>1654.7551010483255</v>
      </c>
      <c r="AV202" s="117">
        <f>SUM(AR$191:AR202)</f>
        <v>839.35484448724264</v>
      </c>
      <c r="AW202" s="117">
        <f>SUM(AS$191:AS202)</f>
        <v>290.93857540604398</v>
      </c>
      <c r="AX202" s="117">
        <f>SUM(AT$191:AT202)</f>
        <v>12.800960682529443</v>
      </c>
    </row>
    <row r="203" spans="10:50" x14ac:dyDescent="0.15">
      <c r="J203" s="27">
        <v>16</v>
      </c>
      <c r="K203" s="62">
        <f>基础状态预期!C209</f>
        <v>74.370993278111257</v>
      </c>
      <c r="L203" s="64">
        <f t="shared" si="234"/>
        <v>5</v>
      </c>
      <c r="M203" s="64">
        <f t="shared" si="235"/>
        <v>16</v>
      </c>
      <c r="N203" s="64">
        <f t="shared" si="236"/>
        <v>24</v>
      </c>
      <c r="O203" s="64">
        <f t="shared" si="237"/>
        <v>8</v>
      </c>
      <c r="P203" s="64">
        <f>IF(L203=0,0,求节点(战法升星!D$32:D$38,战法升星!$C$32:$C$38,MAX(AU203/C$5,1)))</f>
        <v>7</v>
      </c>
      <c r="Q203" s="64">
        <f>IF(M203=0,0,求节点(战法升星!E$32:E$38,战法升星!$C$32:$C$38,MAX(AV203/D$5,1)))</f>
        <v>7</v>
      </c>
      <c r="R203" s="64">
        <f>IF(N203=0,0,求节点(战法升星!F$32:F$38,战法升星!$C$32:$C$38,MAX(AW203/E$5,1)))</f>
        <v>6.7169495572322937</v>
      </c>
      <c r="S203" s="64">
        <f>IF(O203=0,0,求节点(战法升星!G$32:G$38,战法升星!$C$32:$C$38,MAX(AX203/F$5,1)))</f>
        <v>4.2609617043551893</v>
      </c>
      <c r="T203" s="64">
        <f>求节点(战法升星!$C$32:$C$38,战法升星!D$32:D$38,P203)</f>
        <v>64</v>
      </c>
      <c r="U203" s="64">
        <f>求节点(战法升星!$C$32:$C$38,战法升星!E$32:E$38,Q203)</f>
        <v>32</v>
      </c>
      <c r="V203" s="64">
        <f>求节点(战法升星!$C$32:$C$38,战法升星!F$32:F$38,R203)</f>
        <v>13.73559645785835</v>
      </c>
      <c r="W203" s="64">
        <f>求节点(战法升星!$C$32:$C$38,战法升星!G$32:G$38,S203)</f>
        <v>2.5219234087103786</v>
      </c>
      <c r="X203" s="64">
        <f t="shared" si="245"/>
        <v>320</v>
      </c>
      <c r="Y203" s="64">
        <f t="shared" si="246"/>
        <v>512</v>
      </c>
      <c r="Z203" s="64">
        <f t="shared" si="247"/>
        <v>329.65431498860039</v>
      </c>
      <c r="AA203" s="64">
        <f t="shared" si="248"/>
        <v>20.175387269683029</v>
      </c>
      <c r="AB203" s="120">
        <f t="shared" si="249"/>
        <v>692658.65817688091</v>
      </c>
      <c r="AC203" s="110">
        <f t="shared" si="250"/>
        <v>0.16471672710443502</v>
      </c>
      <c r="AD203" s="22"/>
      <c r="AE203" s="22">
        <f t="shared" si="251"/>
        <v>551.72413793103453</v>
      </c>
      <c r="AF203" s="22">
        <f t="shared" si="238"/>
        <v>1706.6666666666667</v>
      </c>
      <c r="AG203" s="22">
        <f t="shared" si="239"/>
        <v>2747.1192915716701</v>
      </c>
      <c r="AH203" s="22" t="e">
        <f t="shared" si="240"/>
        <v>#DIV/0!</v>
      </c>
      <c r="AK203" s="63"/>
      <c r="AL203" s="117">
        <f>基础状态预期!D209</f>
        <v>49.500000000000007</v>
      </c>
      <c r="AM203" s="152">
        <f>求节点(信息索引!$H$4:$H$163,信息索引!$BB$4:$BB$163,$AL203)*$AM$4</f>
        <v>841030.13744040206</v>
      </c>
      <c r="AN203" s="117">
        <f t="shared" si="253"/>
        <v>135580.36914369103</v>
      </c>
      <c r="AO203" s="123">
        <f t="shared" si="241"/>
        <v>0</v>
      </c>
      <c r="AP203" s="123">
        <f t="shared" si="241"/>
        <v>1</v>
      </c>
      <c r="AQ203" s="117">
        <f t="shared" si="252"/>
        <v>330.31285754958782</v>
      </c>
      <c r="AR203" s="117">
        <f t="shared" si="242"/>
        <v>161.31558159398475</v>
      </c>
      <c r="AS203" s="117">
        <f t="shared" si="243"/>
        <v>38.715739582556331</v>
      </c>
      <c r="AT203" s="117">
        <f t="shared" si="244"/>
        <v>7.3744265871535886</v>
      </c>
      <c r="AU203" s="117">
        <f>SUM(AQ$191:AQ203)</f>
        <v>1985.0679585979133</v>
      </c>
      <c r="AV203" s="117">
        <f>SUM(AR$191:AR203)</f>
        <v>1000.6704260812273</v>
      </c>
      <c r="AW203" s="117">
        <f>SUM(AS$191:AS203)</f>
        <v>329.65431498860033</v>
      </c>
      <c r="AX203" s="117">
        <f>SUM(AT$191:AT203)</f>
        <v>20.175387269683032</v>
      </c>
    </row>
    <row r="204" spans="10:50" x14ac:dyDescent="0.15">
      <c r="J204" s="27">
        <v>17</v>
      </c>
      <c r="K204" s="62">
        <f>基础状态预期!C210</f>
        <v>77.234275947206214</v>
      </c>
      <c r="L204" s="64">
        <f t="shared" si="234"/>
        <v>5</v>
      </c>
      <c r="M204" s="64">
        <f t="shared" si="235"/>
        <v>16</v>
      </c>
      <c r="N204" s="64">
        <f t="shared" si="236"/>
        <v>24</v>
      </c>
      <c r="O204" s="64">
        <f t="shared" si="237"/>
        <v>8</v>
      </c>
      <c r="P204" s="64">
        <f>IF(L204=0,0,求节点(战法升星!D$32:D$38,战法升星!$C$32:$C$38,MAX(AU204/C$5,1)))</f>
        <v>7</v>
      </c>
      <c r="Q204" s="64">
        <f>IF(M204=0,0,求节点(战法升星!E$32:E$38,战法升星!$C$32:$C$38,MAX(AV204/D$5,1)))</f>
        <v>7</v>
      </c>
      <c r="R204" s="64">
        <f>IF(N204=0,0,求节点(战法升星!F$32:F$38,战法升星!$C$32:$C$38,MAX(AW204/E$5,1)))</f>
        <v>6.9858088598889347</v>
      </c>
      <c r="S204" s="64">
        <f>IF(O204=0,0,求节点(战法升星!G$32:G$38,战法升星!$C$32:$C$38,MAX(AX204/F$5,1)))</f>
        <v>4.8754972532846557</v>
      </c>
      <c r="T204" s="64">
        <f>求节点(战法升星!$C$32:$C$38,战法升星!D$32:D$38,P204)</f>
        <v>64</v>
      </c>
      <c r="U204" s="64">
        <f>求节点(战法升星!$C$32:$C$38,战法升星!E$32:E$38,Q204)</f>
        <v>32</v>
      </c>
      <c r="V204" s="64">
        <f>求节点(战法升星!$C$32:$C$38,战法升星!F$32:F$38,R204)</f>
        <v>15.886470879111478</v>
      </c>
      <c r="W204" s="64">
        <f>求节点(战法升星!$C$32:$C$38,战法升星!G$32:G$38,S204)</f>
        <v>3.7509945065693113</v>
      </c>
      <c r="X204" s="64">
        <f t="shared" si="245"/>
        <v>320</v>
      </c>
      <c r="Y204" s="64">
        <f t="shared" si="246"/>
        <v>512</v>
      </c>
      <c r="Z204" s="64">
        <f t="shared" si="247"/>
        <v>381.27530109867547</v>
      </c>
      <c r="AA204" s="64">
        <f t="shared" si="248"/>
        <v>30.007956052554491</v>
      </c>
      <c r="AB204" s="120">
        <f t="shared" si="249"/>
        <v>801122.95349183353</v>
      </c>
      <c r="AC204" s="110">
        <f t="shared" si="250"/>
        <v>0.15680560704950425</v>
      </c>
      <c r="AD204" s="46"/>
      <c r="AE204" s="22">
        <f t="shared" si="251"/>
        <v>551.72413793103453</v>
      </c>
      <c r="AF204" s="22">
        <f t="shared" si="238"/>
        <v>1706.6666666666667</v>
      </c>
      <c r="AG204" s="22">
        <f t="shared" si="239"/>
        <v>3177.2941758222955</v>
      </c>
      <c r="AH204" s="22" t="e">
        <f t="shared" si="240"/>
        <v>#DIV/0!</v>
      </c>
      <c r="AK204" s="63"/>
      <c r="AL204" s="117">
        <f>基础状态预期!D210</f>
        <v>60.500000000000007</v>
      </c>
      <c r="AM204" s="152">
        <f>求节点(信息索引!$H$4:$H$163,信息索引!$BB$4:$BB$163,$AL204)*$AM$4</f>
        <v>1021803.9629653236</v>
      </c>
      <c r="AN204" s="117">
        <f t="shared" si="253"/>
        <v>180773.82552492153</v>
      </c>
      <c r="AO204" s="123">
        <f t="shared" si="241"/>
        <v>0</v>
      </c>
      <c r="AP204" s="123">
        <f t="shared" si="241"/>
        <v>1</v>
      </c>
      <c r="AQ204" s="117">
        <f t="shared" si="252"/>
        <v>440.41714339945082</v>
      </c>
      <c r="AR204" s="117">
        <f t="shared" si="242"/>
        <v>215.08744212531317</v>
      </c>
      <c r="AS204" s="117">
        <f t="shared" si="243"/>
        <v>51.620986110075158</v>
      </c>
      <c r="AT204" s="117">
        <f t="shared" si="244"/>
        <v>9.8325687828714585</v>
      </c>
      <c r="AU204" s="117">
        <f>SUM(AQ$191:AQ204)</f>
        <v>2425.4851019973639</v>
      </c>
      <c r="AV204" s="117">
        <f>SUM(AR$191:AR204)</f>
        <v>1215.7578682065405</v>
      </c>
      <c r="AW204" s="117">
        <f>SUM(AS$191:AS204)</f>
        <v>381.27530109867547</v>
      </c>
      <c r="AX204" s="117">
        <f>SUM(AT$191:AT204)</f>
        <v>30.007956052554491</v>
      </c>
    </row>
    <row r="205" spans="10:50" x14ac:dyDescent="0.15">
      <c r="J205" s="27">
        <v>18</v>
      </c>
      <c r="K205" s="62">
        <f>基础状态预期!C211</f>
        <v>79.725666247801229</v>
      </c>
      <c r="L205" s="64">
        <f t="shared" si="234"/>
        <v>5</v>
      </c>
      <c r="M205" s="64">
        <f t="shared" si="235"/>
        <v>16</v>
      </c>
      <c r="N205" s="64">
        <f t="shared" si="236"/>
        <v>24</v>
      </c>
      <c r="O205" s="64">
        <f t="shared" si="237"/>
        <v>8</v>
      </c>
      <c r="P205" s="64">
        <f>IF(L205=0,0,求节点(战法升星!D$32:D$38,战法升星!$C$32:$C$38,MAX(AU205/C$5,1)))</f>
        <v>7</v>
      </c>
      <c r="Q205" s="64">
        <f>IF(M205=0,0,求节点(战法升星!E$32:E$38,战法升星!$C$32:$C$38,MAX(AV205/D$5,1)))</f>
        <v>7</v>
      </c>
      <c r="R205" s="64">
        <f>IF(N205=0,0,求节点(战法升星!F$32:F$38,战法升星!$C$32:$C$38,MAX(AW205/E$5,1)))</f>
        <v>7</v>
      </c>
      <c r="S205" s="64">
        <f>IF(O205=0,0,求节点(战法升星!G$32:G$38,战法升星!$C$32:$C$38,MAX(AX205/F$5,1)))</f>
        <v>5.2450164011070601</v>
      </c>
      <c r="T205" s="64">
        <f>求节点(战法升星!$C$32:$C$38,战法升星!D$32:D$38,P205)</f>
        <v>64</v>
      </c>
      <c r="U205" s="64">
        <f>求节点(战法升星!$C$32:$C$38,战法升星!E$32:E$38,Q205)</f>
        <v>32</v>
      </c>
      <c r="V205" s="64">
        <f>求节点(战法升星!$C$32:$C$38,战法升星!F$32:F$38,R205)</f>
        <v>16</v>
      </c>
      <c r="W205" s="64">
        <f>求节点(战法升星!$C$32:$C$38,战法升星!G$32:G$38,S205)</f>
        <v>4.9800656044282405</v>
      </c>
      <c r="X205" s="64">
        <f t="shared" si="245"/>
        <v>320</v>
      </c>
      <c r="Y205" s="64">
        <f t="shared" si="246"/>
        <v>512</v>
      </c>
      <c r="Z205" s="64">
        <f t="shared" si="247"/>
        <v>384</v>
      </c>
      <c r="AA205" s="64">
        <f t="shared" si="248"/>
        <v>39.840524835425924</v>
      </c>
      <c r="AB205" s="120">
        <f t="shared" si="249"/>
        <v>806848</v>
      </c>
      <c r="AC205" s="110">
        <f t="shared" si="250"/>
        <v>0.13418641317381108</v>
      </c>
      <c r="AD205" s="22"/>
      <c r="AE205" s="22">
        <f t="shared" si="251"/>
        <v>551.72413793103453</v>
      </c>
      <c r="AF205" s="22">
        <f t="shared" si="238"/>
        <v>1706.6666666666667</v>
      </c>
      <c r="AG205" s="22">
        <f t="shared" si="239"/>
        <v>3200</v>
      </c>
      <c r="AH205" s="22" t="e">
        <f t="shared" si="240"/>
        <v>#DIV/0!</v>
      </c>
      <c r="AK205" s="63"/>
      <c r="AL205" s="117">
        <f>基础状态预期!D211</f>
        <v>71.5</v>
      </c>
      <c r="AM205" s="152">
        <f>求节点(信息索引!$H$4:$H$163,信息索引!$BB$4:$BB$163,$AL205)*$AM$4</f>
        <v>1202577.7884902449</v>
      </c>
      <c r="AN205" s="117">
        <f t="shared" si="253"/>
        <v>180773.8255249213</v>
      </c>
      <c r="AO205" s="123">
        <f t="shared" si="241"/>
        <v>0</v>
      </c>
      <c r="AP205" s="123">
        <f t="shared" si="241"/>
        <v>1</v>
      </c>
      <c r="AQ205" s="117">
        <f t="shared" si="252"/>
        <v>440.4171433994502</v>
      </c>
      <c r="AR205" s="117">
        <f t="shared" si="242"/>
        <v>215.08744212531289</v>
      </c>
      <c r="AS205" s="117">
        <f t="shared" si="243"/>
        <v>51.620986110075087</v>
      </c>
      <c r="AT205" s="117">
        <f t="shared" si="244"/>
        <v>9.8325687828714461</v>
      </c>
      <c r="AU205" s="117">
        <f>SUM(AQ$191:AQ205)</f>
        <v>2865.9022453968141</v>
      </c>
      <c r="AV205" s="117">
        <f>SUM(AR$191:AR205)</f>
        <v>1430.8453103318534</v>
      </c>
      <c r="AW205" s="117">
        <f>SUM(AS$191:AS205)</f>
        <v>432.89628720875055</v>
      </c>
      <c r="AX205" s="117">
        <f>SUM(AT$191:AT205)</f>
        <v>39.840524835425938</v>
      </c>
    </row>
    <row r="206" spans="10:50" x14ac:dyDescent="0.15">
      <c r="J206" s="27">
        <v>19</v>
      </c>
      <c r="K206" s="62">
        <f>基础状态预期!C212</f>
        <v>81.863982387630472</v>
      </c>
      <c r="L206" s="64">
        <f t="shared" si="234"/>
        <v>5</v>
      </c>
      <c r="M206" s="64">
        <f t="shared" si="235"/>
        <v>16</v>
      </c>
      <c r="N206" s="64">
        <f t="shared" si="236"/>
        <v>24</v>
      </c>
      <c r="O206" s="64">
        <f t="shared" si="237"/>
        <v>8</v>
      </c>
      <c r="P206" s="64">
        <f>IF(L206=0,0,求节点(战法升星!D$32:D$38,战法升星!$C$32:$C$38,MAX(AU206/C$5,1)))</f>
        <v>7</v>
      </c>
      <c r="Q206" s="64">
        <f>IF(M206=0,0,求节点(战法升星!E$32:E$38,战法升星!$C$32:$C$38,MAX(AV206/D$5,1)))</f>
        <v>7</v>
      </c>
      <c r="R206" s="64">
        <f>IF(N206=0,0,求节点(战法升星!F$32:F$38,战法升星!$C$32:$C$38,MAX(AW206/E$5,1)))</f>
        <v>7</v>
      </c>
      <c r="S206" s="64">
        <f>IF(O206=0,0,求节点(战法升星!G$32:G$38,战法升星!$C$32:$C$38,MAX(AX206/F$5,1)))</f>
        <v>5.5522841755717929</v>
      </c>
      <c r="T206" s="64">
        <f>求节点(战法升星!$C$32:$C$38,战法升星!D$32:D$38,P206)</f>
        <v>64</v>
      </c>
      <c r="U206" s="64">
        <f>求节点(战法升星!$C$32:$C$38,战法升星!E$32:E$38,Q206)</f>
        <v>32</v>
      </c>
      <c r="V206" s="64">
        <f>求节点(战法升星!$C$32:$C$38,战法升星!F$32:F$38,R206)</f>
        <v>16</v>
      </c>
      <c r="W206" s="64">
        <f>求节点(战法升星!$C$32:$C$38,战法升星!G$32:G$38,S206)</f>
        <v>6.2091367022871715</v>
      </c>
      <c r="X206" s="64">
        <f t="shared" si="245"/>
        <v>320</v>
      </c>
      <c r="Y206" s="64">
        <f t="shared" si="246"/>
        <v>512</v>
      </c>
      <c r="Z206" s="64">
        <f t="shared" si="247"/>
        <v>384</v>
      </c>
      <c r="AA206" s="64">
        <f t="shared" si="248"/>
        <v>49.673093618297372</v>
      </c>
      <c r="AB206" s="120">
        <f t="shared" si="249"/>
        <v>806848</v>
      </c>
      <c r="AC206" s="110">
        <f t="shared" si="250"/>
        <v>0.11665118135195299</v>
      </c>
      <c r="AD206" s="22"/>
      <c r="AE206" s="22">
        <f t="shared" si="251"/>
        <v>551.72413793103453</v>
      </c>
      <c r="AF206" s="22">
        <f t="shared" si="238"/>
        <v>1706.6666666666667</v>
      </c>
      <c r="AG206" s="22">
        <f t="shared" si="239"/>
        <v>3200</v>
      </c>
      <c r="AH206" s="22" t="e">
        <f t="shared" si="240"/>
        <v>#DIV/0!</v>
      </c>
      <c r="AK206" s="63"/>
      <c r="AL206" s="117">
        <f>基础状态预期!D212</f>
        <v>82.5</v>
      </c>
      <c r="AM206" s="152">
        <f>求节点(信息索引!$H$4:$H$163,信息索引!$BB$4:$BB$163,$AL206)*$AM$4</f>
        <v>1383351.6140151659</v>
      </c>
      <c r="AN206" s="117">
        <f t="shared" si="253"/>
        <v>180773.82552492106</v>
      </c>
      <c r="AO206" s="123">
        <f t="shared" si="241"/>
        <v>0</v>
      </c>
      <c r="AP206" s="123">
        <f t="shared" si="241"/>
        <v>1</v>
      </c>
      <c r="AQ206" s="117">
        <f t="shared" si="252"/>
        <v>440.41714339944963</v>
      </c>
      <c r="AR206" s="117">
        <f t="shared" si="242"/>
        <v>215.08744212531261</v>
      </c>
      <c r="AS206" s="117">
        <f t="shared" si="243"/>
        <v>51.620986110075023</v>
      </c>
      <c r="AT206" s="117">
        <f t="shared" si="244"/>
        <v>9.8325687828714337</v>
      </c>
      <c r="AU206" s="117">
        <f>SUM(AQ$191:AQ206)</f>
        <v>3306.3193887962639</v>
      </c>
      <c r="AV206" s="117">
        <f>SUM(AR$191:AR206)</f>
        <v>1645.9327524571661</v>
      </c>
      <c r="AW206" s="117">
        <f>SUM(AS$191:AS206)</f>
        <v>484.51727331882557</v>
      </c>
      <c r="AX206" s="117">
        <f>SUM(AT$191:AT206)</f>
        <v>49.673093618297372</v>
      </c>
    </row>
    <row r="207" spans="10:50" x14ac:dyDescent="0.15">
      <c r="J207" s="27">
        <v>20</v>
      </c>
      <c r="K207" s="132">
        <f>基础状态预期!C213</f>
        <v>83.667042947574714</v>
      </c>
      <c r="L207" s="134">
        <f t="shared" ref="L207:L229" si="254">MIN(ROUND(AU207,0),C$5)</f>
        <v>5</v>
      </c>
      <c r="M207" s="134">
        <f t="shared" ref="M207:M229" si="255">MIN(ROUND(AV207,0),D$5)</f>
        <v>16</v>
      </c>
      <c r="N207" s="134">
        <f t="shared" ref="N207:N229" si="256">MIN(ROUND(AW207,0),E$5)</f>
        <v>24</v>
      </c>
      <c r="O207" s="134">
        <f t="shared" ref="O207:O229" si="257">MIN(ROUND(AX207,0),F$5)</f>
        <v>8</v>
      </c>
      <c r="P207" s="134">
        <f>IF(L207=0,0,求节点(战法升星!D$32:D$38,战法升星!$C$32:$C$38,MAX(AU207/C$5,1)))</f>
        <v>7</v>
      </c>
      <c r="Q207" s="134">
        <f>IF(M207=0,0,求节点(战法升星!E$32:E$38,战法升星!$C$32:$C$38,MAX(AV207/D$5,1)))</f>
        <v>7</v>
      </c>
      <c r="R207" s="134">
        <f>IF(N207=0,0,求节点(战法升星!F$32:F$38,战法升星!$C$32:$C$38,MAX(AW207/E$5,1)))</f>
        <v>7</v>
      </c>
      <c r="S207" s="134">
        <f>IF(O207=0,0,求节点(战法升星!G$32:G$38,战法升星!$C$32:$C$38,MAX(AX207/F$5,1)))</f>
        <v>5.8565697254312248</v>
      </c>
      <c r="T207" s="134">
        <f>求节点(战法升星!$C$32:$C$38,战法升星!D$32:D$38,P207)</f>
        <v>64</v>
      </c>
      <c r="U207" s="134">
        <f>求节点(战法升星!$C$32:$C$38,战法升星!E$32:E$38,Q207)</f>
        <v>32</v>
      </c>
      <c r="V207" s="134">
        <f>求节点(战法升星!$C$32:$C$38,战法升星!F$32:F$38,R207)</f>
        <v>16</v>
      </c>
      <c r="W207" s="134">
        <f>求节点(战法升星!$C$32:$C$38,战法升星!G$32:G$38,S207)</f>
        <v>7.4262789017248991</v>
      </c>
      <c r="X207" s="134">
        <f t="shared" ref="X207:X229" si="258">IF(L207=0,0,同名需求(L207,T207,C$5))</f>
        <v>320</v>
      </c>
      <c r="Y207" s="134">
        <f t="shared" ref="Y207:Y229" si="259">IF(M207=0,0,同名需求(M207,U207,D$5))</f>
        <v>512</v>
      </c>
      <c r="Z207" s="134">
        <f t="shared" ref="Z207:Z229" si="260">IF(N207=0,0,同名需求(N207,V207,E$5))</f>
        <v>384</v>
      </c>
      <c r="AA207" s="134">
        <f t="shared" ref="AA207:AA229" si="261">IF(O207=0,0,同名需求(O207,W207,F$5))</f>
        <v>59.410231213799193</v>
      </c>
      <c r="AB207" s="134">
        <f t="shared" ref="AB207:AB229" si="262">MAX(X207/C$4,Y207/D$4,Z207/E$4)*$C$7</f>
        <v>806848</v>
      </c>
      <c r="AC207" s="134">
        <f t="shared" ref="AC207:AC229" si="263">AB207/AM207*$AM$4</f>
        <v>0.10328507668400502</v>
      </c>
      <c r="AD207" s="22"/>
      <c r="AE207" s="22">
        <f t="shared" ref="AE207:AE229" si="264">X207/C$4</f>
        <v>551.72413793103453</v>
      </c>
      <c r="AF207" s="22">
        <f t="shared" ref="AF207:AF229" si="265">Y207/D$4</f>
        <v>1706.6666666666667</v>
      </c>
      <c r="AG207" s="22">
        <f t="shared" ref="AG207:AG229" si="266">Z207/E$4</f>
        <v>3200</v>
      </c>
      <c r="AH207" s="22" t="e">
        <f t="shared" ref="AH207:AH229" si="267">AA207/F$4</f>
        <v>#DIV/0!</v>
      </c>
      <c r="AK207" s="131"/>
      <c r="AL207" s="131">
        <f>基础状态预期!D213</f>
        <v>93.500000000000014</v>
      </c>
      <c r="AM207" s="152">
        <f>求节点(信息索引!$H$4:$H$163,信息索引!$BB$4:$BB$163,$AL207)*$AM$4</f>
        <v>1562370.917278799</v>
      </c>
      <c r="AN207" s="131">
        <f t="shared" ref="AN207:AN229" si="268">AM207-AM206</f>
        <v>179019.30326363305</v>
      </c>
      <c r="AO207" s="123">
        <f t="shared" ref="AO207:AP207" si="269">AO162</f>
        <v>0</v>
      </c>
      <c r="AP207" s="123">
        <f t="shared" si="269"/>
        <v>1</v>
      </c>
      <c r="AQ207" s="131">
        <f t="shared" ref="AQ207:AQ229" si="270">$AN207*($AO207*C$4+$AP207*C$23)/$C$7</f>
        <v>436.14262146518496</v>
      </c>
      <c r="AR207" s="131">
        <f t="shared" ref="AR207:AR229" si="271">$AN207*($AO207*D$4+$AP207*D$23)/$C$7</f>
        <v>212.99988490160194</v>
      </c>
      <c r="AS207" s="131">
        <f t="shared" ref="AS207:AS229" si="272">$AN207*($AO207*E$4+$AP207*E$23)/$C$7</f>
        <v>51.119972376384467</v>
      </c>
      <c r="AT207" s="131">
        <f t="shared" ref="AT207:AT229" si="273">$AN207*($AO207*F$4+$AP207*F$23)/$C$7</f>
        <v>9.7371375955018031</v>
      </c>
      <c r="AU207" s="131">
        <f>SUM(AQ$191:AQ207)</f>
        <v>3742.462010261449</v>
      </c>
      <c r="AV207" s="131">
        <f>SUM(AR$191:AR207)</f>
        <v>1858.932637358768</v>
      </c>
      <c r="AW207" s="131">
        <f>SUM(AS$191:AS207)</f>
        <v>535.63724569521003</v>
      </c>
      <c r="AX207" s="131">
        <f>SUM(AT$191:AT207)</f>
        <v>59.410231213799179</v>
      </c>
    </row>
    <row r="208" spans="10:50" x14ac:dyDescent="0.15">
      <c r="J208" s="27">
        <v>21</v>
      </c>
      <c r="K208" s="132">
        <f>基础状态预期!C214</f>
        <v>86.154780808490059</v>
      </c>
      <c r="L208" s="134">
        <f t="shared" si="254"/>
        <v>5</v>
      </c>
      <c r="M208" s="134">
        <f t="shared" si="255"/>
        <v>16</v>
      </c>
      <c r="N208" s="134">
        <f t="shared" si="256"/>
        <v>24</v>
      </c>
      <c r="O208" s="134">
        <f t="shared" si="257"/>
        <v>8</v>
      </c>
      <c r="P208" s="134">
        <f>IF(L208=0,0,求节点(战法升星!D$32:D$38,战法升星!$C$32:$C$38,MAX(AU208/C$5,1)))</f>
        <v>7</v>
      </c>
      <c r="Q208" s="134">
        <f>IF(M208=0,0,求节点(战法升星!E$32:E$38,战法升星!$C$32:$C$38,MAX(AV208/D$5,1)))</f>
        <v>7</v>
      </c>
      <c r="R208" s="134">
        <f>IF(N208=0,0,求节点(战法升星!F$32:F$38,战法升星!$C$32:$C$38,MAX(AW208/E$5,1)))</f>
        <v>7</v>
      </c>
      <c r="S208" s="134">
        <f>IF(O208=0,0,求节点(战法升星!G$32:G$38,战法升星!$C$32:$C$38,MAX(AX208/F$5,1)))</f>
        <v>6.1523131657276693</v>
      </c>
      <c r="T208" s="134">
        <f>求节点(战法升星!$C$32:$C$38,战法升星!D$32:D$38,P208)</f>
        <v>64</v>
      </c>
      <c r="U208" s="134">
        <f>求节点(战法升星!$C$32:$C$38,战法升星!E$32:E$38,Q208)</f>
        <v>32</v>
      </c>
      <c r="V208" s="134">
        <f>求节点(战法升星!$C$32:$C$38,战法升星!F$32:F$38,R208)</f>
        <v>16</v>
      </c>
      <c r="W208" s="134">
        <f>求节点(战法升星!$C$32:$C$38,战法升星!G$32:G$38,S208)</f>
        <v>9.2185053258213543</v>
      </c>
      <c r="X208" s="134">
        <f t="shared" si="258"/>
        <v>320</v>
      </c>
      <c r="Y208" s="134">
        <f t="shared" si="259"/>
        <v>512</v>
      </c>
      <c r="Z208" s="134">
        <f t="shared" si="260"/>
        <v>384</v>
      </c>
      <c r="AA208" s="134">
        <f t="shared" si="261"/>
        <v>73.748042606570834</v>
      </c>
      <c r="AB208" s="134">
        <f t="shared" si="262"/>
        <v>806848</v>
      </c>
      <c r="AC208" s="134">
        <f t="shared" si="263"/>
        <v>8.8374505831512795E-2</v>
      </c>
      <c r="AD208" s="22"/>
      <c r="AE208" s="22">
        <f t="shared" si="264"/>
        <v>551.72413793103453</v>
      </c>
      <c r="AF208" s="22">
        <f t="shared" si="265"/>
        <v>1706.6666666666667</v>
      </c>
      <c r="AG208" s="22">
        <f t="shared" si="266"/>
        <v>3200</v>
      </c>
      <c r="AH208" s="22" t="e">
        <f t="shared" si="267"/>
        <v>#DIV/0!</v>
      </c>
      <c r="AK208" s="131"/>
      <c r="AL208" s="131">
        <f>基础状态预期!D214</f>
        <v>110.00000000000001</v>
      </c>
      <c r="AM208" s="152">
        <f>求节点(信息索引!$H$4:$H$163,信息索引!$BB$4:$BB$163,$AL208)*$AM$4</f>
        <v>1825974.566778946</v>
      </c>
      <c r="AN208" s="131">
        <f t="shared" si="268"/>
        <v>263603.64950014697</v>
      </c>
      <c r="AO208" s="123">
        <f t="shared" ref="AO208:AP208" si="274">AO163</f>
        <v>0</v>
      </c>
      <c r="AP208" s="123">
        <f t="shared" si="274"/>
        <v>1</v>
      </c>
      <c r="AQ208" s="131">
        <f t="shared" si="270"/>
        <v>642.21446863456356</v>
      </c>
      <c r="AR208" s="131">
        <f t="shared" si="271"/>
        <v>313.63962421687989</v>
      </c>
      <c r="AS208" s="131">
        <f t="shared" si="272"/>
        <v>75.273509812051159</v>
      </c>
      <c r="AT208" s="131">
        <f t="shared" si="273"/>
        <v>14.337811392771654</v>
      </c>
      <c r="AU208" s="131">
        <f>SUM(AQ$191:AQ208)</f>
        <v>4384.6764788960127</v>
      </c>
      <c r="AV208" s="131">
        <f>SUM(AR$191:AR208)</f>
        <v>2172.5722615756481</v>
      </c>
      <c r="AW208" s="131">
        <f>SUM(AS$191:AS208)</f>
        <v>610.91075550726123</v>
      </c>
      <c r="AX208" s="131">
        <f>SUM(AT$191:AT208)</f>
        <v>73.748042606570834</v>
      </c>
    </row>
    <row r="209" spans="10:50" x14ac:dyDescent="0.15">
      <c r="J209" s="27">
        <v>22</v>
      </c>
      <c r="K209" s="132">
        <f>基础状态预期!C215</f>
        <v>90.480184629206022</v>
      </c>
      <c r="L209" s="134">
        <f t="shared" si="254"/>
        <v>5</v>
      </c>
      <c r="M209" s="134">
        <f t="shared" si="255"/>
        <v>16</v>
      </c>
      <c r="N209" s="134">
        <f t="shared" si="256"/>
        <v>24</v>
      </c>
      <c r="O209" s="134">
        <f t="shared" si="257"/>
        <v>8</v>
      </c>
      <c r="P209" s="134">
        <f>IF(L209=0,0,求节点(战法升星!D$32:D$38,战法升星!$C$32:$C$38,MAX(AU209/C$5,1)))</f>
        <v>7</v>
      </c>
      <c r="Q209" s="134">
        <f>IF(M209=0,0,求节点(战法升星!E$32:E$38,战法升星!$C$32:$C$38,MAX(AV209/D$5,1)))</f>
        <v>7</v>
      </c>
      <c r="R209" s="134">
        <f>IF(N209=0,0,求节点(战法升星!F$32:F$38,战法升星!$C$32:$C$38,MAX(AW209/E$5,1)))</f>
        <v>7</v>
      </c>
      <c r="S209" s="134">
        <f>IF(O209=0,0,求节点(战法升星!G$32:G$38,战法升星!$C$32:$C$38,MAX(AX209/F$5,1)))</f>
        <v>6.6001573211951818</v>
      </c>
      <c r="T209" s="134">
        <f>求节点(战法升星!$C$32:$C$38,战法升星!D$32:D$38,P209)</f>
        <v>64</v>
      </c>
      <c r="U209" s="134">
        <f>求节点(战法升星!$C$32:$C$38,战法升星!E$32:E$38,Q209)</f>
        <v>32</v>
      </c>
      <c r="V209" s="134">
        <f>求节点(战法升星!$C$32:$C$38,战法升星!F$32:F$38,R209)</f>
        <v>16</v>
      </c>
      <c r="W209" s="134">
        <f>求节点(战法升星!$C$32:$C$38,战法升星!G$32:G$38,S209)</f>
        <v>12.801258569561455</v>
      </c>
      <c r="X209" s="134">
        <f t="shared" si="258"/>
        <v>320</v>
      </c>
      <c r="Y209" s="134">
        <f t="shared" si="259"/>
        <v>512</v>
      </c>
      <c r="Z209" s="134">
        <f t="shared" si="260"/>
        <v>384</v>
      </c>
      <c r="AA209" s="134">
        <f t="shared" si="261"/>
        <v>102.41006855649164</v>
      </c>
      <c r="AB209" s="134">
        <f t="shared" si="262"/>
        <v>806848</v>
      </c>
      <c r="AC209" s="134">
        <f t="shared" si="263"/>
        <v>6.8582350819526627E-2</v>
      </c>
      <c r="AD209" s="22"/>
      <c r="AE209" s="22">
        <f t="shared" si="264"/>
        <v>551.72413793103453</v>
      </c>
      <c r="AF209" s="22">
        <f t="shared" si="265"/>
        <v>1706.6666666666667</v>
      </c>
      <c r="AG209" s="22">
        <f t="shared" si="266"/>
        <v>3200</v>
      </c>
      <c r="AH209" s="22" t="e">
        <f t="shared" si="267"/>
        <v>#DIV/0!</v>
      </c>
      <c r="AK209" s="131"/>
      <c r="AL209" s="131">
        <f>基础状态预期!D215</f>
        <v>143</v>
      </c>
      <c r="AM209" s="152">
        <f>求节点(信息索引!$H$4:$H$163,信息索引!$BB$4:$BB$163,$AL209)*$AM$4</f>
        <v>2352931.8851236459</v>
      </c>
      <c r="AN209" s="131">
        <f t="shared" si="268"/>
        <v>526957.31834469992</v>
      </c>
      <c r="AO209" s="123">
        <f t="shared" ref="AO209:AP209" si="275">AO164</f>
        <v>0</v>
      </c>
      <c r="AP209" s="123">
        <f t="shared" si="275"/>
        <v>1</v>
      </c>
      <c r="AQ209" s="131">
        <f t="shared" si="270"/>
        <v>1283.8199123402021</v>
      </c>
      <c r="AR209" s="131">
        <f t="shared" si="271"/>
        <v>626.98181765451727</v>
      </c>
      <c r="AS209" s="131">
        <f t="shared" si="272"/>
        <v>150.47563623708413</v>
      </c>
      <c r="AT209" s="131">
        <f t="shared" si="273"/>
        <v>28.662025949920793</v>
      </c>
      <c r="AU209" s="131">
        <f>SUM(AQ$191:AQ209)</f>
        <v>5668.4963912362145</v>
      </c>
      <c r="AV209" s="131">
        <f>SUM(AR$191:AR209)</f>
        <v>2799.5540792301654</v>
      </c>
      <c r="AW209" s="131">
        <f>SUM(AS$191:AS209)</f>
        <v>761.38639174434536</v>
      </c>
      <c r="AX209" s="131">
        <f>SUM(AT$191:AT209)</f>
        <v>102.41006855649162</v>
      </c>
    </row>
    <row r="210" spans="10:50" x14ac:dyDescent="0.15">
      <c r="J210" s="27">
        <v>23</v>
      </c>
      <c r="K210" s="132">
        <f>基础状态预期!C216</f>
        <v>93.6774218048877</v>
      </c>
      <c r="L210" s="134">
        <f t="shared" si="254"/>
        <v>5</v>
      </c>
      <c r="M210" s="134">
        <f t="shared" si="255"/>
        <v>16</v>
      </c>
      <c r="N210" s="134">
        <f t="shared" si="256"/>
        <v>24</v>
      </c>
      <c r="O210" s="134">
        <f t="shared" si="257"/>
        <v>8</v>
      </c>
      <c r="P210" s="134">
        <f>IF(L210=0,0,求节点(战法升星!D$32:D$38,战法升星!$C$32:$C$38,MAX(AU210/C$5,1)))</f>
        <v>7</v>
      </c>
      <c r="Q210" s="134">
        <f>IF(M210=0,0,求节点(战法升星!E$32:E$38,战法升星!$C$32:$C$38,MAX(AV210/D$5,1)))</f>
        <v>7</v>
      </c>
      <c r="R210" s="134">
        <f>IF(N210=0,0,求节点(战法升星!F$32:F$38,战法升星!$C$32:$C$38,MAX(AW210/E$5,1)))</f>
        <v>7</v>
      </c>
      <c r="S210" s="134">
        <f>IF(O210=0,0,求节点(战法升星!G$32:G$38,战法升星!$C$32:$C$38,MAX(AX210/F$5,1)))</f>
        <v>7</v>
      </c>
      <c r="T210" s="134">
        <f>求节点(战法升星!$C$32:$C$38,战法升星!D$32:D$38,P210)</f>
        <v>64</v>
      </c>
      <c r="U210" s="134">
        <f>求节点(战法升星!$C$32:$C$38,战法升星!E$32:E$38,Q210)</f>
        <v>32</v>
      </c>
      <c r="V210" s="134">
        <f>求节点(战法升星!$C$32:$C$38,战法升星!F$32:F$38,R210)</f>
        <v>16</v>
      </c>
      <c r="W210" s="134">
        <f>求节点(战法升星!$C$32:$C$38,战法升星!G$32:G$38,S210)</f>
        <v>16</v>
      </c>
      <c r="X210" s="134">
        <f t="shared" si="258"/>
        <v>320</v>
      </c>
      <c r="Y210" s="134">
        <f t="shared" si="259"/>
        <v>512</v>
      </c>
      <c r="Z210" s="134">
        <f t="shared" si="260"/>
        <v>384</v>
      </c>
      <c r="AA210" s="134">
        <f t="shared" si="261"/>
        <v>128</v>
      </c>
      <c r="AB210" s="134">
        <f t="shared" si="262"/>
        <v>806848</v>
      </c>
      <c r="AC210" s="134">
        <f t="shared" si="263"/>
        <v>5.6033266767921919E-2</v>
      </c>
      <c r="AD210" s="22"/>
      <c r="AE210" s="22">
        <f t="shared" si="264"/>
        <v>551.72413793103453</v>
      </c>
      <c r="AF210" s="22">
        <f t="shared" si="265"/>
        <v>1706.6666666666667</v>
      </c>
      <c r="AG210" s="22">
        <f t="shared" si="266"/>
        <v>3200</v>
      </c>
      <c r="AH210" s="22" t="e">
        <f t="shared" si="267"/>
        <v>#DIV/0!</v>
      </c>
      <c r="AK210" s="131"/>
      <c r="AL210" s="131">
        <f>基础状态预期!D216</f>
        <v>176</v>
      </c>
      <c r="AM210" s="152">
        <f>求节点(信息索引!$H$4:$H$163,信息索引!$BB$4:$BB$163,$AL210)*$AM$4</f>
        <v>2879889.203468346</v>
      </c>
      <c r="AN210" s="131">
        <f t="shared" si="268"/>
        <v>526957.31834470015</v>
      </c>
      <c r="AO210" s="123">
        <f t="shared" ref="AO210:AP210" si="276">AO165</f>
        <v>0</v>
      </c>
      <c r="AP210" s="123">
        <f t="shared" si="276"/>
        <v>1</v>
      </c>
      <c r="AQ210" s="131">
        <f t="shared" si="270"/>
        <v>1283.8199123402028</v>
      </c>
      <c r="AR210" s="131">
        <f t="shared" si="271"/>
        <v>626.9818176545175</v>
      </c>
      <c r="AS210" s="131">
        <f t="shared" si="272"/>
        <v>150.47563623708419</v>
      </c>
      <c r="AT210" s="131">
        <f t="shared" si="273"/>
        <v>28.662025949920803</v>
      </c>
      <c r="AU210" s="131">
        <f>SUM(AQ$191:AQ210)</f>
        <v>6952.3163035764173</v>
      </c>
      <c r="AV210" s="131">
        <f>SUM(AR$191:AR210)</f>
        <v>3426.5358968846831</v>
      </c>
      <c r="AW210" s="131">
        <f>SUM(AS$191:AS210)</f>
        <v>911.86202798142949</v>
      </c>
      <c r="AX210" s="131">
        <f>SUM(AT$191:AT210)</f>
        <v>131.07209450641244</v>
      </c>
    </row>
    <row r="211" spans="10:50" x14ac:dyDescent="0.15">
      <c r="J211" s="27">
        <v>24</v>
      </c>
      <c r="K211" s="132">
        <f>基础状态预期!C217</f>
        <v>97.125654465362558</v>
      </c>
      <c r="L211" s="134">
        <f t="shared" si="254"/>
        <v>5</v>
      </c>
      <c r="M211" s="134">
        <f t="shared" si="255"/>
        <v>16</v>
      </c>
      <c r="N211" s="134">
        <f t="shared" si="256"/>
        <v>24</v>
      </c>
      <c r="O211" s="134">
        <f t="shared" si="257"/>
        <v>8</v>
      </c>
      <c r="P211" s="134">
        <f>IF(L211=0,0,求节点(战法升星!D$32:D$38,战法升星!$C$32:$C$38,MAX(AU211/C$5,1)))</f>
        <v>7</v>
      </c>
      <c r="Q211" s="134">
        <f>IF(M211=0,0,求节点(战法升星!E$32:E$38,战法升星!$C$32:$C$38,MAX(AV211/D$5,1)))</f>
        <v>7</v>
      </c>
      <c r="R211" s="134">
        <f>IF(N211=0,0,求节点(战法升星!F$32:F$38,战法升星!$C$32:$C$38,MAX(AW211/E$5,1)))</f>
        <v>7</v>
      </c>
      <c r="S211" s="134">
        <f>IF(O211=0,0,求节点(战法升星!G$32:G$38,战法升星!$C$32:$C$38,MAX(AX211/F$5,1)))</f>
        <v>7</v>
      </c>
      <c r="T211" s="134">
        <f>求节点(战法升星!$C$32:$C$38,战法升星!D$32:D$38,P211)</f>
        <v>64</v>
      </c>
      <c r="U211" s="134">
        <f>求节点(战法升星!$C$32:$C$38,战法升星!E$32:E$38,Q211)</f>
        <v>32</v>
      </c>
      <c r="V211" s="134">
        <f>求节点(战法升星!$C$32:$C$38,战法升星!F$32:F$38,R211)</f>
        <v>16</v>
      </c>
      <c r="W211" s="134">
        <f>求节点(战法升星!$C$32:$C$38,战法升星!G$32:G$38,S211)</f>
        <v>16</v>
      </c>
      <c r="X211" s="134">
        <f t="shared" si="258"/>
        <v>320</v>
      </c>
      <c r="Y211" s="134">
        <f t="shared" si="259"/>
        <v>512</v>
      </c>
      <c r="Z211" s="134">
        <f t="shared" si="260"/>
        <v>384</v>
      </c>
      <c r="AA211" s="134">
        <f t="shared" si="261"/>
        <v>128</v>
      </c>
      <c r="AB211" s="134">
        <f t="shared" si="262"/>
        <v>806848</v>
      </c>
      <c r="AC211" s="134">
        <f t="shared" si="263"/>
        <v>4.3824519605963841E-2</v>
      </c>
      <c r="AD211" s="22"/>
      <c r="AE211" s="22">
        <f t="shared" si="264"/>
        <v>551.72413793103453</v>
      </c>
      <c r="AF211" s="22">
        <f t="shared" si="265"/>
        <v>1706.6666666666667</v>
      </c>
      <c r="AG211" s="22">
        <f t="shared" si="266"/>
        <v>3200</v>
      </c>
      <c r="AH211" s="22" t="e">
        <f t="shared" si="267"/>
        <v>#DIV/0!</v>
      </c>
      <c r="AK211" s="131"/>
      <c r="AL211" s="131">
        <f>基础状态预期!D217</f>
        <v>225.50000000000003</v>
      </c>
      <c r="AM211" s="152">
        <f>求节点(信息索引!$H$4:$H$163,信息索引!$BB$4:$BB$163,$AL211)*$AM$4</f>
        <v>3682176.1299589947</v>
      </c>
      <c r="AN211" s="131">
        <f t="shared" si="268"/>
        <v>802286.92649064865</v>
      </c>
      <c r="AO211" s="123">
        <f t="shared" ref="AO211:AP211" si="277">AO166</f>
        <v>0</v>
      </c>
      <c r="AP211" s="123">
        <f t="shared" si="277"/>
        <v>1</v>
      </c>
      <c r="AQ211" s="131">
        <f t="shared" si="270"/>
        <v>1954.6021960077676</v>
      </c>
      <c r="AR211" s="131">
        <f t="shared" si="271"/>
        <v>954.57316549216546</v>
      </c>
      <c r="AS211" s="131">
        <f t="shared" si="272"/>
        <v>229.0975597181197</v>
      </c>
      <c r="AT211" s="131">
        <f t="shared" si="273"/>
        <v>43.637630422498994</v>
      </c>
      <c r="AU211" s="131">
        <f>SUM(AQ$191:AQ211)</f>
        <v>8906.9184995841842</v>
      </c>
      <c r="AV211" s="131">
        <f>SUM(AR$191:AR211)</f>
        <v>4381.1090623768487</v>
      </c>
      <c r="AW211" s="131">
        <f>SUM(AS$191:AS211)</f>
        <v>1140.9595876995493</v>
      </c>
      <c r="AX211" s="131">
        <f>SUM(AT$191:AT211)</f>
        <v>174.70972492891144</v>
      </c>
    </row>
    <row r="212" spans="10:50" x14ac:dyDescent="0.15">
      <c r="J212" s="27">
        <v>25</v>
      </c>
      <c r="K212" s="132">
        <f>基础状态预期!C218</f>
        <v>100.89689545435591</v>
      </c>
      <c r="L212" s="134">
        <f t="shared" si="254"/>
        <v>5</v>
      </c>
      <c r="M212" s="134">
        <f t="shared" si="255"/>
        <v>16</v>
      </c>
      <c r="N212" s="134">
        <f t="shared" si="256"/>
        <v>24</v>
      </c>
      <c r="O212" s="134">
        <f t="shared" si="257"/>
        <v>8</v>
      </c>
      <c r="P212" s="134">
        <f>IF(L212=0,0,求节点(战法升星!D$32:D$38,战法升星!$C$32:$C$38,MAX(AU212/C$5,1)))</f>
        <v>7</v>
      </c>
      <c r="Q212" s="134">
        <f>IF(M212=0,0,求节点(战法升星!E$32:E$38,战法升星!$C$32:$C$38,MAX(AV212/D$5,1)))</f>
        <v>7</v>
      </c>
      <c r="R212" s="134">
        <f>IF(N212=0,0,求节点(战法升星!F$32:F$38,战法升星!$C$32:$C$38,MAX(AW212/E$5,1)))</f>
        <v>7</v>
      </c>
      <c r="S212" s="134">
        <f>IF(O212=0,0,求节点(战法升星!G$32:G$38,战法升星!$C$32:$C$38,MAX(AX212/F$5,1)))</f>
        <v>7</v>
      </c>
      <c r="T212" s="134">
        <f>求节点(战法升星!$C$32:$C$38,战法升星!D$32:D$38,P212)</f>
        <v>64</v>
      </c>
      <c r="U212" s="134">
        <f>求节点(战法升星!$C$32:$C$38,战法升星!E$32:E$38,Q212)</f>
        <v>32</v>
      </c>
      <c r="V212" s="134">
        <f>求节点(战法升星!$C$32:$C$38,战法升星!F$32:F$38,R212)</f>
        <v>16</v>
      </c>
      <c r="W212" s="134">
        <f>求节点(战法升星!$C$32:$C$38,战法升星!G$32:G$38,S212)</f>
        <v>16</v>
      </c>
      <c r="X212" s="134">
        <f t="shared" si="258"/>
        <v>320</v>
      </c>
      <c r="Y212" s="134">
        <f t="shared" si="259"/>
        <v>512</v>
      </c>
      <c r="Z212" s="134">
        <f t="shared" si="260"/>
        <v>384</v>
      </c>
      <c r="AA212" s="134">
        <f t="shared" si="261"/>
        <v>128</v>
      </c>
      <c r="AB212" s="134">
        <f t="shared" si="262"/>
        <v>806848</v>
      </c>
      <c r="AC212" s="134">
        <f t="shared" si="263"/>
        <v>3.3949096374914417E-2</v>
      </c>
      <c r="AD212" s="22"/>
      <c r="AE212" s="22">
        <f t="shared" si="264"/>
        <v>551.72413793103453</v>
      </c>
      <c r="AF212" s="22">
        <f t="shared" si="265"/>
        <v>1706.6666666666667</v>
      </c>
      <c r="AG212" s="22">
        <f t="shared" si="266"/>
        <v>3200</v>
      </c>
      <c r="AH212" s="22" t="e">
        <f t="shared" si="267"/>
        <v>#DIV/0!</v>
      </c>
      <c r="AK212" s="131"/>
      <c r="AL212" s="131">
        <f>基础状态预期!D218</f>
        <v>291.5</v>
      </c>
      <c r="AM212" s="152">
        <f>求节点(信息索引!$H$4:$H$163,信息索引!$BB$4:$BB$163,$AL212)*$AM$4</f>
        <v>4753281.1541705374</v>
      </c>
      <c r="AN212" s="131">
        <f t="shared" si="268"/>
        <v>1071105.0242115427</v>
      </c>
      <c r="AO212" s="123">
        <f t="shared" ref="AO212:AP212" si="278">AO167</f>
        <v>0</v>
      </c>
      <c r="AP212" s="123">
        <f t="shared" si="278"/>
        <v>1</v>
      </c>
      <c r="AQ212" s="131">
        <f t="shared" si="270"/>
        <v>2609.5205634679342</v>
      </c>
      <c r="AR212" s="131">
        <f t="shared" si="271"/>
        <v>1274.4170193680607</v>
      </c>
      <c r="AS212" s="131">
        <f t="shared" si="272"/>
        <v>305.86008464833452</v>
      </c>
      <c r="AT212" s="131">
        <f t="shared" si="273"/>
        <v>58.259063742539915</v>
      </c>
      <c r="AU212" s="131">
        <f>SUM(AQ$191:AQ212)</f>
        <v>11516.439063052119</v>
      </c>
      <c r="AV212" s="131">
        <f>SUM(AR$191:AR212)</f>
        <v>5655.5260817449089</v>
      </c>
      <c r="AW212" s="131">
        <f>SUM(AS$191:AS212)</f>
        <v>1446.8196723478839</v>
      </c>
      <c r="AX212" s="131">
        <f>SUM(AT$191:AT212)</f>
        <v>232.96878867145136</v>
      </c>
    </row>
    <row r="213" spans="10:50" x14ac:dyDescent="0.15">
      <c r="J213" s="27">
        <v>26</v>
      </c>
      <c r="K213" s="132">
        <f>基础状态预期!C219</f>
        <v>104.52148587104635</v>
      </c>
      <c r="L213" s="134">
        <f t="shared" si="254"/>
        <v>5</v>
      </c>
      <c r="M213" s="134">
        <f t="shared" si="255"/>
        <v>16</v>
      </c>
      <c r="N213" s="134">
        <f t="shared" si="256"/>
        <v>24</v>
      </c>
      <c r="O213" s="134">
        <f t="shared" si="257"/>
        <v>8</v>
      </c>
      <c r="P213" s="134">
        <f>IF(L213=0,0,求节点(战法升星!D$32:D$38,战法升星!$C$32:$C$38,MAX(AU213/C$5,1)))</f>
        <v>7</v>
      </c>
      <c r="Q213" s="134">
        <f>IF(M213=0,0,求节点(战法升星!E$32:E$38,战法升星!$C$32:$C$38,MAX(AV213/D$5,1)))</f>
        <v>7</v>
      </c>
      <c r="R213" s="134">
        <f>IF(N213=0,0,求节点(战法升星!F$32:F$38,战法升星!$C$32:$C$38,MAX(AW213/E$5,1)))</f>
        <v>7</v>
      </c>
      <c r="S213" s="134">
        <f>IF(O213=0,0,求节点(战法升星!G$32:G$38,战法升星!$C$32:$C$38,MAX(AX213/F$5,1)))</f>
        <v>7</v>
      </c>
      <c r="T213" s="134">
        <f>求节点(战法升星!$C$32:$C$38,战法升星!D$32:D$38,P213)</f>
        <v>64</v>
      </c>
      <c r="U213" s="134">
        <f>求节点(战法升星!$C$32:$C$38,战法升星!E$32:E$38,Q213)</f>
        <v>32</v>
      </c>
      <c r="V213" s="134">
        <f>求节点(战法升星!$C$32:$C$38,战法升星!F$32:F$38,R213)</f>
        <v>16</v>
      </c>
      <c r="W213" s="134">
        <f>求节点(战法升星!$C$32:$C$38,战法升星!G$32:G$38,S213)</f>
        <v>16</v>
      </c>
      <c r="X213" s="134">
        <f t="shared" si="258"/>
        <v>320</v>
      </c>
      <c r="Y213" s="134">
        <f t="shared" si="259"/>
        <v>512</v>
      </c>
      <c r="Z213" s="134">
        <f t="shared" si="260"/>
        <v>384</v>
      </c>
      <c r="AA213" s="134">
        <f t="shared" si="261"/>
        <v>128</v>
      </c>
      <c r="AB213" s="134">
        <f t="shared" si="262"/>
        <v>806848</v>
      </c>
      <c r="AC213" s="134">
        <f t="shared" si="263"/>
        <v>2.6793458769702273E-2</v>
      </c>
      <c r="AD213" s="22"/>
      <c r="AE213" s="22">
        <f t="shared" si="264"/>
        <v>551.72413793103453</v>
      </c>
      <c r="AF213" s="22">
        <f t="shared" si="265"/>
        <v>1706.6666666666667</v>
      </c>
      <c r="AG213" s="22">
        <f t="shared" si="266"/>
        <v>3200</v>
      </c>
      <c r="AH213" s="22" t="e">
        <f t="shared" si="267"/>
        <v>#DIV/0!</v>
      </c>
      <c r="AK213" s="131"/>
      <c r="AL213" s="131">
        <f>基础状态预期!D219</f>
        <v>374.00000000000006</v>
      </c>
      <c r="AM213" s="152">
        <f>求节点(信息索引!$H$4:$H$163,信息索引!$BB$4:$BB$163,$AL213)*$AM$4</f>
        <v>6022723.7321996987</v>
      </c>
      <c r="AN213" s="131">
        <f t="shared" si="268"/>
        <v>1269442.5780291613</v>
      </c>
      <c r="AO213" s="123">
        <f t="shared" ref="AO213:AP213" si="279">AO168</f>
        <v>0</v>
      </c>
      <c r="AP213" s="123">
        <f t="shared" si="279"/>
        <v>1</v>
      </c>
      <c r="AQ213" s="131">
        <f t="shared" si="270"/>
        <v>3092.7280113799561</v>
      </c>
      <c r="AR213" s="131">
        <f t="shared" si="271"/>
        <v>1510.4020520692807</v>
      </c>
      <c r="AS213" s="131">
        <f t="shared" si="272"/>
        <v>362.4964924966273</v>
      </c>
      <c r="AT213" s="131">
        <f t="shared" si="273"/>
        <v>69.046950951738552</v>
      </c>
      <c r="AU213" s="131">
        <f>SUM(AQ$191:AQ213)</f>
        <v>14609.167074432076</v>
      </c>
      <c r="AV213" s="131">
        <f>SUM(AR$191:AR213)</f>
        <v>7165.92813381419</v>
      </c>
      <c r="AW213" s="131">
        <f>SUM(AS$191:AS213)</f>
        <v>1809.3161648445111</v>
      </c>
      <c r="AX213" s="131">
        <f>SUM(AT$191:AT213)</f>
        <v>302.01573962318992</v>
      </c>
    </row>
    <row r="214" spans="10:50" x14ac:dyDescent="0.15">
      <c r="J214" s="27">
        <v>27</v>
      </c>
      <c r="K214" s="132">
        <f>基础状态预期!C220</f>
        <v>108.05586950728798</v>
      </c>
      <c r="L214" s="134">
        <f t="shared" si="254"/>
        <v>5</v>
      </c>
      <c r="M214" s="134">
        <f t="shared" si="255"/>
        <v>16</v>
      </c>
      <c r="N214" s="134">
        <f t="shared" si="256"/>
        <v>24</v>
      </c>
      <c r="O214" s="134">
        <f t="shared" si="257"/>
        <v>8</v>
      </c>
      <c r="P214" s="134">
        <f>IF(L214=0,0,求节点(战法升星!D$32:D$38,战法升星!$C$32:$C$38,MAX(AU214/C$5,1)))</f>
        <v>7</v>
      </c>
      <c r="Q214" s="134">
        <f>IF(M214=0,0,求节点(战法升星!E$32:E$38,战法升星!$C$32:$C$38,MAX(AV214/D$5,1)))</f>
        <v>7</v>
      </c>
      <c r="R214" s="134">
        <f>IF(N214=0,0,求节点(战法升星!F$32:F$38,战法升星!$C$32:$C$38,MAX(AW214/E$5,1)))</f>
        <v>7</v>
      </c>
      <c r="S214" s="134">
        <f>IF(O214=0,0,求节点(战法升星!G$32:G$38,战法升星!$C$32:$C$38,MAX(AX214/F$5,1)))</f>
        <v>7</v>
      </c>
      <c r="T214" s="134">
        <f>求节点(战法升星!$C$32:$C$38,战法升星!D$32:D$38,P214)</f>
        <v>64</v>
      </c>
      <c r="U214" s="134">
        <f>求节点(战法升星!$C$32:$C$38,战法升星!E$32:E$38,Q214)</f>
        <v>32</v>
      </c>
      <c r="V214" s="134">
        <f>求节点(战法升星!$C$32:$C$38,战法升星!F$32:F$38,R214)</f>
        <v>16</v>
      </c>
      <c r="W214" s="134">
        <f>求节点(战法升星!$C$32:$C$38,战法升星!G$32:G$38,S214)</f>
        <v>16</v>
      </c>
      <c r="X214" s="134">
        <f t="shared" si="258"/>
        <v>320</v>
      </c>
      <c r="Y214" s="134">
        <f t="shared" si="259"/>
        <v>512</v>
      </c>
      <c r="Z214" s="134">
        <f t="shared" si="260"/>
        <v>384</v>
      </c>
      <c r="AA214" s="134">
        <f t="shared" si="261"/>
        <v>128</v>
      </c>
      <c r="AB214" s="134">
        <f t="shared" si="262"/>
        <v>806848</v>
      </c>
      <c r="AC214" s="134">
        <f t="shared" si="263"/>
        <v>2.2104643909706331E-2</v>
      </c>
      <c r="AD214" s="22"/>
      <c r="AE214" s="22">
        <f t="shared" si="264"/>
        <v>551.72413793103453</v>
      </c>
      <c r="AF214" s="22">
        <f t="shared" si="265"/>
        <v>1706.6666666666667</v>
      </c>
      <c r="AG214" s="22">
        <f t="shared" si="266"/>
        <v>3200</v>
      </c>
      <c r="AH214" s="22" t="e">
        <f t="shared" si="267"/>
        <v>#DIV/0!</v>
      </c>
      <c r="AK214" s="131"/>
      <c r="AL214" s="131">
        <f>基础状态预期!D220</f>
        <v>473.00000000000006</v>
      </c>
      <c r="AM214" s="152">
        <f>求节点(信息索引!$H$4:$H$163,信息索引!$BB$4:$BB$163,$AL214)*$AM$4</f>
        <v>7300257.8398985788</v>
      </c>
      <c r="AN214" s="131">
        <f t="shared" si="268"/>
        <v>1277534.1076988801</v>
      </c>
      <c r="AO214" s="123">
        <f t="shared" ref="AO214:AP214" si="280">AO169</f>
        <v>0</v>
      </c>
      <c r="AP214" s="123">
        <f t="shared" si="280"/>
        <v>1</v>
      </c>
      <c r="AQ214" s="131">
        <f t="shared" si="270"/>
        <v>3112.4413098761374</v>
      </c>
      <c r="AR214" s="131">
        <f t="shared" si="271"/>
        <v>1520.0294769162531</v>
      </c>
      <c r="AS214" s="131">
        <f t="shared" si="272"/>
        <v>364.80707445990072</v>
      </c>
      <c r="AT214" s="131">
        <f t="shared" si="273"/>
        <v>69.487061801885872</v>
      </c>
      <c r="AU214" s="131">
        <f>SUM(AQ$191:AQ214)</f>
        <v>17721.608384308212</v>
      </c>
      <c r="AV214" s="131">
        <f>SUM(AR$191:AR214)</f>
        <v>8685.9576107304438</v>
      </c>
      <c r="AW214" s="131">
        <f>SUM(AS$191:AS214)</f>
        <v>2174.123239304412</v>
      </c>
      <c r="AX214" s="131">
        <f>SUM(AT$191:AT214)</f>
        <v>371.5028014250758</v>
      </c>
    </row>
    <row r="215" spans="10:50" x14ac:dyDescent="0.15">
      <c r="J215" s="27">
        <v>28</v>
      </c>
      <c r="K215" s="132">
        <f>基础状态预期!C221</f>
        <v>111.54601176466306</v>
      </c>
      <c r="L215" s="134">
        <f t="shared" si="254"/>
        <v>5</v>
      </c>
      <c r="M215" s="134">
        <f t="shared" si="255"/>
        <v>16</v>
      </c>
      <c r="N215" s="134">
        <f t="shared" si="256"/>
        <v>24</v>
      </c>
      <c r="O215" s="134">
        <f t="shared" si="257"/>
        <v>8</v>
      </c>
      <c r="P215" s="134">
        <f>IF(L215=0,0,求节点(战法升星!D$32:D$38,战法升星!$C$32:$C$38,MAX(AU215/C$5,1)))</f>
        <v>7</v>
      </c>
      <c r="Q215" s="134">
        <f>IF(M215=0,0,求节点(战法升星!E$32:E$38,战法升星!$C$32:$C$38,MAX(AV215/D$5,1)))</f>
        <v>7</v>
      </c>
      <c r="R215" s="134">
        <f>IF(N215=0,0,求节点(战法升星!F$32:F$38,战法升星!$C$32:$C$38,MAX(AW215/E$5,1)))</f>
        <v>7</v>
      </c>
      <c r="S215" s="134">
        <f>IF(O215=0,0,求节点(战法升星!G$32:G$38,战法升星!$C$32:$C$38,MAX(AX215/F$5,1)))</f>
        <v>7</v>
      </c>
      <c r="T215" s="134">
        <f>求节点(战法升星!$C$32:$C$38,战法升星!D$32:D$38,P215)</f>
        <v>64</v>
      </c>
      <c r="U215" s="134">
        <f>求节点(战法升星!$C$32:$C$38,战法升星!E$32:E$38,Q215)</f>
        <v>32</v>
      </c>
      <c r="V215" s="134">
        <f>求节点(战法升星!$C$32:$C$38,战法升星!F$32:F$38,R215)</f>
        <v>16</v>
      </c>
      <c r="W215" s="134">
        <f>求节点(战法升星!$C$32:$C$38,战法升星!G$32:G$38,S215)</f>
        <v>16</v>
      </c>
      <c r="X215" s="134">
        <f t="shared" si="258"/>
        <v>320</v>
      </c>
      <c r="Y215" s="134">
        <f t="shared" si="259"/>
        <v>512</v>
      </c>
      <c r="Z215" s="134">
        <f t="shared" si="260"/>
        <v>384</v>
      </c>
      <c r="AA215" s="134">
        <f t="shared" si="261"/>
        <v>128</v>
      </c>
      <c r="AB215" s="134">
        <f t="shared" si="262"/>
        <v>806848</v>
      </c>
      <c r="AC215" s="134">
        <f t="shared" si="263"/>
        <v>1.8847624373569887E-2</v>
      </c>
      <c r="AD215" s="22"/>
      <c r="AE215" s="22">
        <f t="shared" si="264"/>
        <v>551.72413793103453</v>
      </c>
      <c r="AF215" s="22">
        <f t="shared" si="265"/>
        <v>1706.6666666666667</v>
      </c>
      <c r="AG215" s="22">
        <f t="shared" si="266"/>
        <v>3200</v>
      </c>
      <c r="AH215" s="22" t="e">
        <f t="shared" si="267"/>
        <v>#DIV/0!</v>
      </c>
      <c r="AK215" s="131"/>
      <c r="AL215" s="131">
        <f>基础状态预期!D221</f>
        <v>605</v>
      </c>
      <c r="AM215" s="152">
        <f>求节点(信息索引!$H$4:$H$163,信息索引!$BB$4:$BB$163,$AL215)*$AM$4</f>
        <v>8561800.5113837775</v>
      </c>
      <c r="AN215" s="131">
        <f t="shared" si="268"/>
        <v>1261542.6714851987</v>
      </c>
      <c r="AO215" s="123">
        <f t="shared" ref="AO215:AP215" si="281">AO170</f>
        <v>0</v>
      </c>
      <c r="AP215" s="123">
        <f t="shared" si="281"/>
        <v>1</v>
      </c>
      <c r="AQ215" s="131">
        <f t="shared" si="270"/>
        <v>3073.4815620496292</v>
      </c>
      <c r="AR215" s="131">
        <f t="shared" si="271"/>
        <v>1501.002623326563</v>
      </c>
      <c r="AS215" s="131">
        <f t="shared" si="272"/>
        <v>360.24062959837511</v>
      </c>
      <c r="AT215" s="131">
        <f t="shared" si="273"/>
        <v>68.617262780642889</v>
      </c>
      <c r="AU215" s="131">
        <f>SUM(AQ$191:AQ215)</f>
        <v>20795.089946357843</v>
      </c>
      <c r="AV215" s="131">
        <f>SUM(AR$191:AR215)</f>
        <v>10186.960234057007</v>
      </c>
      <c r="AW215" s="131">
        <f>SUM(AS$191:AS215)</f>
        <v>2534.3638689027871</v>
      </c>
      <c r="AX215" s="131">
        <f>SUM(AT$191:AT215)</f>
        <v>440.12006420571868</v>
      </c>
    </row>
    <row r="216" spans="10:50" x14ac:dyDescent="0.15">
      <c r="J216" s="27">
        <v>29</v>
      </c>
      <c r="K216" s="132">
        <f>基础状态预期!C222</f>
        <v>115.20444967370992</v>
      </c>
      <c r="L216" s="134">
        <f t="shared" si="254"/>
        <v>5</v>
      </c>
      <c r="M216" s="134">
        <f t="shared" si="255"/>
        <v>16</v>
      </c>
      <c r="N216" s="134">
        <f t="shared" si="256"/>
        <v>24</v>
      </c>
      <c r="O216" s="134">
        <f t="shared" si="257"/>
        <v>8</v>
      </c>
      <c r="P216" s="134">
        <f>IF(L216=0,0,求节点(战法升星!D$32:D$38,战法升星!$C$32:$C$38,MAX(AU216/C$5,1)))</f>
        <v>7</v>
      </c>
      <c r="Q216" s="134">
        <f>IF(M216=0,0,求节点(战法升星!E$32:E$38,战法升星!$C$32:$C$38,MAX(AV216/D$5,1)))</f>
        <v>7</v>
      </c>
      <c r="R216" s="134">
        <f>IF(N216=0,0,求节点(战法升星!F$32:F$38,战法升星!$C$32:$C$38,MAX(AW216/E$5,1)))</f>
        <v>7</v>
      </c>
      <c r="S216" s="134">
        <f>IF(O216=0,0,求节点(战法升星!G$32:G$38,战法升星!$C$32:$C$38,MAX(AX216/F$5,1)))</f>
        <v>7</v>
      </c>
      <c r="T216" s="134">
        <f>求节点(战法升星!$C$32:$C$38,战法升星!D$32:D$38,P216)</f>
        <v>64</v>
      </c>
      <c r="U216" s="134">
        <f>求节点(战法升星!$C$32:$C$38,战法升星!E$32:E$38,Q216)</f>
        <v>32</v>
      </c>
      <c r="V216" s="134">
        <f>求节点(战法升星!$C$32:$C$38,战法升星!F$32:F$38,R216)</f>
        <v>16</v>
      </c>
      <c r="W216" s="134">
        <f>求节点(战法升星!$C$32:$C$38,战法升星!G$32:G$38,S216)</f>
        <v>16</v>
      </c>
      <c r="X216" s="134">
        <f t="shared" si="258"/>
        <v>320</v>
      </c>
      <c r="Y216" s="134">
        <f t="shared" si="259"/>
        <v>512</v>
      </c>
      <c r="Z216" s="134">
        <f t="shared" si="260"/>
        <v>384</v>
      </c>
      <c r="AA216" s="134">
        <f t="shared" si="261"/>
        <v>128</v>
      </c>
      <c r="AB216" s="134">
        <f t="shared" si="262"/>
        <v>806848</v>
      </c>
      <c r="AC216" s="134">
        <f t="shared" si="263"/>
        <v>1.6326056336812524E-2</v>
      </c>
      <c r="AD216" s="22"/>
      <c r="AE216" s="22">
        <f t="shared" si="264"/>
        <v>551.72413793103453</v>
      </c>
      <c r="AF216" s="22">
        <f t="shared" si="265"/>
        <v>1706.6666666666667</v>
      </c>
      <c r="AG216" s="22">
        <f t="shared" si="266"/>
        <v>3200</v>
      </c>
      <c r="AH216" s="22" t="e">
        <f t="shared" si="267"/>
        <v>#DIV/0!</v>
      </c>
      <c r="AK216" s="131"/>
      <c r="AL216" s="131">
        <f>基础状态预期!D222</f>
        <v>770.00000000000011</v>
      </c>
      <c r="AM216" s="152">
        <f>求节点(信息索引!$H$4:$H$163,信息索引!$BB$4:$BB$163,$AL216)*$AM$4</f>
        <v>9884175.1290627699</v>
      </c>
      <c r="AN216" s="131">
        <f t="shared" si="268"/>
        <v>1322374.6176789925</v>
      </c>
      <c r="AO216" s="123">
        <f t="shared" ref="AO216:AP216" si="282">AO171</f>
        <v>0</v>
      </c>
      <c r="AP216" s="123">
        <f t="shared" si="282"/>
        <v>1</v>
      </c>
      <c r="AQ216" s="131">
        <f t="shared" si="270"/>
        <v>3221.6857165631723</v>
      </c>
      <c r="AR216" s="131">
        <f t="shared" si="271"/>
        <v>1573.381396461084</v>
      </c>
      <c r="AS216" s="131">
        <f t="shared" si="272"/>
        <v>377.61153515066013</v>
      </c>
      <c r="AT216" s="131">
        <f t="shared" si="273"/>
        <v>71.926006695363853</v>
      </c>
      <c r="AU216" s="131">
        <f>SUM(AQ$191:AQ216)</f>
        <v>24016.775662921016</v>
      </c>
      <c r="AV216" s="131">
        <f>SUM(AR$191:AR216)</f>
        <v>11760.341630518091</v>
      </c>
      <c r="AW216" s="131">
        <f>SUM(AS$191:AS216)</f>
        <v>2911.9754040534472</v>
      </c>
      <c r="AX216" s="131">
        <f>SUM(AT$191:AT216)</f>
        <v>512.04607090108254</v>
      </c>
    </row>
    <row r="217" spans="10:50" x14ac:dyDescent="0.15">
      <c r="J217" s="27">
        <v>30</v>
      </c>
      <c r="K217" s="132">
        <f>基础状态预期!C223</f>
        <v>118.75432507225094</v>
      </c>
      <c r="L217" s="134">
        <f t="shared" si="254"/>
        <v>5</v>
      </c>
      <c r="M217" s="134">
        <f t="shared" si="255"/>
        <v>16</v>
      </c>
      <c r="N217" s="134">
        <f t="shared" si="256"/>
        <v>24</v>
      </c>
      <c r="O217" s="134">
        <f t="shared" si="257"/>
        <v>8</v>
      </c>
      <c r="P217" s="134">
        <f>IF(L217=0,0,求节点(战法升星!D$32:D$38,战法升星!$C$32:$C$38,MAX(AU217/C$5,1)))</f>
        <v>7</v>
      </c>
      <c r="Q217" s="134">
        <f>IF(M217=0,0,求节点(战法升星!E$32:E$38,战法升星!$C$32:$C$38,MAX(AV217/D$5,1)))</f>
        <v>7</v>
      </c>
      <c r="R217" s="134">
        <f>IF(N217=0,0,求节点(战法升星!F$32:F$38,战法升星!$C$32:$C$38,MAX(AW217/E$5,1)))</f>
        <v>7</v>
      </c>
      <c r="S217" s="134">
        <f>IF(O217=0,0,求节点(战法升星!G$32:G$38,战法升星!$C$32:$C$38,MAX(AX217/F$5,1)))</f>
        <v>7</v>
      </c>
      <c r="T217" s="134">
        <f>求节点(战法升星!$C$32:$C$38,战法升星!D$32:D$38,P217)</f>
        <v>64</v>
      </c>
      <c r="U217" s="134">
        <f>求节点(战法升星!$C$32:$C$38,战法升星!E$32:E$38,Q217)</f>
        <v>32</v>
      </c>
      <c r="V217" s="134">
        <f>求节点(战法升星!$C$32:$C$38,战法升星!F$32:F$38,R217)</f>
        <v>16</v>
      </c>
      <c r="W217" s="134">
        <f>求节点(战法升星!$C$32:$C$38,战法升星!G$32:G$38,S217)</f>
        <v>16</v>
      </c>
      <c r="X217" s="134">
        <f t="shared" si="258"/>
        <v>320</v>
      </c>
      <c r="Y217" s="134">
        <f t="shared" si="259"/>
        <v>512</v>
      </c>
      <c r="Z217" s="134">
        <f t="shared" si="260"/>
        <v>384</v>
      </c>
      <c r="AA217" s="134">
        <f t="shared" si="261"/>
        <v>128</v>
      </c>
      <c r="AB217" s="134">
        <f t="shared" si="262"/>
        <v>806848</v>
      </c>
      <c r="AC217" s="134">
        <f t="shared" si="263"/>
        <v>1.4450177913742035E-2</v>
      </c>
      <c r="AD217" s="22"/>
      <c r="AE217" s="22">
        <f t="shared" si="264"/>
        <v>551.72413793103453</v>
      </c>
      <c r="AF217" s="22">
        <f t="shared" si="265"/>
        <v>1706.6666666666667</v>
      </c>
      <c r="AG217" s="22">
        <f t="shared" si="266"/>
        <v>3200</v>
      </c>
      <c r="AH217" s="22" t="e">
        <f t="shared" si="267"/>
        <v>#DIV/0!</v>
      </c>
      <c r="AK217" s="131"/>
      <c r="AL217" s="131">
        <f>基础状态预期!D223</f>
        <v>984.50000000000011</v>
      </c>
      <c r="AM217" s="152">
        <f>求节点(信息索引!$H$4:$H$163,信息索引!$BB$4:$BB$163,$AL217)*$AM$4</f>
        <v>11167308.870746737</v>
      </c>
      <c r="AN217" s="131">
        <f t="shared" si="268"/>
        <v>1283133.7416839674</v>
      </c>
      <c r="AO217" s="123">
        <f t="shared" ref="AO217:AP217" si="283">AO172</f>
        <v>0</v>
      </c>
      <c r="AP217" s="123">
        <f t="shared" si="283"/>
        <v>1</v>
      </c>
      <c r="AQ217" s="131">
        <f t="shared" si="270"/>
        <v>3126.0836322457253</v>
      </c>
      <c r="AR217" s="131">
        <f t="shared" si="271"/>
        <v>1526.6920064455867</v>
      </c>
      <c r="AS217" s="131">
        <f t="shared" si="272"/>
        <v>366.40608154694081</v>
      </c>
      <c r="AT217" s="131">
        <f t="shared" si="273"/>
        <v>69.791634580369688</v>
      </c>
      <c r="AU217" s="131">
        <f>SUM(AQ$191:AQ217)</f>
        <v>27142.859295166742</v>
      </c>
      <c r="AV217" s="131">
        <f>SUM(AR$191:AR217)</f>
        <v>13287.033636963677</v>
      </c>
      <c r="AW217" s="131">
        <f>SUM(AS$191:AS217)</f>
        <v>3278.3814856003878</v>
      </c>
      <c r="AX217" s="131">
        <f>SUM(AT$191:AT217)</f>
        <v>581.83770548145219</v>
      </c>
    </row>
    <row r="218" spans="10:50" x14ac:dyDescent="0.15">
      <c r="J218" s="27">
        <v>31</v>
      </c>
      <c r="K218" s="132">
        <f>基础状态预期!C224</f>
        <v>122.26514676047371</v>
      </c>
      <c r="L218" s="134">
        <f t="shared" si="254"/>
        <v>5</v>
      </c>
      <c r="M218" s="134">
        <f t="shared" si="255"/>
        <v>16</v>
      </c>
      <c r="N218" s="134">
        <f t="shared" si="256"/>
        <v>24</v>
      </c>
      <c r="O218" s="134">
        <f t="shared" si="257"/>
        <v>8</v>
      </c>
      <c r="P218" s="134">
        <f>IF(L218=0,0,求节点(战法升星!D$32:D$38,战法升星!$C$32:$C$38,MAX(AU218/C$5,1)))</f>
        <v>7</v>
      </c>
      <c r="Q218" s="134">
        <f>IF(M218=0,0,求节点(战法升星!E$32:E$38,战法升星!$C$32:$C$38,MAX(AV218/D$5,1)))</f>
        <v>7</v>
      </c>
      <c r="R218" s="134">
        <f>IF(N218=0,0,求节点(战法升星!F$32:F$38,战法升星!$C$32:$C$38,MAX(AW218/E$5,1)))</f>
        <v>7</v>
      </c>
      <c r="S218" s="134">
        <f>IF(O218=0,0,求节点(战法升星!G$32:G$38,战法升星!$C$32:$C$38,MAX(AX218/F$5,1)))</f>
        <v>7</v>
      </c>
      <c r="T218" s="134">
        <f>求节点(战法升星!$C$32:$C$38,战法升星!D$32:D$38,P218)</f>
        <v>64</v>
      </c>
      <c r="U218" s="134">
        <f>求节点(战法升星!$C$32:$C$38,战法升星!E$32:E$38,Q218)</f>
        <v>32</v>
      </c>
      <c r="V218" s="134">
        <f>求节点(战法升星!$C$32:$C$38,战法升星!F$32:F$38,R218)</f>
        <v>16</v>
      </c>
      <c r="W218" s="134">
        <f>求节点(战法升星!$C$32:$C$38,战法升星!G$32:G$38,S218)</f>
        <v>16</v>
      </c>
      <c r="X218" s="134">
        <f t="shared" si="258"/>
        <v>320</v>
      </c>
      <c r="Y218" s="134">
        <f t="shared" si="259"/>
        <v>512</v>
      </c>
      <c r="Z218" s="134">
        <f t="shared" si="260"/>
        <v>384</v>
      </c>
      <c r="AA218" s="134">
        <f t="shared" si="261"/>
        <v>128</v>
      </c>
      <c r="AB218" s="134">
        <f t="shared" si="262"/>
        <v>806848</v>
      </c>
      <c r="AC218" s="134">
        <f t="shared" si="263"/>
        <v>1.2975664681515049E-2</v>
      </c>
      <c r="AD218" s="22"/>
      <c r="AE218" s="22">
        <f t="shared" si="264"/>
        <v>551.72413793103453</v>
      </c>
      <c r="AF218" s="22">
        <f t="shared" si="265"/>
        <v>1706.6666666666667</v>
      </c>
      <c r="AG218" s="22">
        <f t="shared" si="266"/>
        <v>3200</v>
      </c>
      <c r="AH218" s="22" t="e">
        <f t="shared" si="267"/>
        <v>#DIV/0!</v>
      </c>
      <c r="AK218" s="131"/>
      <c r="AL218" s="131">
        <f>基础状态预期!D224</f>
        <v>1248.5</v>
      </c>
      <c r="AM218" s="152">
        <f>求节点(信息索引!$H$4:$H$163,信息索引!$BB$4:$BB$163,$AL218)*$AM$4</f>
        <v>12436326.30472371</v>
      </c>
      <c r="AN218" s="131">
        <f t="shared" si="268"/>
        <v>1269017.4339769725</v>
      </c>
      <c r="AO218" s="123">
        <f t="shared" ref="AO218:AP218" si="284">AO173</f>
        <v>0</v>
      </c>
      <c r="AP218" s="123">
        <f t="shared" si="284"/>
        <v>1</v>
      </c>
      <c r="AQ218" s="131">
        <f t="shared" si="270"/>
        <v>3091.6922379295979</v>
      </c>
      <c r="AR218" s="131">
        <f t="shared" si="271"/>
        <v>1509.8962092214315</v>
      </c>
      <c r="AS218" s="131">
        <f t="shared" si="272"/>
        <v>362.37509021314355</v>
      </c>
      <c r="AT218" s="131">
        <f t="shared" si="273"/>
        <v>69.023826707265442</v>
      </c>
      <c r="AU218" s="131">
        <f>SUM(AQ$191:AQ218)</f>
        <v>30234.551533096339</v>
      </c>
      <c r="AV218" s="131">
        <f>SUM(AR$191:AR218)</f>
        <v>14796.929846185109</v>
      </c>
      <c r="AW218" s="131">
        <f>SUM(AS$191:AS218)</f>
        <v>3640.7565758135315</v>
      </c>
      <c r="AX218" s="131">
        <f>SUM(AT$191:AT218)</f>
        <v>650.86153218871766</v>
      </c>
    </row>
    <row r="219" spans="10:50" x14ac:dyDescent="0.15">
      <c r="J219" s="27">
        <v>32</v>
      </c>
      <c r="K219" s="132">
        <f>基础状态预期!C225</f>
        <v>125.84855083483956</v>
      </c>
      <c r="L219" s="134">
        <f t="shared" si="254"/>
        <v>5</v>
      </c>
      <c r="M219" s="134">
        <f t="shared" si="255"/>
        <v>16</v>
      </c>
      <c r="N219" s="134">
        <f t="shared" si="256"/>
        <v>24</v>
      </c>
      <c r="O219" s="134">
        <f t="shared" si="257"/>
        <v>8</v>
      </c>
      <c r="P219" s="134">
        <f>IF(L219=0,0,求节点(战法升星!D$32:D$38,战法升星!$C$32:$C$38,MAX(AU219/C$5,1)))</f>
        <v>7</v>
      </c>
      <c r="Q219" s="134">
        <f>IF(M219=0,0,求节点(战法升星!E$32:E$38,战法升星!$C$32:$C$38,MAX(AV219/D$5,1)))</f>
        <v>7</v>
      </c>
      <c r="R219" s="134">
        <f>IF(N219=0,0,求节点(战法升星!F$32:F$38,战法升星!$C$32:$C$38,MAX(AW219/E$5,1)))</f>
        <v>7</v>
      </c>
      <c r="S219" s="134">
        <f>IF(O219=0,0,求节点(战法升星!G$32:G$38,战法升星!$C$32:$C$38,MAX(AX219/F$5,1)))</f>
        <v>7</v>
      </c>
      <c r="T219" s="134">
        <f>求节点(战法升星!$C$32:$C$38,战法升星!D$32:D$38,P219)</f>
        <v>64</v>
      </c>
      <c r="U219" s="134">
        <f>求节点(战法升星!$C$32:$C$38,战法升星!E$32:E$38,Q219)</f>
        <v>32</v>
      </c>
      <c r="V219" s="134">
        <f>求节点(战法升星!$C$32:$C$38,战法升星!F$32:F$38,R219)</f>
        <v>16</v>
      </c>
      <c r="W219" s="134">
        <f>求节点(战法升星!$C$32:$C$38,战法升星!G$32:G$38,S219)</f>
        <v>16</v>
      </c>
      <c r="X219" s="134">
        <f t="shared" si="258"/>
        <v>320</v>
      </c>
      <c r="Y219" s="134">
        <f t="shared" si="259"/>
        <v>512</v>
      </c>
      <c r="Z219" s="134">
        <f t="shared" si="260"/>
        <v>384</v>
      </c>
      <c r="AA219" s="134">
        <f t="shared" si="261"/>
        <v>128</v>
      </c>
      <c r="AB219" s="134">
        <f t="shared" si="262"/>
        <v>806848</v>
      </c>
      <c r="AC219" s="134">
        <f t="shared" si="263"/>
        <v>1.1751714547130501E-2</v>
      </c>
      <c r="AD219" s="22"/>
      <c r="AE219" s="22">
        <f t="shared" si="264"/>
        <v>551.72413793103453</v>
      </c>
      <c r="AF219" s="22">
        <f t="shared" si="265"/>
        <v>1706.6666666666667</v>
      </c>
      <c r="AG219" s="22">
        <f t="shared" si="266"/>
        <v>3200</v>
      </c>
      <c r="AH219" s="22" t="e">
        <f t="shared" si="267"/>
        <v>#DIV/0!</v>
      </c>
      <c r="AK219" s="131"/>
      <c r="AL219" s="131">
        <f>基础状态预期!D225</f>
        <v>1595.0000000000002</v>
      </c>
      <c r="AM219" s="152">
        <f>求节点(信息索引!$H$4:$H$163,信息索引!$BB$4:$BB$163,$AL219)*$AM$4</f>
        <v>13731579.281714493</v>
      </c>
      <c r="AN219" s="131">
        <f t="shared" si="268"/>
        <v>1295252.9769907836</v>
      </c>
      <c r="AO219" s="123">
        <f t="shared" ref="AO219:AP219" si="285">AO174</f>
        <v>0</v>
      </c>
      <c r="AP219" s="123">
        <f t="shared" si="285"/>
        <v>1</v>
      </c>
      <c r="AQ219" s="131">
        <f t="shared" si="270"/>
        <v>3155.6095825790489</v>
      </c>
      <c r="AR219" s="131">
        <f t="shared" si="271"/>
        <v>1541.1116566083726</v>
      </c>
      <c r="AS219" s="131">
        <f t="shared" si="272"/>
        <v>369.8667975860094</v>
      </c>
      <c r="AT219" s="131">
        <f t="shared" si="273"/>
        <v>70.450818587811327</v>
      </c>
      <c r="AU219" s="131">
        <f>SUM(AQ$191:AQ219)</f>
        <v>33390.161115675386</v>
      </c>
      <c r="AV219" s="131">
        <f>SUM(AR$191:AR219)</f>
        <v>16338.041502793481</v>
      </c>
      <c r="AW219" s="131">
        <f>SUM(AS$191:AS219)</f>
        <v>4010.6233733995409</v>
      </c>
      <c r="AX219" s="131">
        <f>SUM(AT$191:AT219)</f>
        <v>721.312350776529</v>
      </c>
    </row>
    <row r="220" spans="10:50" x14ac:dyDescent="0.15">
      <c r="J220" s="27">
        <v>33</v>
      </c>
      <c r="K220" s="132">
        <f>基础状态预期!C226</f>
        <v>129.43528964176323</v>
      </c>
      <c r="L220" s="134">
        <f t="shared" si="254"/>
        <v>5</v>
      </c>
      <c r="M220" s="134">
        <f t="shared" si="255"/>
        <v>16</v>
      </c>
      <c r="N220" s="134">
        <f t="shared" si="256"/>
        <v>24</v>
      </c>
      <c r="O220" s="134">
        <f t="shared" si="257"/>
        <v>8</v>
      </c>
      <c r="P220" s="134">
        <f>IF(L220=0,0,求节点(战法升星!D$32:D$38,战法升星!$C$32:$C$38,MAX(AU220/C$5,1)))</f>
        <v>7</v>
      </c>
      <c r="Q220" s="134">
        <f>IF(M220=0,0,求节点(战法升星!E$32:E$38,战法升星!$C$32:$C$38,MAX(AV220/D$5,1)))</f>
        <v>7</v>
      </c>
      <c r="R220" s="134">
        <f>IF(N220=0,0,求节点(战法升星!F$32:F$38,战法升星!$C$32:$C$38,MAX(AW220/E$5,1)))</f>
        <v>7</v>
      </c>
      <c r="S220" s="134">
        <f>IF(O220=0,0,求节点(战法升星!G$32:G$38,战法升星!$C$32:$C$38,MAX(AX220/F$5,1)))</f>
        <v>7</v>
      </c>
      <c r="T220" s="134">
        <f>求节点(战法升星!$C$32:$C$38,战法升星!D$32:D$38,P220)</f>
        <v>64</v>
      </c>
      <c r="U220" s="134">
        <f>求节点(战法升星!$C$32:$C$38,战法升星!E$32:E$38,Q220)</f>
        <v>32</v>
      </c>
      <c r="V220" s="134">
        <f>求节点(战法升星!$C$32:$C$38,战法升星!F$32:F$38,R220)</f>
        <v>16</v>
      </c>
      <c r="W220" s="134">
        <f>求节点(战法升星!$C$32:$C$38,战法升星!G$32:G$38,S220)</f>
        <v>16</v>
      </c>
      <c r="X220" s="134">
        <f t="shared" si="258"/>
        <v>320</v>
      </c>
      <c r="Y220" s="134">
        <f t="shared" si="259"/>
        <v>512</v>
      </c>
      <c r="Z220" s="134">
        <f t="shared" si="260"/>
        <v>384</v>
      </c>
      <c r="AA220" s="134">
        <f t="shared" si="261"/>
        <v>128</v>
      </c>
      <c r="AB220" s="134">
        <f t="shared" si="262"/>
        <v>806848</v>
      </c>
      <c r="AC220" s="134">
        <f t="shared" si="263"/>
        <v>1.0737902313222514E-2</v>
      </c>
      <c r="AD220" s="22"/>
      <c r="AE220" s="22">
        <f t="shared" si="264"/>
        <v>551.72413793103453</v>
      </c>
      <c r="AF220" s="22">
        <f t="shared" si="265"/>
        <v>1706.6666666666667</v>
      </c>
      <c r="AG220" s="22">
        <f t="shared" si="266"/>
        <v>3200</v>
      </c>
      <c r="AH220" s="22" t="e">
        <f t="shared" si="267"/>
        <v>#DIV/0!</v>
      </c>
      <c r="AK220" s="131"/>
      <c r="AL220" s="131">
        <f>基础状态预期!D226</f>
        <v>2040.5000000000002</v>
      </c>
      <c r="AM220" s="152">
        <f>求节点(信息索引!$H$4:$H$163,信息索引!$BB$4:$BB$163,$AL220)*$AM$4</f>
        <v>15028037.627171516</v>
      </c>
      <c r="AN220" s="131">
        <f t="shared" si="268"/>
        <v>1296458.345457023</v>
      </c>
      <c r="AO220" s="123">
        <f t="shared" ref="AO220:AP220" si="286">AO175</f>
        <v>0</v>
      </c>
      <c r="AP220" s="123">
        <f t="shared" si="286"/>
        <v>1</v>
      </c>
      <c r="AQ220" s="131">
        <f t="shared" si="270"/>
        <v>3158.5462075860346</v>
      </c>
      <c r="AR220" s="131">
        <f t="shared" si="271"/>
        <v>1542.5458223094588</v>
      </c>
      <c r="AS220" s="131">
        <f t="shared" si="272"/>
        <v>370.21099735427003</v>
      </c>
      <c r="AT220" s="131">
        <f t="shared" si="273"/>
        <v>70.5163804484324</v>
      </c>
      <c r="AU220" s="131">
        <f>SUM(AQ$191:AQ220)</f>
        <v>36548.70732326142</v>
      </c>
      <c r="AV220" s="131">
        <f>SUM(AR$191:AR220)</f>
        <v>17880.587325102941</v>
      </c>
      <c r="AW220" s="131">
        <f>SUM(AS$191:AS220)</f>
        <v>4380.8343707538106</v>
      </c>
      <c r="AX220" s="131">
        <f>SUM(AT$191:AT220)</f>
        <v>791.82873122496142</v>
      </c>
    </row>
    <row r="221" spans="10:50" x14ac:dyDescent="0.15">
      <c r="J221" s="27">
        <v>34</v>
      </c>
      <c r="K221" s="132">
        <f>基础状态预期!C227</f>
        <v>133.03192104200832</v>
      </c>
      <c r="L221" s="134">
        <f t="shared" si="254"/>
        <v>5</v>
      </c>
      <c r="M221" s="134">
        <f t="shared" si="255"/>
        <v>16</v>
      </c>
      <c r="N221" s="134">
        <f t="shared" si="256"/>
        <v>24</v>
      </c>
      <c r="O221" s="134">
        <f t="shared" si="257"/>
        <v>8</v>
      </c>
      <c r="P221" s="134">
        <f>IF(L221=0,0,求节点(战法升星!D$32:D$38,战法升星!$C$32:$C$38,MAX(AU221/C$5,1)))</f>
        <v>7</v>
      </c>
      <c r="Q221" s="134">
        <f>IF(M221=0,0,求节点(战法升星!E$32:E$38,战法升星!$C$32:$C$38,MAX(AV221/D$5,1)))</f>
        <v>7</v>
      </c>
      <c r="R221" s="134">
        <f>IF(N221=0,0,求节点(战法升星!F$32:F$38,战法升星!$C$32:$C$38,MAX(AW221/E$5,1)))</f>
        <v>7</v>
      </c>
      <c r="S221" s="134">
        <f>IF(O221=0,0,求节点(战法升星!G$32:G$38,战法升星!$C$32:$C$38,MAX(AX221/F$5,1)))</f>
        <v>7</v>
      </c>
      <c r="T221" s="134">
        <f>求节点(战法升星!$C$32:$C$38,战法升星!D$32:D$38,P221)</f>
        <v>64</v>
      </c>
      <c r="U221" s="134">
        <f>求节点(战法升星!$C$32:$C$38,战法升星!E$32:E$38,Q221)</f>
        <v>32</v>
      </c>
      <c r="V221" s="134">
        <f>求节点(战法升星!$C$32:$C$38,战法升星!F$32:F$38,R221)</f>
        <v>16</v>
      </c>
      <c r="W221" s="134">
        <f>求节点(战法升星!$C$32:$C$38,战法升星!G$32:G$38,S221)</f>
        <v>16</v>
      </c>
      <c r="X221" s="134">
        <f t="shared" si="258"/>
        <v>320</v>
      </c>
      <c r="Y221" s="134">
        <f t="shared" si="259"/>
        <v>512</v>
      </c>
      <c r="Z221" s="134">
        <f t="shared" si="260"/>
        <v>384</v>
      </c>
      <c r="AA221" s="134">
        <f t="shared" si="261"/>
        <v>128</v>
      </c>
      <c r="AB221" s="134">
        <f t="shared" si="262"/>
        <v>806848</v>
      </c>
      <c r="AC221" s="134">
        <f t="shared" si="263"/>
        <v>9.882955109016274E-3</v>
      </c>
      <c r="AD221" s="22"/>
      <c r="AE221" s="22">
        <f t="shared" si="264"/>
        <v>551.72413793103453</v>
      </c>
      <c r="AF221" s="22">
        <f t="shared" si="265"/>
        <v>1706.6666666666667</v>
      </c>
      <c r="AG221" s="22">
        <f t="shared" si="266"/>
        <v>3200</v>
      </c>
      <c r="AH221" s="22" t="e">
        <f t="shared" si="267"/>
        <v>#DIV/0!</v>
      </c>
      <c r="AK221" s="131"/>
      <c r="AL221" s="131">
        <f>基础状态预期!D227</f>
        <v>2601.5</v>
      </c>
      <c r="AM221" s="152">
        <f>求节点(信息索引!$H$4:$H$163,信息索引!$BB$4:$BB$163,$AL221)*$AM$4</f>
        <v>16328071.73765078</v>
      </c>
      <c r="AN221" s="131">
        <f t="shared" si="268"/>
        <v>1300034.1104792636</v>
      </c>
      <c r="AO221" s="123">
        <f t="shared" ref="AO221:AP221" si="287">AO176</f>
        <v>0</v>
      </c>
      <c r="AP221" s="123">
        <f t="shared" si="287"/>
        <v>1</v>
      </c>
      <c r="AQ221" s="131">
        <f t="shared" si="270"/>
        <v>3167.2578018225895</v>
      </c>
      <c r="AR221" s="131">
        <f t="shared" si="271"/>
        <v>1546.8003218203341</v>
      </c>
      <c r="AS221" s="131">
        <f t="shared" si="272"/>
        <v>371.23207723688017</v>
      </c>
      <c r="AT221" s="131">
        <f t="shared" si="273"/>
        <v>70.710871854643855</v>
      </c>
      <c r="AU221" s="131">
        <f>SUM(AQ$191:AQ221)</f>
        <v>39715.965125084011</v>
      </c>
      <c r="AV221" s="131">
        <f>SUM(AR$191:AR221)</f>
        <v>19427.387646923275</v>
      </c>
      <c r="AW221" s="131">
        <f>SUM(AS$191:AS221)</f>
        <v>4752.0664479906909</v>
      </c>
      <c r="AX221" s="131">
        <f>SUM(AT$191:AT221)</f>
        <v>862.53960307960529</v>
      </c>
    </row>
    <row r="222" spans="10:50" x14ac:dyDescent="0.15">
      <c r="J222" s="27">
        <v>35</v>
      </c>
      <c r="K222" s="132">
        <f>基础状态预期!C228</f>
        <v>136.45508882162355</v>
      </c>
      <c r="L222" s="134">
        <f t="shared" si="254"/>
        <v>5</v>
      </c>
      <c r="M222" s="134">
        <f t="shared" si="255"/>
        <v>16</v>
      </c>
      <c r="N222" s="134">
        <f t="shared" si="256"/>
        <v>24</v>
      </c>
      <c r="O222" s="134">
        <f t="shared" si="257"/>
        <v>8</v>
      </c>
      <c r="P222" s="134">
        <f>IF(L222=0,0,求节点(战法升星!D$32:D$38,战法升星!$C$32:$C$38,MAX(AU222/C$5,1)))</f>
        <v>7</v>
      </c>
      <c r="Q222" s="134">
        <f>IF(M222=0,0,求节点(战法升星!E$32:E$38,战法升星!$C$32:$C$38,MAX(AV222/D$5,1)))</f>
        <v>7</v>
      </c>
      <c r="R222" s="134">
        <f>IF(N222=0,0,求节点(战法升星!F$32:F$38,战法升星!$C$32:$C$38,MAX(AW222/E$5,1)))</f>
        <v>7</v>
      </c>
      <c r="S222" s="134">
        <f>IF(O222=0,0,求节点(战法升星!G$32:G$38,战法升星!$C$32:$C$38,MAX(AX222/F$5,1)))</f>
        <v>7</v>
      </c>
      <c r="T222" s="134">
        <f>求节点(战法升星!$C$32:$C$38,战法升星!D$32:D$38,P222)</f>
        <v>64</v>
      </c>
      <c r="U222" s="134">
        <f>求节点(战法升星!$C$32:$C$38,战法升星!E$32:E$38,Q222)</f>
        <v>32</v>
      </c>
      <c r="V222" s="134">
        <f>求节点(战法升星!$C$32:$C$38,战法升星!F$32:F$38,R222)</f>
        <v>16</v>
      </c>
      <c r="W222" s="134">
        <f>求节点(战法升星!$C$32:$C$38,战法升星!G$32:G$38,S222)</f>
        <v>16</v>
      </c>
      <c r="X222" s="134">
        <f t="shared" si="258"/>
        <v>320</v>
      </c>
      <c r="Y222" s="134">
        <f t="shared" si="259"/>
        <v>512</v>
      </c>
      <c r="Z222" s="134">
        <f t="shared" si="260"/>
        <v>384</v>
      </c>
      <c r="AA222" s="134">
        <f t="shared" si="261"/>
        <v>128</v>
      </c>
      <c r="AB222" s="134">
        <f t="shared" si="262"/>
        <v>806848</v>
      </c>
      <c r="AC222" s="134">
        <f t="shared" si="263"/>
        <v>9.1867845795090153E-3</v>
      </c>
      <c r="AD222" s="22"/>
      <c r="AE222" s="22">
        <f t="shared" si="264"/>
        <v>551.72413793103453</v>
      </c>
      <c r="AF222" s="22">
        <f t="shared" si="265"/>
        <v>1706.6666666666667</v>
      </c>
      <c r="AG222" s="22">
        <f t="shared" si="266"/>
        <v>3200</v>
      </c>
      <c r="AH222" s="22" t="e">
        <f t="shared" si="267"/>
        <v>#DIV/0!</v>
      </c>
      <c r="AK222" s="131"/>
      <c r="AL222" s="131">
        <f>基础状态预期!D228</f>
        <v>3311.0000000000005</v>
      </c>
      <c r="AM222" s="152">
        <f>求节点(信息索引!$H$4:$H$163,信息索引!$BB$4:$BB$163,$AL222)*$AM$4</f>
        <v>17565405.894020032</v>
      </c>
      <c r="AN222" s="131">
        <f t="shared" si="268"/>
        <v>1237334.1563692521</v>
      </c>
      <c r="AO222" s="123">
        <f t="shared" ref="AO222:AP222" si="288">AO177</f>
        <v>0</v>
      </c>
      <c r="AP222" s="123">
        <f t="shared" si="288"/>
        <v>1</v>
      </c>
      <c r="AQ222" s="131">
        <f t="shared" si="270"/>
        <v>3014.5026416094147</v>
      </c>
      <c r="AR222" s="131">
        <f t="shared" si="271"/>
        <v>1472.1989645069232</v>
      </c>
      <c r="AS222" s="131">
        <f t="shared" si="272"/>
        <v>353.32775148166155</v>
      </c>
      <c r="AT222" s="131">
        <f t="shared" si="273"/>
        <v>67.300524091745075</v>
      </c>
      <c r="AU222" s="131">
        <f>SUM(AQ$191:AQ222)</f>
        <v>42730.467766693422</v>
      </c>
      <c r="AV222" s="131">
        <f>SUM(AR$191:AR222)</f>
        <v>20899.586611430197</v>
      </c>
      <c r="AW222" s="131">
        <f>SUM(AS$191:AS222)</f>
        <v>5105.3941994723527</v>
      </c>
      <c r="AX222" s="131">
        <f>SUM(AT$191:AT222)</f>
        <v>929.84012717135033</v>
      </c>
    </row>
    <row r="223" spans="10:50" x14ac:dyDescent="0.15">
      <c r="J223" s="27">
        <v>36</v>
      </c>
      <c r="K223" s="132">
        <f>基础状态预期!C229</f>
        <v>140.08772492574531</v>
      </c>
      <c r="L223" s="134">
        <f t="shared" si="254"/>
        <v>5</v>
      </c>
      <c r="M223" s="134">
        <f t="shared" si="255"/>
        <v>16</v>
      </c>
      <c r="N223" s="134">
        <f t="shared" si="256"/>
        <v>24</v>
      </c>
      <c r="O223" s="134">
        <f t="shared" si="257"/>
        <v>8</v>
      </c>
      <c r="P223" s="134">
        <f>IF(L223=0,0,求节点(战法升星!D$32:D$38,战法升星!$C$32:$C$38,MAX(AU223/C$5,1)))</f>
        <v>7</v>
      </c>
      <c r="Q223" s="134">
        <f>IF(M223=0,0,求节点(战法升星!E$32:E$38,战法升星!$C$32:$C$38,MAX(AV223/D$5,1)))</f>
        <v>7</v>
      </c>
      <c r="R223" s="134">
        <f>IF(N223=0,0,求节点(战法升星!F$32:F$38,战法升星!$C$32:$C$38,MAX(AW223/E$5,1)))</f>
        <v>7</v>
      </c>
      <c r="S223" s="134">
        <f>IF(O223=0,0,求节点(战法升星!G$32:G$38,战法升星!$C$32:$C$38,MAX(AX223/F$5,1)))</f>
        <v>7</v>
      </c>
      <c r="T223" s="134">
        <f>求节点(战法升星!$C$32:$C$38,战法升星!D$32:D$38,P223)</f>
        <v>64</v>
      </c>
      <c r="U223" s="134">
        <f>求节点(战法升星!$C$32:$C$38,战法升星!E$32:E$38,Q223)</f>
        <v>32</v>
      </c>
      <c r="V223" s="134">
        <f>求节点(战法升星!$C$32:$C$38,战法升星!F$32:F$38,R223)</f>
        <v>16</v>
      </c>
      <c r="W223" s="134">
        <f>求节点(战法升星!$C$32:$C$38,战法升星!G$32:G$38,S223)</f>
        <v>16</v>
      </c>
      <c r="X223" s="134">
        <f t="shared" si="258"/>
        <v>320</v>
      </c>
      <c r="Y223" s="134">
        <f t="shared" si="259"/>
        <v>512</v>
      </c>
      <c r="Z223" s="134">
        <f t="shared" si="260"/>
        <v>384</v>
      </c>
      <c r="AA223" s="134">
        <f t="shared" si="261"/>
        <v>128</v>
      </c>
      <c r="AB223" s="134">
        <f t="shared" si="262"/>
        <v>806848</v>
      </c>
      <c r="AC223" s="134">
        <f t="shared" si="263"/>
        <v>8.547818486763047E-3</v>
      </c>
      <c r="AD223" s="22"/>
      <c r="AE223" s="22">
        <f t="shared" si="264"/>
        <v>551.72413793103453</v>
      </c>
      <c r="AF223" s="22">
        <f t="shared" si="265"/>
        <v>1706.6666666666667</v>
      </c>
      <c r="AG223" s="22">
        <f t="shared" si="266"/>
        <v>3200</v>
      </c>
      <c r="AH223" s="22" t="e">
        <f t="shared" si="267"/>
        <v>#DIV/0!</v>
      </c>
      <c r="AK223" s="131"/>
      <c r="AL223" s="131">
        <f>基础状态预期!D229</f>
        <v>4218.5</v>
      </c>
      <c r="AM223" s="152">
        <f>求节点(信息索引!$H$4:$H$163,信息索引!$BB$4:$BB$163,$AL223)*$AM$4</f>
        <v>18878454.221962389</v>
      </c>
      <c r="AN223" s="131">
        <f t="shared" si="268"/>
        <v>1313048.3279423565</v>
      </c>
      <c r="AO223" s="123">
        <f t="shared" ref="AO223:AP223" si="289">AO178</f>
        <v>0</v>
      </c>
      <c r="AP223" s="123">
        <f t="shared" si="289"/>
        <v>1</v>
      </c>
      <c r="AQ223" s="131">
        <f t="shared" si="270"/>
        <v>3198.9641866492161</v>
      </c>
      <c r="AR223" s="131">
        <f t="shared" si="271"/>
        <v>1562.2848353403149</v>
      </c>
      <c r="AS223" s="131">
        <f t="shared" si="272"/>
        <v>374.94836048167554</v>
      </c>
      <c r="AT223" s="131">
        <f t="shared" si="273"/>
        <v>71.418735329842974</v>
      </c>
      <c r="AU223" s="131">
        <f>SUM(AQ$191:AQ223)</f>
        <v>45929.431953342639</v>
      </c>
      <c r="AV223" s="131">
        <f>SUM(AR$191:AR223)</f>
        <v>22461.87144677051</v>
      </c>
      <c r="AW223" s="131">
        <f>SUM(AS$191:AS223)</f>
        <v>5480.3425599540278</v>
      </c>
      <c r="AX223" s="131">
        <f>SUM(AT$191:AT223)</f>
        <v>1001.2588625011933</v>
      </c>
    </row>
    <row r="224" spans="10:50" x14ac:dyDescent="0.15">
      <c r="J224" s="27">
        <v>37</v>
      </c>
      <c r="K224" s="132">
        <f>基础状态预期!C230</f>
        <v>143.51956656528549</v>
      </c>
      <c r="L224" s="134">
        <f t="shared" si="254"/>
        <v>5</v>
      </c>
      <c r="M224" s="134">
        <f t="shared" si="255"/>
        <v>16</v>
      </c>
      <c r="N224" s="134">
        <f t="shared" si="256"/>
        <v>24</v>
      </c>
      <c r="O224" s="134">
        <f t="shared" si="257"/>
        <v>8</v>
      </c>
      <c r="P224" s="134">
        <f>IF(L224=0,0,求节点(战法升星!D$32:D$38,战法升星!$C$32:$C$38,MAX(AU224/C$5,1)))</f>
        <v>7</v>
      </c>
      <c r="Q224" s="134">
        <f>IF(M224=0,0,求节点(战法升星!E$32:E$38,战法升星!$C$32:$C$38,MAX(AV224/D$5,1)))</f>
        <v>7</v>
      </c>
      <c r="R224" s="134">
        <f>IF(N224=0,0,求节点(战法升星!F$32:F$38,战法升星!$C$32:$C$38,MAX(AW224/E$5,1)))</f>
        <v>7</v>
      </c>
      <c r="S224" s="134">
        <f>IF(O224=0,0,求节点(战法升星!G$32:G$38,战法升星!$C$32:$C$38,MAX(AX224/F$5,1)))</f>
        <v>7</v>
      </c>
      <c r="T224" s="134">
        <f>求节点(战法升星!$C$32:$C$38,战法升星!D$32:D$38,P224)</f>
        <v>64</v>
      </c>
      <c r="U224" s="134">
        <f>求节点(战法升星!$C$32:$C$38,战法升星!E$32:E$38,Q224)</f>
        <v>32</v>
      </c>
      <c r="V224" s="134">
        <f>求节点(战法升星!$C$32:$C$38,战法升星!F$32:F$38,R224)</f>
        <v>16</v>
      </c>
      <c r="W224" s="134">
        <f>求节点(战法升星!$C$32:$C$38,战法升星!G$32:G$38,S224)</f>
        <v>16</v>
      </c>
      <c r="X224" s="134">
        <f t="shared" si="258"/>
        <v>320</v>
      </c>
      <c r="Y224" s="134">
        <f t="shared" si="259"/>
        <v>512</v>
      </c>
      <c r="Z224" s="134">
        <f t="shared" si="260"/>
        <v>384</v>
      </c>
      <c r="AA224" s="134">
        <f t="shared" si="261"/>
        <v>128</v>
      </c>
      <c r="AB224" s="134">
        <f t="shared" si="262"/>
        <v>806848</v>
      </c>
      <c r="AC224" s="134">
        <f t="shared" si="263"/>
        <v>8.0207869484688193E-3</v>
      </c>
      <c r="AD224" s="22"/>
      <c r="AE224" s="22">
        <f t="shared" si="264"/>
        <v>551.72413793103453</v>
      </c>
      <c r="AF224" s="22">
        <f t="shared" si="265"/>
        <v>1706.6666666666667</v>
      </c>
      <c r="AG224" s="22">
        <f t="shared" si="266"/>
        <v>3200</v>
      </c>
      <c r="AH224" s="22" t="e">
        <f t="shared" si="267"/>
        <v>#DIV/0!</v>
      </c>
      <c r="AK224" s="131"/>
      <c r="AL224" s="131">
        <f>基础状态预期!D230</f>
        <v>5373.5</v>
      </c>
      <c r="AM224" s="152">
        <f>求节点(信息索引!$H$4:$H$163,信息索引!$BB$4:$BB$163,$AL224)*$AM$4</f>
        <v>20118923.621429157</v>
      </c>
      <c r="AN224" s="131">
        <f t="shared" si="268"/>
        <v>1240469.3994667679</v>
      </c>
      <c r="AO224" s="123">
        <f t="shared" ref="AO224:AP224" si="290">AO179</f>
        <v>0</v>
      </c>
      <c r="AP224" s="123">
        <f t="shared" si="290"/>
        <v>1</v>
      </c>
      <c r="AQ224" s="131">
        <f t="shared" si="270"/>
        <v>3022.1409974657522</v>
      </c>
      <c r="AR224" s="131">
        <f t="shared" si="271"/>
        <v>1475.9293243437389</v>
      </c>
      <c r="AS224" s="131">
        <f t="shared" si="272"/>
        <v>354.22303784249738</v>
      </c>
      <c r="AT224" s="131">
        <f t="shared" si="273"/>
        <v>67.471054827142368</v>
      </c>
      <c r="AU224" s="131">
        <f>SUM(AQ$191:AQ224)</f>
        <v>48951.57295080839</v>
      </c>
      <c r="AV224" s="131">
        <f>SUM(AR$191:AR224)</f>
        <v>23937.800771114249</v>
      </c>
      <c r="AW224" s="131">
        <f>SUM(AS$191:AS224)</f>
        <v>5834.5655977965253</v>
      </c>
      <c r="AX224" s="131">
        <f>SUM(AT$191:AT224)</f>
        <v>1068.7299173283357</v>
      </c>
    </row>
    <row r="225" spans="10:50" x14ac:dyDescent="0.15">
      <c r="J225" s="27">
        <v>38</v>
      </c>
      <c r="K225" s="132">
        <f>基础状态预期!C231</f>
        <v>147.17868266109423</v>
      </c>
      <c r="L225" s="134">
        <f t="shared" si="254"/>
        <v>5</v>
      </c>
      <c r="M225" s="134">
        <f t="shared" si="255"/>
        <v>16</v>
      </c>
      <c r="N225" s="134">
        <f t="shared" si="256"/>
        <v>24</v>
      </c>
      <c r="O225" s="134">
        <f t="shared" si="257"/>
        <v>8</v>
      </c>
      <c r="P225" s="134">
        <f>IF(L225=0,0,求节点(战法升星!D$32:D$38,战法升星!$C$32:$C$38,MAX(AU225/C$5,1)))</f>
        <v>7</v>
      </c>
      <c r="Q225" s="134">
        <f>IF(M225=0,0,求节点(战法升星!E$32:E$38,战法升星!$C$32:$C$38,MAX(AV225/D$5,1)))</f>
        <v>7</v>
      </c>
      <c r="R225" s="134">
        <f>IF(N225=0,0,求节点(战法升星!F$32:F$38,战法升星!$C$32:$C$38,MAX(AW225/E$5,1)))</f>
        <v>7</v>
      </c>
      <c r="S225" s="134">
        <f>IF(O225=0,0,求节点(战法升星!G$32:G$38,战法升星!$C$32:$C$38,MAX(AX225/F$5,1)))</f>
        <v>7</v>
      </c>
      <c r="T225" s="134">
        <f>求节点(战法升星!$C$32:$C$38,战法升星!D$32:D$38,P225)</f>
        <v>64</v>
      </c>
      <c r="U225" s="134">
        <f>求节点(战法升星!$C$32:$C$38,战法升星!E$32:E$38,Q225)</f>
        <v>32</v>
      </c>
      <c r="V225" s="134">
        <f>求节点(战法升星!$C$32:$C$38,战法升星!F$32:F$38,R225)</f>
        <v>16</v>
      </c>
      <c r="W225" s="134">
        <f>求节点(战法升星!$C$32:$C$38,战法升星!G$32:G$38,S225)</f>
        <v>16</v>
      </c>
      <c r="X225" s="134">
        <f t="shared" si="258"/>
        <v>320</v>
      </c>
      <c r="Y225" s="134">
        <f t="shared" si="259"/>
        <v>512</v>
      </c>
      <c r="Z225" s="134">
        <f t="shared" si="260"/>
        <v>384</v>
      </c>
      <c r="AA225" s="134">
        <f t="shared" si="261"/>
        <v>128</v>
      </c>
      <c r="AB225" s="134">
        <f t="shared" si="262"/>
        <v>806848</v>
      </c>
      <c r="AC225" s="134">
        <f t="shared" si="263"/>
        <v>7.5260253971720092E-3</v>
      </c>
      <c r="AD225" s="22"/>
      <c r="AE225" s="22">
        <f t="shared" si="264"/>
        <v>551.72413793103453</v>
      </c>
      <c r="AF225" s="22">
        <f t="shared" si="265"/>
        <v>1706.6666666666667</v>
      </c>
      <c r="AG225" s="22">
        <f t="shared" si="266"/>
        <v>3200</v>
      </c>
      <c r="AH225" s="22" t="e">
        <f t="shared" si="267"/>
        <v>#DIV/0!</v>
      </c>
      <c r="AK225" s="131"/>
      <c r="AL225" s="131">
        <f>基础状态预期!D231</f>
        <v>6842.0000000000009</v>
      </c>
      <c r="AM225" s="152">
        <f>求节点(信息索引!$H$4:$H$163,信息索引!$BB$4:$BB$163,$AL225)*$AM$4</f>
        <v>21441543.37568891</v>
      </c>
      <c r="AN225" s="131">
        <f t="shared" si="268"/>
        <v>1322619.754259754</v>
      </c>
      <c r="AO225" s="123">
        <f t="shared" ref="AO225:AP225" si="291">AO180</f>
        <v>0</v>
      </c>
      <c r="AP225" s="123">
        <f t="shared" si="291"/>
        <v>1</v>
      </c>
      <c r="AQ225" s="131">
        <f t="shared" si="270"/>
        <v>3222.2829399295983</v>
      </c>
      <c r="AR225" s="131">
        <f t="shared" si="271"/>
        <v>1573.6730636865479</v>
      </c>
      <c r="AS225" s="131">
        <f t="shared" si="272"/>
        <v>377.68153528477148</v>
      </c>
      <c r="AT225" s="131">
        <f t="shared" si="273"/>
        <v>71.939340054242194</v>
      </c>
      <c r="AU225" s="131">
        <f>SUM(AQ$191:AQ225)</f>
        <v>52173.855890737985</v>
      </c>
      <c r="AV225" s="131">
        <f>SUM(AR$191:AR225)</f>
        <v>25511.473834800796</v>
      </c>
      <c r="AW225" s="131">
        <f>SUM(AS$191:AS225)</f>
        <v>6212.2471330812969</v>
      </c>
      <c r="AX225" s="131">
        <f>SUM(AT$191:AT225)</f>
        <v>1140.6692573825778</v>
      </c>
    </row>
    <row r="226" spans="10:50" x14ac:dyDescent="0.15">
      <c r="J226" s="27">
        <v>39</v>
      </c>
      <c r="K226" s="132">
        <f>基础状态预期!C232</f>
        <v>150.49637054967232</v>
      </c>
      <c r="L226" s="134">
        <f t="shared" si="254"/>
        <v>5</v>
      </c>
      <c r="M226" s="134">
        <f t="shared" si="255"/>
        <v>16</v>
      </c>
      <c r="N226" s="134">
        <f t="shared" si="256"/>
        <v>24</v>
      </c>
      <c r="O226" s="134">
        <f t="shared" si="257"/>
        <v>8</v>
      </c>
      <c r="P226" s="134">
        <f>IF(L226=0,0,求节点(战法升星!D$32:D$38,战法升星!$C$32:$C$38,MAX(AU226/C$5,1)))</f>
        <v>7</v>
      </c>
      <c r="Q226" s="134">
        <f>IF(M226=0,0,求节点(战法升星!E$32:E$38,战法升星!$C$32:$C$38,MAX(AV226/D$5,1)))</f>
        <v>7</v>
      </c>
      <c r="R226" s="134">
        <f>IF(N226=0,0,求节点(战法升星!F$32:F$38,战法升星!$C$32:$C$38,MAX(AW226/E$5,1)))</f>
        <v>7</v>
      </c>
      <c r="S226" s="134">
        <f>IF(O226=0,0,求节点(战法升星!G$32:G$38,战法升星!$C$32:$C$38,MAX(AX226/F$5,1)))</f>
        <v>7</v>
      </c>
      <c r="T226" s="134">
        <f>求节点(战法升星!$C$32:$C$38,战法升星!D$32:D$38,P226)</f>
        <v>64</v>
      </c>
      <c r="U226" s="134">
        <f>求节点(战法升星!$C$32:$C$38,战法升星!E$32:E$38,Q226)</f>
        <v>32</v>
      </c>
      <c r="V226" s="134">
        <f>求节点(战法升星!$C$32:$C$38,战法升星!F$32:F$38,R226)</f>
        <v>16</v>
      </c>
      <c r="W226" s="134">
        <f>求节点(战法升星!$C$32:$C$38,战法升星!G$32:G$38,S226)</f>
        <v>16</v>
      </c>
      <c r="X226" s="134">
        <f t="shared" si="258"/>
        <v>320</v>
      </c>
      <c r="Y226" s="134">
        <f t="shared" si="259"/>
        <v>512</v>
      </c>
      <c r="Z226" s="134">
        <f t="shared" si="260"/>
        <v>384</v>
      </c>
      <c r="AA226" s="134">
        <f t="shared" si="261"/>
        <v>128</v>
      </c>
      <c r="AB226" s="134">
        <f t="shared" si="262"/>
        <v>806848</v>
      </c>
      <c r="AC226" s="134">
        <f t="shared" si="263"/>
        <v>7.1273961160132062E-3</v>
      </c>
      <c r="AD226" s="22"/>
      <c r="AE226" s="22">
        <f t="shared" si="264"/>
        <v>551.72413793103453</v>
      </c>
      <c r="AF226" s="22">
        <f t="shared" si="265"/>
        <v>1706.6666666666667</v>
      </c>
      <c r="AG226" s="22">
        <f t="shared" si="266"/>
        <v>3200</v>
      </c>
      <c r="AH226" s="22" t="e">
        <f t="shared" si="267"/>
        <v>#DIV/0!</v>
      </c>
      <c r="AK226" s="131"/>
      <c r="AL226" s="131">
        <f>基础状态预期!D232</f>
        <v>8723</v>
      </c>
      <c r="AM226" s="152">
        <f>求节点(信息索引!$H$4:$H$163,信息索引!$BB$4:$BB$163,$AL226)*$AM$4</f>
        <v>22640750.89603186</v>
      </c>
      <c r="AN226" s="131">
        <f t="shared" si="268"/>
        <v>1199207.5203429498</v>
      </c>
      <c r="AO226" s="123">
        <f t="shared" ref="AO226:AP226" si="292">AO181</f>
        <v>0</v>
      </c>
      <c r="AP226" s="123">
        <f t="shared" si="292"/>
        <v>1</v>
      </c>
      <c r="AQ226" s="131">
        <f t="shared" si="270"/>
        <v>2921.6151670130453</v>
      </c>
      <c r="AR226" s="131">
        <f t="shared" si="271"/>
        <v>1426.8353141226501</v>
      </c>
      <c r="AS226" s="131">
        <f t="shared" si="272"/>
        <v>342.44047538943596</v>
      </c>
      <c r="AT226" s="131">
        <f t="shared" si="273"/>
        <v>65.226757217035427</v>
      </c>
      <c r="AU226" s="131">
        <f>SUM(AQ$191:AQ226)</f>
        <v>55095.471057751027</v>
      </c>
      <c r="AV226" s="131">
        <f>SUM(AR$191:AR226)</f>
        <v>26938.309148923447</v>
      </c>
      <c r="AW226" s="131">
        <f>SUM(AS$191:AS226)</f>
        <v>6554.6876084707328</v>
      </c>
      <c r="AX226" s="131">
        <f>SUM(AT$191:AT226)</f>
        <v>1205.8960145996132</v>
      </c>
    </row>
    <row r="227" spans="10:50" x14ac:dyDescent="0.15">
      <c r="J227" s="27">
        <v>40</v>
      </c>
      <c r="K227" s="132">
        <f>基础状态预期!C233</f>
        <v>151.40240982411487</v>
      </c>
      <c r="L227" s="134">
        <f t="shared" si="254"/>
        <v>5</v>
      </c>
      <c r="M227" s="134">
        <f t="shared" si="255"/>
        <v>16</v>
      </c>
      <c r="N227" s="134">
        <f t="shared" si="256"/>
        <v>24</v>
      </c>
      <c r="O227" s="134">
        <f t="shared" si="257"/>
        <v>8</v>
      </c>
      <c r="P227" s="134">
        <f>IF(L227=0,0,求节点(战法升星!D$32:D$38,战法升星!$C$32:$C$38,MAX(AU227/C$5,1)))</f>
        <v>7</v>
      </c>
      <c r="Q227" s="134">
        <f>IF(M227=0,0,求节点(战法升星!E$32:E$38,战法升星!$C$32:$C$38,MAX(AV227/D$5,1)))</f>
        <v>7</v>
      </c>
      <c r="R227" s="134">
        <f>IF(N227=0,0,求节点(战法升星!F$32:F$38,战法升星!$C$32:$C$38,MAX(AW227/E$5,1)))</f>
        <v>7</v>
      </c>
      <c r="S227" s="134">
        <f>IF(O227=0,0,求节点(战法升星!G$32:G$38,战法升星!$C$32:$C$38,MAX(AX227/F$5,1)))</f>
        <v>7</v>
      </c>
      <c r="T227" s="134">
        <f>求节点(战法升星!$C$32:$C$38,战法升星!D$32:D$38,P227)</f>
        <v>64</v>
      </c>
      <c r="U227" s="134">
        <f>求节点(战法升星!$C$32:$C$38,战法升星!E$32:E$38,Q227)</f>
        <v>32</v>
      </c>
      <c r="V227" s="134">
        <f>求节点(战法升星!$C$32:$C$38,战法升星!F$32:F$38,R227)</f>
        <v>16</v>
      </c>
      <c r="W227" s="134">
        <f>求节点(战法升星!$C$32:$C$38,战法升星!G$32:G$38,S227)</f>
        <v>16</v>
      </c>
      <c r="X227" s="134">
        <f t="shared" si="258"/>
        <v>320</v>
      </c>
      <c r="Y227" s="134">
        <f t="shared" si="259"/>
        <v>512</v>
      </c>
      <c r="Z227" s="134">
        <f t="shared" si="260"/>
        <v>384</v>
      </c>
      <c r="AA227" s="134">
        <f t="shared" si="261"/>
        <v>128</v>
      </c>
      <c r="AB227" s="134">
        <f t="shared" si="262"/>
        <v>806848</v>
      </c>
      <c r="AC227" s="134">
        <f t="shared" si="263"/>
        <v>7.0257691664451592E-3</v>
      </c>
      <c r="AD227" s="22"/>
      <c r="AE227" s="22">
        <f t="shared" si="264"/>
        <v>551.72413793103453</v>
      </c>
      <c r="AF227" s="22">
        <f t="shared" si="265"/>
        <v>1706.6666666666667</v>
      </c>
      <c r="AG227" s="22">
        <f t="shared" si="266"/>
        <v>3200</v>
      </c>
      <c r="AH227" s="22" t="e">
        <f t="shared" si="267"/>
        <v>#DIV/0!</v>
      </c>
      <c r="AK227" s="131"/>
      <c r="AL227" s="131">
        <f>基础状态预期!D233</f>
        <v>11115.5</v>
      </c>
      <c r="AM227" s="152">
        <f>求节点(信息索引!$H$4:$H$163,信息索引!$BB$4:$BB$163,$AL227)*$AM$4</f>
        <v>22968246.77512832</v>
      </c>
      <c r="AN227" s="131">
        <f t="shared" si="268"/>
        <v>327495.8790964596</v>
      </c>
      <c r="AO227" s="123">
        <f t="shared" ref="AO227:AP227" si="293">AO182</f>
        <v>0</v>
      </c>
      <c r="AP227" s="123">
        <f t="shared" si="293"/>
        <v>1</v>
      </c>
      <c r="AQ227" s="131">
        <f t="shared" si="270"/>
        <v>797.87435558180619</v>
      </c>
      <c r="AR227" s="131">
        <f t="shared" si="271"/>
        <v>389.65956900506814</v>
      </c>
      <c r="AS227" s="131">
        <f t="shared" si="272"/>
        <v>93.518296561216346</v>
      </c>
      <c r="AT227" s="131">
        <f t="shared" si="273"/>
        <v>17.813008868803117</v>
      </c>
      <c r="AU227" s="131">
        <f>SUM(AQ$191:AQ227)</f>
        <v>55893.345413332834</v>
      </c>
      <c r="AV227" s="131">
        <f>SUM(AR$191:AR227)</f>
        <v>27327.968717928514</v>
      </c>
      <c r="AW227" s="131">
        <f>SUM(AS$191:AS227)</f>
        <v>6648.2059050319494</v>
      </c>
      <c r="AX227" s="131">
        <f>SUM(AT$191:AT227)</f>
        <v>1223.7090234684163</v>
      </c>
    </row>
    <row r="228" spans="10:50" x14ac:dyDescent="0.15">
      <c r="J228" s="27">
        <v>41</v>
      </c>
      <c r="K228" s="132">
        <f>基础状态预期!C234</f>
        <v>152.00526961196863</v>
      </c>
      <c r="L228" s="134">
        <f t="shared" si="254"/>
        <v>5</v>
      </c>
      <c r="M228" s="134">
        <f t="shared" si="255"/>
        <v>16</v>
      </c>
      <c r="N228" s="134">
        <f t="shared" si="256"/>
        <v>24</v>
      </c>
      <c r="O228" s="134">
        <f t="shared" si="257"/>
        <v>8</v>
      </c>
      <c r="P228" s="134">
        <f>IF(L228=0,0,求节点(战法升星!D$32:D$38,战法升星!$C$32:$C$38,MAX(AU228/C$5,1)))</f>
        <v>7</v>
      </c>
      <c r="Q228" s="134">
        <f>IF(M228=0,0,求节点(战法升星!E$32:E$38,战法升星!$C$32:$C$38,MAX(AV228/D$5,1)))</f>
        <v>7</v>
      </c>
      <c r="R228" s="134">
        <f>IF(N228=0,0,求节点(战法升星!F$32:F$38,战法升星!$C$32:$C$38,MAX(AW228/E$5,1)))</f>
        <v>7</v>
      </c>
      <c r="S228" s="134">
        <f>IF(O228=0,0,求节点(战法升星!G$32:G$38,战法升星!$C$32:$C$38,MAX(AX228/F$5,1)))</f>
        <v>7</v>
      </c>
      <c r="T228" s="134">
        <f>求节点(战法升星!$C$32:$C$38,战法升星!D$32:D$38,P228)</f>
        <v>64</v>
      </c>
      <c r="U228" s="134">
        <f>求节点(战法升星!$C$32:$C$38,战法升星!E$32:E$38,Q228)</f>
        <v>32</v>
      </c>
      <c r="V228" s="134">
        <f>求节点(战法升星!$C$32:$C$38,战法升星!F$32:F$38,R228)</f>
        <v>16</v>
      </c>
      <c r="W228" s="134">
        <f>求节点(战法升星!$C$32:$C$38,战法升星!G$32:G$38,S228)</f>
        <v>16</v>
      </c>
      <c r="X228" s="134">
        <f t="shared" si="258"/>
        <v>320</v>
      </c>
      <c r="Y228" s="134">
        <f t="shared" si="259"/>
        <v>512</v>
      </c>
      <c r="Z228" s="134">
        <f t="shared" si="260"/>
        <v>384</v>
      </c>
      <c r="AA228" s="134">
        <f t="shared" si="261"/>
        <v>128</v>
      </c>
      <c r="AB228" s="134">
        <f t="shared" si="262"/>
        <v>806848</v>
      </c>
      <c r="AC228" s="134">
        <f t="shared" si="263"/>
        <v>6.9597393241212033E-3</v>
      </c>
      <c r="AD228" s="22"/>
      <c r="AE228" s="22">
        <f t="shared" si="264"/>
        <v>551.72413793103453</v>
      </c>
      <c r="AF228" s="22">
        <f t="shared" si="265"/>
        <v>1706.6666666666667</v>
      </c>
      <c r="AG228" s="22">
        <f t="shared" si="266"/>
        <v>3200</v>
      </c>
      <c r="AH228" s="22" t="e">
        <f t="shared" si="267"/>
        <v>#DIV/0!</v>
      </c>
      <c r="AK228" s="131"/>
      <c r="AL228" s="131">
        <f>基础状态预期!D234</f>
        <v>14168.000000000002</v>
      </c>
      <c r="AM228" s="152">
        <f>求节点(信息索引!$H$4:$H$163,信息索引!$BB$4:$BB$163,$AL228)*$AM$4</f>
        <v>23186155.757403444</v>
      </c>
      <c r="AN228" s="131">
        <f t="shared" si="268"/>
        <v>217908.98227512464</v>
      </c>
      <c r="AO228" s="123">
        <f t="shared" ref="AO228:AP228" si="294">AO183</f>
        <v>0</v>
      </c>
      <c r="AP228" s="123">
        <f t="shared" si="294"/>
        <v>1</v>
      </c>
      <c r="AQ228" s="131">
        <f t="shared" si="270"/>
        <v>530.88908870527496</v>
      </c>
      <c r="AR228" s="131">
        <f t="shared" si="271"/>
        <v>259.271415414204</v>
      </c>
      <c r="AS228" s="131">
        <f t="shared" si="272"/>
        <v>62.225139699408956</v>
      </c>
      <c r="AT228" s="131">
        <f t="shared" si="273"/>
        <v>11.852407561792184</v>
      </c>
      <c r="AU228" s="131">
        <f>SUM(AQ$191:AQ228)</f>
        <v>56424.234502038111</v>
      </c>
      <c r="AV228" s="131">
        <f>SUM(AR$191:AR228)</f>
        <v>27587.240133342719</v>
      </c>
      <c r="AW228" s="131">
        <f>SUM(AS$191:AS228)</f>
        <v>6710.4310447313583</v>
      </c>
      <c r="AX228" s="131">
        <f>SUM(AT$191:AT228)</f>
        <v>1235.5614310302085</v>
      </c>
    </row>
    <row r="229" spans="10:50" x14ac:dyDescent="0.15">
      <c r="J229" s="27">
        <v>42</v>
      </c>
      <c r="K229" s="132">
        <f>基础状态预期!C235</f>
        <v>152.38629594951036</v>
      </c>
      <c r="L229" s="134">
        <f t="shared" si="254"/>
        <v>5</v>
      </c>
      <c r="M229" s="134">
        <f t="shared" si="255"/>
        <v>16</v>
      </c>
      <c r="N229" s="134">
        <f t="shared" si="256"/>
        <v>24</v>
      </c>
      <c r="O229" s="134">
        <f t="shared" si="257"/>
        <v>8</v>
      </c>
      <c r="P229" s="134">
        <f>IF(L229=0,0,求节点(战法升星!D$32:D$38,战法升星!$C$32:$C$38,MAX(AU229/C$5,1)))</f>
        <v>7</v>
      </c>
      <c r="Q229" s="134">
        <f>IF(M229=0,0,求节点(战法升星!E$32:E$38,战法升星!$C$32:$C$38,MAX(AV229/D$5,1)))</f>
        <v>7</v>
      </c>
      <c r="R229" s="134">
        <f>IF(N229=0,0,求节点(战法升星!F$32:F$38,战法升星!$C$32:$C$38,MAX(AW229/E$5,1)))</f>
        <v>7</v>
      </c>
      <c r="S229" s="134">
        <f>IF(O229=0,0,求节点(战法升星!G$32:G$38,战法升星!$C$32:$C$38,MAX(AX229/F$5,1)))</f>
        <v>7</v>
      </c>
      <c r="T229" s="134">
        <f>求节点(战法升星!$C$32:$C$38,战法升星!D$32:D$38,P229)</f>
        <v>64</v>
      </c>
      <c r="U229" s="134">
        <f>求节点(战法升星!$C$32:$C$38,战法升星!E$32:E$38,Q229)</f>
        <v>32</v>
      </c>
      <c r="V229" s="134">
        <f>求节点(战法升星!$C$32:$C$38,战法升星!F$32:F$38,R229)</f>
        <v>16</v>
      </c>
      <c r="W229" s="134">
        <f>求节点(战法升星!$C$32:$C$38,战法升星!G$32:G$38,S229)</f>
        <v>16</v>
      </c>
      <c r="X229" s="134">
        <f t="shared" si="258"/>
        <v>320</v>
      </c>
      <c r="Y229" s="134">
        <f t="shared" si="259"/>
        <v>512</v>
      </c>
      <c r="Z229" s="134">
        <f t="shared" si="260"/>
        <v>384</v>
      </c>
      <c r="AA229" s="134">
        <f t="shared" si="261"/>
        <v>128</v>
      </c>
      <c r="AB229" s="134">
        <f t="shared" si="262"/>
        <v>806848</v>
      </c>
      <c r="AC229" s="134">
        <f t="shared" si="263"/>
        <v>6.9186427171298876E-3</v>
      </c>
      <c r="AD229" s="22"/>
      <c r="AE229" s="22">
        <f t="shared" si="264"/>
        <v>551.72413793103453</v>
      </c>
      <c r="AF229" s="22">
        <f t="shared" si="265"/>
        <v>1706.6666666666667</v>
      </c>
      <c r="AG229" s="22">
        <f t="shared" si="266"/>
        <v>3200</v>
      </c>
      <c r="AH229" s="22" t="e">
        <f t="shared" si="267"/>
        <v>#DIV/0!</v>
      </c>
      <c r="AK229" s="131"/>
      <c r="AL229" s="131">
        <f>基础状态预期!D235</f>
        <v>18012.5</v>
      </c>
      <c r="AM229" s="152">
        <f>求节点(信息索引!$H$4:$H$163,信息索引!$BB$4:$BB$163,$AL229)*$AM$4</f>
        <v>23323881.084430698</v>
      </c>
      <c r="AN229" s="131">
        <f t="shared" si="268"/>
        <v>137725.32702725381</v>
      </c>
      <c r="AO229" s="123">
        <f t="shared" ref="AO229:AP229" si="295">AO184</f>
        <v>0</v>
      </c>
      <c r="AP229" s="123">
        <f t="shared" si="295"/>
        <v>1</v>
      </c>
      <c r="AQ229" s="131">
        <f t="shared" si="270"/>
        <v>335.53859319493222</v>
      </c>
      <c r="AR229" s="131">
        <f t="shared" si="271"/>
        <v>163.8676850486878</v>
      </c>
      <c r="AS229" s="131">
        <f t="shared" si="272"/>
        <v>39.32824441168507</v>
      </c>
      <c r="AT229" s="131">
        <f t="shared" si="273"/>
        <v>7.4910941736543002</v>
      </c>
      <c r="AU229" s="131">
        <f>SUM(AQ$191:AQ229)</f>
        <v>56759.773095233046</v>
      </c>
      <c r="AV229" s="131">
        <f>SUM(AR$191:AR229)</f>
        <v>27751.107818391407</v>
      </c>
      <c r="AW229" s="131">
        <f>SUM(AS$191:AS229)</f>
        <v>6749.7592891430431</v>
      </c>
      <c r="AX229" s="131">
        <f>SUM(AT$191:AT229)</f>
        <v>1243.0525252038628</v>
      </c>
    </row>
    <row r="230" spans="10:50" x14ac:dyDescent="0.15">
      <c r="J230" s="27">
        <v>43</v>
      </c>
    </row>
    <row r="231" spans="10:50" x14ac:dyDescent="0.15">
      <c r="J231" s="27">
        <v>44</v>
      </c>
    </row>
    <row r="232" spans="10:50" x14ac:dyDescent="0.15">
      <c r="J232" s="27">
        <v>45</v>
      </c>
    </row>
  </sheetData>
  <mergeCells count="37">
    <mergeCell ref="P9:S9"/>
    <mergeCell ref="BA9:BE9"/>
    <mergeCell ref="L9:O9"/>
    <mergeCell ref="T9:W9"/>
    <mergeCell ref="X9:AA9"/>
    <mergeCell ref="AO9:AP9"/>
    <mergeCell ref="AQ9:AT9"/>
    <mergeCell ref="T189:W189"/>
    <mergeCell ref="L54:O54"/>
    <mergeCell ref="T54:W54"/>
    <mergeCell ref="X54:AA54"/>
    <mergeCell ref="L99:O99"/>
    <mergeCell ref="T99:W99"/>
    <mergeCell ref="L144:O144"/>
    <mergeCell ref="T144:W144"/>
    <mergeCell ref="X99:AA99"/>
    <mergeCell ref="X144:AA144"/>
    <mergeCell ref="X189:AA189"/>
    <mergeCell ref="AU189:AX189"/>
    <mergeCell ref="AU9:AX9"/>
    <mergeCell ref="AU54:AX54"/>
    <mergeCell ref="AU99:AX99"/>
    <mergeCell ref="AU144:AX144"/>
    <mergeCell ref="B16:B17"/>
    <mergeCell ref="P54:S54"/>
    <mergeCell ref="P99:S99"/>
    <mergeCell ref="P144:S144"/>
    <mergeCell ref="P189:S189"/>
    <mergeCell ref="L189:O189"/>
    <mergeCell ref="AO189:AP189"/>
    <mergeCell ref="AQ189:AT189"/>
    <mergeCell ref="AO54:AP54"/>
    <mergeCell ref="AQ54:AT54"/>
    <mergeCell ref="AO99:AP99"/>
    <mergeCell ref="AQ99:AT99"/>
    <mergeCell ref="AO144:AP144"/>
    <mergeCell ref="AQ144:AT144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DG164"/>
  <sheetViews>
    <sheetView workbookViewId="0">
      <selection activeCell="S24" sqref="S24"/>
    </sheetView>
  </sheetViews>
  <sheetFormatPr defaultColWidth="6.625" defaultRowHeight="11.25" x14ac:dyDescent="0.15"/>
  <cols>
    <col min="1" max="2" width="6.625" style="94"/>
    <col min="3" max="3" width="15.5" style="94" bestFit="1" customWidth="1"/>
    <col min="4" max="19" width="6.625" style="94"/>
    <col min="20" max="20" width="1.625" style="97" customWidth="1"/>
    <col min="21" max="47" width="6.625" style="94"/>
    <col min="48" max="48" width="1.625" style="97" customWidth="1"/>
    <col min="49" max="79" width="6.625" style="94"/>
    <col min="80" max="80" width="1.625" style="97" customWidth="1"/>
    <col min="81" max="82" width="6.625" style="94"/>
    <col min="83" max="84" width="6.625" style="94" customWidth="1"/>
    <col min="85" max="86" width="6.625" style="94"/>
    <col min="87" max="87" width="9.75" style="94" bestFit="1" customWidth="1"/>
    <col min="88" max="88" width="6.625" style="94"/>
    <col min="89" max="90" width="6.625" style="94" customWidth="1"/>
    <col min="91" max="92" width="6.625" style="94"/>
    <col min="93" max="93" width="9.75" style="94" bestFit="1" customWidth="1"/>
    <col min="94" max="94" width="6.625" style="94"/>
    <col min="95" max="96" width="6.625" style="94" customWidth="1"/>
    <col min="97" max="98" width="6.625" style="94"/>
    <col min="99" max="99" width="9.75" style="94" bestFit="1" customWidth="1"/>
    <col min="100" max="100" width="6.625" style="94"/>
    <col min="101" max="102" width="6.625" style="94" customWidth="1"/>
    <col min="103" max="104" width="6.625" style="94"/>
    <col min="105" max="105" width="9.75" style="94" bestFit="1" customWidth="1"/>
    <col min="106" max="106" width="6.625" style="94"/>
    <col min="107" max="108" width="6.625" style="94" customWidth="1"/>
    <col min="109" max="110" width="6.625" style="94"/>
    <col min="111" max="111" width="9.75" style="94" bestFit="1" customWidth="1"/>
    <col min="112" max="16384" width="6.625" style="94"/>
  </cols>
  <sheetData>
    <row r="1" spans="2:111" x14ac:dyDescent="0.15">
      <c r="U1" s="94" t="s">
        <v>143</v>
      </c>
      <c r="AW1" s="94" t="s">
        <v>144</v>
      </c>
      <c r="CC1" s="94" t="s">
        <v>145</v>
      </c>
    </row>
    <row r="2" spans="2:111" x14ac:dyDescent="0.15">
      <c r="F2" s="96">
        <v>126000</v>
      </c>
      <c r="G2" s="96">
        <v>252000</v>
      </c>
      <c r="H2" s="96">
        <v>1071000</v>
      </c>
      <c r="I2" s="96">
        <v>3150000</v>
      </c>
    </row>
    <row r="3" spans="2:111" x14ac:dyDescent="0.15">
      <c r="F3" s="176" t="s">
        <v>137</v>
      </c>
      <c r="G3" s="176"/>
      <c r="H3" s="176"/>
      <c r="I3" s="176"/>
      <c r="M3" s="177" t="s">
        <v>157</v>
      </c>
      <c r="N3" s="177"/>
      <c r="O3" s="177"/>
      <c r="P3" s="177"/>
      <c r="Q3" s="177"/>
      <c r="W3" s="176" t="s">
        <v>138</v>
      </c>
      <c r="X3" s="176"/>
      <c r="Y3" s="176"/>
      <c r="Z3" s="176"/>
      <c r="AB3" s="176" t="s">
        <v>142</v>
      </c>
      <c r="AC3" s="176"/>
      <c r="AD3" s="176"/>
      <c r="AE3" s="176"/>
      <c r="AG3" s="176" t="s">
        <v>146</v>
      </c>
      <c r="AH3" s="176"/>
      <c r="AI3" s="176"/>
      <c r="AJ3" s="176"/>
      <c r="AL3" s="176" t="s">
        <v>147</v>
      </c>
      <c r="AM3" s="176"/>
      <c r="AN3" s="176"/>
      <c r="AO3" s="176"/>
      <c r="AQ3" s="176" t="s">
        <v>148</v>
      </c>
      <c r="AR3" s="176"/>
      <c r="AS3" s="176"/>
      <c r="AT3" s="176"/>
      <c r="AY3" s="176" t="s">
        <v>139</v>
      </c>
      <c r="AZ3" s="176"/>
      <c r="BA3" s="176"/>
      <c r="BB3" s="176"/>
      <c r="BE3" s="176" t="s">
        <v>149</v>
      </c>
      <c r="BF3" s="176"/>
      <c r="BG3" s="176"/>
      <c r="BH3" s="176"/>
      <c r="BK3" s="176" t="s">
        <v>150</v>
      </c>
      <c r="BL3" s="176"/>
      <c r="BM3" s="176"/>
      <c r="BN3" s="176"/>
      <c r="BQ3" s="176" t="s">
        <v>151</v>
      </c>
      <c r="BR3" s="176"/>
      <c r="BS3" s="176"/>
      <c r="BT3" s="176"/>
      <c r="BW3" s="176" t="s">
        <v>152</v>
      </c>
      <c r="BX3" s="176"/>
      <c r="BY3" s="176"/>
      <c r="BZ3" s="176"/>
      <c r="CE3" s="176" t="s">
        <v>140</v>
      </c>
      <c r="CF3" s="176"/>
      <c r="CG3" s="176"/>
      <c r="CH3" s="176"/>
      <c r="CI3" s="176"/>
      <c r="CK3" s="176" t="s">
        <v>153</v>
      </c>
      <c r="CL3" s="176"/>
      <c r="CM3" s="176"/>
      <c r="CN3" s="176"/>
      <c r="CO3" s="176"/>
      <c r="CQ3" s="176" t="s">
        <v>154</v>
      </c>
      <c r="CR3" s="176"/>
      <c r="CS3" s="176"/>
      <c r="CT3" s="176"/>
      <c r="CU3" s="176"/>
      <c r="CW3" s="176" t="s">
        <v>155</v>
      </c>
      <c r="CX3" s="176"/>
      <c r="CY3" s="176"/>
      <c r="CZ3" s="176"/>
      <c r="DA3" s="176"/>
      <c r="DC3" s="176" t="s">
        <v>156</v>
      </c>
      <c r="DD3" s="176"/>
      <c r="DE3" s="176"/>
      <c r="DF3" s="176"/>
      <c r="DG3" s="176"/>
    </row>
    <row r="4" spans="2:111" x14ac:dyDescent="0.15">
      <c r="B4" s="95" t="s">
        <v>136</v>
      </c>
      <c r="C4" s="95" t="s">
        <v>159</v>
      </c>
      <c r="E4" s="94" t="s">
        <v>52</v>
      </c>
      <c r="F4" s="93" t="s">
        <v>29</v>
      </c>
      <c r="G4" s="93" t="s">
        <v>30</v>
      </c>
      <c r="H4" s="93" t="s">
        <v>31</v>
      </c>
      <c r="I4" s="93" t="s">
        <v>184</v>
      </c>
      <c r="L4" s="94" t="s">
        <v>161</v>
      </c>
      <c r="M4" s="94" t="s">
        <v>158</v>
      </c>
      <c r="N4" s="94" t="s">
        <v>121</v>
      </c>
      <c r="O4" s="94" t="s">
        <v>67</v>
      </c>
      <c r="P4" s="94" t="s">
        <v>97</v>
      </c>
      <c r="Q4" s="94" t="s">
        <v>96</v>
      </c>
      <c r="V4" s="94" t="s">
        <v>161</v>
      </c>
      <c r="W4" s="93" t="s">
        <v>29</v>
      </c>
      <c r="X4" s="93" t="s">
        <v>30</v>
      </c>
      <c r="Y4" s="93" t="s">
        <v>31</v>
      </c>
      <c r="Z4" s="93" t="s">
        <v>184</v>
      </c>
      <c r="AB4" s="93" t="s">
        <v>29</v>
      </c>
      <c r="AC4" s="93" t="s">
        <v>30</v>
      </c>
      <c r="AD4" s="93" t="s">
        <v>31</v>
      </c>
      <c r="AE4" s="93" t="s">
        <v>184</v>
      </c>
      <c r="AG4" s="93" t="s">
        <v>29</v>
      </c>
      <c r="AH4" s="93" t="s">
        <v>30</v>
      </c>
      <c r="AI4" s="93" t="s">
        <v>31</v>
      </c>
      <c r="AJ4" s="93" t="s">
        <v>184</v>
      </c>
      <c r="AL4" s="93" t="s">
        <v>29</v>
      </c>
      <c r="AM4" s="93" t="s">
        <v>30</v>
      </c>
      <c r="AN4" s="93" t="s">
        <v>31</v>
      </c>
      <c r="AO4" s="93" t="s">
        <v>184</v>
      </c>
      <c r="AQ4" s="93" t="s">
        <v>29</v>
      </c>
      <c r="AR4" s="93" t="s">
        <v>30</v>
      </c>
      <c r="AS4" s="93" t="s">
        <v>31</v>
      </c>
      <c r="AT4" s="93" t="s">
        <v>184</v>
      </c>
      <c r="AX4" s="94" t="s">
        <v>161</v>
      </c>
      <c r="AY4" s="93" t="s">
        <v>29</v>
      </c>
      <c r="AZ4" s="93" t="s">
        <v>30</v>
      </c>
      <c r="BA4" s="93" t="s">
        <v>31</v>
      </c>
      <c r="BB4" s="93" t="s">
        <v>184</v>
      </c>
      <c r="BD4" s="94" t="s">
        <v>161</v>
      </c>
      <c r="BE4" s="93" t="s">
        <v>29</v>
      </c>
      <c r="BF4" s="93" t="s">
        <v>30</v>
      </c>
      <c r="BG4" s="93" t="s">
        <v>31</v>
      </c>
      <c r="BH4" s="93" t="s">
        <v>184</v>
      </c>
      <c r="BJ4" s="94" t="s">
        <v>161</v>
      </c>
      <c r="BK4" s="93" t="s">
        <v>29</v>
      </c>
      <c r="BL4" s="93" t="s">
        <v>30</v>
      </c>
      <c r="BM4" s="93" t="s">
        <v>31</v>
      </c>
      <c r="BN4" s="93" t="s">
        <v>184</v>
      </c>
      <c r="BP4" s="94" t="s">
        <v>161</v>
      </c>
      <c r="BQ4" s="93" t="s">
        <v>29</v>
      </c>
      <c r="BR4" s="93" t="s">
        <v>30</v>
      </c>
      <c r="BS4" s="93" t="s">
        <v>31</v>
      </c>
      <c r="BT4" s="93" t="s">
        <v>184</v>
      </c>
      <c r="BV4" s="94" t="s">
        <v>161</v>
      </c>
      <c r="BW4" s="93" t="s">
        <v>29</v>
      </c>
      <c r="BX4" s="93" t="s">
        <v>30</v>
      </c>
      <c r="BY4" s="93" t="s">
        <v>31</v>
      </c>
      <c r="BZ4" s="93" t="s">
        <v>184</v>
      </c>
      <c r="CD4" s="94" t="s">
        <v>161</v>
      </c>
      <c r="CE4" s="98" t="s">
        <v>29</v>
      </c>
      <c r="CF4" s="98" t="s">
        <v>30</v>
      </c>
      <c r="CG4" s="98" t="s">
        <v>31</v>
      </c>
      <c r="CH4" s="98" t="s">
        <v>184</v>
      </c>
      <c r="CI4" s="95" t="s">
        <v>141</v>
      </c>
      <c r="CK4" s="98" t="s">
        <v>29</v>
      </c>
      <c r="CL4" s="98" t="s">
        <v>30</v>
      </c>
      <c r="CM4" s="98" t="s">
        <v>31</v>
      </c>
      <c r="CN4" s="98" t="s">
        <v>184</v>
      </c>
      <c r="CO4" s="95" t="s">
        <v>141</v>
      </c>
      <c r="CQ4" s="98" t="s">
        <v>29</v>
      </c>
      <c r="CR4" s="98" t="s">
        <v>30</v>
      </c>
      <c r="CS4" s="98" t="s">
        <v>31</v>
      </c>
      <c r="CT4" s="98" t="s">
        <v>184</v>
      </c>
      <c r="CU4" s="95" t="s">
        <v>141</v>
      </c>
      <c r="CW4" s="98" t="s">
        <v>29</v>
      </c>
      <c r="CX4" s="98" t="s">
        <v>30</v>
      </c>
      <c r="CY4" s="98" t="s">
        <v>31</v>
      </c>
      <c r="CZ4" s="98" t="s">
        <v>184</v>
      </c>
      <c r="DA4" s="95" t="s">
        <v>141</v>
      </c>
      <c r="DC4" s="98" t="s">
        <v>29</v>
      </c>
      <c r="DD4" s="98" t="s">
        <v>30</v>
      </c>
      <c r="DE4" s="98" t="s">
        <v>31</v>
      </c>
      <c r="DF4" s="98" t="s">
        <v>184</v>
      </c>
      <c r="DG4" s="95" t="s">
        <v>141</v>
      </c>
    </row>
    <row r="5" spans="2:111" x14ac:dyDescent="0.15">
      <c r="B5" s="93" t="s">
        <v>29</v>
      </c>
      <c r="C5" s="95">
        <v>200</v>
      </c>
      <c r="E5" s="94">
        <v>1</v>
      </c>
      <c r="F5" s="96">
        <v>1000</v>
      </c>
      <c r="G5" s="96">
        <v>2000</v>
      </c>
      <c r="H5" s="96">
        <v>8000</v>
      </c>
      <c r="I5" s="96">
        <v>25000</v>
      </c>
      <c r="L5" s="94">
        <v>1</v>
      </c>
      <c r="M5" s="94">
        <f>CI5</f>
        <v>2133.5809446831486</v>
      </c>
      <c r="N5" s="94">
        <f>CO5</f>
        <v>3611.6661302018983</v>
      </c>
      <c r="O5" s="94">
        <f>CU5</f>
        <v>3823.1046555354369</v>
      </c>
      <c r="P5" s="94">
        <f>DA5</f>
        <v>7289.2680419292319</v>
      </c>
      <c r="Q5" s="94">
        <f>DG5</f>
        <v>9108.7818304692446</v>
      </c>
      <c r="V5" s="94">
        <v>1</v>
      </c>
      <c r="W5" s="94">
        <f>求节点(基础状态预期!$C$17:$C$55,基础状态预期!E$17:E$55,战法实力!$V5)</f>
        <v>0.5</v>
      </c>
      <c r="X5" s="94">
        <f>求节点(基础状态预期!$C$17:$C$55,基础状态预期!F$17:F$55,战法实力!$V5)</f>
        <v>0.30000000000000027</v>
      </c>
      <c r="Y5" s="94">
        <f>求节点(基础状态预期!$C$17:$C$55,基础状态预期!G$17:G$55,战法实力!$V5)</f>
        <v>9.9999999999999978E-2</v>
      </c>
      <c r="Z5" s="94">
        <f>求节点(基础状态预期!$C$17:$C$55,基础状态预期!H$17:H$55,战法实力!$V5)</f>
        <v>0</v>
      </c>
      <c r="AB5" s="94">
        <f>求节点(基础状态预期!$C$62:$C$100,基础状态预期!E$62:E$100,战法实力!$V5)</f>
        <v>0.50204607333608209</v>
      </c>
      <c r="AC5" s="94">
        <f>求节点(基础状态预期!$C$62:$C$100,基础状态预期!F$62:F$100,战法实力!$V5)</f>
        <v>0.40163685866886611</v>
      </c>
      <c r="AD5" s="94">
        <f>求节点(基础状态预期!$C$62:$C$100,基础状态预期!G$62:G$100,战法实力!$V5)</f>
        <v>0.20081842933443306</v>
      </c>
      <c r="AE5" s="94">
        <f>求节点(基础状态预期!$C$62:$C$100,基础状态预期!H$62:H$100,战法实力!$V5)</f>
        <v>0</v>
      </c>
      <c r="AG5" s="94">
        <f>求节点(基础状态预期!$C$107:$C$145,基础状态预期!E$107:E$145,战法实力!$V5)</f>
        <v>0.49505120371245415</v>
      </c>
      <c r="AH5" s="94">
        <f>求节点(基础状态预期!$C$107:$C$145,基础状态预期!F$107:F$145,战法实力!$V5)</f>
        <v>0.49505120371245415</v>
      </c>
      <c r="AI5" s="94">
        <f>求节点(基础状态预期!$C$107:$C$145,基础状态预期!G$107:G$145,战法实力!$V5)</f>
        <v>0.19802048148498153</v>
      </c>
      <c r="AJ5" s="94">
        <f>求节点(基础状态预期!$C$107:$C$145,基础状态预期!H$107:H$145,战法实力!$V5)</f>
        <v>0</v>
      </c>
      <c r="AL5" s="94">
        <f>求节点(基础状态预期!$C$152:$C$190,基础状态预期!E$152:E$190,战法实力!$V5)</f>
        <v>0.49986841391369552</v>
      </c>
      <c r="AM5" s="94">
        <f>求节点(基础状态预期!$C$152:$C$190,基础状态预期!F$152:F$190,战法实力!$V5)</f>
        <v>0.89976314504465194</v>
      </c>
      <c r="AN5" s="94">
        <f>求节点(基础状态预期!$C$152:$C$190,基础状态预期!G$152:G$190,战法实力!$V5)</f>
        <v>0.39989473113095642</v>
      </c>
      <c r="AO5" s="94">
        <f>求节点(基础状态预期!$C$152:$C$190,基础状态预期!H$152:H$190,战法实力!$V5)</f>
        <v>0</v>
      </c>
      <c r="AQ5" s="94">
        <f>求节点(基础状态预期!$C$197:$C$235,基础状态预期!E$197:E$235,战法实力!$V5)</f>
        <v>0.49798465362033717</v>
      </c>
      <c r="AR5" s="94">
        <f>求节点(基础状态预期!$C$197:$C$235,基础状态预期!F$197:F$235,战法实力!$V5)</f>
        <v>1.1951631686888096</v>
      </c>
      <c r="AS5" s="94">
        <f>求节点(基础状态预期!$C$197:$C$235,基础状态预期!G$197:G$235,战法实力!$V5)</f>
        <v>0.49798465362033717</v>
      </c>
      <c r="AT5" s="94">
        <f>求节点(基础状态预期!$C$197:$C$235,基础状态预期!H$197:H$235,战法实力!$V5)</f>
        <v>0</v>
      </c>
      <c r="AX5" s="94">
        <v>1</v>
      </c>
      <c r="AY5" s="94">
        <f>求节点(基础状态预期!$C$17:$C$55,基础状态预期!M$17:M$55,战法实力!$V5)</f>
        <v>0.66716188936629628</v>
      </c>
      <c r="AZ5" s="94">
        <f>求节点(基础状态预期!$C$17:$C$55,基础状态预期!N$17:N$55,战法实力!$V5)</f>
        <v>1</v>
      </c>
      <c r="BA5" s="94">
        <f>求节点(基础状态预期!$C$17:$C$55,基础状态预期!O$17:O$55,战法实力!$V5)</f>
        <v>1.5</v>
      </c>
      <c r="BB5" s="94">
        <f>求节点(基础状态预期!$C$17:$C$55,基础状态预期!P$17:P$55,战法实力!$V5)</f>
        <v>0</v>
      </c>
      <c r="BD5" s="94">
        <v>1</v>
      </c>
      <c r="BE5" s="94">
        <f>求节点(基础状态预期!$C$62:$C$100,基础状态预期!M$62:M$100,战法实力!$V5)</f>
        <v>0.76770405316166279</v>
      </c>
      <c r="BF5" s="94">
        <f>求节点(基础状态预期!$C$62:$C$100,基础状态预期!N$62:N$100,战法实力!$V5)</f>
        <v>1.0040921466721642</v>
      </c>
      <c r="BG5" s="94">
        <f>求节点(基础状态预期!$C$62:$C$100,基础状态预期!O$62:O$100,战法实力!$V5)</f>
        <v>1.5061382200082463</v>
      </c>
      <c r="BH5" s="94">
        <f>求节点(基础状态预期!$C$62:$C$100,基础状态预期!P$62:P$100,战法实力!$V5)</f>
        <v>0</v>
      </c>
      <c r="BJ5" s="94">
        <v>1</v>
      </c>
      <c r="BK5" s="94">
        <f>求节点(基础状态预期!$C$107:$C$145,基础状态预期!M$107:M$145,战法实力!$V5)</f>
        <v>0.98994853344273182</v>
      </c>
      <c r="BL5" s="94">
        <f>求节点(基础状态预期!$C$107:$C$145,基础状态预期!N$107:N$145,战法实力!$V5)</f>
        <v>0.99010240742490829</v>
      </c>
      <c r="BM5" s="94">
        <f>求节点(基础状态预期!$C$107:$C$145,基础状态预期!O$107:O$145,战法实力!$V5)</f>
        <v>1.4851536111373616</v>
      </c>
      <c r="BN5" s="94">
        <f>求节点(基础状态预期!$C$107:$C$145,基础状态预期!P$107:P$145,战法实力!$V5)</f>
        <v>0</v>
      </c>
      <c r="BP5" s="94">
        <v>1</v>
      </c>
      <c r="BQ5" s="94">
        <f>求节点(基础状态预期!$C$152:$C$190,基础状态预期!M$152:M$190,战法实力!$V5)</f>
        <v>1.385847631520825</v>
      </c>
      <c r="BR5" s="94">
        <f>求节点(基础状态预期!$C$152:$C$190,基础状态预期!N$152:N$190,战法实力!$V5)</f>
        <v>0.99973682782739104</v>
      </c>
      <c r="BS5" s="94">
        <f>求节点(基础状态预期!$C$152:$C$190,基础状态预期!O$152:O$190,战法实力!$V5)</f>
        <v>1.4996052417410848</v>
      </c>
      <c r="BT5" s="94">
        <f>求节点(基础状态预期!$C$152:$C$190,基础状态预期!P$152:P$190,战法实力!$V5)</f>
        <v>0</v>
      </c>
      <c r="BV5" s="94">
        <v>1</v>
      </c>
      <c r="BW5" s="94">
        <f>求节点(基础状态预期!$C$197:$C$235,基础状态预期!M$197:M$235,战法实力!$V5)</f>
        <v>1.5590058703921343</v>
      </c>
      <c r="BX5" s="94">
        <f>求节点(基础状态预期!$C$197:$C$235,基础状态预期!N$197:N$235,战法实力!$V5)</f>
        <v>0.99596930724067434</v>
      </c>
      <c r="BY5" s="94">
        <f>求节点(基础状态预期!$C$197:$C$235,基础状态预期!O$197:O$235,战法实力!$V5)</f>
        <v>1.4939539608610133</v>
      </c>
      <c r="BZ5" s="94">
        <f>求节点(基础状态预期!$C$197:$C$235,基础状态预期!P$197:P$235,战法实力!$V5)</f>
        <v>0</v>
      </c>
      <c r="CD5" s="94">
        <v>1</v>
      </c>
      <c r="CE5" s="94">
        <f>求节点($E$5:$E$39,F$5:F$39,AY5)*W5</f>
        <v>333.58094468314812</v>
      </c>
      <c r="CF5" s="94">
        <f>求节点($E$5:$E$39,G$5:G$39,AZ5)*X5</f>
        <v>600.00000000000057</v>
      </c>
      <c r="CG5" s="94">
        <f>求节点($E$5:$E$39,H$5:H$39,BA5)*Y5</f>
        <v>1199.9999999999998</v>
      </c>
      <c r="CH5" s="94">
        <f>求节点($E$5:$E$39,I$5:I$39,BB5)*Z5</f>
        <v>0</v>
      </c>
      <c r="CI5" s="94">
        <f>SUM(CE5:CH5)</f>
        <v>2133.5809446831486</v>
      </c>
      <c r="CK5" s="94">
        <f>求节点($E$5:$E$39,F$5:F$39,BE5)*AB5</f>
        <v>385.42280537400762</v>
      </c>
      <c r="CL5" s="94">
        <f>求节点($E$5:$E$39,G$5:G$39,BF5)*AC5</f>
        <v>806.56083120697281</v>
      </c>
      <c r="CM5" s="94">
        <f>求节点($E$5:$E$39,H$5:H$39,BG5)*AD5</f>
        <v>2419.6824936209182</v>
      </c>
      <c r="CN5" s="94">
        <f>求节点($E$5:$E$39,I$5:I$39,BH5)*AE5</f>
        <v>0</v>
      </c>
      <c r="CO5" s="94">
        <f>SUM(CK5:CN5)</f>
        <v>3611.6661302018983</v>
      </c>
      <c r="CQ5" s="94">
        <f>求节点($E$5:$E$39,F$5:F$39,BK5)*AG5</f>
        <v>490.07521309420304</v>
      </c>
      <c r="CR5" s="94">
        <f>求节点($E$5:$E$39,G$5:G$39,BL5)*AH5</f>
        <v>980.30277718859907</v>
      </c>
      <c r="CS5" s="94">
        <f>求节点($E$5:$E$39,H$5:H$39,BM5)*AI5</f>
        <v>2352.726665252635</v>
      </c>
      <c r="CT5" s="94">
        <f>求节点($E$5:$E$39,I$5:I$39,BN5)*AJ5</f>
        <v>0</v>
      </c>
      <c r="CU5" s="94">
        <f>SUM(CQ5:CT5)</f>
        <v>3823.1046555354369</v>
      </c>
      <c r="CW5" s="94">
        <f>求节点($E$5:$E$39,F$5:F$39,BQ5)*AL5</f>
        <v>692.74145749436627</v>
      </c>
      <c r="CX5" s="94">
        <f>求节点($E$5:$E$39,G$5:G$39,BR5)*AM5</f>
        <v>1799.0527048458741</v>
      </c>
      <c r="CY5" s="94">
        <f>求节点($E$5:$E$39,H$5:H$39,BS5)*AN5</f>
        <v>4797.4738795889916</v>
      </c>
      <c r="CZ5" s="94">
        <f>求节点($E$5:$E$39,I$5:I$39,BT5)*AO5</f>
        <v>0</v>
      </c>
      <c r="DA5" s="94">
        <f>SUM(CW5:CZ5)</f>
        <v>7289.2680419292319</v>
      </c>
      <c r="DC5" s="94">
        <f>求节点($E$5:$E$39,F$5:F$39,BW5)*AQ5</f>
        <v>776.36099835929929</v>
      </c>
      <c r="DD5" s="94">
        <f>求节点($E$5:$E$39,G$5:G$39,BX5)*AR5</f>
        <v>2380.6916663171255</v>
      </c>
      <c r="DE5" s="94">
        <f>求节点($E$5:$E$39,H$5:H$39,BY5)*AS5</f>
        <v>5951.729165792819</v>
      </c>
      <c r="DF5" s="94">
        <f>求节点($E$5:$E$39,I$5:I$39,BZ5)*AT5</f>
        <v>0</v>
      </c>
      <c r="DG5" s="94">
        <f>SUM(DC5:DF5)</f>
        <v>9108.7818304692446</v>
      </c>
    </row>
    <row r="6" spans="2:111" x14ac:dyDescent="0.15">
      <c r="B6" s="93" t="s">
        <v>30</v>
      </c>
      <c r="C6" s="95">
        <v>400</v>
      </c>
      <c r="E6" s="94">
        <v>2</v>
      </c>
      <c r="F6" s="96">
        <v>2000</v>
      </c>
      <c r="G6" s="96">
        <v>4000</v>
      </c>
      <c r="H6" s="96">
        <v>16000</v>
      </c>
      <c r="I6" s="96">
        <v>50000</v>
      </c>
      <c r="L6" s="94">
        <v>2</v>
      </c>
      <c r="M6" s="94">
        <f t="shared" ref="M6:M69" si="0">CI6</f>
        <v>8534.3237787325925</v>
      </c>
      <c r="N6" s="94">
        <f t="shared" ref="N6:N69" si="1">CO6</f>
        <v>14446.664520807604</v>
      </c>
      <c r="O6" s="94">
        <f t="shared" ref="O6:O69" si="2">CU6</f>
        <v>15292.418622141759</v>
      </c>
      <c r="P6" s="94">
        <f t="shared" ref="P6:P69" si="3">DA6</f>
        <v>29157.072167716913</v>
      </c>
      <c r="Q6" s="94">
        <f t="shared" ref="Q6:Q69" si="4">DG6</f>
        <v>36435.127321877007</v>
      </c>
      <c r="V6" s="94">
        <v>2</v>
      </c>
      <c r="W6" s="94">
        <f>求节点(基础状态预期!$C$17:$C$55,基础状态预期!E$17:E$55,战法实力!$V6)</f>
        <v>1</v>
      </c>
      <c r="X6" s="94">
        <f>求节点(基础状态预期!$C$17:$C$55,基础状态预期!F$17:F$55,战法实力!$V6)</f>
        <v>0.60000000000000009</v>
      </c>
      <c r="Y6" s="94">
        <f>求节点(基础状态预期!$C$17:$C$55,基础状态预期!G$17:G$55,战法实力!$V6)</f>
        <v>0.19999999999999996</v>
      </c>
      <c r="Z6" s="94">
        <f>求节点(基础状态预期!$C$17:$C$55,基础状态预期!H$17:H$55,战法实力!$V6)</f>
        <v>0</v>
      </c>
      <c r="AB6" s="94">
        <f>求节点(基础状态预期!$C$62:$C$100,基础状态预期!E$62:E$100,战法实力!$V6)</f>
        <v>1.0040921466721651</v>
      </c>
      <c r="AC6" s="94">
        <f>求节点(基础状态预期!$C$62:$C$100,基础状态预期!F$62:F$100,战法实力!$V6)</f>
        <v>0.80327371733773223</v>
      </c>
      <c r="AD6" s="94">
        <f>求节点(基础状态预期!$C$62:$C$100,基础状态预期!G$62:G$100,战法实力!$V6)</f>
        <v>0.40163685866886611</v>
      </c>
      <c r="AE6" s="94">
        <f>求节点(基础状态预期!$C$62:$C$100,基础状态预期!H$62:H$100,战法实力!$V6)</f>
        <v>0</v>
      </c>
      <c r="AG6" s="94">
        <f>求节点(基础状态预期!$C$107:$C$145,基础状态预期!E$107:E$145,战法实力!$V6)</f>
        <v>0.99010240742490829</v>
      </c>
      <c r="AH6" s="94">
        <f>求节点(基础状态预期!$C$107:$C$145,基础状态预期!F$107:F$145,战法实力!$V6)</f>
        <v>0.99010240742490829</v>
      </c>
      <c r="AI6" s="94">
        <f>求节点(基础状态预期!$C$107:$C$145,基础状态预期!G$107:G$145,战法实力!$V6)</f>
        <v>0.39604096296996327</v>
      </c>
      <c r="AJ6" s="94">
        <f>求节点(基础状态预期!$C$107:$C$145,基础状态预期!H$107:H$145,战法实力!$V6)</f>
        <v>0</v>
      </c>
      <c r="AL6" s="94">
        <f>求节点(基础状态预期!$C$152:$C$190,基础状态预期!E$152:E$190,战法实力!$V6)</f>
        <v>0.99973682782739015</v>
      </c>
      <c r="AM6" s="94">
        <f>求节点(基础状态预期!$C$152:$C$190,基础状态预期!F$152:F$190,战法实力!$V6)</f>
        <v>1.7995262900893021</v>
      </c>
      <c r="AN6" s="94">
        <f>求节点(基础状态预期!$C$152:$C$190,基础状态预期!G$152:G$190,战法实力!$V6)</f>
        <v>0.79978946226191239</v>
      </c>
      <c r="AO6" s="94">
        <f>求节点(基础状态预期!$C$152:$C$190,基础状态预期!H$152:H$190,战法实力!$V6)</f>
        <v>0</v>
      </c>
      <c r="AQ6" s="94">
        <f>求节点(基础状态预期!$C$197:$C$235,基础状态预期!E$197:E$235,战法实力!$V6)</f>
        <v>0.99596930724067523</v>
      </c>
      <c r="AR6" s="94">
        <f>求节点(基础状态预期!$C$197:$C$235,基础状态预期!F$197:F$235,战法实力!$V6)</f>
        <v>2.3903263373776191</v>
      </c>
      <c r="AS6" s="94">
        <f>求节点(基础状态预期!$C$197:$C$235,基础状态预期!G$197:G$235,战法实力!$V6)</f>
        <v>0.99596930724067523</v>
      </c>
      <c r="AT6" s="94">
        <f>求节点(基础状态预期!$C$197:$C$235,基础状态预期!H$197:H$235,战法实力!$V6)</f>
        <v>0</v>
      </c>
      <c r="AX6" s="94">
        <v>2</v>
      </c>
      <c r="AY6" s="94">
        <f>求节点(基础状态预期!$C$17:$C$55,基础状态预期!M$17:M$55,战法实力!$V6)</f>
        <v>1.3343237787325926</v>
      </c>
      <c r="AZ6" s="94">
        <f>求节点(基础状态预期!$C$17:$C$55,基础状态预期!N$17:N$55,战法实力!$V6)</f>
        <v>2</v>
      </c>
      <c r="BA6" s="94">
        <f>求节点(基础状态预期!$C$17:$C$55,基础状态预期!O$17:O$55,战法实力!$V6)</f>
        <v>3</v>
      </c>
      <c r="BB6" s="94">
        <f>求节点(基础状态预期!$C$17:$C$55,基础状态预期!P$17:P$55,战法实力!$V6)</f>
        <v>0</v>
      </c>
      <c r="BD6" s="94">
        <v>2</v>
      </c>
      <c r="BE6" s="94">
        <f>求节点(基础状态预期!$C$62:$C$100,基础状态预期!M$62:M$100,战法实力!$V6)</f>
        <v>1.5354081063233265</v>
      </c>
      <c r="BF6" s="94">
        <f>求节点(基础状态预期!$C$62:$C$100,基础状态预期!N$62:N$100,战法实力!$V6)</f>
        <v>2.0081842933443301</v>
      </c>
      <c r="BG6" s="94">
        <f>求节点(基础状态预期!$C$62:$C$100,基础状态预期!O$62:O$100,战法实力!$V6)</f>
        <v>3.0122764400164943</v>
      </c>
      <c r="BH6" s="94">
        <f>求节点(基础状态预期!$C$62:$C$100,基础状态预期!P$62:P$100,战法实力!$V6)</f>
        <v>0</v>
      </c>
      <c r="BJ6" s="94">
        <v>2</v>
      </c>
      <c r="BK6" s="94">
        <f>求节点(基础状态预期!$C$107:$C$145,基础状态预期!M$107:M$145,战法实力!$V6)</f>
        <v>1.9798970668854619</v>
      </c>
      <c r="BL6" s="94">
        <f>求节点(基础状态预期!$C$107:$C$145,基础状态预期!N$107:N$145,战法实力!$V6)</f>
        <v>1.9802048148498166</v>
      </c>
      <c r="BM6" s="94">
        <f>求节点(基础状态预期!$C$107:$C$145,基础状态预期!O$107:O$145,战法实力!$V6)</f>
        <v>2.9703072222747249</v>
      </c>
      <c r="BN6" s="94">
        <f>求节点(基础状态预期!$C$107:$C$145,基础状态预期!P$107:P$145,战法实力!$V6)</f>
        <v>0</v>
      </c>
      <c r="BP6" s="94">
        <v>2</v>
      </c>
      <c r="BQ6" s="94">
        <f>求节点(基础状态预期!$C$152:$C$190,基础状态预期!M$152:M$190,战法实力!$V6)</f>
        <v>2.77169526304165</v>
      </c>
      <c r="BR6" s="94">
        <f>求节点(基础状态预期!$C$152:$C$190,基础状态预期!N$152:N$190,战法实力!$V6)</f>
        <v>1.9994736556547803</v>
      </c>
      <c r="BS6" s="94">
        <f>求节点(基础状态预期!$C$152:$C$190,基础状态预期!O$152:O$190,战法实力!$V6)</f>
        <v>2.9992104834821713</v>
      </c>
      <c r="BT6" s="94">
        <f>求节点(基础状态预期!$C$152:$C$190,基础状态预期!P$152:P$190,战法实力!$V6)</f>
        <v>0</v>
      </c>
      <c r="BV6" s="94">
        <v>2</v>
      </c>
      <c r="BW6" s="94">
        <f>求节点(基础状态预期!$C$197:$C$235,基础状态预期!M$197:M$235,战法实力!$V6)</f>
        <v>3.1180117407842687</v>
      </c>
      <c r="BX6" s="94">
        <f>求节点(基础状态预期!$C$197:$C$235,基础状态预期!N$197:N$235,战法实力!$V6)</f>
        <v>1.9919386144813505</v>
      </c>
      <c r="BY6" s="94">
        <f>求节点(基础状态预期!$C$197:$C$235,基础状态预期!O$197:O$235,战法实力!$V6)</f>
        <v>2.9879079217220266</v>
      </c>
      <c r="BZ6" s="94">
        <f>求节点(基础状态预期!$C$197:$C$235,基础状态预期!P$197:P$235,战法实力!$V6)</f>
        <v>0</v>
      </c>
      <c r="CD6" s="94">
        <v>2</v>
      </c>
      <c r="CE6" s="94">
        <f>求节点($E$5:$E$39,F$5:F$39,AY6)*W6</f>
        <v>1334.3237787325925</v>
      </c>
      <c r="CF6" s="94">
        <f>求节点($E$5:$E$39,G$5:G$39,AZ6)*X6</f>
        <v>2400.0000000000005</v>
      </c>
      <c r="CG6" s="94">
        <f>求节点($E$5:$E$39,H$5:H$39,BA6)*Y6</f>
        <v>4799.9999999999991</v>
      </c>
      <c r="CH6" s="94">
        <f>求节点($E$5:$E$39,I$5:I$39,BB6)*Z6</f>
        <v>0</v>
      </c>
      <c r="CI6" s="94">
        <f t="shared" ref="CI6:CI69" si="5">SUM(CE6:CH6)</f>
        <v>8534.3237787325925</v>
      </c>
      <c r="CK6" s="94">
        <f>求节点($E$5:$E$39,F$5:F$39,BE6)*AB6</f>
        <v>1541.6912214960328</v>
      </c>
      <c r="CL6" s="94">
        <f>求节点($E$5:$E$39,G$5:G$39,BF6)*AC6</f>
        <v>3226.243324827894</v>
      </c>
      <c r="CM6" s="94">
        <f>求节点($E$5:$E$39,H$5:H$39,BG6)*AD6</f>
        <v>9678.7299744836782</v>
      </c>
      <c r="CN6" s="94">
        <f>求节点($E$5:$E$39,I$5:I$39,BH6)*AE6</f>
        <v>0</v>
      </c>
      <c r="CO6" s="94">
        <f t="shared" ref="CO6:CO69" si="6">SUM(CK6:CN6)</f>
        <v>14446.664520807604</v>
      </c>
      <c r="CQ6" s="94">
        <f>求节点($E$5:$E$39,F$5:F$39,BK6)*AG6</f>
        <v>1960.3008523768103</v>
      </c>
      <c r="CR6" s="94">
        <f>求节点($E$5:$E$39,G$5:G$39,BL6)*AH6</f>
        <v>3921.2111087543963</v>
      </c>
      <c r="CS6" s="94">
        <f>求节点($E$5:$E$39,H$5:H$39,BM6)*AI6</f>
        <v>9410.906661010551</v>
      </c>
      <c r="CT6" s="94">
        <f>求节点($E$5:$E$39,I$5:I$39,BN6)*AJ6</f>
        <v>0</v>
      </c>
      <c r="CU6" s="94">
        <f t="shared" ref="CU6:CU69" si="7">SUM(CQ6:CT6)</f>
        <v>15292.418622141759</v>
      </c>
      <c r="CW6" s="94">
        <f>求节点($E$5:$E$39,F$5:F$39,BQ6)*AL6</f>
        <v>2770.9658299774628</v>
      </c>
      <c r="CX6" s="94">
        <f>求节点($E$5:$E$39,G$5:G$39,BR6)*AM6</f>
        <v>7196.2108193834829</v>
      </c>
      <c r="CY6" s="94">
        <f>求节点($E$5:$E$39,H$5:H$39,BS6)*AN6</f>
        <v>19189.895518355966</v>
      </c>
      <c r="CZ6" s="94">
        <f>求节点($E$5:$E$39,I$5:I$39,BT6)*AO6</f>
        <v>0</v>
      </c>
      <c r="DA6" s="94">
        <f t="shared" ref="DA6:DA69" si="8">SUM(CW6:CZ6)</f>
        <v>29157.072167716913</v>
      </c>
      <c r="DC6" s="94">
        <f>求节点($E$5:$E$39,F$5:F$39,BW6)*AQ6</f>
        <v>3105.4439934371999</v>
      </c>
      <c r="DD6" s="94">
        <f>求节点($E$5:$E$39,G$5:G$39,BX6)*AR6</f>
        <v>9522.7666652685111</v>
      </c>
      <c r="DE6" s="94">
        <f>求节点($E$5:$E$39,H$5:H$39,BY6)*AS6</f>
        <v>23806.916663171298</v>
      </c>
      <c r="DF6" s="94">
        <f>求节点($E$5:$E$39,I$5:I$39,BZ6)*AT6</f>
        <v>0</v>
      </c>
      <c r="DG6" s="94">
        <f t="shared" ref="DG6:DG69" si="9">SUM(DC6:DF6)</f>
        <v>36435.127321877007</v>
      </c>
    </row>
    <row r="7" spans="2:111" x14ac:dyDescent="0.15">
      <c r="B7" s="93" t="s">
        <v>31</v>
      </c>
      <c r="C7" s="101">
        <v>1700</v>
      </c>
      <c r="E7" s="94">
        <v>3</v>
      </c>
      <c r="F7" s="96">
        <v>3000</v>
      </c>
      <c r="G7" s="96">
        <v>6000</v>
      </c>
      <c r="H7" s="96">
        <v>24000</v>
      </c>
      <c r="I7" s="96">
        <v>75000</v>
      </c>
      <c r="L7" s="94">
        <v>3</v>
      </c>
      <c r="M7" s="94">
        <f t="shared" si="0"/>
        <v>19202.228502148333</v>
      </c>
      <c r="N7" s="94">
        <f t="shared" si="1"/>
        <v>32504.995171817103</v>
      </c>
      <c r="O7" s="94">
        <f t="shared" si="2"/>
        <v>34407.941899818943</v>
      </c>
      <c r="P7" s="94">
        <f t="shared" si="3"/>
        <v>65603.412377363071</v>
      </c>
      <c r="Q7" s="94">
        <f t="shared" si="4"/>
        <v>81979.036474223263</v>
      </c>
      <c r="V7" s="94">
        <v>3</v>
      </c>
      <c r="W7" s="94">
        <f>求节点(基础状态预期!$C$17:$C$55,基础状态预期!E$17:E$55,战法实力!$V7)</f>
        <v>1.5</v>
      </c>
      <c r="X7" s="94">
        <f>求节点(基础状态预期!$C$17:$C$55,基础状态预期!F$17:F$55,战法实力!$V7)</f>
        <v>0.89999999999999991</v>
      </c>
      <c r="Y7" s="94">
        <f>求节点(基础状态预期!$C$17:$C$55,基础状态预期!G$17:G$55,战法实力!$V7)</f>
        <v>0.29999999999999993</v>
      </c>
      <c r="Z7" s="94">
        <f>求节点(基础状态预期!$C$17:$C$55,基础状态预期!H$17:H$55,战法实力!$V7)</f>
        <v>0</v>
      </c>
      <c r="AB7" s="94">
        <f>求节点(基础状态预期!$C$62:$C$100,基础状态预期!E$62:E$100,战法实力!$V7)</f>
        <v>1.5061382200082476</v>
      </c>
      <c r="AC7" s="94">
        <f>求节点(基础状态预期!$C$62:$C$100,基础状态预期!F$62:F$100,战法实力!$V7)</f>
        <v>1.2049105760065979</v>
      </c>
      <c r="AD7" s="94">
        <f>求节点(基础状态预期!$C$62:$C$100,基础状态预期!G$62:G$100,战法实力!$V7)</f>
        <v>0.60245528800329895</v>
      </c>
      <c r="AE7" s="94">
        <f>求节点(基础状态预期!$C$62:$C$100,基础状态预期!H$62:H$100,战法实力!$V7)</f>
        <v>0</v>
      </c>
      <c r="AG7" s="94">
        <f>求节点(基础状态预期!$C$107:$C$145,基础状态预期!E$107:E$145,战法实力!$V7)</f>
        <v>1.485153611137362</v>
      </c>
      <c r="AH7" s="94">
        <f>求节点(基础状态预期!$C$107:$C$145,基础状态预期!F$107:F$145,战法实力!$V7)</f>
        <v>1.485153611137362</v>
      </c>
      <c r="AI7" s="94">
        <f>求节点(基础状态预期!$C$107:$C$145,基础状态预期!G$107:G$145,战法实力!$V7)</f>
        <v>0.5940614444549448</v>
      </c>
      <c r="AJ7" s="94">
        <f>求节点(基础状态预期!$C$107:$C$145,基础状态预期!H$107:H$145,战法实力!$V7)</f>
        <v>0</v>
      </c>
      <c r="AL7" s="94">
        <f>求节点(基础状态预期!$C$152:$C$190,基础状态预期!E$152:E$190,战法实力!$V7)</f>
        <v>1.4996052417410857</v>
      </c>
      <c r="AM7" s="94">
        <f>求节点(基础状态预期!$C$152:$C$190,基础状态预期!F$152:F$190,战法实力!$V7)</f>
        <v>2.699289435133954</v>
      </c>
      <c r="AN7" s="94">
        <f>求节点(基础状态预期!$C$152:$C$190,基础状态预期!G$152:G$190,战法实力!$V7)</f>
        <v>1.1996841933928688</v>
      </c>
      <c r="AO7" s="94">
        <f>求节点(基础状态预期!$C$152:$C$190,基础状态预期!H$152:H$190,战法实力!$V7)</f>
        <v>0</v>
      </c>
      <c r="AQ7" s="94">
        <f>求节点(基础状态预期!$C$197:$C$235,基础状态预期!E$197:E$235,战法实力!$V7)</f>
        <v>1.4939539608610128</v>
      </c>
      <c r="AR7" s="94">
        <f>求节点(基础状态预期!$C$197:$C$235,基础状态预期!F$197:F$235,战法实力!$V7)</f>
        <v>3.5854895060664305</v>
      </c>
      <c r="AS7" s="94">
        <f>求节点(基础状态预期!$C$197:$C$235,基础状态预期!G$197:G$235,战法实力!$V7)</f>
        <v>1.4939539608610128</v>
      </c>
      <c r="AT7" s="94">
        <f>求节点(基础状态预期!$C$197:$C$235,基础状态预期!H$197:H$235,战法实力!$V7)</f>
        <v>0</v>
      </c>
      <c r="AX7" s="94">
        <v>3</v>
      </c>
      <c r="AY7" s="94">
        <f>求节点(基础状态预期!$C$17:$C$55,基础状态预期!M$17:M$55,战法实力!$V7)</f>
        <v>2.0014856680988888</v>
      </c>
      <c r="AZ7" s="94">
        <f>求节点(基础状态预期!$C$17:$C$55,基础状态预期!N$17:N$55,战法实力!$V7)</f>
        <v>3</v>
      </c>
      <c r="BA7" s="94">
        <f>求节点(基础状态预期!$C$17:$C$55,基础状态预期!O$17:O$55,战法实力!$V7)</f>
        <v>4.5</v>
      </c>
      <c r="BB7" s="94">
        <f>求节点(基础状态预期!$C$17:$C$55,基础状态预期!P$17:P$55,战法实力!$V7)</f>
        <v>0</v>
      </c>
      <c r="BD7" s="94">
        <v>3</v>
      </c>
      <c r="BE7" s="94">
        <f>求节点(基础状态预期!$C$62:$C$100,基础状态预期!M$62:M$100,战法实力!$V7)</f>
        <v>2.3031121594849893</v>
      </c>
      <c r="BF7" s="94">
        <f>求节点(基础状态预期!$C$62:$C$100,基础状态预期!N$62:N$100,战法实力!$V7)</f>
        <v>3.0122764400164952</v>
      </c>
      <c r="BG7" s="94">
        <f>求节点(基础状态预期!$C$62:$C$100,基础状态预期!O$62:O$100,战法实力!$V7)</f>
        <v>4.5184146600247423</v>
      </c>
      <c r="BH7" s="94">
        <f>求节点(基础状态预期!$C$62:$C$100,基础状态预期!P$62:P$100,战法实力!$V7)</f>
        <v>0</v>
      </c>
      <c r="BJ7" s="94">
        <v>3</v>
      </c>
      <c r="BK7" s="94">
        <f>求节点(基础状态预期!$C$107:$C$145,基础状态预期!M$107:M$145,战法实力!$V7)</f>
        <v>2.9698456003281946</v>
      </c>
      <c r="BL7" s="94">
        <f>求节点(基础状态预期!$C$107:$C$145,基础状态预期!N$107:N$145,战法实力!$V7)</f>
        <v>2.970307222274724</v>
      </c>
      <c r="BM7" s="94">
        <f>求节点(基础状态预期!$C$107:$C$145,基础状态预期!O$107:O$145,战法实力!$V7)</f>
        <v>4.4554608334120864</v>
      </c>
      <c r="BN7" s="94">
        <f>求节点(基础状态预期!$C$107:$C$145,基础状态预期!P$107:P$145,战法实力!$V7)</f>
        <v>0</v>
      </c>
      <c r="BP7" s="94">
        <v>3</v>
      </c>
      <c r="BQ7" s="94">
        <f>求节点(基础状态预期!$C$152:$C$190,基础状态预期!M$152:M$190,战法实力!$V7)</f>
        <v>4.1575428945624751</v>
      </c>
      <c r="BR7" s="94">
        <f>求节点(基础状态预期!$C$152:$C$190,基础状态预期!N$152:N$190,战法实力!$V7)</f>
        <v>2.9992104834821713</v>
      </c>
      <c r="BS7" s="94">
        <f>求节点(基础状态预期!$C$152:$C$190,基础状态预期!O$152:O$190,战法实力!$V7)</f>
        <v>4.4988157252232561</v>
      </c>
      <c r="BT7" s="94">
        <f>求节点(基础状态预期!$C$152:$C$190,基础状态预期!P$152:P$190,战法实力!$V7)</f>
        <v>0</v>
      </c>
      <c r="BV7" s="94">
        <v>3</v>
      </c>
      <c r="BW7" s="94">
        <f>求节点(基础状态预期!$C$197:$C$235,基础状态预期!M$197:M$235,战法实力!$V7)</f>
        <v>4.6770176111764012</v>
      </c>
      <c r="BX7" s="94">
        <f>求节点(基础状态预期!$C$197:$C$235,基础状态预期!N$197:N$235,战法实力!$V7)</f>
        <v>2.9879079217220257</v>
      </c>
      <c r="BY7" s="94">
        <f>求节点(基础状态预期!$C$197:$C$235,基础状态预期!O$197:O$235,战法实力!$V7)</f>
        <v>4.4818618825830381</v>
      </c>
      <c r="BZ7" s="94">
        <f>求节点(基础状态预期!$C$197:$C$235,基础状态预期!P$197:P$235,战法实力!$V7)</f>
        <v>0</v>
      </c>
      <c r="CD7" s="94">
        <v>3</v>
      </c>
      <c r="CE7" s="94">
        <f>求节点($E$5:$E$39,F$5:F$39,AY7)*W7</f>
        <v>3002.2285021483335</v>
      </c>
      <c r="CF7" s="94">
        <f>求节点($E$5:$E$39,G$5:G$39,AZ7)*X7</f>
        <v>5399.9999999999991</v>
      </c>
      <c r="CG7" s="94">
        <f>求节点($E$5:$E$39,H$5:H$39,BA7)*Y7</f>
        <v>10799.999999999998</v>
      </c>
      <c r="CH7" s="94">
        <f>求节点($E$5:$E$39,I$5:I$39,BB7)*Z7</f>
        <v>0</v>
      </c>
      <c r="CI7" s="94">
        <f t="shared" si="5"/>
        <v>19202.228502148333</v>
      </c>
      <c r="CK7" s="94">
        <f>求节点($E$5:$E$39,F$5:F$39,BE7)*AB7</f>
        <v>3468.8052483660731</v>
      </c>
      <c r="CL7" s="94">
        <f>求节点($E$5:$E$39,G$5:G$39,BF7)*AC7</f>
        <v>7259.0474808627587</v>
      </c>
      <c r="CM7" s="94">
        <f>求节点($E$5:$E$39,H$5:H$39,BG7)*AD7</f>
        <v>21777.142442588272</v>
      </c>
      <c r="CN7" s="94">
        <f>求节点($E$5:$E$39,I$5:I$39,BH7)*AE7</f>
        <v>0</v>
      </c>
      <c r="CO7" s="94">
        <f t="shared" si="6"/>
        <v>32504.995171817103</v>
      </c>
      <c r="CQ7" s="94">
        <f>求节点($E$5:$E$39,F$5:F$39,BK7)*AG7</f>
        <v>4410.6769178478244</v>
      </c>
      <c r="CR7" s="94">
        <f>求节点($E$5:$E$39,G$5:G$39,BL7)*AH7</f>
        <v>8822.724994697388</v>
      </c>
      <c r="CS7" s="94">
        <f>求节点($E$5:$E$39,H$5:H$39,BM7)*AI7</f>
        <v>21174.539987273733</v>
      </c>
      <c r="CT7" s="94">
        <f>求节点($E$5:$E$39,I$5:I$39,BN7)*AJ7</f>
        <v>0</v>
      </c>
      <c r="CU7" s="94">
        <f t="shared" si="7"/>
        <v>34407.941899818943</v>
      </c>
      <c r="CW7" s="94">
        <f>求节点($E$5:$E$39,F$5:F$39,BQ7)*AL7</f>
        <v>6234.6731174492943</v>
      </c>
      <c r="CX7" s="94">
        <f>求节点($E$5:$E$39,G$5:G$39,BR7)*AM7</f>
        <v>16191.474343612846</v>
      </c>
      <c r="CY7" s="94">
        <f>求节点($E$5:$E$39,H$5:H$39,BS7)*AN7</f>
        <v>43177.264916300926</v>
      </c>
      <c r="CZ7" s="94">
        <f>求节点($E$5:$E$39,I$5:I$39,BT7)*AO7</f>
        <v>0</v>
      </c>
      <c r="DA7" s="94">
        <f t="shared" si="8"/>
        <v>65603.412377363071</v>
      </c>
      <c r="DC7" s="94">
        <f>求节点($E$5:$E$39,F$5:F$39,BW7)*AQ7</f>
        <v>6987.2489852336976</v>
      </c>
      <c r="DD7" s="94">
        <f>求节点($E$5:$E$39,G$5:G$39,BX7)*AR7</f>
        <v>21426.224996854162</v>
      </c>
      <c r="DE7" s="94">
        <f>求节点($E$5:$E$39,H$5:H$39,BY7)*AS7</f>
        <v>53565.562492135403</v>
      </c>
      <c r="DF7" s="94">
        <f>求节点($E$5:$E$39,I$5:I$39,BZ7)*AT7</f>
        <v>0</v>
      </c>
      <c r="DG7" s="94">
        <f t="shared" si="9"/>
        <v>81979.036474223263</v>
      </c>
    </row>
    <row r="8" spans="2:111" x14ac:dyDescent="0.15">
      <c r="B8" s="93" t="s">
        <v>184</v>
      </c>
      <c r="C8" s="101">
        <v>5000</v>
      </c>
      <c r="E8" s="94">
        <v>4</v>
      </c>
      <c r="F8" s="96">
        <v>4000</v>
      </c>
      <c r="G8" s="96">
        <v>8000</v>
      </c>
      <c r="H8" s="96">
        <v>32000</v>
      </c>
      <c r="I8" s="96">
        <v>100000</v>
      </c>
      <c r="L8" s="94">
        <v>4</v>
      </c>
      <c r="M8" s="94">
        <f t="shared" si="0"/>
        <v>34137.29511493037</v>
      </c>
      <c r="N8" s="94">
        <f t="shared" si="1"/>
        <v>57786.658083230417</v>
      </c>
      <c r="O8" s="94">
        <f t="shared" si="2"/>
        <v>61169.674488567012</v>
      </c>
      <c r="P8" s="94">
        <f t="shared" si="3"/>
        <v>116628.28867086767</v>
      </c>
      <c r="Q8" s="94">
        <f t="shared" si="4"/>
        <v>145740.50928750803</v>
      </c>
      <c r="V8" s="94">
        <v>4</v>
      </c>
      <c r="W8" s="94">
        <f>求节点(基础状态预期!$C$17:$C$55,基础状态预期!E$17:E$55,战法实力!$V8)</f>
        <v>2</v>
      </c>
      <c r="X8" s="94">
        <f>求节点(基础状态预期!$C$17:$C$55,基础状态预期!F$17:F$55,战法实力!$V8)</f>
        <v>1.2000000000000002</v>
      </c>
      <c r="Y8" s="94">
        <f>求节点(基础状态预期!$C$17:$C$55,基础状态预期!G$17:G$55,战法实力!$V8)</f>
        <v>0.39999999999999991</v>
      </c>
      <c r="Z8" s="94">
        <f>求节点(基础状态预期!$C$17:$C$55,基础状态预期!H$17:H$55,战法实力!$V8)</f>
        <v>0</v>
      </c>
      <c r="AB8" s="94">
        <f>求节点(基础状态预期!$C$62:$C$100,基础状态预期!E$62:E$100,战法实力!$V8)</f>
        <v>2.0081842933443301</v>
      </c>
      <c r="AC8" s="94">
        <f>求节点(基础状态预期!$C$62:$C$100,基础状态预期!F$62:F$100,战法实力!$V8)</f>
        <v>1.606547434675464</v>
      </c>
      <c r="AD8" s="94">
        <f>求节点(基础状态预期!$C$62:$C$100,基础状态预期!G$62:G$100,战法实力!$V8)</f>
        <v>0.80327371733773201</v>
      </c>
      <c r="AE8" s="94">
        <f>求节点(基础状态预期!$C$62:$C$100,基础状态预期!H$62:H$100,战法实力!$V8)</f>
        <v>0</v>
      </c>
      <c r="AG8" s="94">
        <f>求节点(基础状态预期!$C$107:$C$145,基础状态预期!E$107:E$145,战法实力!$V8)</f>
        <v>1.9802048148498161</v>
      </c>
      <c r="AH8" s="94">
        <f>求节点(基础状态预期!$C$107:$C$145,基础状态预期!F$107:F$145,战法实力!$V8)</f>
        <v>1.9802048148498161</v>
      </c>
      <c r="AI8" s="94">
        <f>求节点(基础状态预期!$C$107:$C$145,基础状态预期!G$107:G$145,战法实力!$V8)</f>
        <v>0.79208192593992655</v>
      </c>
      <c r="AJ8" s="94">
        <f>求节点(基础状态预期!$C$107:$C$145,基础状态预期!H$107:H$145,战法实力!$V8)</f>
        <v>0</v>
      </c>
      <c r="AL8" s="94">
        <f>求节点(基础状态预期!$C$152:$C$190,基础状态预期!E$152:E$190,战法实力!$V8)</f>
        <v>1.9994736556547807</v>
      </c>
      <c r="AM8" s="94">
        <f>求节点(基础状态预期!$C$152:$C$190,基础状态预期!F$152:F$190,战法实力!$V8)</f>
        <v>3.5990525801786051</v>
      </c>
      <c r="AN8" s="94">
        <f>求节点(基础状态预期!$C$152:$C$190,基础状态预期!G$152:G$190,战法实力!$V8)</f>
        <v>1.5995789245238248</v>
      </c>
      <c r="AO8" s="94">
        <f>求节点(基础状态预期!$C$152:$C$190,基础状态预期!H$152:H$190,战法实力!$V8)</f>
        <v>0</v>
      </c>
      <c r="AQ8" s="94">
        <f>求节点(基础状态预期!$C$197:$C$235,基础状态预期!E$197:E$235,战法实力!$V8)</f>
        <v>1.9919386144813505</v>
      </c>
      <c r="AR8" s="94">
        <f>求节点(基础状态预期!$C$197:$C$235,基础状态预期!F$197:F$235,战法实力!$V8)</f>
        <v>4.78065267475524</v>
      </c>
      <c r="AS8" s="94">
        <f>求节点(基础状态预期!$C$197:$C$235,基础状态预期!G$197:G$235,战法实力!$V8)</f>
        <v>1.9919386144813505</v>
      </c>
      <c r="AT8" s="94">
        <f>求节点(基础状态预期!$C$197:$C$235,基础状态预期!H$197:H$235,战法实力!$V8)</f>
        <v>0</v>
      </c>
      <c r="AX8" s="94">
        <v>4</v>
      </c>
      <c r="AY8" s="94">
        <f>求节点(基础状态预期!$C$17:$C$55,基础状态预期!M$17:M$55,战法实力!$V8)</f>
        <v>2.6686475574651851</v>
      </c>
      <c r="AZ8" s="94">
        <f>求节点(基础状态预期!$C$17:$C$55,基础状态预期!N$17:N$55,战法实力!$V8)</f>
        <v>4</v>
      </c>
      <c r="BA8" s="94">
        <f>求节点(基础状态预期!$C$17:$C$55,基础状态预期!O$17:O$55,战法实力!$V8)</f>
        <v>6</v>
      </c>
      <c r="BB8" s="94">
        <f>求节点(基础状态预期!$C$17:$C$55,基础状态预期!P$17:P$55,战法实力!$V8)</f>
        <v>0</v>
      </c>
      <c r="BD8" s="94">
        <v>4</v>
      </c>
      <c r="BE8" s="94">
        <f>求节点(基础状态预期!$C$62:$C$100,基础状态预期!M$62:M$100,战法实力!$V8)</f>
        <v>3.0708162126466529</v>
      </c>
      <c r="BF8" s="94">
        <f>求节点(基础状态预期!$C$62:$C$100,基础状态预期!N$62:N$100,战法实力!$V8)</f>
        <v>4.0163685866886603</v>
      </c>
      <c r="BG8" s="94">
        <f>求节点(基础状态预期!$C$62:$C$100,基础状态预期!O$62:O$100,战法实力!$V8)</f>
        <v>6.0245528800329904</v>
      </c>
      <c r="BH8" s="94">
        <f>求节点(基础状态预期!$C$62:$C$100,基础状态预期!P$62:P$100,战法实力!$V8)</f>
        <v>0</v>
      </c>
      <c r="BJ8" s="94">
        <v>4</v>
      </c>
      <c r="BK8" s="94">
        <f>求节点(基础状态预期!$C$107:$C$145,基础状态预期!M$107:M$145,战法实力!$V8)</f>
        <v>3.9597941337709255</v>
      </c>
      <c r="BL8" s="94">
        <f>求节点(基础状态预期!$C$107:$C$145,基础状态预期!N$107:N$145,战法实力!$V8)</f>
        <v>3.9604096296996323</v>
      </c>
      <c r="BM8" s="94">
        <f>求节点(基础状态预期!$C$107:$C$145,基础状态预期!O$107:O$145,战法实力!$V8)</f>
        <v>5.940614444549448</v>
      </c>
      <c r="BN8" s="94">
        <f>求节点(基础状态预期!$C$107:$C$145,基础状态预期!P$107:P$145,战法实力!$V8)</f>
        <v>0</v>
      </c>
      <c r="BP8" s="94">
        <v>4</v>
      </c>
      <c r="BQ8" s="94">
        <f>求节点(基础状态预期!$C$152:$C$190,基础状态预期!M$152:M$190,战法实力!$V8)</f>
        <v>5.5433905260833001</v>
      </c>
      <c r="BR8" s="94">
        <f>求节点(基础状态预期!$C$152:$C$190,基础状态预期!N$152:N$190,战法实力!$V8)</f>
        <v>3.9989473113095615</v>
      </c>
      <c r="BS8" s="94">
        <f>求节点(基础状态预期!$C$152:$C$190,基础状态预期!O$152:O$190,战法实力!$V8)</f>
        <v>5.9984209669643427</v>
      </c>
      <c r="BT8" s="94">
        <f>求节点(基础状态预期!$C$152:$C$190,基础状态预期!P$152:P$190,战法实力!$V8)</f>
        <v>0</v>
      </c>
      <c r="BV8" s="94">
        <v>4</v>
      </c>
      <c r="BW8" s="94">
        <f>求节点(基础状态预期!$C$197:$C$235,基础状态预期!M$197:M$235,战法实力!$V8)</f>
        <v>6.2360234815685356</v>
      </c>
      <c r="BX8" s="94">
        <f>求节点(基础状态预期!$C$197:$C$235,基础状态预期!N$197:N$235,战法实力!$V8)</f>
        <v>3.9838772289627009</v>
      </c>
      <c r="BY8" s="94">
        <f>求节点(基础状态预期!$C$197:$C$235,基础状态预期!O$197:O$235,战法实力!$V8)</f>
        <v>5.9758158434440514</v>
      </c>
      <c r="BZ8" s="94">
        <f>求节点(基础状态预期!$C$197:$C$235,基础状态预期!P$197:P$235,战法实力!$V8)</f>
        <v>0</v>
      </c>
      <c r="CD8" s="94">
        <v>4</v>
      </c>
      <c r="CE8" s="94">
        <f>求节点($E$5:$E$39,F$5:F$39,AY8)*W8</f>
        <v>5337.2951149303699</v>
      </c>
      <c r="CF8" s="94">
        <f>求节点($E$5:$E$39,G$5:G$39,AZ8)*X8</f>
        <v>9600.0000000000018</v>
      </c>
      <c r="CG8" s="94">
        <f>求节点($E$5:$E$39,H$5:H$39,BA8)*Y8</f>
        <v>19199.999999999996</v>
      </c>
      <c r="CH8" s="94">
        <f>求节点($E$5:$E$39,I$5:I$39,BB8)*Z8</f>
        <v>0</v>
      </c>
      <c r="CI8" s="94">
        <f t="shared" si="5"/>
        <v>34137.29511493037</v>
      </c>
      <c r="CK8" s="94">
        <f>求节点($E$5:$E$39,F$5:F$39,BE8)*AB8</f>
        <v>6166.7648859841302</v>
      </c>
      <c r="CL8" s="94">
        <f>求节点($E$5:$E$39,G$5:G$39,BF8)*AC8</f>
        <v>12904.973299311572</v>
      </c>
      <c r="CM8" s="94">
        <f>求节点($E$5:$E$39,H$5:H$39,BG8)*AD8</f>
        <v>38714.919897934713</v>
      </c>
      <c r="CN8" s="94">
        <f>求节点($E$5:$E$39,I$5:I$39,BH8)*AE8</f>
        <v>0</v>
      </c>
      <c r="CO8" s="94">
        <f t="shared" si="6"/>
        <v>57786.658083230417</v>
      </c>
      <c r="CQ8" s="94">
        <f>求节点($E$5:$E$39,F$5:F$39,BK8)*AG8</f>
        <v>7841.2034095072431</v>
      </c>
      <c r="CR8" s="94">
        <f>求节点($E$5:$E$39,G$5:G$39,BL8)*AH8</f>
        <v>15684.844435017578</v>
      </c>
      <c r="CS8" s="94">
        <f>求节点($E$5:$E$39,H$5:H$39,BM8)*AI8</f>
        <v>37643.62664404219</v>
      </c>
      <c r="CT8" s="94">
        <f>求节点($E$5:$E$39,I$5:I$39,BN8)*AJ8</f>
        <v>0</v>
      </c>
      <c r="CU8" s="94">
        <f t="shared" si="7"/>
        <v>61169.674488567012</v>
      </c>
      <c r="CW8" s="94">
        <f>求节点($E$5:$E$39,F$5:F$39,BQ8)*AL8</f>
        <v>11083.863319909853</v>
      </c>
      <c r="CX8" s="94">
        <f>求节点($E$5:$E$39,G$5:G$39,BR8)*AM8</f>
        <v>28784.843277533946</v>
      </c>
      <c r="CY8" s="94">
        <f>求节点($E$5:$E$39,H$5:H$39,BS8)*AN8</f>
        <v>76759.582073423866</v>
      </c>
      <c r="CZ8" s="94">
        <f>求节点($E$5:$E$39,I$5:I$39,BT8)*AO8</f>
        <v>0</v>
      </c>
      <c r="DA8" s="94">
        <f t="shared" si="8"/>
        <v>116628.28867086767</v>
      </c>
      <c r="DC8" s="94">
        <f>求节点($E$5:$E$39,F$5:F$39,BW8)*AQ8</f>
        <v>12421.775973748796</v>
      </c>
      <c r="DD8" s="94">
        <f>求节点($E$5:$E$39,G$5:G$39,BX8)*AR8</f>
        <v>38091.066661074059</v>
      </c>
      <c r="DE8" s="94">
        <f>求节点($E$5:$E$39,H$5:H$39,BY8)*AS8</f>
        <v>95227.666652685162</v>
      </c>
      <c r="DF8" s="94">
        <f>求节点($E$5:$E$39,I$5:I$39,BZ8)*AT8</f>
        <v>0</v>
      </c>
      <c r="DG8" s="94">
        <f t="shared" si="9"/>
        <v>145740.50928750803</v>
      </c>
    </row>
    <row r="9" spans="2:111" x14ac:dyDescent="0.15">
      <c r="E9" s="94">
        <v>5</v>
      </c>
      <c r="F9" s="96">
        <v>5000</v>
      </c>
      <c r="G9" s="96">
        <v>10000</v>
      </c>
      <c r="H9" s="96">
        <v>40000</v>
      </c>
      <c r="I9" s="96">
        <v>125000</v>
      </c>
      <c r="L9" s="94">
        <v>5</v>
      </c>
      <c r="M9" s="94">
        <f t="shared" si="0"/>
        <v>53339.523617078703</v>
      </c>
      <c r="N9" s="94">
        <f t="shared" si="1"/>
        <v>90291.653255047539</v>
      </c>
      <c r="O9" s="94">
        <f t="shared" si="2"/>
        <v>95577.616388385955</v>
      </c>
      <c r="P9" s="94">
        <f t="shared" si="3"/>
        <v>182231.70104823069</v>
      </c>
      <c r="Q9" s="94">
        <f t="shared" si="4"/>
        <v>227719.54576173128</v>
      </c>
      <c r="V9" s="94">
        <v>5</v>
      </c>
      <c r="W9" s="94">
        <f>求节点(基础状态预期!$C$17:$C$55,基础状态预期!E$17:E$55,战法实力!$V9)</f>
        <v>2.5</v>
      </c>
      <c r="X9" s="94">
        <f>求节点(基础状态预期!$C$17:$C$55,基础状态预期!F$17:F$55,战法实力!$V9)</f>
        <v>1.5</v>
      </c>
      <c r="Y9" s="94">
        <f>求节点(基础状态预期!$C$17:$C$55,基础状态预期!G$17:G$55,战法实力!$V9)</f>
        <v>0.5</v>
      </c>
      <c r="Z9" s="94">
        <f>求节点(基础状态预期!$C$17:$C$55,基础状态预期!H$17:H$55,战法实力!$V9)</f>
        <v>0</v>
      </c>
      <c r="AB9" s="94">
        <f>求节点(基础状态预期!$C$62:$C$100,基础状态预期!E$62:E$100,战法实力!$V9)</f>
        <v>2.5102303666804127</v>
      </c>
      <c r="AC9" s="94">
        <f>求节点(基础状态预期!$C$62:$C$100,基础状态预期!F$62:F$100,战法实力!$V9)</f>
        <v>2.0081842933443301</v>
      </c>
      <c r="AD9" s="94">
        <f>求节点(基础状态预期!$C$62:$C$100,基础状态预期!G$62:G$100,战法实力!$V9)</f>
        <v>1.0040921466721651</v>
      </c>
      <c r="AE9" s="94">
        <f>求节点(基础状态预期!$C$62:$C$100,基础状态预期!H$62:H$100,战法实力!$V9)</f>
        <v>0</v>
      </c>
      <c r="AG9" s="94">
        <f>求节点(基础状态预期!$C$107:$C$145,基础状态预期!E$107:E$145,战法实力!$V9)</f>
        <v>2.4752560185622703</v>
      </c>
      <c r="AH9" s="94">
        <f>求节点(基础状态预期!$C$107:$C$145,基础状态预期!F$107:F$145,战法实力!$V9)</f>
        <v>2.4752560185622703</v>
      </c>
      <c r="AI9" s="94">
        <f>求节点(基础状态预期!$C$107:$C$145,基础状态预期!G$107:G$145,战法实力!$V9)</f>
        <v>0.99010240742490807</v>
      </c>
      <c r="AJ9" s="94">
        <f>求节点(基础状态预期!$C$107:$C$145,基础状态预期!H$107:H$145,战法实力!$V9)</f>
        <v>0</v>
      </c>
      <c r="AL9" s="94">
        <f>求节点(基础状态预期!$C$152:$C$190,基础状态预期!E$152:E$190,战法实力!$V9)</f>
        <v>2.4993420695684758</v>
      </c>
      <c r="AM9" s="94">
        <f>求节点(基础状态预期!$C$152:$C$190,基础状态预期!F$152:F$190,战法实力!$V9)</f>
        <v>4.498815725223257</v>
      </c>
      <c r="AN9" s="94">
        <f>求节点(基础状态预期!$C$152:$C$190,基础状态预期!G$152:G$190,战法实力!$V9)</f>
        <v>1.9994736556547807</v>
      </c>
      <c r="AO9" s="94">
        <f>求节点(基础状态预期!$C$152:$C$190,基础状态预期!H$152:H$190,战法实力!$V9)</f>
        <v>0</v>
      </c>
      <c r="AQ9" s="94">
        <f>求节点(基础状态预期!$C$197:$C$235,基础状态预期!E$197:E$235,战法实力!$V9)</f>
        <v>2.4899232681016876</v>
      </c>
      <c r="AR9" s="94">
        <f>求节点(基础状态预期!$C$197:$C$235,基础状态预期!F$197:F$235,战法实力!$V9)</f>
        <v>5.9758158434440505</v>
      </c>
      <c r="AS9" s="94">
        <f>求节点(基础状态预期!$C$197:$C$235,基础状态预期!G$197:G$235,战法实力!$V9)</f>
        <v>2.4899232681016876</v>
      </c>
      <c r="AT9" s="94">
        <f>求节点(基础状态预期!$C$197:$C$235,基础状态预期!H$197:H$235,战法实力!$V9)</f>
        <v>0</v>
      </c>
      <c r="AX9" s="94">
        <v>5</v>
      </c>
      <c r="AY9" s="94">
        <f>求节点(基础状态预期!$C$17:$C$55,基础状态预期!M$17:M$55,战法实力!$V9)</f>
        <v>3.3358094468314818</v>
      </c>
      <c r="AZ9" s="94">
        <f>求节点(基础状态预期!$C$17:$C$55,基础状态预期!N$17:N$55,战法实力!$V9)</f>
        <v>5</v>
      </c>
      <c r="BA9" s="94">
        <f>求节点(基础状态预期!$C$17:$C$55,基础状态预期!O$17:O$55,战法实力!$V9)</f>
        <v>7.5</v>
      </c>
      <c r="BB9" s="94">
        <f>求节点(基础状态预期!$C$17:$C$55,基础状态预期!P$17:P$55,战法实力!$V9)</f>
        <v>0</v>
      </c>
      <c r="BD9" s="94">
        <v>5</v>
      </c>
      <c r="BE9" s="94">
        <f>求节点(基础状态预期!$C$62:$C$100,基础状态预期!M$62:M$100,战法实力!$V9)</f>
        <v>3.8385202658083162</v>
      </c>
      <c r="BF9" s="94">
        <f>求节点(基础状态预期!$C$62:$C$100,基础状态预期!N$62:N$100,战法实力!$V9)</f>
        <v>5.0204607333608253</v>
      </c>
      <c r="BG9" s="94">
        <f>求节点(基础状态预期!$C$62:$C$100,基础状态预期!O$62:O$100,战法实力!$V9)</f>
        <v>7.5306911000412375</v>
      </c>
      <c r="BH9" s="94">
        <f>求节点(基础状态预期!$C$62:$C$100,基础状态预期!P$62:P$100,战法实力!$V9)</f>
        <v>0</v>
      </c>
      <c r="BJ9" s="94">
        <v>5</v>
      </c>
      <c r="BK9" s="94">
        <f>求节点(基础状态预期!$C$107:$C$145,基础状态预期!M$107:M$145,战法实力!$V9)</f>
        <v>4.9497426672136573</v>
      </c>
      <c r="BL9" s="94">
        <f>求节点(基础状态预期!$C$107:$C$145,基础状态预期!N$107:N$145,战法实力!$V9)</f>
        <v>4.9505120371245406</v>
      </c>
      <c r="BM9" s="94">
        <f>求节点(基础状态预期!$C$107:$C$145,基础状态预期!O$107:O$145,战法实力!$V9)</f>
        <v>7.4257680556868113</v>
      </c>
      <c r="BN9" s="94">
        <f>求节点(基础状态预期!$C$107:$C$145,基础状态预期!P$107:P$145,战法实力!$V9)</f>
        <v>0</v>
      </c>
      <c r="BP9" s="94">
        <v>5</v>
      </c>
      <c r="BQ9" s="94">
        <f>求节点(基础状态预期!$C$152:$C$190,基础状态预期!M$152:M$190,战法实力!$V9)</f>
        <v>6.929238157604126</v>
      </c>
      <c r="BR9" s="94">
        <f>求节点(基础状态预期!$C$152:$C$190,基础状态预期!N$152:N$190,战法实力!$V9)</f>
        <v>4.9986841391369516</v>
      </c>
      <c r="BS9" s="94">
        <f>求节点(基础状态预期!$C$152:$C$190,基础状态预期!O$152:O$190,战法实力!$V9)</f>
        <v>7.4980262087054275</v>
      </c>
      <c r="BT9" s="94">
        <f>求节点(基础状态预期!$C$152:$C$190,基础状态预期!P$152:P$190,战法实力!$V9)</f>
        <v>0</v>
      </c>
      <c r="BV9" s="94">
        <v>5</v>
      </c>
      <c r="BW9" s="94">
        <f>求节点(基础状态预期!$C$197:$C$235,基础状态预期!M$197:M$235,战法实力!$V9)</f>
        <v>7.7950293519606699</v>
      </c>
      <c r="BX9" s="94">
        <f>求节点(基础状态预期!$C$197:$C$235,基础状态预期!N$197:N$235,战法实力!$V9)</f>
        <v>4.9798465362033753</v>
      </c>
      <c r="BY9" s="94">
        <f>求节点(基础状态预期!$C$197:$C$235,基础状态预期!O$197:O$235,战法实力!$V9)</f>
        <v>7.4697698043050638</v>
      </c>
      <c r="BZ9" s="94">
        <f>求节点(基础状态预期!$C$197:$C$235,基础状态预期!P$197:P$235,战法实力!$V9)</f>
        <v>0</v>
      </c>
      <c r="CD9" s="94">
        <v>5</v>
      </c>
      <c r="CE9" s="94">
        <f>求节点($E$5:$E$39,F$5:F$39,AY9)*W9</f>
        <v>8339.5236170787048</v>
      </c>
      <c r="CF9" s="94">
        <f>求节点($E$5:$E$39,G$5:G$39,AZ9)*X9</f>
        <v>15000</v>
      </c>
      <c r="CG9" s="94">
        <f>求节点($E$5:$E$39,H$5:H$39,BA9)*Y9</f>
        <v>30000</v>
      </c>
      <c r="CH9" s="94">
        <f>求节点($E$5:$E$39,I$5:I$39,BB9)*Z9</f>
        <v>0</v>
      </c>
      <c r="CI9" s="94">
        <f t="shared" si="5"/>
        <v>53339.523617078703</v>
      </c>
      <c r="CK9" s="94">
        <f>求节点($E$5:$E$39,F$5:F$39,BE9)*AB9</f>
        <v>9635.5701343502042</v>
      </c>
      <c r="CL9" s="94">
        <f>求节点($E$5:$E$39,G$5:G$39,BF9)*AC9</f>
        <v>20164.020780174335</v>
      </c>
      <c r="CM9" s="94">
        <f>求节点($E$5:$E$39,H$5:H$39,BG9)*AD9</f>
        <v>60492.062340522993</v>
      </c>
      <c r="CN9" s="94">
        <f>求节点($E$5:$E$39,I$5:I$39,BH9)*AE9</f>
        <v>0</v>
      </c>
      <c r="CO9" s="94">
        <f t="shared" si="6"/>
        <v>90291.653255047539</v>
      </c>
      <c r="CQ9" s="94">
        <f>求节点($E$5:$E$39,F$5:F$39,BK9)*AG9</f>
        <v>12251.880327355069</v>
      </c>
      <c r="CR9" s="94">
        <f>求节点($E$5:$E$39,G$5:G$39,BL9)*AH9</f>
        <v>24507.569429714968</v>
      </c>
      <c r="CS9" s="94">
        <f>求节点($E$5:$E$39,H$5:H$39,BM9)*AI9</f>
        <v>58818.166631315922</v>
      </c>
      <c r="CT9" s="94">
        <f>求节点($E$5:$E$39,I$5:I$39,BN9)*AJ9</f>
        <v>0</v>
      </c>
      <c r="CU9" s="94">
        <f t="shared" si="7"/>
        <v>95577.616388385955</v>
      </c>
      <c r="CW9" s="94">
        <f>求节点($E$5:$E$39,F$5:F$39,BQ9)*AL9</f>
        <v>17318.536437359147</v>
      </c>
      <c r="CX9" s="94">
        <f>求节点($E$5:$E$39,G$5:G$39,BR9)*AM9</f>
        <v>44976.317621146794</v>
      </c>
      <c r="CY9" s="94">
        <f>求节点($E$5:$E$39,H$5:H$39,BS9)*AN9</f>
        <v>119936.84698972477</v>
      </c>
      <c r="CZ9" s="94">
        <f>求节点($E$5:$E$39,I$5:I$39,BT9)*AO9</f>
        <v>0</v>
      </c>
      <c r="DA9" s="94">
        <f t="shared" si="8"/>
        <v>182231.70104823069</v>
      </c>
      <c r="DC9" s="94">
        <f>求节点($E$5:$E$39,F$5:F$39,BW9)*AQ9</f>
        <v>19409.024958982493</v>
      </c>
      <c r="DD9" s="94">
        <f>求节点($E$5:$E$39,G$5:G$39,BX9)*AR9</f>
        <v>59517.29165792821</v>
      </c>
      <c r="DE9" s="94">
        <f>求节点($E$5:$E$39,H$5:H$39,BY9)*AS9</f>
        <v>148793.22914482057</v>
      </c>
      <c r="DF9" s="94">
        <f>求节点($E$5:$E$39,I$5:I$39,BZ9)*AT9</f>
        <v>0</v>
      </c>
      <c r="DG9" s="94">
        <f t="shared" si="9"/>
        <v>227719.54576173128</v>
      </c>
    </row>
    <row r="10" spans="2:111" x14ac:dyDescent="0.15">
      <c r="E10" s="94">
        <v>6</v>
      </c>
      <c r="F10" s="96">
        <v>6000</v>
      </c>
      <c r="G10" s="96">
        <v>12000</v>
      </c>
      <c r="H10" s="96">
        <v>48000</v>
      </c>
      <c r="I10" s="96">
        <v>150000</v>
      </c>
      <c r="L10" s="94">
        <v>6</v>
      </c>
      <c r="M10" s="94">
        <f t="shared" si="0"/>
        <v>76808.914008593332</v>
      </c>
      <c r="N10" s="94">
        <f t="shared" si="1"/>
        <v>130019.98068726843</v>
      </c>
      <c r="O10" s="94">
        <f t="shared" si="2"/>
        <v>137631.7675992758</v>
      </c>
      <c r="P10" s="94">
        <f t="shared" si="3"/>
        <v>262413.64950945223</v>
      </c>
      <c r="Q10" s="94">
        <f t="shared" si="4"/>
        <v>327916.14589689299</v>
      </c>
      <c r="V10" s="94">
        <v>6</v>
      </c>
      <c r="W10" s="94">
        <f>求节点(基础状态预期!$C$17:$C$55,基础状态预期!E$17:E$55,战法实力!$V10)</f>
        <v>3</v>
      </c>
      <c r="X10" s="94">
        <f>求节点(基础状态预期!$C$17:$C$55,基础状态预期!F$17:F$55,战法实力!$V10)</f>
        <v>1.8</v>
      </c>
      <c r="Y10" s="94">
        <f>求节点(基础状态预期!$C$17:$C$55,基础状态预期!G$17:G$55,战法实力!$V10)</f>
        <v>0.6</v>
      </c>
      <c r="Z10" s="94">
        <f>求节点(基础状态预期!$C$17:$C$55,基础状态预期!H$17:H$55,战法实力!$V10)</f>
        <v>0</v>
      </c>
      <c r="AB10" s="94">
        <f>求节点(基础状态预期!$C$62:$C$100,基础状态预期!E$62:E$100,战法实力!$V10)</f>
        <v>3.0122764400164952</v>
      </c>
      <c r="AC10" s="94">
        <f>求节点(基础状态预期!$C$62:$C$100,基础状态预期!F$62:F$100,战法实力!$V10)</f>
        <v>2.4098211520131958</v>
      </c>
      <c r="AD10" s="94">
        <f>求节点(基础状态预期!$C$62:$C$100,基础状态预期!G$62:G$100,战法实力!$V10)</f>
        <v>1.2049105760065979</v>
      </c>
      <c r="AE10" s="94">
        <f>求节点(基础状态预期!$C$62:$C$100,基础状态预期!H$62:H$100,战法实力!$V10)</f>
        <v>0</v>
      </c>
      <c r="AG10" s="94">
        <f>求节点(基础状态预期!$C$107:$C$145,基础状态预期!E$107:E$145,战法实力!$V10)</f>
        <v>2.9703072222747244</v>
      </c>
      <c r="AH10" s="94">
        <f>求节点(基础状态预期!$C$107:$C$145,基础状态预期!F$107:F$145,战法实力!$V10)</f>
        <v>2.9703072222747244</v>
      </c>
      <c r="AI10" s="94">
        <f>求节点(基础状态预期!$C$107:$C$145,基础状态预期!G$107:G$145,战法实力!$V10)</f>
        <v>1.1881228889098896</v>
      </c>
      <c r="AJ10" s="94">
        <f>求节点(基础状态预期!$C$107:$C$145,基础状态预期!H$107:H$145,战法实力!$V10)</f>
        <v>0</v>
      </c>
      <c r="AL10" s="94">
        <f>求节点(基础状态预期!$C$152:$C$190,基础状态预期!E$152:E$190,战法实力!$V10)</f>
        <v>2.9992104834821713</v>
      </c>
      <c r="AM10" s="94">
        <f>求节点(基础状态预期!$C$152:$C$190,基础状态预期!F$152:F$190,战法实力!$V10)</f>
        <v>5.3985788702679081</v>
      </c>
      <c r="AN10" s="94">
        <f>求节点(基础状态预期!$C$152:$C$190,基础状态预期!G$152:G$190,战法实力!$V10)</f>
        <v>2.3993683867857367</v>
      </c>
      <c r="AO10" s="94">
        <f>求节点(基础状态预期!$C$152:$C$190,基础状态预期!H$152:H$190,战法实力!$V10)</f>
        <v>0</v>
      </c>
      <c r="AQ10" s="94">
        <f>求节点(基础状态预期!$C$197:$C$235,基础状态预期!E$197:E$235,战法实力!$V10)</f>
        <v>2.9879079217220252</v>
      </c>
      <c r="AR10" s="94">
        <f>求节点(基础状态预期!$C$197:$C$235,基础状态预期!F$197:F$235,战法实力!$V10)</f>
        <v>7.1709790121328609</v>
      </c>
      <c r="AS10" s="94">
        <f>求节点(基础状态预期!$C$197:$C$235,基础状态预期!G$197:G$235,战法实力!$V10)</f>
        <v>2.9879079217220252</v>
      </c>
      <c r="AT10" s="94">
        <f>求节点(基础状态预期!$C$197:$C$235,基础状态预期!H$197:H$235,战法实力!$V10)</f>
        <v>0</v>
      </c>
      <c r="AX10" s="94">
        <v>6</v>
      </c>
      <c r="AY10" s="94">
        <f>求节点(基础状态预期!$C$17:$C$55,基础状态预期!M$17:M$55,战法实力!$V10)</f>
        <v>4.0029713361977777</v>
      </c>
      <c r="AZ10" s="94">
        <f>求节点(基础状态预期!$C$17:$C$55,基础状态预期!N$17:N$55,战法实力!$V10)</f>
        <v>6</v>
      </c>
      <c r="BA10" s="94">
        <f>求节点(基础状态预期!$C$17:$C$55,基础状态预期!O$17:O$55,战法实力!$V10)</f>
        <v>9</v>
      </c>
      <c r="BB10" s="94">
        <f>求节点(基础状态预期!$C$17:$C$55,基础状态预期!P$17:P$55,战法实力!$V10)</f>
        <v>0</v>
      </c>
      <c r="BD10" s="94">
        <v>6</v>
      </c>
      <c r="BE10" s="94">
        <f>求节点(基础状态预期!$C$62:$C$100,基础状态预期!M$62:M$100,战法实力!$V10)</f>
        <v>4.6062243189699794</v>
      </c>
      <c r="BF10" s="94">
        <f>求节点(基础状态预期!$C$62:$C$100,基础状态预期!N$62:N$100,战法实力!$V10)</f>
        <v>6.0245528800329904</v>
      </c>
      <c r="BG10" s="94">
        <f>求节点(基础状态预期!$C$62:$C$100,基础状态预期!O$62:O$100,战法实力!$V10)</f>
        <v>9.0368293200494847</v>
      </c>
      <c r="BH10" s="94">
        <f>求节点(基础状态预期!$C$62:$C$100,基础状态预期!P$62:P$100,战法实力!$V10)</f>
        <v>0</v>
      </c>
      <c r="BJ10" s="94">
        <v>6</v>
      </c>
      <c r="BK10" s="94">
        <f>求节点(基础状态预期!$C$107:$C$145,基础状态预期!M$107:M$145,战法实力!$V10)</f>
        <v>5.9396912006563882</v>
      </c>
      <c r="BL10" s="94">
        <f>求节点(基础状态预期!$C$107:$C$145,基础状态预期!N$107:N$145,战法实力!$V10)</f>
        <v>5.9406144445494489</v>
      </c>
      <c r="BM10" s="94">
        <f>求节点(基础状态预期!$C$107:$C$145,基础状态预期!O$107:O$145,战法实力!$V10)</f>
        <v>8.9109216668241729</v>
      </c>
      <c r="BN10" s="94">
        <f>求节点(基础状态预期!$C$107:$C$145,基础状态预期!P$107:P$145,战法实力!$V10)</f>
        <v>0</v>
      </c>
      <c r="BP10" s="94">
        <v>6</v>
      </c>
      <c r="BQ10" s="94">
        <f>求节点(基础状态预期!$C$152:$C$190,基础状态预期!M$152:M$190,战法实力!$V10)</f>
        <v>8.3150857891249501</v>
      </c>
      <c r="BR10" s="94">
        <f>求节点(基础状态预期!$C$152:$C$190,基础状态预期!N$152:N$190,战法实力!$V10)</f>
        <v>5.9984209669643427</v>
      </c>
      <c r="BS10" s="94">
        <f>求节点(基础状态预期!$C$152:$C$190,基础状态预期!O$152:O$190,战法实力!$V10)</f>
        <v>8.9976314504465122</v>
      </c>
      <c r="BT10" s="94">
        <f>求节点(基础状态预期!$C$152:$C$190,基础状态预期!P$152:P$190,战法实力!$V10)</f>
        <v>0</v>
      </c>
      <c r="BV10" s="94">
        <v>6</v>
      </c>
      <c r="BW10" s="94">
        <f>求节点(基础状态预期!$C$197:$C$235,基础状态预期!M$197:M$235,战法实力!$V10)</f>
        <v>9.3540352223528025</v>
      </c>
      <c r="BX10" s="94">
        <f>求节点(基础状态预期!$C$197:$C$235,基础状态预期!N$197:N$235,战法实力!$V10)</f>
        <v>5.9758158434440505</v>
      </c>
      <c r="BY10" s="94">
        <f>求节点(基础状态预期!$C$197:$C$235,基础状态预期!O$197:O$235,战法实力!$V10)</f>
        <v>8.9637237651660762</v>
      </c>
      <c r="BZ10" s="94">
        <f>求节点(基础状态预期!$C$197:$C$235,基础状态预期!P$197:P$235,战法实力!$V10)</f>
        <v>0</v>
      </c>
      <c r="CD10" s="94">
        <v>6</v>
      </c>
      <c r="CE10" s="94">
        <f>求节点($E$5:$E$39,F$5:F$39,AY10)*W10</f>
        <v>12008.914008593334</v>
      </c>
      <c r="CF10" s="94">
        <f>求节点($E$5:$E$39,G$5:G$39,AZ10)*X10</f>
        <v>21600</v>
      </c>
      <c r="CG10" s="94">
        <f>求节点($E$5:$E$39,H$5:H$39,BA10)*Y10</f>
        <v>43200</v>
      </c>
      <c r="CH10" s="94">
        <f>求节点($E$5:$E$39,I$5:I$39,BB10)*Z10</f>
        <v>0</v>
      </c>
      <c r="CI10" s="94">
        <f t="shared" si="5"/>
        <v>76808.914008593332</v>
      </c>
      <c r="CK10" s="94">
        <f>求节点($E$5:$E$39,F$5:F$39,BE10)*AB10</f>
        <v>13875.220993464294</v>
      </c>
      <c r="CL10" s="94">
        <f>求节点($E$5:$E$39,G$5:G$39,BF10)*AC10</f>
        <v>29036.189923451035</v>
      </c>
      <c r="CM10" s="94">
        <f>求节点($E$5:$E$39,H$5:H$39,BG10)*AD10</f>
        <v>87108.56977035309</v>
      </c>
      <c r="CN10" s="94">
        <f>求节点($E$5:$E$39,I$5:I$39,BH10)*AE10</f>
        <v>0</v>
      </c>
      <c r="CO10" s="94">
        <f t="shared" si="6"/>
        <v>130019.98068726843</v>
      </c>
      <c r="CQ10" s="94">
        <f>求节点($E$5:$E$39,F$5:F$39,BK10)*AG10</f>
        <v>17642.707671391297</v>
      </c>
      <c r="CR10" s="94">
        <f>求节点($E$5:$E$39,G$5:G$39,BL10)*AH10</f>
        <v>35290.899978789559</v>
      </c>
      <c r="CS10" s="94">
        <f>求节点($E$5:$E$39,H$5:H$39,BM10)*AI10</f>
        <v>84698.15994909493</v>
      </c>
      <c r="CT10" s="94">
        <f>求节点($E$5:$E$39,I$5:I$39,BN10)*AJ10</f>
        <v>0</v>
      </c>
      <c r="CU10" s="94">
        <f t="shared" si="7"/>
        <v>137631.7675992758</v>
      </c>
      <c r="CW10" s="94">
        <f>求节点($E$5:$E$39,F$5:F$39,BQ10)*AL10</f>
        <v>24938.692469797177</v>
      </c>
      <c r="CX10" s="94">
        <f>求节点($E$5:$E$39,G$5:G$39,BR10)*AM10</f>
        <v>64765.897374451386</v>
      </c>
      <c r="CY10" s="94">
        <f>求节点($E$5:$E$39,H$5:H$39,BS10)*AN10</f>
        <v>172709.05966520365</v>
      </c>
      <c r="CZ10" s="94">
        <f>求节点($E$5:$E$39,I$5:I$39,BT10)*AO10</f>
        <v>0</v>
      </c>
      <c r="DA10" s="94">
        <f t="shared" si="8"/>
        <v>262413.64950945223</v>
      </c>
      <c r="DC10" s="94">
        <f>求节点($E$5:$E$39,F$5:F$39,BW10)*AQ10</f>
        <v>27948.995940934783</v>
      </c>
      <c r="DD10" s="94">
        <f>求节点($E$5:$E$39,G$5:G$39,BX10)*AR10</f>
        <v>85704.899987416633</v>
      </c>
      <c r="DE10" s="94">
        <f>求节点($E$5:$E$39,H$5:H$39,BY10)*AS10</f>
        <v>214262.24996854158</v>
      </c>
      <c r="DF10" s="94">
        <f>求节点($E$5:$E$39,I$5:I$39,BZ10)*AT10</f>
        <v>0</v>
      </c>
      <c r="DG10" s="94">
        <f t="shared" si="9"/>
        <v>327916.14589689299</v>
      </c>
    </row>
    <row r="11" spans="2:111" x14ac:dyDescent="0.15">
      <c r="E11" s="94">
        <v>7</v>
      </c>
      <c r="F11" s="96">
        <v>7000</v>
      </c>
      <c r="G11" s="96">
        <v>14000</v>
      </c>
      <c r="H11" s="96">
        <v>56000</v>
      </c>
      <c r="I11" s="96">
        <v>175000</v>
      </c>
      <c r="L11" s="94">
        <v>7</v>
      </c>
      <c r="M11" s="94">
        <f t="shared" si="0"/>
        <v>104545.46628947425</v>
      </c>
      <c r="N11" s="94">
        <f t="shared" si="1"/>
        <v>176971.64037989319</v>
      </c>
      <c r="O11" s="94">
        <f t="shared" si="2"/>
        <v>187332.12812123646</v>
      </c>
      <c r="P11" s="94">
        <f t="shared" si="3"/>
        <v>357174.13405453222</v>
      </c>
      <c r="Q11" s="94">
        <f t="shared" si="4"/>
        <v>446330.30969299329</v>
      </c>
      <c r="V11" s="94">
        <v>7</v>
      </c>
      <c r="W11" s="94">
        <f>求节点(基础状态预期!$C$17:$C$55,基础状态预期!E$17:E$55,战法实力!$V11)</f>
        <v>3.5</v>
      </c>
      <c r="X11" s="94">
        <f>求节点(基础状态预期!$C$17:$C$55,基础状态预期!F$17:F$55,战法实力!$V11)</f>
        <v>2.1</v>
      </c>
      <c r="Y11" s="94">
        <f>求节点(基础状态预期!$C$17:$C$55,基础状态预期!G$17:G$55,战法实力!$V11)</f>
        <v>0.7</v>
      </c>
      <c r="Z11" s="94">
        <f>求节点(基础状态预期!$C$17:$C$55,基础状态预期!H$17:H$55,战法实力!$V11)</f>
        <v>0</v>
      </c>
      <c r="AB11" s="94">
        <f>求节点(基础状态预期!$C$62:$C$100,基础状态预期!E$62:E$100,战法实力!$V11)</f>
        <v>3.5143225133525773</v>
      </c>
      <c r="AC11" s="94">
        <f>求节点(基础状态预期!$C$62:$C$100,基础状态预期!F$62:F$100,战法实力!$V11)</f>
        <v>2.8114580106820624</v>
      </c>
      <c r="AD11" s="94">
        <f>求节点(基础状态预期!$C$62:$C$100,基础状态预期!G$62:G$100,战法实力!$V11)</f>
        <v>1.4057290053410312</v>
      </c>
      <c r="AE11" s="94">
        <f>求节点(基础状态预期!$C$62:$C$100,基础状态预期!H$62:H$100,战法实力!$V11)</f>
        <v>0</v>
      </c>
      <c r="AG11" s="94">
        <f>求节点(基础状态预期!$C$107:$C$145,基础状态预期!E$107:E$145,战法实力!$V11)</f>
        <v>3.4653584259871781</v>
      </c>
      <c r="AH11" s="94">
        <f>求节点(基础状态预期!$C$107:$C$145,基础状态预期!F$107:F$145,战法实力!$V11)</f>
        <v>3.4653584259871781</v>
      </c>
      <c r="AI11" s="94">
        <f>求节点(基础状态预期!$C$107:$C$145,基础状态预期!G$107:G$145,战法实力!$V11)</f>
        <v>1.3861433703948713</v>
      </c>
      <c r="AJ11" s="94">
        <f>求节点(基础状态预期!$C$107:$C$145,基础状态预期!H$107:H$145,战法实力!$V11)</f>
        <v>0</v>
      </c>
      <c r="AL11" s="94">
        <f>求节点(基础状态预期!$C$152:$C$190,基础状态预期!E$152:E$190,战法实力!$V11)</f>
        <v>3.4990788973958664</v>
      </c>
      <c r="AM11" s="94">
        <f>求节点(基础状态预期!$C$152:$C$190,基础状态预期!F$152:F$190,战法实力!$V11)</f>
        <v>6.29834201531256</v>
      </c>
      <c r="AN11" s="94">
        <f>求节点(基础状态预期!$C$152:$C$190,基础状态预期!G$152:G$190,战法实力!$V11)</f>
        <v>2.7992631179166931</v>
      </c>
      <c r="AO11" s="94">
        <f>求节点(基础状态预期!$C$152:$C$190,基础状态预期!H$152:H$190,战法实力!$V11)</f>
        <v>0</v>
      </c>
      <c r="AQ11" s="94">
        <f>求节点(基础状态预期!$C$197:$C$235,基础状态预期!E$197:E$235,战法实力!$V11)</f>
        <v>3.4858925753423629</v>
      </c>
      <c r="AR11" s="94">
        <f>求节点(基础状态预期!$C$197:$C$235,基础状态预期!F$197:F$235,战法实力!$V11)</f>
        <v>8.3661421808216705</v>
      </c>
      <c r="AS11" s="94">
        <f>求节点(基础状态预期!$C$197:$C$235,基础状态预期!G$197:G$235,战法实力!$V11)</f>
        <v>3.4858925753423629</v>
      </c>
      <c r="AT11" s="94">
        <f>求节点(基础状态预期!$C$197:$C$235,基础状态预期!H$197:H$235,战法实力!$V11)</f>
        <v>0</v>
      </c>
      <c r="AX11" s="94">
        <v>7</v>
      </c>
      <c r="AY11" s="94">
        <f>求节点(基础状态预期!$C$17:$C$55,基础状态预期!M$17:M$55,战法实力!$V11)</f>
        <v>4.670133225564074</v>
      </c>
      <c r="AZ11" s="94">
        <f>求节点(基础状态预期!$C$17:$C$55,基础状态预期!N$17:N$55,战法实力!$V11)</f>
        <v>7</v>
      </c>
      <c r="BA11" s="94">
        <f>求节点(基础状态预期!$C$17:$C$55,基础状态预期!O$17:O$55,战法实力!$V11)</f>
        <v>10.5</v>
      </c>
      <c r="BB11" s="94">
        <f>求节点(基础状态预期!$C$17:$C$55,基础状态预期!P$17:P$55,战法实力!$V11)</f>
        <v>0</v>
      </c>
      <c r="BD11" s="94">
        <v>7</v>
      </c>
      <c r="BE11" s="94">
        <f>求节点(基础状态预期!$C$62:$C$100,基础状态预期!M$62:M$100,战法实力!$V11)</f>
        <v>5.3739283721316431</v>
      </c>
      <c r="BF11" s="94">
        <f>求节点(基础状态预期!$C$62:$C$100,基础状态预期!N$62:N$100,战法实力!$V11)</f>
        <v>7.0286450267051546</v>
      </c>
      <c r="BG11" s="94">
        <f>求节点(基础状态预期!$C$62:$C$100,基础状态预期!O$62:O$100,战法实力!$V11)</f>
        <v>10.542967540057733</v>
      </c>
      <c r="BH11" s="94">
        <f>求节点(基础状态预期!$C$62:$C$100,基础状态预期!P$62:P$100,战法实力!$V11)</f>
        <v>0</v>
      </c>
      <c r="BJ11" s="94">
        <v>7</v>
      </c>
      <c r="BK11" s="94">
        <f>求节点(基础状态预期!$C$107:$C$145,基础状态预期!M$107:M$145,战法实力!$V11)</f>
        <v>6.92963973409912</v>
      </c>
      <c r="BL11" s="94">
        <f>求节点(基础状态预期!$C$107:$C$145,基础状态预期!N$107:N$145,战法实力!$V11)</f>
        <v>6.9307168519743563</v>
      </c>
      <c r="BM11" s="94">
        <f>求节点(基础状态预期!$C$107:$C$145,基础状态预期!O$107:O$145,战法实力!$V11)</f>
        <v>10.396075277961536</v>
      </c>
      <c r="BN11" s="94">
        <f>求节点(基础状态预期!$C$107:$C$145,基础状态预期!P$107:P$145,战法实力!$V11)</f>
        <v>0</v>
      </c>
      <c r="BP11" s="94">
        <v>7</v>
      </c>
      <c r="BQ11" s="94">
        <f>求节点(基础状态预期!$C$152:$C$190,基础状态预期!M$152:M$190,战法实力!$V11)</f>
        <v>9.7009334206457751</v>
      </c>
      <c r="BR11" s="94">
        <f>求节点(基础状态预期!$C$152:$C$190,基础状态预期!N$152:N$190,战法实力!$V11)</f>
        <v>6.9981577947917328</v>
      </c>
      <c r="BS11" s="94">
        <f>求节点(基础状态预期!$C$152:$C$190,基础状态预期!O$152:O$190,战法实力!$V11)</f>
        <v>10.497236692187599</v>
      </c>
      <c r="BT11" s="94">
        <f>求节点(基础状态预期!$C$152:$C$190,基础状态预期!P$152:P$190,战法实力!$V11)</f>
        <v>0</v>
      </c>
      <c r="BV11" s="94">
        <v>7</v>
      </c>
      <c r="BW11" s="94">
        <f>求节点(基础状态预期!$C$197:$C$235,基础状态预期!M$197:M$235,战法实力!$V11)</f>
        <v>10.913041092744937</v>
      </c>
      <c r="BX11" s="94">
        <f>求节点(基础状态预期!$C$197:$C$235,基础状态预期!N$197:N$235,战法实力!$V11)</f>
        <v>6.9717851506847257</v>
      </c>
      <c r="BY11" s="94">
        <f>求节点(基础状态预期!$C$197:$C$235,基础状态预期!O$197:O$235,战法实力!$V11)</f>
        <v>10.457677726027089</v>
      </c>
      <c r="BZ11" s="94">
        <f>求节点(基础状态预期!$C$197:$C$235,基础状态预期!P$197:P$235,战法实力!$V11)</f>
        <v>0</v>
      </c>
      <c r="CD11" s="94">
        <v>7</v>
      </c>
      <c r="CE11" s="94">
        <f>求节点($E$5:$E$39,F$5:F$39,AY11)*W11</f>
        <v>16345.466289474258</v>
      </c>
      <c r="CF11" s="94">
        <f>求节点($E$5:$E$39,G$5:G$39,AZ11)*X11</f>
        <v>29400</v>
      </c>
      <c r="CG11" s="94">
        <f>求节点($E$5:$E$39,H$5:H$39,BA11)*Y11</f>
        <v>58799.999999999993</v>
      </c>
      <c r="CH11" s="94">
        <f>求节点($E$5:$E$39,I$5:I$39,BB11)*Z11</f>
        <v>0</v>
      </c>
      <c r="CI11" s="94">
        <f t="shared" si="5"/>
        <v>104545.46628947425</v>
      </c>
      <c r="CK11" s="94">
        <f>求节点($E$5:$E$39,F$5:F$39,BE11)*AB11</f>
        <v>18885.7174633264</v>
      </c>
      <c r="CL11" s="94">
        <f>求节点($E$5:$E$39,G$5:G$39,BF11)*AC11</f>
        <v>39521.480729141687</v>
      </c>
      <c r="CM11" s="94">
        <f>求节点($E$5:$E$39,H$5:H$39,BG11)*AD11</f>
        <v>118564.44218742508</v>
      </c>
      <c r="CN11" s="94">
        <f>求节点($E$5:$E$39,I$5:I$39,BH11)*AE11</f>
        <v>0</v>
      </c>
      <c r="CO11" s="94">
        <f t="shared" si="6"/>
        <v>176971.64037989319</v>
      </c>
      <c r="CQ11" s="94">
        <f>求节点($E$5:$E$39,F$5:F$39,BK11)*AG11</f>
        <v>24013.685441615933</v>
      </c>
      <c r="CR11" s="94">
        <f>求节点($E$5:$E$39,G$5:G$39,BL11)*AH11</f>
        <v>48034.836082241331</v>
      </c>
      <c r="CS11" s="94">
        <f>求节点($E$5:$E$39,H$5:H$39,BM11)*AI11</f>
        <v>115283.60659737921</v>
      </c>
      <c r="CT11" s="94">
        <f>求节点($E$5:$E$39,I$5:I$39,BN11)*AJ11</f>
        <v>0</v>
      </c>
      <c r="CU11" s="94">
        <f t="shared" si="7"/>
        <v>187332.12812123646</v>
      </c>
      <c r="CW11" s="94">
        <f>求节点($E$5:$E$39,F$5:F$39,BQ11)*AL11</f>
        <v>33944.331417223933</v>
      </c>
      <c r="CX11" s="94">
        <f>求节点($E$5:$E$39,G$5:G$39,BR11)*AM11</f>
        <v>88153.582537447728</v>
      </c>
      <c r="CY11" s="94">
        <f>求节点($E$5:$E$39,H$5:H$39,BS11)*AN11</f>
        <v>235076.22009986057</v>
      </c>
      <c r="CZ11" s="94">
        <f>求节点($E$5:$E$39,I$5:I$39,BT11)*AO11</f>
        <v>0</v>
      </c>
      <c r="DA11" s="94">
        <f t="shared" si="8"/>
        <v>357174.13405453222</v>
      </c>
      <c r="DC11" s="94">
        <f>求节点($E$5:$E$39,F$5:F$39,BW11)*AQ11</f>
        <v>38041.688919605687</v>
      </c>
      <c r="DD11" s="94">
        <f>求节点($E$5:$E$39,G$5:G$39,BX11)*AR11</f>
        <v>116653.89164953929</v>
      </c>
      <c r="DE11" s="94">
        <f>求节点($E$5:$E$39,H$5:H$39,BY11)*AS11</f>
        <v>291634.72912384832</v>
      </c>
      <c r="DF11" s="94">
        <f>求节点($E$5:$E$39,I$5:I$39,BZ11)*AT11</f>
        <v>0</v>
      </c>
      <c r="DG11" s="94">
        <f t="shared" si="9"/>
        <v>446330.30969299329</v>
      </c>
    </row>
    <row r="12" spans="2:111" x14ac:dyDescent="0.15">
      <c r="E12" s="94">
        <v>8</v>
      </c>
      <c r="F12" s="96">
        <v>8000</v>
      </c>
      <c r="G12" s="96">
        <v>16000</v>
      </c>
      <c r="H12" s="96">
        <v>64000</v>
      </c>
      <c r="I12" s="96">
        <v>200000</v>
      </c>
      <c r="L12" s="94">
        <v>8</v>
      </c>
      <c r="M12" s="94">
        <f t="shared" si="0"/>
        <v>136549.18045972148</v>
      </c>
      <c r="N12" s="94">
        <f t="shared" si="1"/>
        <v>231146.63233292167</v>
      </c>
      <c r="O12" s="94">
        <f t="shared" si="2"/>
        <v>244678.69795426808</v>
      </c>
      <c r="P12" s="94">
        <f t="shared" si="3"/>
        <v>466513.15468347067</v>
      </c>
      <c r="Q12" s="94">
        <f t="shared" si="4"/>
        <v>582962.037150032</v>
      </c>
      <c r="V12" s="94">
        <v>8</v>
      </c>
      <c r="W12" s="94">
        <f>求节点(基础状态预期!$C$17:$C$55,基础状态预期!E$17:E$55,战法实力!$V12)</f>
        <v>4</v>
      </c>
      <c r="X12" s="94">
        <f>求节点(基础状态预期!$C$17:$C$55,基础状态预期!F$17:F$55,战法实力!$V12)</f>
        <v>2.4</v>
      </c>
      <c r="Y12" s="94">
        <f>求节点(基础状态预期!$C$17:$C$55,基础状态预期!G$17:G$55,战法实力!$V12)</f>
        <v>0.8</v>
      </c>
      <c r="Z12" s="94">
        <f>求节点(基础状态预期!$C$17:$C$55,基础状态预期!H$17:H$55,战法实力!$V12)</f>
        <v>0</v>
      </c>
      <c r="AB12" s="94">
        <f>求节点(基础状态预期!$C$62:$C$100,基础状态预期!E$62:E$100,战法实力!$V12)</f>
        <v>4.0163685866886603</v>
      </c>
      <c r="AC12" s="94">
        <f>求节点(基础状态预期!$C$62:$C$100,基础状态预期!F$62:F$100,战法实力!$V12)</f>
        <v>3.213094869350928</v>
      </c>
      <c r="AD12" s="94">
        <f>求节点(基础状态预期!$C$62:$C$100,基础状态预期!G$62:G$100,战法实力!$V12)</f>
        <v>1.606547434675464</v>
      </c>
      <c r="AE12" s="94">
        <f>求节点(基础状态预期!$C$62:$C$100,基础状态预期!H$62:H$100,战法实力!$V12)</f>
        <v>0</v>
      </c>
      <c r="AG12" s="94">
        <f>求节点(基础状态预期!$C$107:$C$145,基础状态预期!E$107:E$145,战法实力!$V12)</f>
        <v>3.9604096296996323</v>
      </c>
      <c r="AH12" s="94">
        <f>求节点(基础状态预期!$C$107:$C$145,基础状态预期!F$107:F$145,战法实力!$V12)</f>
        <v>3.9604096296996323</v>
      </c>
      <c r="AI12" s="94">
        <f>求节点(基础状态预期!$C$107:$C$145,基础状态预期!G$107:G$145,战法实力!$V12)</f>
        <v>1.5841638518798531</v>
      </c>
      <c r="AJ12" s="94">
        <f>求节点(基础状态预期!$C$107:$C$145,基础状态预期!H$107:H$145,战法实力!$V12)</f>
        <v>0</v>
      </c>
      <c r="AL12" s="94">
        <f>求节点(基础状态预期!$C$152:$C$190,基础状态预期!E$152:E$190,战法实力!$V12)</f>
        <v>3.9989473113095615</v>
      </c>
      <c r="AM12" s="94">
        <f>求节点(基础状态预期!$C$152:$C$190,基础状态预期!F$152:F$190,战法实力!$V12)</f>
        <v>7.198105160357211</v>
      </c>
      <c r="AN12" s="94">
        <f>求节点(基础状态预期!$C$152:$C$190,基础状态预期!G$152:G$190,战法实力!$V12)</f>
        <v>3.1991578490476495</v>
      </c>
      <c r="AO12" s="94">
        <f>求节点(基础状态预期!$C$152:$C$190,基础状态预期!H$152:H$190,战法实力!$V12)</f>
        <v>0</v>
      </c>
      <c r="AQ12" s="94">
        <f>求节点(基础状态预期!$C$197:$C$235,基础状态预期!E$197:E$235,战法实力!$V12)</f>
        <v>3.9838772289627005</v>
      </c>
      <c r="AR12" s="94">
        <f>求节点(基础状态预期!$C$197:$C$235,基础状态预期!F$197:F$235,战法实力!$V12)</f>
        <v>9.5613053495104801</v>
      </c>
      <c r="AS12" s="94">
        <f>求节点(基础状态预期!$C$197:$C$235,基础状态预期!G$197:G$235,战法实力!$V12)</f>
        <v>3.9838772289627005</v>
      </c>
      <c r="AT12" s="94">
        <f>求节点(基础状态预期!$C$197:$C$235,基础状态预期!H$197:H$235,战法实力!$V12)</f>
        <v>0</v>
      </c>
      <c r="AX12" s="94">
        <v>8</v>
      </c>
      <c r="AY12" s="94">
        <f>求节点(基础状态预期!$C$17:$C$55,基础状态预期!M$17:M$55,战法实力!$V12)</f>
        <v>5.3372951149303711</v>
      </c>
      <c r="AZ12" s="94">
        <f>求节点(基础状态预期!$C$17:$C$55,基础状态预期!N$17:N$55,战法实力!$V12)</f>
        <v>8</v>
      </c>
      <c r="BA12" s="94">
        <f>求节点(基础状态预期!$C$17:$C$55,基础状态预期!O$17:O$55,战法实力!$V12)</f>
        <v>12</v>
      </c>
      <c r="BB12" s="94">
        <f>求节点(基础状态预期!$C$17:$C$55,基础状态预期!P$17:P$55,战法实力!$V12)</f>
        <v>0</v>
      </c>
      <c r="BD12" s="94">
        <v>8</v>
      </c>
      <c r="BE12" s="94">
        <f>求节点(基础状态预期!$C$62:$C$100,基础状态预期!M$62:M$100,战法实力!$V12)</f>
        <v>6.1416324252933059</v>
      </c>
      <c r="BF12" s="94">
        <f>求节点(基础状态预期!$C$62:$C$100,基础状态预期!N$62:N$100,战法实力!$V12)</f>
        <v>8.0327371733773205</v>
      </c>
      <c r="BG12" s="94">
        <f>求节点(基础状态预期!$C$62:$C$100,基础状态预期!O$62:O$100,战法实力!$V12)</f>
        <v>12.049105760065981</v>
      </c>
      <c r="BH12" s="94">
        <f>求节点(基础状态预期!$C$62:$C$100,基础状态预期!P$62:P$100,战法实力!$V12)</f>
        <v>0</v>
      </c>
      <c r="BJ12" s="94">
        <v>8</v>
      </c>
      <c r="BK12" s="94">
        <f>求节点(基础状态预期!$C$107:$C$145,基础状态预期!M$107:M$145,战法实力!$V12)</f>
        <v>7.919588267541851</v>
      </c>
      <c r="BL12" s="94">
        <f>求节点(基础状态预期!$C$107:$C$145,基础状态预期!N$107:N$145,战法实力!$V12)</f>
        <v>7.9208192593992646</v>
      </c>
      <c r="BM12" s="94">
        <f>求节点(基础状态预期!$C$107:$C$145,基础状态预期!O$107:O$145,战法实力!$V12)</f>
        <v>11.881228889098898</v>
      </c>
      <c r="BN12" s="94">
        <f>求节点(基础状态预期!$C$107:$C$145,基础状态预期!P$107:P$145,战法实力!$V12)</f>
        <v>0</v>
      </c>
      <c r="BP12" s="94">
        <v>8</v>
      </c>
      <c r="BQ12" s="94">
        <f>求节点(基础状态预期!$C$152:$C$190,基础状态预期!M$152:M$190,战法实力!$V12)</f>
        <v>11.0867810521666</v>
      </c>
      <c r="BR12" s="94">
        <f>求节点(基础状态预期!$C$152:$C$190,基础状态预期!N$152:N$190,战法实力!$V12)</f>
        <v>7.997894622619123</v>
      </c>
      <c r="BS12" s="94">
        <f>求节点(基础状态预期!$C$152:$C$190,基础状态预期!O$152:O$190,战法实力!$V12)</f>
        <v>11.996841933928685</v>
      </c>
      <c r="BT12" s="94">
        <f>求节点(基础状态预期!$C$152:$C$190,基础状态预期!P$152:P$190,战法实力!$V12)</f>
        <v>0</v>
      </c>
      <c r="BV12" s="94">
        <v>8</v>
      </c>
      <c r="BW12" s="94">
        <f>求节点(基础状态预期!$C$197:$C$235,基础状态预期!M$197:M$235,战法实力!$V12)</f>
        <v>12.472046963137071</v>
      </c>
      <c r="BX12" s="94">
        <f>求节点(基础状态预期!$C$197:$C$235,基础状态预期!N$197:N$235,战法实力!$V12)</f>
        <v>7.9677544579254009</v>
      </c>
      <c r="BY12" s="94">
        <f>求节点(基础状态预期!$C$197:$C$235,基础状态预期!O$197:O$235,战法实力!$V12)</f>
        <v>11.951631686888101</v>
      </c>
      <c r="BZ12" s="94">
        <f>求节点(基础状态预期!$C$197:$C$235,基础状态预期!P$197:P$235,战法实力!$V12)</f>
        <v>0</v>
      </c>
      <c r="CD12" s="94">
        <v>8</v>
      </c>
      <c r="CE12" s="94">
        <f>求节点($E$5:$E$39,F$5:F$39,AY12)*W12</f>
        <v>21349.180459721483</v>
      </c>
      <c r="CF12" s="94">
        <f>求节点($E$5:$E$39,G$5:G$39,AZ12)*X12</f>
        <v>38400</v>
      </c>
      <c r="CG12" s="94">
        <f>求节点($E$5:$E$39,H$5:H$39,BA12)*Y12</f>
        <v>76800</v>
      </c>
      <c r="CH12" s="94">
        <f>求节点($E$5:$E$39,I$5:I$39,BB12)*Z12</f>
        <v>0</v>
      </c>
      <c r="CI12" s="94">
        <f t="shared" si="5"/>
        <v>136549.18045972148</v>
      </c>
      <c r="CK12" s="94">
        <f>求节点($E$5:$E$39,F$5:F$39,BE12)*AB12</f>
        <v>24667.059543936521</v>
      </c>
      <c r="CL12" s="94">
        <f>求节点($E$5:$E$39,G$5:G$39,BF12)*AC12</f>
        <v>51619.893197246289</v>
      </c>
      <c r="CM12" s="94">
        <f>求节点($E$5:$E$39,H$5:H$39,BG12)*AD12</f>
        <v>154859.67959173885</v>
      </c>
      <c r="CN12" s="94">
        <f>求节点($E$5:$E$39,I$5:I$39,BH12)*AE12</f>
        <v>0</v>
      </c>
      <c r="CO12" s="94">
        <f t="shared" si="6"/>
        <v>231146.63233292167</v>
      </c>
      <c r="CQ12" s="94">
        <f>求节点($E$5:$E$39,F$5:F$39,BK12)*AG12</f>
        <v>31364.813638028972</v>
      </c>
      <c r="CR12" s="94">
        <f>求节点($E$5:$E$39,G$5:G$39,BL12)*AH12</f>
        <v>62739.377740070311</v>
      </c>
      <c r="CS12" s="94">
        <f>求节点($E$5:$E$39,H$5:H$39,BM12)*AI12</f>
        <v>150574.50657616879</v>
      </c>
      <c r="CT12" s="94">
        <f>求节点($E$5:$E$39,I$5:I$39,BN12)*AJ12</f>
        <v>0</v>
      </c>
      <c r="CU12" s="94">
        <f t="shared" si="7"/>
        <v>244678.69795426808</v>
      </c>
      <c r="CW12" s="94">
        <f>求节点($E$5:$E$39,F$5:F$39,BQ12)*AL12</f>
        <v>44335.453279639412</v>
      </c>
      <c r="CX12" s="94">
        <f>求节点($E$5:$E$39,G$5:G$39,BR12)*AM12</f>
        <v>115139.3731101358</v>
      </c>
      <c r="CY12" s="94">
        <f>求节点($E$5:$E$39,H$5:H$39,BS12)*AN12</f>
        <v>307038.32829369546</v>
      </c>
      <c r="CZ12" s="94">
        <f>求节点($E$5:$E$39,I$5:I$39,BT12)*AO12</f>
        <v>0</v>
      </c>
      <c r="DA12" s="94">
        <f t="shared" si="8"/>
        <v>466513.15468347067</v>
      </c>
      <c r="DC12" s="94">
        <f>求节点($E$5:$E$39,F$5:F$39,BW12)*AQ12</f>
        <v>49687.103894995176</v>
      </c>
      <c r="DD12" s="94">
        <f>求节点($E$5:$E$39,G$5:G$39,BX12)*AR12</f>
        <v>152364.26664429621</v>
      </c>
      <c r="DE12" s="94">
        <f>求节点($E$5:$E$39,H$5:H$39,BY12)*AS12</f>
        <v>380910.66661074059</v>
      </c>
      <c r="DF12" s="94">
        <f>求节点($E$5:$E$39,I$5:I$39,BZ12)*AT12</f>
        <v>0</v>
      </c>
      <c r="DG12" s="94">
        <f t="shared" si="9"/>
        <v>582962.037150032</v>
      </c>
    </row>
    <row r="13" spans="2:111" x14ac:dyDescent="0.15">
      <c r="E13" s="94">
        <v>9</v>
      </c>
      <c r="F13" s="96">
        <v>9000</v>
      </c>
      <c r="G13" s="96">
        <v>18000</v>
      </c>
      <c r="H13" s="96">
        <v>72000</v>
      </c>
      <c r="I13" s="96">
        <v>225000</v>
      </c>
      <c r="L13" s="94">
        <v>9</v>
      </c>
      <c r="M13" s="94">
        <f t="shared" si="0"/>
        <v>172820.05651933502</v>
      </c>
      <c r="N13" s="94">
        <f t="shared" si="1"/>
        <v>292544.95654635399</v>
      </c>
      <c r="O13" s="94">
        <f t="shared" si="2"/>
        <v>309671.47709837049</v>
      </c>
      <c r="P13" s="94">
        <f t="shared" si="3"/>
        <v>590430.71139626752</v>
      </c>
      <c r="Q13" s="94">
        <f t="shared" si="4"/>
        <v>737811.32826800935</v>
      </c>
      <c r="V13" s="94">
        <v>9</v>
      </c>
      <c r="W13" s="94">
        <f>求节点(基础状态预期!$C$17:$C$55,基础状态预期!E$17:E$55,战法实力!$V13)</f>
        <v>4.5</v>
      </c>
      <c r="X13" s="94">
        <f>求节点(基础状态预期!$C$17:$C$55,基础状态预期!F$17:F$55,战法实力!$V13)</f>
        <v>2.7</v>
      </c>
      <c r="Y13" s="94">
        <f>求节点(基础状态预期!$C$17:$C$55,基础状态预期!G$17:G$55,战法实力!$V13)</f>
        <v>0.9</v>
      </c>
      <c r="Z13" s="94">
        <f>求节点(基础状态预期!$C$17:$C$55,基础状态预期!H$17:H$55,战法实力!$V13)</f>
        <v>0</v>
      </c>
      <c r="AB13" s="94">
        <f>求节点(基础状态预期!$C$62:$C$100,基础状态预期!E$62:E$100,战法实力!$V13)</f>
        <v>4.5184146600247423</v>
      </c>
      <c r="AC13" s="94">
        <f>求节点(基础状态预期!$C$62:$C$100,基础状态预期!F$62:F$100,战法实力!$V13)</f>
        <v>3.6147317280197941</v>
      </c>
      <c r="AD13" s="94">
        <f>求节点(基础状态预期!$C$62:$C$100,基础状态预期!G$62:G$100,战法实力!$V13)</f>
        <v>1.8073658640098971</v>
      </c>
      <c r="AE13" s="94">
        <f>求节点(基础状态预期!$C$62:$C$100,基础状态预期!H$62:H$100,战法实力!$V13)</f>
        <v>0</v>
      </c>
      <c r="AG13" s="94">
        <f>求节点(基础状态预期!$C$107:$C$145,基础状态预期!E$107:E$145,战法实力!$V13)</f>
        <v>4.4554608334120864</v>
      </c>
      <c r="AH13" s="94">
        <f>求节点(基础状态预期!$C$107:$C$145,基础状态预期!F$107:F$145,战法实力!$V13)</f>
        <v>4.4554608334120864</v>
      </c>
      <c r="AI13" s="94">
        <f>求节点(基础状态预期!$C$107:$C$145,基础状态预期!G$107:G$145,战法实力!$V13)</f>
        <v>1.7821843333648346</v>
      </c>
      <c r="AJ13" s="94">
        <f>求节点(基础状态预期!$C$107:$C$145,基础状态预期!H$107:H$145,战法实力!$V13)</f>
        <v>0</v>
      </c>
      <c r="AL13" s="94">
        <f>求节点(基础状态预期!$C$152:$C$190,基础状态预期!E$152:E$190,战法实力!$V13)</f>
        <v>4.498815725223257</v>
      </c>
      <c r="AM13" s="94">
        <f>求节点(基础状态预期!$C$152:$C$190,基础状态预期!F$152:F$190,战法实力!$V13)</f>
        <v>8.0978683054018621</v>
      </c>
      <c r="AN13" s="94">
        <f>求节点(基础状态预期!$C$152:$C$190,基础状态预期!G$152:G$190,战法实力!$V13)</f>
        <v>3.5990525801786055</v>
      </c>
      <c r="AO13" s="94">
        <f>求节点(基础状态预期!$C$152:$C$190,基础状态预期!H$152:H$190,战法实力!$V13)</f>
        <v>0</v>
      </c>
      <c r="AQ13" s="94">
        <f>求节点(基础状态预期!$C$197:$C$235,基础状态预期!E$197:E$235,战法实力!$V13)</f>
        <v>4.4818618825830381</v>
      </c>
      <c r="AR13" s="94">
        <f>求节点(基础状态预期!$C$197:$C$235,基础状态预期!F$197:F$235,战法实力!$V13)</f>
        <v>10.756468518199291</v>
      </c>
      <c r="AS13" s="94">
        <f>求节点(基础状态预期!$C$197:$C$235,基础状态预期!G$197:G$235,战法实力!$V13)</f>
        <v>4.4818618825830381</v>
      </c>
      <c r="AT13" s="94">
        <f>求节点(基础状态预期!$C$197:$C$235,基础状态预期!H$197:H$235,战法实力!$V13)</f>
        <v>0</v>
      </c>
      <c r="AX13" s="94">
        <v>9</v>
      </c>
      <c r="AY13" s="94">
        <f>求节点(基础状态预期!$C$17:$C$55,基础状态预期!M$17:M$55,战法实力!$V13)</f>
        <v>6.0044570042966674</v>
      </c>
      <c r="AZ13" s="94">
        <f>求节点(基础状态预期!$C$17:$C$55,基础状态预期!N$17:N$55,战法实力!$V13)</f>
        <v>9</v>
      </c>
      <c r="BA13" s="94">
        <f>求节点(基础状态预期!$C$17:$C$55,基础状态预期!O$17:O$55,战法实力!$V13)</f>
        <v>13.5</v>
      </c>
      <c r="BB13" s="94">
        <f>求节点(基础状态预期!$C$17:$C$55,基础状态预期!P$17:P$55,战法实力!$V13)</f>
        <v>0</v>
      </c>
      <c r="BD13" s="94">
        <v>9</v>
      </c>
      <c r="BE13" s="94">
        <f>求节点(基础状态预期!$C$62:$C$100,基础状态预期!M$62:M$100,战法实力!$V13)</f>
        <v>6.9093364784549696</v>
      </c>
      <c r="BF13" s="94">
        <f>求节点(基础状态预期!$C$62:$C$100,基础状态预期!N$62:N$100,战法实力!$V13)</f>
        <v>9.0368293200494847</v>
      </c>
      <c r="BG13" s="94">
        <f>求节点(基础状态预期!$C$62:$C$100,基础状态预期!O$62:O$100,战法实力!$V13)</f>
        <v>13.555243980074227</v>
      </c>
      <c r="BH13" s="94">
        <f>求节点(基础状态预期!$C$62:$C$100,基础状态预期!P$62:P$100,战法实力!$V13)</f>
        <v>0</v>
      </c>
      <c r="BJ13" s="94">
        <v>9</v>
      </c>
      <c r="BK13" s="94">
        <f>求节点(基础状态预期!$C$107:$C$145,基础状态预期!M$107:M$145,战法实力!$V13)</f>
        <v>8.9095368009845828</v>
      </c>
      <c r="BL13" s="94">
        <f>求节点(基础状态预期!$C$107:$C$145,基础状态预期!N$107:N$145,战法实力!$V13)</f>
        <v>8.9109216668241729</v>
      </c>
      <c r="BM13" s="94">
        <f>求节点(基础状态预期!$C$107:$C$145,基础状态预期!O$107:O$145,战法实力!$V13)</f>
        <v>13.366382500236259</v>
      </c>
      <c r="BN13" s="94">
        <f>求节点(基础状态预期!$C$107:$C$145,基础状态预期!P$107:P$145,战法实力!$V13)</f>
        <v>0</v>
      </c>
      <c r="BP13" s="94">
        <v>9</v>
      </c>
      <c r="BQ13" s="94">
        <f>求节点(基础状态预期!$C$152:$C$190,基础状态预期!M$152:M$190,战法实力!$V13)</f>
        <v>12.472628683687425</v>
      </c>
      <c r="BR13" s="94">
        <f>求节点(基础状态预期!$C$152:$C$190,基础状态预期!N$152:N$190,战法实力!$V13)</f>
        <v>8.997631450446514</v>
      </c>
      <c r="BS13" s="94">
        <f>求节点(基础状态预期!$C$152:$C$190,基础状态预期!O$152:O$190,战法实力!$V13)</f>
        <v>13.49644717566977</v>
      </c>
      <c r="BT13" s="94">
        <f>求节点(基础状态预期!$C$152:$C$190,基础状态预期!P$152:P$190,战法实力!$V13)</f>
        <v>0</v>
      </c>
      <c r="BV13" s="94">
        <v>9</v>
      </c>
      <c r="BW13" s="94">
        <f>求节点(基础状态预期!$C$197:$C$235,基础状态预期!M$197:M$235,战法实力!$V13)</f>
        <v>14.031052833529206</v>
      </c>
      <c r="BX13" s="94">
        <f>求节点(基础状态预期!$C$197:$C$235,基础状态预期!N$197:N$235,战法实力!$V13)</f>
        <v>8.9637237651660762</v>
      </c>
      <c r="BY13" s="94">
        <f>求节点(基础状态预期!$C$197:$C$235,基础状态预期!O$197:O$235,战法实力!$V13)</f>
        <v>13.445585647749114</v>
      </c>
      <c r="BZ13" s="94">
        <f>求节点(基础状态预期!$C$197:$C$235,基础状态预期!P$197:P$235,战法实力!$V13)</f>
        <v>0</v>
      </c>
      <c r="CD13" s="94">
        <v>9</v>
      </c>
      <c r="CE13" s="94">
        <f>求节点($E$5:$E$39,F$5:F$39,AY13)*W13</f>
        <v>27020.056519335001</v>
      </c>
      <c r="CF13" s="94">
        <f>求节点($E$5:$E$39,G$5:G$39,AZ13)*X13</f>
        <v>48600</v>
      </c>
      <c r="CG13" s="94">
        <f>求节点($E$5:$E$39,H$5:H$39,BA13)*Y13</f>
        <v>97200</v>
      </c>
      <c r="CH13" s="94">
        <f>求节点($E$5:$E$39,I$5:I$39,BB13)*Z13</f>
        <v>0</v>
      </c>
      <c r="CI13" s="94">
        <f t="shared" si="5"/>
        <v>172820.05651933502</v>
      </c>
      <c r="CK13" s="94">
        <f>求节点($E$5:$E$39,F$5:F$39,BE13)*AB13</f>
        <v>31219.247235294661</v>
      </c>
      <c r="CL13" s="94">
        <f>求节点($E$5:$E$39,G$5:G$39,BF13)*AC13</f>
        <v>65331.427327764832</v>
      </c>
      <c r="CM13" s="94">
        <f>求节点($E$5:$E$39,H$5:H$39,BG13)*AD13</f>
        <v>195994.2819832945</v>
      </c>
      <c r="CN13" s="94">
        <f>求节点($E$5:$E$39,I$5:I$39,BH13)*AE13</f>
        <v>0</v>
      </c>
      <c r="CO13" s="94">
        <f t="shared" si="6"/>
        <v>292544.95654635399</v>
      </c>
      <c r="CQ13" s="94">
        <f>求节点($E$5:$E$39,F$5:F$39,BK13)*AG13</f>
        <v>39696.092260630423</v>
      </c>
      <c r="CR13" s="94">
        <f>求节点($E$5:$E$39,G$5:G$39,BL13)*AH13</f>
        <v>79404.524952276493</v>
      </c>
      <c r="CS13" s="94">
        <f>求节点($E$5:$E$39,H$5:H$39,BM13)*AI13</f>
        <v>190570.85988546358</v>
      </c>
      <c r="CT13" s="94">
        <f>求节点($E$5:$E$39,I$5:I$39,BN13)*AJ13</f>
        <v>0</v>
      </c>
      <c r="CU13" s="94">
        <f t="shared" si="7"/>
        <v>309671.47709837049</v>
      </c>
      <c r="CW13" s="94">
        <f>求节点($E$5:$E$39,F$5:F$39,BQ13)*AL13</f>
        <v>56112.058057043643</v>
      </c>
      <c r="CX13" s="94">
        <f>求节点($E$5:$E$39,G$5:G$39,BR13)*AM13</f>
        <v>145723.26909251561</v>
      </c>
      <c r="CY13" s="94">
        <f>求节点($E$5:$E$39,H$5:H$39,BS13)*AN13</f>
        <v>388595.3842467083</v>
      </c>
      <c r="CZ13" s="94">
        <f>求节点($E$5:$E$39,I$5:I$39,BT13)*AO13</f>
        <v>0</v>
      </c>
      <c r="DA13" s="94">
        <f t="shared" si="8"/>
        <v>590430.71139626752</v>
      </c>
      <c r="DC13" s="94">
        <f>求节点($E$5:$E$39,F$5:F$39,BW13)*AQ13</f>
        <v>62885.240867103275</v>
      </c>
      <c r="DD13" s="94">
        <f>求节点($E$5:$E$39,G$5:G$39,BX13)*AR13</f>
        <v>192836.02497168744</v>
      </c>
      <c r="DE13" s="94">
        <f>求节点($E$5:$E$39,H$5:H$39,BY13)*AS13</f>
        <v>482090.06242921861</v>
      </c>
      <c r="DF13" s="94">
        <f>求节点($E$5:$E$39,I$5:I$39,BZ13)*AT13</f>
        <v>0</v>
      </c>
      <c r="DG13" s="94">
        <f t="shared" si="9"/>
        <v>737811.32826800935</v>
      </c>
    </row>
    <row r="14" spans="2:111" x14ac:dyDescent="0.15">
      <c r="E14" s="94">
        <v>10</v>
      </c>
      <c r="F14" s="96">
        <v>10000</v>
      </c>
      <c r="G14" s="96">
        <v>20000</v>
      </c>
      <c r="H14" s="96">
        <v>80000</v>
      </c>
      <c r="I14" s="96">
        <v>250000</v>
      </c>
      <c r="L14" s="94">
        <v>10</v>
      </c>
      <c r="M14" s="94">
        <f t="shared" si="0"/>
        <v>213358.09446831481</v>
      </c>
      <c r="N14" s="94">
        <f t="shared" si="1"/>
        <v>359763.79898898432</v>
      </c>
      <c r="O14" s="94">
        <f t="shared" si="2"/>
        <v>382310.46555354388</v>
      </c>
      <c r="P14" s="94">
        <f t="shared" si="3"/>
        <v>728926.80419292289</v>
      </c>
      <c r="Q14" s="94">
        <f t="shared" si="4"/>
        <v>910878.18304692511</v>
      </c>
      <c r="V14" s="94">
        <v>10</v>
      </c>
      <c r="W14" s="94">
        <f>求节点(基础状态预期!$C$17:$C$55,基础状态预期!E$17:E$55,战法实力!$V14)</f>
        <v>5</v>
      </c>
      <c r="X14" s="94">
        <f>求节点(基础状态预期!$C$17:$C$55,基础状态预期!F$17:F$55,战法实力!$V14)</f>
        <v>3</v>
      </c>
      <c r="Y14" s="94">
        <f>求节点(基础状态预期!$C$17:$C$55,基础状态预期!G$17:G$55,战法实力!$V14)</f>
        <v>1</v>
      </c>
      <c r="Z14" s="94">
        <f>求节点(基础状态预期!$C$17:$C$55,基础状态预期!H$17:H$55,战法实力!$V14)</f>
        <v>0</v>
      </c>
      <c r="AB14" s="94">
        <f>求节点(基础状态预期!$C$62:$C$100,基础状态预期!E$62:E$100,战法实力!$V14)</f>
        <v>5</v>
      </c>
      <c r="AC14" s="94">
        <f>求节点(基础状态预期!$C$62:$C$100,基础状态预期!F$62:F$100,战法实力!$V14)</f>
        <v>4.020777145306015</v>
      </c>
      <c r="AD14" s="94">
        <f>求节点(基础状态预期!$C$62:$C$100,基础状态预期!G$62:G$100,战法实力!$V14)</f>
        <v>2.0083108581224063</v>
      </c>
      <c r="AE14" s="94">
        <f>求节点(基础状态预期!$C$62:$C$100,基础状态预期!H$62:H$100,战法实力!$V14)</f>
        <v>0</v>
      </c>
      <c r="AG14" s="94">
        <f>求节点(基础状态预期!$C$107:$C$145,基础状态预期!E$107:E$145,战法实力!$V14)</f>
        <v>4.9505120371245406</v>
      </c>
      <c r="AH14" s="94">
        <f>求节点(基础状态预期!$C$107:$C$145,基础状态预期!F$107:F$145,战法实力!$V14)</f>
        <v>4.9505120371245406</v>
      </c>
      <c r="AI14" s="94">
        <f>求节点(基础状态预期!$C$107:$C$145,基础状态预期!G$107:G$145,战法实力!$V14)</f>
        <v>1.9802048148498164</v>
      </c>
      <c r="AJ14" s="94">
        <f>求节点(基础状态预期!$C$107:$C$145,基础状态预期!H$107:H$145,战法实力!$V14)</f>
        <v>0</v>
      </c>
      <c r="AL14" s="94">
        <f>求节点(基础状态预期!$C$152:$C$190,基础状态预期!E$152:E$190,战法实力!$V14)</f>
        <v>4.9986841391369516</v>
      </c>
      <c r="AM14" s="94">
        <f>求节点(基础状态预期!$C$152:$C$190,基础状态预期!F$152:F$190,战法实力!$V14)</f>
        <v>8.997631450446514</v>
      </c>
      <c r="AN14" s="94">
        <f>求节点(基础状态预期!$C$152:$C$190,基础状态预期!G$152:G$190,战法实力!$V14)</f>
        <v>3.9989473113095615</v>
      </c>
      <c r="AO14" s="94">
        <f>求节点(基础状态预期!$C$152:$C$190,基础状态预期!H$152:H$190,战法实力!$V14)</f>
        <v>0</v>
      </c>
      <c r="AQ14" s="94">
        <f>求节点(基础状态预期!$C$197:$C$235,基础状态预期!E$197:E$235,战法实力!$V14)</f>
        <v>4.9798465362033753</v>
      </c>
      <c r="AR14" s="94">
        <f>求节点(基础状态预期!$C$197:$C$235,基础状态预期!F$197:F$235,战法实力!$V14)</f>
        <v>11.951631686888101</v>
      </c>
      <c r="AS14" s="94">
        <f>求节点(基础状态预期!$C$197:$C$235,基础状态预期!G$197:G$235,战法实力!$V14)</f>
        <v>4.9798465362033753</v>
      </c>
      <c r="AT14" s="94">
        <f>求节点(基础状态预期!$C$197:$C$235,基础状态预期!H$197:H$235,战法实力!$V14)</f>
        <v>0</v>
      </c>
      <c r="AX14" s="94">
        <v>10</v>
      </c>
      <c r="AY14" s="94">
        <f>求节点(基础状态预期!$C$17:$C$55,基础状态预期!M$17:M$55,战法实力!$V14)</f>
        <v>6.6716188936629637</v>
      </c>
      <c r="AZ14" s="94">
        <f>求节点(基础状态预期!$C$17:$C$55,基础状态预期!N$17:N$55,战法实力!$V14)</f>
        <v>10</v>
      </c>
      <c r="BA14" s="94">
        <f>求节点(基础状态预期!$C$17:$C$55,基础状态预期!O$17:O$55,战法实力!$V14)</f>
        <v>15</v>
      </c>
      <c r="BB14" s="94">
        <f>求节点(基础状态预期!$C$17:$C$55,基础状态预期!P$17:P$55,战法实力!$V14)</f>
        <v>0</v>
      </c>
      <c r="BD14" s="94">
        <v>10</v>
      </c>
      <c r="BE14" s="94">
        <f>求节点(基础状态预期!$C$62:$C$100,基础状态预期!M$62:M$100,战法实力!$V14)</f>
        <v>7.6701906216350517</v>
      </c>
      <c r="BF14" s="94">
        <f>求节点(基础状态预期!$C$62:$C$100,基础状态预期!N$62:N$100,战法实力!$V14)</f>
        <v>10</v>
      </c>
      <c r="BG14" s="94">
        <f>求节点(基础状态预期!$C$62:$C$100,基础状态预期!O$62:O$100,战法实力!$V14)</f>
        <v>15</v>
      </c>
      <c r="BH14" s="94">
        <f>求节点(基础状态预期!$C$62:$C$100,基础状态预期!P$62:P$100,战法实力!$V14)</f>
        <v>0</v>
      </c>
      <c r="BJ14" s="94">
        <v>10</v>
      </c>
      <c r="BK14" s="94">
        <f>求节点(基础状态预期!$C$107:$C$145,基础状态预期!M$107:M$145,战法实力!$V14)</f>
        <v>9.8994853344273146</v>
      </c>
      <c r="BL14" s="94">
        <f>求节点(基础状态预期!$C$107:$C$145,基础状态预期!N$107:N$145,战法实力!$V14)</f>
        <v>9.9010240742490812</v>
      </c>
      <c r="BM14" s="94">
        <f>求节点(基础状态预期!$C$107:$C$145,基础状态预期!O$107:O$145,战法实力!$V14)</f>
        <v>14.851536111373623</v>
      </c>
      <c r="BN14" s="94">
        <f>求节点(基础状态预期!$C$107:$C$145,基础状态预期!P$107:P$145,战法实力!$V14)</f>
        <v>0</v>
      </c>
      <c r="BP14" s="94">
        <v>10</v>
      </c>
      <c r="BQ14" s="94">
        <f>求节点(基础状态预期!$C$152:$C$190,基础状态预期!M$152:M$190,战法实力!$V14)</f>
        <v>13.85847631520825</v>
      </c>
      <c r="BR14" s="94">
        <f>求节点(基础状态预期!$C$152:$C$190,基础状态预期!N$152:N$190,战法实力!$V14)</f>
        <v>9.9973682782739033</v>
      </c>
      <c r="BS14" s="94">
        <f>求节点(基础状态预期!$C$152:$C$190,基础状态预期!O$152:O$190,战法实力!$V14)</f>
        <v>14.996052417410857</v>
      </c>
      <c r="BT14" s="94">
        <f>求节点(基础状态预期!$C$152:$C$190,基础状态预期!P$152:P$190,战法实力!$V14)</f>
        <v>0</v>
      </c>
      <c r="BV14" s="94">
        <v>10</v>
      </c>
      <c r="BW14" s="94">
        <f>求节点(基础状态预期!$C$197:$C$235,基础状态预期!M$197:M$235,战法实力!$V14)</f>
        <v>15.59005870392134</v>
      </c>
      <c r="BX14" s="94">
        <f>求节点(基础状态预期!$C$197:$C$235,基础状态预期!N$197:N$235,战法实力!$V14)</f>
        <v>9.9596930724067505</v>
      </c>
      <c r="BY14" s="94">
        <f>求节点(基础状态预期!$C$197:$C$235,基础状态预期!O$197:O$235,战法实力!$V14)</f>
        <v>14.939539608610128</v>
      </c>
      <c r="BZ14" s="94">
        <f>求节点(基础状态预期!$C$197:$C$235,基础状态预期!P$197:P$235,战法实力!$V14)</f>
        <v>0</v>
      </c>
      <c r="CD14" s="94">
        <v>10</v>
      </c>
      <c r="CE14" s="94">
        <f>求节点($E$5:$E$39,F$5:F$39,AY14)*W14</f>
        <v>33358.094468314819</v>
      </c>
      <c r="CF14" s="94">
        <f>求节点($E$5:$E$39,G$5:G$39,AZ14)*X14</f>
        <v>60000</v>
      </c>
      <c r="CG14" s="94">
        <f>求节点($E$5:$E$39,H$5:H$39,BA14)*Y14</f>
        <v>120000</v>
      </c>
      <c r="CH14" s="94">
        <f>求节点($E$5:$E$39,I$5:I$39,BB14)*Z14</f>
        <v>0</v>
      </c>
      <c r="CI14" s="94">
        <f t="shared" si="5"/>
        <v>213358.09446831481</v>
      </c>
      <c r="CK14" s="94">
        <f>求节点($E$5:$E$39,F$5:F$39,BE14)*AB14</f>
        <v>38350.953108175258</v>
      </c>
      <c r="CL14" s="94">
        <f>求节点($E$5:$E$39,G$5:G$39,BF14)*AC14</f>
        <v>80415.542906120303</v>
      </c>
      <c r="CM14" s="94">
        <f>求节点($E$5:$E$39,H$5:H$39,BG14)*AD14</f>
        <v>240997.30297468876</v>
      </c>
      <c r="CN14" s="94">
        <f>求节点($E$5:$E$39,I$5:I$39,BH14)*AE14</f>
        <v>0</v>
      </c>
      <c r="CO14" s="94">
        <f t="shared" si="6"/>
        <v>359763.79898898432</v>
      </c>
      <c r="CQ14" s="94">
        <f>求节点($E$5:$E$39,F$5:F$39,BK14)*AG14</f>
        <v>49007.521309420277</v>
      </c>
      <c r="CR14" s="94">
        <f>求节点($E$5:$E$39,G$5:G$39,BL14)*AH14</f>
        <v>98030.27771885987</v>
      </c>
      <c r="CS14" s="94">
        <f>求节点($E$5:$E$39,H$5:H$39,BM14)*AI14</f>
        <v>235272.66652526372</v>
      </c>
      <c r="CT14" s="94">
        <f>求节点($E$5:$E$39,I$5:I$39,BN14)*AJ14</f>
        <v>0</v>
      </c>
      <c r="CU14" s="94">
        <f t="shared" si="7"/>
        <v>382310.46555354388</v>
      </c>
      <c r="CW14" s="94">
        <f>求节点($E$5:$E$39,F$5:F$39,BQ14)*AL14</f>
        <v>69274.14574943659</v>
      </c>
      <c r="CX14" s="94">
        <f>求节点($E$5:$E$39,G$5:G$39,BR14)*AM14</f>
        <v>179905.27048458718</v>
      </c>
      <c r="CY14" s="94">
        <f>求节点($E$5:$E$39,H$5:H$39,BS14)*AN14</f>
        <v>479747.38795889914</v>
      </c>
      <c r="CZ14" s="94">
        <f>求节点($E$5:$E$39,I$5:I$39,BT14)*AO14</f>
        <v>0</v>
      </c>
      <c r="DA14" s="94">
        <f t="shared" si="8"/>
        <v>728926.80419292289</v>
      </c>
      <c r="DC14" s="94">
        <f>求节点($E$5:$E$39,F$5:F$39,BW14)*AQ14</f>
        <v>77636.09983592997</v>
      </c>
      <c r="DD14" s="94">
        <f>求节点($E$5:$E$39,G$5:G$39,BX14)*AR14</f>
        <v>238069.16663171284</v>
      </c>
      <c r="DE14" s="94">
        <f>求节点($E$5:$E$39,H$5:H$39,BY14)*AS14</f>
        <v>595172.91657928226</v>
      </c>
      <c r="DF14" s="94">
        <f>求节点($E$5:$E$39,I$5:I$39,BZ14)*AT14</f>
        <v>0</v>
      </c>
      <c r="DG14" s="94">
        <f t="shared" si="9"/>
        <v>910878.18304692511</v>
      </c>
    </row>
    <row r="15" spans="2:111" x14ac:dyDescent="0.15">
      <c r="E15" s="94">
        <v>11</v>
      </c>
      <c r="F15" s="96">
        <v>11000</v>
      </c>
      <c r="G15" s="96">
        <v>22000</v>
      </c>
      <c r="H15" s="96">
        <v>88000</v>
      </c>
      <c r="I15" s="96">
        <v>275000</v>
      </c>
      <c r="L15" s="94">
        <v>11</v>
      </c>
      <c r="M15" s="94">
        <f t="shared" si="0"/>
        <v>250151.81550715683</v>
      </c>
      <c r="N15" s="94">
        <f t="shared" si="1"/>
        <v>397429.0087697251</v>
      </c>
      <c r="O15" s="94">
        <f t="shared" si="2"/>
        <v>439070.22480708652</v>
      </c>
      <c r="P15" s="94">
        <f t="shared" si="3"/>
        <v>815919.51441707264</v>
      </c>
      <c r="Q15" s="94">
        <f t="shared" si="4"/>
        <v>1056800.9694487774</v>
      </c>
      <c r="V15" s="94">
        <v>11</v>
      </c>
      <c r="W15" s="94">
        <f>求节点(基础状态预期!$C$17:$C$55,基础状态预期!E$17:E$55,战法实力!$V15)</f>
        <v>5</v>
      </c>
      <c r="X15" s="94">
        <f>求节点(基础状态预期!$C$17:$C$55,基础状态预期!F$17:F$55,战法实力!$V15)</f>
        <v>3.5</v>
      </c>
      <c r="Y15" s="94">
        <f>求节点(基础状态预期!$C$17:$C$55,基础状态预期!G$17:G$55,战法实力!$V15)</f>
        <v>1.2</v>
      </c>
      <c r="Z15" s="94">
        <f>求节点(基础状态预期!$C$17:$C$55,基础状态预期!H$17:H$55,战法实力!$V15)</f>
        <v>0</v>
      </c>
      <c r="AB15" s="94">
        <f>求节点(基础状态预期!$C$62:$C$100,基础状态预期!E$62:E$100,战法实力!$V15)</f>
        <v>5</v>
      </c>
      <c r="AC15" s="94">
        <f>求节点(基础状态预期!$C$62:$C$100,基础状态预期!F$62:F$100,战法实力!$V15)</f>
        <v>4.5305870349158388</v>
      </c>
      <c r="AD15" s="94">
        <f>求节点(基础状态预期!$C$62:$C$100,基础状态预期!G$62:G$100,战法实力!$V15)</f>
        <v>2.2122348139663357</v>
      </c>
      <c r="AE15" s="94">
        <f>求节点(基础状态预期!$C$62:$C$100,基础状态预期!H$62:H$100,战法实力!$V15)</f>
        <v>0</v>
      </c>
      <c r="AG15" s="94">
        <f>求节点(基础状态预期!$C$107:$C$145,基础状态预期!E$107:E$145,战法实力!$V15)</f>
        <v>5</v>
      </c>
      <c r="AH15" s="94">
        <f>求节点(基础状态预期!$C$107:$C$145,基础状态预期!F$107:F$145,战法实力!$V15)</f>
        <v>5.6494939513974307</v>
      </c>
      <c r="AI15" s="94">
        <f>求节点(基础状态预期!$C$107:$C$145,基础状态预期!G$107:G$145,战法实力!$V15)</f>
        <v>2.2783545505988987</v>
      </c>
      <c r="AJ15" s="94">
        <f>求节点(基础状态预期!$C$107:$C$145,基础状态预期!H$107:H$145,战法实力!$V15)</f>
        <v>0</v>
      </c>
      <c r="AL15" s="94">
        <f>求节点(基础状态预期!$C$152:$C$190,基础状态预期!E$152:E$190,战法实力!$V15)</f>
        <v>5</v>
      </c>
      <c r="AM15" s="94">
        <f>求节点(基础状态预期!$C$152:$C$190,基础状态预期!F$152:F$190,战法实力!$V15)</f>
        <v>9.7405601758798461</v>
      </c>
      <c r="AN15" s="94">
        <f>求节点(基础状态预期!$C$152:$C$190,基础状态预期!G$152:G$190,战法实力!$V15)</f>
        <v>4.5289715541998898</v>
      </c>
      <c r="AO15" s="94">
        <f>求节点(基础状态预期!$C$152:$C$190,基础状态预期!H$152:H$190,战法实力!$V15)</f>
        <v>0</v>
      </c>
      <c r="AQ15" s="94">
        <f>求节点(基础状态预期!$C$197:$C$235,基础状态预期!E$197:E$235,战法实力!$V15)</f>
        <v>5</v>
      </c>
      <c r="AR15" s="94">
        <f>求节点(基础状态预期!$C$197:$C$235,基础状态预期!F$197:F$235,战法实力!$V15)</f>
        <v>12.415004254663604</v>
      </c>
      <c r="AS15" s="94">
        <f>求节点(基础状态预期!$C$197:$C$235,基础状态预期!G$197:G$235,战法实力!$V15)</f>
        <v>5.9337595729931074</v>
      </c>
      <c r="AT15" s="94">
        <f>求节点(基础状态预期!$C$197:$C$235,基础状态预期!H$197:H$235,战法实力!$V15)</f>
        <v>0</v>
      </c>
      <c r="AX15" s="94">
        <v>11</v>
      </c>
      <c r="AY15" s="94">
        <f>求节点(基础状态预期!$C$17:$C$55,基础状态预期!M$17:M$55,战法实力!$V15)</f>
        <v>7.2303631014313643</v>
      </c>
      <c r="AZ15" s="94">
        <f>求节点(基础状态预期!$C$17:$C$55,基础状态预期!N$17:N$55,战法实力!$V15)</f>
        <v>10</v>
      </c>
      <c r="BA15" s="94">
        <f>求节点(基础状态预期!$C$17:$C$55,基础状态预期!O$17:O$55,战法实力!$V15)</f>
        <v>15</v>
      </c>
      <c r="BB15" s="94">
        <f>求节点(基础状态预期!$C$17:$C$55,基础状态预期!P$17:P$55,战法实力!$V15)</f>
        <v>0</v>
      </c>
      <c r="BD15" s="94">
        <v>11</v>
      </c>
      <c r="BE15" s="94">
        <f>求节点(基础状态预期!$C$62:$C$100,基础状态预期!M$62:M$100,战法实力!$V15)</f>
        <v>8.2698180790896032</v>
      </c>
      <c r="BF15" s="94">
        <f>求节点(基础状态预期!$C$62:$C$100,基础状态预期!N$62:N$100,战法实力!$V15)</f>
        <v>10</v>
      </c>
      <c r="BG15" s="94">
        <f>求节点(基础状态预期!$C$62:$C$100,基础状态预期!O$62:O$100,战法实力!$V15)</f>
        <v>15</v>
      </c>
      <c r="BH15" s="94">
        <f>求节点(基础状态预期!$C$62:$C$100,基础状态预期!P$62:P$100,战法实力!$V15)</f>
        <v>0</v>
      </c>
      <c r="BJ15" s="94">
        <v>11</v>
      </c>
      <c r="BK15" s="94">
        <f>求节点(基础状态预期!$C$107:$C$145,基础状态预期!M$107:M$145,战法实力!$V15)</f>
        <v>10.535559941454</v>
      </c>
      <c r="BL15" s="94">
        <f>求节点(基础状态预期!$C$107:$C$145,基础状态预期!N$107:N$145,战法实力!$V15)</f>
        <v>10</v>
      </c>
      <c r="BM15" s="94">
        <f>求节点(基础状态预期!$C$107:$C$145,基础状态预期!O$107:O$145,战法实力!$V15)</f>
        <v>15</v>
      </c>
      <c r="BN15" s="94">
        <f>求节点(基础状态预期!$C$107:$C$145,基础状态预期!P$107:P$145,战法实力!$V15)</f>
        <v>0</v>
      </c>
      <c r="BP15" s="94">
        <v>11</v>
      </c>
      <c r="BQ15" s="94">
        <f>求节点(基础状态预期!$C$152:$C$190,基础状态预期!M$152:M$190,战法实力!$V15)</f>
        <v>14.579507449225705</v>
      </c>
      <c r="BR15" s="94">
        <f>求节点(基础状态预期!$C$152:$C$190,基础状态预期!N$152:N$190,战法实力!$V15)</f>
        <v>10.243014111297395</v>
      </c>
      <c r="BS15" s="94">
        <f>求节点(基础状态预期!$C$152:$C$190,基础状态预期!O$152:O$190,战法实力!$V15)</f>
        <v>15</v>
      </c>
      <c r="BT15" s="94">
        <f>求节点(基础状态预期!$C$152:$C$190,基础状态预期!P$152:P$190,战法实力!$V15)</f>
        <v>0</v>
      </c>
      <c r="BV15" s="94">
        <v>11</v>
      </c>
      <c r="BW15" s="94">
        <f>求节点(基础状态预期!$C$197:$C$235,基础状态预期!M$197:M$235,战法实力!$V15)</f>
        <v>16.465167321196798</v>
      </c>
      <c r="BX15" s="94">
        <f>求节点(基础状态预期!$C$197:$C$235,基础状态预期!N$197:N$235,战法实力!$V15)</f>
        <v>10.568823767621454</v>
      </c>
      <c r="BY15" s="94">
        <f>求节点(基础状态预期!$C$197:$C$235,基础状态预期!O$197:O$235,战法实力!$V15)</f>
        <v>15</v>
      </c>
      <c r="BZ15" s="94">
        <f>求节点(基础状态预期!$C$197:$C$235,基础状态预期!P$197:P$235,战法实力!$V15)</f>
        <v>0</v>
      </c>
      <c r="CD15" s="94">
        <v>11</v>
      </c>
      <c r="CE15" s="94">
        <f>求节点($E$5:$E$39,F$5:F$39,AY15)*W15</f>
        <v>36151.815507156818</v>
      </c>
      <c r="CF15" s="94">
        <f>求节点($E$5:$E$39,G$5:G$39,AZ15)*X15</f>
        <v>70000</v>
      </c>
      <c r="CG15" s="94">
        <f>求节点($E$5:$E$39,H$5:H$39,BA15)*Y15</f>
        <v>144000</v>
      </c>
      <c r="CH15" s="94">
        <f>求节点($E$5:$E$39,I$5:I$39,BB15)*Z15</f>
        <v>0</v>
      </c>
      <c r="CI15" s="94">
        <f t="shared" si="5"/>
        <v>250151.81550715683</v>
      </c>
      <c r="CK15" s="94">
        <f>求节点($E$5:$E$39,F$5:F$39,BE15)*AB15</f>
        <v>41349.090395448016</v>
      </c>
      <c r="CL15" s="94">
        <f>求节点($E$5:$E$39,G$5:G$39,BF15)*AC15</f>
        <v>90611.740698316775</v>
      </c>
      <c r="CM15" s="94">
        <f>求节点($E$5:$E$39,H$5:H$39,BG15)*AD15</f>
        <v>265468.17767596029</v>
      </c>
      <c r="CN15" s="94">
        <f>求节点($E$5:$E$39,I$5:I$39,BH15)*AE15</f>
        <v>0</v>
      </c>
      <c r="CO15" s="94">
        <f t="shared" si="6"/>
        <v>397429.0087697251</v>
      </c>
      <c r="CQ15" s="94">
        <f>求节点($E$5:$E$39,F$5:F$39,BK15)*AG15</f>
        <v>52677.799707270009</v>
      </c>
      <c r="CR15" s="94">
        <f>求节点($E$5:$E$39,G$5:G$39,BL15)*AH15</f>
        <v>112989.87902794861</v>
      </c>
      <c r="CS15" s="94">
        <f>求节点($E$5:$E$39,H$5:H$39,BM15)*AI15</f>
        <v>273402.54607186787</v>
      </c>
      <c r="CT15" s="94">
        <f>求节点($E$5:$E$39,I$5:I$39,BN15)*AJ15</f>
        <v>0</v>
      </c>
      <c r="CU15" s="94">
        <f t="shared" si="7"/>
        <v>439070.22480708652</v>
      </c>
      <c r="CW15" s="94">
        <f>求节点($E$5:$E$39,F$5:F$39,BQ15)*AL15</f>
        <v>72897.537246128515</v>
      </c>
      <c r="CX15" s="94">
        <f>求节点($E$5:$E$39,G$5:G$39,BR15)*AM15</f>
        <v>199545.39066695739</v>
      </c>
      <c r="CY15" s="94">
        <f>求节点($E$5:$E$39,H$5:H$39,BS15)*AN15</f>
        <v>543476.58650398673</v>
      </c>
      <c r="CZ15" s="94">
        <f>求节点($E$5:$E$39,I$5:I$39,BT15)*AO15</f>
        <v>0</v>
      </c>
      <c r="DA15" s="94">
        <f t="shared" si="8"/>
        <v>815919.51441707264</v>
      </c>
      <c r="DC15" s="94">
        <f>求节点($E$5:$E$39,F$5:F$39,BW15)*AQ15</f>
        <v>82325.83660598399</v>
      </c>
      <c r="DD15" s="94">
        <f>求节点($E$5:$E$39,G$5:G$39,BX15)*AR15</f>
        <v>262423.98408362037</v>
      </c>
      <c r="DE15" s="94">
        <f>求节点($E$5:$E$39,H$5:H$39,BY15)*AS15</f>
        <v>712051.14875917288</v>
      </c>
      <c r="DF15" s="94">
        <f>求节点($E$5:$E$39,I$5:I$39,BZ15)*AT15</f>
        <v>0</v>
      </c>
      <c r="DG15" s="94">
        <f t="shared" si="9"/>
        <v>1056800.9694487774</v>
      </c>
    </row>
    <row r="16" spans="2:111" x14ac:dyDescent="0.15">
      <c r="E16" s="94">
        <v>12</v>
      </c>
      <c r="F16" s="96">
        <v>12000</v>
      </c>
      <c r="G16" s="96">
        <v>24000</v>
      </c>
      <c r="H16" s="96">
        <v>96000</v>
      </c>
      <c r="I16" s="96">
        <v>300000</v>
      </c>
      <c r="L16" s="94">
        <v>12</v>
      </c>
      <c r="M16" s="94">
        <f t="shared" si="0"/>
        <v>286945.53654599882</v>
      </c>
      <c r="N16" s="94">
        <f t="shared" si="1"/>
        <v>435094.21855046577</v>
      </c>
      <c r="O16" s="94">
        <f t="shared" si="2"/>
        <v>493599.23097263731</v>
      </c>
      <c r="P16" s="94">
        <f t="shared" si="3"/>
        <v>903479.7176661368</v>
      </c>
      <c r="Q16" s="94">
        <f t="shared" si="4"/>
        <v>1202184.0091041876</v>
      </c>
      <c r="V16" s="94">
        <v>12</v>
      </c>
      <c r="W16" s="94">
        <f>求节点(基础状态预期!$C$17:$C$55,基础状态预期!E$17:E$55,战法实力!$V16)</f>
        <v>5</v>
      </c>
      <c r="X16" s="94">
        <f>求节点(基础状态预期!$C$17:$C$55,基础状态预期!F$17:F$55,战法实力!$V16)</f>
        <v>4</v>
      </c>
      <c r="Y16" s="94">
        <f>求节点(基础状态预期!$C$17:$C$55,基础状态预期!G$17:G$55,战法实力!$V16)</f>
        <v>1.4</v>
      </c>
      <c r="Z16" s="94">
        <f>求节点(基础状态预期!$C$17:$C$55,基础状态预期!H$17:H$55,战法实力!$V16)</f>
        <v>0</v>
      </c>
      <c r="AB16" s="94">
        <f>求节点(基础状态预期!$C$62:$C$100,基础状态预期!E$62:E$100,战法实力!$V16)</f>
        <v>5</v>
      </c>
      <c r="AC16" s="94">
        <f>求节点(基础状态预期!$C$62:$C$100,基础状态预期!F$62:F$100,战法实力!$V16)</f>
        <v>5.0403969245256617</v>
      </c>
      <c r="AD16" s="94">
        <f>求节点(基础状态预期!$C$62:$C$100,基础状态预期!G$62:G$100,战法实力!$V16)</f>
        <v>2.4161587698102647</v>
      </c>
      <c r="AE16" s="94">
        <f>求节点(基础状态预期!$C$62:$C$100,基础状态预期!H$62:H$100,战法实力!$V16)</f>
        <v>0</v>
      </c>
      <c r="AG16" s="94">
        <f>求节点(基础状态预期!$C$107:$C$145,基础状态预期!E$107:E$145,战法实力!$V16)</f>
        <v>5</v>
      </c>
      <c r="AH16" s="94">
        <f>求节点(基础状态预期!$C$107:$C$145,基础状态预期!F$107:F$145,战法实力!$V16)</f>
        <v>6.3711261081239456</v>
      </c>
      <c r="AI16" s="94">
        <f>求节点(基础状态预期!$C$107:$C$145,基础状态预期!G$107:G$145,战法实力!$V16)</f>
        <v>2.5876254749102623</v>
      </c>
      <c r="AJ16" s="94">
        <f>求节点(基础状态预期!$C$107:$C$145,基础状态预期!H$107:H$145,战法实力!$V16)</f>
        <v>0</v>
      </c>
      <c r="AL16" s="94">
        <f>求节点(基础状态预期!$C$152:$C$190,基础状态预期!E$152:E$190,战法实力!$V16)</f>
        <v>5</v>
      </c>
      <c r="AM16" s="94">
        <f>求节点(基础状态预期!$C$152:$C$190,基础状态预期!F$152:F$190,战法实力!$V16)</f>
        <v>10.483074958442998</v>
      </c>
      <c r="AN16" s="94">
        <f>求节点(基础状态预期!$C$152:$C$190,基础状态预期!G$152:G$190,战法实力!$V16)</f>
        <v>5.0593392560307127</v>
      </c>
      <c r="AO16" s="94">
        <f>求节点(基础状态预期!$C$152:$C$190,基础状态预期!H$152:H$190,战法实力!$V16)</f>
        <v>0</v>
      </c>
      <c r="AQ16" s="94">
        <f>求节点(基础状态预期!$C$197:$C$235,基础状态预期!E$197:E$235,战法实力!$V16)</f>
        <v>5</v>
      </c>
      <c r="AR16" s="94">
        <f>求节点(基础状态预期!$C$197:$C$235,基础状态预期!F$197:F$235,战法实力!$V16)</f>
        <v>12.847512124411216</v>
      </c>
      <c r="AS16" s="94">
        <f>求节点(基础状态预期!$C$197:$C$235,基础状态预期!G$197:G$235,战法实力!$V16)</f>
        <v>6.9069022799252338</v>
      </c>
      <c r="AT16" s="94">
        <f>求节点(基础状态预期!$C$197:$C$235,基础状态预期!H$197:H$235,战法实力!$V16)</f>
        <v>0</v>
      </c>
      <c r="AX16" s="94">
        <v>12</v>
      </c>
      <c r="AY16" s="94">
        <f>求节点(基础状态预期!$C$17:$C$55,基础状态预期!M$17:M$55,战法实力!$V16)</f>
        <v>7.7891073091997649</v>
      </c>
      <c r="AZ16" s="94">
        <f>求节点(基础状态预期!$C$17:$C$55,基础状态预期!N$17:N$55,战法实力!$V16)</f>
        <v>10</v>
      </c>
      <c r="BA16" s="94">
        <f>求节点(基础状态预期!$C$17:$C$55,基础状态预期!O$17:O$55,战法实力!$V16)</f>
        <v>15</v>
      </c>
      <c r="BB16" s="94">
        <f>求节点(基础状态预期!$C$17:$C$55,基础状态预期!P$17:P$55,战法实力!$V16)</f>
        <v>0</v>
      </c>
      <c r="BD16" s="94">
        <v>12</v>
      </c>
      <c r="BE16" s="94">
        <f>求节点(基础状态预期!$C$62:$C$100,基础状态预期!M$62:M$100,战法实力!$V16)</f>
        <v>8.8694455365441538</v>
      </c>
      <c r="BF16" s="94">
        <f>求节点(基础状态预期!$C$62:$C$100,基础状态预期!N$62:N$100,战法实力!$V16)</f>
        <v>10</v>
      </c>
      <c r="BG16" s="94">
        <f>求节点(基础状态预期!$C$62:$C$100,基础状态预期!O$62:O$100,战法实力!$V16)</f>
        <v>15</v>
      </c>
      <c r="BH16" s="94">
        <f>求节点(基础状态预期!$C$62:$C$100,基础状态预期!P$62:P$100,战法实力!$V16)</f>
        <v>0</v>
      </c>
      <c r="BJ16" s="94">
        <v>12</v>
      </c>
      <c r="BK16" s="94">
        <f>求节点(基础状态预期!$C$107:$C$145,基础状态预期!M$107:M$145,战法实力!$V16)</f>
        <v>11.132330364185382</v>
      </c>
      <c r="BL16" s="94">
        <f>求节点(基础状态预期!$C$107:$C$145,基础状态预期!N$107:N$145,战法实力!$V16)</f>
        <v>10</v>
      </c>
      <c r="BM16" s="94">
        <f>求节点(基础状态预期!$C$107:$C$145,基础状态预期!O$107:O$145,战法实力!$V16)</f>
        <v>15</v>
      </c>
      <c r="BN16" s="94">
        <f>求节点(基础状态预期!$C$107:$C$145,基础状态预期!P$107:P$145,战法实力!$V16)</f>
        <v>0</v>
      </c>
      <c r="BP16" s="94">
        <v>12</v>
      </c>
      <c r="BQ16" s="94">
        <f>求节点(基础状态预期!$C$152:$C$190,基础状态预期!M$152:M$190,战法实力!$V16)</f>
        <v>15.298783891576615</v>
      </c>
      <c r="BR16" s="94">
        <f>求节点(基础状态预期!$C$152:$C$190,基础状态预期!N$152:N$190,战法实力!$V16)</f>
        <v>10.486669624902866</v>
      </c>
      <c r="BS16" s="94">
        <f>求节点(基础状态预期!$C$152:$C$190,基础状态预期!O$152:O$190,战法实力!$V16)</f>
        <v>15</v>
      </c>
      <c r="BT16" s="94">
        <f>求节点(基础状态预期!$C$152:$C$190,基础状态预期!P$152:P$190,战法实力!$V16)</f>
        <v>0</v>
      </c>
      <c r="BV16" s="94">
        <v>12</v>
      </c>
      <c r="BW16" s="94">
        <f>求节点(基础状态预期!$C$197:$C$235,基础状态预期!M$197:M$235,战法实力!$V16)</f>
        <v>17.311431235939583</v>
      </c>
      <c r="BX16" s="94">
        <f>求节点(基础状态预期!$C$197:$C$235,基础状态预期!N$197:N$235,战法实力!$V16)</f>
        <v>11.16163878874741</v>
      </c>
      <c r="BY16" s="94">
        <f>求节点(基础状态预期!$C$197:$C$235,基础状态预期!O$197:O$235,战法实力!$V16)</f>
        <v>15</v>
      </c>
      <c r="BZ16" s="94">
        <f>求节点(基础状态预期!$C$197:$C$235,基础状态预期!P$197:P$235,战法实力!$V16)</f>
        <v>0</v>
      </c>
      <c r="CD16" s="94">
        <v>12</v>
      </c>
      <c r="CE16" s="94">
        <f>求节点($E$5:$E$39,F$5:F$39,AY16)*W16</f>
        <v>38945.536545998824</v>
      </c>
      <c r="CF16" s="94">
        <f>求节点($E$5:$E$39,G$5:G$39,AZ16)*X16</f>
        <v>80000</v>
      </c>
      <c r="CG16" s="94">
        <f>求节点($E$5:$E$39,H$5:H$39,BA16)*Y16</f>
        <v>168000</v>
      </c>
      <c r="CH16" s="94">
        <f>求节点($E$5:$E$39,I$5:I$39,BB16)*Z16</f>
        <v>0</v>
      </c>
      <c r="CI16" s="94">
        <f t="shared" si="5"/>
        <v>286945.53654599882</v>
      </c>
      <c r="CK16" s="94">
        <f>求节点($E$5:$E$39,F$5:F$39,BE16)*AB16</f>
        <v>44347.227682720768</v>
      </c>
      <c r="CL16" s="94">
        <f>求节点($E$5:$E$39,G$5:G$39,BF16)*AC16</f>
        <v>100807.93849051323</v>
      </c>
      <c r="CM16" s="94">
        <f>求节点($E$5:$E$39,H$5:H$39,BG16)*AD16</f>
        <v>289939.05237723177</v>
      </c>
      <c r="CN16" s="94">
        <f>求节点($E$5:$E$39,I$5:I$39,BH16)*AE16</f>
        <v>0</v>
      </c>
      <c r="CO16" s="94">
        <f t="shared" si="6"/>
        <v>435094.21855046577</v>
      </c>
      <c r="CQ16" s="94">
        <f>求节点($E$5:$E$39,F$5:F$39,BK16)*AG16</f>
        <v>55661.651820926912</v>
      </c>
      <c r="CR16" s="94">
        <f>求节点($E$5:$E$39,G$5:G$39,BL16)*AH16</f>
        <v>127422.52216247891</v>
      </c>
      <c r="CS16" s="94">
        <f>求节点($E$5:$E$39,H$5:H$39,BM16)*AI16</f>
        <v>310515.0569892315</v>
      </c>
      <c r="CT16" s="94">
        <f>求节点($E$5:$E$39,I$5:I$39,BN16)*AJ16</f>
        <v>0</v>
      </c>
      <c r="CU16" s="94">
        <f t="shared" si="7"/>
        <v>493599.23097263731</v>
      </c>
      <c r="CW16" s="94">
        <f>求节点($E$5:$E$39,F$5:F$39,BQ16)*AL16</f>
        <v>76493.919457883079</v>
      </c>
      <c r="CX16" s="94">
        <f>求节点($E$5:$E$39,G$5:G$39,BR16)*AM16</f>
        <v>219865.08748456812</v>
      </c>
      <c r="CY16" s="94">
        <f>求节点($E$5:$E$39,H$5:H$39,BS16)*AN16</f>
        <v>607120.71072368557</v>
      </c>
      <c r="CZ16" s="94">
        <f>求节点($E$5:$E$39,I$5:I$39,BT16)*AO16</f>
        <v>0</v>
      </c>
      <c r="DA16" s="94">
        <f t="shared" si="8"/>
        <v>903479.7176661368</v>
      </c>
      <c r="DC16" s="94">
        <f>求节点($E$5:$E$39,F$5:F$39,BW16)*AQ16</f>
        <v>86557.156179697922</v>
      </c>
      <c r="DD16" s="94">
        <f>求节点($E$5:$E$39,G$5:G$39,BX16)*AR16</f>
        <v>286798.57933346176</v>
      </c>
      <c r="DE16" s="94">
        <f>求节点($E$5:$E$39,H$5:H$39,BY16)*AS16</f>
        <v>828828.27359102806</v>
      </c>
      <c r="DF16" s="94">
        <f>求节点($E$5:$E$39,I$5:I$39,BZ16)*AT16</f>
        <v>0</v>
      </c>
      <c r="DG16" s="94">
        <f t="shared" si="9"/>
        <v>1202184.0091041876</v>
      </c>
    </row>
    <row r="17" spans="5:111" x14ac:dyDescent="0.15">
      <c r="E17" s="94">
        <v>13</v>
      </c>
      <c r="F17" s="96">
        <v>13000</v>
      </c>
      <c r="G17" s="96">
        <v>26000</v>
      </c>
      <c r="H17" s="96">
        <v>104000</v>
      </c>
      <c r="I17" s="96">
        <v>325000</v>
      </c>
      <c r="L17" s="94">
        <v>13</v>
      </c>
      <c r="M17" s="94">
        <f t="shared" si="0"/>
        <v>323739.25758484082</v>
      </c>
      <c r="N17" s="94">
        <f t="shared" si="1"/>
        <v>472759.42833120655</v>
      </c>
      <c r="O17" s="94">
        <f t="shared" si="2"/>
        <v>548128.23713818821</v>
      </c>
      <c r="P17" s="94">
        <f t="shared" si="3"/>
        <v>991763.59219802101</v>
      </c>
      <c r="Q17" s="94">
        <f t="shared" si="4"/>
        <v>1348592.6374073646</v>
      </c>
      <c r="V17" s="94">
        <v>13</v>
      </c>
      <c r="W17" s="94">
        <f>求节点(基础状态预期!$C$17:$C$55,基础状态预期!E$17:E$55,战法实力!$V17)</f>
        <v>5</v>
      </c>
      <c r="X17" s="94">
        <f>求节点(基础状态预期!$C$17:$C$55,基础状态预期!F$17:F$55,战法实力!$V17)</f>
        <v>4.5</v>
      </c>
      <c r="Y17" s="94">
        <f>求节点(基础状态预期!$C$17:$C$55,基础状态预期!G$17:G$55,战法实力!$V17)</f>
        <v>1.6</v>
      </c>
      <c r="Z17" s="94">
        <f>求节点(基础状态预期!$C$17:$C$55,基础状态预期!H$17:H$55,战法实力!$V17)</f>
        <v>0</v>
      </c>
      <c r="AB17" s="94">
        <f>求节点(基础状态预期!$C$62:$C$100,基础状态预期!E$62:E$100,战法实力!$V17)</f>
        <v>5</v>
      </c>
      <c r="AC17" s="94">
        <f>求节点(基础状态预期!$C$62:$C$100,基础状态预期!F$62:F$100,战法实力!$V17)</f>
        <v>5.5502068141354854</v>
      </c>
      <c r="AD17" s="94">
        <f>求节点(基础状态预期!$C$62:$C$100,基础状态预期!G$62:G$100,战法实力!$V17)</f>
        <v>2.6200827256541941</v>
      </c>
      <c r="AE17" s="94">
        <f>求节点(基础状态预期!$C$62:$C$100,基础状态预期!H$62:H$100,战法实力!$V17)</f>
        <v>0</v>
      </c>
      <c r="AG17" s="94">
        <f>求节点(基础状态预期!$C$107:$C$145,基础状态预期!E$107:E$145,战法实力!$V17)</f>
        <v>5</v>
      </c>
      <c r="AH17" s="94">
        <f>求节点(基础状态预期!$C$107:$C$145,基础状态预期!F$107:F$145,战法实力!$V17)</f>
        <v>7.0927582648504606</v>
      </c>
      <c r="AI17" s="94">
        <f>求节点(基础状态预期!$C$107:$C$145,基础状态预期!G$107:G$145,战法实力!$V17)</f>
        <v>2.8968963992216259</v>
      </c>
      <c r="AJ17" s="94">
        <f>求节点(基础状态预期!$C$107:$C$145,基础状态预期!H$107:H$145,战法实力!$V17)</f>
        <v>0</v>
      </c>
      <c r="AL17" s="94">
        <f>求节点(基础状态预期!$C$152:$C$190,基础状态预期!E$152:E$190,战法实力!$V17)</f>
        <v>5</v>
      </c>
      <c r="AM17" s="94">
        <f>求节点(基础状态预期!$C$152:$C$190,基础状态预期!F$152:F$190,战法实力!$V17)</f>
        <v>11.225589741006148</v>
      </c>
      <c r="AN17" s="94">
        <f>求节点(基础状态预期!$C$152:$C$190,基础状态预期!G$152:G$190,战法实力!$V17)</f>
        <v>5.5897069578615355</v>
      </c>
      <c r="AO17" s="94">
        <f>求节点(基础状态预期!$C$152:$C$190,基础状态预期!H$152:H$190,战法实力!$V17)</f>
        <v>0</v>
      </c>
      <c r="AQ17" s="94">
        <f>求节点(基础状态预期!$C$197:$C$235,基础状态预期!E$197:E$235,战法实力!$V17)</f>
        <v>5</v>
      </c>
      <c r="AR17" s="94">
        <f>求节点(基础状态预期!$C$197:$C$235,基础状态预期!F$197:F$235,战法实力!$V17)</f>
        <v>13.280019994158826</v>
      </c>
      <c r="AS17" s="94">
        <f>求节点(基础状态预期!$C$197:$C$235,基础状态预期!G$197:G$235,战法实力!$V17)</f>
        <v>7.8800449868573601</v>
      </c>
      <c r="AT17" s="94">
        <f>求节点(基础状态预期!$C$197:$C$235,基础状态预期!H$197:H$235,战法实力!$V17)</f>
        <v>0</v>
      </c>
      <c r="AX17" s="94">
        <v>13</v>
      </c>
      <c r="AY17" s="94">
        <f>求节点(基础状态预期!$C$17:$C$55,基础状态预期!M$17:M$55,战法实力!$V17)</f>
        <v>8.3478515169681646</v>
      </c>
      <c r="AZ17" s="94">
        <f>求节点(基础状态预期!$C$17:$C$55,基础状态预期!N$17:N$55,战法实力!$V17)</f>
        <v>10</v>
      </c>
      <c r="BA17" s="94">
        <f>求节点(基础状态预期!$C$17:$C$55,基础状态预期!O$17:O$55,战法实力!$V17)</f>
        <v>15</v>
      </c>
      <c r="BB17" s="94">
        <f>求节点(基础状态预期!$C$17:$C$55,基础状态预期!P$17:P$55,战法实力!$V17)</f>
        <v>0</v>
      </c>
      <c r="BD17" s="94">
        <v>13</v>
      </c>
      <c r="BE17" s="94">
        <f>求节点(基础状态预期!$C$62:$C$100,基础状态预期!M$62:M$100,战法实力!$V17)</f>
        <v>9.4690729939987044</v>
      </c>
      <c r="BF17" s="94">
        <f>求节点(基础状态预期!$C$62:$C$100,基础状态预期!N$62:N$100,战法实力!$V17)</f>
        <v>10</v>
      </c>
      <c r="BG17" s="94">
        <f>求节点(基础状态预期!$C$62:$C$100,基础状态预期!O$62:O$100,战法实力!$V17)</f>
        <v>15</v>
      </c>
      <c r="BH17" s="94">
        <f>求节点(基础状态预期!$C$62:$C$100,基础状态预期!P$62:P$100,战法实力!$V17)</f>
        <v>0</v>
      </c>
      <c r="BJ17" s="94">
        <v>13</v>
      </c>
      <c r="BK17" s="94">
        <f>求节点(基础状态预期!$C$107:$C$145,基础状态预期!M$107:M$145,战法实力!$V17)</f>
        <v>11.729100786916764</v>
      </c>
      <c r="BL17" s="94">
        <f>求节点(基础状态预期!$C$107:$C$145,基础状态预期!N$107:N$145,战法实力!$V17)</f>
        <v>10</v>
      </c>
      <c r="BM17" s="94">
        <f>求节点(基础状态预期!$C$107:$C$145,基础状态预期!O$107:O$145,战法实力!$V17)</f>
        <v>15</v>
      </c>
      <c r="BN17" s="94">
        <f>求节点(基础状态预期!$C$107:$C$145,基础状态预期!P$107:P$145,战法实力!$V17)</f>
        <v>0</v>
      </c>
      <c r="BP17" s="94">
        <v>13</v>
      </c>
      <c r="BQ17" s="94">
        <f>求节点(基础状态预期!$C$152:$C$190,基础状态预期!M$152:M$190,战法实力!$V17)</f>
        <v>16.018060333927522</v>
      </c>
      <c r="BR17" s="94">
        <f>求节点(基础状态预期!$C$152:$C$190,基础状态预期!N$152:N$190,战法实力!$V17)</f>
        <v>10.730325138508338</v>
      </c>
      <c r="BS17" s="94">
        <f>求节点(基础状态预期!$C$152:$C$190,基础状态预期!O$152:O$190,战法实力!$V17)</f>
        <v>15</v>
      </c>
      <c r="BT17" s="94">
        <f>求节点(基础状态预期!$C$152:$C$190,基础状态预期!P$152:P$190,战法实力!$V17)</f>
        <v>0</v>
      </c>
      <c r="BV17" s="94">
        <v>13</v>
      </c>
      <c r="BW17" s="94">
        <f>求节点(基础状态预期!$C$197:$C$235,基础状态预期!M$197:M$235,战法实力!$V17)</f>
        <v>18.157695150682368</v>
      </c>
      <c r="BX17" s="94">
        <f>求节点(基础状态预期!$C$197:$C$235,基础状态预期!N$197:N$235,战法实力!$V17)</f>
        <v>11.754453809873368</v>
      </c>
      <c r="BY17" s="94">
        <f>求节点(基础状态预期!$C$197:$C$235,基础状态预期!O$197:O$235,战法实力!$V17)</f>
        <v>15</v>
      </c>
      <c r="BZ17" s="94">
        <f>求节点(基础状态预期!$C$197:$C$235,基础状态预期!P$197:P$235,战法实力!$V17)</f>
        <v>0</v>
      </c>
      <c r="CD17" s="94">
        <v>13</v>
      </c>
      <c r="CE17" s="94">
        <f>求节点($E$5:$E$39,F$5:F$39,AY17)*W17</f>
        <v>41739.257584840823</v>
      </c>
      <c r="CF17" s="94">
        <f>求节点($E$5:$E$39,G$5:G$39,AZ17)*X17</f>
        <v>90000</v>
      </c>
      <c r="CG17" s="94">
        <f>求节点($E$5:$E$39,H$5:H$39,BA17)*Y17</f>
        <v>192000</v>
      </c>
      <c r="CH17" s="94">
        <f>求节点($E$5:$E$39,I$5:I$39,BB17)*Z17</f>
        <v>0</v>
      </c>
      <c r="CI17" s="94">
        <f t="shared" si="5"/>
        <v>323739.25758484082</v>
      </c>
      <c r="CK17" s="94">
        <f>求节点($E$5:$E$39,F$5:F$39,BE17)*AB17</f>
        <v>47345.364969993527</v>
      </c>
      <c r="CL17" s="94">
        <f>求节点($E$5:$E$39,G$5:G$39,BF17)*AC17</f>
        <v>111004.1362827097</v>
      </c>
      <c r="CM17" s="94">
        <f>求节点($E$5:$E$39,H$5:H$39,BG17)*AD17</f>
        <v>314409.9270785033</v>
      </c>
      <c r="CN17" s="94">
        <f>求节点($E$5:$E$39,I$5:I$39,BH17)*AE17</f>
        <v>0</v>
      </c>
      <c r="CO17" s="94">
        <f t="shared" si="6"/>
        <v>472759.42833120655</v>
      </c>
      <c r="CQ17" s="94">
        <f>求节点($E$5:$E$39,F$5:F$39,BK17)*AG17</f>
        <v>58645.503934583823</v>
      </c>
      <c r="CR17" s="94">
        <f>求节点($E$5:$E$39,G$5:G$39,BL17)*AH17</f>
        <v>141855.16529700923</v>
      </c>
      <c r="CS17" s="94">
        <f>求节点($E$5:$E$39,H$5:H$39,BM17)*AI17</f>
        <v>347627.56790659513</v>
      </c>
      <c r="CT17" s="94">
        <f>求节点($E$5:$E$39,I$5:I$39,BN17)*AJ17</f>
        <v>0</v>
      </c>
      <c r="CU17" s="94">
        <f t="shared" si="7"/>
        <v>548128.23713818821</v>
      </c>
      <c r="CW17" s="94">
        <f>求节点($E$5:$E$39,F$5:F$39,BQ17)*AL17</f>
        <v>80090.301669637614</v>
      </c>
      <c r="CX17" s="94">
        <f>求节点($E$5:$E$39,G$5:G$39,BR17)*AM17</f>
        <v>240908.45558499917</v>
      </c>
      <c r="CY17" s="94">
        <f>求节点($E$5:$E$39,H$5:H$39,BS17)*AN17</f>
        <v>670764.83494338428</v>
      </c>
      <c r="CZ17" s="94">
        <f>求节点($E$5:$E$39,I$5:I$39,BT17)*AO17</f>
        <v>0</v>
      </c>
      <c r="DA17" s="94">
        <f t="shared" si="8"/>
        <v>991763.59219802101</v>
      </c>
      <c r="DC17" s="94">
        <f>求节点($E$5:$E$39,F$5:F$39,BW17)*AQ17</f>
        <v>90788.47575341184</v>
      </c>
      <c r="DD17" s="94">
        <f>求节点($E$5:$E$39,G$5:G$39,BX17)*AR17</f>
        <v>312198.76323106943</v>
      </c>
      <c r="DE17" s="94">
        <f>求节点($E$5:$E$39,H$5:H$39,BY17)*AS17</f>
        <v>945605.39842288324</v>
      </c>
      <c r="DF17" s="94">
        <f>求节点($E$5:$E$39,I$5:I$39,BZ17)*AT17</f>
        <v>0</v>
      </c>
      <c r="DG17" s="94">
        <f t="shared" si="9"/>
        <v>1348592.6374073646</v>
      </c>
    </row>
    <row r="18" spans="5:111" x14ac:dyDescent="0.15">
      <c r="E18" s="94">
        <v>14</v>
      </c>
      <c r="F18" s="96">
        <v>14000</v>
      </c>
      <c r="G18" s="96">
        <v>28000</v>
      </c>
      <c r="H18" s="96">
        <v>112000</v>
      </c>
      <c r="I18" s="96">
        <v>350000</v>
      </c>
      <c r="L18" s="94">
        <v>14</v>
      </c>
      <c r="M18" s="94">
        <f t="shared" si="0"/>
        <v>360532.97862368287</v>
      </c>
      <c r="N18" s="94">
        <f t="shared" si="1"/>
        <v>510424.63811194728</v>
      </c>
      <c r="O18" s="94">
        <f t="shared" si="2"/>
        <v>602657.243303739</v>
      </c>
      <c r="P18" s="94">
        <f t="shared" si="3"/>
        <v>1080771.1380127259</v>
      </c>
      <c r="Q18" s="94">
        <f t="shared" si="4"/>
        <v>1496026.8543583076</v>
      </c>
      <c r="V18" s="94">
        <v>14</v>
      </c>
      <c r="W18" s="94">
        <f>求节点(基础状态预期!$C$17:$C$55,基础状态预期!E$17:E$55,战法实力!$V18)</f>
        <v>5</v>
      </c>
      <c r="X18" s="94">
        <f>求节点(基础状态预期!$C$17:$C$55,基础状态预期!F$17:F$55,战法实力!$V18)</f>
        <v>5</v>
      </c>
      <c r="Y18" s="94">
        <f>求节点(基础状态预期!$C$17:$C$55,基础状态预期!G$17:G$55,战法实力!$V18)</f>
        <v>1.8</v>
      </c>
      <c r="Z18" s="94">
        <f>求节点(基础状态预期!$C$17:$C$55,基础状态预期!H$17:H$55,战法实力!$V18)</f>
        <v>0</v>
      </c>
      <c r="AB18" s="94">
        <f>求节点(基础状态预期!$C$62:$C$100,基础状态预期!E$62:E$100,战法实力!$V18)</f>
        <v>5</v>
      </c>
      <c r="AC18" s="94">
        <f>求节点(基础状态预期!$C$62:$C$100,基础状态预期!F$62:F$100,战法实力!$V18)</f>
        <v>6.0600167037453083</v>
      </c>
      <c r="AD18" s="94">
        <f>求节点(基础状态预期!$C$62:$C$100,基础状态预期!G$62:G$100,战法实力!$V18)</f>
        <v>2.8240066814981235</v>
      </c>
      <c r="AE18" s="94">
        <f>求节点(基础状态预期!$C$62:$C$100,基础状态预期!H$62:H$100,战法实力!$V18)</f>
        <v>0</v>
      </c>
      <c r="AG18" s="94">
        <f>求节点(基础状态预期!$C$107:$C$145,基础状态预期!E$107:E$145,战法实力!$V18)</f>
        <v>5</v>
      </c>
      <c r="AH18" s="94">
        <f>求节点(基础状态预期!$C$107:$C$145,基础状态预期!F$107:F$145,战法实力!$V18)</f>
        <v>7.8143904215769755</v>
      </c>
      <c r="AI18" s="94">
        <f>求节点(基础状态预期!$C$107:$C$145,基础状态预期!G$107:G$145,战法实力!$V18)</f>
        <v>3.2061673235329895</v>
      </c>
      <c r="AJ18" s="94">
        <f>求节点(基础状态预期!$C$107:$C$145,基础状态预期!H$107:H$145,战法实力!$V18)</f>
        <v>0</v>
      </c>
      <c r="AL18" s="94">
        <f>求节点(基础状态预期!$C$152:$C$190,基础状态预期!E$152:E$190,战法实力!$V18)</f>
        <v>5</v>
      </c>
      <c r="AM18" s="94">
        <f>求节点(基础状态预期!$C$152:$C$190,基础状态预期!F$152:F$190,战法实力!$V18)</f>
        <v>11.9681045235693</v>
      </c>
      <c r="AN18" s="94">
        <f>求节点(基础状态预期!$C$152:$C$190,基础状态预期!G$152:G$190,战法实力!$V18)</f>
        <v>6.1200746596923583</v>
      </c>
      <c r="AO18" s="94">
        <f>求节点(基础状态预期!$C$152:$C$190,基础状态预期!H$152:H$190,战法实力!$V18)</f>
        <v>0</v>
      </c>
      <c r="AQ18" s="94">
        <f>求节点(基础状态预期!$C$197:$C$235,基础状态预期!E$197:E$235,战法实力!$V18)</f>
        <v>5</v>
      </c>
      <c r="AR18" s="94">
        <f>求节点(基础状态预期!$C$197:$C$235,基础状态预期!F$197:F$235,战法实力!$V18)</f>
        <v>13.712527863906438</v>
      </c>
      <c r="AS18" s="94">
        <f>求节点(基础状态预期!$C$197:$C$235,基础状态预期!G$197:G$235,战法实力!$V18)</f>
        <v>8.8531876937894864</v>
      </c>
      <c r="AT18" s="94">
        <f>求节点(基础状态预期!$C$197:$C$235,基础状态预期!H$197:H$235,战法实力!$V18)</f>
        <v>0</v>
      </c>
      <c r="AX18" s="94">
        <v>14</v>
      </c>
      <c r="AY18" s="94">
        <f>求节点(基础状态预期!$C$17:$C$55,基础状态预期!M$17:M$55,战法实力!$V18)</f>
        <v>8.9065957247365652</v>
      </c>
      <c r="AZ18" s="94">
        <f>求节点(基础状态预期!$C$17:$C$55,基础状态预期!N$17:N$55,战法实力!$V18)</f>
        <v>10</v>
      </c>
      <c r="BA18" s="94">
        <f>求节点(基础状态预期!$C$17:$C$55,基础状态预期!O$17:O$55,战法实力!$V18)</f>
        <v>15</v>
      </c>
      <c r="BB18" s="94">
        <f>求节点(基础状态预期!$C$17:$C$55,基础状态预期!P$17:P$55,战法实力!$V18)</f>
        <v>0</v>
      </c>
      <c r="BD18" s="94">
        <v>14</v>
      </c>
      <c r="BE18" s="94">
        <f>求节点(基础状态预期!$C$62:$C$100,基础状态预期!M$62:M$100,战法实力!$V18)</f>
        <v>10.068700451453255</v>
      </c>
      <c r="BF18" s="94">
        <f>求节点(基础状态预期!$C$62:$C$100,基础状态预期!N$62:N$100,战法实力!$V18)</f>
        <v>10</v>
      </c>
      <c r="BG18" s="94">
        <f>求节点(基础状态预期!$C$62:$C$100,基础状态预期!O$62:O$100,战法实力!$V18)</f>
        <v>15</v>
      </c>
      <c r="BH18" s="94">
        <f>求节点(基础状态预期!$C$62:$C$100,基础状态预期!P$62:P$100,战法实力!$V18)</f>
        <v>0</v>
      </c>
      <c r="BJ18" s="94">
        <v>14</v>
      </c>
      <c r="BK18" s="94">
        <f>求节点(基础状态预期!$C$107:$C$145,基础状态预期!M$107:M$145,战法实力!$V18)</f>
        <v>12.325871209648145</v>
      </c>
      <c r="BL18" s="94">
        <f>求节点(基础状态预期!$C$107:$C$145,基础状态预期!N$107:N$145,战法实力!$V18)</f>
        <v>10</v>
      </c>
      <c r="BM18" s="94">
        <f>求节点(基础状态预期!$C$107:$C$145,基础状态预期!O$107:O$145,战法实力!$V18)</f>
        <v>15</v>
      </c>
      <c r="BN18" s="94">
        <f>求节点(基础状态预期!$C$107:$C$145,基础状态预期!P$107:P$145,战法实力!$V18)</f>
        <v>0</v>
      </c>
      <c r="BP18" s="94">
        <v>14</v>
      </c>
      <c r="BQ18" s="94">
        <f>求节点(基础状态预期!$C$152:$C$190,基础状态预期!M$152:M$190,战法实力!$V18)</f>
        <v>16.737336776278433</v>
      </c>
      <c r="BR18" s="94">
        <f>求节点(基础状态预期!$C$152:$C$190,基础状态预期!N$152:N$190,战法实力!$V18)</f>
        <v>10.973980652113811</v>
      </c>
      <c r="BS18" s="94">
        <f>求节点(基础状态预期!$C$152:$C$190,基础状态预期!O$152:O$190,战法实力!$V18)</f>
        <v>15</v>
      </c>
      <c r="BT18" s="94">
        <f>求节点(基础状态预期!$C$152:$C$190,基础状态预期!P$152:P$190,战法实力!$V18)</f>
        <v>0</v>
      </c>
      <c r="BV18" s="94">
        <v>14</v>
      </c>
      <c r="BW18" s="94">
        <f>求节点(基础状态预期!$C$197:$C$235,基础状态预期!M$197:M$235,战法实力!$V18)</f>
        <v>19.003959065425153</v>
      </c>
      <c r="BX18" s="94">
        <f>求节点(基础状态预期!$C$197:$C$235,基础状态预期!N$197:N$235,战法实力!$V18)</f>
        <v>12.347268830999324</v>
      </c>
      <c r="BY18" s="94">
        <f>求节点(基础状态预期!$C$197:$C$235,基础状态预期!O$197:O$235,战法实力!$V18)</f>
        <v>15</v>
      </c>
      <c r="BZ18" s="94">
        <f>求节点(基础状态预期!$C$197:$C$235,基础状态预期!P$197:P$235,战法实力!$V18)</f>
        <v>0</v>
      </c>
      <c r="CD18" s="94">
        <v>14</v>
      </c>
      <c r="CE18" s="94">
        <f>求节点($E$5:$E$39,F$5:F$39,AY18)*W18</f>
        <v>44532.978623682829</v>
      </c>
      <c r="CF18" s="94">
        <f>求节点($E$5:$E$39,G$5:G$39,AZ18)*X18</f>
        <v>100000</v>
      </c>
      <c r="CG18" s="94">
        <f>求节点($E$5:$E$39,H$5:H$39,BA18)*Y18</f>
        <v>216000</v>
      </c>
      <c r="CH18" s="94">
        <f>求节点($E$5:$E$39,I$5:I$39,BB18)*Z18</f>
        <v>0</v>
      </c>
      <c r="CI18" s="94">
        <f t="shared" si="5"/>
        <v>360532.97862368287</v>
      </c>
      <c r="CK18" s="94">
        <f>求节点($E$5:$E$39,F$5:F$39,BE18)*AB18</f>
        <v>50343.502257266271</v>
      </c>
      <c r="CL18" s="94">
        <f>求节点($E$5:$E$39,G$5:G$39,BF18)*AC18</f>
        <v>121200.33407490616</v>
      </c>
      <c r="CM18" s="94">
        <f>求节点($E$5:$E$39,H$5:H$39,BG18)*AD18</f>
        <v>338880.80177977483</v>
      </c>
      <c r="CN18" s="94">
        <f>求节点($E$5:$E$39,I$5:I$39,BH18)*AE18</f>
        <v>0</v>
      </c>
      <c r="CO18" s="94">
        <f t="shared" si="6"/>
        <v>510424.63811194728</v>
      </c>
      <c r="CQ18" s="94">
        <f>求节点($E$5:$E$39,F$5:F$39,BK18)*AG18</f>
        <v>61629.356048240727</v>
      </c>
      <c r="CR18" s="94">
        <f>求节点($E$5:$E$39,G$5:G$39,BL18)*AH18</f>
        <v>156287.80843153951</v>
      </c>
      <c r="CS18" s="94">
        <f>求节点($E$5:$E$39,H$5:H$39,BM18)*AI18</f>
        <v>384740.07882395876</v>
      </c>
      <c r="CT18" s="94">
        <f>求节点($E$5:$E$39,I$5:I$39,BN18)*AJ18</f>
        <v>0</v>
      </c>
      <c r="CU18" s="94">
        <f t="shared" si="7"/>
        <v>602657.243303739</v>
      </c>
      <c r="CW18" s="94">
        <f>求节点($E$5:$E$39,F$5:F$39,BQ18)*AL18</f>
        <v>83686.683881392164</v>
      </c>
      <c r="CX18" s="94">
        <f>求节点($E$5:$E$39,G$5:G$39,BR18)*AM18</f>
        <v>262675.49496825057</v>
      </c>
      <c r="CY18" s="94">
        <f>求节点($E$5:$E$39,H$5:H$39,BS18)*AN18</f>
        <v>734408.959163083</v>
      </c>
      <c r="CZ18" s="94">
        <f>求节点($E$5:$E$39,I$5:I$39,BT18)*AO18</f>
        <v>0</v>
      </c>
      <c r="DA18" s="94">
        <f t="shared" si="8"/>
        <v>1080771.1380127259</v>
      </c>
      <c r="DC18" s="94">
        <f>求节点($E$5:$E$39,F$5:F$39,BW18)*AQ18</f>
        <v>95019.795327125772</v>
      </c>
      <c r="DD18" s="94">
        <f>求节点($E$5:$E$39,G$5:G$39,BX18)*AR18</f>
        <v>338624.53577644343</v>
      </c>
      <c r="DE18" s="94">
        <f>求节点($E$5:$E$39,H$5:H$39,BY18)*AS18</f>
        <v>1062382.5232547384</v>
      </c>
      <c r="DF18" s="94">
        <f>求节点($E$5:$E$39,I$5:I$39,BZ18)*AT18</f>
        <v>0</v>
      </c>
      <c r="DG18" s="94">
        <f t="shared" si="9"/>
        <v>1496026.8543583076</v>
      </c>
    </row>
    <row r="19" spans="5:111" x14ac:dyDescent="0.15">
      <c r="E19" s="94">
        <v>15</v>
      </c>
      <c r="F19" s="96">
        <v>15000</v>
      </c>
      <c r="G19" s="96">
        <v>30000</v>
      </c>
      <c r="H19" s="96">
        <v>120000</v>
      </c>
      <c r="I19" s="96">
        <v>375000</v>
      </c>
      <c r="L19" s="94">
        <v>15</v>
      </c>
      <c r="M19" s="94">
        <f t="shared" si="0"/>
        <v>397326.69966252486</v>
      </c>
      <c r="N19" s="94">
        <f t="shared" si="1"/>
        <v>548089.84789268801</v>
      </c>
      <c r="O19" s="94">
        <f t="shared" si="2"/>
        <v>657186.24946928991</v>
      </c>
      <c r="P19" s="94">
        <f t="shared" si="3"/>
        <v>1170502.3551102504</v>
      </c>
      <c r="Q19" s="94">
        <f t="shared" si="4"/>
        <v>1644486.6599570168</v>
      </c>
      <c r="V19" s="94">
        <v>15</v>
      </c>
      <c r="W19" s="94">
        <f>求节点(基础状态预期!$C$17:$C$55,基础状态预期!E$17:E$55,战法实力!$V19)</f>
        <v>5</v>
      </c>
      <c r="X19" s="94">
        <f>求节点(基础状态预期!$C$17:$C$55,基础状态预期!F$17:F$55,战法实力!$V19)</f>
        <v>5.5</v>
      </c>
      <c r="Y19" s="94">
        <f>求节点(基础状态预期!$C$17:$C$55,基础状态预期!G$17:G$55,战法实力!$V19)</f>
        <v>2</v>
      </c>
      <c r="Z19" s="94">
        <f>求节点(基础状态预期!$C$17:$C$55,基础状态预期!H$17:H$55,战法实力!$V19)</f>
        <v>0</v>
      </c>
      <c r="AB19" s="94">
        <f>求节点(基础状态预期!$C$62:$C$100,基础状态预期!E$62:E$100,战法实力!$V19)</f>
        <v>5</v>
      </c>
      <c r="AC19" s="94">
        <f>求节点(基础状态预期!$C$62:$C$100,基础状态预期!F$62:F$100,战法实力!$V19)</f>
        <v>6.5698265933551312</v>
      </c>
      <c r="AD19" s="94">
        <f>求节点(基础状态预期!$C$62:$C$100,基础状态预期!G$62:G$100,战法实力!$V19)</f>
        <v>3.0279306373420525</v>
      </c>
      <c r="AE19" s="94">
        <f>求节点(基础状态预期!$C$62:$C$100,基础状态预期!H$62:H$100,战法实力!$V19)</f>
        <v>0</v>
      </c>
      <c r="AG19" s="94">
        <f>求节点(基础状态预期!$C$107:$C$145,基础状态预期!E$107:E$145,战法实力!$V19)</f>
        <v>5</v>
      </c>
      <c r="AH19" s="94">
        <f>求节点(基础状态预期!$C$107:$C$145,基础状态预期!F$107:F$145,战法实力!$V19)</f>
        <v>8.5360225783034913</v>
      </c>
      <c r="AI19" s="94">
        <f>求节点(基础状态预期!$C$107:$C$145,基础状态预期!G$107:G$145,战法实力!$V19)</f>
        <v>3.5154382478443535</v>
      </c>
      <c r="AJ19" s="94">
        <f>求节点(基础状态预期!$C$107:$C$145,基础状态预期!H$107:H$145,战法实力!$V19)</f>
        <v>0</v>
      </c>
      <c r="AL19" s="94">
        <f>求节点(基础状态预期!$C$152:$C$190,基础状态预期!E$152:E$190,战法实力!$V19)</f>
        <v>5</v>
      </c>
      <c r="AM19" s="94">
        <f>求节点(基础状态预期!$C$152:$C$190,基础状态预期!F$152:F$190,战法实力!$V19)</f>
        <v>12.710619306132452</v>
      </c>
      <c r="AN19" s="94">
        <f>求节点(基础状态预期!$C$152:$C$190,基础状态预期!G$152:G$190,战法实力!$V19)</f>
        <v>6.6504423615231802</v>
      </c>
      <c r="AO19" s="94">
        <f>求节点(基础状态预期!$C$152:$C$190,基础状态预期!H$152:H$190,战法实力!$V19)</f>
        <v>0</v>
      </c>
      <c r="AQ19" s="94">
        <f>求节点(基础状态预期!$C$197:$C$235,基础状态预期!E$197:E$235,战法实力!$V19)</f>
        <v>5</v>
      </c>
      <c r="AR19" s="94">
        <f>求节点(基础状态预期!$C$197:$C$235,基础状态预期!F$197:F$235,战法实力!$V19)</f>
        <v>14.14503573365405</v>
      </c>
      <c r="AS19" s="94">
        <f>求节点(基础状态预期!$C$197:$C$235,基础状态预期!G$197:G$235,战法实力!$V19)</f>
        <v>9.8263304007216128</v>
      </c>
      <c r="AT19" s="94">
        <f>求节点(基础状态预期!$C$197:$C$235,基础状态预期!H$197:H$235,战法实力!$V19)</f>
        <v>0</v>
      </c>
      <c r="AX19" s="94">
        <v>15</v>
      </c>
      <c r="AY19" s="94">
        <f>求节点(基础状态预期!$C$17:$C$55,基础状态预期!M$17:M$55,战法实力!$V19)</f>
        <v>9.4653399325049659</v>
      </c>
      <c r="AZ19" s="94">
        <f>求节点(基础状态预期!$C$17:$C$55,基础状态预期!N$17:N$55,战法实力!$V19)</f>
        <v>10</v>
      </c>
      <c r="BA19" s="94">
        <f>求节点(基础状态预期!$C$17:$C$55,基础状态预期!O$17:O$55,战法实力!$V19)</f>
        <v>15</v>
      </c>
      <c r="BB19" s="94">
        <f>求节点(基础状态预期!$C$17:$C$55,基础状态预期!P$17:P$55,战法实力!$V19)</f>
        <v>0</v>
      </c>
      <c r="BD19" s="94">
        <v>15</v>
      </c>
      <c r="BE19" s="94">
        <f>求节点(基础状态预期!$C$62:$C$100,基础状态预期!M$62:M$100,战法实力!$V19)</f>
        <v>10.668327908907806</v>
      </c>
      <c r="BF19" s="94">
        <f>求节点(基础状态预期!$C$62:$C$100,基础状态预期!N$62:N$100,战法实力!$V19)</f>
        <v>10</v>
      </c>
      <c r="BG19" s="94">
        <f>求节点(基础状态预期!$C$62:$C$100,基础状态预期!O$62:O$100,战法实力!$V19)</f>
        <v>15</v>
      </c>
      <c r="BH19" s="94">
        <f>求节点(基础状态预期!$C$62:$C$100,基础状态预期!P$62:P$100,战法实力!$V19)</f>
        <v>0</v>
      </c>
      <c r="BJ19" s="94">
        <v>15</v>
      </c>
      <c r="BK19" s="94">
        <f>求节点(基础状态预期!$C$107:$C$145,基础状态预期!M$107:M$145,战法实力!$V19)</f>
        <v>12.922641632379527</v>
      </c>
      <c r="BL19" s="94">
        <f>求节点(基础状态预期!$C$107:$C$145,基础状态预期!N$107:N$145,战法实力!$V19)</f>
        <v>10</v>
      </c>
      <c r="BM19" s="94">
        <f>求节点(基础状态预期!$C$107:$C$145,基础状态预期!O$107:O$145,战法实力!$V19)</f>
        <v>15</v>
      </c>
      <c r="BN19" s="94">
        <f>求节点(基础状态预期!$C$107:$C$145,基础状态预期!P$107:P$145,战法实力!$V19)</f>
        <v>0</v>
      </c>
      <c r="BP19" s="94">
        <v>15</v>
      </c>
      <c r="BQ19" s="94">
        <f>求节点(基础状态预期!$C$152:$C$190,基础状态预期!M$152:M$190,战法实力!$V19)</f>
        <v>17.456613218629343</v>
      </c>
      <c r="BR19" s="94">
        <f>求节点(基础状态预期!$C$152:$C$190,基础状态预期!N$152:N$190,战法实力!$V19)</f>
        <v>11.217636165719282</v>
      </c>
      <c r="BS19" s="94">
        <f>求节点(基础状态预期!$C$152:$C$190,基础状态预期!O$152:O$190,战法实力!$V19)</f>
        <v>15</v>
      </c>
      <c r="BT19" s="94">
        <f>求节点(基础状态预期!$C$152:$C$190,基础状态预期!P$152:P$190,战法实力!$V19)</f>
        <v>0</v>
      </c>
      <c r="BV19" s="94">
        <v>15</v>
      </c>
      <c r="BW19" s="94">
        <f>求节点(基础状态预期!$C$197:$C$235,基础状态预期!M$197:M$235,战法实力!$V19)</f>
        <v>19.850222980167938</v>
      </c>
      <c r="BX19" s="94">
        <f>求节点(基础状态预期!$C$197:$C$235,基础状态预期!N$197:N$235,战法实力!$V19)</f>
        <v>12.940083852125282</v>
      </c>
      <c r="BY19" s="94">
        <f>求节点(基础状态预期!$C$197:$C$235,基础状态预期!O$197:O$235,战法实力!$V19)</f>
        <v>15</v>
      </c>
      <c r="BZ19" s="94">
        <f>求节点(基础状态预期!$C$197:$C$235,基础状态预期!P$197:P$235,战法实力!$V19)</f>
        <v>0</v>
      </c>
      <c r="CD19" s="94">
        <v>15</v>
      </c>
      <c r="CE19" s="94">
        <f>求节点($E$5:$E$39,F$5:F$39,AY19)*W19</f>
        <v>47326.699662524828</v>
      </c>
      <c r="CF19" s="94">
        <f>求节点($E$5:$E$39,G$5:G$39,AZ19)*X19</f>
        <v>110000</v>
      </c>
      <c r="CG19" s="94">
        <f>求节点($E$5:$E$39,H$5:H$39,BA19)*Y19</f>
        <v>240000</v>
      </c>
      <c r="CH19" s="94">
        <f>求节点($E$5:$E$39,I$5:I$39,BB19)*Z19</f>
        <v>0</v>
      </c>
      <c r="CI19" s="94">
        <f t="shared" si="5"/>
        <v>397326.69966252486</v>
      </c>
      <c r="CK19" s="94">
        <f>求节点($E$5:$E$39,F$5:F$39,BE19)*AB19</f>
        <v>53341.63954453903</v>
      </c>
      <c r="CL19" s="94">
        <f>求节点($E$5:$E$39,G$5:G$39,BF19)*AC19</f>
        <v>131396.53186710263</v>
      </c>
      <c r="CM19" s="94">
        <f>求节点($E$5:$E$39,H$5:H$39,BG19)*AD19</f>
        <v>363351.67648104631</v>
      </c>
      <c r="CN19" s="94">
        <f>求节点($E$5:$E$39,I$5:I$39,BH19)*AE19</f>
        <v>0</v>
      </c>
      <c r="CO19" s="94">
        <f t="shared" si="6"/>
        <v>548089.84789268801</v>
      </c>
      <c r="CQ19" s="94">
        <f>求节点($E$5:$E$39,F$5:F$39,BK19)*AG19</f>
        <v>64613.208161897637</v>
      </c>
      <c r="CR19" s="94">
        <f>求节点($E$5:$E$39,G$5:G$39,BL19)*AH19</f>
        <v>170720.45156606982</v>
      </c>
      <c r="CS19" s="94">
        <f>求节点($E$5:$E$39,H$5:H$39,BM19)*AI19</f>
        <v>421852.58974132244</v>
      </c>
      <c r="CT19" s="94">
        <f>求节点($E$5:$E$39,I$5:I$39,BN19)*AJ19</f>
        <v>0</v>
      </c>
      <c r="CU19" s="94">
        <f t="shared" si="7"/>
        <v>657186.24946928991</v>
      </c>
      <c r="CW19" s="94">
        <f>求节点($E$5:$E$39,F$5:F$39,BQ19)*AL19</f>
        <v>87283.066093146714</v>
      </c>
      <c r="CX19" s="94">
        <f>求节点($E$5:$E$39,G$5:G$39,BR19)*AM19</f>
        <v>285166.20563432225</v>
      </c>
      <c r="CY19" s="94">
        <f>求节点($E$5:$E$39,H$5:H$39,BS19)*AN19</f>
        <v>798053.08338278159</v>
      </c>
      <c r="CZ19" s="94">
        <f>求节点($E$5:$E$39,I$5:I$39,BT19)*AO19</f>
        <v>0</v>
      </c>
      <c r="DA19" s="94">
        <f t="shared" si="8"/>
        <v>1170502.3551102504</v>
      </c>
      <c r="DC19" s="94">
        <f>求节点($E$5:$E$39,F$5:F$39,BW19)*AQ19</f>
        <v>99251.11490083969</v>
      </c>
      <c r="DD19" s="94">
        <f>求节点($E$5:$E$39,G$5:G$39,BX19)*AR19</f>
        <v>366075.89696958376</v>
      </c>
      <c r="DE19" s="94">
        <f>求节点($E$5:$E$39,H$5:H$39,BY19)*AS19</f>
        <v>1179159.6480865935</v>
      </c>
      <c r="DF19" s="94">
        <f>求节点($E$5:$E$39,I$5:I$39,BZ19)*AT19</f>
        <v>0</v>
      </c>
      <c r="DG19" s="94">
        <f t="shared" si="9"/>
        <v>1644486.6599570168</v>
      </c>
    </row>
    <row r="20" spans="5:111" x14ac:dyDescent="0.15">
      <c r="E20" s="94">
        <v>16</v>
      </c>
      <c r="F20" s="96">
        <v>16000</v>
      </c>
      <c r="G20" s="96">
        <v>32000</v>
      </c>
      <c r="H20" s="96">
        <v>128000</v>
      </c>
      <c r="I20" s="96">
        <v>400000</v>
      </c>
      <c r="L20" s="94">
        <v>16</v>
      </c>
      <c r="M20" s="94">
        <f t="shared" si="0"/>
        <v>434120.42070136685</v>
      </c>
      <c r="N20" s="94">
        <f t="shared" si="1"/>
        <v>585755.05767342879</v>
      </c>
      <c r="O20" s="94">
        <f t="shared" si="2"/>
        <v>711715.25563484069</v>
      </c>
      <c r="P20" s="94">
        <f t="shared" si="3"/>
        <v>1260957.2434905958</v>
      </c>
      <c r="Q20" s="94">
        <f t="shared" si="4"/>
        <v>1793972.0542034926</v>
      </c>
      <c r="V20" s="94">
        <v>16</v>
      </c>
      <c r="W20" s="94">
        <f>求节点(基础状态预期!$C$17:$C$55,基础状态预期!E$17:E$55,战法实力!$V20)</f>
        <v>5</v>
      </c>
      <c r="X20" s="94">
        <f>求节点(基础状态预期!$C$17:$C$55,基础状态预期!F$17:F$55,战法实力!$V20)</f>
        <v>6</v>
      </c>
      <c r="Y20" s="94">
        <f>求节点(基础状态预期!$C$17:$C$55,基础状态预期!G$17:G$55,战法实力!$V20)</f>
        <v>2.2000000000000002</v>
      </c>
      <c r="Z20" s="94">
        <f>求节点(基础状态预期!$C$17:$C$55,基础状态预期!H$17:H$55,战法实力!$V20)</f>
        <v>0</v>
      </c>
      <c r="AB20" s="94">
        <f>求节点(基础状态预期!$C$62:$C$100,基础状态预期!E$62:E$100,战法实力!$V20)</f>
        <v>5</v>
      </c>
      <c r="AC20" s="94">
        <f>求节点(基础状态预期!$C$62:$C$100,基础状态预期!F$62:F$100,战法实力!$V20)</f>
        <v>7.079636482964955</v>
      </c>
      <c r="AD20" s="94">
        <f>求节点(基础状态预期!$C$62:$C$100,基础状态预期!G$62:G$100,战法实力!$V20)</f>
        <v>3.2318545931859823</v>
      </c>
      <c r="AE20" s="94">
        <f>求节点(基础状态预期!$C$62:$C$100,基础状态预期!H$62:H$100,战法实力!$V20)</f>
        <v>0</v>
      </c>
      <c r="AG20" s="94">
        <f>求节点(基础状态预期!$C$107:$C$145,基础状态预期!E$107:E$145,战法实力!$V20)</f>
        <v>5</v>
      </c>
      <c r="AH20" s="94">
        <f>求节点(基础状态预期!$C$107:$C$145,基础状态预期!F$107:F$145,战法实力!$V20)</f>
        <v>9.2576547350300054</v>
      </c>
      <c r="AI20" s="94">
        <f>求节点(基础状态预期!$C$107:$C$145,基础状态预期!G$107:G$145,战法实力!$V20)</f>
        <v>3.8247091721557167</v>
      </c>
      <c r="AJ20" s="94">
        <f>求节点(基础状态预期!$C$107:$C$145,基础状态预期!H$107:H$145,战法实力!$V20)</f>
        <v>0</v>
      </c>
      <c r="AL20" s="94">
        <f>求节点(基础状态预期!$C$152:$C$190,基础状态预期!E$152:E$190,战法实力!$V20)</f>
        <v>5</v>
      </c>
      <c r="AM20" s="94">
        <f>求节点(基础状态预期!$C$152:$C$190,基础状态预期!F$152:F$190,战法实力!$V20)</f>
        <v>13.453134088695604</v>
      </c>
      <c r="AN20" s="94">
        <f>求节点(基础状态预期!$C$152:$C$190,基础状态预期!G$152:G$190,战法实力!$V20)</f>
        <v>7.1808100633540031</v>
      </c>
      <c r="AO20" s="94">
        <f>求节点(基础状态预期!$C$152:$C$190,基础状态预期!H$152:H$190,战法实力!$V20)</f>
        <v>0</v>
      </c>
      <c r="AQ20" s="94">
        <f>求节点(基础状态预期!$C$197:$C$235,基础状态预期!E$197:E$235,战法实力!$V20)</f>
        <v>5</v>
      </c>
      <c r="AR20" s="94">
        <f>求节点(基础状态预期!$C$197:$C$235,基础状态预期!F$197:F$235,战法实力!$V20)</f>
        <v>14.577543603401661</v>
      </c>
      <c r="AS20" s="94">
        <f>求节点(基础状态预期!$C$197:$C$235,基础状态预期!G$197:G$235,战法实力!$V20)</f>
        <v>10.799473107653739</v>
      </c>
      <c r="AT20" s="94">
        <f>求节点(基础状态预期!$C$197:$C$235,基础状态预期!H$197:H$235,战法实力!$V20)</f>
        <v>0</v>
      </c>
      <c r="AX20" s="94">
        <v>16</v>
      </c>
      <c r="AY20" s="94">
        <f>求节点(基础状态预期!$C$17:$C$55,基础状态预期!M$17:M$55,战法实力!$V20)</f>
        <v>10.024084140273366</v>
      </c>
      <c r="AZ20" s="94">
        <f>求节点(基础状态预期!$C$17:$C$55,基础状态预期!N$17:N$55,战法实力!$V20)</f>
        <v>10</v>
      </c>
      <c r="BA20" s="94">
        <f>求节点(基础状态预期!$C$17:$C$55,基础状态预期!O$17:O$55,战法实力!$V20)</f>
        <v>15</v>
      </c>
      <c r="BB20" s="94">
        <f>求节点(基础状态预期!$C$17:$C$55,基础状态预期!P$17:P$55,战法实力!$V20)</f>
        <v>0</v>
      </c>
      <c r="BD20" s="94">
        <v>16</v>
      </c>
      <c r="BE20" s="94">
        <f>求节点(基础状态预期!$C$62:$C$100,基础状态预期!M$62:M$100,战法实力!$V20)</f>
        <v>11.267955366362358</v>
      </c>
      <c r="BF20" s="94">
        <f>求节点(基础状态预期!$C$62:$C$100,基础状态预期!N$62:N$100,战法实力!$V20)</f>
        <v>10</v>
      </c>
      <c r="BG20" s="94">
        <f>求节点(基础状态预期!$C$62:$C$100,基础状态预期!O$62:O$100,战法实力!$V20)</f>
        <v>15</v>
      </c>
      <c r="BH20" s="94">
        <f>求节点(基础状态预期!$C$62:$C$100,基础状态预期!P$62:P$100,战法实力!$V20)</f>
        <v>0</v>
      </c>
      <c r="BJ20" s="94">
        <v>16</v>
      </c>
      <c r="BK20" s="94">
        <f>求节点(基础状态预期!$C$107:$C$145,基础状态预期!M$107:M$145,战法实力!$V20)</f>
        <v>13.519412055110909</v>
      </c>
      <c r="BL20" s="94">
        <f>求节点(基础状态预期!$C$107:$C$145,基础状态预期!N$107:N$145,战法实力!$V20)</f>
        <v>10</v>
      </c>
      <c r="BM20" s="94">
        <f>求节点(基础状态预期!$C$107:$C$145,基础状态预期!O$107:O$145,战法实力!$V20)</f>
        <v>15</v>
      </c>
      <c r="BN20" s="94">
        <f>求节点(基础状态预期!$C$107:$C$145,基础状态预期!P$107:P$145,战法实力!$V20)</f>
        <v>0</v>
      </c>
      <c r="BP20" s="94">
        <v>16</v>
      </c>
      <c r="BQ20" s="94">
        <f>求节点(基础状态预期!$C$152:$C$190,基础状态预期!M$152:M$190,战法实力!$V20)</f>
        <v>18.17588966098025</v>
      </c>
      <c r="BR20" s="94">
        <f>求节点(基础状态预期!$C$152:$C$190,基础状态预期!N$152:N$190,战法实力!$V20)</f>
        <v>11.461291679324754</v>
      </c>
      <c r="BS20" s="94">
        <f>求节点(基础状态预期!$C$152:$C$190,基础状态预期!O$152:O$190,战法实力!$V20)</f>
        <v>15</v>
      </c>
      <c r="BT20" s="94">
        <f>求节点(基础状态预期!$C$152:$C$190,基础状态预期!P$152:P$190,战法实力!$V20)</f>
        <v>0</v>
      </c>
      <c r="BV20" s="94">
        <v>16</v>
      </c>
      <c r="BW20" s="94">
        <f>求节点(基础状态预期!$C$197:$C$235,基础状态预期!M$197:M$235,战法实力!$V20)</f>
        <v>20.696486894910723</v>
      </c>
      <c r="BX20" s="94">
        <f>求节点(基础状态预期!$C$197:$C$235,基础状态预期!N$197:N$235,战法实力!$V20)</f>
        <v>13.532898873251238</v>
      </c>
      <c r="BY20" s="94">
        <f>求节点(基础状态预期!$C$197:$C$235,基础状态预期!O$197:O$235,战法实力!$V20)</f>
        <v>15</v>
      </c>
      <c r="BZ20" s="94">
        <f>求节点(基础状态预期!$C$197:$C$235,基础状态预期!P$197:P$235,战法实力!$V20)</f>
        <v>0</v>
      </c>
      <c r="CD20" s="94">
        <v>16</v>
      </c>
      <c r="CE20" s="94">
        <f>求节点($E$5:$E$39,F$5:F$39,AY20)*W20</f>
        <v>50120.420701366827</v>
      </c>
      <c r="CF20" s="94">
        <f>求节点($E$5:$E$39,G$5:G$39,AZ20)*X20</f>
        <v>120000</v>
      </c>
      <c r="CG20" s="94">
        <f>求节点($E$5:$E$39,H$5:H$39,BA20)*Y20</f>
        <v>264000</v>
      </c>
      <c r="CH20" s="94">
        <f>求节点($E$5:$E$39,I$5:I$39,BB20)*Z20</f>
        <v>0</v>
      </c>
      <c r="CI20" s="94">
        <f t="shared" si="5"/>
        <v>434120.42070136685</v>
      </c>
      <c r="CK20" s="94">
        <f>求节点($E$5:$E$39,F$5:F$39,BE20)*AB20</f>
        <v>56339.776831811789</v>
      </c>
      <c r="CL20" s="94">
        <f>求节点($E$5:$E$39,G$5:G$39,BF20)*AC20</f>
        <v>141592.7296592991</v>
      </c>
      <c r="CM20" s="94">
        <f>求节点($E$5:$E$39,H$5:H$39,BG20)*AD20</f>
        <v>387822.5511823179</v>
      </c>
      <c r="CN20" s="94">
        <f>求节点($E$5:$E$39,I$5:I$39,BH20)*AE20</f>
        <v>0</v>
      </c>
      <c r="CO20" s="94">
        <f t="shared" si="6"/>
        <v>585755.05767342879</v>
      </c>
      <c r="CQ20" s="94">
        <f>求节点($E$5:$E$39,F$5:F$39,BK20)*AG20</f>
        <v>67597.060275554541</v>
      </c>
      <c r="CR20" s="94">
        <f>求节点($E$5:$E$39,G$5:G$39,BL20)*AH20</f>
        <v>185153.09470060011</v>
      </c>
      <c r="CS20" s="94">
        <f>求节点($E$5:$E$39,H$5:H$39,BM20)*AI20</f>
        <v>458965.10065868602</v>
      </c>
      <c r="CT20" s="94">
        <f>求节点($E$5:$E$39,I$5:I$39,BN20)*AJ20</f>
        <v>0</v>
      </c>
      <c r="CU20" s="94">
        <f t="shared" si="7"/>
        <v>711715.25563484069</v>
      </c>
      <c r="CW20" s="94">
        <f>求节点($E$5:$E$39,F$5:F$39,BQ20)*AL20</f>
        <v>90879.448304901249</v>
      </c>
      <c r="CX20" s="94">
        <f>求节点($E$5:$E$39,G$5:G$39,BR20)*AM20</f>
        <v>308380.58758321422</v>
      </c>
      <c r="CY20" s="94">
        <f>求节点($E$5:$E$39,H$5:H$39,BS20)*AN20</f>
        <v>861697.20760248043</v>
      </c>
      <c r="CZ20" s="94">
        <f>求节点($E$5:$E$39,I$5:I$39,BT20)*AO20</f>
        <v>0</v>
      </c>
      <c r="DA20" s="94">
        <f t="shared" si="8"/>
        <v>1260957.2434905958</v>
      </c>
      <c r="DC20" s="94">
        <f>求节点($E$5:$E$39,F$5:F$39,BW20)*AQ20</f>
        <v>103482.43447455361</v>
      </c>
      <c r="DD20" s="94">
        <f>求节点($E$5:$E$39,G$5:G$39,BX20)*AR20</f>
        <v>394552.84681049024</v>
      </c>
      <c r="DE20" s="94">
        <f>求节点($E$5:$E$39,H$5:H$39,BY20)*AS20</f>
        <v>1295936.7729184488</v>
      </c>
      <c r="DF20" s="94">
        <f>求节点($E$5:$E$39,I$5:I$39,BZ20)*AT20</f>
        <v>0</v>
      </c>
      <c r="DG20" s="94">
        <f t="shared" si="9"/>
        <v>1793972.0542034926</v>
      </c>
    </row>
    <row r="21" spans="5:111" x14ac:dyDescent="0.15">
      <c r="E21" s="94">
        <v>17</v>
      </c>
      <c r="F21" s="96">
        <v>17000</v>
      </c>
      <c r="G21" s="96">
        <v>34000</v>
      </c>
      <c r="H21" s="96">
        <v>136000</v>
      </c>
      <c r="I21" s="96">
        <v>425000</v>
      </c>
      <c r="L21" s="94">
        <v>17</v>
      </c>
      <c r="M21" s="94">
        <f t="shared" si="0"/>
        <v>470914.1417402089</v>
      </c>
      <c r="N21" s="94">
        <f t="shared" si="1"/>
        <v>623420.26745416946</v>
      </c>
      <c r="O21" s="94">
        <f t="shared" si="2"/>
        <v>766244.2618003916</v>
      </c>
      <c r="P21" s="94">
        <f t="shared" si="3"/>
        <v>1352135.8031537617</v>
      </c>
      <c r="Q21" s="94">
        <f t="shared" si="4"/>
        <v>1944483.0370977344</v>
      </c>
      <c r="V21" s="94">
        <v>17</v>
      </c>
      <c r="W21" s="94">
        <f>求节点(基础状态预期!$C$17:$C$55,基础状态预期!E$17:E$55,战法实力!$V21)</f>
        <v>5</v>
      </c>
      <c r="X21" s="94">
        <f>求节点(基础状态预期!$C$17:$C$55,基础状态预期!F$17:F$55,战法实力!$V21)</f>
        <v>6.5</v>
      </c>
      <c r="Y21" s="94">
        <f>求节点(基础状态预期!$C$17:$C$55,基础状态预期!G$17:G$55,战法实力!$V21)</f>
        <v>2.4000000000000004</v>
      </c>
      <c r="Z21" s="94">
        <f>求节点(基础状态预期!$C$17:$C$55,基础状态预期!H$17:H$55,战法实力!$V21)</f>
        <v>0</v>
      </c>
      <c r="AB21" s="94">
        <f>求节点(基础状态预期!$C$62:$C$100,基础状态预期!E$62:E$100,战法实力!$V21)</f>
        <v>5</v>
      </c>
      <c r="AC21" s="94">
        <f>求节点(基础状态预期!$C$62:$C$100,基础状态预期!F$62:F$100,战法实力!$V21)</f>
        <v>7.5894463725747778</v>
      </c>
      <c r="AD21" s="94">
        <f>求节点(基础状态预期!$C$62:$C$100,基础状态预期!G$62:G$100,战法实力!$V21)</f>
        <v>3.4357785490299113</v>
      </c>
      <c r="AE21" s="94">
        <f>求节点(基础状态预期!$C$62:$C$100,基础状态预期!H$62:H$100,战法实力!$V21)</f>
        <v>0</v>
      </c>
      <c r="AG21" s="94">
        <f>求节点(基础状态预期!$C$107:$C$145,基础状态预期!E$107:E$145,战法实力!$V21)</f>
        <v>5</v>
      </c>
      <c r="AH21" s="94">
        <f>求节点(基础状态预期!$C$107:$C$145,基础状态预期!F$107:F$145,战法实力!$V21)</f>
        <v>9.9792868917565212</v>
      </c>
      <c r="AI21" s="94">
        <f>求节点(基础状态预期!$C$107:$C$145,基础状态预期!G$107:G$145,战法实力!$V21)</f>
        <v>4.1339800964670808</v>
      </c>
      <c r="AJ21" s="94">
        <f>求节点(基础状态预期!$C$107:$C$145,基础状态预期!H$107:H$145,战法实力!$V21)</f>
        <v>0</v>
      </c>
      <c r="AL21" s="94">
        <f>求节点(基础状态预期!$C$152:$C$190,基础状态预期!E$152:E$190,战法实力!$V21)</f>
        <v>5</v>
      </c>
      <c r="AM21" s="94">
        <f>求节点(基础状态预期!$C$152:$C$190,基础状态预期!F$152:F$190,战法实力!$V21)</f>
        <v>14.195648871258756</v>
      </c>
      <c r="AN21" s="94">
        <f>求节点(基础状态预期!$C$152:$C$190,基础状态预期!G$152:G$190,战法实力!$V21)</f>
        <v>7.7111777651848259</v>
      </c>
      <c r="AO21" s="94">
        <f>求节点(基础状态预期!$C$152:$C$190,基础状态预期!H$152:H$190,战法实力!$V21)</f>
        <v>0</v>
      </c>
      <c r="AQ21" s="94">
        <f>求节点(基础状态预期!$C$197:$C$235,基础状态预期!E$197:E$235,战法实力!$V21)</f>
        <v>5</v>
      </c>
      <c r="AR21" s="94">
        <f>求节点(基础状态预期!$C$197:$C$235,基础状态预期!F$197:F$235,战法实力!$V21)</f>
        <v>15.010051473149273</v>
      </c>
      <c r="AS21" s="94">
        <f>求节点(基础状态预期!$C$197:$C$235,基础状态预期!G$197:G$235,战法实力!$V21)</f>
        <v>11.772615814585864</v>
      </c>
      <c r="AT21" s="94">
        <f>求节点(基础状态预期!$C$197:$C$235,基础状态预期!H$197:H$235,战法实力!$V21)</f>
        <v>0</v>
      </c>
      <c r="AX21" s="94">
        <v>17</v>
      </c>
      <c r="AY21" s="94">
        <f>求节点(基础状态预期!$C$17:$C$55,基础状态预期!M$17:M$55,战法实力!$V21)</f>
        <v>10.582828348041767</v>
      </c>
      <c r="AZ21" s="94">
        <f>求节点(基础状态预期!$C$17:$C$55,基础状态预期!N$17:N$55,战法实力!$V21)</f>
        <v>10</v>
      </c>
      <c r="BA21" s="94">
        <f>求节点(基础状态预期!$C$17:$C$55,基础状态预期!O$17:O$55,战法实力!$V21)</f>
        <v>15</v>
      </c>
      <c r="BB21" s="94">
        <f>求节点(基础状态预期!$C$17:$C$55,基础状态预期!P$17:P$55,战法实力!$V21)</f>
        <v>0</v>
      </c>
      <c r="BD21" s="94">
        <v>17</v>
      </c>
      <c r="BE21" s="94">
        <f>求节点(基础状态预期!$C$62:$C$100,基础状态预期!M$62:M$100,战法实力!$V21)</f>
        <v>11.867582823816909</v>
      </c>
      <c r="BF21" s="94">
        <f>求节点(基础状态预期!$C$62:$C$100,基础状态预期!N$62:N$100,战法实力!$V21)</f>
        <v>10</v>
      </c>
      <c r="BG21" s="94">
        <f>求节点(基础状态预期!$C$62:$C$100,基础状态预期!O$62:O$100,战法实力!$V21)</f>
        <v>15</v>
      </c>
      <c r="BH21" s="94">
        <f>求节点(基础状态预期!$C$62:$C$100,基础状态预期!P$62:P$100,战法实力!$V21)</f>
        <v>0</v>
      </c>
      <c r="BJ21" s="94">
        <v>17</v>
      </c>
      <c r="BK21" s="94">
        <f>求节点(基础状态预期!$C$107:$C$145,基础状态预期!M$107:M$145,战法实力!$V21)</f>
        <v>14.11618247784229</v>
      </c>
      <c r="BL21" s="94">
        <f>求节点(基础状态预期!$C$107:$C$145,基础状态预期!N$107:N$145,战法实力!$V21)</f>
        <v>10</v>
      </c>
      <c r="BM21" s="94">
        <f>求节点(基础状态预期!$C$107:$C$145,基础状态预期!O$107:O$145,战法实力!$V21)</f>
        <v>15</v>
      </c>
      <c r="BN21" s="94">
        <f>求节点(基础状态预期!$C$107:$C$145,基础状态预期!P$107:P$145,战法实力!$V21)</f>
        <v>0</v>
      </c>
      <c r="BP21" s="94">
        <v>17</v>
      </c>
      <c r="BQ21" s="94">
        <f>求节点(基础状态预期!$C$152:$C$190,基础状态预期!M$152:M$190,战法实力!$V21)</f>
        <v>18.895166103331157</v>
      </c>
      <c r="BR21" s="94">
        <f>求节点(基础状态预期!$C$152:$C$190,基础状态预期!N$152:N$190,战法实力!$V21)</f>
        <v>11.704947192930227</v>
      </c>
      <c r="BS21" s="94">
        <f>求节点(基础状态预期!$C$152:$C$190,基础状态预期!O$152:O$190,战法实力!$V21)</f>
        <v>15</v>
      </c>
      <c r="BT21" s="94">
        <f>求节点(基础状态预期!$C$152:$C$190,基础状态预期!P$152:P$190,战法实力!$V21)</f>
        <v>0</v>
      </c>
      <c r="BV21" s="94">
        <v>17</v>
      </c>
      <c r="BW21" s="94">
        <f>求节点(基础状态预期!$C$197:$C$235,基础状态预期!M$197:M$235,战法实力!$V21)</f>
        <v>21.542750809653512</v>
      </c>
      <c r="BX21" s="94">
        <f>求节点(基础状态预期!$C$197:$C$235,基础状态预期!N$197:N$235,战法实力!$V21)</f>
        <v>14.125713894377196</v>
      </c>
      <c r="BY21" s="94">
        <f>求节点(基础状态预期!$C$197:$C$235,基础状态预期!O$197:O$235,战法实力!$V21)</f>
        <v>15</v>
      </c>
      <c r="BZ21" s="94">
        <f>求节点(基础状态预期!$C$197:$C$235,基础状态预期!P$197:P$235,战法实力!$V21)</f>
        <v>0</v>
      </c>
      <c r="CD21" s="94">
        <v>17</v>
      </c>
      <c r="CE21" s="94">
        <f>求节点($E$5:$E$39,F$5:F$39,AY21)*W21</f>
        <v>52914.141740208834</v>
      </c>
      <c r="CF21" s="94">
        <f>求节点($E$5:$E$39,G$5:G$39,AZ21)*X21</f>
        <v>130000</v>
      </c>
      <c r="CG21" s="94">
        <f>求节点($E$5:$E$39,H$5:H$39,BA21)*Y21</f>
        <v>288000.00000000006</v>
      </c>
      <c r="CH21" s="94">
        <f>求节点($E$5:$E$39,I$5:I$39,BB21)*Z21</f>
        <v>0</v>
      </c>
      <c r="CI21" s="94">
        <f t="shared" si="5"/>
        <v>470914.1417402089</v>
      </c>
      <c r="CK21" s="94">
        <f>求节点($E$5:$E$39,F$5:F$39,BE21)*AB21</f>
        <v>59337.91411908454</v>
      </c>
      <c r="CL21" s="94">
        <f>求节点($E$5:$E$39,G$5:G$39,BF21)*AC21</f>
        <v>151788.92745149555</v>
      </c>
      <c r="CM21" s="94">
        <f>求节点($E$5:$E$39,H$5:H$39,BG21)*AD21</f>
        <v>412293.42588358937</v>
      </c>
      <c r="CN21" s="94">
        <f>求节点($E$5:$E$39,I$5:I$39,BH21)*AE21</f>
        <v>0</v>
      </c>
      <c r="CO21" s="94">
        <f t="shared" si="6"/>
        <v>623420.26745416946</v>
      </c>
      <c r="CQ21" s="94">
        <f>求节点($E$5:$E$39,F$5:F$39,BK21)*AG21</f>
        <v>70580.912389211459</v>
      </c>
      <c r="CR21" s="94">
        <f>求节点($E$5:$E$39,G$5:G$39,BL21)*AH21</f>
        <v>199585.73783513042</v>
      </c>
      <c r="CS21" s="94">
        <f>求节点($E$5:$E$39,H$5:H$39,BM21)*AI21</f>
        <v>496077.61157604971</v>
      </c>
      <c r="CT21" s="94">
        <f>求节点($E$5:$E$39,I$5:I$39,BN21)*AJ21</f>
        <v>0</v>
      </c>
      <c r="CU21" s="94">
        <f t="shared" si="7"/>
        <v>766244.2618003916</v>
      </c>
      <c r="CW21" s="94">
        <f>求节点($E$5:$E$39,F$5:F$39,BQ21)*AL21</f>
        <v>94475.830516655784</v>
      </c>
      <c r="CX21" s="94">
        <f>求节点($E$5:$E$39,G$5:G$39,BR21)*AM21</f>
        <v>332318.64081492665</v>
      </c>
      <c r="CY21" s="94">
        <f>求节点($E$5:$E$39,H$5:H$39,BS21)*AN21</f>
        <v>925341.33182217914</v>
      </c>
      <c r="CZ21" s="94">
        <f>求节点($E$5:$E$39,I$5:I$39,BT21)*AO21</f>
        <v>0</v>
      </c>
      <c r="DA21" s="94">
        <f t="shared" si="8"/>
        <v>1352135.8031537617</v>
      </c>
      <c r="DC21" s="94">
        <f>求节点($E$5:$E$39,F$5:F$39,BW21)*AQ21</f>
        <v>107713.75404826757</v>
      </c>
      <c r="DD21" s="94">
        <f>求节点($E$5:$E$39,G$5:G$39,BX21)*AR21</f>
        <v>424055.38529916317</v>
      </c>
      <c r="DE21" s="94">
        <f>求节点($E$5:$E$39,H$5:H$39,BY21)*AS21</f>
        <v>1412713.8977503036</v>
      </c>
      <c r="DF21" s="94">
        <f>求节点($E$5:$E$39,I$5:I$39,BZ21)*AT21</f>
        <v>0</v>
      </c>
      <c r="DG21" s="94">
        <f t="shared" si="9"/>
        <v>1944483.0370977344</v>
      </c>
    </row>
    <row r="22" spans="5:111" x14ac:dyDescent="0.15">
      <c r="E22" s="94">
        <v>18</v>
      </c>
      <c r="F22" s="96">
        <v>18000</v>
      </c>
      <c r="G22" s="96">
        <v>36000</v>
      </c>
      <c r="H22" s="96">
        <v>144000</v>
      </c>
      <c r="I22" s="96">
        <v>450000</v>
      </c>
      <c r="L22" s="94">
        <v>18</v>
      </c>
      <c r="M22" s="94">
        <f t="shared" si="0"/>
        <v>507707.86277905083</v>
      </c>
      <c r="N22" s="94">
        <f t="shared" si="1"/>
        <v>661085.47723491024</v>
      </c>
      <c r="O22" s="94">
        <f t="shared" si="2"/>
        <v>820773.26796594239</v>
      </c>
      <c r="P22" s="94">
        <f t="shared" si="3"/>
        <v>1444038.0340997474</v>
      </c>
      <c r="Q22" s="94">
        <f t="shared" si="4"/>
        <v>2096019.6086397427</v>
      </c>
      <c r="V22" s="94">
        <v>18</v>
      </c>
      <c r="W22" s="94">
        <f>求节点(基础状态预期!$C$17:$C$55,基础状态预期!E$17:E$55,战法实力!$V22)</f>
        <v>5</v>
      </c>
      <c r="X22" s="94">
        <f>求节点(基础状态预期!$C$17:$C$55,基础状态预期!F$17:F$55,战法实力!$V22)</f>
        <v>7</v>
      </c>
      <c r="Y22" s="94">
        <f>求节点(基础状态预期!$C$17:$C$55,基础状态预期!G$17:G$55,战法实力!$V22)</f>
        <v>2.6</v>
      </c>
      <c r="Z22" s="94">
        <f>求节点(基础状态预期!$C$17:$C$55,基础状态预期!H$17:H$55,战法实力!$V22)</f>
        <v>0</v>
      </c>
      <c r="AB22" s="94">
        <f>求节点(基础状态预期!$C$62:$C$100,基础状态预期!E$62:E$100,战法实力!$V22)</f>
        <v>5</v>
      </c>
      <c r="AC22" s="94">
        <f>求节点(基础状态预期!$C$62:$C$100,基础状态预期!F$62:F$100,战法实力!$V22)</f>
        <v>8.0992562621846016</v>
      </c>
      <c r="AD22" s="94">
        <f>求节点(基础状态预期!$C$62:$C$100,基础状态预期!G$62:G$100,战法实力!$V22)</f>
        <v>3.6397025048738407</v>
      </c>
      <c r="AE22" s="94">
        <f>求节点(基础状态预期!$C$62:$C$100,基础状态预期!H$62:H$100,战法实力!$V22)</f>
        <v>0</v>
      </c>
      <c r="AG22" s="94">
        <f>求节点(基础状态预期!$C$107:$C$145,基础状态预期!E$107:E$145,战法实力!$V22)</f>
        <v>5</v>
      </c>
      <c r="AH22" s="94">
        <f>求节点(基础状态预期!$C$107:$C$145,基础状态预期!F$107:F$145,战法实力!$V22)</f>
        <v>10.700919048483037</v>
      </c>
      <c r="AI22" s="94">
        <f>求节点(基础状态预期!$C$107:$C$145,基础状态预期!G$107:G$145,战法实力!$V22)</f>
        <v>4.4432510207784439</v>
      </c>
      <c r="AJ22" s="94">
        <f>求节点(基础状态预期!$C$107:$C$145,基础状态预期!H$107:H$145,战法实力!$V22)</f>
        <v>0</v>
      </c>
      <c r="AL22" s="94">
        <f>求节点(基础状态预期!$C$152:$C$190,基础状态预期!E$152:E$190,战法实力!$V22)</f>
        <v>5</v>
      </c>
      <c r="AM22" s="94">
        <f>求节点(基础状态预期!$C$152:$C$190,基础状态预期!F$152:F$190,战法实力!$V22)</f>
        <v>14.938163653821906</v>
      </c>
      <c r="AN22" s="94">
        <f>求节点(基础状态预期!$C$152:$C$190,基础状态预期!G$152:G$190,战法实力!$V22)</f>
        <v>8.2415454670156478</v>
      </c>
      <c r="AO22" s="94">
        <f>求节点(基础状态预期!$C$152:$C$190,基础状态预期!H$152:H$190,战法实力!$V22)</f>
        <v>0</v>
      </c>
      <c r="AQ22" s="94">
        <f>求节点(基础状态预期!$C$197:$C$235,基础状态预期!E$197:E$235,战法实力!$V22)</f>
        <v>5</v>
      </c>
      <c r="AR22" s="94">
        <f>求节点(基础状态预期!$C$197:$C$235,基础状态预期!F$197:F$235,战法实力!$V22)</f>
        <v>15.442559342896885</v>
      </c>
      <c r="AS22" s="94">
        <f>求节点(基础状态预期!$C$197:$C$235,基础状态预期!G$197:G$235,战法实力!$V22)</f>
        <v>12.74575852151799</v>
      </c>
      <c r="AT22" s="94">
        <f>求节点(基础状态预期!$C$197:$C$235,基础状态预期!H$197:H$235,战法实力!$V22)</f>
        <v>0</v>
      </c>
      <c r="AX22" s="94">
        <v>18</v>
      </c>
      <c r="AY22" s="94">
        <f>求节点(基础状态预期!$C$17:$C$55,基础状态预期!M$17:M$55,战法实力!$V22)</f>
        <v>11.141572555810168</v>
      </c>
      <c r="AZ22" s="94">
        <f>求节点(基础状态预期!$C$17:$C$55,基础状态预期!N$17:N$55,战法实力!$V22)</f>
        <v>10</v>
      </c>
      <c r="BA22" s="94">
        <f>求节点(基础状态预期!$C$17:$C$55,基础状态预期!O$17:O$55,战法实力!$V22)</f>
        <v>15</v>
      </c>
      <c r="BB22" s="94">
        <f>求节点(基础状态预期!$C$17:$C$55,基础状态预期!P$17:P$55,战法实力!$V22)</f>
        <v>0</v>
      </c>
      <c r="BD22" s="94">
        <v>18</v>
      </c>
      <c r="BE22" s="94">
        <f>求节点(基础状态预期!$C$62:$C$100,基础状态预期!M$62:M$100,战法实力!$V22)</f>
        <v>12.467210281271459</v>
      </c>
      <c r="BF22" s="94">
        <f>求节点(基础状态预期!$C$62:$C$100,基础状态预期!N$62:N$100,战法实力!$V22)</f>
        <v>10</v>
      </c>
      <c r="BG22" s="94">
        <f>求节点(基础状态预期!$C$62:$C$100,基础状态预期!O$62:O$100,战法实力!$V22)</f>
        <v>15</v>
      </c>
      <c r="BH22" s="94">
        <f>求节点(基础状态预期!$C$62:$C$100,基础状态预期!P$62:P$100,战法实力!$V22)</f>
        <v>0</v>
      </c>
      <c r="BJ22" s="94">
        <v>18</v>
      </c>
      <c r="BK22" s="94">
        <f>求节点(基础状态预期!$C$107:$C$145,基础状态预期!M$107:M$145,战法实力!$V22)</f>
        <v>14.712952900573672</v>
      </c>
      <c r="BL22" s="94">
        <f>求节点(基础状态预期!$C$107:$C$145,基础状态预期!N$107:N$145,战法实力!$V22)</f>
        <v>10</v>
      </c>
      <c r="BM22" s="94">
        <f>求节点(基础状态预期!$C$107:$C$145,基础状态预期!O$107:O$145,战法实力!$V22)</f>
        <v>15</v>
      </c>
      <c r="BN22" s="94">
        <f>求节点(基础状态预期!$C$107:$C$145,基础状态预期!P$107:P$145,战法实力!$V22)</f>
        <v>0</v>
      </c>
      <c r="BP22" s="94">
        <v>18</v>
      </c>
      <c r="BQ22" s="94">
        <f>求节点(基础状态预期!$C$152:$C$190,基础状态预期!M$152:M$190,战法实力!$V22)</f>
        <v>19.614442545682067</v>
      </c>
      <c r="BR22" s="94">
        <f>求节点(基础状态预期!$C$152:$C$190,基础状态预期!N$152:N$190,战法实力!$V22)</f>
        <v>11.948602706535699</v>
      </c>
      <c r="BS22" s="94">
        <f>求节点(基础状态预期!$C$152:$C$190,基础状态预期!O$152:O$190,战法实力!$V22)</f>
        <v>15</v>
      </c>
      <c r="BT22" s="94">
        <f>求节点(基础状态预期!$C$152:$C$190,基础状态预期!P$152:P$190,战法实力!$V22)</f>
        <v>0</v>
      </c>
      <c r="BV22" s="94">
        <v>18</v>
      </c>
      <c r="BW22" s="94">
        <f>求节点(基础状态预期!$C$197:$C$235,基础状态预期!M$197:M$235,战法实力!$V22)</f>
        <v>22.389014724396297</v>
      </c>
      <c r="BX22" s="94">
        <f>求节点(基础状态预期!$C$197:$C$235,基础状态预期!N$197:N$235,战法实力!$V22)</f>
        <v>14.718528915503152</v>
      </c>
      <c r="BY22" s="94">
        <f>求节点(基础状态预期!$C$197:$C$235,基础状态预期!O$197:O$235,战法实力!$V22)</f>
        <v>15</v>
      </c>
      <c r="BZ22" s="94">
        <f>求节点(基础状态预期!$C$197:$C$235,基础状态预期!P$197:P$235,战法实力!$V22)</f>
        <v>0</v>
      </c>
      <c r="CD22" s="94">
        <v>18</v>
      </c>
      <c r="CE22" s="94">
        <f>求节点($E$5:$E$39,F$5:F$39,AY22)*W22</f>
        <v>55707.86277905084</v>
      </c>
      <c r="CF22" s="94">
        <f>求节点($E$5:$E$39,G$5:G$39,AZ22)*X22</f>
        <v>140000</v>
      </c>
      <c r="CG22" s="94">
        <f>求节点($E$5:$E$39,H$5:H$39,BA22)*Y22</f>
        <v>312000</v>
      </c>
      <c r="CH22" s="94">
        <f>求节点($E$5:$E$39,I$5:I$39,BB22)*Z22</f>
        <v>0</v>
      </c>
      <c r="CI22" s="94">
        <f t="shared" si="5"/>
        <v>507707.86277905083</v>
      </c>
      <c r="CK22" s="94">
        <f>求节点($E$5:$E$39,F$5:F$39,BE22)*AB22</f>
        <v>62336.051406357292</v>
      </c>
      <c r="CL22" s="94">
        <f>求节点($E$5:$E$39,G$5:G$39,BF22)*AC22</f>
        <v>161985.12524369202</v>
      </c>
      <c r="CM22" s="94">
        <f>求节点($E$5:$E$39,H$5:H$39,BG22)*AD22</f>
        <v>436764.3005848609</v>
      </c>
      <c r="CN22" s="94">
        <f>求节点($E$5:$E$39,I$5:I$39,BH22)*AE22</f>
        <v>0</v>
      </c>
      <c r="CO22" s="94">
        <f t="shared" si="6"/>
        <v>661085.47723491024</v>
      </c>
      <c r="CQ22" s="94">
        <f>求节点($E$5:$E$39,F$5:F$39,BK22)*AG22</f>
        <v>73564.764502868362</v>
      </c>
      <c r="CR22" s="94">
        <f>求节点($E$5:$E$39,G$5:G$39,BL22)*AH22</f>
        <v>214018.38096966073</v>
      </c>
      <c r="CS22" s="94">
        <f>求节点($E$5:$E$39,H$5:H$39,BM22)*AI22</f>
        <v>533190.12249341328</v>
      </c>
      <c r="CT22" s="94">
        <f>求节点($E$5:$E$39,I$5:I$39,BN22)*AJ22</f>
        <v>0</v>
      </c>
      <c r="CU22" s="94">
        <f t="shared" si="7"/>
        <v>820773.26796594239</v>
      </c>
      <c r="CW22" s="94">
        <f>求节点($E$5:$E$39,F$5:F$39,BQ22)*AL22</f>
        <v>98072.212728410348</v>
      </c>
      <c r="CX22" s="94">
        <f>求节点($E$5:$E$39,G$5:G$39,BR22)*AM22</f>
        <v>356980.36532945931</v>
      </c>
      <c r="CY22" s="94">
        <f>求节点($E$5:$E$39,H$5:H$39,BS22)*AN22</f>
        <v>988985.45604187774</v>
      </c>
      <c r="CZ22" s="94">
        <f>求节点($E$5:$E$39,I$5:I$39,BT22)*AO22</f>
        <v>0</v>
      </c>
      <c r="DA22" s="94">
        <f t="shared" si="8"/>
        <v>1444038.0340997474</v>
      </c>
      <c r="DC22" s="94">
        <f>求节点($E$5:$E$39,F$5:F$39,BW22)*AQ22</f>
        <v>111945.07362198149</v>
      </c>
      <c r="DD22" s="94">
        <f>求节点($E$5:$E$39,G$5:G$39,BX22)*AR22</f>
        <v>454583.51243560232</v>
      </c>
      <c r="DE22" s="94">
        <f>求节点($E$5:$E$39,H$5:H$39,BY22)*AS22</f>
        <v>1529491.0225821589</v>
      </c>
      <c r="DF22" s="94">
        <f>求节点($E$5:$E$39,I$5:I$39,BZ22)*AT22</f>
        <v>0</v>
      </c>
      <c r="DG22" s="94">
        <f t="shared" si="9"/>
        <v>2096019.6086397427</v>
      </c>
    </row>
    <row r="23" spans="5:111" x14ac:dyDescent="0.15">
      <c r="E23" s="94">
        <v>19</v>
      </c>
      <c r="F23" s="96">
        <v>19000</v>
      </c>
      <c r="G23" s="96">
        <v>38000</v>
      </c>
      <c r="H23" s="96">
        <v>152000</v>
      </c>
      <c r="I23" s="96">
        <v>475000</v>
      </c>
      <c r="L23" s="94">
        <v>19</v>
      </c>
      <c r="M23" s="94">
        <f t="shared" si="0"/>
        <v>544501.58381789282</v>
      </c>
      <c r="N23" s="94">
        <f t="shared" si="1"/>
        <v>698750.68701565103</v>
      </c>
      <c r="O23" s="94">
        <f t="shared" si="2"/>
        <v>875302.27413149318</v>
      </c>
      <c r="P23" s="94">
        <f t="shared" si="3"/>
        <v>1536663.9363285536</v>
      </c>
      <c r="Q23" s="94">
        <f t="shared" si="4"/>
        <v>2248581.7688295171</v>
      </c>
      <c r="V23" s="94">
        <v>19</v>
      </c>
      <c r="W23" s="94">
        <f>求节点(基础状态预期!$C$17:$C$55,基础状态预期!E$17:E$55,战法实力!$V23)</f>
        <v>5</v>
      </c>
      <c r="X23" s="94">
        <f>求节点(基础状态预期!$C$17:$C$55,基础状态预期!F$17:F$55,战法实力!$V23)</f>
        <v>7.5</v>
      </c>
      <c r="Y23" s="94">
        <f>求节点(基础状态预期!$C$17:$C$55,基础状态预期!G$17:G$55,战法实力!$V23)</f>
        <v>2.8</v>
      </c>
      <c r="Z23" s="94">
        <f>求节点(基础状态预期!$C$17:$C$55,基础状态预期!H$17:H$55,战法实力!$V23)</f>
        <v>0</v>
      </c>
      <c r="AB23" s="94">
        <f>求节点(基础状态预期!$C$62:$C$100,基础状态预期!E$62:E$100,战法实力!$V23)</f>
        <v>5</v>
      </c>
      <c r="AC23" s="94">
        <f>求节点(基础状态预期!$C$62:$C$100,基础状态预期!F$62:F$100,战法实力!$V23)</f>
        <v>8.6090661517944245</v>
      </c>
      <c r="AD23" s="94">
        <f>求节点(基础状态预期!$C$62:$C$100,基础状态预期!G$62:G$100,战法实力!$V23)</f>
        <v>3.8436264607177701</v>
      </c>
      <c r="AE23" s="94">
        <f>求节点(基础状态预期!$C$62:$C$100,基础状态预期!H$62:H$100,战法实力!$V23)</f>
        <v>0</v>
      </c>
      <c r="AG23" s="94">
        <f>求节点(基础状态预期!$C$107:$C$145,基础状态预期!E$107:E$145,战法实力!$V23)</f>
        <v>5</v>
      </c>
      <c r="AH23" s="94">
        <f>求节点(基础状态预期!$C$107:$C$145,基础状态预期!F$107:F$145,战法实力!$V23)</f>
        <v>11.422551205209551</v>
      </c>
      <c r="AI23" s="94">
        <f>求节点(基础状态预期!$C$107:$C$145,基础状态预期!G$107:G$145,战法实力!$V23)</f>
        <v>4.7525219450898071</v>
      </c>
      <c r="AJ23" s="94">
        <f>求节点(基础状态预期!$C$107:$C$145,基础状态预期!H$107:H$145,战法实力!$V23)</f>
        <v>0</v>
      </c>
      <c r="AL23" s="94">
        <f>求节点(基础状态预期!$C$152:$C$190,基础状态预期!E$152:E$190,战法实力!$V23)</f>
        <v>5</v>
      </c>
      <c r="AM23" s="94">
        <f>求节点(基础状态预期!$C$152:$C$190,基础状态预期!F$152:F$190,战法实力!$V23)</f>
        <v>15.680678436385058</v>
      </c>
      <c r="AN23" s="94">
        <f>求节点(基础状态预期!$C$152:$C$190,基础状态预期!G$152:G$190,战法实力!$V23)</f>
        <v>8.7719131688464707</v>
      </c>
      <c r="AO23" s="94">
        <f>求节点(基础状态预期!$C$152:$C$190,基础状态预期!H$152:H$190,战法实力!$V23)</f>
        <v>0</v>
      </c>
      <c r="AQ23" s="94">
        <f>求节点(基础状态预期!$C$197:$C$235,基础状态预期!E$197:E$235,战法实力!$V23)</f>
        <v>5</v>
      </c>
      <c r="AR23" s="94">
        <f>求节点(基础状态预期!$C$197:$C$235,基础状态预期!F$197:F$235,战法实力!$V23)</f>
        <v>15.875067212644495</v>
      </c>
      <c r="AS23" s="94">
        <f>求节点(基础状态预期!$C$197:$C$235,基础状态预期!G$197:G$235,战法实力!$V23)</f>
        <v>13.718901228450116</v>
      </c>
      <c r="AT23" s="94">
        <f>求节点(基础状态预期!$C$197:$C$235,基础状态预期!H$197:H$235,战法实力!$V23)</f>
        <v>0</v>
      </c>
      <c r="AX23" s="94">
        <v>19</v>
      </c>
      <c r="AY23" s="94">
        <f>求节点(基础状态预期!$C$17:$C$55,基础状态预期!M$17:M$55,战法实力!$V23)</f>
        <v>11.700316763578568</v>
      </c>
      <c r="AZ23" s="94">
        <f>求节点(基础状态预期!$C$17:$C$55,基础状态预期!N$17:N$55,战法实力!$V23)</f>
        <v>10</v>
      </c>
      <c r="BA23" s="94">
        <f>求节点(基础状态预期!$C$17:$C$55,基础状态预期!O$17:O$55,战法实力!$V23)</f>
        <v>15</v>
      </c>
      <c r="BB23" s="94">
        <f>求节点(基础状态预期!$C$17:$C$55,基础状态预期!P$17:P$55,战法实力!$V23)</f>
        <v>0</v>
      </c>
      <c r="BD23" s="94">
        <v>19</v>
      </c>
      <c r="BE23" s="94">
        <f>求节点(基础状态预期!$C$62:$C$100,基础状态预期!M$62:M$100,战法实力!$V23)</f>
        <v>13.066837738726012</v>
      </c>
      <c r="BF23" s="94">
        <f>求节点(基础状态预期!$C$62:$C$100,基础状态预期!N$62:N$100,战法实力!$V23)</f>
        <v>10</v>
      </c>
      <c r="BG23" s="94">
        <f>求节点(基础状态预期!$C$62:$C$100,基础状态预期!O$62:O$100,战法实力!$V23)</f>
        <v>15</v>
      </c>
      <c r="BH23" s="94">
        <f>求节点(基础状态预期!$C$62:$C$100,基础状态预期!P$62:P$100,战法实力!$V23)</f>
        <v>0</v>
      </c>
      <c r="BJ23" s="94">
        <v>19</v>
      </c>
      <c r="BK23" s="94">
        <f>求节点(基础状态预期!$C$107:$C$145,基础状态预期!M$107:M$145,战法实力!$V23)</f>
        <v>15.309723323305054</v>
      </c>
      <c r="BL23" s="94">
        <f>求节点(基础状态预期!$C$107:$C$145,基础状态预期!N$107:N$145,战法实力!$V23)</f>
        <v>10</v>
      </c>
      <c r="BM23" s="94">
        <f>求节点(基础状态预期!$C$107:$C$145,基础状态预期!O$107:O$145,战法实力!$V23)</f>
        <v>15</v>
      </c>
      <c r="BN23" s="94">
        <f>求节点(基础状态预期!$C$107:$C$145,基础状态预期!P$107:P$145,战法实力!$V23)</f>
        <v>0</v>
      </c>
      <c r="BP23" s="94">
        <v>19</v>
      </c>
      <c r="BQ23" s="94">
        <f>求节点(基础状态预期!$C$152:$C$190,基础状态预期!M$152:M$190,战法实力!$V23)</f>
        <v>20.333718988032977</v>
      </c>
      <c r="BR23" s="94">
        <f>求节点(基础状态预期!$C$152:$C$190,基础状态预期!N$152:N$190,战法实力!$V23)</f>
        <v>12.19225822014117</v>
      </c>
      <c r="BS23" s="94">
        <f>求节点(基础状态预期!$C$152:$C$190,基础状态预期!O$152:O$190,战法实力!$V23)</f>
        <v>15</v>
      </c>
      <c r="BT23" s="94">
        <f>求节点(基础状态预期!$C$152:$C$190,基础状态预期!P$152:P$190,战法实力!$V23)</f>
        <v>0</v>
      </c>
      <c r="BV23" s="94">
        <v>19</v>
      </c>
      <c r="BW23" s="94">
        <f>求节点(基础状态预期!$C$197:$C$235,基础状态预期!M$197:M$235,战法实力!$V23)</f>
        <v>23.235278639139082</v>
      </c>
      <c r="BX23" s="94">
        <f>求节点(基础状态预期!$C$197:$C$235,基础状态预期!N$197:N$235,战法实力!$V23)</f>
        <v>15.311343936629108</v>
      </c>
      <c r="BY23" s="94">
        <f>求节点(基础状态预期!$C$197:$C$235,基础状态预期!O$197:O$235,战法实力!$V23)</f>
        <v>15</v>
      </c>
      <c r="BZ23" s="94">
        <f>求节点(基础状态预期!$C$197:$C$235,基础状态预期!P$197:P$235,战法实力!$V23)</f>
        <v>0</v>
      </c>
      <c r="CD23" s="94">
        <v>19</v>
      </c>
      <c r="CE23" s="94">
        <f>求节点($E$5:$E$39,F$5:F$39,AY23)*W23</f>
        <v>58501.583817892839</v>
      </c>
      <c r="CF23" s="94">
        <f>求节点($E$5:$E$39,G$5:G$39,AZ23)*X23</f>
        <v>150000</v>
      </c>
      <c r="CG23" s="94">
        <f>求节点($E$5:$E$39,H$5:H$39,BA23)*Y23</f>
        <v>336000</v>
      </c>
      <c r="CH23" s="94">
        <f>求节点($E$5:$E$39,I$5:I$39,BB23)*Z23</f>
        <v>0</v>
      </c>
      <c r="CI23" s="94">
        <f t="shared" si="5"/>
        <v>544501.58381789282</v>
      </c>
      <c r="CK23" s="94">
        <f>求节点($E$5:$E$39,F$5:F$39,BE23)*AB23</f>
        <v>65334.188693630058</v>
      </c>
      <c r="CL23" s="94">
        <f>求节点($E$5:$E$39,G$5:G$39,BF23)*AC23</f>
        <v>172181.32303588849</v>
      </c>
      <c r="CM23" s="94">
        <f>求节点($E$5:$E$39,H$5:H$39,BG23)*AD23</f>
        <v>461235.17528613243</v>
      </c>
      <c r="CN23" s="94">
        <f>求节点($E$5:$E$39,I$5:I$39,BH23)*AE23</f>
        <v>0</v>
      </c>
      <c r="CO23" s="94">
        <f t="shared" si="6"/>
        <v>698750.68701565103</v>
      </c>
      <c r="CQ23" s="94">
        <f>求节点($E$5:$E$39,F$5:F$39,BK23)*AG23</f>
        <v>76548.616616525265</v>
      </c>
      <c r="CR23" s="94">
        <f>求节点($E$5:$E$39,G$5:G$39,BL23)*AH23</f>
        <v>228451.02410419102</v>
      </c>
      <c r="CS23" s="94">
        <f>求节点($E$5:$E$39,H$5:H$39,BM23)*AI23</f>
        <v>570302.63341077685</v>
      </c>
      <c r="CT23" s="94">
        <f>求节点($E$5:$E$39,I$5:I$39,BN23)*AJ23</f>
        <v>0</v>
      </c>
      <c r="CU23" s="94">
        <f t="shared" si="7"/>
        <v>875302.27413149318</v>
      </c>
      <c r="CW23" s="94">
        <f>求节点($E$5:$E$39,F$5:F$39,BQ23)*AL23</f>
        <v>101668.5949401649</v>
      </c>
      <c r="CX23" s="94">
        <f>求节点($E$5:$E$39,G$5:G$39,BR23)*AM23</f>
        <v>382365.7611268122</v>
      </c>
      <c r="CY23" s="94">
        <f>求节点($E$5:$E$39,H$5:H$39,BS23)*AN23</f>
        <v>1052629.5802615765</v>
      </c>
      <c r="CZ23" s="94">
        <f>求节点($E$5:$E$39,I$5:I$39,BT23)*AO23</f>
        <v>0</v>
      </c>
      <c r="DA23" s="94">
        <f t="shared" si="8"/>
        <v>1536663.9363285536</v>
      </c>
      <c r="DC23" s="94">
        <f>求节点($E$5:$E$39,F$5:F$39,BW23)*AQ23</f>
        <v>116176.39319569542</v>
      </c>
      <c r="DD23" s="94">
        <f>求节点($E$5:$E$39,G$5:G$39,BX23)*AR23</f>
        <v>486137.22821980767</v>
      </c>
      <c r="DE23" s="94">
        <f>求节点($E$5:$E$39,H$5:H$39,BY23)*AS23</f>
        <v>1646268.147414014</v>
      </c>
      <c r="DF23" s="94">
        <f>求节点($E$5:$E$39,I$5:I$39,BZ23)*AT23</f>
        <v>0</v>
      </c>
      <c r="DG23" s="94">
        <f t="shared" si="9"/>
        <v>2248581.7688295171</v>
      </c>
    </row>
    <row r="24" spans="5:111" x14ac:dyDescent="0.15">
      <c r="E24" s="94">
        <v>20</v>
      </c>
      <c r="F24" s="96">
        <v>20000</v>
      </c>
      <c r="G24" s="96">
        <v>40000</v>
      </c>
      <c r="H24" s="96">
        <v>160000</v>
      </c>
      <c r="I24" s="96">
        <v>500000</v>
      </c>
      <c r="L24" s="94">
        <v>20</v>
      </c>
      <c r="M24" s="94">
        <f t="shared" si="0"/>
        <v>581295.30485673482</v>
      </c>
      <c r="N24" s="94">
        <f t="shared" si="1"/>
        <v>739290.12934688502</v>
      </c>
      <c r="O24" s="94">
        <f t="shared" si="2"/>
        <v>931394.05733818747</v>
      </c>
      <c r="P24" s="94">
        <f t="shared" si="3"/>
        <v>1638566.5547904298</v>
      </c>
      <c r="Q24" s="94">
        <f t="shared" si="4"/>
        <v>2402299.2508090967</v>
      </c>
      <c r="V24" s="94">
        <v>20</v>
      </c>
      <c r="W24" s="94">
        <f>求节点(基础状态预期!$C$17:$C$55,基础状态预期!E$17:E$55,战法实力!$V24)</f>
        <v>5</v>
      </c>
      <c r="X24" s="94">
        <f>求节点(基础状态预期!$C$17:$C$55,基础状态预期!F$17:F$55,战法实力!$V24)</f>
        <v>8</v>
      </c>
      <c r="Y24" s="94">
        <f>求节点(基础状态预期!$C$17:$C$55,基础状态预期!G$17:G$55,战法实力!$V24)</f>
        <v>3</v>
      </c>
      <c r="Z24" s="94">
        <f>求节点(基础状态预期!$C$17:$C$55,基础状态预期!H$17:H$55,战法实力!$V24)</f>
        <v>0</v>
      </c>
      <c r="AB24" s="94">
        <f>求节点(基础状态预期!$C$62:$C$100,基础状态预期!E$62:E$100,战法实力!$V24)</f>
        <v>5</v>
      </c>
      <c r="AC24" s="94">
        <f>求节点(基础状态预期!$C$62:$C$100,基础状态预期!F$62:F$100,战法实力!$V24)</f>
        <v>9.2038658651415641</v>
      </c>
      <c r="AD24" s="94">
        <f>求节点(基础状态预期!$C$62:$C$100,基础状态预期!G$62:G$100,战法实力!$V24)</f>
        <v>4.0582473900404468</v>
      </c>
      <c r="AE24" s="94">
        <f>求节点(基础状态预期!$C$62:$C$100,基础状态预期!H$62:H$100,战法实力!$V24)</f>
        <v>0</v>
      </c>
      <c r="AG24" s="94">
        <f>求节点(基础状态预期!$C$107:$C$145,基础状态预期!E$107:E$145,战法实力!$V24)</f>
        <v>5</v>
      </c>
      <c r="AH24" s="94">
        <f>求节点(基础状态预期!$C$107:$C$145,基础状态预期!F$107:F$145,战法实力!$V24)</f>
        <v>12.100290666131611</v>
      </c>
      <c r="AI24" s="94">
        <f>求节点(基础状态预期!$C$107:$C$145,基础状态预期!G$107:G$145,战法实力!$V24)</f>
        <v>5.0752179995987081</v>
      </c>
      <c r="AJ24" s="94">
        <f>求节点(基础状态预期!$C$107:$C$145,基础状态预期!H$107:H$145,战法实力!$V24)</f>
        <v>0</v>
      </c>
      <c r="AL24" s="94">
        <f>求节点(基础状态预期!$C$152:$C$190,基础状态预期!E$152:E$190,战法实力!$V24)</f>
        <v>5</v>
      </c>
      <c r="AM24" s="94">
        <f>求节点(基础状态预期!$C$152:$C$190,基础状态预期!F$152:F$190,战法实力!$V24)</f>
        <v>16</v>
      </c>
      <c r="AN24" s="94">
        <f>求节点(基础状态预期!$C$152:$C$190,基础状态预期!G$152:G$190,战法实力!$V24)</f>
        <v>9.4331687487406484</v>
      </c>
      <c r="AO24" s="94">
        <f>求节点(基础状态预期!$C$152:$C$190,基础状态预期!H$152:H$190,战法实力!$V24)</f>
        <v>0</v>
      </c>
      <c r="AQ24" s="94">
        <f>求节点(基础状态预期!$C$197:$C$235,基础状态预期!E$197:E$235,战法实力!$V24)</f>
        <v>5</v>
      </c>
      <c r="AR24" s="94">
        <f>求节点(基础状态预期!$C$197:$C$235,基础状态预期!F$197:F$235,战法实力!$V24)</f>
        <v>16</v>
      </c>
      <c r="AS24" s="94">
        <f>求节点(基础状态预期!$C$197:$C$235,基础状态预期!G$197:G$235,战法实力!$V24)</f>
        <v>14.814723206088694</v>
      </c>
      <c r="AT24" s="94">
        <f>求节点(基础状态预期!$C$197:$C$235,基础状态预期!H$197:H$235,战法实力!$V24)</f>
        <v>0</v>
      </c>
      <c r="AX24" s="94">
        <v>20</v>
      </c>
      <c r="AY24" s="94">
        <f>求节点(基础状态预期!$C$17:$C$55,基础状态预期!M$17:M$55,战法实力!$V24)</f>
        <v>12.259060971346969</v>
      </c>
      <c r="AZ24" s="94">
        <f>求节点(基础状态预期!$C$17:$C$55,基础状态预期!N$17:N$55,战法实力!$V24)</f>
        <v>10</v>
      </c>
      <c r="BA24" s="94">
        <f>求节点(基础状态预期!$C$17:$C$55,基础状态预期!O$17:O$55,战法实力!$V24)</f>
        <v>15</v>
      </c>
      <c r="BB24" s="94">
        <f>求节点(基础状态预期!$C$17:$C$55,基础状态预期!P$17:P$55,战法实力!$V24)</f>
        <v>0</v>
      </c>
      <c r="BD24" s="94">
        <v>20</v>
      </c>
      <c r="BE24" s="94">
        <f>求节点(基础状态预期!$C$62:$C$100,基础状态预期!M$62:M$100,战法实力!$V24)</f>
        <v>13.644625047840014</v>
      </c>
      <c r="BF24" s="94">
        <f>求节点(基础状态预期!$C$62:$C$100,基础状态预期!N$62:N$100,战法实力!$V24)</f>
        <v>10</v>
      </c>
      <c r="BG24" s="94">
        <f>求节点(基础状态预期!$C$62:$C$100,基础状态预期!O$62:O$100,战法实力!$V24)</f>
        <v>15</v>
      </c>
      <c r="BH24" s="94">
        <f>求节点(基础状态预期!$C$62:$C$100,基础状态预期!P$62:P$100,战法实力!$V24)</f>
        <v>0</v>
      </c>
      <c r="BJ24" s="94">
        <v>20</v>
      </c>
      <c r="BK24" s="94">
        <f>求节点(基础状态预期!$C$107:$C$145,基础状态预期!M$107:M$145,战法实力!$V24)</f>
        <v>15.893115042743638</v>
      </c>
      <c r="BL24" s="94">
        <f>求节点(基础状态预期!$C$107:$C$145,基础状态预期!N$107:N$145,战法实力!$V24)</f>
        <v>10.037044930354501</v>
      </c>
      <c r="BM24" s="94">
        <f>求节点(基础状态预期!$C$107:$C$145,基础状态预期!O$107:O$145,战法实力!$V24)</f>
        <v>15</v>
      </c>
      <c r="BN24" s="94">
        <f>求节点(基础状态预期!$C$107:$C$145,基础状态预期!P$107:P$145,战法实力!$V24)</f>
        <v>0</v>
      </c>
      <c r="BP24" s="94">
        <v>20</v>
      </c>
      <c r="BQ24" s="94">
        <f>求节点(基础状态预期!$C$152:$C$190,基础状态预期!M$152:M$190,战法实力!$V24)</f>
        <v>20.90554373045838</v>
      </c>
      <c r="BR24" s="94">
        <f>求节点(基础状态预期!$C$152:$C$190,基础状态预期!N$152:N$190,战法实力!$V24)</f>
        <v>12.564330821539373</v>
      </c>
      <c r="BS24" s="94">
        <f>求节点(基础状态预期!$C$152:$C$190,基础状态预期!O$152:O$190,战法实力!$V24)</f>
        <v>15</v>
      </c>
      <c r="BT24" s="94">
        <f>求节点(基础状态预期!$C$152:$C$190,基础状态预期!P$152:P$190,战法实力!$V24)</f>
        <v>0</v>
      </c>
      <c r="BV24" s="94">
        <v>20</v>
      </c>
      <c r="BW24" s="94">
        <f>求节点(基础状态预期!$C$197:$C$235,基础状态预期!M$197:M$235,战法实力!$V24)</f>
        <v>23.793198143469017</v>
      </c>
      <c r="BX24" s="94">
        <f>求节点(基础状态预期!$C$197:$C$235,基础状态预期!N$197:N$235,战法实力!$V24)</f>
        <v>15.798952355034633</v>
      </c>
      <c r="BY24" s="94">
        <f>求节点(基础状态预期!$C$197:$C$235,基础状态预期!O$197:O$235,战法实力!$V24)</f>
        <v>15</v>
      </c>
      <c r="BZ24" s="94">
        <f>求节点(基础状态预期!$C$197:$C$235,基础状态预期!P$197:P$235,战法实力!$V24)</f>
        <v>0</v>
      </c>
      <c r="CD24" s="94">
        <v>20</v>
      </c>
      <c r="CE24" s="94">
        <f>求节点($E$5:$E$39,F$5:F$39,AY24)*W24</f>
        <v>61295.304856734845</v>
      </c>
      <c r="CF24" s="94">
        <f>求节点($E$5:$E$39,G$5:G$39,AZ24)*X24</f>
        <v>160000</v>
      </c>
      <c r="CG24" s="94">
        <f>求节点($E$5:$E$39,H$5:H$39,BA24)*Y24</f>
        <v>360000</v>
      </c>
      <c r="CH24" s="94">
        <f>求节点($E$5:$E$39,I$5:I$39,BB24)*Z24</f>
        <v>0</v>
      </c>
      <c r="CI24" s="94">
        <f t="shared" si="5"/>
        <v>581295.30485673482</v>
      </c>
      <c r="CK24" s="94">
        <f>求节点($E$5:$E$39,F$5:F$39,BE24)*AB24</f>
        <v>68223.125239200075</v>
      </c>
      <c r="CL24" s="94">
        <f>求节点($E$5:$E$39,G$5:G$39,BF24)*AC24</f>
        <v>184077.31730283127</v>
      </c>
      <c r="CM24" s="94">
        <f>求节点($E$5:$E$39,H$5:H$39,BG24)*AD24</f>
        <v>486989.68680485361</v>
      </c>
      <c r="CN24" s="94">
        <f>求节点($E$5:$E$39,I$5:I$39,BH24)*AE24</f>
        <v>0</v>
      </c>
      <c r="CO24" s="94">
        <f t="shared" si="6"/>
        <v>739290.12934688502</v>
      </c>
      <c r="CQ24" s="94">
        <f>求节点($E$5:$E$39,F$5:F$39,BK24)*AG24</f>
        <v>79465.575213718184</v>
      </c>
      <c r="CR24" s="94">
        <f>求节点($E$5:$E$39,G$5:G$39,BL24)*AH24</f>
        <v>242902.32217262435</v>
      </c>
      <c r="CS24" s="94">
        <f>求节点($E$5:$E$39,H$5:H$39,BM24)*AI24</f>
        <v>609026.15995184495</v>
      </c>
      <c r="CT24" s="94">
        <f>求节点($E$5:$E$39,I$5:I$39,BN24)*AJ24</f>
        <v>0</v>
      </c>
      <c r="CU24" s="94">
        <f t="shared" si="7"/>
        <v>931394.05733818747</v>
      </c>
      <c r="CW24" s="94">
        <f>求节点($E$5:$E$39,F$5:F$39,BQ24)*AL24</f>
        <v>104527.71865229189</v>
      </c>
      <c r="CX24" s="94">
        <f>求节点($E$5:$E$39,G$5:G$39,BR24)*AM24</f>
        <v>402058.58628925995</v>
      </c>
      <c r="CY24" s="94">
        <f>求节点($E$5:$E$39,H$5:H$39,BS24)*AN24</f>
        <v>1131980.2498488778</v>
      </c>
      <c r="CZ24" s="94">
        <f>求节点($E$5:$E$39,I$5:I$39,BT24)*AO24</f>
        <v>0</v>
      </c>
      <c r="DA24" s="94">
        <f t="shared" si="8"/>
        <v>1638566.5547904298</v>
      </c>
      <c r="DC24" s="94">
        <f>求节点($E$5:$E$39,F$5:F$39,BW24)*AQ24</f>
        <v>118965.99071734509</v>
      </c>
      <c r="DD24" s="94">
        <f>求节点($E$5:$E$39,G$5:G$39,BX24)*AR24</f>
        <v>505566.47536110826</v>
      </c>
      <c r="DE24" s="94">
        <f>求节点($E$5:$E$39,H$5:H$39,BY24)*AS24</f>
        <v>1777766.7847306433</v>
      </c>
      <c r="DF24" s="94">
        <f>求节点($E$5:$E$39,I$5:I$39,BZ24)*AT24</f>
        <v>0</v>
      </c>
      <c r="DG24" s="94">
        <f t="shared" si="9"/>
        <v>2402299.2508090967</v>
      </c>
    </row>
    <row r="25" spans="5:111" x14ac:dyDescent="0.15">
      <c r="E25" s="94">
        <v>21</v>
      </c>
      <c r="F25" s="96">
        <v>21000</v>
      </c>
      <c r="G25" s="96">
        <v>42000</v>
      </c>
      <c r="H25" s="96">
        <v>168000</v>
      </c>
      <c r="I25" s="96">
        <v>525000</v>
      </c>
      <c r="L25" s="94">
        <v>21</v>
      </c>
      <c r="M25" s="94">
        <f t="shared" si="0"/>
        <v>628570.06206546072</v>
      </c>
      <c r="N25" s="94">
        <f t="shared" si="1"/>
        <v>789281.7268670781</v>
      </c>
      <c r="O25" s="94">
        <f t="shared" si="2"/>
        <v>993968.02357369463</v>
      </c>
      <c r="P25" s="94">
        <f t="shared" si="3"/>
        <v>1747078.5048799179</v>
      </c>
      <c r="Q25" s="94">
        <f t="shared" si="4"/>
        <v>2556217.5526807038</v>
      </c>
      <c r="V25" s="94">
        <v>21</v>
      </c>
      <c r="W25" s="94">
        <f>求节点(基础状态预期!$C$17:$C$55,基础状态预期!E$17:E$55,战法实力!$V25)</f>
        <v>5</v>
      </c>
      <c r="X25" s="94">
        <f>求节点(基础状态预期!$C$17:$C$55,基础状态预期!F$17:F$55,战法实力!$V25)</f>
        <v>8.7433828695563509</v>
      </c>
      <c r="Y25" s="94">
        <f>求节点(基础状态预期!$C$17:$C$55,基础状态预期!G$17:G$55,战法实力!$V25)</f>
        <v>3.2477942898521168</v>
      </c>
      <c r="Z25" s="94">
        <f>求节点(基础状态预期!$C$17:$C$55,基础状态预期!H$17:H$55,战法实力!$V25)</f>
        <v>0</v>
      </c>
      <c r="AB25" s="94">
        <f>求节点(基础状态预期!$C$62:$C$100,基础状态预期!E$62:E$100,战法实力!$V25)</f>
        <v>5</v>
      </c>
      <c r="AC25" s="94">
        <f>求节点(基础状态预期!$C$62:$C$100,基础状态预期!F$62:F$100,战法实力!$V25)</f>
        <v>10.078161753323098</v>
      </c>
      <c r="AD25" s="94">
        <f>求节点(基础状态预期!$C$62:$C$100,基础状态预期!G$62:G$100,战法实力!$V25)</f>
        <v>4.3080462152351711</v>
      </c>
      <c r="AE25" s="94">
        <f>求节点(基础状态预期!$C$62:$C$100,基础状态预期!H$62:H$100,战法实力!$V25)</f>
        <v>0</v>
      </c>
      <c r="AG25" s="94">
        <f>求节点(基础状态预期!$C$107:$C$145,基础状态预期!E$107:E$145,战法实力!$V25)</f>
        <v>5</v>
      </c>
      <c r="AH25" s="94">
        <f>求节点(基础状态预期!$C$107:$C$145,基础状态预期!F$107:F$145,战法实力!$V25)</f>
        <v>12.602241575919555</v>
      </c>
      <c r="AI25" s="94">
        <f>求节点(基础状态预期!$C$107:$C$145,基础状态预期!G$107:G$145,战法实力!$V25)</f>
        <v>5.4516811819396658</v>
      </c>
      <c r="AJ25" s="94">
        <f>求节点(基础状态预期!$C$107:$C$145,基础状态预期!H$107:H$145,战法实力!$V25)</f>
        <v>0</v>
      </c>
      <c r="AL25" s="94">
        <f>求节点(基础状态预期!$C$152:$C$190,基础状态预期!E$152:E$190,战法实力!$V25)</f>
        <v>5</v>
      </c>
      <c r="AM25" s="94">
        <f>求节点(基础状态预期!$C$152:$C$190,基础状态预期!F$152:F$190,战法实力!$V25)</f>
        <v>16</v>
      </c>
      <c r="AN25" s="94">
        <f>求节点(基础状态预期!$C$152:$C$190,基础状态预期!G$152:G$190,战法实力!$V25)</f>
        <v>10.193186123507882</v>
      </c>
      <c r="AO25" s="94">
        <f>求节点(基础状态预期!$C$152:$C$190,基础状态预期!H$152:H$190,战法实力!$V25)</f>
        <v>0</v>
      </c>
      <c r="AQ25" s="94">
        <f>求节点(基础状态预期!$C$197:$C$235,基础状态预期!E$197:E$235,战法实力!$V25)</f>
        <v>5</v>
      </c>
      <c r="AR25" s="94">
        <f>求节点(基础状态预期!$C$197:$C$235,基础状态预期!F$197:F$235,战法实力!$V25)</f>
        <v>16</v>
      </c>
      <c r="AS25" s="94">
        <f>求节点(基础状态预期!$C$197:$C$235,基础状态预期!G$197:G$235,战法实力!$V25)</f>
        <v>15.960375823845766</v>
      </c>
      <c r="AT25" s="94">
        <f>求节点(基础状态预期!$C$197:$C$235,基础状态预期!H$197:H$235,战法实力!$V25)</f>
        <v>0</v>
      </c>
      <c r="AX25" s="94">
        <v>21</v>
      </c>
      <c r="AY25" s="94">
        <f>求节点(基础状态预期!$C$17:$C$55,基础状态预期!M$17:M$55,战法实力!$V25)</f>
        <v>12.793417978415931</v>
      </c>
      <c r="AZ25" s="94">
        <f>求节点(基础状态预期!$C$17:$C$55,基础状态预期!N$17:N$55,战法实力!$V25)</f>
        <v>10</v>
      </c>
      <c r="BA25" s="94">
        <f>求节点(基础状态预期!$C$17:$C$55,基础状态预期!O$17:O$55,战法实力!$V25)</f>
        <v>15</v>
      </c>
      <c r="BB25" s="94">
        <f>求节点(基础状态预期!$C$17:$C$55,基础状态预期!P$17:P$55,战法实力!$V25)</f>
        <v>0</v>
      </c>
      <c r="BD25" s="94">
        <v>21</v>
      </c>
      <c r="BE25" s="94">
        <f>求节点(基础状态预期!$C$62:$C$100,基础状态预期!M$62:M$100,战法实力!$V25)</f>
        <v>14.15058919447911</v>
      </c>
      <c r="BF25" s="94">
        <f>求节点(基础状态预期!$C$62:$C$100,基础状态预期!N$62:N$100,战法实力!$V25)</f>
        <v>10</v>
      </c>
      <c r="BG25" s="94">
        <f>求节点(基础状态预期!$C$62:$C$100,基础状态预期!O$62:O$100,战法实力!$V25)</f>
        <v>15</v>
      </c>
      <c r="BH25" s="94">
        <f>求节点(基础状态预期!$C$62:$C$100,基础状态预期!P$62:P$100,战法实力!$V25)</f>
        <v>0</v>
      </c>
      <c r="BJ25" s="94">
        <v>21</v>
      </c>
      <c r="BK25" s="94">
        <f>求节点(基础状态预期!$C$107:$C$145,基础状态预期!M$107:M$145,战法实力!$V25)</f>
        <v>16.422925572310177</v>
      </c>
      <c r="BL25" s="94">
        <f>求节点(基础状态预期!$C$107:$C$145,基础状态预期!N$107:N$145,战法实力!$V25)</f>
        <v>10.22245337574334</v>
      </c>
      <c r="BM25" s="94">
        <f>求节点(基础状态预期!$C$107:$C$145,基础状态预期!O$107:O$145,战法实力!$V25)</f>
        <v>15</v>
      </c>
      <c r="BN25" s="94">
        <f>求节点(基础状态预期!$C$107:$C$145,基础状态预期!P$107:P$145,战法实力!$V25)</f>
        <v>0</v>
      </c>
      <c r="BP25" s="94">
        <v>21</v>
      </c>
      <c r="BQ25" s="94">
        <f>求节点(基础状态预期!$C$152:$C$190,基础状态预期!M$152:M$190,战法实力!$V25)</f>
        <v>21.366108402377659</v>
      </c>
      <c r="BR25" s="94">
        <f>求节点(基础状态预期!$C$152:$C$190,基础状态预期!N$152:N$190,战法实力!$V25)</f>
        <v>13.033300876471372</v>
      </c>
      <c r="BS25" s="94">
        <f>求节点(基础状态预期!$C$152:$C$190,基础状态预期!O$152:O$190,战法实力!$V25)</f>
        <v>15</v>
      </c>
      <c r="BT25" s="94">
        <f>求节点(基础状态预期!$C$152:$C$190,基础状态预期!P$152:P$190,战法实力!$V25)</f>
        <v>0</v>
      </c>
      <c r="BV25" s="94">
        <v>21</v>
      </c>
      <c r="BW25" s="94">
        <f>求节点(基础状态预期!$C$197:$C$235,基础状态预期!M$197:M$235,战法实力!$V25)</f>
        <v>24.233996096107933</v>
      </c>
      <c r="BX25" s="94">
        <f>求节点(基础状态预期!$C$197:$C$235,基础状态预期!N$197:N$235,战法实力!$V25)</f>
        <v>16.243827291833512</v>
      </c>
      <c r="BY25" s="94">
        <f>求节点(基础状态预期!$C$197:$C$235,基础状态预期!O$197:O$235,战法实力!$V25)</f>
        <v>15</v>
      </c>
      <c r="BZ25" s="94">
        <f>求节点(基础状态预期!$C$197:$C$235,基础状态预期!P$197:P$235,战法实力!$V25)</f>
        <v>0</v>
      </c>
      <c r="CD25" s="94">
        <v>21</v>
      </c>
      <c r="CE25" s="94">
        <f>求节点($E$5:$E$39,F$5:F$39,AY25)*W25</f>
        <v>63967.089892079661</v>
      </c>
      <c r="CF25" s="94">
        <f>求节点($E$5:$E$39,G$5:G$39,AZ25)*X25</f>
        <v>174867.65739112702</v>
      </c>
      <c r="CG25" s="94">
        <f>求节点($E$5:$E$39,H$5:H$39,BA25)*Y25</f>
        <v>389735.31478225399</v>
      </c>
      <c r="CH25" s="94">
        <f>求节点($E$5:$E$39,I$5:I$39,BB25)*Z25</f>
        <v>0</v>
      </c>
      <c r="CI25" s="94">
        <f t="shared" si="5"/>
        <v>628570.06206546072</v>
      </c>
      <c r="CK25" s="94">
        <f>求节点($E$5:$E$39,F$5:F$39,BE25)*AB25</f>
        <v>70752.945972395552</v>
      </c>
      <c r="CL25" s="94">
        <f>求节点($E$5:$E$39,G$5:G$39,BF25)*AC25</f>
        <v>201563.23506646196</v>
      </c>
      <c r="CM25" s="94">
        <f>求节点($E$5:$E$39,H$5:H$39,BG25)*AD25</f>
        <v>516965.54582822055</v>
      </c>
      <c r="CN25" s="94">
        <f>求节点($E$5:$E$39,I$5:I$39,BH25)*AE25</f>
        <v>0</v>
      </c>
      <c r="CO25" s="94">
        <f t="shared" si="6"/>
        <v>789281.7268670781</v>
      </c>
      <c r="CQ25" s="94">
        <f>求节点($E$5:$E$39,F$5:F$39,BK25)*AG25</f>
        <v>82114.627861550893</v>
      </c>
      <c r="CR25" s="94">
        <f>求节点($E$5:$E$39,G$5:G$39,BL25)*AH25</f>
        <v>257651.65387938384</v>
      </c>
      <c r="CS25" s="94">
        <f>求节点($E$5:$E$39,H$5:H$39,BM25)*AI25</f>
        <v>654201.74183275993</v>
      </c>
      <c r="CT25" s="94">
        <f>求节点($E$5:$E$39,I$5:I$39,BN25)*AJ25</f>
        <v>0</v>
      </c>
      <c r="CU25" s="94">
        <f t="shared" si="7"/>
        <v>993968.02357369463</v>
      </c>
      <c r="CW25" s="94">
        <f>求节点($E$5:$E$39,F$5:F$39,BQ25)*AL25</f>
        <v>106830.5420118883</v>
      </c>
      <c r="CX25" s="94">
        <f>求节点($E$5:$E$39,G$5:G$39,BR25)*AM25</f>
        <v>417065.62804708391</v>
      </c>
      <c r="CY25" s="94">
        <f>求节点($E$5:$E$39,H$5:H$39,BS25)*AN25</f>
        <v>1223182.3348209457</v>
      </c>
      <c r="CZ25" s="94">
        <f>求节点($E$5:$E$39,I$5:I$39,BT25)*AO25</f>
        <v>0</v>
      </c>
      <c r="DA25" s="94">
        <f t="shared" si="8"/>
        <v>1747078.5048799179</v>
      </c>
      <c r="DC25" s="94">
        <f>求节点($E$5:$E$39,F$5:F$39,BW25)*AQ25</f>
        <v>121169.98048053967</v>
      </c>
      <c r="DD25" s="94">
        <f>求节点($E$5:$E$39,G$5:G$39,BX25)*AR25</f>
        <v>519802.47333867237</v>
      </c>
      <c r="DE25" s="94">
        <f>求节点($E$5:$E$39,H$5:H$39,BY25)*AS25</f>
        <v>1915245.098861492</v>
      </c>
      <c r="DF25" s="94">
        <f>求节点($E$5:$E$39,I$5:I$39,BZ25)*AT25</f>
        <v>0</v>
      </c>
      <c r="DG25" s="94">
        <f t="shared" si="9"/>
        <v>2556217.5526807038</v>
      </c>
    </row>
    <row r="26" spans="5:111" x14ac:dyDescent="0.15">
      <c r="E26" s="94">
        <v>22</v>
      </c>
      <c r="F26" s="96">
        <v>22000</v>
      </c>
      <c r="G26" s="96">
        <v>44000</v>
      </c>
      <c r="H26" s="96">
        <v>176000</v>
      </c>
      <c r="I26" s="96">
        <v>550000</v>
      </c>
      <c r="L26" s="94">
        <v>22</v>
      </c>
      <c r="M26" s="94">
        <f t="shared" si="0"/>
        <v>675844.81927418651</v>
      </c>
      <c r="N26" s="94">
        <f t="shared" si="1"/>
        <v>839273.32438727107</v>
      </c>
      <c r="O26" s="94">
        <f t="shared" si="2"/>
        <v>1056914.2535605831</v>
      </c>
      <c r="P26" s="94">
        <f t="shared" si="3"/>
        <v>1855590.4549694066</v>
      </c>
      <c r="Q26" s="94">
        <f t="shared" si="4"/>
        <v>2710135.8545523109</v>
      </c>
      <c r="V26" s="94">
        <v>22</v>
      </c>
      <c r="W26" s="94">
        <f>求节点(基础状态预期!$C$17:$C$55,基础状态预期!E$17:E$55,战法实力!$V26)</f>
        <v>5</v>
      </c>
      <c r="X26" s="94">
        <f>求节点(基础状态预期!$C$17:$C$55,基础状态预期!F$17:F$55,战法实力!$V26)</f>
        <v>9.4867657391127</v>
      </c>
      <c r="Y26" s="94">
        <f>求节点(基础状态预期!$C$17:$C$55,基础状态预期!G$17:G$55,战法实力!$V26)</f>
        <v>3.4955885797042336</v>
      </c>
      <c r="Z26" s="94">
        <f>求节点(基础状态预期!$C$17:$C$55,基础状态预期!H$17:H$55,战法实力!$V26)</f>
        <v>0</v>
      </c>
      <c r="AB26" s="94">
        <f>求节点(基础状态预期!$C$62:$C$100,基础状态预期!E$62:E$100,战法实力!$V26)</f>
        <v>5</v>
      </c>
      <c r="AC26" s="94">
        <f>求节点(基础状态预期!$C$62:$C$100,基础状态预期!F$62:F$100,战法实力!$V26)</f>
        <v>10.952457641504632</v>
      </c>
      <c r="AD26" s="94">
        <f>求节点(基础状态预期!$C$62:$C$100,基础状态预期!G$62:G$100,战法实力!$V26)</f>
        <v>4.5578450404298945</v>
      </c>
      <c r="AE26" s="94">
        <f>求节点(基础状态预期!$C$62:$C$100,基础状态预期!H$62:H$100,战法实力!$V26)</f>
        <v>0</v>
      </c>
      <c r="AG26" s="94">
        <f>求节点(基础状态预期!$C$107:$C$145,基础状态预期!E$107:E$145,战法实力!$V26)</f>
        <v>5</v>
      </c>
      <c r="AH26" s="94">
        <f>求节点(基础状态预期!$C$107:$C$145,基础状态预期!F$107:F$145,战法实力!$V26)</f>
        <v>13.104192485707499</v>
      </c>
      <c r="AI26" s="94">
        <f>求节点(基础状态预期!$C$107:$C$145,基础状态预期!G$107:G$145,战法实力!$V26)</f>
        <v>5.8281443642806243</v>
      </c>
      <c r="AJ26" s="94">
        <f>求节点(基础状态预期!$C$107:$C$145,基础状态预期!H$107:H$145,战法实力!$V26)</f>
        <v>0</v>
      </c>
      <c r="AL26" s="94">
        <f>求节点(基础状态预期!$C$152:$C$190,基础状态预期!E$152:E$190,战法实力!$V26)</f>
        <v>5</v>
      </c>
      <c r="AM26" s="94">
        <f>求节点(基础状态预期!$C$152:$C$190,基础状态预期!F$152:F$190,战法实力!$V26)</f>
        <v>16</v>
      </c>
      <c r="AN26" s="94">
        <f>求节点(基础状态预期!$C$152:$C$190,基础状态预期!G$152:G$190,战法实力!$V26)</f>
        <v>10.953203498275116</v>
      </c>
      <c r="AO26" s="94">
        <f>求节点(基础状态预期!$C$152:$C$190,基础状态预期!H$152:H$190,战法实力!$V26)</f>
        <v>0</v>
      </c>
      <c r="AQ26" s="94">
        <f>求节点(基础状态预期!$C$197:$C$235,基础状态预期!E$197:E$235,战法实力!$V26)</f>
        <v>5</v>
      </c>
      <c r="AR26" s="94">
        <f>求节点(基础状态预期!$C$197:$C$235,基础状态预期!F$197:F$235,战法实力!$V26)</f>
        <v>16</v>
      </c>
      <c r="AS26" s="94">
        <f>求节点(基础状态预期!$C$197:$C$235,基础状态预期!G$197:G$235,战法实力!$V26)</f>
        <v>17.106028441602838</v>
      </c>
      <c r="AT26" s="94">
        <f>求节点(基础状态预期!$C$197:$C$235,基础状态预期!H$197:H$235,战法实力!$V26)</f>
        <v>0</v>
      </c>
      <c r="AX26" s="94">
        <v>22</v>
      </c>
      <c r="AY26" s="94">
        <f>求节点(基础状态预期!$C$17:$C$55,基础状态预期!M$17:M$55,战法实力!$V26)</f>
        <v>13.327774985484895</v>
      </c>
      <c r="AZ26" s="94">
        <f>求节点(基础状态预期!$C$17:$C$55,基础状态预期!N$17:N$55,战法实力!$V26)</f>
        <v>10</v>
      </c>
      <c r="BA26" s="94">
        <f>求节点(基础状态预期!$C$17:$C$55,基础状态预期!O$17:O$55,战法实力!$V26)</f>
        <v>15</v>
      </c>
      <c r="BB26" s="94">
        <f>求节点(基础状态预期!$C$17:$C$55,基础状态预期!P$17:P$55,战法实力!$V26)</f>
        <v>0</v>
      </c>
      <c r="BD26" s="94">
        <v>22</v>
      </c>
      <c r="BE26" s="94">
        <f>求节点(基础状态预期!$C$62:$C$100,基础状态预期!M$62:M$100,战法实力!$V26)</f>
        <v>14.656553341118208</v>
      </c>
      <c r="BF26" s="94">
        <f>求节点(基础状态预期!$C$62:$C$100,基础状态预期!N$62:N$100,战法实力!$V26)</f>
        <v>10</v>
      </c>
      <c r="BG26" s="94">
        <f>求节点(基础状态预期!$C$62:$C$100,基础状态预期!O$62:O$100,战法实力!$V26)</f>
        <v>15</v>
      </c>
      <c r="BH26" s="94">
        <f>求节点(基础状态预期!$C$62:$C$100,基础状态预期!P$62:P$100,战法实力!$V26)</f>
        <v>0</v>
      </c>
      <c r="BJ26" s="94">
        <v>22</v>
      </c>
      <c r="BK26" s="94">
        <f>求节点(基础状态预期!$C$107:$C$145,基础状态预期!M$107:M$145,战法实力!$V26)</f>
        <v>16.95273610187672</v>
      </c>
      <c r="BL26" s="94">
        <f>求节点(基础状态预期!$C$107:$C$145,基础状态预期!N$107:N$145,战法实力!$V26)</f>
        <v>10.40786182113218</v>
      </c>
      <c r="BM26" s="94">
        <f>求节点(基础状态预期!$C$107:$C$145,基础状态预期!O$107:O$145,战法实力!$V26)</f>
        <v>15</v>
      </c>
      <c r="BN26" s="94">
        <f>求节点(基础状态预期!$C$107:$C$145,基础状态预期!P$107:P$145,战法实力!$V26)</f>
        <v>0</v>
      </c>
      <c r="BP26" s="94">
        <v>22</v>
      </c>
      <c r="BQ26" s="94">
        <f>求节点(基础状态预期!$C$152:$C$190,基础状态预期!M$152:M$190,战法实力!$V26)</f>
        <v>21.826673074296934</v>
      </c>
      <c r="BR26" s="94">
        <f>求节点(基础状态预期!$C$152:$C$190,基础状态预期!N$152:N$190,战法实力!$V26)</f>
        <v>13.502270931403372</v>
      </c>
      <c r="BS26" s="94">
        <f>求节点(基础状态预期!$C$152:$C$190,基础状态预期!O$152:O$190,战法实力!$V26)</f>
        <v>15</v>
      </c>
      <c r="BT26" s="94">
        <f>求节点(基础状态预期!$C$152:$C$190,基础状态预期!P$152:P$190,战法实力!$V26)</f>
        <v>0</v>
      </c>
      <c r="BV26" s="94">
        <v>22</v>
      </c>
      <c r="BW26" s="94">
        <f>求节点(基础状态预期!$C$197:$C$235,基础状态预期!M$197:M$235,战法实力!$V26)</f>
        <v>24.67479404874685</v>
      </c>
      <c r="BX26" s="94">
        <f>求节点(基础状态预期!$C$197:$C$235,基础状态预期!N$197:N$235,战法实力!$V26)</f>
        <v>16.688702228632387</v>
      </c>
      <c r="BY26" s="94">
        <f>求节点(基础状态预期!$C$197:$C$235,基础状态预期!O$197:O$235,战法实力!$V26)</f>
        <v>15</v>
      </c>
      <c r="BZ26" s="94">
        <f>求节点(基础状态预期!$C$197:$C$235,基础状态预期!P$197:P$235,战法实力!$V26)</f>
        <v>0</v>
      </c>
      <c r="CD26" s="94">
        <v>22</v>
      </c>
      <c r="CE26" s="94">
        <f>求节点($E$5:$E$39,F$5:F$39,AY26)*W26</f>
        <v>66638.874927424476</v>
      </c>
      <c r="CF26" s="94">
        <f>求节点($E$5:$E$39,G$5:G$39,AZ26)*X26</f>
        <v>189735.31478225399</v>
      </c>
      <c r="CG26" s="94">
        <f>求节点($E$5:$E$39,H$5:H$39,BA26)*Y26</f>
        <v>419470.62956450804</v>
      </c>
      <c r="CH26" s="94">
        <f>求节点($E$5:$E$39,I$5:I$39,BB26)*Z26</f>
        <v>0</v>
      </c>
      <c r="CI26" s="94">
        <f t="shared" si="5"/>
        <v>675844.81927418651</v>
      </c>
      <c r="CK26" s="94">
        <f>求节点($E$5:$E$39,F$5:F$39,BE26)*AB26</f>
        <v>73282.766705591042</v>
      </c>
      <c r="CL26" s="94">
        <f>求节点($E$5:$E$39,G$5:G$39,BF26)*AC26</f>
        <v>219049.15283009264</v>
      </c>
      <c r="CM26" s="94">
        <f>求节点($E$5:$E$39,H$5:H$39,BG26)*AD26</f>
        <v>546941.40485158737</v>
      </c>
      <c r="CN26" s="94">
        <f>求节点($E$5:$E$39,I$5:I$39,BH26)*AE26</f>
        <v>0</v>
      </c>
      <c r="CO26" s="94">
        <f t="shared" si="6"/>
        <v>839273.32438727107</v>
      </c>
      <c r="CQ26" s="94">
        <f>求节点($E$5:$E$39,F$5:F$39,BK26)*AG26</f>
        <v>84763.680509383586</v>
      </c>
      <c r="CR26" s="94">
        <f>求节点($E$5:$E$39,G$5:G$39,BL26)*AH26</f>
        <v>272773.24933752452</v>
      </c>
      <c r="CS26" s="94">
        <f>求节点($E$5:$E$39,H$5:H$39,BM26)*AI26</f>
        <v>699377.32371367491</v>
      </c>
      <c r="CT26" s="94">
        <f>求节点($E$5:$E$39,I$5:I$39,BN26)*AJ26</f>
        <v>0</v>
      </c>
      <c r="CU26" s="94">
        <f t="shared" si="7"/>
        <v>1056914.2535605831</v>
      </c>
      <c r="CW26" s="94">
        <f>求节点($E$5:$E$39,F$5:F$39,BQ26)*AL26</f>
        <v>109133.36537148467</v>
      </c>
      <c r="CX26" s="94">
        <f>求节点($E$5:$E$39,G$5:G$39,BR26)*AM26</f>
        <v>432072.66980490787</v>
      </c>
      <c r="CY26" s="94">
        <f>求节点($E$5:$E$39,H$5:H$39,BS26)*AN26</f>
        <v>1314384.4197930139</v>
      </c>
      <c r="CZ26" s="94">
        <f>求节点($E$5:$E$39,I$5:I$39,BT26)*AO26</f>
        <v>0</v>
      </c>
      <c r="DA26" s="94">
        <f t="shared" si="8"/>
        <v>1855590.4549694066</v>
      </c>
      <c r="DC26" s="94">
        <f>求节点($E$5:$E$39,F$5:F$39,BW26)*AQ26</f>
        <v>123373.97024373425</v>
      </c>
      <c r="DD26" s="94">
        <f>求节点($E$5:$E$39,G$5:G$39,BX26)*AR26</f>
        <v>534038.47131623642</v>
      </c>
      <c r="DE26" s="94">
        <f>求节点($E$5:$E$39,H$5:H$39,BY26)*AS26</f>
        <v>2052723.4129923405</v>
      </c>
      <c r="DF26" s="94">
        <f>求节点($E$5:$E$39,I$5:I$39,BZ26)*AT26</f>
        <v>0</v>
      </c>
      <c r="DG26" s="94">
        <f t="shared" si="9"/>
        <v>2710135.8545523109</v>
      </c>
    </row>
    <row r="27" spans="5:111" x14ac:dyDescent="0.15">
      <c r="E27" s="94">
        <v>23</v>
      </c>
      <c r="F27" s="96">
        <v>23000</v>
      </c>
      <c r="G27" s="96">
        <v>46000</v>
      </c>
      <c r="H27" s="96">
        <v>184000</v>
      </c>
      <c r="I27" s="96">
        <v>575000</v>
      </c>
      <c r="L27" s="94">
        <v>23</v>
      </c>
      <c r="M27" s="94">
        <f t="shared" si="0"/>
        <v>723119.57648291229</v>
      </c>
      <c r="N27" s="94">
        <f t="shared" si="1"/>
        <v>889264.92190746404</v>
      </c>
      <c r="O27" s="94">
        <f t="shared" si="2"/>
        <v>1120232.7472988525</v>
      </c>
      <c r="P27" s="94">
        <f t="shared" si="3"/>
        <v>1964102.4050588952</v>
      </c>
      <c r="Q27" s="94">
        <f t="shared" si="4"/>
        <v>2864054.156423918</v>
      </c>
      <c r="V27" s="94">
        <v>23</v>
      </c>
      <c r="W27" s="94">
        <f>求节点(基础状态预期!$C$17:$C$55,基础状态预期!E$17:E$55,战法实力!$V27)</f>
        <v>5</v>
      </c>
      <c r="X27" s="94">
        <f>求节点(基础状态预期!$C$17:$C$55,基础状态预期!F$17:F$55,战法实力!$V27)</f>
        <v>10.230148608669051</v>
      </c>
      <c r="Y27" s="94">
        <f>求节点(基础状态预期!$C$17:$C$55,基础状态预期!G$17:G$55,战法实力!$V27)</f>
        <v>3.74338286955635</v>
      </c>
      <c r="Z27" s="94">
        <f>求节点(基础状态预期!$C$17:$C$55,基础状态预期!H$17:H$55,战法实力!$V27)</f>
        <v>0</v>
      </c>
      <c r="AB27" s="94">
        <f>求节点(基础状态预期!$C$62:$C$100,基础状态预期!E$62:E$100,战法实力!$V27)</f>
        <v>5</v>
      </c>
      <c r="AC27" s="94">
        <f>求节点(基础状态预期!$C$62:$C$100,基础状态预期!F$62:F$100,战法实力!$V27)</f>
        <v>11.826753529686165</v>
      </c>
      <c r="AD27" s="94">
        <f>求节点(基础状态预期!$C$62:$C$100,基础状态预期!G$62:G$100,战法实力!$V27)</f>
        <v>4.8076438656246188</v>
      </c>
      <c r="AE27" s="94">
        <f>求节点(基础状态预期!$C$62:$C$100,基础状态预期!H$62:H$100,战法实力!$V27)</f>
        <v>0</v>
      </c>
      <c r="AG27" s="94">
        <f>求节点(基础状态预期!$C$107:$C$145,基础状态预期!E$107:E$145,战法实力!$V27)</f>
        <v>5</v>
      </c>
      <c r="AH27" s="94">
        <f>求节点(基础状态预期!$C$107:$C$145,基础状态预期!F$107:F$145,战法实力!$V27)</f>
        <v>13.606143395495444</v>
      </c>
      <c r="AI27" s="94">
        <f>求节点(基础状态预期!$C$107:$C$145,基础状态预期!G$107:G$145,战法实力!$V27)</f>
        <v>6.2046075466215829</v>
      </c>
      <c r="AJ27" s="94">
        <f>求节点(基础状态预期!$C$107:$C$145,基础状态预期!H$107:H$145,战法实力!$V27)</f>
        <v>0</v>
      </c>
      <c r="AL27" s="94">
        <f>求节点(基础状态预期!$C$152:$C$190,基础状态预期!E$152:E$190,战法实力!$V27)</f>
        <v>5</v>
      </c>
      <c r="AM27" s="94">
        <f>求节点(基础状态预期!$C$152:$C$190,基础状态预期!F$152:F$190,战法实力!$V27)</f>
        <v>16</v>
      </c>
      <c r="AN27" s="94">
        <f>求节点(基础状态预期!$C$152:$C$190,基础状态预期!G$152:G$190,战法实力!$V27)</f>
        <v>11.713220873042351</v>
      </c>
      <c r="AO27" s="94">
        <f>求节点(基础状态预期!$C$152:$C$190,基础状态预期!H$152:H$190,战法实力!$V27)</f>
        <v>0</v>
      </c>
      <c r="AQ27" s="94">
        <f>求节点(基础状态预期!$C$197:$C$235,基础状态预期!E$197:E$235,战法实力!$V27)</f>
        <v>5</v>
      </c>
      <c r="AR27" s="94">
        <f>求节点(基础状态预期!$C$197:$C$235,基础状态预期!F$197:F$235,战法实力!$V27)</f>
        <v>16</v>
      </c>
      <c r="AS27" s="94">
        <f>求节点(基础状态预期!$C$197:$C$235,基础状态预期!G$197:G$235,战法实力!$V27)</f>
        <v>18.251681059359907</v>
      </c>
      <c r="AT27" s="94">
        <f>求节点(基础状态预期!$C$197:$C$235,基础状态预期!H$197:H$235,战法实力!$V27)</f>
        <v>0</v>
      </c>
      <c r="AX27" s="94">
        <v>23</v>
      </c>
      <c r="AY27" s="94">
        <f>求节点(基础状态预期!$C$17:$C$55,基础状态预期!M$17:M$55,战法实力!$V27)</f>
        <v>13.862131992553858</v>
      </c>
      <c r="AZ27" s="94">
        <f>求节点(基础状态预期!$C$17:$C$55,基础状态预期!N$17:N$55,战法实力!$V27)</f>
        <v>10</v>
      </c>
      <c r="BA27" s="94">
        <f>求节点(基础状态预期!$C$17:$C$55,基础状态预期!O$17:O$55,战法实力!$V27)</f>
        <v>15</v>
      </c>
      <c r="BB27" s="94">
        <f>求节点(基础状态预期!$C$17:$C$55,基础状态预期!P$17:P$55,战法实力!$V27)</f>
        <v>0</v>
      </c>
      <c r="BD27" s="94">
        <v>23</v>
      </c>
      <c r="BE27" s="94">
        <f>求节点(基础状态预期!$C$62:$C$100,基础状态预期!M$62:M$100,战法实力!$V27)</f>
        <v>15.162517487757304</v>
      </c>
      <c r="BF27" s="94">
        <f>求节点(基础状态预期!$C$62:$C$100,基础状态预期!N$62:N$100,战法实力!$V27)</f>
        <v>10</v>
      </c>
      <c r="BG27" s="94">
        <f>求节点(基础状态预期!$C$62:$C$100,基础状态预期!O$62:O$100,战法实力!$V27)</f>
        <v>15</v>
      </c>
      <c r="BH27" s="94">
        <f>求节点(基础状态预期!$C$62:$C$100,基础状态预期!P$62:P$100,战法实力!$V27)</f>
        <v>0</v>
      </c>
      <c r="BJ27" s="94">
        <v>23</v>
      </c>
      <c r="BK27" s="94">
        <f>求节点(基础状态预期!$C$107:$C$145,基础状态预期!M$107:M$145,战法实力!$V27)</f>
        <v>17.48254663144326</v>
      </c>
      <c r="BL27" s="94">
        <f>求节点(基础状态预期!$C$107:$C$145,基础状态预期!N$107:N$145,战法实力!$V27)</f>
        <v>10.593270266521019</v>
      </c>
      <c r="BM27" s="94">
        <f>求节点(基础状态预期!$C$107:$C$145,基础状态预期!O$107:O$145,战法实力!$V27)</f>
        <v>15</v>
      </c>
      <c r="BN27" s="94">
        <f>求节点(基础状态预期!$C$107:$C$145,基础状态预期!P$107:P$145,战法实力!$V27)</f>
        <v>0</v>
      </c>
      <c r="BP27" s="94">
        <v>23</v>
      </c>
      <c r="BQ27" s="94">
        <f>求节点(基础状态预期!$C$152:$C$190,基础状态预期!M$152:M$190,战法实力!$V27)</f>
        <v>22.287237746216213</v>
      </c>
      <c r="BR27" s="94">
        <f>求节点(基础状态预期!$C$152:$C$190,基础状态预期!N$152:N$190,战法实力!$V27)</f>
        <v>13.971240986335371</v>
      </c>
      <c r="BS27" s="94">
        <f>求节点(基础状态预期!$C$152:$C$190,基础状态预期!O$152:O$190,战法实力!$V27)</f>
        <v>15</v>
      </c>
      <c r="BT27" s="94">
        <f>求节点(基础状态预期!$C$152:$C$190,基础状态预期!P$152:P$190,战法实力!$V27)</f>
        <v>0</v>
      </c>
      <c r="BV27" s="94">
        <v>23</v>
      </c>
      <c r="BW27" s="94">
        <f>求节点(基础状态预期!$C$197:$C$235,基础状态预期!M$197:M$235,战法实力!$V27)</f>
        <v>25.115592001385767</v>
      </c>
      <c r="BX27" s="94">
        <f>求节点(基础状态预期!$C$197:$C$235,基础状态预期!N$197:N$235,战法实力!$V27)</f>
        <v>17.133577165431266</v>
      </c>
      <c r="BY27" s="94">
        <f>求节点(基础状态预期!$C$197:$C$235,基础状态预期!O$197:O$235,战法实力!$V27)</f>
        <v>15</v>
      </c>
      <c r="BZ27" s="94">
        <f>求节点(基础状态预期!$C$197:$C$235,基础状态预期!P$197:P$235,战法实力!$V27)</f>
        <v>0</v>
      </c>
      <c r="CD27" s="94">
        <v>23</v>
      </c>
      <c r="CE27" s="94">
        <f>求节点($E$5:$E$39,F$5:F$39,AY27)*W27</f>
        <v>69310.659962769292</v>
      </c>
      <c r="CF27" s="94">
        <f>求节点($E$5:$E$39,G$5:G$39,AZ27)*X27</f>
        <v>204602.97217338101</v>
      </c>
      <c r="CG27" s="94">
        <f>求节点($E$5:$E$39,H$5:H$39,BA27)*Y27</f>
        <v>449205.94434676203</v>
      </c>
      <c r="CH27" s="94">
        <f>求节点($E$5:$E$39,I$5:I$39,BB27)*Z27</f>
        <v>0</v>
      </c>
      <c r="CI27" s="94">
        <f t="shared" si="5"/>
        <v>723119.57648291229</v>
      </c>
      <c r="CK27" s="94">
        <f>求节点($E$5:$E$39,F$5:F$39,BE27)*AB27</f>
        <v>75812.587438786519</v>
      </c>
      <c r="CL27" s="94">
        <f>求节点($E$5:$E$39,G$5:G$39,BF27)*AC27</f>
        <v>236535.0705937233</v>
      </c>
      <c r="CM27" s="94">
        <f>求节点($E$5:$E$39,H$5:H$39,BG27)*AD27</f>
        <v>576917.26387495419</v>
      </c>
      <c r="CN27" s="94">
        <f>求节点($E$5:$E$39,I$5:I$39,BH27)*AE27</f>
        <v>0</v>
      </c>
      <c r="CO27" s="94">
        <f t="shared" si="6"/>
        <v>889264.92190746404</v>
      </c>
      <c r="CQ27" s="94">
        <f>求节点($E$5:$E$39,F$5:F$39,BK27)*AG27</f>
        <v>87412.733157216295</v>
      </c>
      <c r="CR27" s="94">
        <f>求节点($E$5:$E$39,G$5:G$39,BL27)*AH27</f>
        <v>288267.10854704649</v>
      </c>
      <c r="CS27" s="94">
        <f>求节点($E$5:$E$39,H$5:H$39,BM27)*AI27</f>
        <v>744552.90559458989</v>
      </c>
      <c r="CT27" s="94">
        <f>求节点($E$5:$E$39,I$5:I$39,BN27)*AJ27</f>
        <v>0</v>
      </c>
      <c r="CU27" s="94">
        <f t="shared" si="7"/>
        <v>1120232.7472988525</v>
      </c>
      <c r="CW27" s="94">
        <f>求节点($E$5:$E$39,F$5:F$39,BQ27)*AL27</f>
        <v>111436.18873108107</v>
      </c>
      <c r="CX27" s="94">
        <f>求节点($E$5:$E$39,G$5:G$39,BR27)*AM27</f>
        <v>447079.71156273189</v>
      </c>
      <c r="CY27" s="94">
        <f>求节点($E$5:$E$39,H$5:H$39,BS27)*AN27</f>
        <v>1405586.5047650822</v>
      </c>
      <c r="CZ27" s="94">
        <f>求节点($E$5:$E$39,I$5:I$39,BT27)*AO27</f>
        <v>0</v>
      </c>
      <c r="DA27" s="94">
        <f t="shared" si="8"/>
        <v>1964102.4050588952</v>
      </c>
      <c r="DC27" s="94">
        <f>求节点($E$5:$E$39,F$5:F$39,BW27)*AQ27</f>
        <v>125577.96000692884</v>
      </c>
      <c r="DD27" s="94">
        <f>求节点($E$5:$E$39,G$5:G$39,BX27)*AR27</f>
        <v>548274.46929380053</v>
      </c>
      <c r="DE27" s="94">
        <f>求节点($E$5:$E$39,H$5:H$39,BY27)*AS27</f>
        <v>2190201.7271231888</v>
      </c>
      <c r="DF27" s="94">
        <f>求节点($E$5:$E$39,I$5:I$39,BZ27)*AT27</f>
        <v>0</v>
      </c>
      <c r="DG27" s="94">
        <f t="shared" si="9"/>
        <v>2864054.156423918</v>
      </c>
    </row>
    <row r="28" spans="5:111" x14ac:dyDescent="0.15">
      <c r="E28" s="94">
        <v>24</v>
      </c>
      <c r="F28" s="96">
        <v>24000</v>
      </c>
      <c r="G28" s="96">
        <v>48000</v>
      </c>
      <c r="H28" s="96">
        <v>192000</v>
      </c>
      <c r="I28" s="96">
        <v>600000</v>
      </c>
      <c r="L28" s="94">
        <v>24</v>
      </c>
      <c r="M28" s="94">
        <f t="shared" si="0"/>
        <v>770394.3336916382</v>
      </c>
      <c r="N28" s="94">
        <f t="shared" si="1"/>
        <v>939256.51942765713</v>
      </c>
      <c r="O28" s="94">
        <f t="shared" si="2"/>
        <v>1183923.5047885035</v>
      </c>
      <c r="P28" s="94">
        <f t="shared" si="3"/>
        <v>2072614.3551483834</v>
      </c>
      <c r="Q28" s="94">
        <f t="shared" si="4"/>
        <v>3017972.4582955255</v>
      </c>
      <c r="V28" s="94">
        <v>24</v>
      </c>
      <c r="W28" s="94">
        <f>求节点(基础状态预期!$C$17:$C$55,基础状态预期!E$17:E$55,战法实力!$V28)</f>
        <v>5</v>
      </c>
      <c r="X28" s="94">
        <f>求节点(基础状态预期!$C$17:$C$55,基础状态预期!F$17:F$55,战法实力!$V28)</f>
        <v>10.9735314782254</v>
      </c>
      <c r="Y28" s="94">
        <f>求节点(基础状态预期!$C$17:$C$55,基础状态预期!G$17:G$55,战法实力!$V28)</f>
        <v>3.9911771594084673</v>
      </c>
      <c r="Z28" s="94">
        <f>求节点(基础状态预期!$C$17:$C$55,基础状态预期!H$17:H$55,战法实力!$V28)</f>
        <v>0</v>
      </c>
      <c r="AB28" s="94">
        <f>求节点(基础状态预期!$C$62:$C$100,基础状态预期!E$62:E$100,战法实力!$V28)</f>
        <v>5</v>
      </c>
      <c r="AC28" s="94">
        <f>求节点(基础状态预期!$C$62:$C$100,基础状态预期!F$62:F$100,战法实力!$V28)</f>
        <v>12.701049417867699</v>
      </c>
      <c r="AD28" s="94">
        <f>求节点(基础状态预期!$C$62:$C$100,基础状态预期!G$62:G$100,战法实力!$V28)</f>
        <v>5.0574426908193431</v>
      </c>
      <c r="AE28" s="94">
        <f>求节点(基础状态预期!$C$62:$C$100,基础状态预期!H$62:H$100,战法实力!$V28)</f>
        <v>0</v>
      </c>
      <c r="AG28" s="94">
        <f>求节点(基础状态预期!$C$107:$C$145,基础状态预期!E$107:E$145,战法实力!$V28)</f>
        <v>5</v>
      </c>
      <c r="AH28" s="94">
        <f>求节点(基础状态预期!$C$107:$C$145,基础状态预期!F$107:F$145,战法实力!$V28)</f>
        <v>14.108094305283387</v>
      </c>
      <c r="AI28" s="94">
        <f>求节点(基础状态预期!$C$107:$C$145,基础状态预期!G$107:G$145,战法实力!$V28)</f>
        <v>6.5810707289625405</v>
      </c>
      <c r="AJ28" s="94">
        <f>求节点(基础状态预期!$C$107:$C$145,基础状态预期!H$107:H$145,战法实力!$V28)</f>
        <v>0</v>
      </c>
      <c r="AL28" s="94">
        <f>求节点(基础状态预期!$C$152:$C$190,基础状态预期!E$152:E$190,战法实力!$V28)</f>
        <v>5</v>
      </c>
      <c r="AM28" s="94">
        <f>求节点(基础状态预期!$C$152:$C$190,基础状态预期!F$152:F$190,战法实力!$V28)</f>
        <v>16</v>
      </c>
      <c r="AN28" s="94">
        <f>求节点(基础状态预期!$C$152:$C$190,基础状态预期!G$152:G$190,战法实力!$V28)</f>
        <v>12.473238247809585</v>
      </c>
      <c r="AO28" s="94">
        <f>求节点(基础状态预期!$C$152:$C$190,基础状态预期!H$152:H$190,战法实力!$V28)</f>
        <v>0</v>
      </c>
      <c r="AQ28" s="94">
        <f>求节点(基础状态预期!$C$197:$C$235,基础状态预期!E$197:E$235,战法实力!$V28)</f>
        <v>5</v>
      </c>
      <c r="AR28" s="94">
        <f>求节点(基础状态预期!$C$197:$C$235,基础状态预期!F$197:F$235,战法实力!$V28)</f>
        <v>16</v>
      </c>
      <c r="AS28" s="94">
        <f>求节点(基础状态预期!$C$197:$C$235,基础状态预期!G$197:G$235,战法实力!$V28)</f>
        <v>19.397333677116979</v>
      </c>
      <c r="AT28" s="94">
        <f>求节点(基础状态预期!$C$197:$C$235,基础状态预期!H$197:H$235,战法实力!$V28)</f>
        <v>0</v>
      </c>
      <c r="AX28" s="94">
        <v>24</v>
      </c>
      <c r="AY28" s="94">
        <f>求节点(基础状态预期!$C$17:$C$55,基础状态预期!M$17:M$55,战法实力!$V28)</f>
        <v>14.39648899962282</v>
      </c>
      <c r="AZ28" s="94">
        <f>求节点(基础状态预期!$C$17:$C$55,基础状态预期!N$17:N$55,战法实力!$V28)</f>
        <v>10</v>
      </c>
      <c r="BA28" s="94">
        <f>求节点(基础状态预期!$C$17:$C$55,基础状态预期!O$17:O$55,战法实力!$V28)</f>
        <v>15</v>
      </c>
      <c r="BB28" s="94">
        <f>求节点(基础状态预期!$C$17:$C$55,基础状态预期!P$17:P$55,战法实力!$V28)</f>
        <v>0</v>
      </c>
      <c r="BD28" s="94">
        <v>24</v>
      </c>
      <c r="BE28" s="94">
        <f>求节点(基础状态预期!$C$62:$C$100,基础状态预期!M$62:M$100,战法实力!$V28)</f>
        <v>15.6684816343964</v>
      </c>
      <c r="BF28" s="94">
        <f>求节点(基础状态预期!$C$62:$C$100,基础状态预期!N$62:N$100,战法实力!$V28)</f>
        <v>10</v>
      </c>
      <c r="BG28" s="94">
        <f>求节点(基础状态预期!$C$62:$C$100,基础状态预期!O$62:O$100,战法实力!$V28)</f>
        <v>15</v>
      </c>
      <c r="BH28" s="94">
        <f>求节点(基础状态预期!$C$62:$C$100,基础状态预期!P$62:P$100,战法实力!$V28)</f>
        <v>0</v>
      </c>
      <c r="BJ28" s="94">
        <v>24</v>
      </c>
      <c r="BK28" s="94">
        <f>求节点(基础状态预期!$C$107:$C$145,基础状态预期!M$107:M$145,战法实力!$V28)</f>
        <v>18.012357161009799</v>
      </c>
      <c r="BL28" s="94">
        <f>求节点(基础状态预期!$C$107:$C$145,基础状态预期!N$107:N$145,战法实力!$V28)</f>
        <v>10.778678711909858</v>
      </c>
      <c r="BM28" s="94">
        <f>求节点(基础状态预期!$C$107:$C$145,基础状态预期!O$107:O$145,战法实力!$V28)</f>
        <v>15</v>
      </c>
      <c r="BN28" s="94">
        <f>求节点(基础状态预期!$C$107:$C$145,基础状态预期!P$107:P$145,战法实力!$V28)</f>
        <v>0</v>
      </c>
      <c r="BP28" s="94">
        <v>24</v>
      </c>
      <c r="BQ28" s="94">
        <f>求节点(基础状态预期!$C$152:$C$190,基础状态预期!M$152:M$190,战法实力!$V28)</f>
        <v>22.747802418135489</v>
      </c>
      <c r="BR28" s="94">
        <f>求节点(基础状态预期!$C$152:$C$190,基础状态预期!N$152:N$190,战法实力!$V28)</f>
        <v>14.44021104126737</v>
      </c>
      <c r="BS28" s="94">
        <f>求节点(基础状态预期!$C$152:$C$190,基础状态预期!O$152:O$190,战法实力!$V28)</f>
        <v>15</v>
      </c>
      <c r="BT28" s="94">
        <f>求节点(基础状态预期!$C$152:$C$190,基础状态预期!P$152:P$190,战法实力!$V28)</f>
        <v>0</v>
      </c>
      <c r="BV28" s="94">
        <v>24</v>
      </c>
      <c r="BW28" s="94">
        <f>求节点(基础状态预期!$C$197:$C$235,基础状态预期!M$197:M$235,战法实力!$V28)</f>
        <v>25.556389954024684</v>
      </c>
      <c r="BX28" s="94">
        <f>求节点(基础状态预期!$C$197:$C$235,基础状态预期!N$197:N$235,战法实力!$V28)</f>
        <v>17.578452102230145</v>
      </c>
      <c r="BY28" s="94">
        <f>求节点(基础状态预期!$C$197:$C$235,基础状态预期!O$197:O$235,战法实力!$V28)</f>
        <v>15</v>
      </c>
      <c r="BZ28" s="94">
        <f>求节点(基础状态预期!$C$197:$C$235,基础状态预期!P$197:P$235,战法实力!$V28)</f>
        <v>0</v>
      </c>
      <c r="CD28" s="94">
        <v>24</v>
      </c>
      <c r="CE28" s="94">
        <f>求节点($E$5:$E$39,F$5:F$39,AY28)*W28</f>
        <v>71982.444998114093</v>
      </c>
      <c r="CF28" s="94">
        <f>求节点($E$5:$E$39,G$5:G$39,AZ28)*X28</f>
        <v>219470.62956450801</v>
      </c>
      <c r="CG28" s="94">
        <f>求节点($E$5:$E$39,H$5:H$39,BA28)*Y28</f>
        <v>478941.25912901608</v>
      </c>
      <c r="CH28" s="94">
        <f>求节点($E$5:$E$39,I$5:I$39,BB28)*Z28</f>
        <v>0</v>
      </c>
      <c r="CI28" s="94">
        <f t="shared" si="5"/>
        <v>770394.3336916382</v>
      </c>
      <c r="CK28" s="94">
        <f>求节点($E$5:$E$39,F$5:F$39,BE28)*AB28</f>
        <v>78342.408171981995</v>
      </c>
      <c r="CL28" s="94">
        <f>求节点($E$5:$E$39,G$5:G$39,BF28)*AC28</f>
        <v>254020.98835735398</v>
      </c>
      <c r="CM28" s="94">
        <f>求节点($E$5:$E$39,H$5:H$39,BG28)*AD28</f>
        <v>606893.12289832113</v>
      </c>
      <c r="CN28" s="94">
        <f>求节点($E$5:$E$39,I$5:I$39,BH28)*AE28</f>
        <v>0</v>
      </c>
      <c r="CO28" s="94">
        <f t="shared" si="6"/>
        <v>939256.51942765713</v>
      </c>
      <c r="CQ28" s="94">
        <f>求节点($E$5:$E$39,F$5:F$39,BK28)*AG28</f>
        <v>90061.785805049003</v>
      </c>
      <c r="CR28" s="94">
        <f>求节点($E$5:$E$39,G$5:G$39,BL28)*AH28</f>
        <v>304133.23150794953</v>
      </c>
      <c r="CS28" s="94">
        <f>求节点($E$5:$E$39,H$5:H$39,BM28)*AI28</f>
        <v>789728.48747550487</v>
      </c>
      <c r="CT28" s="94">
        <f>求节点($E$5:$E$39,I$5:I$39,BN28)*AJ28</f>
        <v>0</v>
      </c>
      <c r="CU28" s="94">
        <f t="shared" si="7"/>
        <v>1183923.5047885035</v>
      </c>
      <c r="CW28" s="94">
        <f>求节点($E$5:$E$39,F$5:F$39,BQ28)*AL28</f>
        <v>113739.01209067744</v>
      </c>
      <c r="CX28" s="94">
        <f>求节点($E$5:$E$39,G$5:G$39,BR28)*AM28</f>
        <v>462086.75332055584</v>
      </c>
      <c r="CY28" s="94">
        <f>求节点($E$5:$E$39,H$5:H$39,BS28)*AN28</f>
        <v>1496788.5897371501</v>
      </c>
      <c r="CZ28" s="94">
        <f>求节点($E$5:$E$39,I$5:I$39,BT28)*AO28</f>
        <v>0</v>
      </c>
      <c r="DA28" s="94">
        <f t="shared" si="8"/>
        <v>2072614.3551483834</v>
      </c>
      <c r="DC28" s="94">
        <f>求节点($E$5:$E$39,F$5:F$39,BW28)*AQ28</f>
        <v>127781.94977012344</v>
      </c>
      <c r="DD28" s="94">
        <f>求节点($E$5:$E$39,G$5:G$39,BX28)*AR28</f>
        <v>562510.46727136464</v>
      </c>
      <c r="DE28" s="94">
        <f>求节点($E$5:$E$39,H$5:H$39,BY28)*AS28</f>
        <v>2327680.0412540375</v>
      </c>
      <c r="DF28" s="94">
        <f>求节点($E$5:$E$39,I$5:I$39,BZ28)*AT28</f>
        <v>0</v>
      </c>
      <c r="DG28" s="94">
        <f t="shared" si="9"/>
        <v>3017972.4582955255</v>
      </c>
    </row>
    <row r="29" spans="5:111" x14ac:dyDescent="0.15">
      <c r="E29" s="94">
        <v>25</v>
      </c>
      <c r="F29" s="96">
        <v>25000</v>
      </c>
      <c r="G29" s="96">
        <v>50000</v>
      </c>
      <c r="H29" s="96">
        <v>200000</v>
      </c>
      <c r="I29" s="96">
        <v>625000</v>
      </c>
      <c r="L29" s="94">
        <v>25</v>
      </c>
      <c r="M29" s="94">
        <f t="shared" si="0"/>
        <v>817669.0909003641</v>
      </c>
      <c r="N29" s="94">
        <f t="shared" si="1"/>
        <v>989248.1169478501</v>
      </c>
      <c r="O29" s="94">
        <f t="shared" si="2"/>
        <v>1247986.5260295353</v>
      </c>
      <c r="P29" s="94">
        <f t="shared" si="3"/>
        <v>2181126.3052378721</v>
      </c>
      <c r="Q29" s="94">
        <f t="shared" si="4"/>
        <v>3171890.7601671331</v>
      </c>
      <c r="V29" s="94">
        <v>25</v>
      </c>
      <c r="W29" s="94">
        <f>求节点(基础状态预期!$C$17:$C$55,基础状态预期!E$17:E$55,战法实力!$V29)</f>
        <v>5</v>
      </c>
      <c r="X29" s="94">
        <f>求节点(基础状态预期!$C$17:$C$55,基础状态预期!F$17:F$55,战法实力!$V29)</f>
        <v>11.716914347781751</v>
      </c>
      <c r="Y29" s="94">
        <f>求节点(基础状态预期!$C$17:$C$55,基础状态预期!G$17:G$55,战法实力!$V29)</f>
        <v>4.2389714492605837</v>
      </c>
      <c r="Z29" s="94">
        <f>求节点(基础状态预期!$C$17:$C$55,基础状态预期!H$17:H$55,战法实力!$V29)</f>
        <v>0</v>
      </c>
      <c r="AB29" s="94">
        <f>求节点(基础状态预期!$C$62:$C$100,基础状态预期!E$62:E$100,战法实力!$V29)</f>
        <v>5</v>
      </c>
      <c r="AC29" s="94">
        <f>求节点(基础状态预期!$C$62:$C$100,基础状态预期!F$62:F$100,战法实力!$V29)</f>
        <v>13.575345306049233</v>
      </c>
      <c r="AD29" s="94">
        <f>求节点(基础状态预期!$C$62:$C$100,基础状态预期!G$62:G$100,战法实力!$V29)</f>
        <v>5.3072415160140665</v>
      </c>
      <c r="AE29" s="94">
        <f>求节点(基础状态预期!$C$62:$C$100,基础状态预期!H$62:H$100,战法实力!$V29)</f>
        <v>0</v>
      </c>
      <c r="AG29" s="94">
        <f>求节点(基础状态预期!$C$107:$C$145,基础状态预期!E$107:E$145,战法实力!$V29)</f>
        <v>5</v>
      </c>
      <c r="AH29" s="94">
        <f>求节点(基础状态预期!$C$107:$C$145,基础状态预期!F$107:F$145,战法实力!$V29)</f>
        <v>14.610045215071333</v>
      </c>
      <c r="AI29" s="94">
        <f>求节点(基础状态预期!$C$107:$C$145,基础状态预期!G$107:G$145,战法实力!$V29)</f>
        <v>6.9575339113034991</v>
      </c>
      <c r="AJ29" s="94">
        <f>求节点(基础状态预期!$C$107:$C$145,基础状态预期!H$107:H$145,战法实力!$V29)</f>
        <v>0</v>
      </c>
      <c r="AL29" s="94">
        <f>求节点(基础状态预期!$C$152:$C$190,基础状态预期!E$152:E$190,战法实力!$V29)</f>
        <v>5</v>
      </c>
      <c r="AM29" s="94">
        <f>求节点(基础状态预期!$C$152:$C$190,基础状态预期!F$152:F$190,战法实力!$V29)</f>
        <v>16</v>
      </c>
      <c r="AN29" s="94">
        <f>求节点(基础状态预期!$C$152:$C$190,基础状态预期!G$152:G$190,战法实力!$V29)</f>
        <v>13.23325562257682</v>
      </c>
      <c r="AO29" s="94">
        <f>求节点(基础状态预期!$C$152:$C$190,基础状态预期!H$152:H$190,战法实力!$V29)</f>
        <v>0</v>
      </c>
      <c r="AQ29" s="94">
        <f>求节点(基础状态预期!$C$197:$C$235,基础状态预期!E$197:E$235,战法实力!$V29)</f>
        <v>5</v>
      </c>
      <c r="AR29" s="94">
        <f>求节点(基础状态预期!$C$197:$C$235,基础状态预期!F$197:F$235,战法实力!$V29)</f>
        <v>16</v>
      </c>
      <c r="AS29" s="94">
        <f>求节点(基础状态预期!$C$197:$C$235,基础状态预期!G$197:G$235,战法实力!$V29)</f>
        <v>20.542986294874051</v>
      </c>
      <c r="AT29" s="94">
        <f>求节点(基础状态预期!$C$197:$C$235,基础状态预期!H$197:H$235,战法实力!$V29)</f>
        <v>0</v>
      </c>
      <c r="AX29" s="94">
        <v>25</v>
      </c>
      <c r="AY29" s="94">
        <f>求节点(基础状态预期!$C$17:$C$55,基础状态预期!M$17:M$55,战法实力!$V29)</f>
        <v>14.930846006691784</v>
      </c>
      <c r="AZ29" s="94">
        <f>求节点(基础状态预期!$C$17:$C$55,基础状态预期!N$17:N$55,战法实力!$V29)</f>
        <v>10</v>
      </c>
      <c r="BA29" s="94">
        <f>求节点(基础状态预期!$C$17:$C$55,基础状态预期!O$17:O$55,战法实力!$V29)</f>
        <v>15</v>
      </c>
      <c r="BB29" s="94">
        <f>求节点(基础状态预期!$C$17:$C$55,基础状态预期!P$17:P$55,战法实力!$V29)</f>
        <v>0</v>
      </c>
      <c r="BD29" s="94">
        <v>25</v>
      </c>
      <c r="BE29" s="94">
        <f>求节点(基础状态预期!$C$62:$C$100,基础状态预期!M$62:M$100,战法实力!$V29)</f>
        <v>16.174445781035498</v>
      </c>
      <c r="BF29" s="94">
        <f>求节点(基础状态预期!$C$62:$C$100,基础状态预期!N$62:N$100,战法实力!$V29)</f>
        <v>10</v>
      </c>
      <c r="BG29" s="94">
        <f>求节点(基础状态预期!$C$62:$C$100,基础状态预期!O$62:O$100,战法实力!$V29)</f>
        <v>15</v>
      </c>
      <c r="BH29" s="94">
        <f>求节点(基础状态预期!$C$62:$C$100,基础状态预期!P$62:P$100,战法实力!$V29)</f>
        <v>0</v>
      </c>
      <c r="BJ29" s="94">
        <v>25</v>
      </c>
      <c r="BK29" s="94">
        <f>求节点(基础状态预期!$C$107:$C$145,基础状态预期!M$107:M$145,战法实力!$V29)</f>
        <v>18.542167690576342</v>
      </c>
      <c r="BL29" s="94">
        <f>求节点(基础状态预期!$C$107:$C$145,基础状态预期!N$107:N$145,战法实力!$V29)</f>
        <v>10.964087157298698</v>
      </c>
      <c r="BM29" s="94">
        <f>求节点(基础状态预期!$C$107:$C$145,基础状态预期!O$107:O$145,战法实力!$V29)</f>
        <v>15</v>
      </c>
      <c r="BN29" s="94">
        <f>求节点(基础状态预期!$C$107:$C$145,基础状态预期!P$107:P$145,战法实力!$V29)</f>
        <v>0</v>
      </c>
      <c r="BP29" s="94">
        <v>25</v>
      </c>
      <c r="BQ29" s="94">
        <f>求节点(基础状态预期!$C$152:$C$190,基础状态预期!M$152:M$190,战法实力!$V29)</f>
        <v>23.208367090054768</v>
      </c>
      <c r="BR29" s="94">
        <f>求节点(基础状态预期!$C$152:$C$190,基础状态预期!N$152:N$190,战法实力!$V29)</f>
        <v>14.909181096199369</v>
      </c>
      <c r="BS29" s="94">
        <f>求节点(基础状态预期!$C$152:$C$190,基础状态预期!O$152:O$190,战法实力!$V29)</f>
        <v>15</v>
      </c>
      <c r="BT29" s="94">
        <f>求节点(基础状态预期!$C$152:$C$190,基础状态预期!P$152:P$190,战法实力!$V29)</f>
        <v>0</v>
      </c>
      <c r="BV29" s="94">
        <v>25</v>
      </c>
      <c r="BW29" s="94">
        <f>求节点(基础状态预期!$C$197:$C$235,基础状态预期!M$197:M$235,战法实力!$V29)</f>
        <v>25.997187906663601</v>
      </c>
      <c r="BX29" s="94">
        <f>求节点(基础状态预期!$C$197:$C$235,基础状态预期!N$197:N$235,战法实力!$V29)</f>
        <v>18.02332703902902</v>
      </c>
      <c r="BY29" s="94">
        <f>求节点(基础状态预期!$C$197:$C$235,基础状态预期!O$197:O$235,战法实力!$V29)</f>
        <v>15</v>
      </c>
      <c r="BZ29" s="94">
        <f>求节点(基础状态预期!$C$197:$C$235,基础状态预期!P$197:P$235,战法实力!$V29)</f>
        <v>0</v>
      </c>
      <c r="CD29" s="94">
        <v>25</v>
      </c>
      <c r="CE29" s="94">
        <f>求节点($E$5:$E$39,F$5:F$39,AY29)*W29</f>
        <v>74654.230033458909</v>
      </c>
      <c r="CF29" s="94">
        <f>求节点($E$5:$E$39,G$5:G$39,AZ29)*X29</f>
        <v>234338.28695563503</v>
      </c>
      <c r="CG29" s="94">
        <f>求节点($E$5:$E$39,H$5:H$39,BA29)*Y29</f>
        <v>508676.57391127007</v>
      </c>
      <c r="CH29" s="94">
        <f>求节点($E$5:$E$39,I$5:I$39,BB29)*Z29</f>
        <v>0</v>
      </c>
      <c r="CI29" s="94">
        <f t="shared" si="5"/>
        <v>817669.0909003641</v>
      </c>
      <c r="CK29" s="94">
        <f>求节点($E$5:$E$39,F$5:F$39,BE29)*AB29</f>
        <v>80872.228905177486</v>
      </c>
      <c r="CL29" s="94">
        <f>求节点($E$5:$E$39,G$5:G$39,BF29)*AC29</f>
        <v>271506.90612098464</v>
      </c>
      <c r="CM29" s="94">
        <f>求节点($E$5:$E$39,H$5:H$39,BG29)*AD29</f>
        <v>636868.98192168796</v>
      </c>
      <c r="CN29" s="94">
        <f>求节点($E$5:$E$39,I$5:I$39,BH29)*AE29</f>
        <v>0</v>
      </c>
      <c r="CO29" s="94">
        <f t="shared" si="6"/>
        <v>989248.1169478501</v>
      </c>
      <c r="CQ29" s="94">
        <f>求节点($E$5:$E$39,F$5:F$39,BK29)*AG29</f>
        <v>92710.838452881711</v>
      </c>
      <c r="CR29" s="94">
        <f>求节点($E$5:$E$39,G$5:G$39,BL29)*AH29</f>
        <v>320371.61822023377</v>
      </c>
      <c r="CS29" s="94">
        <f>求节点($E$5:$E$39,H$5:H$39,BM29)*AI29</f>
        <v>834904.06935641984</v>
      </c>
      <c r="CT29" s="94">
        <f>求节点($E$5:$E$39,I$5:I$39,BN29)*AJ29</f>
        <v>0</v>
      </c>
      <c r="CU29" s="94">
        <f t="shared" si="7"/>
        <v>1247986.5260295353</v>
      </c>
      <c r="CW29" s="94">
        <f>求节点($E$5:$E$39,F$5:F$39,BQ29)*AL29</f>
        <v>116041.83545027385</v>
      </c>
      <c r="CX29" s="94">
        <f>求节点($E$5:$E$39,G$5:G$39,BR29)*AM29</f>
        <v>477093.7950783798</v>
      </c>
      <c r="CY29" s="94">
        <f>求节点($E$5:$E$39,H$5:H$39,BS29)*AN29</f>
        <v>1587990.6747092183</v>
      </c>
      <c r="CZ29" s="94">
        <f>求节点($E$5:$E$39,I$5:I$39,BT29)*AO29</f>
        <v>0</v>
      </c>
      <c r="DA29" s="94">
        <f t="shared" si="8"/>
        <v>2181126.3052378721</v>
      </c>
      <c r="DC29" s="94">
        <f>求节点($E$5:$E$39,F$5:F$39,BW29)*AQ29</f>
        <v>129985.93953331801</v>
      </c>
      <c r="DD29" s="94">
        <f>求节点($E$5:$E$39,G$5:G$39,BX29)*AR29</f>
        <v>576746.46524892864</v>
      </c>
      <c r="DE29" s="94">
        <f>求节点($E$5:$E$39,H$5:H$39,BY29)*AS29</f>
        <v>2465158.3553848863</v>
      </c>
      <c r="DF29" s="94">
        <f>求节点($E$5:$E$39,I$5:I$39,BZ29)*AT29</f>
        <v>0</v>
      </c>
      <c r="DG29" s="94">
        <f t="shared" si="9"/>
        <v>3171890.7601671331</v>
      </c>
    </row>
    <row r="30" spans="5:111" x14ac:dyDescent="0.15">
      <c r="E30" s="94">
        <v>26</v>
      </c>
      <c r="F30" s="96">
        <v>26000</v>
      </c>
      <c r="G30" s="96">
        <v>52000</v>
      </c>
      <c r="H30" s="96">
        <v>208000</v>
      </c>
      <c r="I30" s="96">
        <v>650000</v>
      </c>
      <c r="L30" s="94">
        <v>26</v>
      </c>
      <c r="M30" s="94">
        <f t="shared" si="0"/>
        <v>864943.84810908977</v>
      </c>
      <c r="N30" s="94">
        <f t="shared" si="1"/>
        <v>1039239.7144680431</v>
      </c>
      <c r="O30" s="94">
        <f t="shared" si="2"/>
        <v>1312421.8110219487</v>
      </c>
      <c r="P30" s="94">
        <f t="shared" si="3"/>
        <v>2289638.2553273607</v>
      </c>
      <c r="Q30" s="94">
        <f t="shared" si="4"/>
        <v>3325809.0620387401</v>
      </c>
      <c r="V30" s="94">
        <v>26</v>
      </c>
      <c r="W30" s="94">
        <f>求节点(基础状态预期!$C$17:$C$55,基础状态预期!E$17:E$55,战法实力!$V30)</f>
        <v>5</v>
      </c>
      <c r="X30" s="94">
        <f>求节点(基础状态预期!$C$17:$C$55,基础状态预期!F$17:F$55,战法实力!$V30)</f>
        <v>12.460297217338102</v>
      </c>
      <c r="Y30" s="94">
        <f>求节点(基础状态预期!$C$17:$C$55,基础状态预期!G$17:G$55,战法实力!$V30)</f>
        <v>4.4867657391127</v>
      </c>
      <c r="Z30" s="94">
        <f>求节点(基础状态预期!$C$17:$C$55,基础状态预期!H$17:H$55,战法实力!$V30)</f>
        <v>0</v>
      </c>
      <c r="AB30" s="94">
        <f>求节点(基础状态预期!$C$62:$C$100,基础状态预期!E$62:E$100,战法实力!$V30)</f>
        <v>5</v>
      </c>
      <c r="AC30" s="94">
        <f>求节点(基础状态预期!$C$62:$C$100,基础状态预期!F$62:F$100,战法实力!$V30)</f>
        <v>14.449641194230766</v>
      </c>
      <c r="AD30" s="94">
        <f>求节点(基础状态预期!$C$62:$C$100,基础状态预期!G$62:G$100,战法实力!$V30)</f>
        <v>5.5570403412087899</v>
      </c>
      <c r="AE30" s="94">
        <f>求节点(基础状态预期!$C$62:$C$100,基础状态预期!H$62:H$100,战法实力!$V30)</f>
        <v>0</v>
      </c>
      <c r="AG30" s="94">
        <f>求节点(基础状态预期!$C$107:$C$145,基础状态预期!E$107:E$145,战法实力!$V30)</f>
        <v>5</v>
      </c>
      <c r="AH30" s="94">
        <f>求节点(基础状态预期!$C$107:$C$145,基础状态预期!F$107:F$145,战法实力!$V30)</f>
        <v>15.111996124859276</v>
      </c>
      <c r="AI30" s="94">
        <f>求节点(基础状态预期!$C$107:$C$145,基础状态预期!G$107:G$145,战法实力!$V30)</f>
        <v>7.3339970936444576</v>
      </c>
      <c r="AJ30" s="94">
        <f>求节点(基础状态预期!$C$107:$C$145,基础状态预期!H$107:H$145,战法实力!$V30)</f>
        <v>0</v>
      </c>
      <c r="AL30" s="94">
        <f>求节点(基础状态预期!$C$152:$C$190,基础状态预期!E$152:E$190,战法实力!$V30)</f>
        <v>5</v>
      </c>
      <c r="AM30" s="94">
        <f>求节点(基础状态预期!$C$152:$C$190,基础状态预期!F$152:F$190,战法实力!$V30)</f>
        <v>16</v>
      </c>
      <c r="AN30" s="94">
        <f>求节点(基础状态预期!$C$152:$C$190,基础状态预期!G$152:G$190,战法实力!$V30)</f>
        <v>13.993272997344054</v>
      </c>
      <c r="AO30" s="94">
        <f>求节点(基础状态预期!$C$152:$C$190,基础状态预期!H$152:H$190,战法实力!$V30)</f>
        <v>0</v>
      </c>
      <c r="AQ30" s="94">
        <f>求节点(基础状态预期!$C$197:$C$235,基础状态预期!E$197:E$235,战法实力!$V30)</f>
        <v>5</v>
      </c>
      <c r="AR30" s="94">
        <f>求节点(基础状态预期!$C$197:$C$235,基础状态预期!F$197:F$235,战法实力!$V30)</f>
        <v>16</v>
      </c>
      <c r="AS30" s="94">
        <f>求节点(基础状态预期!$C$197:$C$235,基础状态预期!G$197:G$235,战法实力!$V30)</f>
        <v>21.68863891263112</v>
      </c>
      <c r="AT30" s="94">
        <f>求节点(基础状态预期!$C$197:$C$235,基础状态预期!H$197:H$235,战法实力!$V30)</f>
        <v>0</v>
      </c>
      <c r="AX30" s="94">
        <v>26</v>
      </c>
      <c r="AY30" s="94">
        <f>求节点(基础状态预期!$C$17:$C$55,基础状态预期!M$17:M$55,战法实力!$V30)</f>
        <v>15.465203013760746</v>
      </c>
      <c r="AZ30" s="94">
        <f>求节点(基础状态预期!$C$17:$C$55,基础状态预期!N$17:N$55,战法实力!$V30)</f>
        <v>10</v>
      </c>
      <c r="BA30" s="94">
        <f>求节点(基础状态预期!$C$17:$C$55,基础状态预期!O$17:O$55,战法实力!$V30)</f>
        <v>15</v>
      </c>
      <c r="BB30" s="94">
        <f>求节点(基础状态预期!$C$17:$C$55,基础状态预期!P$17:P$55,战法实力!$V30)</f>
        <v>0</v>
      </c>
      <c r="BD30" s="94">
        <v>26</v>
      </c>
      <c r="BE30" s="94">
        <f>求节点(基础状态预期!$C$62:$C$100,基础状态预期!M$62:M$100,战法实力!$V30)</f>
        <v>16.680409927674596</v>
      </c>
      <c r="BF30" s="94">
        <f>求节点(基础状态预期!$C$62:$C$100,基础状态预期!N$62:N$100,战法实力!$V30)</f>
        <v>10</v>
      </c>
      <c r="BG30" s="94">
        <f>求节点(基础状态预期!$C$62:$C$100,基础状态预期!O$62:O$100,战法实力!$V30)</f>
        <v>15</v>
      </c>
      <c r="BH30" s="94">
        <f>求节点(基础状态预期!$C$62:$C$100,基础状态预期!P$62:P$100,战法实力!$V30)</f>
        <v>0</v>
      </c>
      <c r="BJ30" s="94">
        <v>26</v>
      </c>
      <c r="BK30" s="94">
        <f>求节点(基础状态预期!$C$107:$C$145,基础状态预期!M$107:M$145,战法实力!$V30)</f>
        <v>19.071978220142881</v>
      </c>
      <c r="BL30" s="94">
        <f>求节点(基础状态预期!$C$107:$C$145,基础状态预期!N$107:N$145,战法实力!$V30)</f>
        <v>11.149495602687537</v>
      </c>
      <c r="BM30" s="94">
        <f>求节点(基础状态预期!$C$107:$C$145,基础状态预期!O$107:O$145,战法实力!$V30)</f>
        <v>15</v>
      </c>
      <c r="BN30" s="94">
        <f>求节点(基础状态预期!$C$107:$C$145,基础状态预期!P$107:P$145,战法实力!$V30)</f>
        <v>0</v>
      </c>
      <c r="BP30" s="94">
        <v>26</v>
      </c>
      <c r="BQ30" s="94">
        <f>求节点(基础状态预期!$C$152:$C$190,基础状态预期!M$152:M$190,战法实力!$V30)</f>
        <v>23.668931761974044</v>
      </c>
      <c r="BR30" s="94">
        <f>求节点(基础状态预期!$C$152:$C$190,基础状态预期!N$152:N$190,战法实力!$V30)</f>
        <v>15.378151151131368</v>
      </c>
      <c r="BS30" s="94">
        <f>求节点(基础状态预期!$C$152:$C$190,基础状态预期!O$152:O$190,战法实力!$V30)</f>
        <v>15</v>
      </c>
      <c r="BT30" s="94">
        <f>求节点(基础状态预期!$C$152:$C$190,基础状态预期!P$152:P$190,战法实力!$V30)</f>
        <v>0</v>
      </c>
      <c r="BV30" s="94">
        <v>26</v>
      </c>
      <c r="BW30" s="94">
        <f>求节点(基础状态预期!$C$197:$C$235,基础状态预期!M$197:M$235,战法实力!$V30)</f>
        <v>26.437985859302518</v>
      </c>
      <c r="BX30" s="94">
        <f>求节点(基础状态预期!$C$197:$C$235,基础状态预期!N$197:N$235,战法实力!$V30)</f>
        <v>18.468201975827899</v>
      </c>
      <c r="BY30" s="94">
        <f>求节点(基础状态预期!$C$197:$C$235,基础状态预期!O$197:O$235,战法实力!$V30)</f>
        <v>15</v>
      </c>
      <c r="BZ30" s="94">
        <f>求节点(基础状态预期!$C$197:$C$235,基础状态预期!P$197:P$235,战法实力!$V30)</f>
        <v>0</v>
      </c>
      <c r="CD30" s="94">
        <v>26</v>
      </c>
      <c r="CE30" s="94">
        <f>求节点($E$5:$E$39,F$5:F$39,AY30)*W30</f>
        <v>77326.015068803725</v>
      </c>
      <c r="CF30" s="94">
        <f>求节点($E$5:$E$39,G$5:G$39,AZ30)*X30</f>
        <v>249205.94434676203</v>
      </c>
      <c r="CG30" s="94">
        <f>求节点($E$5:$E$39,H$5:H$39,BA30)*Y30</f>
        <v>538411.88869352406</v>
      </c>
      <c r="CH30" s="94">
        <f>求节点($E$5:$E$39,I$5:I$39,BB30)*Z30</f>
        <v>0</v>
      </c>
      <c r="CI30" s="94">
        <f t="shared" si="5"/>
        <v>864943.84810908977</v>
      </c>
      <c r="CK30" s="94">
        <f>求节点($E$5:$E$39,F$5:F$39,BE30)*AB30</f>
        <v>83402.049638372977</v>
      </c>
      <c r="CL30" s="94">
        <f>求节点($E$5:$E$39,G$5:G$39,BF30)*AC30</f>
        <v>288992.82388461533</v>
      </c>
      <c r="CM30" s="94">
        <f>求节点($E$5:$E$39,H$5:H$39,BG30)*AD30</f>
        <v>666844.84094505478</v>
      </c>
      <c r="CN30" s="94">
        <f>求节点($E$5:$E$39,I$5:I$39,BH30)*AE30</f>
        <v>0</v>
      </c>
      <c r="CO30" s="94">
        <f t="shared" si="6"/>
        <v>1039239.7144680431</v>
      </c>
      <c r="CQ30" s="94">
        <f>求节点($E$5:$E$39,F$5:F$39,BK30)*AG30</f>
        <v>95359.89110071442</v>
      </c>
      <c r="CR30" s="94">
        <f>求节点($E$5:$E$39,G$5:G$39,BL30)*AH30</f>
        <v>336982.26868389919</v>
      </c>
      <c r="CS30" s="94">
        <f>求节点($E$5:$E$39,H$5:H$39,BM30)*AI30</f>
        <v>880079.65123733494</v>
      </c>
      <c r="CT30" s="94">
        <f>求节点($E$5:$E$39,I$5:I$39,BN30)*AJ30</f>
        <v>0</v>
      </c>
      <c r="CU30" s="94">
        <f t="shared" si="7"/>
        <v>1312421.8110219487</v>
      </c>
      <c r="CW30" s="94">
        <f>求节点($E$5:$E$39,F$5:F$39,BQ30)*AL30</f>
        <v>118344.65880987022</v>
      </c>
      <c r="CX30" s="94">
        <f>求节点($E$5:$E$39,G$5:G$39,BR30)*AM30</f>
        <v>492100.83683620376</v>
      </c>
      <c r="CY30" s="94">
        <f>求节点($E$5:$E$39,H$5:H$39,BS30)*AN30</f>
        <v>1679192.7596812865</v>
      </c>
      <c r="CZ30" s="94">
        <f>求节点($E$5:$E$39,I$5:I$39,BT30)*AO30</f>
        <v>0</v>
      </c>
      <c r="DA30" s="94">
        <f t="shared" si="8"/>
        <v>2289638.2553273607</v>
      </c>
      <c r="DC30" s="94">
        <f>求节点($E$5:$E$39,F$5:F$39,BW30)*AQ30</f>
        <v>132189.92929651259</v>
      </c>
      <c r="DD30" s="94">
        <f>求节点($E$5:$E$39,G$5:G$39,BX30)*AR30</f>
        <v>590982.46322649275</v>
      </c>
      <c r="DE30" s="94">
        <f>求节点($E$5:$E$39,H$5:H$39,BY30)*AS30</f>
        <v>2602636.6695157345</v>
      </c>
      <c r="DF30" s="94">
        <f>求节点($E$5:$E$39,I$5:I$39,BZ30)*AT30</f>
        <v>0</v>
      </c>
      <c r="DG30" s="94">
        <f t="shared" si="9"/>
        <v>3325809.0620387401</v>
      </c>
    </row>
    <row r="31" spans="5:111" x14ac:dyDescent="0.15">
      <c r="E31" s="94">
        <v>27</v>
      </c>
      <c r="F31" s="96">
        <v>27000</v>
      </c>
      <c r="G31" s="96">
        <v>54000</v>
      </c>
      <c r="H31" s="96">
        <v>216000</v>
      </c>
      <c r="I31" s="96">
        <v>675000</v>
      </c>
      <c r="L31" s="94">
        <v>27</v>
      </c>
      <c r="M31" s="94">
        <f t="shared" si="0"/>
        <v>912218.60531781567</v>
      </c>
      <c r="N31" s="94">
        <f t="shared" si="1"/>
        <v>1089231.3119882361</v>
      </c>
      <c r="O31" s="94">
        <f t="shared" si="2"/>
        <v>1377229.3597657427</v>
      </c>
      <c r="P31" s="94">
        <f t="shared" si="3"/>
        <v>2398150.2054168489</v>
      </c>
      <c r="Q31" s="94">
        <f t="shared" si="4"/>
        <v>3479727.3639103472</v>
      </c>
      <c r="V31" s="94">
        <v>27</v>
      </c>
      <c r="W31" s="94">
        <f>求节点(基础状态预期!$C$17:$C$55,基础状态预期!E$17:E$55,战法实力!$V31)</f>
        <v>5</v>
      </c>
      <c r="X31" s="94">
        <f>求节点(基础状态预期!$C$17:$C$55,基础状态预期!F$17:F$55,战法实力!$V31)</f>
        <v>13.203680086894451</v>
      </c>
      <c r="Y31" s="94">
        <f>求节点(基础状态预期!$C$17:$C$55,基础状态预期!G$17:G$55,战法实力!$V31)</f>
        <v>4.7345600289648173</v>
      </c>
      <c r="Z31" s="94">
        <f>求节点(基础状态预期!$C$17:$C$55,基础状态预期!H$17:H$55,战法实力!$V31)</f>
        <v>0</v>
      </c>
      <c r="AB31" s="94">
        <f>求节点(基础状态预期!$C$62:$C$100,基础状态预期!E$62:E$100,战法实力!$V31)</f>
        <v>5</v>
      </c>
      <c r="AC31" s="94">
        <f>求节点(基础状态预期!$C$62:$C$100,基础状态预期!F$62:F$100,战法实力!$V31)</f>
        <v>15.3239370824123</v>
      </c>
      <c r="AD31" s="94">
        <f>求节点(基础状态预期!$C$62:$C$100,基础状态预期!G$62:G$100,战法实力!$V31)</f>
        <v>5.8068391664035142</v>
      </c>
      <c r="AE31" s="94">
        <f>求节点(基础状态预期!$C$62:$C$100,基础状态预期!H$62:H$100,战法实力!$V31)</f>
        <v>0</v>
      </c>
      <c r="AG31" s="94">
        <f>求节点(基础状态预期!$C$107:$C$145,基础状态预期!E$107:E$145,战法实力!$V31)</f>
        <v>5</v>
      </c>
      <c r="AH31" s="94">
        <f>求节点(基础状态预期!$C$107:$C$145,基础状态预期!F$107:F$145,战法实力!$V31)</f>
        <v>15.613947034647222</v>
      </c>
      <c r="AI31" s="94">
        <f>求节点(基础状态预期!$C$107:$C$145,基础状态预期!G$107:G$145,战法实力!$V31)</f>
        <v>7.7104602759854153</v>
      </c>
      <c r="AJ31" s="94">
        <f>求节点(基础状态预期!$C$107:$C$145,基础状态预期!H$107:H$145,战法实力!$V31)</f>
        <v>0</v>
      </c>
      <c r="AL31" s="94">
        <f>求节点(基础状态预期!$C$152:$C$190,基础状态预期!E$152:E$190,战法实力!$V31)</f>
        <v>5</v>
      </c>
      <c r="AM31" s="94">
        <f>求节点(基础状态预期!$C$152:$C$190,基础状态预期!F$152:F$190,战法实力!$V31)</f>
        <v>16</v>
      </c>
      <c r="AN31" s="94">
        <f>求节点(基础状态预期!$C$152:$C$190,基础状态预期!G$152:G$190,战法实力!$V31)</f>
        <v>14.753290372111287</v>
      </c>
      <c r="AO31" s="94">
        <f>求节点(基础状态预期!$C$152:$C$190,基础状态预期!H$152:H$190,战法实力!$V31)</f>
        <v>0</v>
      </c>
      <c r="AQ31" s="94">
        <f>求节点(基础状态预期!$C$197:$C$235,基础状态预期!E$197:E$235,战法实力!$V31)</f>
        <v>5</v>
      </c>
      <c r="AR31" s="94">
        <f>求节点(基础状态预期!$C$197:$C$235,基础状态预期!F$197:F$235,战法实力!$V31)</f>
        <v>16</v>
      </c>
      <c r="AS31" s="94">
        <f>求节点(基础状态预期!$C$197:$C$235,基础状态预期!G$197:G$235,战法实力!$V31)</f>
        <v>22.834291530388192</v>
      </c>
      <c r="AT31" s="94">
        <f>求节点(基础状态预期!$C$197:$C$235,基础状态预期!H$197:H$235,战法实力!$V31)</f>
        <v>0</v>
      </c>
      <c r="AX31" s="94">
        <v>27</v>
      </c>
      <c r="AY31" s="94">
        <f>求节点(基础状态预期!$C$17:$C$55,基础状态预期!M$17:M$55,战法实力!$V31)</f>
        <v>15.999560020829708</v>
      </c>
      <c r="AZ31" s="94">
        <f>求节点(基础状态预期!$C$17:$C$55,基础状态预期!N$17:N$55,战法实力!$V31)</f>
        <v>10</v>
      </c>
      <c r="BA31" s="94">
        <f>求节点(基础状态预期!$C$17:$C$55,基础状态预期!O$17:O$55,战法实力!$V31)</f>
        <v>15</v>
      </c>
      <c r="BB31" s="94">
        <f>求节点(基础状态预期!$C$17:$C$55,基础状态预期!P$17:P$55,战法实力!$V31)</f>
        <v>0</v>
      </c>
      <c r="BD31" s="94">
        <v>27</v>
      </c>
      <c r="BE31" s="94">
        <f>求节点(基础状态预期!$C$62:$C$100,基础状态预期!M$62:M$100,战法实力!$V31)</f>
        <v>17.18637407431369</v>
      </c>
      <c r="BF31" s="94">
        <f>求节点(基础状态预期!$C$62:$C$100,基础状态预期!N$62:N$100,战法实力!$V31)</f>
        <v>10</v>
      </c>
      <c r="BG31" s="94">
        <f>求节点(基础状态预期!$C$62:$C$100,基础状态预期!O$62:O$100,战法实力!$V31)</f>
        <v>15</v>
      </c>
      <c r="BH31" s="94">
        <f>求节点(基础状态预期!$C$62:$C$100,基础状态预期!P$62:P$100,战法实力!$V31)</f>
        <v>0</v>
      </c>
      <c r="BJ31" s="94">
        <v>27</v>
      </c>
      <c r="BK31" s="94">
        <f>求节点(基础状态预期!$C$107:$C$145,基础状态预期!M$107:M$145,战法实力!$V31)</f>
        <v>19.601788749709421</v>
      </c>
      <c r="BL31" s="94">
        <f>求节点(基础状态预期!$C$107:$C$145,基础状态预期!N$107:N$145,战法实力!$V31)</f>
        <v>11.334904048076375</v>
      </c>
      <c r="BM31" s="94">
        <f>求节点(基础状态预期!$C$107:$C$145,基础状态预期!O$107:O$145,战法实力!$V31)</f>
        <v>15</v>
      </c>
      <c r="BN31" s="94">
        <f>求节点(基础状态预期!$C$107:$C$145,基础状态预期!P$107:P$145,战法实力!$V31)</f>
        <v>0</v>
      </c>
      <c r="BP31" s="94">
        <v>27</v>
      </c>
      <c r="BQ31" s="94">
        <f>求节点(基础状态预期!$C$152:$C$190,基础状态预期!M$152:M$190,战法实力!$V31)</f>
        <v>24.129496433893323</v>
      </c>
      <c r="BR31" s="94">
        <f>求节点(基础状态预期!$C$152:$C$190,基础状态预期!N$152:N$190,战法实力!$V31)</f>
        <v>15.847121206063367</v>
      </c>
      <c r="BS31" s="94">
        <f>求节点(基础状态预期!$C$152:$C$190,基础状态预期!O$152:O$190,战法实力!$V31)</f>
        <v>15</v>
      </c>
      <c r="BT31" s="94">
        <f>求节点(基础状态预期!$C$152:$C$190,基础状态预期!P$152:P$190,战法实力!$V31)</f>
        <v>0</v>
      </c>
      <c r="BV31" s="94">
        <v>27</v>
      </c>
      <c r="BW31" s="94">
        <f>求节点(基础状态预期!$C$197:$C$235,基础状态预期!M$197:M$235,战法实力!$V31)</f>
        <v>26.878783811941435</v>
      </c>
      <c r="BX31" s="94">
        <f>求节点(基础状态预期!$C$197:$C$235,基础状态预期!N$197:N$235,战法实力!$V31)</f>
        <v>18.913076912626778</v>
      </c>
      <c r="BY31" s="94">
        <f>求节点(基础状态预期!$C$197:$C$235,基础状态预期!O$197:O$235,战法实力!$V31)</f>
        <v>15</v>
      </c>
      <c r="BZ31" s="94">
        <f>求节点(基础状态预期!$C$197:$C$235,基础状态预期!P$197:P$235,战法实力!$V31)</f>
        <v>0</v>
      </c>
      <c r="CD31" s="94">
        <v>27</v>
      </c>
      <c r="CE31" s="94">
        <f>求节点($E$5:$E$39,F$5:F$39,AY31)*W31</f>
        <v>79997.80010414854</v>
      </c>
      <c r="CF31" s="94">
        <f>求节点($E$5:$E$39,G$5:G$39,AZ31)*X31</f>
        <v>264073.601737889</v>
      </c>
      <c r="CG31" s="94">
        <f>求节点($E$5:$E$39,H$5:H$39,BA31)*Y31</f>
        <v>568147.20347577811</v>
      </c>
      <c r="CH31" s="94">
        <f>求节点($E$5:$E$39,I$5:I$39,BB31)*Z31</f>
        <v>0</v>
      </c>
      <c r="CI31" s="94">
        <f t="shared" si="5"/>
        <v>912218.60531781567</v>
      </c>
      <c r="CK31" s="94">
        <f>求节点($E$5:$E$39,F$5:F$39,BE31)*AB31</f>
        <v>85931.870371568453</v>
      </c>
      <c r="CL31" s="94">
        <f>求节点($E$5:$E$39,G$5:G$39,BF31)*AC31</f>
        <v>306478.74164824601</v>
      </c>
      <c r="CM31" s="94">
        <f>求节点($E$5:$E$39,H$5:H$39,BG31)*AD31</f>
        <v>696820.69996842172</v>
      </c>
      <c r="CN31" s="94">
        <f>求节点($E$5:$E$39,I$5:I$39,BH31)*AE31</f>
        <v>0</v>
      </c>
      <c r="CO31" s="94">
        <f t="shared" si="6"/>
        <v>1089231.3119882361</v>
      </c>
      <c r="CQ31" s="94">
        <f>求节点($E$5:$E$39,F$5:F$39,BK31)*AG31</f>
        <v>98008.943748547099</v>
      </c>
      <c r="CR31" s="94">
        <f>求节点($E$5:$E$39,G$5:G$39,BL31)*AH31</f>
        <v>353965.18289894576</v>
      </c>
      <c r="CS31" s="94">
        <f>求节点($E$5:$E$39,H$5:H$39,BM31)*AI31</f>
        <v>925255.2331182498</v>
      </c>
      <c r="CT31" s="94">
        <f>求节点($E$5:$E$39,I$5:I$39,BN31)*AJ31</f>
        <v>0</v>
      </c>
      <c r="CU31" s="94">
        <f t="shared" si="7"/>
        <v>1377229.3597657427</v>
      </c>
      <c r="CW31" s="94">
        <f>求节点($E$5:$E$39,F$5:F$39,BQ31)*AL31</f>
        <v>120647.48216946662</v>
      </c>
      <c r="CX31" s="94">
        <f>求节点($E$5:$E$39,G$5:G$39,BR31)*AM31</f>
        <v>507107.87859402772</v>
      </c>
      <c r="CY31" s="94">
        <f>求节点($E$5:$E$39,H$5:H$39,BS31)*AN31</f>
        <v>1770394.8446533545</v>
      </c>
      <c r="CZ31" s="94">
        <f>求节点($E$5:$E$39,I$5:I$39,BT31)*AO31</f>
        <v>0</v>
      </c>
      <c r="DA31" s="94">
        <f t="shared" si="8"/>
        <v>2398150.2054168489</v>
      </c>
      <c r="DC31" s="94">
        <f>求节点($E$5:$E$39,F$5:F$39,BW31)*AQ31</f>
        <v>134393.91905970717</v>
      </c>
      <c r="DD31" s="94">
        <f>求节点($E$5:$E$39,G$5:G$39,BX31)*AR31</f>
        <v>605218.46120405686</v>
      </c>
      <c r="DE31" s="94">
        <f>求节点($E$5:$E$39,H$5:H$39,BY31)*AS31</f>
        <v>2740114.9836465833</v>
      </c>
      <c r="DF31" s="94">
        <f>求节点($E$5:$E$39,I$5:I$39,BZ31)*AT31</f>
        <v>0</v>
      </c>
      <c r="DG31" s="94">
        <f t="shared" si="9"/>
        <v>3479727.3639103472</v>
      </c>
    </row>
    <row r="32" spans="5:111" x14ac:dyDescent="0.15">
      <c r="E32" s="94">
        <v>28</v>
      </c>
      <c r="F32" s="96">
        <v>28000</v>
      </c>
      <c r="G32" s="96">
        <v>56000</v>
      </c>
      <c r="H32" s="96">
        <v>224000</v>
      </c>
      <c r="I32" s="96">
        <v>700000</v>
      </c>
      <c r="L32" s="94">
        <v>28</v>
      </c>
      <c r="M32" s="94">
        <f t="shared" si="0"/>
        <v>959493.36252654158</v>
      </c>
      <c r="N32" s="94">
        <f t="shared" si="1"/>
        <v>1143720.9174765563</v>
      </c>
      <c r="O32" s="94">
        <f t="shared" si="2"/>
        <v>1453508.1509605984</v>
      </c>
      <c r="P32" s="94">
        <f t="shared" si="3"/>
        <v>2547673.810883509</v>
      </c>
      <c r="Q32" s="94">
        <f t="shared" si="4"/>
        <v>3579263.380117768</v>
      </c>
      <c r="V32" s="94">
        <v>28</v>
      </c>
      <c r="W32" s="94">
        <f>求节点(基础状态预期!$C$17:$C$55,基础状态预期!E$17:E$55,战法实力!$V32)</f>
        <v>5</v>
      </c>
      <c r="X32" s="94">
        <f>求节点(基础状态预期!$C$17:$C$55,基础状态预期!F$17:F$55,战法实力!$V32)</f>
        <v>13.947062956450802</v>
      </c>
      <c r="Y32" s="94">
        <f>求节点(基础状态预期!$C$17:$C$55,基础状态预期!G$17:G$55,战法实力!$V32)</f>
        <v>4.9823543188169346</v>
      </c>
      <c r="Z32" s="94">
        <f>求节点(基础状态预期!$C$17:$C$55,基础状态预期!H$17:H$55,战法实力!$V32)</f>
        <v>0</v>
      </c>
      <c r="AB32" s="94">
        <f>求节点(基础状态预期!$C$62:$C$100,基础状态预期!E$62:E$100,战法实力!$V32)</f>
        <v>5</v>
      </c>
      <c r="AC32" s="94">
        <f>求节点(基础状态预期!$C$62:$C$100,基础状态预期!F$62:F$100,战法实力!$V32)</f>
        <v>16</v>
      </c>
      <c r="AD32" s="94">
        <f>求节点(基础状态预期!$C$62:$C$100,基础状态预期!G$62:G$100,战法实力!$V32)</f>
        <v>6.1050094937459773</v>
      </c>
      <c r="AE32" s="94">
        <f>求节点(基础状态预期!$C$62:$C$100,基础状态预期!H$62:H$100,战法实力!$V32)</f>
        <v>0</v>
      </c>
      <c r="AG32" s="94">
        <f>求节点(基础状态预期!$C$107:$C$145,基础状态预期!E$107:E$145,战法实力!$V32)</f>
        <v>5</v>
      </c>
      <c r="AH32" s="94">
        <f>求节点(基础状态预期!$C$107:$C$145,基础状态预期!F$107:F$145,战法实力!$V32)</f>
        <v>16</v>
      </c>
      <c r="AI32" s="94">
        <f>求节点(基础状态预期!$C$107:$C$145,基础状态预期!G$107:G$145,战法实力!$V32)</f>
        <v>8.1797393549569932</v>
      </c>
      <c r="AJ32" s="94">
        <f>求节点(基础状态预期!$C$107:$C$145,基础状态预期!H$107:H$145,战法实力!$V32)</f>
        <v>0</v>
      </c>
      <c r="AL32" s="94">
        <f>求节点(基础状态预期!$C$152:$C$190,基础状态预期!E$152:E$190,战法实力!$V32)</f>
        <v>5</v>
      </c>
      <c r="AM32" s="94">
        <f>求节点(基础状态预期!$C$152:$C$190,基础状态预期!F$152:F$190,战法实力!$V32)</f>
        <v>16</v>
      </c>
      <c r="AN32" s="94">
        <f>求节点(基础状态预期!$C$152:$C$190,基础状态预期!G$152:G$190,战法实力!$V32)</f>
        <v>15.851214874704569</v>
      </c>
      <c r="AO32" s="94">
        <f>求节点(基础状态预期!$C$152:$C$190,基础状态预期!H$152:H$190,战法实力!$V32)</f>
        <v>0</v>
      </c>
      <c r="AQ32" s="94">
        <f>求节点(基础状态预期!$C$197:$C$235,基础状态预期!E$197:E$235,战法实力!$V32)</f>
        <v>5</v>
      </c>
      <c r="AR32" s="94">
        <f>求节点(基础状态预期!$C$197:$C$235,基础状态预期!F$197:F$235,战法实力!$V32)</f>
        <v>16</v>
      </c>
      <c r="AS32" s="94">
        <f>求节点(基础状态预期!$C$197:$C$235,基础状态预期!G$197:G$235,战法实力!$V32)</f>
        <v>23.136748957822661</v>
      </c>
      <c r="AT32" s="94">
        <f>求节点(基础状态预期!$C$197:$C$235,基础状态预期!H$197:H$235,战法实力!$V32)</f>
        <v>0</v>
      </c>
      <c r="AX32" s="94">
        <v>28</v>
      </c>
      <c r="AY32" s="94">
        <f>求节点(基础状态预期!$C$17:$C$55,基础状态预期!M$17:M$55,战法实力!$V32)</f>
        <v>16.533917027898671</v>
      </c>
      <c r="AZ32" s="94">
        <f>求节点(基础状态预期!$C$17:$C$55,基础状态预期!N$17:N$55,战法实力!$V32)</f>
        <v>10</v>
      </c>
      <c r="BA32" s="94">
        <f>求节点(基础状态预期!$C$17:$C$55,基础状态预期!O$17:O$55,战法实力!$V32)</f>
        <v>15</v>
      </c>
      <c r="BB32" s="94">
        <f>求节点(基础状态预期!$C$17:$C$55,基础状态预期!P$17:P$55,战法实力!$V32)</f>
        <v>0</v>
      </c>
      <c r="BD32" s="94">
        <v>28</v>
      </c>
      <c r="BE32" s="94">
        <f>求节点(基础状态预期!$C$62:$C$100,基础状态预期!M$62:M$100,战法实力!$V32)</f>
        <v>17.687554615336303</v>
      </c>
      <c r="BF32" s="94">
        <f>求节点(基础状态预期!$C$62:$C$100,基础状态预期!N$62:N$100,战法实力!$V32)</f>
        <v>10.083812660948675</v>
      </c>
      <c r="BG32" s="94">
        <f>求节点(基础状态预期!$C$62:$C$100,基础状态预期!O$62:O$100,战法实力!$V32)</f>
        <v>15</v>
      </c>
      <c r="BH32" s="94">
        <f>求节点(基础状态预期!$C$62:$C$100,基础状态预期!P$62:P$100,战法实力!$V32)</f>
        <v>0</v>
      </c>
      <c r="BJ32" s="94">
        <v>28</v>
      </c>
      <c r="BK32" s="94">
        <f>求节点(基础状态预期!$C$107:$C$145,基础状态预期!M$107:M$145,战法实力!$V32)</f>
        <v>20.109969952793865</v>
      </c>
      <c r="BL32" s="94">
        <f>求节点(基础状态预期!$C$107:$C$145,基础状态预期!N$107:N$145,战法实力!$V32)</f>
        <v>11.605924331305934</v>
      </c>
      <c r="BM32" s="94">
        <f>求节点(基础状态预期!$C$107:$C$145,基础状态预期!O$107:O$145,战法实力!$V32)</f>
        <v>15</v>
      </c>
      <c r="BN32" s="94">
        <f>求节点(基础状态预期!$C$107:$C$145,基础状态预期!P$107:P$145,战法实力!$V32)</f>
        <v>0</v>
      </c>
      <c r="BP32" s="94">
        <v>28</v>
      </c>
      <c r="BQ32" s="94">
        <f>求节点(基础状态预期!$C$152:$C$190,基础状态预期!M$152:M$190,战法实力!$V32)</f>
        <v>24.57527323423723</v>
      </c>
      <c r="BR32" s="94">
        <f>求节点(基础状态预期!$C$152:$C$190,基础状态预期!N$152:N$190,战法实力!$V32)</f>
        <v>16.332864367117949</v>
      </c>
      <c r="BS32" s="94">
        <f>求节点(基础状态预期!$C$152:$C$190,基础状态预期!O$152:O$190,战法实力!$V32)</f>
        <v>15</v>
      </c>
      <c r="BT32" s="94">
        <f>求节点(基础状态预期!$C$152:$C$190,基础状态预期!P$152:P$190,战法实力!$V32)</f>
        <v>0</v>
      </c>
      <c r="BV32" s="94">
        <v>28</v>
      </c>
      <c r="BW32" s="94">
        <f>求节点(基础状态预期!$C$197:$C$235,基础状态预期!M$197:M$235,战法实力!$V32)</f>
        <v>27.359866254960938</v>
      </c>
      <c r="BX32" s="94">
        <f>求节点(基础状态预期!$C$197:$C$235,基础状态预期!N$197:N$235,战法实力!$V32)</f>
        <v>19.317164368898933</v>
      </c>
      <c r="BY32" s="94">
        <f>求节点(基础状态预期!$C$197:$C$235,基础状态预期!O$197:O$235,战法实力!$V32)</f>
        <v>15.258813987797113</v>
      </c>
      <c r="BZ32" s="94">
        <f>求节点(基础状态预期!$C$197:$C$235,基础状态预期!P$197:P$235,战法实力!$V32)</f>
        <v>0</v>
      </c>
      <c r="CD32" s="94">
        <v>28</v>
      </c>
      <c r="CE32" s="94">
        <f>求节点($E$5:$E$39,F$5:F$39,AY32)*W32</f>
        <v>82669.585139493356</v>
      </c>
      <c r="CF32" s="94">
        <f>求节点($E$5:$E$39,G$5:G$39,AZ32)*X32</f>
        <v>278941.25912901602</v>
      </c>
      <c r="CG32" s="94">
        <f>求节点($E$5:$E$39,H$5:H$39,BA32)*Y32</f>
        <v>597882.51825803216</v>
      </c>
      <c r="CH32" s="94">
        <f>求节点($E$5:$E$39,I$5:I$39,BB32)*Z32</f>
        <v>0</v>
      </c>
      <c r="CI32" s="94">
        <f t="shared" si="5"/>
        <v>959493.36252654158</v>
      </c>
      <c r="CK32" s="94">
        <f>求节点($E$5:$E$39,F$5:F$39,BE32)*AB32</f>
        <v>88437.773076681508</v>
      </c>
      <c r="CL32" s="94">
        <f>求节点($E$5:$E$39,G$5:G$39,BF32)*AC32</f>
        <v>322682.00515035761</v>
      </c>
      <c r="CM32" s="94">
        <f>求节点($E$5:$E$39,H$5:H$39,BG32)*AD32</f>
        <v>732601.13924951723</v>
      </c>
      <c r="CN32" s="94">
        <f>求节点($E$5:$E$39,I$5:I$39,BH32)*AE32</f>
        <v>0</v>
      </c>
      <c r="CO32" s="94">
        <f t="shared" si="6"/>
        <v>1143720.9174765563</v>
      </c>
      <c r="CQ32" s="94">
        <f>求节点($E$5:$E$39,F$5:F$39,BK32)*AG32</f>
        <v>100549.84976396932</v>
      </c>
      <c r="CR32" s="94">
        <f>求节点($E$5:$E$39,G$5:G$39,BL32)*AH32</f>
        <v>371389.57860178989</v>
      </c>
      <c r="CS32" s="94">
        <f>求节点($E$5:$E$39,H$5:H$39,BM32)*AI32</f>
        <v>981568.72259483917</v>
      </c>
      <c r="CT32" s="94">
        <f>求节点($E$5:$E$39,I$5:I$39,BN32)*AJ32</f>
        <v>0</v>
      </c>
      <c r="CU32" s="94">
        <f t="shared" si="7"/>
        <v>1453508.1509605984</v>
      </c>
      <c r="CW32" s="94">
        <f>求节点($E$5:$E$39,F$5:F$39,BQ32)*AL32</f>
        <v>122876.36617118615</v>
      </c>
      <c r="CX32" s="94">
        <f>求节点($E$5:$E$39,G$5:G$39,BR32)*AM32</f>
        <v>522651.65974777436</v>
      </c>
      <c r="CY32" s="94">
        <f>求节点($E$5:$E$39,H$5:H$39,BS32)*AN32</f>
        <v>1902145.7849645482</v>
      </c>
      <c r="CZ32" s="94">
        <f>求节点($E$5:$E$39,I$5:I$39,BT32)*AO32</f>
        <v>0</v>
      </c>
      <c r="DA32" s="94">
        <f t="shared" si="8"/>
        <v>2547673.810883509</v>
      </c>
      <c r="DC32" s="94">
        <f>求节点($E$5:$E$39,F$5:F$39,BW32)*AQ32</f>
        <v>136799.33127480469</v>
      </c>
      <c r="DD32" s="94">
        <f>求节点($E$5:$E$39,G$5:G$39,BX32)*AR32</f>
        <v>618149.25980476581</v>
      </c>
      <c r="DE32" s="94">
        <f>求节点($E$5:$E$39,H$5:H$39,BY32)*AS32</f>
        <v>2824314.7890381976</v>
      </c>
      <c r="DF32" s="94">
        <f>求节点($E$5:$E$39,I$5:I$39,BZ32)*AT32</f>
        <v>0</v>
      </c>
      <c r="DG32" s="94">
        <f t="shared" si="9"/>
        <v>3579263.380117768</v>
      </c>
    </row>
    <row r="33" spans="5:111" x14ac:dyDescent="0.15">
      <c r="E33" s="94">
        <v>29</v>
      </c>
      <c r="F33" s="96">
        <v>29000</v>
      </c>
      <c r="G33" s="96">
        <v>58000</v>
      </c>
      <c r="H33" s="96">
        <v>232000</v>
      </c>
      <c r="I33" s="96">
        <v>725000</v>
      </c>
      <c r="L33" s="94">
        <v>29</v>
      </c>
      <c r="M33" s="94">
        <f t="shared" si="0"/>
        <v>1026675.9914894355</v>
      </c>
      <c r="N33" s="94">
        <f t="shared" si="1"/>
        <v>1213550.7379712667</v>
      </c>
      <c r="O33" s="94">
        <f t="shared" si="2"/>
        <v>1566900.4994837991</v>
      </c>
      <c r="P33" s="94">
        <f t="shared" si="3"/>
        <v>2716908.7304667598</v>
      </c>
      <c r="Q33" s="94">
        <f t="shared" si="4"/>
        <v>3670321.370631176</v>
      </c>
      <c r="V33" s="94">
        <v>29</v>
      </c>
      <c r="W33" s="94">
        <f>求节点(基础状态预期!$C$17:$C$55,基础状态预期!E$17:E$55,战法实力!$V33)</f>
        <v>5</v>
      </c>
      <c r="X33" s="94">
        <f>求节点(基础状态预期!$C$17:$C$55,基础状态预期!F$17:F$55,战法实力!$V33)</f>
        <v>14.28513499243382</v>
      </c>
      <c r="Y33" s="94">
        <f>求节点(基础状态预期!$C$17:$C$55,基础状态预期!G$17:G$55,战法实力!$V33)</f>
        <v>5.4277024886507288</v>
      </c>
      <c r="Z33" s="94">
        <f>求节点(基础状态预期!$C$17:$C$55,基础状态预期!H$17:H$55,战法实力!$V33)</f>
        <v>0</v>
      </c>
      <c r="AB33" s="94">
        <f>求节点(基础状态预期!$C$62:$C$100,基础状态预期!E$62:E$100,战法实力!$V33)</f>
        <v>5</v>
      </c>
      <c r="AC33" s="94">
        <f>求节点(基础状态预期!$C$62:$C$100,基础状态预期!F$62:F$100,战法实力!$V33)</f>
        <v>16</v>
      </c>
      <c r="AD33" s="94">
        <f>求节点(基础状态预期!$C$62:$C$100,基础状态预期!G$62:G$100,战法实力!$V33)</f>
        <v>6.5681482356369214</v>
      </c>
      <c r="AE33" s="94">
        <f>求节点(基础状态预期!$C$62:$C$100,基础状态预期!H$62:H$100,战法实力!$V33)</f>
        <v>0</v>
      </c>
      <c r="AG33" s="94">
        <f>求节点(基础状态预期!$C$107:$C$145,基础状态预期!E$107:E$145,战法实力!$V33)</f>
        <v>5</v>
      </c>
      <c r="AH33" s="94">
        <f>求节点(基础状态预期!$C$107:$C$145,基础状态预期!F$107:F$145,战法实力!$V33)</f>
        <v>16</v>
      </c>
      <c r="AI33" s="94">
        <f>求节点(基础状态预期!$C$107:$C$145,基础状态预期!G$107:G$145,战法实力!$V33)</f>
        <v>8.9581857129580307</v>
      </c>
      <c r="AJ33" s="94">
        <f>求节点(基础状态预期!$C$107:$C$145,基础状态预期!H$107:H$145,战法实力!$V33)</f>
        <v>0</v>
      </c>
      <c r="AL33" s="94">
        <f>求节点(基础状态预期!$C$152:$C$190,基础状态预期!E$152:E$190,战法实力!$V33)</f>
        <v>5</v>
      </c>
      <c r="AM33" s="94">
        <f>求节点(基础状态预期!$C$152:$C$190,基础状态预期!F$152:F$190,战法实力!$V33)</f>
        <v>16</v>
      </c>
      <c r="AN33" s="94">
        <f>求节点(基础状态预期!$C$152:$C$190,基础状态预期!G$152:G$190,战法实力!$V33)</f>
        <v>17.11154670949546</v>
      </c>
      <c r="AO33" s="94">
        <f>求节点(基础状态预期!$C$152:$C$190,基础状态预期!H$152:H$190,战法实力!$V33)</f>
        <v>0</v>
      </c>
      <c r="AQ33" s="94">
        <f>求节点(基础状态预期!$C$197:$C$235,基础状态预期!E$197:E$235,战法实力!$V33)</f>
        <v>5</v>
      </c>
      <c r="AR33" s="94">
        <f>求节点(基础状态预期!$C$197:$C$235,基础状态预期!F$197:F$235,战法实力!$V33)</f>
        <v>16</v>
      </c>
      <c r="AS33" s="94">
        <f>求节点(基础状态预期!$C$197:$C$235,基础状态预期!G$197:G$235,战法实力!$V33)</f>
        <v>23.296622152434423</v>
      </c>
      <c r="AT33" s="94">
        <f>求节点(基础状态预期!$C$197:$C$235,基础状态预期!H$197:H$235,战法实力!$V33)</f>
        <v>0</v>
      </c>
      <c r="AX33" s="94">
        <v>29</v>
      </c>
      <c r="AY33" s="94">
        <f>求节点(基础状态预期!$C$17:$C$55,基础状态预期!M$17:M$55,战法实力!$V33)</f>
        <v>16.991514456289295</v>
      </c>
      <c r="AZ33" s="94">
        <f>求节点(基础状态预期!$C$17:$C$55,基础状态预期!N$17:N$55,战法实力!$V33)</f>
        <v>10.164206383898719</v>
      </c>
      <c r="BA33" s="94">
        <f>求节点(基础状态预期!$C$17:$C$55,基础状态预期!O$17:O$55,战法实力!$V33)</f>
        <v>15</v>
      </c>
      <c r="BB33" s="94">
        <f>求节点(基础状态预期!$C$17:$C$55,基础状态预期!P$17:P$55,战法实力!$V33)</f>
        <v>0</v>
      </c>
      <c r="BD33" s="94">
        <v>29</v>
      </c>
      <c r="BE33" s="94">
        <f>求节点(基础状态预期!$C$62:$C$100,基础状态预期!M$62:M$100,战法实力!$V33)</f>
        <v>18.172420925885643</v>
      </c>
      <c r="BF33" s="94">
        <f>求节点(基础状态预期!$C$62:$C$100,基础状态预期!N$62:N$100,战法实力!$V33)</f>
        <v>10.453463908294003</v>
      </c>
      <c r="BG33" s="94">
        <f>求节点(基础状态预期!$C$62:$C$100,基础状态预期!O$62:O$100,战法实力!$V33)</f>
        <v>15</v>
      </c>
      <c r="BH33" s="94">
        <f>求节点(基础状态预期!$C$62:$C$100,基础状态预期!P$62:P$100,战法实力!$V33)</f>
        <v>0</v>
      </c>
      <c r="BJ33" s="94">
        <v>29</v>
      </c>
      <c r="BK33" s="94">
        <f>求节点(基础状态预期!$C$107:$C$145,基础状态预期!M$107:M$145,战法实力!$V33)</f>
        <v>20.546104445579072</v>
      </c>
      <c r="BL33" s="94">
        <f>求节点(基础状态预期!$C$107:$C$145,基础状态预期!N$107:N$145,战法实力!$V33)</f>
        <v>12.162115365654381</v>
      </c>
      <c r="BM33" s="94">
        <f>求节点(基础状态预期!$C$107:$C$145,基础状态预期!O$107:O$145,战法实力!$V33)</f>
        <v>15</v>
      </c>
      <c r="BN33" s="94">
        <f>求节点(基础状态预期!$C$107:$C$145,基础状态预期!P$107:P$145,战法实力!$V33)</f>
        <v>0</v>
      </c>
      <c r="BP33" s="94">
        <v>29</v>
      </c>
      <c r="BQ33" s="94">
        <f>求节点(基础状态预期!$C$152:$C$190,基础状态预期!M$152:M$190,战法实力!$V33)</f>
        <v>25.013942582344519</v>
      </c>
      <c r="BR33" s="94">
        <f>求节点(基础状态预期!$C$152:$C$190,基础状态预期!N$152:N$190,战法实力!$V33)</f>
        <v>16.826669137986929</v>
      </c>
      <c r="BS33" s="94">
        <f>求节点(基础状态预期!$C$152:$C$190,基础状态预期!O$152:O$190,战法实力!$V33)</f>
        <v>15</v>
      </c>
      <c r="BT33" s="94">
        <f>求节点(基础状态预期!$C$152:$C$190,基础状态预期!P$152:P$190,战法实力!$V33)</f>
        <v>0</v>
      </c>
      <c r="BV33" s="94">
        <v>29</v>
      </c>
      <c r="BW33" s="94">
        <f>求节点(基础状态预期!$C$197:$C$235,基础状态预期!M$197:M$235,战法实力!$V33)</f>
        <v>27.847760801775024</v>
      </c>
      <c r="BX33" s="94">
        <f>求节点(基础状态预期!$C$197:$C$235,基础状态预期!N$197:N$235,战法实力!$V33)</f>
        <v>19.714354665786853</v>
      </c>
      <c r="BY33" s="94">
        <f>求节点(基础状态预期!$C$197:$C$235,基础状态预期!O$197:O$235,战法实力!$V33)</f>
        <v>15.56139339825955</v>
      </c>
      <c r="BZ33" s="94">
        <f>求节点(基础状态预期!$C$197:$C$235,基础状态预期!P$197:P$235,战法实力!$V33)</f>
        <v>0</v>
      </c>
      <c r="CD33" s="94">
        <v>29</v>
      </c>
      <c r="CE33" s="94">
        <f>求节点($E$5:$E$39,F$5:F$39,AY33)*W33</f>
        <v>84957.572281446483</v>
      </c>
      <c r="CF33" s="94">
        <f>求节点($E$5:$E$39,G$5:G$39,AZ33)*X33</f>
        <v>290394.12056990166</v>
      </c>
      <c r="CG33" s="94">
        <f>求节点($E$5:$E$39,H$5:H$39,BA33)*Y33</f>
        <v>651324.29863808746</v>
      </c>
      <c r="CH33" s="94">
        <f>求节点($E$5:$E$39,I$5:I$39,BB33)*Z33</f>
        <v>0</v>
      </c>
      <c r="CI33" s="94">
        <f t="shared" si="5"/>
        <v>1026675.9914894355</v>
      </c>
      <c r="CK33" s="94">
        <f>求节点($E$5:$E$39,F$5:F$39,BE33)*AB33</f>
        <v>90862.104629428213</v>
      </c>
      <c r="CL33" s="94">
        <f>求节点($E$5:$E$39,G$5:G$39,BF33)*AC33</f>
        <v>334510.8450654081</v>
      </c>
      <c r="CM33" s="94">
        <f>求节点($E$5:$E$39,H$5:H$39,BG33)*AD33</f>
        <v>788177.78827643057</v>
      </c>
      <c r="CN33" s="94">
        <f>求节点($E$5:$E$39,I$5:I$39,BH33)*AE33</f>
        <v>0</v>
      </c>
      <c r="CO33" s="94">
        <f t="shared" si="6"/>
        <v>1213550.7379712667</v>
      </c>
      <c r="CQ33" s="94">
        <f>求节点($E$5:$E$39,F$5:F$39,BK33)*AG33</f>
        <v>102730.52222789536</v>
      </c>
      <c r="CR33" s="94">
        <f>求节点($E$5:$E$39,G$5:G$39,BL33)*AH33</f>
        <v>389187.6917009402</v>
      </c>
      <c r="CS33" s="94">
        <f>求节点($E$5:$E$39,H$5:H$39,BM33)*AI33</f>
        <v>1074982.2855549636</v>
      </c>
      <c r="CT33" s="94">
        <f>求节点($E$5:$E$39,I$5:I$39,BN33)*AJ33</f>
        <v>0</v>
      </c>
      <c r="CU33" s="94">
        <f t="shared" si="7"/>
        <v>1566900.4994837991</v>
      </c>
      <c r="CW33" s="94">
        <f>求节点($E$5:$E$39,F$5:F$39,BQ33)*AL33</f>
        <v>125069.7129117226</v>
      </c>
      <c r="CX33" s="94">
        <f>求节点($E$5:$E$39,G$5:G$39,BR33)*AM33</f>
        <v>538453.41241558176</v>
      </c>
      <c r="CY33" s="94">
        <f>求节点($E$5:$E$39,H$5:H$39,BS33)*AN33</f>
        <v>2053385.6051394553</v>
      </c>
      <c r="CZ33" s="94">
        <f>求节点($E$5:$E$39,I$5:I$39,BT33)*AO33</f>
        <v>0</v>
      </c>
      <c r="DA33" s="94">
        <f t="shared" si="8"/>
        <v>2716908.7304667598</v>
      </c>
      <c r="DC33" s="94">
        <f>求节点($E$5:$E$39,F$5:F$39,BW33)*AQ33</f>
        <v>139238.80400887513</v>
      </c>
      <c r="DD33" s="94">
        <f>求节点($E$5:$E$39,G$5:G$39,BX33)*AR33</f>
        <v>630859.34930517932</v>
      </c>
      <c r="DE33" s="94">
        <f>求节点($E$5:$E$39,H$5:H$39,BY33)*AS33</f>
        <v>2900223.2173171216</v>
      </c>
      <c r="DF33" s="94">
        <f>求节点($E$5:$E$39,I$5:I$39,BZ33)*AT33</f>
        <v>0</v>
      </c>
      <c r="DG33" s="94">
        <f t="shared" si="9"/>
        <v>3670321.370631176</v>
      </c>
    </row>
    <row r="34" spans="5:111" x14ac:dyDescent="0.15">
      <c r="E34" s="94">
        <v>30</v>
      </c>
      <c r="F34" s="96">
        <v>30000</v>
      </c>
      <c r="G34" s="96">
        <v>60000</v>
      </c>
      <c r="H34" s="96">
        <v>240000</v>
      </c>
      <c r="I34" s="96">
        <v>750000</v>
      </c>
      <c r="L34" s="94">
        <v>30</v>
      </c>
      <c r="M34" s="94">
        <f t="shared" si="0"/>
        <v>1095594.3464151276</v>
      </c>
      <c r="N34" s="94">
        <f t="shared" si="1"/>
        <v>1283380.5584659772</v>
      </c>
      <c r="O34" s="94">
        <f t="shared" si="2"/>
        <v>1680292.8480070005</v>
      </c>
      <c r="P34" s="94">
        <f t="shared" si="3"/>
        <v>2886143.6500500105</v>
      </c>
      <c r="Q34" s="94">
        <f t="shared" si="4"/>
        <v>3762153.3505361741</v>
      </c>
      <c r="V34" s="94">
        <v>30</v>
      </c>
      <c r="W34" s="94">
        <f>求节点(基础状态预期!$C$17:$C$55,基础状态预期!E$17:E$55,战法实力!$V34)</f>
        <v>5</v>
      </c>
      <c r="X34" s="94">
        <f>求节点(基础状态预期!$C$17:$C$55,基础状态预期!F$17:F$55,战法实力!$V34)</f>
        <v>14.592131516856554</v>
      </c>
      <c r="Y34" s="94">
        <f>求节点(基础状态预期!$C$17:$C$55,基础状态预期!G$17:G$55,战法实力!$V34)</f>
        <v>5.8881972752848322</v>
      </c>
      <c r="Z34" s="94">
        <f>求节点(基础状态预期!$C$17:$C$55,基础状态预期!H$17:H$55,战法实力!$V34)</f>
        <v>0</v>
      </c>
      <c r="AB34" s="94">
        <f>求节点(基础状态预期!$C$62:$C$100,基础状态预期!E$62:E$100,战法实力!$V34)</f>
        <v>5</v>
      </c>
      <c r="AC34" s="94">
        <f>求节点(基础状态预期!$C$62:$C$100,基础状态预期!F$62:F$100,战法实力!$V34)</f>
        <v>16</v>
      </c>
      <c r="AD34" s="94">
        <f>求节点(基础状态预期!$C$62:$C$100,基础状态预期!G$62:G$100,战法实力!$V34)</f>
        <v>7.0312869775278655</v>
      </c>
      <c r="AE34" s="94">
        <f>求节点(基础状态预期!$C$62:$C$100,基础状态预期!H$62:H$100,战法实力!$V34)</f>
        <v>0</v>
      </c>
      <c r="AG34" s="94">
        <f>求节点(基础状态预期!$C$107:$C$145,基础状态预期!E$107:E$145,战法实力!$V34)</f>
        <v>5</v>
      </c>
      <c r="AH34" s="94">
        <f>求节点(基础状态预期!$C$107:$C$145,基础状态预期!F$107:F$145,战法实力!$V34)</f>
        <v>16</v>
      </c>
      <c r="AI34" s="94">
        <f>求节点(基础状态预期!$C$107:$C$145,基础状态预期!G$107:G$145,战法实力!$V34)</f>
        <v>9.7366320709590699</v>
      </c>
      <c r="AJ34" s="94">
        <f>求节点(基础状态预期!$C$107:$C$145,基础状态预期!H$107:H$145,战法实力!$V34)</f>
        <v>0</v>
      </c>
      <c r="AL34" s="94">
        <f>求节点(基础状态预期!$C$152:$C$190,基础状态预期!E$152:E$190,战法实力!$V34)</f>
        <v>5</v>
      </c>
      <c r="AM34" s="94">
        <f>求节点(基础状态预期!$C$152:$C$190,基础状态预期!F$152:F$190,战法实力!$V34)</f>
        <v>16</v>
      </c>
      <c r="AN34" s="94">
        <f>求节点(基础状态预期!$C$152:$C$190,基础状态预期!G$152:G$190,战法实力!$V34)</f>
        <v>18.371878544286353</v>
      </c>
      <c r="AO34" s="94">
        <f>求节点(基础状态预期!$C$152:$C$190,基础状态预期!H$152:H$190,战法实力!$V34)</f>
        <v>0</v>
      </c>
      <c r="AQ34" s="94">
        <f>求节点(基础状态预期!$C$197:$C$235,基础状态预期!E$197:E$235,战法实力!$V34)</f>
        <v>5</v>
      </c>
      <c r="AR34" s="94">
        <f>求节点(基础状态预期!$C$197:$C$235,基础状态预期!F$197:F$235,战法实力!$V34)</f>
        <v>16</v>
      </c>
      <c r="AS34" s="94">
        <f>求节点(基础状态预期!$C$197:$C$235,基础状态预期!G$197:G$235,战法实力!$V34)</f>
        <v>23.456495347046182</v>
      </c>
      <c r="AT34" s="94">
        <f>求节点(基础状态预期!$C$197:$C$235,基础状态预期!H$197:H$235,战法实力!$V34)</f>
        <v>0</v>
      </c>
      <c r="AX34" s="94">
        <v>30</v>
      </c>
      <c r="AY34" s="94">
        <f>求节点(基础状态预期!$C$17:$C$55,基础状态预期!M$17:M$55,战法实力!$V34)</f>
        <v>17.443226665295203</v>
      </c>
      <c r="AZ34" s="94">
        <f>求节点(基础状态预期!$C$17:$C$55,基础状态预期!N$17:N$55,战法实力!$V34)</f>
        <v>10.341002604925968</v>
      </c>
      <c r="BA34" s="94">
        <f>求节点(基础状态预期!$C$17:$C$55,基础状态预期!O$17:O$55,战法实力!$V34)</f>
        <v>15</v>
      </c>
      <c r="BB34" s="94">
        <f>求节点(基础状态预期!$C$17:$C$55,基础状态预期!P$17:P$55,战法实力!$V34)</f>
        <v>0</v>
      </c>
      <c r="BD34" s="94">
        <v>30</v>
      </c>
      <c r="BE34" s="94">
        <f>求节点(基础状态预期!$C$62:$C$100,基础状态预期!M$62:M$100,战法实力!$V34)</f>
        <v>18.657287236434982</v>
      </c>
      <c r="BF34" s="94">
        <f>求节点(基础状态预期!$C$62:$C$100,基础状态预期!N$62:N$100,战法实力!$V34)</f>
        <v>10.823115155639329</v>
      </c>
      <c r="BG34" s="94">
        <f>求节点(基础状态预期!$C$62:$C$100,基础状态预期!O$62:O$100,战法实力!$V34)</f>
        <v>15</v>
      </c>
      <c r="BH34" s="94">
        <f>求节点(基础状态预期!$C$62:$C$100,基础状态预期!P$62:P$100,战法实力!$V34)</f>
        <v>0</v>
      </c>
      <c r="BJ34" s="94">
        <v>30</v>
      </c>
      <c r="BK34" s="94">
        <f>求节点(基础状态预期!$C$107:$C$145,基础状态预期!M$107:M$145,战法实力!$V34)</f>
        <v>20.982238938364283</v>
      </c>
      <c r="BL34" s="94">
        <f>求节点(基础状态预期!$C$107:$C$145,基础状态预期!N$107:N$145,战法实力!$V34)</f>
        <v>12.718306400002829</v>
      </c>
      <c r="BM34" s="94">
        <f>求节点(基础状态预期!$C$107:$C$145,基础状态预期!O$107:O$145,战法实力!$V34)</f>
        <v>15</v>
      </c>
      <c r="BN34" s="94">
        <f>求节点(基础状态预期!$C$107:$C$145,基础状态预期!P$107:P$145,战法实力!$V34)</f>
        <v>0</v>
      </c>
      <c r="BP34" s="94">
        <v>30</v>
      </c>
      <c r="BQ34" s="94">
        <f>求节点(基础状态预期!$C$152:$C$190,基础状态预期!M$152:M$190,战法实力!$V34)</f>
        <v>25.452611930451809</v>
      </c>
      <c r="BR34" s="94">
        <f>求节点(基础状态预期!$C$152:$C$190,基础状态预期!N$152:N$190,战法实力!$V34)</f>
        <v>17.320473908855906</v>
      </c>
      <c r="BS34" s="94">
        <f>求节点(基础状态预期!$C$152:$C$190,基础状态预期!O$152:O$190,战法实力!$V34)</f>
        <v>15</v>
      </c>
      <c r="BT34" s="94">
        <f>求节点(基础状态预期!$C$152:$C$190,基础状态预期!P$152:P$190,战法实力!$V34)</f>
        <v>0</v>
      </c>
      <c r="BV34" s="94">
        <v>30</v>
      </c>
      <c r="BW34" s="94">
        <f>求节点(基础状态预期!$C$197:$C$235,基础状态预期!M$197:M$235,战法实力!$V34)</f>
        <v>28.335655348589107</v>
      </c>
      <c r="BX34" s="94">
        <f>求节点(基础状态预期!$C$197:$C$235,基础状态预期!N$197:N$235,战法实力!$V34)</f>
        <v>20.111544962674778</v>
      </c>
      <c r="BY34" s="94">
        <f>求节点(基础状态预期!$C$197:$C$235,基础状态预期!O$197:O$235,战法实力!$V34)</f>
        <v>15.863972808721988</v>
      </c>
      <c r="BZ34" s="94">
        <f>求节点(基础状态预期!$C$197:$C$235,基础状态预期!P$197:P$235,战法实力!$V34)</f>
        <v>0</v>
      </c>
      <c r="CD34" s="94">
        <v>30</v>
      </c>
      <c r="CE34" s="94">
        <f>求节点($E$5:$E$39,F$5:F$39,AY34)*W34</f>
        <v>87216.133326476003</v>
      </c>
      <c r="CF34" s="94">
        <f>求节点($E$5:$E$39,G$5:G$39,AZ34)*X34</f>
        <v>301794.54005447193</v>
      </c>
      <c r="CG34" s="94">
        <f>求节点($E$5:$E$39,H$5:H$39,BA34)*Y34</f>
        <v>706583.67303417984</v>
      </c>
      <c r="CH34" s="94">
        <f>求节点($E$5:$E$39,I$5:I$39,BB34)*Z34</f>
        <v>0</v>
      </c>
      <c r="CI34" s="94">
        <f t="shared" si="5"/>
        <v>1095594.3464151276</v>
      </c>
      <c r="CK34" s="94">
        <f>求节点($E$5:$E$39,F$5:F$39,BE34)*AB34</f>
        <v>93286.436182174919</v>
      </c>
      <c r="CL34" s="94">
        <f>求节点($E$5:$E$39,G$5:G$39,BF34)*AC34</f>
        <v>346339.68498045852</v>
      </c>
      <c r="CM34" s="94">
        <f>求节点($E$5:$E$39,H$5:H$39,BG34)*AD34</f>
        <v>843754.4373033439</v>
      </c>
      <c r="CN34" s="94">
        <f>求节点($E$5:$E$39,I$5:I$39,BH34)*AE34</f>
        <v>0</v>
      </c>
      <c r="CO34" s="94">
        <f t="shared" si="6"/>
        <v>1283380.5584659772</v>
      </c>
      <c r="CQ34" s="94">
        <f>求节点($E$5:$E$39,F$5:F$39,BK34)*AG34</f>
        <v>104911.19469182142</v>
      </c>
      <c r="CR34" s="94">
        <f>求节点($E$5:$E$39,G$5:G$39,BL34)*AH34</f>
        <v>406985.80480009055</v>
      </c>
      <c r="CS34" s="94">
        <f>求节点($E$5:$E$39,H$5:H$39,BM34)*AI34</f>
        <v>1168395.8485150884</v>
      </c>
      <c r="CT34" s="94">
        <f>求节点($E$5:$E$39,I$5:I$39,BN34)*AJ34</f>
        <v>0</v>
      </c>
      <c r="CU34" s="94">
        <f t="shared" si="7"/>
        <v>1680292.8480070005</v>
      </c>
      <c r="CW34" s="94">
        <f>求节点($E$5:$E$39,F$5:F$39,BQ34)*AL34</f>
        <v>127263.05965225905</v>
      </c>
      <c r="CX34" s="94">
        <f>求节点($E$5:$E$39,G$5:G$39,BR34)*AM34</f>
        <v>554255.16508338903</v>
      </c>
      <c r="CY34" s="94">
        <f>求节点($E$5:$E$39,H$5:H$39,BS34)*AN34</f>
        <v>2204625.4253143626</v>
      </c>
      <c r="CZ34" s="94">
        <f>求节点($E$5:$E$39,I$5:I$39,BT34)*AO34</f>
        <v>0</v>
      </c>
      <c r="DA34" s="94">
        <f t="shared" si="8"/>
        <v>2886143.6500500105</v>
      </c>
      <c r="DC34" s="94">
        <f>求节点($E$5:$E$39,F$5:F$39,BW34)*AQ34</f>
        <v>141678.27674294554</v>
      </c>
      <c r="DD34" s="94">
        <f>求节点($E$5:$E$39,G$5:G$39,BX34)*AR34</f>
        <v>643569.43880559283</v>
      </c>
      <c r="DE34" s="94">
        <f>求节点($E$5:$E$39,H$5:H$39,BY34)*AS34</f>
        <v>2976905.634987636</v>
      </c>
      <c r="DF34" s="94">
        <f>求节点($E$5:$E$39,I$5:I$39,BZ34)*AT34</f>
        <v>0</v>
      </c>
      <c r="DG34" s="94">
        <f t="shared" si="9"/>
        <v>3762153.3505361741</v>
      </c>
    </row>
    <row r="35" spans="5:111" x14ac:dyDescent="0.15">
      <c r="E35" s="94">
        <v>31</v>
      </c>
      <c r="F35" s="96">
        <v>31000</v>
      </c>
      <c r="G35" s="96">
        <v>62000</v>
      </c>
      <c r="H35" s="96">
        <v>248000</v>
      </c>
      <c r="I35" s="96">
        <v>775000</v>
      </c>
      <c r="L35" s="94">
        <v>31</v>
      </c>
      <c r="M35" s="94">
        <f t="shared" si="0"/>
        <v>1164729.8046423658</v>
      </c>
      <c r="N35" s="94">
        <f t="shared" si="1"/>
        <v>1353210.3789606877</v>
      </c>
      <c r="O35" s="94">
        <f t="shared" si="2"/>
        <v>1793685.1965302012</v>
      </c>
      <c r="P35" s="94">
        <f t="shared" si="3"/>
        <v>3055378.5696332613</v>
      </c>
      <c r="Q35" s="94">
        <f t="shared" si="4"/>
        <v>3854759.3198327622</v>
      </c>
      <c r="V35" s="94">
        <v>31</v>
      </c>
      <c r="W35" s="94">
        <f>求节点(基础状态预期!$C$17:$C$55,基础状态预期!E$17:E$55,战法实力!$V35)</f>
        <v>5</v>
      </c>
      <c r="X35" s="94">
        <f>求节点(基础状态预期!$C$17:$C$55,基础状态预期!F$17:F$55,战法实力!$V35)</f>
        <v>14.89912804127929</v>
      </c>
      <c r="Y35" s="94">
        <f>求节点(基础状态预期!$C$17:$C$55,基础状态预期!G$17:G$55,战法实力!$V35)</f>
        <v>6.3486920619189355</v>
      </c>
      <c r="Z35" s="94">
        <f>求节点(基础状态预期!$C$17:$C$55,基础状态预期!H$17:H$55,战法实力!$V35)</f>
        <v>0</v>
      </c>
      <c r="AB35" s="94">
        <f>求节点(基础状态预期!$C$62:$C$100,基础状态预期!E$62:E$100,战法实力!$V35)</f>
        <v>5</v>
      </c>
      <c r="AC35" s="94">
        <f>求节点(基础状态预期!$C$62:$C$100,基础状态预期!F$62:F$100,战法实力!$V35)</f>
        <v>16</v>
      </c>
      <c r="AD35" s="94">
        <f>求节点(基础状态预期!$C$62:$C$100,基础状态预期!G$62:G$100,战法实力!$V35)</f>
        <v>7.4944257194188095</v>
      </c>
      <c r="AE35" s="94">
        <f>求节点(基础状态预期!$C$62:$C$100,基础状态预期!H$62:H$100,战法实力!$V35)</f>
        <v>0</v>
      </c>
      <c r="AG35" s="94">
        <f>求节点(基础状态预期!$C$107:$C$145,基础状态预期!E$107:E$145,战法实力!$V35)</f>
        <v>5</v>
      </c>
      <c r="AH35" s="94">
        <f>求节点(基础状态预期!$C$107:$C$145,基础状态预期!F$107:F$145,战法实力!$V35)</f>
        <v>16</v>
      </c>
      <c r="AI35" s="94">
        <f>求节点(基础状态预期!$C$107:$C$145,基础状态预期!G$107:G$145,战法实力!$V35)</f>
        <v>10.515078428960109</v>
      </c>
      <c r="AJ35" s="94">
        <f>求节点(基础状态预期!$C$107:$C$145,基础状态预期!H$107:H$145,战法实力!$V35)</f>
        <v>0</v>
      </c>
      <c r="AL35" s="94">
        <f>求节点(基础状态预期!$C$152:$C$190,基础状态预期!E$152:E$190,战法实力!$V35)</f>
        <v>5</v>
      </c>
      <c r="AM35" s="94">
        <f>求节点(基础状态预期!$C$152:$C$190,基础状态预期!F$152:F$190,战法实力!$V35)</f>
        <v>16</v>
      </c>
      <c r="AN35" s="94">
        <f>求节点(基础状态预期!$C$152:$C$190,基础状态预期!G$152:G$190,战法实力!$V35)</f>
        <v>19.632210379077247</v>
      </c>
      <c r="AO35" s="94">
        <f>求节点(基础状态预期!$C$152:$C$190,基础状态预期!H$152:H$190,战法实力!$V35)</f>
        <v>0</v>
      </c>
      <c r="AQ35" s="94">
        <f>求节点(基础状态预期!$C$197:$C$235,基础状态预期!E$197:E$235,战法实力!$V35)</f>
        <v>5</v>
      </c>
      <c r="AR35" s="94">
        <f>求节点(基础状态预期!$C$197:$C$235,基础状态预期!F$197:F$235,战法实力!$V35)</f>
        <v>16</v>
      </c>
      <c r="AS35" s="94">
        <f>求节点(基础状态预期!$C$197:$C$235,基础状态预期!G$197:G$235,战法实力!$V35)</f>
        <v>23.616368541657945</v>
      </c>
      <c r="AT35" s="94">
        <f>求节点(基础状态预期!$C$197:$C$235,基础状态预期!H$197:H$235,战法实力!$V35)</f>
        <v>0</v>
      </c>
      <c r="AX35" s="94">
        <v>31</v>
      </c>
      <c r="AY35" s="94">
        <f>求节点(基础状态预期!$C$17:$C$55,基础状态预期!M$17:M$55,战法实力!$V35)</f>
        <v>17.894938874301111</v>
      </c>
      <c r="AZ35" s="94">
        <f>求节点(基础状态预期!$C$17:$C$55,基础状态预期!N$17:N$55,战法实力!$V35)</f>
        <v>10.517798825953218</v>
      </c>
      <c r="BA35" s="94">
        <f>求节点(基础状态预期!$C$17:$C$55,基础状态预期!O$17:O$55,战法实力!$V35)</f>
        <v>15</v>
      </c>
      <c r="BB35" s="94">
        <f>求节点(基础状态预期!$C$17:$C$55,基础状态预期!P$17:P$55,战法实力!$V35)</f>
        <v>0</v>
      </c>
      <c r="BD35" s="94">
        <v>31</v>
      </c>
      <c r="BE35" s="94">
        <f>求节点(基础状态预期!$C$62:$C$100,基础状态预期!M$62:M$100,战法实力!$V35)</f>
        <v>19.142153546984321</v>
      </c>
      <c r="BF35" s="94">
        <f>求节点(基础状态预期!$C$62:$C$100,基础状态预期!N$62:N$100,战法实力!$V35)</f>
        <v>11.192766402984656</v>
      </c>
      <c r="BG35" s="94">
        <f>求节点(基础状态预期!$C$62:$C$100,基础状态预期!O$62:O$100,战法实力!$V35)</f>
        <v>15</v>
      </c>
      <c r="BH35" s="94">
        <f>求节点(基础状态预期!$C$62:$C$100,基础状态预期!P$62:P$100,战法实力!$V35)</f>
        <v>0</v>
      </c>
      <c r="BJ35" s="94">
        <v>31</v>
      </c>
      <c r="BK35" s="94">
        <f>求节点(基础状态预期!$C$107:$C$145,基础状态预期!M$107:M$145,战法实力!$V35)</f>
        <v>21.41837343114949</v>
      </c>
      <c r="BL35" s="94">
        <f>求节点(基础状态预期!$C$107:$C$145,基础状态预期!N$107:N$145,战法实力!$V35)</f>
        <v>13.274497434351275</v>
      </c>
      <c r="BM35" s="94">
        <f>求节点(基础状态预期!$C$107:$C$145,基础状态预期!O$107:O$145,战法实力!$V35)</f>
        <v>15</v>
      </c>
      <c r="BN35" s="94">
        <f>求节点(基础状态预期!$C$107:$C$145,基础状态预期!P$107:P$145,战法实力!$V35)</f>
        <v>0</v>
      </c>
      <c r="BP35" s="94">
        <v>31</v>
      </c>
      <c r="BQ35" s="94">
        <f>求节点(基础状态预期!$C$152:$C$190,基础状态预期!M$152:M$190,战法实力!$V35)</f>
        <v>25.891281278559099</v>
      </c>
      <c r="BR35" s="94">
        <f>求节点(基础状态预期!$C$152:$C$190,基础状态预期!N$152:N$190,战法实力!$V35)</f>
        <v>17.814278679724886</v>
      </c>
      <c r="BS35" s="94">
        <f>求节点(基础状态预期!$C$152:$C$190,基础状态预期!O$152:O$190,战法实力!$V35)</f>
        <v>15</v>
      </c>
      <c r="BT35" s="94">
        <f>求节点(基础状态预期!$C$152:$C$190,基础状态预期!P$152:P$190,战法实力!$V35)</f>
        <v>0</v>
      </c>
      <c r="BV35" s="94">
        <v>31</v>
      </c>
      <c r="BW35" s="94">
        <f>求节点(基础状态预期!$C$197:$C$235,基础状态预期!M$197:M$235,战法实力!$V35)</f>
        <v>28.823549895403193</v>
      </c>
      <c r="BX35" s="94">
        <f>求节点(基础状态预期!$C$197:$C$235,基础状态预期!N$197:N$235,战法实力!$V35)</f>
        <v>20.508735259562698</v>
      </c>
      <c r="BY35" s="94">
        <f>求节点(基础状态预期!$C$197:$C$235,基础状态预期!O$197:O$235,战法实力!$V35)</f>
        <v>16.166552219184425</v>
      </c>
      <c r="BZ35" s="94">
        <f>求节点(基础状态预期!$C$197:$C$235,基础状态预期!P$197:P$235,战法实力!$V35)</f>
        <v>0</v>
      </c>
      <c r="CD35" s="94">
        <v>31</v>
      </c>
      <c r="CE35" s="94">
        <f>求节点($E$5:$E$39,F$5:F$39,AY35)*W35</f>
        <v>89474.694371505553</v>
      </c>
      <c r="CF35" s="94">
        <f>求节点($E$5:$E$39,G$5:G$39,AZ35)*X35</f>
        <v>313412.06284058798</v>
      </c>
      <c r="CG35" s="94">
        <f>求节点($E$5:$E$39,H$5:H$39,BA35)*Y35</f>
        <v>761843.04743027221</v>
      </c>
      <c r="CH35" s="94">
        <f>求节点($E$5:$E$39,I$5:I$39,BB35)*Z35</f>
        <v>0</v>
      </c>
      <c r="CI35" s="94">
        <f t="shared" si="5"/>
        <v>1164729.8046423658</v>
      </c>
      <c r="CK35" s="94">
        <f>求节点($E$5:$E$39,F$5:F$39,BE35)*AB35</f>
        <v>95710.76773492161</v>
      </c>
      <c r="CL35" s="94">
        <f>求节点($E$5:$E$39,G$5:G$39,BF35)*AC35</f>
        <v>358168.52489550901</v>
      </c>
      <c r="CM35" s="94">
        <f>求节点($E$5:$E$39,H$5:H$39,BG35)*AD35</f>
        <v>899331.08633025712</v>
      </c>
      <c r="CN35" s="94">
        <f>求节点($E$5:$E$39,I$5:I$39,BH35)*AE35</f>
        <v>0</v>
      </c>
      <c r="CO35" s="94">
        <f t="shared" si="6"/>
        <v>1353210.3789606877</v>
      </c>
      <c r="CQ35" s="94">
        <f>求节点($E$5:$E$39,F$5:F$39,BK35)*AG35</f>
        <v>107091.86715574746</v>
      </c>
      <c r="CR35" s="94">
        <f>求节点($E$5:$E$39,G$5:G$39,BL35)*AH35</f>
        <v>424783.9178992408</v>
      </c>
      <c r="CS35" s="94">
        <f>求节点($E$5:$E$39,H$5:H$39,BM35)*AI35</f>
        <v>1261809.411475213</v>
      </c>
      <c r="CT35" s="94">
        <f>求节点($E$5:$E$39,I$5:I$39,BN35)*AJ35</f>
        <v>0</v>
      </c>
      <c r="CU35" s="94">
        <f t="shared" si="7"/>
        <v>1793685.1965302012</v>
      </c>
      <c r="CW35" s="94">
        <f>求节点($E$5:$E$39,F$5:F$39,BQ35)*AL35</f>
        <v>129456.40639279548</v>
      </c>
      <c r="CX35" s="94">
        <f>求节点($E$5:$E$39,G$5:G$39,BR35)*AM35</f>
        <v>570056.91775119631</v>
      </c>
      <c r="CY35" s="94">
        <f>求节点($E$5:$E$39,H$5:H$39,BS35)*AN35</f>
        <v>2355865.2454892695</v>
      </c>
      <c r="CZ35" s="94">
        <f>求节点($E$5:$E$39,I$5:I$39,BT35)*AO35</f>
        <v>0</v>
      </c>
      <c r="DA35" s="94">
        <f t="shared" si="8"/>
        <v>3055378.5696332613</v>
      </c>
      <c r="DC35" s="94">
        <f>求节点($E$5:$E$39,F$5:F$39,BW35)*AQ35</f>
        <v>144117.74947701598</v>
      </c>
      <c r="DD35" s="94">
        <f>求节点($E$5:$E$39,G$5:G$39,BX35)*AR35</f>
        <v>656279.52830600634</v>
      </c>
      <c r="DE35" s="94">
        <f>求节点($E$5:$E$39,H$5:H$39,BY35)*AS35</f>
        <v>3054362.04204974</v>
      </c>
      <c r="DF35" s="94">
        <f>求节点($E$5:$E$39,I$5:I$39,BZ35)*AT35</f>
        <v>0</v>
      </c>
      <c r="DG35" s="94">
        <f t="shared" si="9"/>
        <v>3854759.3198327622</v>
      </c>
    </row>
    <row r="36" spans="5:111" x14ac:dyDescent="0.15">
      <c r="E36" s="94">
        <v>32</v>
      </c>
      <c r="F36" s="96">
        <v>32000</v>
      </c>
      <c r="G36" s="96">
        <v>64000</v>
      </c>
      <c r="H36" s="96">
        <v>256000</v>
      </c>
      <c r="I36" s="96">
        <v>800000</v>
      </c>
      <c r="L36" s="94">
        <v>32</v>
      </c>
      <c r="M36" s="94">
        <f t="shared" si="0"/>
        <v>1234082.3661711495</v>
      </c>
      <c r="N36" s="94">
        <f t="shared" si="1"/>
        <v>1423040.1994553981</v>
      </c>
      <c r="O36" s="94">
        <f t="shared" si="2"/>
        <v>1907077.5450534022</v>
      </c>
      <c r="P36" s="94">
        <f t="shared" si="3"/>
        <v>3224613.4892165121</v>
      </c>
      <c r="Q36" s="94">
        <f t="shared" si="4"/>
        <v>3948139.2785209403</v>
      </c>
      <c r="V36" s="94">
        <v>32</v>
      </c>
      <c r="W36" s="94">
        <f>求节点(基础状态预期!$C$17:$C$55,基础状态预期!E$17:E$55,战法实力!$V36)</f>
        <v>5</v>
      </c>
      <c r="X36" s="94">
        <f>求节点(基础状态预期!$C$17:$C$55,基础状态预期!F$17:F$55,战法实力!$V36)</f>
        <v>15.206124565702027</v>
      </c>
      <c r="Y36" s="94">
        <f>求节点(基础状态预期!$C$17:$C$55,基础状态预期!G$17:G$55,战法实力!$V36)</f>
        <v>6.8091868485530389</v>
      </c>
      <c r="Z36" s="94">
        <f>求节点(基础状态预期!$C$17:$C$55,基础状态预期!H$17:H$55,战法实力!$V36)</f>
        <v>0</v>
      </c>
      <c r="AB36" s="94">
        <f>求节点(基础状态预期!$C$62:$C$100,基础状态预期!E$62:E$100,战法实力!$V36)</f>
        <v>5</v>
      </c>
      <c r="AC36" s="94">
        <f>求节点(基础状态预期!$C$62:$C$100,基础状态预期!F$62:F$100,战法实力!$V36)</f>
        <v>16</v>
      </c>
      <c r="AD36" s="94">
        <f>求节点(基础状态预期!$C$62:$C$100,基础状态预期!G$62:G$100,战法实力!$V36)</f>
        <v>7.9575644613097536</v>
      </c>
      <c r="AE36" s="94">
        <f>求节点(基础状态预期!$C$62:$C$100,基础状态预期!H$62:H$100,战法实力!$V36)</f>
        <v>0</v>
      </c>
      <c r="AG36" s="94">
        <f>求节点(基础状态预期!$C$107:$C$145,基础状态预期!E$107:E$145,战法实力!$V36)</f>
        <v>5</v>
      </c>
      <c r="AH36" s="94">
        <f>求节点(基础状态预期!$C$107:$C$145,基础状态预期!F$107:F$145,战法实力!$V36)</f>
        <v>16</v>
      </c>
      <c r="AI36" s="94">
        <f>求节点(基础状态预期!$C$107:$C$145,基础状态预期!G$107:G$145,战法实力!$V36)</f>
        <v>11.293524786961147</v>
      </c>
      <c r="AJ36" s="94">
        <f>求节点(基础状态预期!$C$107:$C$145,基础状态预期!H$107:H$145,战法实力!$V36)</f>
        <v>0</v>
      </c>
      <c r="AL36" s="94">
        <f>求节点(基础状态预期!$C$152:$C$190,基础状态预期!E$152:E$190,战法实力!$V36)</f>
        <v>5</v>
      </c>
      <c r="AM36" s="94">
        <f>求节点(基础状态预期!$C$152:$C$190,基础状态预期!F$152:F$190,战法实力!$V36)</f>
        <v>16</v>
      </c>
      <c r="AN36" s="94">
        <f>求节点(基础状态预期!$C$152:$C$190,基础状态预期!G$152:G$190,战法实力!$V36)</f>
        <v>20.89254221386814</v>
      </c>
      <c r="AO36" s="94">
        <f>求节点(基础状态预期!$C$152:$C$190,基础状态预期!H$152:H$190,战法实力!$V36)</f>
        <v>0</v>
      </c>
      <c r="AQ36" s="94">
        <f>求节点(基础状态预期!$C$197:$C$235,基础状态预期!E$197:E$235,战法实力!$V36)</f>
        <v>5</v>
      </c>
      <c r="AR36" s="94">
        <f>求节点(基础状态预期!$C$197:$C$235,基础状态预期!F$197:F$235,战法实力!$V36)</f>
        <v>16</v>
      </c>
      <c r="AS36" s="94">
        <f>求节点(基础状态预期!$C$197:$C$235,基础状态预期!G$197:G$235,战法实力!$V36)</f>
        <v>23.776241736269707</v>
      </c>
      <c r="AT36" s="94">
        <f>求节点(基础状态预期!$C$197:$C$235,基础状态预期!H$197:H$235,战法实力!$V36)</f>
        <v>0</v>
      </c>
      <c r="AX36" s="94">
        <v>32</v>
      </c>
      <c r="AY36" s="94">
        <f>求节点(基础状态预期!$C$17:$C$55,基础状态预期!M$17:M$55,战法实力!$V36)</f>
        <v>18.34665108330702</v>
      </c>
      <c r="AZ36" s="94">
        <f>求节点(基础状态预期!$C$17:$C$55,基础状态预期!N$17:N$55,战法实力!$V36)</f>
        <v>10.694595046980465</v>
      </c>
      <c r="BA36" s="94">
        <f>求节点(基础状态预期!$C$17:$C$55,基础状态预期!O$17:O$55,战法实力!$V36)</f>
        <v>15</v>
      </c>
      <c r="BB36" s="94">
        <f>求节点(基础状态预期!$C$17:$C$55,基础状态预期!P$17:P$55,战法实力!$V36)</f>
        <v>0</v>
      </c>
      <c r="BD36" s="94">
        <v>32</v>
      </c>
      <c r="BE36" s="94">
        <f>求节点(基础状态预期!$C$62:$C$100,基础状态预期!M$62:M$100,战法实力!$V36)</f>
        <v>19.627019857533661</v>
      </c>
      <c r="BF36" s="94">
        <f>求节点(基础状态预期!$C$62:$C$100,基础状态预期!N$62:N$100,战法实力!$V36)</f>
        <v>11.562417650329984</v>
      </c>
      <c r="BG36" s="94">
        <f>求节点(基础状态预期!$C$62:$C$100,基础状态预期!O$62:O$100,战法实力!$V36)</f>
        <v>15</v>
      </c>
      <c r="BH36" s="94">
        <f>求节点(基础状态预期!$C$62:$C$100,基础状态预期!P$62:P$100,战法实力!$V36)</f>
        <v>0</v>
      </c>
      <c r="BJ36" s="94">
        <v>32</v>
      </c>
      <c r="BK36" s="94">
        <f>求节点(基础状态预期!$C$107:$C$145,基础状态预期!M$107:M$145,战法实力!$V36)</f>
        <v>21.854507923934698</v>
      </c>
      <c r="BL36" s="94">
        <f>求节点(基础状态预期!$C$107:$C$145,基础状态预期!N$107:N$145,战法实力!$V36)</f>
        <v>13.830688468699723</v>
      </c>
      <c r="BM36" s="94">
        <f>求节点(基础状态预期!$C$107:$C$145,基础状态预期!O$107:O$145,战法实力!$V36)</f>
        <v>15</v>
      </c>
      <c r="BN36" s="94">
        <f>求节点(基础状态预期!$C$107:$C$145,基础状态预期!P$107:P$145,战法实力!$V36)</f>
        <v>0</v>
      </c>
      <c r="BP36" s="94">
        <v>32</v>
      </c>
      <c r="BQ36" s="94">
        <f>求节点(基础状态预期!$C$152:$C$190,基础状态预期!M$152:M$190,战法实力!$V36)</f>
        <v>26.329950626666385</v>
      </c>
      <c r="BR36" s="94">
        <f>求节点(基础状态预期!$C$152:$C$190,基础状态预期!N$152:N$190,战法实力!$V36)</f>
        <v>18.308083450593863</v>
      </c>
      <c r="BS36" s="94">
        <f>求节点(基础状态预期!$C$152:$C$190,基础状态预期!O$152:O$190,战法实力!$V36)</f>
        <v>15</v>
      </c>
      <c r="BT36" s="94">
        <f>求节点(基础状态预期!$C$152:$C$190,基础状态预期!P$152:P$190,战法实力!$V36)</f>
        <v>0</v>
      </c>
      <c r="BV36" s="94">
        <v>32</v>
      </c>
      <c r="BW36" s="94">
        <f>求节点(基础状态预期!$C$197:$C$235,基础状态预期!M$197:M$235,战法实力!$V36)</f>
        <v>29.31144444221728</v>
      </c>
      <c r="BX36" s="94">
        <f>求节点(基础状态预期!$C$197:$C$235,基础状态预期!N$197:N$235,战法实力!$V36)</f>
        <v>20.905925556450622</v>
      </c>
      <c r="BY36" s="94">
        <f>求节点(基础状态预期!$C$197:$C$235,基础状态预期!O$197:O$235,战法实力!$V36)</f>
        <v>16.46913162964686</v>
      </c>
      <c r="BZ36" s="94">
        <f>求节点(基础状态预期!$C$197:$C$235,基础状态预期!P$197:P$235,战法实力!$V36)</f>
        <v>0</v>
      </c>
      <c r="CD36" s="94">
        <v>32</v>
      </c>
      <c r="CE36" s="94">
        <f>求节点($E$5:$E$39,F$5:F$39,AY36)*W36</f>
        <v>91733.255416535103</v>
      </c>
      <c r="CF36" s="94">
        <f>求节点($E$5:$E$39,G$5:G$39,AZ36)*X36</f>
        <v>325246.6889282497</v>
      </c>
      <c r="CG36" s="94">
        <f>求节点($E$5:$E$39,H$5:H$39,BA36)*Y36</f>
        <v>817102.42182636471</v>
      </c>
      <c r="CH36" s="94">
        <f>求节点($E$5:$E$39,I$5:I$39,BB36)*Z36</f>
        <v>0</v>
      </c>
      <c r="CI36" s="94">
        <f t="shared" si="5"/>
        <v>1234082.3661711495</v>
      </c>
      <c r="CK36" s="94">
        <f>求节点($E$5:$E$39,F$5:F$39,BE36)*AB36</f>
        <v>98135.099287668301</v>
      </c>
      <c r="CL36" s="94">
        <f>求节点($E$5:$E$39,G$5:G$39,BF36)*AC36</f>
        <v>369997.36481055949</v>
      </c>
      <c r="CM36" s="94">
        <f>求节点($E$5:$E$39,H$5:H$39,BG36)*AD36</f>
        <v>954907.73535717046</v>
      </c>
      <c r="CN36" s="94">
        <f>求节点($E$5:$E$39,I$5:I$39,BH36)*AE36</f>
        <v>0</v>
      </c>
      <c r="CO36" s="94">
        <f t="shared" si="6"/>
        <v>1423040.1994553981</v>
      </c>
      <c r="CQ36" s="94">
        <f>求节点($E$5:$E$39,F$5:F$39,BK36)*AG36</f>
        <v>109272.53961967348</v>
      </c>
      <c r="CR36" s="94">
        <f>求节点($E$5:$E$39,G$5:G$39,BL36)*AH36</f>
        <v>442582.03099839116</v>
      </c>
      <c r="CS36" s="94">
        <f>求节点($E$5:$E$39,H$5:H$39,BM36)*AI36</f>
        <v>1355222.9744353376</v>
      </c>
      <c r="CT36" s="94">
        <f>求节点($E$5:$E$39,I$5:I$39,BN36)*AJ36</f>
        <v>0</v>
      </c>
      <c r="CU36" s="94">
        <f t="shared" si="7"/>
        <v>1907077.5450534022</v>
      </c>
      <c r="CW36" s="94">
        <f>求节点($E$5:$E$39,F$5:F$39,BQ36)*AL36</f>
        <v>131649.75313333192</v>
      </c>
      <c r="CX36" s="94">
        <f>求节点($E$5:$E$39,G$5:G$39,BR36)*AM36</f>
        <v>585858.67041900358</v>
      </c>
      <c r="CY36" s="94">
        <f>求节点($E$5:$E$39,H$5:H$39,BS36)*AN36</f>
        <v>2507105.0656641768</v>
      </c>
      <c r="CZ36" s="94">
        <f>求节点($E$5:$E$39,I$5:I$39,BT36)*AO36</f>
        <v>0</v>
      </c>
      <c r="DA36" s="94">
        <f t="shared" si="8"/>
        <v>3224613.4892165121</v>
      </c>
      <c r="DC36" s="94">
        <f>求节点($E$5:$E$39,F$5:F$39,BW36)*AQ36</f>
        <v>146557.22221108639</v>
      </c>
      <c r="DD36" s="94">
        <f>求节点($E$5:$E$39,G$5:G$39,BX36)*AR36</f>
        <v>668989.61780641996</v>
      </c>
      <c r="DE36" s="94">
        <f>求节点($E$5:$E$39,H$5:H$39,BY36)*AS36</f>
        <v>3132592.438503434</v>
      </c>
      <c r="DF36" s="94">
        <f>求节点($E$5:$E$39,I$5:I$39,BZ36)*AT36</f>
        <v>0</v>
      </c>
      <c r="DG36" s="94">
        <f t="shared" si="9"/>
        <v>3948139.2785209403</v>
      </c>
    </row>
    <row r="37" spans="5:111" x14ac:dyDescent="0.15">
      <c r="E37" s="94">
        <v>33</v>
      </c>
      <c r="F37" s="96">
        <v>33000</v>
      </c>
      <c r="G37" s="96">
        <v>66000</v>
      </c>
      <c r="H37" s="96">
        <v>264000</v>
      </c>
      <c r="I37" s="96">
        <v>825000</v>
      </c>
      <c r="L37" s="94">
        <v>33</v>
      </c>
      <c r="M37" s="94">
        <f t="shared" si="0"/>
        <v>1303652.0310014789</v>
      </c>
      <c r="N37" s="94">
        <f t="shared" si="1"/>
        <v>1492870.0199501086</v>
      </c>
      <c r="O37" s="94">
        <f t="shared" si="2"/>
        <v>2020469.8935766031</v>
      </c>
      <c r="P37" s="94">
        <f t="shared" si="3"/>
        <v>3393848.4087997638</v>
      </c>
      <c r="Q37" s="94">
        <f t="shared" si="4"/>
        <v>4042293.2266007075</v>
      </c>
      <c r="V37" s="94">
        <v>33</v>
      </c>
      <c r="W37" s="94">
        <f>求节点(基础状态预期!$C$17:$C$55,基础状态预期!E$17:E$55,战法实力!$V37)</f>
        <v>5</v>
      </c>
      <c r="X37" s="94">
        <f>求节点(基础状态预期!$C$17:$C$55,基础状态预期!F$17:F$55,战法实力!$V37)</f>
        <v>15.513121090124761</v>
      </c>
      <c r="Y37" s="94">
        <f>求节点(基础状态预期!$C$17:$C$55,基础状态预期!G$17:G$55,战法实力!$V37)</f>
        <v>7.2696816351871423</v>
      </c>
      <c r="Z37" s="94">
        <f>求节点(基础状态预期!$C$17:$C$55,基础状态预期!H$17:H$55,战法实力!$V37)</f>
        <v>0</v>
      </c>
      <c r="AB37" s="94">
        <f>求节点(基础状态预期!$C$62:$C$100,基础状态预期!E$62:E$100,战法实力!$V37)</f>
        <v>5</v>
      </c>
      <c r="AC37" s="94">
        <f>求节点(基础状态预期!$C$62:$C$100,基础状态预期!F$62:F$100,战法实力!$V37)</f>
        <v>16</v>
      </c>
      <c r="AD37" s="94">
        <f>求节点(基础状态预期!$C$62:$C$100,基础状态预期!G$62:G$100,战法实力!$V37)</f>
        <v>8.4207032032006985</v>
      </c>
      <c r="AE37" s="94">
        <f>求节点(基础状态预期!$C$62:$C$100,基础状态预期!H$62:H$100,战法实力!$V37)</f>
        <v>0</v>
      </c>
      <c r="AG37" s="94">
        <f>求节点(基础状态预期!$C$107:$C$145,基础状态预期!E$107:E$145,战法实力!$V37)</f>
        <v>5</v>
      </c>
      <c r="AH37" s="94">
        <f>求节点(基础状态预期!$C$107:$C$145,基础状态预期!F$107:F$145,战法实力!$V37)</f>
        <v>16</v>
      </c>
      <c r="AI37" s="94">
        <f>求节点(基础状态预期!$C$107:$C$145,基础状态预期!G$107:G$145,战法实力!$V37)</f>
        <v>12.071971144962184</v>
      </c>
      <c r="AJ37" s="94">
        <f>求节点(基础状态预期!$C$107:$C$145,基础状态预期!H$107:H$145,战法实力!$V37)</f>
        <v>0</v>
      </c>
      <c r="AL37" s="94">
        <f>求节点(基础状态预期!$C$152:$C$190,基础状态预期!E$152:E$190,战法实力!$V37)</f>
        <v>5</v>
      </c>
      <c r="AM37" s="94">
        <f>求节点(基础状态预期!$C$152:$C$190,基础状态预期!F$152:F$190,战法实力!$V37)</f>
        <v>16</v>
      </c>
      <c r="AN37" s="94">
        <f>求节点(基础状态预期!$C$152:$C$190,基础状态预期!G$152:G$190,战法实力!$V37)</f>
        <v>22.152874048659033</v>
      </c>
      <c r="AO37" s="94">
        <f>求节点(基础状态预期!$C$152:$C$190,基础状态预期!H$152:H$190,战法实力!$V37)</f>
        <v>0</v>
      </c>
      <c r="AQ37" s="94">
        <f>求节点(基础状态预期!$C$197:$C$235,基础状态预期!E$197:E$235,战法实力!$V37)</f>
        <v>5</v>
      </c>
      <c r="AR37" s="94">
        <f>求节点(基础状态预期!$C$197:$C$235,基础状态预期!F$197:F$235,战法实力!$V37)</f>
        <v>16</v>
      </c>
      <c r="AS37" s="94">
        <f>求节点(基础状态预期!$C$197:$C$235,基础状态预期!G$197:G$235,战法实力!$V37)</f>
        <v>23.936114930881466</v>
      </c>
      <c r="AT37" s="94">
        <f>求节点(基础状态预期!$C$197:$C$235,基础状态预期!H$197:H$235,战法实力!$V37)</f>
        <v>0</v>
      </c>
      <c r="AX37" s="94">
        <v>33</v>
      </c>
      <c r="AY37" s="94">
        <f>求节点(基础状态预期!$C$17:$C$55,基础状态预期!M$17:M$55,战法实力!$V37)</f>
        <v>18.798363292312928</v>
      </c>
      <c r="AZ37" s="94">
        <f>求节点(基础状态预期!$C$17:$C$55,基础状态预期!N$17:N$55,战法实力!$V37)</f>
        <v>10.871391268007715</v>
      </c>
      <c r="BA37" s="94">
        <f>求节点(基础状态预期!$C$17:$C$55,基础状态预期!O$17:O$55,战法实力!$V37)</f>
        <v>15</v>
      </c>
      <c r="BB37" s="94">
        <f>求节点(基础状态预期!$C$17:$C$55,基础状态预期!P$17:P$55,战法实力!$V37)</f>
        <v>0</v>
      </c>
      <c r="BD37" s="94">
        <v>33</v>
      </c>
      <c r="BE37" s="94">
        <f>求节点(基础状态预期!$C$62:$C$100,基础状态预期!M$62:M$100,战法实力!$V37)</f>
        <v>20.111886168083</v>
      </c>
      <c r="BF37" s="94">
        <f>求节点(基础状态预期!$C$62:$C$100,基础状态预期!N$62:N$100,战法实力!$V37)</f>
        <v>11.932068897675309</v>
      </c>
      <c r="BG37" s="94">
        <f>求节点(基础状态预期!$C$62:$C$100,基础状态预期!O$62:O$100,战法实力!$V37)</f>
        <v>15</v>
      </c>
      <c r="BH37" s="94">
        <f>求节点(基础状态预期!$C$62:$C$100,基础状态预期!P$62:P$100,战法实力!$V37)</f>
        <v>0</v>
      </c>
      <c r="BJ37" s="94">
        <v>33</v>
      </c>
      <c r="BK37" s="94">
        <f>求节点(基础状态预期!$C$107:$C$145,基础状态预期!M$107:M$145,战法实力!$V37)</f>
        <v>22.290642416719908</v>
      </c>
      <c r="BL37" s="94">
        <f>求节点(基础状态预期!$C$107:$C$145,基础状态预期!N$107:N$145,战法实力!$V37)</f>
        <v>14.386879503048171</v>
      </c>
      <c r="BM37" s="94">
        <f>求节点(基础状态预期!$C$107:$C$145,基础状态预期!O$107:O$145,战法实力!$V37)</f>
        <v>15</v>
      </c>
      <c r="BN37" s="94">
        <f>求节点(基础状态预期!$C$107:$C$145,基础状态预期!P$107:P$145,战法实力!$V37)</f>
        <v>0</v>
      </c>
      <c r="BP37" s="94">
        <v>33</v>
      </c>
      <c r="BQ37" s="94">
        <f>求节点(基础状态预期!$C$152:$C$190,基础状态预期!M$152:M$190,战法实力!$V37)</f>
        <v>26.768619974773674</v>
      </c>
      <c r="BR37" s="94">
        <f>求节点(基础状态预期!$C$152:$C$190,基础状态预期!N$152:N$190,战法实力!$V37)</f>
        <v>18.801888221462843</v>
      </c>
      <c r="BS37" s="94">
        <f>求节点(基础状态预期!$C$152:$C$190,基础状态预期!O$152:O$190,战法实力!$V37)</f>
        <v>15</v>
      </c>
      <c r="BT37" s="94">
        <f>求节点(基础状态预期!$C$152:$C$190,基础状态预期!P$152:P$190,战法实力!$V37)</f>
        <v>0</v>
      </c>
      <c r="BV37" s="94">
        <v>33</v>
      </c>
      <c r="BW37" s="94">
        <f>求节点(基础状态预期!$C$197:$C$235,基础状态预期!M$197:M$235,战法实力!$V37)</f>
        <v>29.799338989031362</v>
      </c>
      <c r="BX37" s="94">
        <f>求节点(基础状态预期!$C$197:$C$235,基础状态预期!N$197:N$235,战法实力!$V37)</f>
        <v>21.303115853338543</v>
      </c>
      <c r="BY37" s="94">
        <f>求节点(基础状态预期!$C$197:$C$235,基础状态预期!O$197:O$235,战法实力!$V37)</f>
        <v>16.771711040109299</v>
      </c>
      <c r="BZ37" s="94">
        <f>求节点(基础状态预期!$C$197:$C$235,基础状态预期!P$197:P$235,战法实力!$V37)</f>
        <v>0</v>
      </c>
      <c r="CD37" s="94">
        <v>33</v>
      </c>
      <c r="CE37" s="94">
        <f>求节点($E$5:$E$39,F$5:F$39,AY37)*W37</f>
        <v>93991.816461564624</v>
      </c>
      <c r="CF37" s="94">
        <f>求节点($E$5:$E$39,G$5:G$39,AZ37)*X37</f>
        <v>337298.41831745731</v>
      </c>
      <c r="CG37" s="94">
        <f>求节点($E$5:$E$39,H$5:H$39,BA37)*Y37</f>
        <v>872361.79622245708</v>
      </c>
      <c r="CH37" s="94">
        <f>求节点($E$5:$E$39,I$5:I$39,BB37)*Z37</f>
        <v>0</v>
      </c>
      <c r="CI37" s="94">
        <f t="shared" si="5"/>
        <v>1303652.0310014789</v>
      </c>
      <c r="CK37" s="94">
        <f>求节点($E$5:$E$39,F$5:F$39,BE37)*AB37</f>
        <v>100559.43084041501</v>
      </c>
      <c r="CL37" s="94">
        <f>求节点($E$5:$E$39,G$5:G$39,BF37)*AC37</f>
        <v>381826.20472560992</v>
      </c>
      <c r="CM37" s="94">
        <f>求节点($E$5:$E$39,H$5:H$39,BG37)*AD37</f>
        <v>1010484.3843840838</v>
      </c>
      <c r="CN37" s="94">
        <f>求节点($E$5:$E$39,I$5:I$39,BH37)*AE37</f>
        <v>0</v>
      </c>
      <c r="CO37" s="94">
        <f t="shared" si="6"/>
        <v>1492870.0199501086</v>
      </c>
      <c r="CQ37" s="94">
        <f>求节点($E$5:$E$39,F$5:F$39,BK37)*AG37</f>
        <v>111453.21208359953</v>
      </c>
      <c r="CR37" s="94">
        <f>求节点($E$5:$E$39,G$5:G$39,BL37)*AH37</f>
        <v>460380.14409754146</v>
      </c>
      <c r="CS37" s="94">
        <f>求节点($E$5:$E$39,H$5:H$39,BM37)*AI37</f>
        <v>1448636.5373954622</v>
      </c>
      <c r="CT37" s="94">
        <f>求节点($E$5:$E$39,I$5:I$39,BN37)*AJ37</f>
        <v>0</v>
      </c>
      <c r="CU37" s="94">
        <f t="shared" si="7"/>
        <v>2020469.8935766031</v>
      </c>
      <c r="CW37" s="94">
        <f>求节点($E$5:$E$39,F$5:F$39,BQ37)*AL37</f>
        <v>133843.09987386837</v>
      </c>
      <c r="CX37" s="94">
        <f>求节点($E$5:$E$39,G$5:G$39,BR37)*AM37</f>
        <v>601660.42308681097</v>
      </c>
      <c r="CY37" s="94">
        <f>求节点($E$5:$E$39,H$5:H$39,BS37)*AN37</f>
        <v>2658344.8858390842</v>
      </c>
      <c r="CZ37" s="94">
        <f>求节点($E$5:$E$39,I$5:I$39,BT37)*AO37</f>
        <v>0</v>
      </c>
      <c r="DA37" s="94">
        <f t="shared" si="8"/>
        <v>3393848.4087997638</v>
      </c>
      <c r="DC37" s="94">
        <f>求节点($E$5:$E$39,F$5:F$39,BW37)*AQ37</f>
        <v>148996.69494515681</v>
      </c>
      <c r="DD37" s="94">
        <f>求节点($E$5:$E$39,G$5:G$39,BX37)*AR37</f>
        <v>681699.70730683336</v>
      </c>
      <c r="DE37" s="94">
        <f>求节点($E$5:$E$39,H$5:H$39,BY37)*AS37</f>
        <v>3211596.8243487175</v>
      </c>
      <c r="DF37" s="94">
        <f>求节点($E$5:$E$39,I$5:I$39,BZ37)*AT37</f>
        <v>0</v>
      </c>
      <c r="DG37" s="94">
        <f t="shared" si="9"/>
        <v>4042293.2266007075</v>
      </c>
    </row>
    <row r="38" spans="5:111" x14ac:dyDescent="0.15">
      <c r="E38" s="94">
        <v>34</v>
      </c>
      <c r="F38" s="96">
        <v>34000</v>
      </c>
      <c r="G38" s="96">
        <v>68000</v>
      </c>
      <c r="H38" s="96">
        <v>272000</v>
      </c>
      <c r="I38" s="96">
        <v>850000</v>
      </c>
      <c r="L38" s="94">
        <v>34</v>
      </c>
      <c r="M38" s="94">
        <f t="shared" si="0"/>
        <v>1373438.7991333543</v>
      </c>
      <c r="N38" s="94">
        <f t="shared" si="1"/>
        <v>1562699.8404448191</v>
      </c>
      <c r="O38" s="94">
        <f t="shared" si="2"/>
        <v>2133862.2420998043</v>
      </c>
      <c r="P38" s="94">
        <f t="shared" si="3"/>
        <v>3541241.4392195791</v>
      </c>
      <c r="Q38" s="94">
        <f t="shared" si="4"/>
        <v>4145534.4030903727</v>
      </c>
      <c r="V38" s="94">
        <v>34</v>
      </c>
      <c r="W38" s="94">
        <f>求节点(基础状态预期!$C$17:$C$55,基础状态预期!E$17:E$55,战法实力!$V38)</f>
        <v>5</v>
      </c>
      <c r="X38" s="94">
        <f>求节点(基础状态预期!$C$17:$C$55,基础状态预期!F$17:F$55,战法实力!$V38)</f>
        <v>15.820117614547497</v>
      </c>
      <c r="Y38" s="94">
        <f>求节点(基础状态预期!$C$17:$C$55,基础状态预期!G$17:G$55,战法实力!$V38)</f>
        <v>7.7301764218212456</v>
      </c>
      <c r="Z38" s="94">
        <f>求节点(基础状态预期!$C$17:$C$55,基础状态预期!H$17:H$55,战法实力!$V38)</f>
        <v>0</v>
      </c>
      <c r="AB38" s="94">
        <f>求节点(基础状态预期!$C$62:$C$100,基础状态预期!E$62:E$100,战法实力!$V38)</f>
        <v>5</v>
      </c>
      <c r="AC38" s="94">
        <f>求节点(基础状态预期!$C$62:$C$100,基础状态预期!F$62:F$100,战法实力!$V38)</f>
        <v>16</v>
      </c>
      <c r="AD38" s="94">
        <f>求节点(基础状态预期!$C$62:$C$100,基础状态预期!G$62:G$100,战法实力!$V38)</f>
        <v>8.8838419450916426</v>
      </c>
      <c r="AE38" s="94">
        <f>求节点(基础状态预期!$C$62:$C$100,基础状态预期!H$62:H$100,战法实力!$V38)</f>
        <v>0</v>
      </c>
      <c r="AG38" s="94">
        <f>求节点(基础状态预期!$C$107:$C$145,基础状态预期!E$107:E$145,战法实力!$V38)</f>
        <v>5</v>
      </c>
      <c r="AH38" s="94">
        <f>求节点(基础状态预期!$C$107:$C$145,基础状态预期!F$107:F$145,战法实力!$V38)</f>
        <v>16</v>
      </c>
      <c r="AI38" s="94">
        <f>求节点(基础状态预期!$C$107:$C$145,基础状态预期!G$107:G$145,战法实力!$V38)</f>
        <v>12.850417502963225</v>
      </c>
      <c r="AJ38" s="94">
        <f>求节点(基础状态预期!$C$107:$C$145,基础状态预期!H$107:H$145,战法实力!$V38)</f>
        <v>0</v>
      </c>
      <c r="AL38" s="94">
        <f>求节点(基础状态预期!$C$152:$C$190,基础状态预期!E$152:E$190,战法实力!$V38)</f>
        <v>5</v>
      </c>
      <c r="AM38" s="94">
        <f>求节点(基础状态预期!$C$152:$C$190,基础状态预期!F$152:F$190,战法实力!$V38)</f>
        <v>16</v>
      </c>
      <c r="AN38" s="94">
        <f>求节点(基础状态预期!$C$152:$C$190,基础状态预期!G$152:G$190,战法实力!$V38)</f>
        <v>23.059981267226902</v>
      </c>
      <c r="AO38" s="94">
        <f>求节点(基础状态预期!$C$152:$C$190,基础状态预期!H$152:H$190,战法实力!$V38)</f>
        <v>0</v>
      </c>
      <c r="AQ38" s="94">
        <f>求节点(基础状态预期!$C$197:$C$235,基础状态预期!E$197:E$235,战法实力!$V38)</f>
        <v>5</v>
      </c>
      <c r="AR38" s="94">
        <f>求节点(基础状态预期!$C$197:$C$235,基础状态预期!F$197:F$235,战法实力!$V38)</f>
        <v>16</v>
      </c>
      <c r="AS38" s="94">
        <f>求节点(基础状态预期!$C$197:$C$235,基础状态预期!G$197:G$235,战法实力!$V38)</f>
        <v>24</v>
      </c>
      <c r="AT38" s="94">
        <f>求节点(基础状态预期!$C$197:$C$235,基础状态预期!H$197:H$235,战法实力!$V38)</f>
        <v>0</v>
      </c>
      <c r="AX38" s="94">
        <v>34</v>
      </c>
      <c r="AY38" s="94">
        <f>求节点(基础状态预期!$C$17:$C$55,基础状态预期!M$17:M$55,战法实力!$V38)</f>
        <v>19.250075501318836</v>
      </c>
      <c r="AZ38" s="94">
        <f>求节点(基础状态预期!$C$17:$C$55,基础状态预期!N$17:N$55,战法实力!$V38)</f>
        <v>11.048187489034962</v>
      </c>
      <c r="BA38" s="94">
        <f>求节点(基础状态预期!$C$17:$C$55,基础状态预期!O$17:O$55,战法实力!$V38)</f>
        <v>15</v>
      </c>
      <c r="BB38" s="94">
        <f>求节点(基础状态预期!$C$17:$C$55,基础状态预期!P$17:P$55,战法实力!$V38)</f>
        <v>0</v>
      </c>
      <c r="BD38" s="94">
        <v>34</v>
      </c>
      <c r="BE38" s="94">
        <f>求节点(基础状态预期!$C$62:$C$100,基础状态预期!M$62:M$100,战法实力!$V38)</f>
        <v>20.596752478632339</v>
      </c>
      <c r="BF38" s="94">
        <f>求节点(基础状态预期!$C$62:$C$100,基础状态预期!N$62:N$100,战法实力!$V38)</f>
        <v>12.301720145020635</v>
      </c>
      <c r="BG38" s="94">
        <f>求节点(基础状态预期!$C$62:$C$100,基础状态预期!O$62:O$100,战法实力!$V38)</f>
        <v>15</v>
      </c>
      <c r="BH38" s="94">
        <f>求节点(基础状态预期!$C$62:$C$100,基础状态预期!P$62:P$100,战法实力!$V38)</f>
        <v>0</v>
      </c>
      <c r="BJ38" s="94">
        <v>34</v>
      </c>
      <c r="BK38" s="94">
        <f>求节点(基础状态预期!$C$107:$C$145,基础状态预期!M$107:M$145,战法实力!$V38)</f>
        <v>22.726776909505116</v>
      </c>
      <c r="BL38" s="94">
        <f>求节点(基础状态预期!$C$107:$C$145,基础状态预期!N$107:N$145,战法实力!$V38)</f>
        <v>14.943070537396618</v>
      </c>
      <c r="BM38" s="94">
        <f>求节点(基础状态预期!$C$107:$C$145,基础状态预期!O$107:O$145,战法实力!$V38)</f>
        <v>15</v>
      </c>
      <c r="BN38" s="94">
        <f>求节点(基础状态预期!$C$107:$C$145,基础状态预期!P$107:P$145,战法实力!$V38)</f>
        <v>0</v>
      </c>
      <c r="BP38" s="94">
        <v>34</v>
      </c>
      <c r="BQ38" s="94">
        <f>求节点(基础状态预期!$C$152:$C$190,基础状态预期!M$152:M$190,战法实力!$V38)</f>
        <v>27.239947580298281</v>
      </c>
      <c r="BR38" s="94">
        <f>求节点(基础状态预期!$C$152:$C$190,基础状态预期!N$152:N$190,战法实力!$V38)</f>
        <v>19.274097600139388</v>
      </c>
      <c r="BS38" s="94">
        <f>求节点(基础状态预期!$C$152:$C$190,基础状态预期!O$152:O$190,战法实力!$V38)</f>
        <v>15.11422833458861</v>
      </c>
      <c r="BT38" s="94">
        <f>求节点(基础状态预期!$C$152:$C$190,基础状态预期!P$152:P$190,战法实力!$V38)</f>
        <v>0</v>
      </c>
      <c r="BV38" s="94">
        <v>34</v>
      </c>
      <c r="BW38" s="94">
        <f>求节点(基础状态预期!$C$197:$C$235,基础状态预期!M$197:M$235,战法实力!$V38)</f>
        <v>30.204762488735128</v>
      </c>
      <c r="BX38" s="94">
        <f>求节点(基础状态预期!$C$197:$C$235,基础状态预期!N$197:N$235,战法实力!$V38)</f>
        <v>21.733575129420174</v>
      </c>
      <c r="BY38" s="94">
        <f>求节点(基础状态预期!$C$197:$C$235,基础状态预期!O$197:O$235,战法实力!$V38)</f>
        <v>17.182480138048184</v>
      </c>
      <c r="BZ38" s="94">
        <f>求节点(基础状态预期!$C$197:$C$235,基础状态预期!P$197:P$235,战法实力!$V38)</f>
        <v>0</v>
      </c>
      <c r="CD38" s="94">
        <v>34</v>
      </c>
      <c r="CE38" s="94">
        <f>求节点($E$5:$E$39,F$5:F$39,AY38)*W38</f>
        <v>96250.377506594174</v>
      </c>
      <c r="CF38" s="94">
        <f>求节点($E$5:$E$39,G$5:G$39,AZ38)*X38</f>
        <v>349567.25100821059</v>
      </c>
      <c r="CG38" s="94">
        <f>求节点($E$5:$E$39,H$5:H$39,BA38)*Y38</f>
        <v>927621.17061854945</v>
      </c>
      <c r="CH38" s="94">
        <f>求节点($E$5:$E$39,I$5:I$39,BB38)*Z38</f>
        <v>0</v>
      </c>
      <c r="CI38" s="94">
        <f t="shared" si="5"/>
        <v>1373438.7991333543</v>
      </c>
      <c r="CK38" s="94">
        <f>求节点($E$5:$E$39,F$5:F$39,BE38)*AB38</f>
        <v>102983.76239316171</v>
      </c>
      <c r="CL38" s="94">
        <f>求节点($E$5:$E$39,G$5:G$39,BF38)*AC38</f>
        <v>393655.04464066034</v>
      </c>
      <c r="CM38" s="94">
        <f>求节点($E$5:$E$39,H$5:H$39,BG38)*AD38</f>
        <v>1066061.0334109971</v>
      </c>
      <c r="CN38" s="94">
        <f>求节点($E$5:$E$39,I$5:I$39,BH38)*AE38</f>
        <v>0</v>
      </c>
      <c r="CO38" s="94">
        <f t="shared" si="6"/>
        <v>1562699.8404448191</v>
      </c>
      <c r="CQ38" s="94">
        <f>求节点($E$5:$E$39,F$5:F$39,BK38)*AG38</f>
        <v>113633.88454752558</v>
      </c>
      <c r="CR38" s="94">
        <f>求节点($E$5:$E$39,G$5:G$39,BL38)*AH38</f>
        <v>478178.25719669182</v>
      </c>
      <c r="CS38" s="94">
        <f>求节点($E$5:$E$39,H$5:H$39,BM38)*AI38</f>
        <v>1542050.100355587</v>
      </c>
      <c r="CT38" s="94">
        <f>求节点($E$5:$E$39,I$5:I$39,BN38)*AJ38</f>
        <v>0</v>
      </c>
      <c r="CU38" s="94">
        <f t="shared" si="7"/>
        <v>2133862.2420998043</v>
      </c>
      <c r="CW38" s="94">
        <f>求节点($E$5:$E$39,F$5:F$39,BQ38)*AL38</f>
        <v>136199.7379014914</v>
      </c>
      <c r="CX38" s="94">
        <f>求节点($E$5:$E$39,G$5:G$39,BR38)*AM38</f>
        <v>616771.12320446037</v>
      </c>
      <c r="CY38" s="94">
        <f>求节点($E$5:$E$39,H$5:H$39,BS38)*AN38</f>
        <v>2788270.5781136272</v>
      </c>
      <c r="CZ38" s="94">
        <f>求节点($E$5:$E$39,I$5:I$39,BT38)*AO38</f>
        <v>0</v>
      </c>
      <c r="DA38" s="94">
        <f t="shared" si="8"/>
        <v>3541241.4392195791</v>
      </c>
      <c r="DC38" s="94">
        <f>求节点($E$5:$E$39,F$5:F$39,BW38)*AQ38</f>
        <v>151023.81244367565</v>
      </c>
      <c r="DD38" s="94">
        <f>求节点($E$5:$E$39,G$5:G$39,BX38)*AR38</f>
        <v>695474.40414144553</v>
      </c>
      <c r="DE38" s="94">
        <f>求节点($E$5:$E$39,H$5:H$39,BY38)*AS38</f>
        <v>3299036.1865052516</v>
      </c>
      <c r="DF38" s="94">
        <f>求节点($E$5:$E$39,I$5:I$39,BZ38)*AT38</f>
        <v>0</v>
      </c>
      <c r="DG38" s="94">
        <f t="shared" si="9"/>
        <v>4145534.4030903727</v>
      </c>
    </row>
    <row r="39" spans="5:111" x14ac:dyDescent="0.15">
      <c r="E39" s="94">
        <v>35</v>
      </c>
      <c r="F39" s="96">
        <v>35000</v>
      </c>
      <c r="G39" s="96">
        <v>70000</v>
      </c>
      <c r="H39" s="96">
        <v>280000</v>
      </c>
      <c r="I39" s="96">
        <v>875000</v>
      </c>
      <c r="L39" s="94">
        <v>35</v>
      </c>
      <c r="M39" s="94">
        <f t="shared" si="0"/>
        <v>1447854.632792569</v>
      </c>
      <c r="N39" s="94">
        <f t="shared" si="1"/>
        <v>1659324.4149153191</v>
      </c>
      <c r="O39" s="94">
        <f t="shared" si="2"/>
        <v>2255084.9189895336</v>
      </c>
      <c r="P39" s="94">
        <f t="shared" si="3"/>
        <v>3644532.8701787647</v>
      </c>
      <c r="Q39" s="94">
        <f t="shared" si="4"/>
        <v>4254463.1131744962</v>
      </c>
      <c r="V39" s="94">
        <v>35</v>
      </c>
      <c r="W39" s="94">
        <f>求节点(基础状态预期!$C$17:$C$55,基础状态预期!E$17:E$55,战法实力!$V39)</f>
        <v>5</v>
      </c>
      <c r="X39" s="94">
        <f>求节点(基础状态预期!$C$17:$C$55,基础状态预期!F$17:F$55,战法实力!$V39)</f>
        <v>16</v>
      </c>
      <c r="Y39" s="94">
        <f>求节点(基础状态预期!$C$17:$C$55,基础状态预期!G$17:G$55,战法实力!$V39)</f>
        <v>8.2294345466758578</v>
      </c>
      <c r="Z39" s="94">
        <f>求节点(基础状态预期!$C$17:$C$55,基础状态预期!H$17:H$55,战法实力!$V39)</f>
        <v>0</v>
      </c>
      <c r="AB39" s="94">
        <f>求节点(基础状态预期!$C$62:$C$100,基础状态预期!E$62:E$100,战法实力!$V39)</f>
        <v>5</v>
      </c>
      <c r="AC39" s="94">
        <f>求节点(基础状态预期!$C$62:$C$100,基础状态预期!F$62:F$100,战法实力!$V39)</f>
        <v>16</v>
      </c>
      <c r="AD39" s="94">
        <f>求节点(基础状态预期!$C$62:$C$100,基础状态预期!G$62:G$100,战法实力!$V39)</f>
        <v>9.5538965155037285</v>
      </c>
      <c r="AE39" s="94">
        <f>求节点(基础状态预期!$C$62:$C$100,基础状态预期!H$62:H$100,战法实力!$V39)</f>
        <v>0</v>
      </c>
      <c r="AG39" s="94">
        <f>求节点(基础状态预期!$C$107:$C$145,基础状态预期!E$107:E$145,战法实力!$V39)</f>
        <v>5</v>
      </c>
      <c r="AH39" s="94">
        <f>求节点(基础状态预期!$C$107:$C$145,基础状态预期!F$107:F$145,战法实力!$V39)</f>
        <v>16</v>
      </c>
      <c r="AI39" s="94">
        <f>求节点(基础状态预期!$C$107:$C$145,基础状态预期!G$107:G$145,战法实力!$V39)</f>
        <v>13.742545860504411</v>
      </c>
      <c r="AJ39" s="94">
        <f>求节点(基础状态预期!$C$107:$C$145,基础状态预期!H$107:H$145,战法实力!$V39)</f>
        <v>0</v>
      </c>
      <c r="AL39" s="94">
        <f>求节点(基础状态预期!$C$152:$C$190,基础状态预期!E$152:E$190,战法实力!$V39)</f>
        <v>5</v>
      </c>
      <c r="AM39" s="94">
        <f>求节点(基础状态预期!$C$152:$C$190,基础状态预期!F$152:F$190,战法实力!$V39)</f>
        <v>16</v>
      </c>
      <c r="AN39" s="94">
        <f>求节点(基础状态预期!$C$152:$C$190,基础状态预期!G$152:G$190,战法实力!$V39)</f>
        <v>23.242931955019632</v>
      </c>
      <c r="AO39" s="94">
        <f>求节点(基础状态预期!$C$152:$C$190,基础状态预期!H$152:H$190,战法实力!$V39)</f>
        <v>0</v>
      </c>
      <c r="AQ39" s="94">
        <f>求节点(基础状态预期!$C$197:$C$235,基础状态预期!E$197:E$235,战法实力!$V39)</f>
        <v>5</v>
      </c>
      <c r="AR39" s="94">
        <f>求节点(基础状态预期!$C$197:$C$235,基础状态预期!F$197:F$235,战法实力!$V39)</f>
        <v>16</v>
      </c>
      <c r="AS39" s="94">
        <f>求节点(基础状态预期!$C$197:$C$235,基础状态预期!G$197:G$235,战法实力!$V39)</f>
        <v>24</v>
      </c>
      <c r="AT39" s="94">
        <f>求节点(基础状态预期!$C$197:$C$235,基础状态预期!H$197:H$235,战法实力!$V39)</f>
        <v>0</v>
      </c>
      <c r="AX39" s="94">
        <v>35</v>
      </c>
      <c r="AY39" s="94">
        <f>求节点(基础状态预期!$C$17:$C$55,基础状态预期!M$17:M$55,战法实力!$V39)</f>
        <v>19.658342311632047</v>
      </c>
      <c r="AZ39" s="94">
        <f>求节点(基础状态预期!$C$17:$C$55,基础状态预期!N$17:N$55,战法实力!$V39)</f>
        <v>11.313461738540807</v>
      </c>
      <c r="BA39" s="94">
        <f>求节点(基础状态预期!$C$17:$C$55,基础状态预期!O$17:O$55,战法实力!$V39)</f>
        <v>15</v>
      </c>
      <c r="BB39" s="94">
        <f>求节点(基础状态预期!$C$17:$C$55,基础状态预期!P$17:P$55,战法实力!$V39)</f>
        <v>0</v>
      </c>
      <c r="BD39" s="94">
        <v>35</v>
      </c>
      <c r="BE39" s="94">
        <f>求节点(基础状态预期!$C$62:$C$100,基础状态预期!M$62:M$100,战法实力!$V39)</f>
        <v>20.990965173673807</v>
      </c>
      <c r="BF39" s="94">
        <f>求节点(基础状态预期!$C$62:$C$100,基础状态预期!N$62:N$100,战法实力!$V39)</f>
        <v>12.746937724578201</v>
      </c>
      <c r="BG39" s="94">
        <f>求节点(基础状态预期!$C$62:$C$100,基础状态预期!O$62:O$100,战法实力!$V39)</f>
        <v>15</v>
      </c>
      <c r="BH39" s="94">
        <f>求节点(基础状态预期!$C$62:$C$100,基础状态预期!P$62:P$100,战法实力!$V39)</f>
        <v>0</v>
      </c>
      <c r="BJ39" s="94">
        <v>35</v>
      </c>
      <c r="BK39" s="94">
        <f>求节点(基础状态预期!$C$107:$C$145,基础状态预期!M$107:M$145,战法实力!$V39)</f>
        <v>23.178320935491872</v>
      </c>
      <c r="BL39" s="94">
        <f>求节点(基础状态预期!$C$107:$C$145,基础状态预期!N$107:N$145,战法实力!$V39)</f>
        <v>15.315244095360775</v>
      </c>
      <c r="BM39" s="94">
        <f>求节点(基础状态预期!$C$107:$C$145,基础状态预期!O$107:O$145,战法实力!$V39)</f>
        <v>15</v>
      </c>
      <c r="BN39" s="94">
        <f>求节点(基础状态预期!$C$107:$C$145,基础状态预期!P$107:P$145,战法实力!$V39)</f>
        <v>0</v>
      </c>
      <c r="BP39" s="94">
        <v>35</v>
      </c>
      <c r="BQ39" s="94">
        <f>求节点(基础状态预期!$C$152:$C$190,基础状态预期!M$152:M$190,战法实力!$V39)</f>
        <v>27.77822887281495</v>
      </c>
      <c r="BR39" s="94">
        <f>求节点(基础状态预期!$C$152:$C$190,基础状态预期!N$152:N$190,战法实力!$V39)</f>
        <v>19.702033608352629</v>
      </c>
      <c r="BS39" s="94">
        <f>求节点(基础状态预期!$C$152:$C$190,基础状态预期!O$152:O$190,战法实力!$V39)</f>
        <v>15.462639652731463</v>
      </c>
      <c r="BT39" s="94">
        <f>求节点(基础状态预期!$C$152:$C$190,基础状态预期!P$152:P$190,战法实力!$V39)</f>
        <v>0</v>
      </c>
      <c r="BV39" s="94">
        <v>35</v>
      </c>
      <c r="BW39" s="94">
        <f>求节点(基础状态预期!$C$197:$C$235,基础状态预期!M$197:M$235,战法实力!$V39)</f>
        <v>30.555297235086869</v>
      </c>
      <c r="BX39" s="94">
        <f>求节点(基础状态预期!$C$197:$C$235,基础状态预期!N$197:N$235,战法实力!$V39)</f>
        <v>22.186176634286582</v>
      </c>
      <c r="BY39" s="94">
        <f>求节点(基础状态预期!$C$197:$C$235,基础状态预期!O$197:O$235,战法实力!$V39)</f>
        <v>17.66525507657235</v>
      </c>
      <c r="BZ39" s="94">
        <f>求节点(基础状态预期!$C$197:$C$235,基础状态预期!P$197:P$235,战法实力!$V39)</f>
        <v>0</v>
      </c>
      <c r="CD39" s="94">
        <v>35</v>
      </c>
      <c r="CE39" s="94">
        <f>求节点($E$5:$E$39,F$5:F$39,AY39)*W39</f>
        <v>98291.711558160241</v>
      </c>
      <c r="CF39" s="94">
        <f>求节点($E$5:$E$39,G$5:G$39,AZ39)*X39</f>
        <v>362030.77563330584</v>
      </c>
      <c r="CG39" s="94">
        <f>求节点($E$5:$E$39,H$5:H$39,BA39)*Y39</f>
        <v>987532.14560110297</v>
      </c>
      <c r="CH39" s="94">
        <f>求节点($E$5:$E$39,I$5:I$39,BB39)*Z39</f>
        <v>0</v>
      </c>
      <c r="CI39" s="94">
        <f t="shared" si="5"/>
        <v>1447854.632792569</v>
      </c>
      <c r="CK39" s="94">
        <f>求节点($E$5:$E$39,F$5:F$39,BE39)*AB39</f>
        <v>104954.82586836905</v>
      </c>
      <c r="CL39" s="94">
        <f>求节点($E$5:$E$39,G$5:G$39,BF39)*AC39</f>
        <v>407902.00718650245</v>
      </c>
      <c r="CM39" s="94">
        <f>求节点($E$5:$E$39,H$5:H$39,BG39)*AD39</f>
        <v>1146467.5818604475</v>
      </c>
      <c r="CN39" s="94">
        <f>求节点($E$5:$E$39,I$5:I$39,BH39)*AE39</f>
        <v>0</v>
      </c>
      <c r="CO39" s="94">
        <f t="shared" si="6"/>
        <v>1659324.4149153191</v>
      </c>
      <c r="CQ39" s="94">
        <f>求节点($E$5:$E$39,F$5:F$39,BK39)*AG39</f>
        <v>115891.60467745937</v>
      </c>
      <c r="CR39" s="94">
        <f>求节点($E$5:$E$39,G$5:G$39,BL39)*AH39</f>
        <v>490087.81105154479</v>
      </c>
      <c r="CS39" s="94">
        <f>求节点($E$5:$E$39,H$5:H$39,BM39)*AI39</f>
        <v>1649105.5032605294</v>
      </c>
      <c r="CT39" s="94">
        <f>求节点($E$5:$E$39,I$5:I$39,BN39)*AJ39</f>
        <v>0</v>
      </c>
      <c r="CU39" s="94">
        <f t="shared" si="7"/>
        <v>2255084.9189895336</v>
      </c>
      <c r="CW39" s="94">
        <f>求节点($E$5:$E$39,F$5:F$39,BQ39)*AL39</f>
        <v>138891.14436407475</v>
      </c>
      <c r="CX39" s="94">
        <f>求节点($E$5:$E$39,G$5:G$39,BR39)*AM39</f>
        <v>630465.07546728407</v>
      </c>
      <c r="CY39" s="94">
        <f>求节点($E$5:$E$39,H$5:H$39,BS39)*AN39</f>
        <v>2875176.650347406</v>
      </c>
      <c r="CZ39" s="94">
        <f>求节点($E$5:$E$39,I$5:I$39,BT39)*AO39</f>
        <v>0</v>
      </c>
      <c r="DA39" s="94">
        <f t="shared" si="8"/>
        <v>3644532.8701787647</v>
      </c>
      <c r="DC39" s="94">
        <f>求节点($E$5:$E$39,F$5:F$39,BW39)*AQ39</f>
        <v>152776.48617543434</v>
      </c>
      <c r="DD39" s="94">
        <f>求节点($E$5:$E$39,G$5:G$39,BX39)*AR39</f>
        <v>709957.6522971706</v>
      </c>
      <c r="DE39" s="94">
        <f>求节点($E$5:$E$39,H$5:H$39,BY39)*AS39</f>
        <v>3391728.9747018912</v>
      </c>
      <c r="DF39" s="94">
        <f>求节点($E$5:$E$39,I$5:I$39,BZ39)*AT39</f>
        <v>0</v>
      </c>
      <c r="DG39" s="94">
        <f t="shared" si="9"/>
        <v>4254463.1131744962</v>
      </c>
    </row>
    <row r="40" spans="5:111" x14ac:dyDescent="0.15">
      <c r="E40" s="157">
        <v>36</v>
      </c>
      <c r="F40" s="96">
        <v>36000</v>
      </c>
      <c r="G40" s="96">
        <v>72000</v>
      </c>
      <c r="H40" s="96">
        <v>288000</v>
      </c>
      <c r="I40" s="96">
        <v>900000</v>
      </c>
      <c r="L40" s="94">
        <v>36</v>
      </c>
      <c r="M40" s="94">
        <f t="shared" si="0"/>
        <v>1528577.5491855401</v>
      </c>
      <c r="N40" s="94">
        <f t="shared" si="1"/>
        <v>1764919.0174604128</v>
      </c>
      <c r="O40" s="94">
        <f t="shared" si="2"/>
        <v>2378170.1294773733</v>
      </c>
      <c r="P40" s="94">
        <f t="shared" si="3"/>
        <v>3748844.174582575</v>
      </c>
      <c r="Q40" s="94">
        <f t="shared" si="4"/>
        <v>4363391.8232586207</v>
      </c>
      <c r="V40" s="94">
        <v>36</v>
      </c>
      <c r="W40" s="94">
        <f>求节点(基础状态预期!$C$17:$C$55,基础状态预期!E$17:E$55,战法实力!$V40)</f>
        <v>5</v>
      </c>
      <c r="X40" s="94">
        <f>求节点(基础状态预期!$C$17:$C$55,基础状态预期!F$17:F$55,战法实力!$V40)</f>
        <v>16</v>
      </c>
      <c r="Y40" s="94">
        <f>求节点(基础状态预期!$C$17:$C$55,基础状态预期!G$17:G$55,战法实力!$V40)</f>
        <v>8.7835476373406856</v>
      </c>
      <c r="Z40" s="94">
        <f>求节点(基础状态预期!$C$17:$C$55,基础状态预期!H$17:H$55,战法实力!$V40)</f>
        <v>0</v>
      </c>
      <c r="AB40" s="94">
        <f>求节点(基础状态预期!$C$62:$C$100,基础状态预期!E$62:E$100,战法实力!$V40)</f>
        <v>5</v>
      </c>
      <c r="AC40" s="94">
        <f>求节点(基础状态预期!$C$62:$C$100,基础状态预期!F$62:F$100,战法实力!$V40)</f>
        <v>16</v>
      </c>
      <c r="AD40" s="94">
        <f>求节点(基础状态预期!$C$62:$C$100,基础状态预期!G$62:G$100,战法实力!$V40)</f>
        <v>10.293219898482246</v>
      </c>
      <c r="AE40" s="94">
        <f>求节点(基础状态预期!$C$62:$C$100,基础状态预期!H$62:H$100,战法实力!$V40)</f>
        <v>0</v>
      </c>
      <c r="AG40" s="94">
        <f>求节点(基础状态预期!$C$107:$C$145,基础状态预期!E$107:E$145,战法实力!$V40)</f>
        <v>5</v>
      </c>
      <c r="AH40" s="94">
        <f>求节点(基础状态预期!$C$107:$C$145,基础状态预期!F$107:F$145,战法实力!$V40)</f>
        <v>16</v>
      </c>
      <c r="AI40" s="94">
        <f>求节点(基础状态预期!$C$107:$C$145,基础状态预期!G$107:G$145,战法实力!$V40)</f>
        <v>14.661714788214912</v>
      </c>
      <c r="AJ40" s="94">
        <f>求节点(基础状态预期!$C$107:$C$145,基础状态预期!H$107:H$145,战法实力!$V40)</f>
        <v>0</v>
      </c>
      <c r="AL40" s="94">
        <f>求节点(基础状态预期!$C$152:$C$190,基础状态预期!E$152:E$190,战法实力!$V40)</f>
        <v>5</v>
      </c>
      <c r="AM40" s="94">
        <f>求节点(基础状态预期!$C$152:$C$190,基础状态预期!F$152:F$190,战法实力!$V40)</f>
        <v>16</v>
      </c>
      <c r="AN40" s="94">
        <f>求节点(基础状态预期!$C$152:$C$190,基础状态预期!G$152:G$190,战法实力!$V40)</f>
        <v>23.425882642812361</v>
      </c>
      <c r="AO40" s="94">
        <f>求节点(基础状态预期!$C$152:$C$190,基础状态预期!H$152:H$190,战法实力!$V40)</f>
        <v>0</v>
      </c>
      <c r="AQ40" s="94">
        <f>求节点(基础状态预期!$C$197:$C$235,基础状态预期!E$197:E$235,战法实力!$V40)</f>
        <v>5</v>
      </c>
      <c r="AR40" s="94">
        <f>求节点(基础状态预期!$C$197:$C$235,基础状态预期!F$197:F$235,战法实力!$V40)</f>
        <v>16</v>
      </c>
      <c r="AS40" s="94">
        <f>求节点(基础状态预期!$C$197:$C$235,基础状态预期!G$197:G$235,战法实力!$V40)</f>
        <v>24</v>
      </c>
      <c r="AT40" s="94">
        <f>求节点(基础状态预期!$C$197:$C$235,基础状态预期!H$197:H$235,战法实力!$V40)</f>
        <v>0</v>
      </c>
      <c r="AX40" s="94">
        <v>36</v>
      </c>
      <c r="AY40" s="94">
        <f>求节点(基础状态预期!$C$17:$C$55,基础状态预期!M$17:M$55,战法实力!$V40)</f>
        <v>20.005128455694535</v>
      </c>
      <c r="AZ40" s="94">
        <f>求节点(基础状态预期!$C$17:$C$55,基础状态预期!N$17:N$55,战法实力!$V40)</f>
        <v>11.703943450818286</v>
      </c>
      <c r="BA40" s="94">
        <f>求节点(基础状态预期!$C$17:$C$55,基础状态预期!O$17:O$55,战法实力!$V40)</f>
        <v>15</v>
      </c>
      <c r="BB40" s="94">
        <f>求节点(基础状态预期!$C$17:$C$55,基础状态预期!P$17:P$55,战法实力!$V40)</f>
        <v>0</v>
      </c>
      <c r="BD40" s="94">
        <v>36</v>
      </c>
      <c r="BE40" s="94">
        <f>求节点(基础状态预期!$C$62:$C$100,基础状态预期!M$62:M$100,战法实力!$V40)</f>
        <v>21.354829932813203</v>
      </c>
      <c r="BF40" s="94">
        <f>求节点(基础状态预期!$C$62:$C$100,基础状态预期!N$62:N$100,战法实力!$V40)</f>
        <v>13.217452499327418</v>
      </c>
      <c r="BG40" s="94">
        <f>求节点(基础状态预期!$C$62:$C$100,基础状态预期!O$62:O$100,战法实力!$V40)</f>
        <v>15</v>
      </c>
      <c r="BH40" s="94">
        <f>求节点(基础状态预期!$C$62:$C$100,基础状态预期!P$62:P$100,战法实力!$V40)</f>
        <v>0</v>
      </c>
      <c r="BJ40" s="94">
        <v>36</v>
      </c>
      <c r="BK40" s="94">
        <f>求节点(基础状态预期!$C$107:$C$145,基础状态预期!M$107:M$145,战法实力!$V40)</f>
        <v>23.633530296056648</v>
      </c>
      <c r="BL40" s="94">
        <f>求节点(基础状态预期!$C$107:$C$145,基础状态预期!N$107:N$145,战法实力!$V40)</f>
        <v>15.643646981603133</v>
      </c>
      <c r="BM40" s="94">
        <f>求节点(基础状态预期!$C$107:$C$145,基础状态预期!O$107:O$145,战法实力!$V40)</f>
        <v>15</v>
      </c>
      <c r="BN40" s="94">
        <f>求节点(基础状态预期!$C$107:$C$145,基础状态预期!P$107:P$145,战法实力!$V40)</f>
        <v>0</v>
      </c>
      <c r="BP40" s="94">
        <v>36</v>
      </c>
      <c r="BQ40" s="94">
        <f>求节点(基础状态预期!$C$152:$C$190,基础状态预期!M$152:M$190,战法实力!$V40)</f>
        <v>28.316510165331614</v>
      </c>
      <c r="BR40" s="94">
        <f>求节点(基础状态预期!$C$152:$C$190,基础状态预期!N$152:N$190,战法实力!$V40)</f>
        <v>20.129969616565869</v>
      </c>
      <c r="BS40" s="94">
        <f>求节点(基础状态预期!$C$152:$C$190,基础状态预期!O$152:O$190,战法实力!$V40)</f>
        <v>15.811050970874316</v>
      </c>
      <c r="BT40" s="94">
        <f>求节点(基础状态预期!$C$152:$C$190,基础状态预期!P$152:P$190,战法实力!$V40)</f>
        <v>0</v>
      </c>
      <c r="BV40" s="94">
        <v>36</v>
      </c>
      <c r="BW40" s="94">
        <f>求节点(基础状态预期!$C$197:$C$235,基础状态预期!M$197:M$235,战法实力!$V40)</f>
        <v>30.90583198143861</v>
      </c>
      <c r="BX40" s="94">
        <f>求节点(基础状态预期!$C$197:$C$235,基础状态预期!N$197:N$235,战法实力!$V40)</f>
        <v>22.63877813915299</v>
      </c>
      <c r="BY40" s="94">
        <f>求节点(基础状态预期!$C$197:$C$235,基础状态预期!O$197:O$235,战法实力!$V40)</f>
        <v>18.14803001509652</v>
      </c>
      <c r="BZ40" s="94">
        <f>求节点(基础状态预期!$C$197:$C$235,基础状态预期!P$197:P$235,战法实力!$V40)</f>
        <v>0</v>
      </c>
      <c r="CD40" s="94">
        <v>36</v>
      </c>
      <c r="CE40" s="94">
        <f>求节点($E$5:$E$39,F$5:F$39,AY40)*W40</f>
        <v>100025.64227847267</v>
      </c>
      <c r="CF40" s="94">
        <f>求节点($E$5:$E$39,G$5:G$39,AZ40)*X40</f>
        <v>374526.19042618515</v>
      </c>
      <c r="CG40" s="94">
        <f>求节点($E$5:$E$39,H$5:H$39,BA40)*Y40</f>
        <v>1054025.7164808824</v>
      </c>
      <c r="CH40" s="94">
        <f>求节点($E$5:$E$39,I$5:I$39,BB40)*Z40</f>
        <v>0</v>
      </c>
      <c r="CI40" s="94">
        <f t="shared" si="5"/>
        <v>1528577.5491855401</v>
      </c>
      <c r="CK40" s="94">
        <f>求节点($E$5:$E$39,F$5:F$39,BE40)*AB40</f>
        <v>106774.149664066</v>
      </c>
      <c r="CL40" s="94">
        <f>求节点($E$5:$E$39,G$5:G$39,BF40)*AC40</f>
        <v>422958.47997847741</v>
      </c>
      <c r="CM40" s="94">
        <f>求节点($E$5:$E$39,H$5:H$39,BG40)*AD40</f>
        <v>1235186.3878178694</v>
      </c>
      <c r="CN40" s="94">
        <f>求节点($E$5:$E$39,I$5:I$39,BH40)*AE40</f>
        <v>0</v>
      </c>
      <c r="CO40" s="94">
        <f t="shared" si="6"/>
        <v>1764919.0174604128</v>
      </c>
      <c r="CQ40" s="94">
        <f>求节点($E$5:$E$39,F$5:F$39,BK40)*AG40</f>
        <v>118167.65148028324</v>
      </c>
      <c r="CR40" s="94">
        <f>求节点($E$5:$E$39,G$5:G$39,BL40)*AH40</f>
        <v>500596.70341130026</v>
      </c>
      <c r="CS40" s="94">
        <f>求节点($E$5:$E$39,H$5:H$39,BM40)*AI40</f>
        <v>1759405.7745857895</v>
      </c>
      <c r="CT40" s="94">
        <f>求节点($E$5:$E$39,I$5:I$39,BN40)*AJ40</f>
        <v>0</v>
      </c>
      <c r="CU40" s="94">
        <f t="shared" si="7"/>
        <v>2378170.1294773733</v>
      </c>
      <c r="CW40" s="94">
        <f>求节点($E$5:$E$39,F$5:F$39,BQ40)*AL40</f>
        <v>141582.55082665809</v>
      </c>
      <c r="CX40" s="94">
        <f>求节点($E$5:$E$39,G$5:G$39,BR40)*AM40</f>
        <v>644159.02773010777</v>
      </c>
      <c r="CY40" s="94">
        <f>求节点($E$5:$E$39,H$5:H$39,BS40)*AN40</f>
        <v>2963102.5960258092</v>
      </c>
      <c r="CZ40" s="94">
        <f>求节点($E$5:$E$39,I$5:I$39,BT40)*AO40</f>
        <v>0</v>
      </c>
      <c r="DA40" s="94">
        <f t="shared" si="8"/>
        <v>3748844.174582575</v>
      </c>
      <c r="DC40" s="94">
        <f>求节点($E$5:$E$39,F$5:F$39,BW40)*AQ40</f>
        <v>154529.15990719304</v>
      </c>
      <c r="DD40" s="94">
        <f>求节点($E$5:$E$39,G$5:G$39,BX40)*AR40</f>
        <v>724440.90045289567</v>
      </c>
      <c r="DE40" s="94">
        <f>求节点($E$5:$E$39,H$5:H$39,BY40)*AS40</f>
        <v>3484421.7628985317</v>
      </c>
      <c r="DF40" s="94">
        <f>求节点($E$5:$E$39,I$5:I$39,BZ40)*AT40</f>
        <v>0</v>
      </c>
      <c r="DG40" s="94">
        <f t="shared" si="9"/>
        <v>4363391.8232586207</v>
      </c>
    </row>
    <row r="41" spans="5:111" x14ac:dyDescent="0.15">
      <c r="L41" s="94">
        <v>37</v>
      </c>
      <c r="M41" s="94">
        <f t="shared" si="0"/>
        <v>1609300.4655785116</v>
      </c>
      <c r="N41" s="94">
        <f t="shared" si="1"/>
        <v>1870513.6200055068</v>
      </c>
      <c r="O41" s="94">
        <f t="shared" si="2"/>
        <v>2501255.3399652122</v>
      </c>
      <c r="P41" s="94">
        <f t="shared" si="3"/>
        <v>3854175.3524310091</v>
      </c>
      <c r="Q41" s="94">
        <f t="shared" si="4"/>
        <v>4472320.5333427452</v>
      </c>
      <c r="V41" s="94">
        <v>37</v>
      </c>
      <c r="W41" s="94">
        <f>求节点(基础状态预期!$C$17:$C$55,基础状态预期!E$17:E$55,战法实力!$V41)</f>
        <v>5</v>
      </c>
      <c r="X41" s="94">
        <f>求节点(基础状态预期!$C$17:$C$55,基础状态预期!F$17:F$55,战法实力!$V41)</f>
        <v>16</v>
      </c>
      <c r="Y41" s="94">
        <f>求节点(基础状态预期!$C$17:$C$55,基础状态预期!G$17:G$55,战法实力!$V41)</f>
        <v>9.3376607280055151</v>
      </c>
      <c r="Z41" s="94">
        <f>求节点(基础状态预期!$C$17:$C$55,基础状态预期!H$17:H$55,战法实力!$V41)</f>
        <v>0</v>
      </c>
      <c r="AB41" s="94">
        <f>求节点(基础状态预期!$C$62:$C$100,基础状态预期!E$62:E$100,战法实力!$V41)</f>
        <v>5</v>
      </c>
      <c r="AC41" s="94">
        <f>求节点(基础状态预期!$C$62:$C$100,基础状态预期!F$62:F$100,战法实力!$V41)</f>
        <v>16</v>
      </c>
      <c r="AD41" s="94">
        <f>求节点(基础状态预期!$C$62:$C$100,基础状态预期!G$62:G$100,战法实力!$V41)</f>
        <v>11.032543281460761</v>
      </c>
      <c r="AE41" s="94">
        <f>求节点(基础状态预期!$C$62:$C$100,基础状态预期!H$62:H$100,战法实力!$V41)</f>
        <v>0</v>
      </c>
      <c r="AG41" s="94">
        <f>求节点(基础状态预期!$C$107:$C$145,基础状态预期!E$107:E$145,战法实力!$V41)</f>
        <v>5</v>
      </c>
      <c r="AH41" s="94">
        <f>求节点(基础状态预期!$C$107:$C$145,基础状态预期!F$107:F$145,战法实力!$V41)</f>
        <v>16</v>
      </c>
      <c r="AI41" s="94">
        <f>求节点(基础状态预期!$C$107:$C$145,基础状态预期!G$107:G$145,战法实力!$V41)</f>
        <v>15.580883715925413</v>
      </c>
      <c r="AJ41" s="94">
        <f>求节点(基础状态预期!$C$107:$C$145,基础状态预期!H$107:H$145,战法实力!$V41)</f>
        <v>0</v>
      </c>
      <c r="AL41" s="94">
        <f>求节点(基础状态预期!$C$152:$C$190,基础状态预期!E$152:E$190,战法实力!$V41)</f>
        <v>5</v>
      </c>
      <c r="AM41" s="94">
        <f>求节点(基础状态预期!$C$152:$C$190,基础状态预期!F$152:F$190,战法实力!$V41)</f>
        <v>16</v>
      </c>
      <c r="AN41" s="94">
        <f>求节点(基础状态预期!$C$152:$C$190,基础状态预期!G$152:G$190,战法实力!$V41)</f>
        <v>23.608833330605091</v>
      </c>
      <c r="AO41" s="94">
        <f>求节点(基础状态预期!$C$152:$C$190,基础状态预期!H$152:H$190,战法实力!$V41)</f>
        <v>0</v>
      </c>
      <c r="AQ41" s="94">
        <f>求节点(基础状态预期!$C$197:$C$235,基础状态预期!E$197:E$235,战法实力!$V41)</f>
        <v>5</v>
      </c>
      <c r="AR41" s="94">
        <f>求节点(基础状态预期!$C$197:$C$235,基础状态预期!F$197:F$235,战法实力!$V41)</f>
        <v>16</v>
      </c>
      <c r="AS41" s="94">
        <f>求节点(基础状态预期!$C$197:$C$235,基础状态预期!G$197:G$235,战法实力!$V41)</f>
        <v>24</v>
      </c>
      <c r="AT41" s="94">
        <f>求节点(基础状态预期!$C$197:$C$235,基础状态预期!H$197:H$235,战法实力!$V41)</f>
        <v>0</v>
      </c>
      <c r="AX41" s="94">
        <v>37</v>
      </c>
      <c r="AY41" s="94">
        <f>求节点(基础状态预期!$C$17:$C$55,基础状态预期!M$17:M$55,战法实力!$V41)</f>
        <v>20.351914599757023</v>
      </c>
      <c r="AZ41" s="94">
        <f>求节点(基础状态预期!$C$17:$C$55,基础状态预期!N$17:N$55,战法实力!$V41)</f>
        <v>12.094425163095767</v>
      </c>
      <c r="BA41" s="94">
        <f>求节点(基础状态预期!$C$17:$C$55,基础状态预期!O$17:O$55,战法实力!$V41)</f>
        <v>15</v>
      </c>
      <c r="BB41" s="94">
        <f>求节点(基础状态预期!$C$17:$C$55,基础状态预期!P$17:P$55,战法实力!$V41)</f>
        <v>0</v>
      </c>
      <c r="BD41" s="94">
        <v>37</v>
      </c>
      <c r="BE41" s="94">
        <f>求节点(基础状态预期!$C$62:$C$100,基础状态预期!M$62:M$100,战法实力!$V41)</f>
        <v>21.718694691952599</v>
      </c>
      <c r="BF41" s="94">
        <f>求节点(基础状态预期!$C$62:$C$100,基础状态预期!N$62:N$100,战法实力!$V41)</f>
        <v>13.687967274076637</v>
      </c>
      <c r="BG41" s="94">
        <f>求节点(基础状态预期!$C$62:$C$100,基础状态预期!O$62:O$100,战法实力!$V41)</f>
        <v>15</v>
      </c>
      <c r="BH41" s="94">
        <f>求节点(基础状态预期!$C$62:$C$100,基础状态预期!P$62:P$100,战法实力!$V41)</f>
        <v>0</v>
      </c>
      <c r="BJ41" s="94">
        <v>37</v>
      </c>
      <c r="BK41" s="94">
        <f>求节点(基础状态预期!$C$107:$C$145,基础状态预期!M$107:M$145,战法实力!$V41)</f>
        <v>24.088739656621424</v>
      </c>
      <c r="BL41" s="94">
        <f>求节点(基础状态预期!$C$107:$C$145,基础状态预期!N$107:N$145,战法实力!$V41)</f>
        <v>15.972049867845493</v>
      </c>
      <c r="BM41" s="94">
        <f>求节点(基础状态预期!$C$107:$C$145,基础状态预期!O$107:O$145,战法实力!$V41)</f>
        <v>15</v>
      </c>
      <c r="BN41" s="94">
        <f>求节点(基础状态预期!$C$107:$C$145,基础状态预期!P$107:P$145,战法实力!$V41)</f>
        <v>0</v>
      </c>
      <c r="BP41" s="94">
        <v>37</v>
      </c>
      <c r="BQ41" s="94">
        <f>求节点(基础状态预期!$C$152:$C$190,基础状态预期!M$152:M$190,战法实力!$V41)</f>
        <v>28.854791457848279</v>
      </c>
      <c r="BR41" s="94">
        <f>求节点(基础状态预期!$C$152:$C$190,基础状态预期!N$152:N$190,战法实力!$V41)</f>
        <v>20.55790562477911</v>
      </c>
      <c r="BS41" s="94">
        <f>求节点(基础状态预期!$C$152:$C$190,基础状态预期!O$152:O$190,战法实力!$V41)</f>
        <v>16.159462289017167</v>
      </c>
      <c r="BT41" s="94">
        <f>求节点(基础状态预期!$C$152:$C$190,基础状态预期!P$152:P$190,战法实力!$V41)</f>
        <v>0</v>
      </c>
      <c r="BV41" s="94">
        <v>37</v>
      </c>
      <c r="BW41" s="94">
        <f>求节点(基础状态预期!$C$197:$C$235,基础状态预期!M$197:M$235,战法实力!$V41)</f>
        <v>31.256366727790351</v>
      </c>
      <c r="BX41" s="94">
        <f>求节点(基础状态预期!$C$197:$C$235,基础状态预期!N$197:N$235,战法实力!$V41)</f>
        <v>23.091379644019394</v>
      </c>
      <c r="BY41" s="94">
        <f>求节点(基础状态预期!$C$197:$C$235,基础状态预期!O$197:O$235,战法实力!$V41)</f>
        <v>18.630804953620689</v>
      </c>
      <c r="BZ41" s="94">
        <f>求节点(基础状态预期!$C$197:$C$235,基础状态预期!P$197:P$235,战法实力!$V41)</f>
        <v>0</v>
      </c>
      <c r="CD41" s="94">
        <v>37</v>
      </c>
      <c r="CE41" s="94">
        <f>求节点($E$5:$E$39,F$5:F$39,AY41)*W41</f>
        <v>101759.57299878512</v>
      </c>
      <c r="CF41" s="94">
        <f>求节点($E$5:$E$39,G$5:G$39,AZ41)*X41</f>
        <v>387021.60521906457</v>
      </c>
      <c r="CG41" s="94">
        <f>求节点($E$5:$E$39,H$5:H$39,BA41)*Y41</f>
        <v>1120519.2873606619</v>
      </c>
      <c r="CH41" s="94">
        <f>求节点($E$5:$E$39,I$5:I$39,BB41)*Z41</f>
        <v>0</v>
      </c>
      <c r="CI41" s="94">
        <f t="shared" si="5"/>
        <v>1609300.4655785116</v>
      </c>
      <c r="CK41" s="94">
        <f>求节点($E$5:$E$39,F$5:F$39,BE41)*AB41</f>
        <v>108593.47345976299</v>
      </c>
      <c r="CL41" s="94">
        <f>求节点($E$5:$E$39,G$5:G$39,BF41)*AC41</f>
        <v>438014.95277045242</v>
      </c>
      <c r="CM41" s="94">
        <f>求节点($E$5:$E$39,H$5:H$39,BG41)*AD41</f>
        <v>1323905.1937752913</v>
      </c>
      <c r="CN41" s="94">
        <f>求节点($E$5:$E$39,I$5:I$39,BH41)*AE41</f>
        <v>0</v>
      </c>
      <c r="CO41" s="94">
        <f t="shared" si="6"/>
        <v>1870513.6200055068</v>
      </c>
      <c r="CQ41" s="94">
        <f>求节点($E$5:$E$39,F$5:F$39,BK41)*AG41</f>
        <v>120443.69828310711</v>
      </c>
      <c r="CR41" s="94">
        <f>求节点($E$5:$E$39,G$5:G$39,BL41)*AH41</f>
        <v>511105.59577105579</v>
      </c>
      <c r="CS41" s="94">
        <f>求节点($E$5:$E$39,H$5:H$39,BM41)*AI41</f>
        <v>1869706.0459110495</v>
      </c>
      <c r="CT41" s="94">
        <f>求节点($E$5:$E$39,I$5:I$39,BN41)*AJ41</f>
        <v>0</v>
      </c>
      <c r="CU41" s="94">
        <f t="shared" si="7"/>
        <v>2501255.3399652122</v>
      </c>
      <c r="CW41" s="94">
        <f>求节点($E$5:$E$39,F$5:F$39,BQ41)*AL41</f>
        <v>144273.9572892414</v>
      </c>
      <c r="CX41" s="94">
        <f>求节点($E$5:$E$39,G$5:G$39,BR41)*AM41</f>
        <v>657852.97999293148</v>
      </c>
      <c r="CY41" s="94">
        <f>求节点($E$5:$E$39,H$5:H$39,BS41)*AN41</f>
        <v>3052048.4151488361</v>
      </c>
      <c r="CZ41" s="94">
        <f>求节点($E$5:$E$39,I$5:I$39,BT41)*AO41</f>
        <v>0</v>
      </c>
      <c r="DA41" s="94">
        <f t="shared" si="8"/>
        <v>3854175.3524310091</v>
      </c>
      <c r="DC41" s="94">
        <f>求节点($E$5:$E$39,F$5:F$39,BW41)*AQ41</f>
        <v>156281.83363895176</v>
      </c>
      <c r="DD41" s="94">
        <f>求节点($E$5:$E$39,G$5:G$39,BX41)*AR41</f>
        <v>738924.14860862063</v>
      </c>
      <c r="DE41" s="94">
        <f>求节点($E$5:$E$39,H$5:H$39,BY41)*AS41</f>
        <v>3577114.5510951723</v>
      </c>
      <c r="DF41" s="94">
        <f>求节点($E$5:$E$39,I$5:I$39,BZ41)*AT41</f>
        <v>0</v>
      </c>
      <c r="DG41" s="94">
        <f t="shared" si="9"/>
        <v>4472320.5333427452</v>
      </c>
    </row>
    <row r="42" spans="5:111" x14ac:dyDescent="0.15">
      <c r="L42" s="94">
        <v>38</v>
      </c>
      <c r="M42" s="94">
        <f t="shared" si="0"/>
        <v>1690023.3819714827</v>
      </c>
      <c r="N42" s="94">
        <f t="shared" si="1"/>
        <v>1976108.2225506005</v>
      </c>
      <c r="O42" s="94">
        <f t="shared" si="2"/>
        <v>2624340.5504530519</v>
      </c>
      <c r="P42" s="94">
        <f t="shared" si="3"/>
        <v>3960526.4037240678</v>
      </c>
      <c r="Q42" s="94">
        <f t="shared" si="4"/>
        <v>4581249.2434268678</v>
      </c>
      <c r="V42" s="94">
        <v>38</v>
      </c>
      <c r="W42" s="94">
        <f>求节点(基础状态预期!$C$17:$C$55,基础状态预期!E$17:E$55,战法实力!$V42)</f>
        <v>5</v>
      </c>
      <c r="X42" s="94">
        <f>求节点(基础状态预期!$C$17:$C$55,基础状态预期!F$17:F$55,战法实力!$V42)</f>
        <v>16</v>
      </c>
      <c r="Y42" s="94">
        <f>求节点(基础状态预期!$C$17:$C$55,基础状态预期!G$17:G$55,战法实力!$V42)</f>
        <v>9.8917738186703428</v>
      </c>
      <c r="Z42" s="94">
        <f>求节点(基础状态预期!$C$17:$C$55,基础状态预期!H$17:H$55,战法实力!$V42)</f>
        <v>0</v>
      </c>
      <c r="AB42" s="94">
        <f>求节点(基础状态预期!$C$62:$C$100,基础状态预期!E$62:E$100,战法实力!$V42)</f>
        <v>5</v>
      </c>
      <c r="AC42" s="94">
        <f>求节点(基础状态预期!$C$62:$C$100,基础状态预期!F$62:F$100,战法实力!$V42)</f>
        <v>16</v>
      </c>
      <c r="AD42" s="94">
        <f>求节点(基础状态预期!$C$62:$C$100,基础状态预期!G$62:G$100,战法实力!$V42)</f>
        <v>11.771866664439276</v>
      </c>
      <c r="AE42" s="94">
        <f>求节点(基础状态预期!$C$62:$C$100,基础状态预期!H$62:H$100,战法实力!$V42)</f>
        <v>0</v>
      </c>
      <c r="AG42" s="94">
        <f>求节点(基础状态预期!$C$107:$C$145,基础状态预期!E$107:E$145,战法实力!$V42)</f>
        <v>5</v>
      </c>
      <c r="AH42" s="94">
        <f>求节点(基础状态预期!$C$107:$C$145,基础状态预期!F$107:F$145,战法实力!$V42)</f>
        <v>16</v>
      </c>
      <c r="AI42" s="94">
        <f>求节点(基础状态预期!$C$107:$C$145,基础状态预期!G$107:G$145,战法实力!$V42)</f>
        <v>16.500052643635915</v>
      </c>
      <c r="AJ42" s="94">
        <f>求节点(基础状态预期!$C$107:$C$145,基础状态预期!H$107:H$145,战法实力!$V42)</f>
        <v>0</v>
      </c>
      <c r="AL42" s="94">
        <f>求节点(基础状态预期!$C$152:$C$190,基础状态预期!E$152:E$190,战法实力!$V42)</f>
        <v>5</v>
      </c>
      <c r="AM42" s="94">
        <f>求节点(基础状态预期!$C$152:$C$190,基础状态预期!F$152:F$190,战法实力!$V42)</f>
        <v>16</v>
      </c>
      <c r="AN42" s="94">
        <f>求节点(基础状态预期!$C$152:$C$190,基础状态预期!G$152:G$190,战法实力!$V42)</f>
        <v>23.79178401839782</v>
      </c>
      <c r="AO42" s="94">
        <f>求节点(基础状态预期!$C$152:$C$190,基础状态预期!H$152:H$190,战法实力!$V42)</f>
        <v>0</v>
      </c>
      <c r="AQ42" s="94">
        <f>求节点(基础状态预期!$C$197:$C$235,基础状态预期!E$197:E$235,战法实力!$V42)</f>
        <v>5</v>
      </c>
      <c r="AR42" s="94">
        <f>求节点(基础状态预期!$C$197:$C$235,基础状态预期!F$197:F$235,战法实力!$V42)</f>
        <v>16</v>
      </c>
      <c r="AS42" s="94">
        <f>求节点(基础状态预期!$C$197:$C$235,基础状态预期!G$197:G$235,战法实力!$V42)</f>
        <v>24</v>
      </c>
      <c r="AT42" s="94">
        <f>求节点(基础状态预期!$C$197:$C$235,基础状态预期!H$197:H$235,战法实力!$V42)</f>
        <v>0</v>
      </c>
      <c r="AX42" s="94">
        <v>38</v>
      </c>
      <c r="AY42" s="94">
        <f>求节点(基础状态预期!$C$17:$C$55,基础状态预期!M$17:M$55,战法实力!$V42)</f>
        <v>20.698700743819508</v>
      </c>
      <c r="AZ42" s="94">
        <f>求节点(基础状态预期!$C$17:$C$55,基础状态预期!N$17:N$55,战法实力!$V42)</f>
        <v>12.484906875373248</v>
      </c>
      <c r="BA42" s="94">
        <f>求节点(基础状态预期!$C$17:$C$55,基础状态预期!O$17:O$55,战法实力!$V42)</f>
        <v>15</v>
      </c>
      <c r="BB42" s="94">
        <f>求节点(基础状态预期!$C$17:$C$55,基础状态预期!P$17:P$55,战法实力!$V42)</f>
        <v>0</v>
      </c>
      <c r="BD42" s="94">
        <v>38</v>
      </c>
      <c r="BE42" s="94">
        <f>求节点(基础状态预期!$C$62:$C$100,基础状态预期!M$62:M$100,战法实力!$V42)</f>
        <v>22.082559451091992</v>
      </c>
      <c r="BF42" s="94">
        <f>求节点(基础状态预期!$C$62:$C$100,基础状态预期!N$62:N$100,战法实力!$V42)</f>
        <v>14.158482048825855</v>
      </c>
      <c r="BG42" s="94">
        <f>求节点(基础状态预期!$C$62:$C$100,基础状态预期!O$62:O$100,战法实力!$V42)</f>
        <v>15</v>
      </c>
      <c r="BH42" s="94">
        <f>求节点(基础状态预期!$C$62:$C$100,基础状态预期!P$62:P$100,战法实力!$V42)</f>
        <v>0</v>
      </c>
      <c r="BJ42" s="94">
        <v>38</v>
      </c>
      <c r="BK42" s="94">
        <f>求节点(基础状态预期!$C$107:$C$145,基础状态预期!M$107:M$145,战法实力!$V42)</f>
        <v>24.543949017186197</v>
      </c>
      <c r="BL42" s="94">
        <f>求节点(基础状态预期!$C$107:$C$145,基础状态预期!N$107:N$145,战法实力!$V42)</f>
        <v>16.300452754087853</v>
      </c>
      <c r="BM42" s="94">
        <f>求节点(基础状态预期!$C$107:$C$145,基础状态预期!O$107:O$145,战法实力!$V42)</f>
        <v>15</v>
      </c>
      <c r="BN42" s="94">
        <f>求节点(基础状态预期!$C$107:$C$145,基础状态预期!P$107:P$145,战法实力!$V42)</f>
        <v>0</v>
      </c>
      <c r="BP42" s="94">
        <v>38</v>
      </c>
      <c r="BQ42" s="94">
        <f>求节点(基础状态预期!$C$152:$C$190,基础状态预期!M$152:M$190,战法实力!$V42)</f>
        <v>29.393072750364947</v>
      </c>
      <c r="BR42" s="94">
        <f>求节点(基础状态预期!$C$152:$C$190,基础状态预期!N$152:N$190,战法实力!$V42)</f>
        <v>20.985841632992351</v>
      </c>
      <c r="BS42" s="94">
        <f>求节点(基础状态预期!$C$152:$C$190,基础状态预期!O$152:O$190,战法实力!$V42)</f>
        <v>16.507873607160022</v>
      </c>
      <c r="BT42" s="94">
        <f>求节点(基础状态预期!$C$152:$C$190,基础状态预期!P$152:P$190,战法实力!$V42)</f>
        <v>0</v>
      </c>
      <c r="BV42" s="94">
        <v>38</v>
      </c>
      <c r="BW42" s="94">
        <f>求节点(基础状态预期!$C$197:$C$235,基础状态预期!M$197:M$235,战法实力!$V42)</f>
        <v>31.606901474142088</v>
      </c>
      <c r="BX42" s="94">
        <f>求节点(基础状态预期!$C$197:$C$235,基础状态预期!N$197:N$235,战法实力!$V42)</f>
        <v>23.543981148885802</v>
      </c>
      <c r="BY42" s="94">
        <f>求节点(基础状态预期!$C$197:$C$235,基础状态预期!O$197:O$235,战法实力!$V42)</f>
        <v>19.113579892144855</v>
      </c>
      <c r="BZ42" s="94">
        <f>求节点(基础状态预期!$C$197:$C$235,基础状态预期!P$197:P$235,战法实力!$V42)</f>
        <v>0</v>
      </c>
      <c r="CD42" s="94">
        <v>38</v>
      </c>
      <c r="CE42" s="94">
        <f>求节点($E$5:$E$39,F$5:F$39,AY42)*W42</f>
        <v>103493.50371909753</v>
      </c>
      <c r="CF42" s="94">
        <f>求节点($E$5:$E$39,G$5:G$39,AZ42)*X42</f>
        <v>399517.02001194394</v>
      </c>
      <c r="CG42" s="94">
        <f>求节点($E$5:$E$39,H$5:H$39,BA42)*Y42</f>
        <v>1187012.8582404412</v>
      </c>
      <c r="CH42" s="94">
        <f>求节点($E$5:$E$39,I$5:I$39,BB42)*Z42</f>
        <v>0</v>
      </c>
      <c r="CI42" s="94">
        <f t="shared" si="5"/>
        <v>1690023.3819714827</v>
      </c>
      <c r="CK42" s="94">
        <f>求节点($E$5:$E$39,F$5:F$39,BE42)*AB42</f>
        <v>110412.79725545995</v>
      </c>
      <c r="CL42" s="94">
        <f>求节点($E$5:$E$39,G$5:G$39,BF42)*AC42</f>
        <v>453071.42556242738</v>
      </c>
      <c r="CM42" s="94">
        <f>求节点($E$5:$E$39,H$5:H$39,BG42)*AD42</f>
        <v>1412623.9997327132</v>
      </c>
      <c r="CN42" s="94">
        <f>求节点($E$5:$E$39,I$5:I$39,BH42)*AE42</f>
        <v>0</v>
      </c>
      <c r="CO42" s="94">
        <f t="shared" si="6"/>
        <v>1976108.2225506005</v>
      </c>
      <c r="CQ42" s="94">
        <f>求节点($E$5:$E$39,F$5:F$39,BK42)*AG42</f>
        <v>122719.74508593099</v>
      </c>
      <c r="CR42" s="94">
        <f>求节点($E$5:$E$39,G$5:G$39,BL42)*AH42</f>
        <v>521614.48813081131</v>
      </c>
      <c r="CS42" s="94">
        <f>求节点($E$5:$E$39,H$5:H$39,BM42)*AI42</f>
        <v>1980006.3172363096</v>
      </c>
      <c r="CT42" s="94">
        <f>求节点($E$5:$E$39,I$5:I$39,BN42)*AJ42</f>
        <v>0</v>
      </c>
      <c r="CU42" s="94">
        <f t="shared" si="7"/>
        <v>2624340.5504530519</v>
      </c>
      <c r="CW42" s="94">
        <f>求节点($E$5:$E$39,F$5:F$39,BQ42)*AL42</f>
        <v>146965.36375182474</v>
      </c>
      <c r="CX42" s="94">
        <f>求节点($E$5:$E$39,G$5:G$39,BR42)*AM42</f>
        <v>671546.93225575518</v>
      </c>
      <c r="CY42" s="94">
        <f>求节点($E$5:$E$39,H$5:H$39,BS42)*AN42</f>
        <v>3142014.1077164877</v>
      </c>
      <c r="CZ42" s="94">
        <f>求节点($E$5:$E$39,I$5:I$39,BT42)*AO42</f>
        <v>0</v>
      </c>
      <c r="DA42" s="94">
        <f t="shared" si="8"/>
        <v>3960526.4037240678</v>
      </c>
      <c r="DC42" s="94">
        <f>求节点($E$5:$E$39,F$5:F$39,BW42)*AQ42</f>
        <v>158034.50737071043</v>
      </c>
      <c r="DD42" s="94">
        <f>求节点($E$5:$E$39,G$5:G$39,BX42)*AR42</f>
        <v>753407.3967643457</v>
      </c>
      <c r="DE42" s="94">
        <f>求节点($E$5:$E$39,H$5:H$39,BY42)*AS42</f>
        <v>3669807.3392918119</v>
      </c>
      <c r="DF42" s="94">
        <f>求节点($E$5:$E$39,I$5:I$39,BZ42)*AT42</f>
        <v>0</v>
      </c>
      <c r="DG42" s="94">
        <f t="shared" si="9"/>
        <v>4581249.2434268678</v>
      </c>
    </row>
    <row r="43" spans="5:111" x14ac:dyDescent="0.15">
      <c r="L43" s="94">
        <v>39</v>
      </c>
      <c r="M43" s="94">
        <f t="shared" si="0"/>
        <v>1770746.2983644539</v>
      </c>
      <c r="N43" s="94">
        <f t="shared" si="1"/>
        <v>2081702.8250956943</v>
      </c>
      <c r="O43" s="94">
        <f t="shared" si="2"/>
        <v>2747425.7609408912</v>
      </c>
      <c r="P43" s="94">
        <f t="shared" si="3"/>
        <v>4067897.3284617499</v>
      </c>
      <c r="Q43" s="94">
        <f t="shared" si="4"/>
        <v>4688233.3120220695</v>
      </c>
      <c r="V43" s="94">
        <v>39</v>
      </c>
      <c r="W43" s="94">
        <f>求节点(基础状态预期!$C$17:$C$55,基础状态预期!E$17:E$55,战法实力!$V43)</f>
        <v>5</v>
      </c>
      <c r="X43" s="94">
        <f>求节点(基础状态预期!$C$17:$C$55,基础状态预期!F$17:F$55,战法实力!$V43)</f>
        <v>16</v>
      </c>
      <c r="Y43" s="94">
        <f>求节点(基础状态预期!$C$17:$C$55,基础状态预期!G$17:G$55,战法实力!$V43)</f>
        <v>10.445886909335172</v>
      </c>
      <c r="Z43" s="94">
        <f>求节点(基础状态预期!$C$17:$C$55,基础状态预期!H$17:H$55,战法实力!$V43)</f>
        <v>0</v>
      </c>
      <c r="AB43" s="94">
        <f>求节点(基础状态预期!$C$62:$C$100,基础状态预期!E$62:E$100,战法实力!$V43)</f>
        <v>5</v>
      </c>
      <c r="AC43" s="94">
        <f>求节点(基础状态预期!$C$62:$C$100,基础状态预期!F$62:F$100,战法实力!$V43)</f>
        <v>16</v>
      </c>
      <c r="AD43" s="94">
        <f>求节点(基础状态预期!$C$62:$C$100,基础状态预期!G$62:G$100,战法实力!$V43)</f>
        <v>12.511190047417793</v>
      </c>
      <c r="AE43" s="94">
        <f>求节点(基础状态预期!$C$62:$C$100,基础状态预期!H$62:H$100,战法实力!$V43)</f>
        <v>0</v>
      </c>
      <c r="AG43" s="94">
        <f>求节点(基础状态预期!$C$107:$C$145,基础状态预期!E$107:E$145,战法实力!$V43)</f>
        <v>5</v>
      </c>
      <c r="AH43" s="94">
        <f>求节点(基础状态预期!$C$107:$C$145,基础状态预期!F$107:F$145,战法实力!$V43)</f>
        <v>16</v>
      </c>
      <c r="AI43" s="94">
        <f>求节点(基础状态预期!$C$107:$C$145,基础状态预期!G$107:G$145,战法实力!$V43)</f>
        <v>17.419221571346412</v>
      </c>
      <c r="AJ43" s="94">
        <f>求节点(基础状态预期!$C$107:$C$145,基础状态预期!H$107:H$145,战法实力!$V43)</f>
        <v>0</v>
      </c>
      <c r="AL43" s="94">
        <f>求节点(基础状态预期!$C$152:$C$190,基础状态预期!E$152:E$190,战法实力!$V43)</f>
        <v>5</v>
      </c>
      <c r="AM43" s="94">
        <f>求节点(基础状态预期!$C$152:$C$190,基础状态预期!F$152:F$190,战法实力!$V43)</f>
        <v>16</v>
      </c>
      <c r="AN43" s="94">
        <f>求节点(基础状态预期!$C$152:$C$190,基础状态预期!G$152:G$190,战法实力!$V43)</f>
        <v>23.974734706190553</v>
      </c>
      <c r="AO43" s="94">
        <f>求节点(基础状态预期!$C$152:$C$190,基础状态预期!H$152:H$190,战法实力!$V43)</f>
        <v>0</v>
      </c>
      <c r="AQ43" s="94">
        <f>求节点(基础状态预期!$C$197:$C$235,基础状态预期!E$197:E$235,战法实力!$V43)</f>
        <v>5</v>
      </c>
      <c r="AR43" s="94">
        <f>求节点(基础状态预期!$C$197:$C$235,基础状态预期!F$197:F$235,战法实力!$V43)</f>
        <v>16</v>
      </c>
      <c r="AS43" s="94">
        <f>求节点(基础状态预期!$C$197:$C$235,基础状态预期!G$197:G$235,战法实力!$V43)</f>
        <v>24</v>
      </c>
      <c r="AT43" s="94">
        <f>求节点(基础状态预期!$C$197:$C$235,基础状态预期!H$197:H$235,战法实力!$V43)</f>
        <v>0</v>
      </c>
      <c r="AX43" s="94">
        <v>39</v>
      </c>
      <c r="AY43" s="94">
        <f>求节点(基础状态预期!$C$17:$C$55,基础状态预期!M$17:M$55,战法实力!$V43)</f>
        <v>21.045486887881996</v>
      </c>
      <c r="AZ43" s="94">
        <f>求节点(基础状态预期!$C$17:$C$55,基础状态预期!N$17:N$55,战法实力!$V43)</f>
        <v>12.875388587650729</v>
      </c>
      <c r="BA43" s="94">
        <f>求节点(基础状态预期!$C$17:$C$55,基础状态预期!O$17:O$55,战法实力!$V43)</f>
        <v>15</v>
      </c>
      <c r="BB43" s="94">
        <f>求节点(基础状态预期!$C$17:$C$55,基础状态预期!P$17:P$55,战法实力!$V43)</f>
        <v>0</v>
      </c>
      <c r="BD43" s="94">
        <v>39</v>
      </c>
      <c r="BE43" s="94">
        <f>求节点(基础状态预期!$C$62:$C$100,基础状态预期!M$62:M$100,战法实力!$V43)</f>
        <v>22.446424210231388</v>
      </c>
      <c r="BF43" s="94">
        <f>求节点(基础状态预期!$C$62:$C$100,基础状态预期!N$62:N$100,战法实力!$V43)</f>
        <v>14.628996823575072</v>
      </c>
      <c r="BG43" s="94">
        <f>求节点(基础状态预期!$C$62:$C$100,基础状态预期!O$62:O$100,战法实力!$V43)</f>
        <v>15</v>
      </c>
      <c r="BH43" s="94">
        <f>求节点(基础状态预期!$C$62:$C$100,基础状态预期!P$62:P$100,战法实力!$V43)</f>
        <v>0</v>
      </c>
      <c r="BJ43" s="94">
        <v>39</v>
      </c>
      <c r="BK43" s="94">
        <f>求节点(基础状态预期!$C$107:$C$145,基础状态预期!M$107:M$145,战法实力!$V43)</f>
        <v>24.999158377750973</v>
      </c>
      <c r="BL43" s="94">
        <f>求节点(基础状态预期!$C$107:$C$145,基础状态预期!N$107:N$145,战法实力!$V43)</f>
        <v>16.628855640330212</v>
      </c>
      <c r="BM43" s="94">
        <f>求节点(基础状态预期!$C$107:$C$145,基础状态预期!O$107:O$145,战法实力!$V43)</f>
        <v>15</v>
      </c>
      <c r="BN43" s="94">
        <f>求节点(基础状态预期!$C$107:$C$145,基础状态预期!P$107:P$145,战法实力!$V43)</f>
        <v>0</v>
      </c>
      <c r="BP43" s="94">
        <v>39</v>
      </c>
      <c r="BQ43" s="94">
        <f>求节点(基础状态预期!$C$152:$C$190,基础状态预期!M$152:M$190,战法实力!$V43)</f>
        <v>29.931354042881612</v>
      </c>
      <c r="BR43" s="94">
        <f>求节点(基础状态预期!$C$152:$C$190,基础状态预期!N$152:N$190,战法实力!$V43)</f>
        <v>21.413777641205591</v>
      </c>
      <c r="BS43" s="94">
        <f>求节点(基础状态预期!$C$152:$C$190,基础状态预期!O$152:O$190,战法实力!$V43)</f>
        <v>16.856284925302873</v>
      </c>
      <c r="BT43" s="94">
        <f>求节点(基础状态预期!$C$152:$C$190,基础状态预期!P$152:P$190,战法实力!$V43)</f>
        <v>0</v>
      </c>
      <c r="BV43" s="94">
        <v>39</v>
      </c>
      <c r="BW43" s="94">
        <f>求节点(基础状态预期!$C$197:$C$235,基础状态预期!M$197:M$235,战法实力!$V43)</f>
        <v>31.980412191425867</v>
      </c>
      <c r="BX43" s="94">
        <f>求节点(基础状态预期!$C$197:$C$235,基础状态预期!N$197:N$235,战法实力!$V43)</f>
        <v>23.998642041140098</v>
      </c>
      <c r="BY43" s="94">
        <f>求节点(基础状态预期!$C$197:$C$235,基础状态预期!O$197:O$235,战法实力!$V43)</f>
        <v>19.585284925773216</v>
      </c>
      <c r="BZ43" s="94">
        <f>求节点(基础状态预期!$C$197:$C$235,基础状态预期!P$197:P$235,战法实力!$V43)</f>
        <v>0</v>
      </c>
      <c r="CD43" s="94">
        <v>39</v>
      </c>
      <c r="CE43" s="94">
        <f>求节点($E$5:$E$39,F$5:F$39,AY43)*W43</f>
        <v>105227.43443940998</v>
      </c>
      <c r="CF43" s="94">
        <f>求节点($E$5:$E$39,G$5:G$39,AZ43)*X43</f>
        <v>412012.43480482331</v>
      </c>
      <c r="CG43" s="94">
        <f>求节点($E$5:$E$39,H$5:H$39,BA43)*Y43</f>
        <v>1253506.4291202207</v>
      </c>
      <c r="CH43" s="94">
        <f>求节点($E$5:$E$39,I$5:I$39,BB43)*Z43</f>
        <v>0</v>
      </c>
      <c r="CI43" s="94">
        <f t="shared" si="5"/>
        <v>1770746.2983644539</v>
      </c>
      <c r="CK43" s="94">
        <f>求节点($E$5:$E$39,F$5:F$39,BE43)*AB43</f>
        <v>112232.12105115694</v>
      </c>
      <c r="CL43" s="94">
        <f>求节点($E$5:$E$39,G$5:G$39,BF43)*AC43</f>
        <v>468127.89835440228</v>
      </c>
      <c r="CM43" s="94">
        <f>求节点($E$5:$E$39,H$5:H$39,BG43)*AD43</f>
        <v>1501342.8056901351</v>
      </c>
      <c r="CN43" s="94">
        <f>求节点($E$5:$E$39,I$5:I$39,BH43)*AE43</f>
        <v>0</v>
      </c>
      <c r="CO43" s="94">
        <f t="shared" si="6"/>
        <v>2081702.8250956943</v>
      </c>
      <c r="CQ43" s="94">
        <f>求节点($E$5:$E$39,F$5:F$39,BK43)*AG43</f>
        <v>124995.79188875487</v>
      </c>
      <c r="CR43" s="94">
        <f>求节点($E$5:$E$39,G$5:G$39,BL43)*AH43</f>
        <v>532123.38049056672</v>
      </c>
      <c r="CS43" s="94">
        <f>求节点($E$5:$E$39,H$5:H$39,BM43)*AI43</f>
        <v>2090306.5885615696</v>
      </c>
      <c r="CT43" s="94">
        <f>求节点($E$5:$E$39,I$5:I$39,BN43)*AJ43</f>
        <v>0</v>
      </c>
      <c r="CU43" s="94">
        <f t="shared" si="7"/>
        <v>2747425.7609408912</v>
      </c>
      <c r="CW43" s="94">
        <f>求节点($E$5:$E$39,F$5:F$39,BQ43)*AL43</f>
        <v>149656.77021440805</v>
      </c>
      <c r="CX43" s="94">
        <f>求节点($E$5:$E$39,G$5:G$39,BR43)*AM43</f>
        <v>685240.88451857888</v>
      </c>
      <c r="CY43" s="94">
        <f>求节点($E$5:$E$39,H$5:H$39,BS43)*AN43</f>
        <v>3232999.6737287631</v>
      </c>
      <c r="CZ43" s="94">
        <f>求节点($E$5:$E$39,I$5:I$39,BT43)*AO43</f>
        <v>0</v>
      </c>
      <c r="DA43" s="94">
        <f t="shared" si="8"/>
        <v>4067897.3284617499</v>
      </c>
      <c r="DC43" s="94">
        <f>求节点($E$5:$E$39,F$5:F$39,BW43)*AQ43</f>
        <v>159902.06095712932</v>
      </c>
      <c r="DD43" s="94">
        <f>求节点($E$5:$E$39,G$5:G$39,BX43)*AR43</f>
        <v>767956.54531648313</v>
      </c>
      <c r="DE43" s="94">
        <f>求节点($E$5:$E$39,H$5:H$39,BY43)*AS43</f>
        <v>3760374.7057484575</v>
      </c>
      <c r="DF43" s="94">
        <f>求节点($E$5:$E$39,I$5:I$39,BZ43)*AT43</f>
        <v>0</v>
      </c>
      <c r="DG43" s="94">
        <f t="shared" si="9"/>
        <v>4688233.3120220695</v>
      </c>
    </row>
    <row r="44" spans="5:111" x14ac:dyDescent="0.15">
      <c r="L44" s="94">
        <v>40</v>
      </c>
      <c r="M44" s="94">
        <f t="shared" si="0"/>
        <v>1851469.2147574252</v>
      </c>
      <c r="N44" s="94">
        <f t="shared" si="1"/>
        <v>2187422.5365935578</v>
      </c>
      <c r="O44" s="94">
        <f t="shared" si="2"/>
        <v>2877111.1156065599</v>
      </c>
      <c r="P44" s="94">
        <f t="shared" si="3"/>
        <v>4174475.9624107601</v>
      </c>
      <c r="Q44" s="94">
        <f t="shared" si="4"/>
        <v>4784284.898914665</v>
      </c>
      <c r="V44" s="94">
        <v>40</v>
      </c>
      <c r="W44" s="94">
        <f>求节点(基础状态预期!$C$17:$C$55,基础状态预期!E$17:E$55,战法实力!$V44)</f>
        <v>5</v>
      </c>
      <c r="X44" s="94">
        <f>求节点(基础状态预期!$C$17:$C$55,基础状态预期!F$17:F$55,战法实力!$V44)</f>
        <v>16</v>
      </c>
      <c r="Y44" s="94">
        <f>求节点(基础状态预期!$C$17:$C$55,基础状态预期!G$17:G$55,战法实力!$V44)</f>
        <v>11</v>
      </c>
      <c r="Z44" s="94">
        <f>求节点(基础状态预期!$C$17:$C$55,基础状态预期!H$17:H$55,战法实力!$V44)</f>
        <v>0</v>
      </c>
      <c r="AB44" s="94">
        <f>求节点(基础状态预期!$C$62:$C$100,基础状态预期!E$62:E$100,战法实力!$V44)</f>
        <v>5</v>
      </c>
      <c r="AC44" s="94">
        <f>求节点(基础状态预期!$C$62:$C$100,基础状态预期!F$62:F$100,战法实力!$V44)</f>
        <v>16</v>
      </c>
      <c r="AD44" s="94">
        <f>求节点(基础状态预期!$C$62:$C$100,基础状态预期!G$62:G$100,战法实力!$V44)</f>
        <v>13.262380955986693</v>
      </c>
      <c r="AE44" s="94">
        <f>求节点(基础状态预期!$C$62:$C$100,基础状态预期!H$62:H$100,战法实力!$V44)</f>
        <v>0</v>
      </c>
      <c r="AG44" s="94">
        <f>求节点(基础状态预期!$C$107:$C$145,基础状态预期!E$107:E$145,战法实力!$V44)</f>
        <v>5</v>
      </c>
      <c r="AH44" s="94">
        <f>求节点(基础状态预期!$C$107:$C$145,基础状态预期!F$107:F$145,战法实力!$V44)</f>
        <v>16</v>
      </c>
      <c r="AI44" s="94">
        <f>求节点(基础状态预期!$C$107:$C$145,基础状态预期!G$107:G$145,战法实力!$V44)</f>
        <v>18.382186202279801</v>
      </c>
      <c r="AJ44" s="94">
        <f>求节点(基础状态预期!$C$107:$C$145,基础状态预期!H$107:H$145,战法实力!$V44)</f>
        <v>0</v>
      </c>
      <c r="AL44" s="94">
        <f>求节点(基础状态预期!$C$152:$C$190,基础状态预期!E$152:E$190,战法实力!$V44)</f>
        <v>5</v>
      </c>
      <c r="AM44" s="94">
        <f>求节点(基础状态预期!$C$152:$C$190,基础状态预期!F$152:F$190,战法实力!$V44)</f>
        <v>16</v>
      </c>
      <c r="AN44" s="94">
        <f>求节点(基础状态预期!$C$152:$C$190,基础状态预期!G$152:G$190,战法实力!$V44)</f>
        <v>24</v>
      </c>
      <c r="AO44" s="94">
        <f>求节点(基础状态预期!$C$152:$C$190,基础状态预期!H$152:H$190,战法实力!$V44)</f>
        <v>0</v>
      </c>
      <c r="AQ44" s="94">
        <f>求节点(基础状态预期!$C$197:$C$235,基础状态预期!E$197:E$235,战法实力!$V44)</f>
        <v>5</v>
      </c>
      <c r="AR44" s="94">
        <f>求节点(基础状态预期!$C$197:$C$235,基础状态预期!F$197:F$235,战法实力!$V44)</f>
        <v>16</v>
      </c>
      <c r="AS44" s="94">
        <f>求节点(基础状态预期!$C$197:$C$235,基础状态预期!G$197:G$235,战法实力!$V44)</f>
        <v>24</v>
      </c>
      <c r="AT44" s="94">
        <f>求节点(基础状态预期!$C$197:$C$235,基础状态预期!H$197:H$235,战法实力!$V44)</f>
        <v>0</v>
      </c>
      <c r="AX44" s="94">
        <v>40</v>
      </c>
      <c r="AY44" s="94">
        <f>求节点(基础状态预期!$C$17:$C$55,基础状态预期!M$17:M$55,战法实力!$V44)</f>
        <v>21.392273031944484</v>
      </c>
      <c r="AZ44" s="94">
        <f>求节点(基础状态预期!$C$17:$C$55,基础状态预期!N$17:N$55,战法实力!$V44)</f>
        <v>13.26587029992821</v>
      </c>
      <c r="BA44" s="94">
        <f>求节点(基础状态预期!$C$17:$C$55,基础状态预期!O$17:O$55,战法实力!$V44)</f>
        <v>15</v>
      </c>
      <c r="BB44" s="94">
        <f>求节点(基础状态预期!$C$17:$C$55,基础状态预期!P$17:P$55,战法实力!$V44)</f>
        <v>0</v>
      </c>
      <c r="BD44" s="94">
        <v>40</v>
      </c>
      <c r="BE44" s="94">
        <f>求节点(基础状态预期!$C$62:$C$100,基础状态预期!M$62:M$100,战法实力!$V44)</f>
        <v>22.8557561831106</v>
      </c>
      <c r="BF44" s="94">
        <f>求节点(基础状态预期!$C$62:$C$100,基础状态预期!N$62:N$100,战法实力!$V44)</f>
        <v>15.051813779987556</v>
      </c>
      <c r="BG44" s="94">
        <f>求节点(基础状态预期!$C$62:$C$100,基础状态预期!O$62:O$100,战法实力!$V44)</f>
        <v>15</v>
      </c>
      <c r="BH44" s="94">
        <f>求节点(基础状态预期!$C$62:$C$100,基础状态预期!P$62:P$100,战法实力!$V44)</f>
        <v>0</v>
      </c>
      <c r="BJ44" s="94">
        <v>40</v>
      </c>
      <c r="BK44" s="94">
        <f>求节点(基础状态预期!$C$107:$C$145,基础状态预期!M$107:M$145,战法实力!$V44)</f>
        <v>25.417259753647983</v>
      </c>
      <c r="BL44" s="94">
        <f>求节点(基础状态预期!$C$107:$C$145,基础状态预期!N$107:N$145,战法实力!$V44)</f>
        <v>17.005077267648254</v>
      </c>
      <c r="BM44" s="94">
        <f>求节点(基础状态预期!$C$107:$C$145,基础状态预期!O$107:O$145,战法实力!$V44)</f>
        <v>15</v>
      </c>
      <c r="BN44" s="94">
        <f>求节点(基础状态预期!$C$107:$C$145,基础状态预期!P$107:P$145,战法实力!$V44)</f>
        <v>0</v>
      </c>
      <c r="BP44" s="94">
        <v>40</v>
      </c>
      <c r="BQ44" s="94">
        <f>求节点(基础状态预期!$C$152:$C$190,基础状态预期!M$152:M$190,战法实力!$V44)</f>
        <v>30.300255170073353</v>
      </c>
      <c r="BR44" s="94">
        <f>求节点(基础状态预期!$C$152:$C$190,基础状态预期!N$152:N$190,战法实力!$V44)</f>
        <v>21.853778237163823</v>
      </c>
      <c r="BS44" s="94">
        <f>求节点(基础状态预期!$C$152:$C$190,基础状态预期!O$152:O$190,战法实力!$V44)</f>
        <v>17.310696786308078</v>
      </c>
      <c r="BT44" s="94">
        <f>求节点(基础状态预期!$C$152:$C$190,基础状态预期!P$152:P$190,战法实力!$V44)</f>
        <v>0</v>
      </c>
      <c r="BV44" s="94">
        <v>40</v>
      </c>
      <c r="BW44" s="94">
        <f>求节点(基础状态预期!$C$197:$C$235,基础状态预期!M$197:M$235,战法实力!$V44)</f>
        <v>32.48309035846578</v>
      </c>
      <c r="BX44" s="94">
        <f>求节点(基础状态预期!$C$197:$C$235,基础状态预期!N$197:N$235,战法实力!$V44)</f>
        <v>24.464880499267011</v>
      </c>
      <c r="BY44" s="94">
        <f>求节点(基础状态预期!$C$197:$C$235,基础状态预期!O$197:O$235,战法实力!$V44)</f>
        <v>19.994756620550998</v>
      </c>
      <c r="BZ44" s="94">
        <f>求节点(基础状态预期!$C$197:$C$235,基础状态预期!P$197:P$235,战法实力!$V44)</f>
        <v>0</v>
      </c>
      <c r="CD44" s="94">
        <v>40</v>
      </c>
      <c r="CE44" s="94">
        <f>求节点($E$5:$E$39,F$5:F$39,AY44)*W44</f>
        <v>106961.36515972242</v>
      </c>
      <c r="CF44" s="94">
        <f>求节点($E$5:$E$39,G$5:G$39,AZ44)*X44</f>
        <v>424507.84959770273</v>
      </c>
      <c r="CG44" s="94">
        <f>求节点($E$5:$E$39,H$5:H$39,BA44)*Y44</f>
        <v>1320000</v>
      </c>
      <c r="CH44" s="94">
        <f>求节点($E$5:$E$39,I$5:I$39,BB44)*Z44</f>
        <v>0</v>
      </c>
      <c r="CI44" s="94">
        <f t="shared" si="5"/>
        <v>1851469.2147574252</v>
      </c>
      <c r="CK44" s="94">
        <f>求节点($E$5:$E$39,F$5:F$39,BE44)*AB44</f>
        <v>114278.780915553</v>
      </c>
      <c r="CL44" s="94">
        <f>求节点($E$5:$E$39,G$5:G$39,BF44)*AC44</f>
        <v>481658.04095960181</v>
      </c>
      <c r="CM44" s="94">
        <f>求节点($E$5:$E$39,H$5:H$39,BG44)*AD44</f>
        <v>1591485.7147184031</v>
      </c>
      <c r="CN44" s="94">
        <f>求节点($E$5:$E$39,I$5:I$39,BH44)*AE44</f>
        <v>0</v>
      </c>
      <c r="CO44" s="94">
        <f t="shared" si="6"/>
        <v>2187422.5365935578</v>
      </c>
      <c r="CQ44" s="94">
        <f>求节点($E$5:$E$39,F$5:F$39,BK44)*AG44</f>
        <v>127086.29876823993</v>
      </c>
      <c r="CR44" s="94">
        <f>求节点($E$5:$E$39,G$5:G$39,BL44)*AH44</f>
        <v>544162.47256474406</v>
      </c>
      <c r="CS44" s="94">
        <f>求节点($E$5:$E$39,H$5:H$39,BM44)*AI44</f>
        <v>2205862.344273576</v>
      </c>
      <c r="CT44" s="94">
        <f>求节点($E$5:$E$39,I$5:I$39,BN44)*AJ44</f>
        <v>0</v>
      </c>
      <c r="CU44" s="94">
        <f t="shared" si="7"/>
        <v>2877111.1156065599</v>
      </c>
      <c r="CW44" s="94">
        <f>求节点($E$5:$E$39,F$5:F$39,BQ44)*AL44</f>
        <v>151501.27585036677</v>
      </c>
      <c r="CX44" s="94">
        <f>求节点($E$5:$E$39,G$5:G$39,BR44)*AM44</f>
        <v>699320.90358924237</v>
      </c>
      <c r="CY44" s="94">
        <f>求节点($E$5:$E$39,H$5:H$39,BS44)*AN44</f>
        <v>3323653.7829711512</v>
      </c>
      <c r="CZ44" s="94">
        <f>求节点($E$5:$E$39,I$5:I$39,BT44)*AO44</f>
        <v>0</v>
      </c>
      <c r="DA44" s="94">
        <f t="shared" si="8"/>
        <v>4174475.9624107601</v>
      </c>
      <c r="DC44" s="94">
        <f>求节点($E$5:$E$39,F$5:F$39,BW44)*AQ44</f>
        <v>162415.45179232891</v>
      </c>
      <c r="DD44" s="94">
        <f>求节点($E$5:$E$39,G$5:G$39,BX44)*AR44</f>
        <v>782876.17597654439</v>
      </c>
      <c r="DE44" s="94">
        <f>求节点($E$5:$E$39,H$5:H$39,BY44)*AS44</f>
        <v>3838993.2711457917</v>
      </c>
      <c r="DF44" s="94">
        <f>求节点($E$5:$E$39,I$5:I$39,BZ44)*AT44</f>
        <v>0</v>
      </c>
      <c r="DG44" s="94">
        <f t="shared" si="9"/>
        <v>4784284.898914665</v>
      </c>
    </row>
    <row r="45" spans="5:111" x14ac:dyDescent="0.15">
      <c r="L45" s="94">
        <v>41</v>
      </c>
      <c r="M45" s="94">
        <f t="shared" si="0"/>
        <v>1930470.0231180175</v>
      </c>
      <c r="N45" s="94">
        <f t="shared" si="1"/>
        <v>2293386.3647488565</v>
      </c>
      <c r="O45" s="94">
        <f t="shared" si="2"/>
        <v>3018124.2746141646</v>
      </c>
      <c r="P45" s="94">
        <f t="shared" si="3"/>
        <v>4280834.662318293</v>
      </c>
      <c r="Q45" s="94">
        <f t="shared" si="4"/>
        <v>4880336.4858072596</v>
      </c>
      <c r="V45" s="94">
        <v>41</v>
      </c>
      <c r="W45" s="94">
        <f>求节点(基础状态预期!$C$17:$C$55,基础状态预期!E$17:E$55,战法实力!$V45)</f>
        <v>5</v>
      </c>
      <c r="X45" s="94">
        <f>求节点(基础状态预期!$C$17:$C$55,基础状态预期!F$17:F$55,战法实力!$V45)</f>
        <v>16</v>
      </c>
      <c r="Y45" s="94">
        <f>求节点(基础状态预期!$C$17:$C$55,基础状态预期!G$17:G$55,战法实力!$V45)</f>
        <v>11.510113999261234</v>
      </c>
      <c r="Z45" s="94">
        <f>求节点(基础状态预期!$C$17:$C$55,基础状态预期!H$17:H$55,战法实力!$V45)</f>
        <v>0</v>
      </c>
      <c r="AB45" s="94">
        <f>求节点(基础状态预期!$C$62:$C$100,基础状态预期!E$62:E$100,战法实力!$V45)</f>
        <v>5</v>
      </c>
      <c r="AC45" s="94">
        <f>求节点(基础状态预期!$C$62:$C$100,基础状态预期!F$62:F$100,战法实力!$V45)</f>
        <v>16</v>
      </c>
      <c r="AD45" s="94">
        <f>求节点(基础状态预期!$C$62:$C$100,基础状态预期!G$62:G$100,战法实力!$V45)</f>
        <v>14.036728166442987</v>
      </c>
      <c r="AE45" s="94">
        <f>求节点(基础状态预期!$C$62:$C$100,基础状态预期!H$62:H$100,战法实力!$V45)</f>
        <v>0</v>
      </c>
      <c r="AG45" s="94">
        <f>求节点(基础状态预期!$C$107:$C$145,基础状态预期!E$107:E$145,战法实力!$V45)</f>
        <v>5</v>
      </c>
      <c r="AH45" s="94">
        <f>求节点(基础状态预期!$C$107:$C$145,基础状态预期!F$107:F$145,战法实力!$V45)</f>
        <v>16</v>
      </c>
      <c r="AI45" s="94">
        <f>求节点(基础状态预期!$C$107:$C$145,基础状态预期!G$107:G$145,战法实力!$V45)</f>
        <v>19.420317245303522</v>
      </c>
      <c r="AJ45" s="94">
        <f>求节点(基础状态预期!$C$107:$C$145,基础状态预期!H$107:H$145,战法实力!$V45)</f>
        <v>0</v>
      </c>
      <c r="AL45" s="94">
        <f>求节点(基础状态预期!$C$152:$C$190,基础状态预期!E$152:E$190,战法实力!$V45)</f>
        <v>5</v>
      </c>
      <c r="AM45" s="94">
        <f>求节点(基础状态预期!$C$152:$C$190,基础状态预期!F$152:F$190,战法实力!$V45)</f>
        <v>16</v>
      </c>
      <c r="AN45" s="94">
        <f>求节点(基础状态预期!$C$152:$C$190,基础状态预期!G$152:G$190,战法实力!$V45)</f>
        <v>24</v>
      </c>
      <c r="AO45" s="94">
        <f>求节点(基础状态预期!$C$152:$C$190,基础状态预期!H$152:H$190,战法实力!$V45)</f>
        <v>0</v>
      </c>
      <c r="AQ45" s="94">
        <f>求节点(基础状态预期!$C$197:$C$235,基础状态预期!E$197:E$235,战法实力!$V45)</f>
        <v>5</v>
      </c>
      <c r="AR45" s="94">
        <f>求节点(基础状态预期!$C$197:$C$235,基础状态预期!F$197:F$235,战法实力!$V45)</f>
        <v>16</v>
      </c>
      <c r="AS45" s="94">
        <f>求节点(基础状态预期!$C$197:$C$235,基础状态预期!G$197:G$235,战法实力!$V45)</f>
        <v>24</v>
      </c>
      <c r="AT45" s="94">
        <f>求节点(基础状态预期!$C$197:$C$235,基础状态预期!H$197:H$235,战法实力!$V45)</f>
        <v>0</v>
      </c>
      <c r="AX45" s="94">
        <v>41</v>
      </c>
      <c r="AY45" s="94">
        <f>求节点(基础状态预期!$C$17:$C$55,基础状态预期!M$17:M$55,战法实力!$V45)</f>
        <v>21.809183951341129</v>
      </c>
      <c r="AZ45" s="94">
        <f>求节点(基础状态预期!$C$17:$C$55,基础状态预期!N$17:N$55,战法实力!$V45)</f>
        <v>13.756575732811367</v>
      </c>
      <c r="BA45" s="94">
        <f>求节点(基础状态预期!$C$17:$C$55,基础状态预期!O$17:O$55,战法实力!$V45)</f>
        <v>15</v>
      </c>
      <c r="BB45" s="94">
        <f>求节点(基础状态预期!$C$17:$C$55,基础状态预期!P$17:P$55,战法实力!$V45)</f>
        <v>0</v>
      </c>
      <c r="BD45" s="94">
        <v>41</v>
      </c>
      <c r="BE45" s="94">
        <f>求节点(基础状态预期!$C$62:$C$100,基础状态预期!M$62:M$100,战法实力!$V45)</f>
        <v>23.353805262122787</v>
      </c>
      <c r="BF45" s="94">
        <f>求节点(基础状态预期!$C$62:$C$100,基础状态预期!N$62:N$100,战法实力!$V45)</f>
        <v>15.381561202033877</v>
      </c>
      <c r="BG45" s="94">
        <f>求节点(基础状态预期!$C$62:$C$100,基础状态预期!O$62:O$100,战法实力!$V45)</f>
        <v>15</v>
      </c>
      <c r="BH45" s="94">
        <f>求节点(基础状态预期!$C$62:$C$100,基础状态预期!P$62:P$100,战法实力!$V45)</f>
        <v>0</v>
      </c>
      <c r="BJ45" s="94">
        <v>41</v>
      </c>
      <c r="BK45" s="94">
        <f>求节点(基础状态预期!$C$107:$C$145,基础状态预期!M$107:M$145,战法实力!$V45)</f>
        <v>25.771672825393697</v>
      </c>
      <c r="BL45" s="94">
        <f>求节点(基础状态预期!$C$107:$C$145,基础状态预期!N$107:N$145,战法实力!$V45)</f>
        <v>17.463370032836675</v>
      </c>
      <c r="BM45" s="94">
        <f>求节点(基础状态预期!$C$107:$C$145,基础状态预期!O$107:O$145,战法实力!$V45)</f>
        <v>15</v>
      </c>
      <c r="BN45" s="94">
        <f>求节点(基础状态预期!$C$107:$C$145,基础状态预期!P$107:P$145,战法实力!$V45)</f>
        <v>0</v>
      </c>
      <c r="BP45" s="94">
        <v>41</v>
      </c>
      <c r="BQ45" s="94">
        <f>求节点(基础状态预期!$C$152:$C$190,基础状态预期!M$152:M$190,战法实力!$V45)</f>
        <v>30.64201719747706</v>
      </c>
      <c r="BR45" s="94">
        <f>求节点(基础状态预期!$C$152:$C$190,基础状态预期!N$152:N$190,战法实力!$V45)</f>
        <v>22.295711893289305</v>
      </c>
      <c r="BS45" s="94">
        <f>求节点(基础状态预期!$C$152:$C$190,基础状态预期!O$152:O$190,战法实力!$V45)</f>
        <v>17.782092686175261</v>
      </c>
      <c r="BT45" s="94">
        <f>求节点(基础状态预期!$C$152:$C$190,基础状态预期!P$152:P$190,战法实力!$V45)</f>
        <v>0</v>
      </c>
      <c r="BV45" s="94">
        <v>41</v>
      </c>
      <c r="BW45" s="94">
        <f>求节点(基础状态预期!$C$197:$C$235,基础状态预期!M$197:M$235,战法实力!$V45)</f>
        <v>32.985768525505691</v>
      </c>
      <c r="BX45" s="94">
        <f>求节点(基础状态预期!$C$197:$C$235,基础状态预期!N$197:N$235,战法实力!$V45)</f>
        <v>24.931118957393927</v>
      </c>
      <c r="BY45" s="94">
        <f>求节点(基础状态预期!$C$197:$C$235,基础状态预期!O$197:O$235,战法实力!$V45)</f>
        <v>20.40422831532878</v>
      </c>
      <c r="BZ45" s="94">
        <f>求节点(基础状态预期!$C$197:$C$235,基础状态预期!P$197:P$235,战法实力!$V45)</f>
        <v>0</v>
      </c>
      <c r="CD45" s="94">
        <v>41</v>
      </c>
      <c r="CE45" s="94">
        <f>求节点($E$5:$E$39,F$5:F$39,AY45)*W45</f>
        <v>109045.91975670564</v>
      </c>
      <c r="CF45" s="94">
        <f>求节点($E$5:$E$39,G$5:G$39,AZ45)*X45</f>
        <v>440210.42344996374</v>
      </c>
      <c r="CG45" s="94">
        <f>求节点($E$5:$E$39,H$5:H$39,BA45)*Y45</f>
        <v>1381213.679911348</v>
      </c>
      <c r="CH45" s="94">
        <f>求节点($E$5:$E$39,I$5:I$39,BB45)*Z45</f>
        <v>0</v>
      </c>
      <c r="CI45" s="94">
        <f t="shared" si="5"/>
        <v>1930470.0231180175</v>
      </c>
      <c r="CK45" s="94">
        <f>求节点($E$5:$E$39,F$5:F$39,BE45)*AB45</f>
        <v>116769.02631061393</v>
      </c>
      <c r="CL45" s="94">
        <f>求节点($E$5:$E$39,G$5:G$39,BF45)*AC45</f>
        <v>492209.95846508408</v>
      </c>
      <c r="CM45" s="94">
        <f>求节点($E$5:$E$39,H$5:H$39,BG45)*AD45</f>
        <v>1684407.3799731585</v>
      </c>
      <c r="CN45" s="94">
        <f>求节点($E$5:$E$39,I$5:I$39,BH45)*AE45</f>
        <v>0</v>
      </c>
      <c r="CO45" s="94">
        <f t="shared" si="6"/>
        <v>2293386.3647488565</v>
      </c>
      <c r="CQ45" s="94">
        <f>求节点($E$5:$E$39,F$5:F$39,BK45)*AG45</f>
        <v>128858.36412696849</v>
      </c>
      <c r="CR45" s="94">
        <f>求节点($E$5:$E$39,G$5:G$39,BL45)*AH45</f>
        <v>558827.84105077363</v>
      </c>
      <c r="CS45" s="94">
        <f>求节点($E$5:$E$39,H$5:H$39,BM45)*AI45</f>
        <v>2330438.0694364225</v>
      </c>
      <c r="CT45" s="94">
        <f>求节点($E$5:$E$39,I$5:I$39,BN45)*AJ45</f>
        <v>0</v>
      </c>
      <c r="CU45" s="94">
        <f t="shared" si="7"/>
        <v>3018124.2746141646</v>
      </c>
      <c r="CW45" s="94">
        <f>求节点($E$5:$E$39,F$5:F$39,BQ45)*AL45</f>
        <v>153210.0859873853</v>
      </c>
      <c r="CX45" s="94">
        <f>求节点($E$5:$E$39,G$5:G$39,BR45)*AM45</f>
        <v>713462.7805852578</v>
      </c>
      <c r="CY45" s="94">
        <f>求节点($E$5:$E$39,H$5:H$39,BS45)*AN45</f>
        <v>3414161.7957456498</v>
      </c>
      <c r="CZ45" s="94">
        <f>求节点($E$5:$E$39,I$5:I$39,BT45)*AO45</f>
        <v>0</v>
      </c>
      <c r="DA45" s="94">
        <f t="shared" si="8"/>
        <v>4280834.662318293</v>
      </c>
      <c r="DC45" s="94">
        <f>求节点($E$5:$E$39,F$5:F$39,BW45)*AQ45</f>
        <v>164928.84262752847</v>
      </c>
      <c r="DD45" s="94">
        <f>求节点($E$5:$E$39,G$5:G$39,BX45)*AR45</f>
        <v>797795.80663660564</v>
      </c>
      <c r="DE45" s="94">
        <f>求节点($E$5:$E$39,H$5:H$39,BY45)*AS45</f>
        <v>3917611.8365431256</v>
      </c>
      <c r="DF45" s="94">
        <f>求节点($E$5:$E$39,I$5:I$39,BZ45)*AT45</f>
        <v>0</v>
      </c>
      <c r="DG45" s="94">
        <f t="shared" si="9"/>
        <v>4880336.4858072596</v>
      </c>
    </row>
    <row r="46" spans="5:111" x14ac:dyDescent="0.15">
      <c r="L46" s="94">
        <v>42</v>
      </c>
      <c r="M46" s="94">
        <f t="shared" si="0"/>
        <v>2009470.8314786102</v>
      </c>
      <c r="N46" s="94">
        <f t="shared" si="1"/>
        <v>2399350.1929041552</v>
      </c>
      <c r="O46" s="94">
        <f t="shared" si="2"/>
        <v>3159137.4336217698</v>
      </c>
      <c r="P46" s="94">
        <f t="shared" si="3"/>
        <v>4387193.362225825</v>
      </c>
      <c r="Q46" s="94">
        <f t="shared" si="4"/>
        <v>4976388.0726998551</v>
      </c>
      <c r="V46" s="94">
        <v>42</v>
      </c>
      <c r="W46" s="94">
        <f>求节点(基础状态预期!$C$17:$C$55,基础状态预期!E$17:E$55,战法实力!$V46)</f>
        <v>5</v>
      </c>
      <c r="X46" s="94">
        <f>求节点(基础状态预期!$C$17:$C$55,基础状态预期!F$17:F$55,战法实力!$V46)</f>
        <v>16</v>
      </c>
      <c r="Y46" s="94">
        <f>求节点(基础状态预期!$C$17:$C$55,基础状态预期!G$17:G$55,战法实力!$V46)</f>
        <v>12.02022799852247</v>
      </c>
      <c r="Z46" s="94">
        <f>求节点(基础状态预期!$C$17:$C$55,基础状态预期!H$17:H$55,战法实力!$V46)</f>
        <v>0</v>
      </c>
      <c r="AB46" s="94">
        <f>求节点(基础状态预期!$C$62:$C$100,基础状态预期!E$62:E$100,战法实力!$V46)</f>
        <v>5</v>
      </c>
      <c r="AC46" s="94">
        <f>求节点(基础状态预期!$C$62:$C$100,基础状态预期!F$62:F$100,战法实力!$V46)</f>
        <v>16</v>
      </c>
      <c r="AD46" s="94">
        <f>求节点(基础状态预期!$C$62:$C$100,基础状态预期!G$62:G$100,战法实力!$V46)</f>
        <v>14.811075376899284</v>
      </c>
      <c r="AE46" s="94">
        <f>求节点(基础状态预期!$C$62:$C$100,基础状态预期!H$62:H$100,战法实力!$V46)</f>
        <v>0</v>
      </c>
      <c r="AG46" s="94">
        <f>求节点(基础状态预期!$C$107:$C$145,基础状态预期!E$107:E$145,战法实力!$V46)</f>
        <v>5</v>
      </c>
      <c r="AH46" s="94">
        <f>求节点(基础状态预期!$C$107:$C$145,基础状态预期!F$107:F$145,战法实力!$V46)</f>
        <v>16</v>
      </c>
      <c r="AI46" s="94">
        <f>求节点(基础状态预期!$C$107:$C$145,基础状态预期!G$107:G$145,战法实力!$V46)</f>
        <v>20.458448288327247</v>
      </c>
      <c r="AJ46" s="94">
        <f>求节点(基础状态预期!$C$107:$C$145,基础状态预期!H$107:H$145,战法实力!$V46)</f>
        <v>0</v>
      </c>
      <c r="AL46" s="94">
        <f>求节点(基础状态预期!$C$152:$C$190,基础状态预期!E$152:E$190,战法实力!$V46)</f>
        <v>5</v>
      </c>
      <c r="AM46" s="94">
        <f>求节点(基础状态预期!$C$152:$C$190,基础状态预期!F$152:F$190,战法实力!$V46)</f>
        <v>16</v>
      </c>
      <c r="AN46" s="94">
        <f>求节点(基础状态预期!$C$152:$C$190,基础状态预期!G$152:G$190,战法实力!$V46)</f>
        <v>24</v>
      </c>
      <c r="AO46" s="94">
        <f>求节点(基础状态预期!$C$152:$C$190,基础状态预期!H$152:H$190,战法实力!$V46)</f>
        <v>0</v>
      </c>
      <c r="AQ46" s="94">
        <f>求节点(基础状态预期!$C$197:$C$235,基础状态预期!E$197:E$235,战法实力!$V46)</f>
        <v>5</v>
      </c>
      <c r="AR46" s="94">
        <f>求节点(基础状态预期!$C$197:$C$235,基础状态预期!F$197:F$235,战法实力!$V46)</f>
        <v>16</v>
      </c>
      <c r="AS46" s="94">
        <f>求节点(基础状态预期!$C$197:$C$235,基础状态预期!G$197:G$235,战法实力!$V46)</f>
        <v>24</v>
      </c>
      <c r="AT46" s="94">
        <f>求节点(基础状态预期!$C$197:$C$235,基础状态预期!H$197:H$235,战法实力!$V46)</f>
        <v>0</v>
      </c>
      <c r="AX46" s="94">
        <v>42</v>
      </c>
      <c r="AY46" s="94">
        <f>求节点(基础状态预期!$C$17:$C$55,基础状态预期!M$17:M$55,战法实力!$V46)</f>
        <v>22.226094870737775</v>
      </c>
      <c r="AZ46" s="94">
        <f>求节点(基础状态预期!$C$17:$C$55,基础状态预期!N$17:N$55,战法实力!$V46)</f>
        <v>14.247281165694526</v>
      </c>
      <c r="BA46" s="94">
        <f>求节点(基础状态预期!$C$17:$C$55,基础状态预期!O$17:O$55,战法实力!$V46)</f>
        <v>15</v>
      </c>
      <c r="BB46" s="94">
        <f>求节点(基础状态预期!$C$17:$C$55,基础状态预期!P$17:P$55,战法实力!$V46)</f>
        <v>0</v>
      </c>
      <c r="BD46" s="94">
        <v>42</v>
      </c>
      <c r="BE46" s="94">
        <f>求节点(基础状态预期!$C$62:$C$100,基础状态预期!M$62:M$100,战法实力!$V46)</f>
        <v>23.851854341134974</v>
      </c>
      <c r="BF46" s="94">
        <f>求节点(基础状态预期!$C$62:$C$100,基础状态预期!N$62:N$100,战法实力!$V46)</f>
        <v>15.711308624080198</v>
      </c>
      <c r="BG46" s="94">
        <f>求节点(基础状态预期!$C$62:$C$100,基础状态预期!O$62:O$100,战法实力!$V46)</f>
        <v>15</v>
      </c>
      <c r="BH46" s="94">
        <f>求节点(基础状态预期!$C$62:$C$100,基础状态预期!P$62:P$100,战法实力!$V46)</f>
        <v>0</v>
      </c>
      <c r="BJ46" s="94">
        <v>42</v>
      </c>
      <c r="BK46" s="94">
        <f>求节点(基础状态预期!$C$107:$C$145,基础状态预期!M$107:M$145,战法实力!$V46)</f>
        <v>26.126085897139408</v>
      </c>
      <c r="BL46" s="94">
        <f>求节点(基础状态预期!$C$107:$C$145,基础状态预期!N$107:N$145,战法实力!$V46)</f>
        <v>17.921662798025096</v>
      </c>
      <c r="BM46" s="94">
        <f>求节点(基础状态预期!$C$107:$C$145,基础状态预期!O$107:O$145,战法实力!$V46)</f>
        <v>15</v>
      </c>
      <c r="BN46" s="94">
        <f>求节点(基础状态预期!$C$107:$C$145,基础状态预期!P$107:P$145,战法实力!$V46)</f>
        <v>0</v>
      </c>
      <c r="BP46" s="94">
        <v>42</v>
      </c>
      <c r="BQ46" s="94">
        <f>求节点(基础状态预期!$C$152:$C$190,基础状态预期!M$152:M$190,战法实力!$V46)</f>
        <v>30.983779224880767</v>
      </c>
      <c r="BR46" s="94">
        <f>求节点(基础状态预期!$C$152:$C$190,基础状态预期!N$152:N$190,战法实力!$V46)</f>
        <v>22.737645549414786</v>
      </c>
      <c r="BS46" s="94">
        <f>求节点(基础状态预期!$C$152:$C$190,基础状态预期!O$152:O$190,战法实力!$V46)</f>
        <v>18.25348858604244</v>
      </c>
      <c r="BT46" s="94">
        <f>求节点(基础状态预期!$C$152:$C$190,基础状态预期!P$152:P$190,战法实力!$V46)</f>
        <v>0</v>
      </c>
      <c r="BV46" s="94">
        <v>42</v>
      </c>
      <c r="BW46" s="94">
        <f>求节点(基础状态预期!$C$197:$C$235,基础状态预期!M$197:M$235,战法实力!$V46)</f>
        <v>33.488446692545608</v>
      </c>
      <c r="BX46" s="94">
        <f>求节点(基础状态预期!$C$197:$C$235,基础状态预期!N$197:N$235,战法实力!$V46)</f>
        <v>25.397357415520844</v>
      </c>
      <c r="BY46" s="94">
        <f>求节点(基础状态预期!$C$197:$C$235,基础状态预期!O$197:O$235,战法实力!$V46)</f>
        <v>20.813700010106565</v>
      </c>
      <c r="BZ46" s="94">
        <f>求节点(基础状态预期!$C$197:$C$235,基础状态预期!P$197:P$235,战法实力!$V46)</f>
        <v>0</v>
      </c>
      <c r="CD46" s="94">
        <v>42</v>
      </c>
      <c r="CE46" s="94">
        <f>求节点($E$5:$E$39,F$5:F$39,AY46)*W46</f>
        <v>111130.47435368889</v>
      </c>
      <c r="CF46" s="94">
        <f>求节点($E$5:$E$39,G$5:G$39,AZ46)*X46</f>
        <v>455912.9973022248</v>
      </c>
      <c r="CG46" s="94">
        <f>求节点($E$5:$E$39,H$5:H$39,BA46)*Y46</f>
        <v>1442427.3598226965</v>
      </c>
      <c r="CH46" s="94">
        <f>求节点($E$5:$E$39,I$5:I$39,BB46)*Z46</f>
        <v>0</v>
      </c>
      <c r="CI46" s="94">
        <f t="shared" si="5"/>
        <v>2009470.8314786102</v>
      </c>
      <c r="CK46" s="94">
        <f>求节点($E$5:$E$39,F$5:F$39,BE46)*AB46</f>
        <v>119259.27170567488</v>
      </c>
      <c r="CL46" s="94">
        <f>求节点($E$5:$E$39,G$5:G$39,BF46)*AC46</f>
        <v>502761.87597056635</v>
      </c>
      <c r="CM46" s="94">
        <f>求节点($E$5:$E$39,H$5:H$39,BG46)*AD46</f>
        <v>1777329.0452279141</v>
      </c>
      <c r="CN46" s="94">
        <f>求节点($E$5:$E$39,I$5:I$39,BH46)*AE46</f>
        <v>0</v>
      </c>
      <c r="CO46" s="94">
        <f t="shared" si="6"/>
        <v>2399350.1929041552</v>
      </c>
      <c r="CQ46" s="94">
        <f>求节点($E$5:$E$39,F$5:F$39,BK46)*AG46</f>
        <v>130630.42948569704</v>
      </c>
      <c r="CR46" s="94">
        <f>求节点($E$5:$E$39,G$5:G$39,BL46)*AH46</f>
        <v>573493.20953680307</v>
      </c>
      <c r="CS46" s="94">
        <f>求节点($E$5:$E$39,H$5:H$39,BM46)*AI46</f>
        <v>2455013.7945992695</v>
      </c>
      <c r="CT46" s="94">
        <f>求节点($E$5:$E$39,I$5:I$39,BN46)*AJ46</f>
        <v>0</v>
      </c>
      <c r="CU46" s="94">
        <f t="shared" si="7"/>
        <v>3159137.4336217698</v>
      </c>
      <c r="CW46" s="94">
        <f>求节点($E$5:$E$39,F$5:F$39,BQ46)*AL46</f>
        <v>154918.89612440384</v>
      </c>
      <c r="CX46" s="94">
        <f>求节点($E$5:$E$39,G$5:G$39,BR46)*AM46</f>
        <v>727604.65758127312</v>
      </c>
      <c r="CY46" s="94">
        <f>求节点($E$5:$E$39,H$5:H$39,BS46)*AN46</f>
        <v>3504669.8085201485</v>
      </c>
      <c r="CZ46" s="94">
        <f>求节点($E$5:$E$39,I$5:I$39,BT46)*AO46</f>
        <v>0</v>
      </c>
      <c r="DA46" s="94">
        <f t="shared" si="8"/>
        <v>4387193.362225825</v>
      </c>
      <c r="DC46" s="94">
        <f>求节点($E$5:$E$39,F$5:F$39,BW46)*AQ46</f>
        <v>167442.23346272804</v>
      </c>
      <c r="DD46" s="94">
        <f>求节点($E$5:$E$39,G$5:G$39,BX46)*AR46</f>
        <v>812715.43729666702</v>
      </c>
      <c r="DE46" s="94">
        <f>求节点($E$5:$E$39,H$5:H$39,BY46)*AS46</f>
        <v>3996230.4019404603</v>
      </c>
      <c r="DF46" s="94">
        <f>求节点($E$5:$E$39,I$5:I$39,BZ46)*AT46</f>
        <v>0</v>
      </c>
      <c r="DG46" s="94">
        <f t="shared" si="9"/>
        <v>4976388.0726998551</v>
      </c>
    </row>
    <row r="47" spans="5:111" x14ac:dyDescent="0.15">
      <c r="L47" s="94">
        <v>43</v>
      </c>
      <c r="M47" s="94">
        <f t="shared" si="0"/>
        <v>2088471.6398392026</v>
      </c>
      <c r="N47" s="94">
        <f t="shared" si="1"/>
        <v>2505314.021059454</v>
      </c>
      <c r="O47" s="94">
        <f t="shared" si="2"/>
        <v>3300150.5926293745</v>
      </c>
      <c r="P47" s="94">
        <f t="shared" si="3"/>
        <v>4493279.6250303853</v>
      </c>
      <c r="Q47" s="94">
        <f t="shared" si="4"/>
        <v>5072574.5335654337</v>
      </c>
      <c r="V47" s="94">
        <v>43</v>
      </c>
      <c r="W47" s="94">
        <f>求节点(基础状态预期!$C$17:$C$55,基础状态预期!E$17:E$55,战法实力!$V47)</f>
        <v>5</v>
      </c>
      <c r="X47" s="94">
        <f>求节点(基础状态预期!$C$17:$C$55,基础状态预期!F$17:F$55,战法实力!$V47)</f>
        <v>16</v>
      </c>
      <c r="Y47" s="94">
        <f>求节点(基础状态预期!$C$17:$C$55,基础状态预期!G$17:G$55,战法实力!$V47)</f>
        <v>12.530341997783704</v>
      </c>
      <c r="Z47" s="94">
        <f>求节点(基础状态预期!$C$17:$C$55,基础状态预期!H$17:H$55,战法实力!$V47)</f>
        <v>0</v>
      </c>
      <c r="AB47" s="94">
        <f>求节点(基础状态预期!$C$62:$C$100,基础状态预期!E$62:E$100,战法实力!$V47)</f>
        <v>5</v>
      </c>
      <c r="AC47" s="94">
        <f>求节点(基础状态预期!$C$62:$C$100,基础状态预期!F$62:F$100,战法实力!$V47)</f>
        <v>16</v>
      </c>
      <c r="AD47" s="94">
        <f>求节点(基础状态预期!$C$62:$C$100,基础状态预期!G$62:G$100,战法实力!$V47)</f>
        <v>15.585422587355579</v>
      </c>
      <c r="AE47" s="94">
        <f>求节点(基础状态预期!$C$62:$C$100,基础状态预期!H$62:H$100,战法实力!$V47)</f>
        <v>0</v>
      </c>
      <c r="AG47" s="94">
        <f>求节点(基础状态预期!$C$107:$C$145,基础状态预期!E$107:E$145,战法实力!$V47)</f>
        <v>5</v>
      </c>
      <c r="AH47" s="94">
        <f>求节点(基础状态预期!$C$107:$C$145,基础状态预期!F$107:F$145,战法实力!$V47)</f>
        <v>16</v>
      </c>
      <c r="AI47" s="94">
        <f>求节点(基础状态预期!$C$107:$C$145,基础状态预期!G$107:G$145,战法实力!$V47)</f>
        <v>21.496579331350972</v>
      </c>
      <c r="AJ47" s="94">
        <f>求节点(基础状态预期!$C$107:$C$145,基础状态预期!H$107:H$145,战法实力!$V47)</f>
        <v>0</v>
      </c>
      <c r="AL47" s="94">
        <f>求节点(基础状态预期!$C$152:$C$190,基础状态预期!E$152:E$190,战法实力!$V47)</f>
        <v>5</v>
      </c>
      <c r="AM47" s="94">
        <f>求节点(基础状态预期!$C$152:$C$190,基础状态预期!F$152:F$190,战法实力!$V47)</f>
        <v>16</v>
      </c>
      <c r="AN47" s="94">
        <f>求节点(基础状态预期!$C$152:$C$190,基础状态预期!G$152:G$190,战法实力!$V47)</f>
        <v>24</v>
      </c>
      <c r="AO47" s="94">
        <f>求节点(基础状态预期!$C$152:$C$190,基础状态预期!H$152:H$190,战法实力!$V47)</f>
        <v>0</v>
      </c>
      <c r="AQ47" s="94">
        <f>求节点(基础状态预期!$C$197:$C$235,基础状态预期!E$197:E$235,战法实力!$V47)</f>
        <v>5</v>
      </c>
      <c r="AR47" s="94">
        <f>求节点(基础状态预期!$C$197:$C$235,基础状态预期!F$197:F$235,战法实力!$V47)</f>
        <v>16</v>
      </c>
      <c r="AS47" s="94">
        <f>求节点(基础状态预期!$C$197:$C$235,基础状态预期!G$197:G$235,战法实力!$V47)</f>
        <v>24</v>
      </c>
      <c r="AT47" s="94">
        <f>求节点(基础状态预期!$C$197:$C$235,基础状态预期!H$197:H$235,战法实力!$V47)</f>
        <v>0</v>
      </c>
      <c r="AX47" s="94">
        <v>43</v>
      </c>
      <c r="AY47" s="94">
        <f>求节点(基础状态预期!$C$17:$C$55,基础状态预期!M$17:M$55,战法实力!$V47)</f>
        <v>22.643005790134421</v>
      </c>
      <c r="AZ47" s="94">
        <f>求节点(基础状态预期!$C$17:$C$55,基础状态预期!N$17:N$55,战法实力!$V47)</f>
        <v>14.737986598577683</v>
      </c>
      <c r="BA47" s="94">
        <f>求节点(基础状态预期!$C$17:$C$55,基础状态预期!O$17:O$55,战法实力!$V47)</f>
        <v>15</v>
      </c>
      <c r="BB47" s="94">
        <f>求节点(基础状态预期!$C$17:$C$55,基础状态预期!P$17:P$55,战法实力!$V47)</f>
        <v>0</v>
      </c>
      <c r="BD47" s="94">
        <v>43</v>
      </c>
      <c r="BE47" s="94">
        <f>求节点(基础状态预期!$C$62:$C$100,基础状态预期!M$62:M$100,战法实力!$V47)</f>
        <v>24.349903420147161</v>
      </c>
      <c r="BF47" s="94">
        <f>求节点(基础状态预期!$C$62:$C$100,基础状态预期!N$62:N$100,战法实力!$V47)</f>
        <v>16.041056046126521</v>
      </c>
      <c r="BG47" s="94">
        <f>求节点(基础状态预期!$C$62:$C$100,基础状态预期!O$62:O$100,战法实力!$V47)</f>
        <v>15</v>
      </c>
      <c r="BH47" s="94">
        <f>求节点(基础状态预期!$C$62:$C$100,基础状态预期!P$62:P$100,战法实力!$V47)</f>
        <v>0</v>
      </c>
      <c r="BJ47" s="94">
        <v>43</v>
      </c>
      <c r="BK47" s="94">
        <f>求节点(基础状态预期!$C$107:$C$145,基础状态预期!M$107:M$145,战法实力!$V47)</f>
        <v>26.480498968885119</v>
      </c>
      <c r="BL47" s="94">
        <f>求节点(基础状态预期!$C$107:$C$145,基础状态预期!N$107:N$145,战法实力!$V47)</f>
        <v>18.379955563213517</v>
      </c>
      <c r="BM47" s="94">
        <f>求节点(基础状态预期!$C$107:$C$145,基础状态预期!O$107:O$145,战法实力!$V47)</f>
        <v>15</v>
      </c>
      <c r="BN47" s="94">
        <f>求节点(基础状态预期!$C$107:$C$145,基础状态预期!P$107:P$145,战法实力!$V47)</f>
        <v>0</v>
      </c>
      <c r="BP47" s="94">
        <v>43</v>
      </c>
      <c r="BQ47" s="94">
        <f>求节点(基础状态预期!$C$152:$C$190,基础状态预期!M$152:M$190,战法实力!$V47)</f>
        <v>31.328582951634189</v>
      </c>
      <c r="BR47" s="94">
        <f>求节点(基础状态预期!$C$152:$C$190,基础状态预期!N$152:N$190,战法实力!$V47)</f>
        <v>23.179736878117779</v>
      </c>
      <c r="BS47" s="94">
        <f>求节点(基础状态预期!$C$152:$C$190,基础状态预期!O$152:O$190,战法实力!$V47)</f>
        <v>18.723360052981487</v>
      </c>
      <c r="BT47" s="94">
        <f>求节点(基础状态预期!$C$152:$C$190,基础状态预期!P$152:P$190,战法实力!$V47)</f>
        <v>0</v>
      </c>
      <c r="BV47" s="94">
        <v>43</v>
      </c>
      <c r="BW47" s="94">
        <f>求节点(基础状态预期!$C$197:$C$235,基础状态预期!M$197:M$235,战法实力!$V47)</f>
        <v>33.884287098655527</v>
      </c>
      <c r="BX47" s="94">
        <f>求节点(基础状态预期!$C$197:$C$235,基础状态预期!N$197:N$235,战法实力!$V47)</f>
        <v>25.841018150642554</v>
      </c>
      <c r="BY47" s="94">
        <f>求节点(基础状态预期!$C$197:$C$235,基础状态预期!O$197:O$235,战法实力!$V47)</f>
        <v>21.230419360685389</v>
      </c>
      <c r="BZ47" s="94">
        <f>求节点(基础状态预期!$C$197:$C$235,基础状态预期!P$197:P$235,战法实力!$V47)</f>
        <v>0</v>
      </c>
      <c r="CD47" s="94">
        <v>43</v>
      </c>
      <c r="CE47" s="94">
        <f>求节点($E$5:$E$39,F$5:F$39,AY47)*W47</f>
        <v>113215.0289506721</v>
      </c>
      <c r="CF47" s="94">
        <f>求节点($E$5:$E$39,G$5:G$39,AZ47)*X47</f>
        <v>471615.57115448586</v>
      </c>
      <c r="CG47" s="94">
        <f>求节点($E$5:$E$39,H$5:H$39,BA47)*Y47</f>
        <v>1503641.0397340446</v>
      </c>
      <c r="CH47" s="94">
        <f>求节点($E$5:$E$39,I$5:I$39,BB47)*Z47</f>
        <v>0</v>
      </c>
      <c r="CI47" s="94">
        <f t="shared" si="5"/>
        <v>2088471.6398392026</v>
      </c>
      <c r="CK47" s="94">
        <f>求节点($E$5:$E$39,F$5:F$39,BE47)*AB47</f>
        <v>121749.51710073581</v>
      </c>
      <c r="CL47" s="94">
        <f>求节点($E$5:$E$39,G$5:G$39,BF47)*AC47</f>
        <v>513313.79347604868</v>
      </c>
      <c r="CM47" s="94">
        <f>求节点($E$5:$E$39,H$5:H$39,BG47)*AD47</f>
        <v>1870250.7104826695</v>
      </c>
      <c r="CN47" s="94">
        <f>求节点($E$5:$E$39,I$5:I$39,BH47)*AE47</f>
        <v>0</v>
      </c>
      <c r="CO47" s="94">
        <f t="shared" si="6"/>
        <v>2505314.021059454</v>
      </c>
      <c r="CQ47" s="94">
        <f>求节点($E$5:$E$39,F$5:F$39,BK47)*AG47</f>
        <v>132402.49484442559</v>
      </c>
      <c r="CR47" s="94">
        <f>求节点($E$5:$E$39,G$5:G$39,BL47)*AH47</f>
        <v>588158.57802283252</v>
      </c>
      <c r="CS47" s="94">
        <f>求节点($E$5:$E$39,H$5:H$39,BM47)*AI47</f>
        <v>2579589.5197621165</v>
      </c>
      <c r="CT47" s="94">
        <f>求节点($E$5:$E$39,I$5:I$39,BN47)*AJ47</f>
        <v>0</v>
      </c>
      <c r="CU47" s="94">
        <f t="shared" si="7"/>
        <v>3300150.5926293745</v>
      </c>
      <c r="CW47" s="94">
        <f>求节点($E$5:$E$39,F$5:F$39,BQ47)*AL47</f>
        <v>156642.91475817095</v>
      </c>
      <c r="CX47" s="94">
        <f>求节点($E$5:$E$39,G$5:G$39,BR47)*AM47</f>
        <v>741751.58009976894</v>
      </c>
      <c r="CY47" s="94">
        <f>求节点($E$5:$E$39,H$5:H$39,BS47)*AN47</f>
        <v>3594885.1301724454</v>
      </c>
      <c r="CZ47" s="94">
        <f>求节点($E$5:$E$39,I$5:I$39,BT47)*AO47</f>
        <v>0</v>
      </c>
      <c r="DA47" s="94">
        <f t="shared" si="8"/>
        <v>4493279.6250303853</v>
      </c>
      <c r="DC47" s="94">
        <f>求节点($E$5:$E$39,F$5:F$39,BW47)*AQ47</f>
        <v>169421.43549327765</v>
      </c>
      <c r="DD47" s="94">
        <f>求节点($E$5:$E$39,G$5:G$39,BX47)*AR47</f>
        <v>826912.58082056174</v>
      </c>
      <c r="DE47" s="94">
        <f>求节点($E$5:$E$39,H$5:H$39,BY47)*AS47</f>
        <v>4076240.5172515945</v>
      </c>
      <c r="DF47" s="94">
        <f>求节点($E$5:$E$39,I$5:I$39,BZ47)*AT47</f>
        <v>0</v>
      </c>
      <c r="DG47" s="94">
        <f t="shared" si="9"/>
        <v>5072574.5335654337</v>
      </c>
    </row>
    <row r="48" spans="5:111" x14ac:dyDescent="0.15">
      <c r="L48" s="94">
        <v>44</v>
      </c>
      <c r="M48" s="94">
        <f t="shared" si="0"/>
        <v>2172524.0829546354</v>
      </c>
      <c r="N48" s="94">
        <f t="shared" si="1"/>
        <v>2628708.9477131451</v>
      </c>
      <c r="O48" s="94">
        <f t="shared" si="2"/>
        <v>3420107.6275817775</v>
      </c>
      <c r="P48" s="94">
        <f t="shared" si="3"/>
        <v>4590324.809545638</v>
      </c>
      <c r="Q48" s="94">
        <f t="shared" si="4"/>
        <v>5169004.3003455941</v>
      </c>
      <c r="V48" s="94">
        <v>44</v>
      </c>
      <c r="W48" s="94">
        <f>求节点(基础状态预期!$C$17:$C$55,基础状态预期!E$17:E$55,战法实力!$V48)</f>
        <v>5</v>
      </c>
      <c r="X48" s="94">
        <f>求节点(基础状态预期!$C$17:$C$55,基础状态预期!F$17:F$55,战法实力!$V48)</f>
        <v>16</v>
      </c>
      <c r="Y48" s="94">
        <f>求节点(基础状态预期!$C$17:$C$55,基础状态预期!G$17:G$55,战法实力!$V48)</f>
        <v>13.08478093025003</v>
      </c>
      <c r="Z48" s="94">
        <f>求节点(基础状态预期!$C$17:$C$55,基础状态预期!H$17:H$55,战法实力!$V48)</f>
        <v>0</v>
      </c>
      <c r="AB48" s="94">
        <f>求节点(基础状态预期!$C$62:$C$100,基础状态预期!E$62:E$100,战法实力!$V48)</f>
        <v>5</v>
      </c>
      <c r="AC48" s="94">
        <f>求节点(基础状态预期!$C$62:$C$100,基础状态预期!F$62:F$100,战法实力!$V48)</f>
        <v>16</v>
      </c>
      <c r="AD48" s="94">
        <f>求节点(基础状态预期!$C$62:$C$100,基础状态预期!G$62:G$100,战法实力!$V48)</f>
        <v>16.49398603168671</v>
      </c>
      <c r="AE48" s="94">
        <f>求节点(基础状态预期!$C$62:$C$100,基础状态预期!H$62:H$100,战法实力!$V48)</f>
        <v>0</v>
      </c>
      <c r="AG48" s="94">
        <f>求节点(基础状态预期!$C$107:$C$145,基础状态预期!E$107:E$145,战法实力!$V48)</f>
        <v>5</v>
      </c>
      <c r="AH48" s="94">
        <f>求节点(基础状态预期!$C$107:$C$145,基础状态预期!F$107:F$145,战法实力!$V48)</f>
        <v>16</v>
      </c>
      <c r="AI48" s="94">
        <f>求节点(基础状态预期!$C$107:$C$145,基础状态预期!G$107:G$145,战法实力!$V48)</f>
        <v>22.180601852078333</v>
      </c>
      <c r="AJ48" s="94">
        <f>求节点(基础状态预期!$C$107:$C$145,基础状态预期!H$107:H$145,战法实力!$V48)</f>
        <v>0</v>
      </c>
      <c r="AL48" s="94">
        <f>求节点(基础状态预期!$C$152:$C$190,基础状态预期!E$152:E$190,战法实力!$V48)</f>
        <v>5</v>
      </c>
      <c r="AM48" s="94">
        <f>求节点(基础状态预期!$C$152:$C$190,基础状态预期!F$152:F$190,战法实力!$V48)</f>
        <v>16</v>
      </c>
      <c r="AN48" s="94">
        <f>求节点(基础状态预期!$C$152:$C$190,基础状态预期!G$152:G$190,战法实力!$V48)</f>
        <v>24</v>
      </c>
      <c r="AO48" s="94">
        <f>求节点(基础状态预期!$C$152:$C$190,基础状态预期!H$152:H$190,战法实力!$V48)</f>
        <v>0</v>
      </c>
      <c r="AQ48" s="94">
        <f>求节点(基础状态预期!$C$197:$C$235,基础状态预期!E$197:E$235,战法实力!$V48)</f>
        <v>5</v>
      </c>
      <c r="AR48" s="94">
        <f>求节点(基础状态预期!$C$197:$C$235,基础状态预期!F$197:F$235,战法实力!$V48)</f>
        <v>16</v>
      </c>
      <c r="AS48" s="94">
        <f>求节点(基础状态预期!$C$197:$C$235,基础状态预期!G$197:G$235,战法实力!$V48)</f>
        <v>24</v>
      </c>
      <c r="AT48" s="94">
        <f>求节点(基础状态预期!$C$197:$C$235,基础状态预期!H$197:H$235,战法实力!$V48)</f>
        <v>0</v>
      </c>
      <c r="AX48" s="94">
        <v>44</v>
      </c>
      <c r="AY48" s="94">
        <f>求节点(基础状态预期!$C$17:$C$55,基础状态预期!M$17:M$55,战法实力!$V48)</f>
        <v>23.063941086092608</v>
      </c>
      <c r="AZ48" s="94">
        <f>求节点(基础状态预期!$C$17:$C$55,基础状态预期!N$17:N$55,战法实力!$V48)</f>
        <v>15.21970830919277</v>
      </c>
      <c r="BA48" s="94">
        <f>求节点(基础状态预期!$C$17:$C$55,基础状态预期!O$17:O$55,战法实力!$V48)</f>
        <v>15</v>
      </c>
      <c r="BB48" s="94">
        <f>求节点(基础状态预期!$C$17:$C$55,基础状态预期!P$17:P$55,战法实力!$V48)</f>
        <v>0</v>
      </c>
      <c r="BD48" s="94">
        <v>44</v>
      </c>
      <c r="BE48" s="94">
        <f>求节点(基础状态预期!$C$62:$C$100,基础状态预期!M$62:M$100,战法实力!$V48)</f>
        <v>24.789860240687169</v>
      </c>
      <c r="BF48" s="94">
        <f>求节点(基础状态预期!$C$62:$C$100,基础状态预期!N$62:N$100,战法实力!$V48)</f>
        <v>16.42129133460325</v>
      </c>
      <c r="BG48" s="94">
        <f>求节点(基础状态预期!$C$62:$C$100,基础状态预期!O$62:O$100,战法实力!$V48)</f>
        <v>15</v>
      </c>
      <c r="BH48" s="94">
        <f>求节点(基础状态预期!$C$62:$C$100,基础状态预期!P$62:P$100,战法实力!$V48)</f>
        <v>0</v>
      </c>
      <c r="BJ48" s="94">
        <v>44</v>
      </c>
      <c r="BK48" s="94">
        <f>求节点(基础状态预期!$C$107:$C$145,基础状态预期!M$107:M$145,战法实力!$V48)</f>
        <v>26.8852886709454</v>
      </c>
      <c r="BL48" s="94">
        <f>求节点(基础状态预期!$C$107:$C$145,基础状态预期!N$107:N$145,战法实力!$V48)</f>
        <v>18.815904476089628</v>
      </c>
      <c r="BM48" s="94">
        <f>求节点(基础状态预期!$C$107:$C$145,基础状态预期!O$107:O$145,战法实力!$V48)</f>
        <v>15.123418758476625</v>
      </c>
      <c r="BN48" s="94">
        <f>求节点(基础状态预期!$C$107:$C$145,基础状态预期!P$107:P$145,战法实力!$V48)</f>
        <v>0</v>
      </c>
      <c r="BP48" s="94">
        <v>44</v>
      </c>
      <c r="BQ48" s="94">
        <f>求节点(基础状态预期!$C$152:$C$190,基础状态预期!M$152:M$190,战法实力!$V48)</f>
        <v>31.774328296299348</v>
      </c>
      <c r="BR48" s="94">
        <f>求节点(基础状态预期!$C$152:$C$190,基础状态预期!N$152:N$190,战法实力!$V48)</f>
        <v>23.627060717744488</v>
      </c>
      <c r="BS48" s="94">
        <f>求节点(基础状态预期!$C$152:$C$190,基础状态预期!O$152:O$190,战法实力!$V48)</f>
        <v>19.142641797376655</v>
      </c>
      <c r="BT48" s="94">
        <f>求节点(基础状态预期!$C$152:$C$190,基础状态预期!P$152:P$190,战法实力!$V48)</f>
        <v>0</v>
      </c>
      <c r="BV48" s="94">
        <v>44</v>
      </c>
      <c r="BW48" s="94">
        <f>求节点(基础状态预期!$C$197:$C$235,基础状态预期!M$197:M$235,战法实力!$V48)</f>
        <v>34.087397517209155</v>
      </c>
      <c r="BX48" s="94">
        <f>求节点(基础状态预期!$C$197:$C$235,基础状态预期!N$197:N$235,战法实力!$V48)</f>
        <v>26.243949800504851</v>
      </c>
      <c r="BY48" s="94">
        <f>求节点(基础状态预期!$C$197:$C$235,基础状态预期!O$197:O$235,战法实力!$V48)</f>
        <v>21.660213120538504</v>
      </c>
      <c r="BZ48" s="94">
        <f>求节点(基础状态预期!$C$197:$C$235,基础状态预期!P$197:P$235,战法实力!$V48)</f>
        <v>0</v>
      </c>
      <c r="CD48" s="94">
        <v>44</v>
      </c>
      <c r="CE48" s="94">
        <f>求节点($E$5:$E$39,F$5:F$39,AY48)*W48</f>
        <v>115319.70543046304</v>
      </c>
      <c r="CF48" s="94">
        <f>求节点($E$5:$E$39,G$5:G$39,AZ48)*X48</f>
        <v>487030.66589416866</v>
      </c>
      <c r="CG48" s="94">
        <f>求节点($E$5:$E$39,H$5:H$39,BA48)*Y48</f>
        <v>1570173.7116300035</v>
      </c>
      <c r="CH48" s="94">
        <f>求节点($E$5:$E$39,I$5:I$39,BB48)*Z48</f>
        <v>0</v>
      </c>
      <c r="CI48" s="94">
        <f t="shared" si="5"/>
        <v>2172524.0829546354</v>
      </c>
      <c r="CK48" s="94">
        <f>求节点($E$5:$E$39,F$5:F$39,BE48)*AB48</f>
        <v>123949.30120343584</v>
      </c>
      <c r="CL48" s="94">
        <f>求节点($E$5:$E$39,G$5:G$39,BF48)*AC48</f>
        <v>525481.32270730403</v>
      </c>
      <c r="CM48" s="94">
        <f>求节点($E$5:$E$39,H$5:H$39,BG48)*AD48</f>
        <v>1979278.3238024053</v>
      </c>
      <c r="CN48" s="94">
        <f>求节点($E$5:$E$39,I$5:I$39,BH48)*AE48</f>
        <v>0</v>
      </c>
      <c r="CO48" s="94">
        <f t="shared" si="6"/>
        <v>2628708.9477131451</v>
      </c>
      <c r="CQ48" s="94">
        <f>求节点($E$5:$E$39,F$5:F$39,BK48)*AG48</f>
        <v>134426.443354727</v>
      </c>
      <c r="CR48" s="94">
        <f>求节点($E$5:$E$39,G$5:G$39,BL48)*AH48</f>
        <v>602108.94323486811</v>
      </c>
      <c r="CS48" s="94">
        <f>求节点($E$5:$E$39,H$5:H$39,BM48)*AI48</f>
        <v>2683572.2409921824</v>
      </c>
      <c r="CT48" s="94">
        <f>求节点($E$5:$E$39,I$5:I$39,BN48)*AJ48</f>
        <v>0</v>
      </c>
      <c r="CU48" s="94">
        <f t="shared" si="7"/>
        <v>3420107.6275817775</v>
      </c>
      <c r="CW48" s="94">
        <f>求节点($E$5:$E$39,F$5:F$39,BQ48)*AL48</f>
        <v>158871.64148149674</v>
      </c>
      <c r="CX48" s="94">
        <f>求节点($E$5:$E$39,G$5:G$39,BR48)*AM48</f>
        <v>756065.94296782359</v>
      </c>
      <c r="CY48" s="94">
        <f>求节点($E$5:$E$39,H$5:H$39,BS48)*AN48</f>
        <v>3675387.2250963179</v>
      </c>
      <c r="CZ48" s="94">
        <f>求节点($E$5:$E$39,I$5:I$39,BT48)*AO48</f>
        <v>0</v>
      </c>
      <c r="DA48" s="94">
        <f t="shared" si="8"/>
        <v>4590324.809545638</v>
      </c>
      <c r="DC48" s="94">
        <f>求节点($E$5:$E$39,F$5:F$39,BW48)*AQ48</f>
        <v>170436.98758604575</v>
      </c>
      <c r="DD48" s="94">
        <f>求节点($E$5:$E$39,G$5:G$39,BX48)*AR48</f>
        <v>839806.39361615526</v>
      </c>
      <c r="DE48" s="94">
        <f>求节点($E$5:$E$39,H$5:H$39,BY48)*AS48</f>
        <v>4158760.9191433927</v>
      </c>
      <c r="DF48" s="94">
        <f>求节点($E$5:$E$39,I$5:I$39,BZ48)*AT48</f>
        <v>0</v>
      </c>
      <c r="DG48" s="94">
        <f t="shared" si="9"/>
        <v>5169004.3003455941</v>
      </c>
    </row>
    <row r="49" spans="12:111" x14ac:dyDescent="0.15">
      <c r="L49" s="94">
        <v>45</v>
      </c>
      <c r="M49" s="94">
        <f t="shared" si="0"/>
        <v>2315221.4949296727</v>
      </c>
      <c r="N49" s="94">
        <f t="shared" si="1"/>
        <v>2772190.4401624231</v>
      </c>
      <c r="O49" s="94">
        <f t="shared" si="2"/>
        <v>3521259.0230615404</v>
      </c>
      <c r="P49" s="94">
        <f t="shared" si="3"/>
        <v>4687369.9940608907</v>
      </c>
      <c r="Q49" s="94">
        <f t="shared" si="4"/>
        <v>5265434.0671257526</v>
      </c>
      <c r="V49" s="94">
        <v>45</v>
      </c>
      <c r="W49" s="94">
        <f>求节点(基础状态预期!$C$17:$C$55,基础状态预期!E$17:E$55,战法实力!$V49)</f>
        <v>5</v>
      </c>
      <c r="X49" s="94">
        <f>求节点(基础状态预期!$C$17:$C$55,基础状态预期!F$17:F$55,战法实力!$V49)</f>
        <v>16</v>
      </c>
      <c r="Y49" s="94">
        <f>求节点(基础状态预期!$C$17:$C$55,基础状态预期!G$17:G$55,战法实力!$V49)</f>
        <v>14.153792759148718</v>
      </c>
      <c r="Z49" s="94">
        <f>求节点(基础状态预期!$C$17:$C$55,基础状态预期!H$17:H$55,战法实力!$V49)</f>
        <v>0</v>
      </c>
      <c r="AB49" s="94">
        <f>求节点(基础状态预期!$C$62:$C$100,基础状态预期!E$62:E$100,战法实力!$V49)</f>
        <v>5</v>
      </c>
      <c r="AC49" s="94">
        <f>求节点(基础状态预期!$C$62:$C$100,基础状态预期!F$62:F$100,战法实力!$V49)</f>
        <v>16</v>
      </c>
      <c r="AD49" s="94">
        <f>求节点(基础状态预期!$C$62:$C$100,基础状态预期!G$62:G$100,战法实力!$V49)</f>
        <v>17.557212316848638</v>
      </c>
      <c r="AE49" s="94">
        <f>求节点(基础状态预期!$C$62:$C$100,基础状态预期!H$62:H$100,战法实力!$V49)</f>
        <v>0</v>
      </c>
      <c r="AG49" s="94">
        <f>求节点(基础状态预期!$C$107:$C$145,基础状态预期!E$107:E$145,战法实力!$V49)</f>
        <v>5</v>
      </c>
      <c r="AH49" s="94">
        <f>求节点(基础状态预期!$C$107:$C$145,基础状态预期!F$107:F$145,战法实力!$V49)</f>
        <v>16</v>
      </c>
      <c r="AI49" s="94">
        <f>求节点(基础状态预期!$C$107:$C$145,基础状态预期!G$107:G$145,战法实力!$V49)</f>
        <v>22.531237257814286</v>
      </c>
      <c r="AJ49" s="94">
        <f>求节点(基础状态预期!$C$107:$C$145,基础状态预期!H$107:H$145,战法实力!$V49)</f>
        <v>0</v>
      </c>
      <c r="AL49" s="94">
        <f>求节点(基础状态预期!$C$152:$C$190,基础状态预期!E$152:E$190,战法实力!$V49)</f>
        <v>5</v>
      </c>
      <c r="AM49" s="94">
        <f>求节点(基础状态预期!$C$152:$C$190,基础状态预期!F$152:F$190,战法实力!$V49)</f>
        <v>16</v>
      </c>
      <c r="AN49" s="94">
        <f>求节点(基础状态预期!$C$152:$C$190,基础状态预期!G$152:G$190,战法实力!$V49)</f>
        <v>24</v>
      </c>
      <c r="AO49" s="94">
        <f>求节点(基础状态预期!$C$152:$C$190,基础状态预期!H$152:H$190,战法实力!$V49)</f>
        <v>0</v>
      </c>
      <c r="AQ49" s="94">
        <f>求节点(基础状态预期!$C$197:$C$235,基础状态预期!E$197:E$235,战法实力!$V49)</f>
        <v>5</v>
      </c>
      <c r="AR49" s="94">
        <f>求节点(基础状态预期!$C$197:$C$235,基础状态预期!F$197:F$235,战法实力!$V49)</f>
        <v>16</v>
      </c>
      <c r="AS49" s="94">
        <f>求节点(基础状态预期!$C$197:$C$235,基础状态预期!G$197:G$235,战法实力!$V49)</f>
        <v>24</v>
      </c>
      <c r="AT49" s="94">
        <f>求节点(基础状态预期!$C$197:$C$235,基础状态预期!H$197:H$235,战法实力!$V49)</f>
        <v>0</v>
      </c>
      <c r="AX49" s="94">
        <v>45</v>
      </c>
      <c r="AY49" s="94">
        <f>求节点(基础状态预期!$C$17:$C$55,基础状态预期!M$17:M$55,战法实力!$V49)</f>
        <v>23.531595800533079</v>
      </c>
      <c r="AZ49" s="94">
        <f>求节点(基础状态预期!$C$17:$C$55,基础状态预期!N$17:N$55,战法实力!$V49)</f>
        <v>15.597137025911286</v>
      </c>
      <c r="BA49" s="94">
        <f>求节点(基础状态预期!$C$17:$C$55,基础状态预期!O$17:O$55,战法实力!$V49)</f>
        <v>15</v>
      </c>
      <c r="BB49" s="94">
        <f>求节点(基础状态预期!$C$17:$C$55,基础状态预期!P$17:P$55,战法实力!$V49)</f>
        <v>0</v>
      </c>
      <c r="BD49" s="94">
        <v>45</v>
      </c>
      <c r="BE49" s="94">
        <f>求节点(基础状态预期!$C$62:$C$100,基础状态预期!M$62:M$100,战法实力!$V49)</f>
        <v>25.162874982268512</v>
      </c>
      <c r="BF49" s="94">
        <f>求节点(基础状态预期!$C$62:$C$100,基础状态预期!N$62:N$100,战法实力!$V49)</f>
        <v>16.859705850913883</v>
      </c>
      <c r="BG49" s="94">
        <f>求节点(基础状态预期!$C$62:$C$100,基础状态预期!O$62:O$100,战法实力!$V49)</f>
        <v>15</v>
      </c>
      <c r="BH49" s="94">
        <f>求节点(基础状态预期!$C$62:$C$100,基础状态预期!P$62:P$100,战法实力!$V49)</f>
        <v>0</v>
      </c>
      <c r="BJ49" s="94">
        <v>45</v>
      </c>
      <c r="BK49" s="94">
        <f>求节点(基础状态预期!$C$107:$C$145,基础状态预期!M$107:M$145,战法实力!$V49)</f>
        <v>27.337507108509271</v>
      </c>
      <c r="BL49" s="94">
        <f>求节点(基础状态预期!$C$107:$C$145,基础状态预期!N$107:N$145,战法实力!$V49)</f>
        <v>19.230817034314093</v>
      </c>
      <c r="BM49" s="94">
        <f>求节点(基础状态预期!$C$107:$C$145,基础状态预期!O$107:O$145,战法实力!$V49)</f>
        <v>15.363034166380134</v>
      </c>
      <c r="BN49" s="94">
        <f>求节点(基础状态预期!$C$107:$C$145,基础状态预期!P$107:P$145,战法实力!$V49)</f>
        <v>0</v>
      </c>
      <c r="BP49" s="94">
        <v>45</v>
      </c>
      <c r="BQ49" s="94">
        <f>求节点(基础状态预期!$C$152:$C$190,基础状态预期!M$152:M$190,战法实力!$V49)</f>
        <v>32.220073640964507</v>
      </c>
      <c r="BR49" s="94">
        <f>求节点(基础状态预期!$C$152:$C$190,基础状态预期!N$152:N$190,战法实力!$V49)</f>
        <v>24.074384557371197</v>
      </c>
      <c r="BS49" s="94">
        <f>求节点(基础状态预期!$C$152:$C$190,基础状态预期!O$152:O$190,战法实力!$V49)</f>
        <v>19.561923541771822</v>
      </c>
      <c r="BT49" s="94">
        <f>求节点(基础状态预期!$C$152:$C$190,基础状态预期!P$152:P$190,战法实力!$V49)</f>
        <v>0</v>
      </c>
      <c r="BV49" s="94">
        <v>45</v>
      </c>
      <c r="BW49" s="94">
        <f>求节点(基础状态预期!$C$197:$C$235,基础状态预期!M$197:M$235,战法实力!$V49)</f>
        <v>34.290507935762776</v>
      </c>
      <c r="BX49" s="94">
        <f>求节点(基础状态预期!$C$197:$C$235,基础状态预期!N$197:N$235,战法实力!$V49)</f>
        <v>26.646881450367143</v>
      </c>
      <c r="BY49" s="94">
        <f>求节点(基础状态预期!$C$197:$C$235,基础状态预期!O$197:O$235,战法实力!$V49)</f>
        <v>22.09000688039162</v>
      </c>
      <c r="BZ49" s="94">
        <f>求节点(基础状态预期!$C$197:$C$235,基础状态预期!P$197:P$235,战法实力!$V49)</f>
        <v>0</v>
      </c>
      <c r="CD49" s="94">
        <v>45</v>
      </c>
      <c r="CE49" s="94">
        <f>求节点($E$5:$E$39,F$5:F$39,AY49)*W49</f>
        <v>117657.97900266539</v>
      </c>
      <c r="CF49" s="94">
        <f>求节点($E$5:$E$39,G$5:G$39,AZ49)*X49</f>
        <v>499108.38482916116</v>
      </c>
      <c r="CG49" s="94">
        <f>求节点($E$5:$E$39,H$5:H$39,BA49)*Y49</f>
        <v>1698455.1310978462</v>
      </c>
      <c r="CH49" s="94">
        <f>求节点($E$5:$E$39,I$5:I$39,BB49)*Z49</f>
        <v>0</v>
      </c>
      <c r="CI49" s="94">
        <f t="shared" si="5"/>
        <v>2315221.4949296727</v>
      </c>
      <c r="CK49" s="94">
        <f>求节点($E$5:$E$39,F$5:F$39,BE49)*AB49</f>
        <v>125814.37491134257</v>
      </c>
      <c r="CL49" s="94">
        <f>求节点($E$5:$E$39,G$5:G$39,BF49)*AC49</f>
        <v>539510.58722924429</v>
      </c>
      <c r="CM49" s="94">
        <f>求节点($E$5:$E$39,H$5:H$39,BG49)*AD49</f>
        <v>2106865.4780218364</v>
      </c>
      <c r="CN49" s="94">
        <f>求节点($E$5:$E$39,I$5:I$39,BH49)*AE49</f>
        <v>0</v>
      </c>
      <c r="CO49" s="94">
        <f t="shared" si="6"/>
        <v>2772190.4401624231</v>
      </c>
      <c r="CQ49" s="94">
        <f>求节点($E$5:$E$39,F$5:F$39,BK49)*AG49</f>
        <v>136687.53554254636</v>
      </c>
      <c r="CR49" s="94">
        <f>求节点($E$5:$E$39,G$5:G$39,BL49)*AH49</f>
        <v>615386.14509805094</v>
      </c>
      <c r="CS49" s="94">
        <f>求节点($E$5:$E$39,H$5:H$39,BM49)*AI49</f>
        <v>2769185.3424209431</v>
      </c>
      <c r="CT49" s="94">
        <f>求节点($E$5:$E$39,I$5:I$39,BN49)*AJ49</f>
        <v>0</v>
      </c>
      <c r="CU49" s="94">
        <f t="shared" si="7"/>
        <v>3521259.0230615404</v>
      </c>
      <c r="CW49" s="94">
        <f>求节点($E$5:$E$39,F$5:F$39,BQ49)*AL49</f>
        <v>161100.36820482253</v>
      </c>
      <c r="CX49" s="94">
        <f>求节点($E$5:$E$39,G$5:G$39,BR49)*AM49</f>
        <v>770380.30583587824</v>
      </c>
      <c r="CY49" s="94">
        <f>求节点($E$5:$E$39,H$5:H$39,BS49)*AN49</f>
        <v>3755889.32002019</v>
      </c>
      <c r="CZ49" s="94">
        <f>求节点($E$5:$E$39,I$5:I$39,BT49)*AO49</f>
        <v>0</v>
      </c>
      <c r="DA49" s="94">
        <f t="shared" si="8"/>
        <v>4687369.9940608907</v>
      </c>
      <c r="DC49" s="94">
        <f>求节点($E$5:$E$39,F$5:F$39,BW49)*AQ49</f>
        <v>171452.53967881389</v>
      </c>
      <c r="DD49" s="94">
        <f>求节点($E$5:$E$39,G$5:G$39,BX49)*AR49</f>
        <v>852700.20641174854</v>
      </c>
      <c r="DE49" s="94">
        <f>求节点($E$5:$E$39,H$5:H$39,BY49)*AS49</f>
        <v>4241281.3210351905</v>
      </c>
      <c r="DF49" s="94">
        <f>求节点($E$5:$E$39,I$5:I$39,BZ49)*AT49</f>
        <v>0</v>
      </c>
      <c r="DG49" s="94">
        <f t="shared" si="9"/>
        <v>5265434.0671257526</v>
      </c>
    </row>
    <row r="50" spans="12:111" x14ac:dyDescent="0.15">
      <c r="L50" s="94">
        <v>46</v>
      </c>
      <c r="M50" s="94">
        <f t="shared" si="0"/>
        <v>2457918.9069047105</v>
      </c>
      <c r="N50" s="94">
        <f t="shared" si="1"/>
        <v>2915671.932611702</v>
      </c>
      <c r="O50" s="94">
        <f t="shared" si="2"/>
        <v>3623754.700873638</v>
      </c>
      <c r="P50" s="94">
        <f t="shared" si="3"/>
        <v>4784415.1785761435</v>
      </c>
      <c r="Q50" s="94">
        <f t="shared" si="4"/>
        <v>5361863.8339059129</v>
      </c>
      <c r="V50" s="94">
        <v>46</v>
      </c>
      <c r="W50" s="94">
        <f>求节点(基础状态预期!$C$17:$C$55,基础状态预期!E$17:E$55,战法实力!$V50)</f>
        <v>5</v>
      </c>
      <c r="X50" s="94">
        <f>求节点(基础状态预期!$C$17:$C$55,基础状态预期!F$17:F$55,战法实力!$V50)</f>
        <v>16</v>
      </c>
      <c r="Y50" s="94">
        <f>求节点(基础状态预期!$C$17:$C$55,基础状态预期!G$17:G$55,战法实力!$V50)</f>
        <v>15.222804588047406</v>
      </c>
      <c r="Z50" s="94">
        <f>求节点(基础状态预期!$C$17:$C$55,基础状态预期!H$17:H$55,战法实力!$V50)</f>
        <v>0</v>
      </c>
      <c r="AB50" s="94">
        <f>求节点(基础状态预期!$C$62:$C$100,基础状态预期!E$62:E$100,战法实力!$V50)</f>
        <v>5</v>
      </c>
      <c r="AC50" s="94">
        <f>求节点(基础状态预期!$C$62:$C$100,基础状态预期!F$62:F$100,战法实力!$V50)</f>
        <v>16</v>
      </c>
      <c r="AD50" s="94">
        <f>求节点(基础状态预期!$C$62:$C$100,基础状态预期!G$62:G$100,战法实力!$V50)</f>
        <v>18.620438602010569</v>
      </c>
      <c r="AE50" s="94">
        <f>求节点(基础状态预期!$C$62:$C$100,基础状态预期!H$62:H$100,战法实力!$V50)</f>
        <v>0</v>
      </c>
      <c r="AG50" s="94">
        <f>求节点(基础状态预期!$C$107:$C$145,基础状态预期!E$107:E$145,战法实力!$V50)</f>
        <v>5</v>
      </c>
      <c r="AH50" s="94">
        <f>求节点(基础状态预期!$C$107:$C$145,基础状态预期!F$107:F$145,战法实力!$V50)</f>
        <v>16</v>
      </c>
      <c r="AI50" s="94">
        <f>求节点(基础状态预期!$C$107:$C$145,基础状态预期!G$107:G$145,战法实力!$V50)</f>
        <v>22.881872663550244</v>
      </c>
      <c r="AJ50" s="94">
        <f>求节点(基础状态预期!$C$107:$C$145,基础状态预期!H$107:H$145,战法实力!$V50)</f>
        <v>0</v>
      </c>
      <c r="AL50" s="94">
        <f>求节点(基础状态预期!$C$152:$C$190,基础状态预期!E$152:E$190,战法实力!$V50)</f>
        <v>5</v>
      </c>
      <c r="AM50" s="94">
        <f>求节点(基础状态预期!$C$152:$C$190,基础状态预期!F$152:F$190,战法实力!$V50)</f>
        <v>16</v>
      </c>
      <c r="AN50" s="94">
        <f>求节点(基础状态预期!$C$152:$C$190,基础状态预期!G$152:G$190,战法实力!$V50)</f>
        <v>24</v>
      </c>
      <c r="AO50" s="94">
        <f>求节点(基础状态预期!$C$152:$C$190,基础状态预期!H$152:H$190,战法实力!$V50)</f>
        <v>0</v>
      </c>
      <c r="AQ50" s="94">
        <f>求节点(基础状态预期!$C$197:$C$235,基础状态预期!E$197:E$235,战法实力!$V50)</f>
        <v>5</v>
      </c>
      <c r="AR50" s="94">
        <f>求节点(基础状态预期!$C$197:$C$235,基础状态预期!F$197:F$235,战法实力!$V50)</f>
        <v>16</v>
      </c>
      <c r="AS50" s="94">
        <f>求节点(基础状态预期!$C$197:$C$235,基础状态预期!G$197:G$235,战法实力!$V50)</f>
        <v>24</v>
      </c>
      <c r="AT50" s="94">
        <f>求节点(基础状态预期!$C$197:$C$235,基础状态预期!H$197:H$235,战法实力!$V50)</f>
        <v>0</v>
      </c>
      <c r="AX50" s="94">
        <v>46</v>
      </c>
      <c r="AY50" s="94">
        <f>求节点(基础状态预期!$C$17:$C$55,基础状态预期!M$17:M$55,战法实力!$V50)</f>
        <v>23.99925051497355</v>
      </c>
      <c r="AZ50" s="94">
        <f>求节点(基础状态预期!$C$17:$C$55,基础状态预期!N$17:N$55,战法实力!$V50)</f>
        <v>15.974565742629801</v>
      </c>
      <c r="BA50" s="94">
        <f>求节点(基础状态预期!$C$17:$C$55,基础状态预期!O$17:O$55,战法实力!$V50)</f>
        <v>15</v>
      </c>
      <c r="BB50" s="94">
        <f>求节点(基础状态预期!$C$17:$C$55,基础状态预期!P$17:P$55,战法实力!$V50)</f>
        <v>0</v>
      </c>
      <c r="BD50" s="94">
        <v>46</v>
      </c>
      <c r="BE50" s="94">
        <f>求节点(基础状态预期!$C$62:$C$100,基础状态预期!M$62:M$100,战法实力!$V50)</f>
        <v>25.535889723849856</v>
      </c>
      <c r="BF50" s="94">
        <f>求节点(基础状态预期!$C$62:$C$100,基础状态预期!N$62:N$100,战法实力!$V50)</f>
        <v>17.29812036722452</v>
      </c>
      <c r="BG50" s="94">
        <f>求节点(基础状态预期!$C$62:$C$100,基础状态预期!O$62:O$100,战法实力!$V50)</f>
        <v>15</v>
      </c>
      <c r="BH50" s="94">
        <f>求节点(基础状态预期!$C$62:$C$100,基础状态预期!P$62:P$100,战法实力!$V50)</f>
        <v>0</v>
      </c>
      <c r="BJ50" s="94">
        <v>46</v>
      </c>
      <c r="BK50" s="94">
        <f>求节点(基础状态预期!$C$107:$C$145,基础状态预期!M$107:M$145,战法实力!$V50)</f>
        <v>27.789725546073143</v>
      </c>
      <c r="BL50" s="94">
        <f>求节点(基础状态预期!$C$107:$C$145,基础状态预期!N$107:N$145,战法实力!$V50)</f>
        <v>19.645729592538562</v>
      </c>
      <c r="BM50" s="94">
        <f>求节点(基础状态预期!$C$107:$C$145,基础状态预期!O$107:O$145,战法实力!$V50)</f>
        <v>15.602649574283644</v>
      </c>
      <c r="BN50" s="94">
        <f>求节点(基础状态预期!$C$107:$C$145,基础状态预期!P$107:P$145,战法实力!$V50)</f>
        <v>0</v>
      </c>
      <c r="BP50" s="94">
        <v>46</v>
      </c>
      <c r="BQ50" s="94">
        <f>求节点(基础状态预期!$C$152:$C$190,基础状态预期!M$152:M$190,战法实力!$V50)</f>
        <v>32.66581898562967</v>
      </c>
      <c r="BR50" s="94">
        <f>求节点(基础状态预期!$C$152:$C$190,基础状态预期!N$152:N$190,战法实力!$V50)</f>
        <v>24.521708396997905</v>
      </c>
      <c r="BS50" s="94">
        <f>求节点(基础状态预期!$C$152:$C$190,基础状态预期!O$152:O$190,战法实力!$V50)</f>
        <v>19.98120528616699</v>
      </c>
      <c r="BT50" s="94">
        <f>求节点(基础状态预期!$C$152:$C$190,基础状态预期!P$152:P$190,战法实力!$V50)</f>
        <v>0</v>
      </c>
      <c r="BV50" s="94">
        <v>46</v>
      </c>
      <c r="BW50" s="94">
        <f>求节点(基础状态预期!$C$197:$C$235,基础状态预期!M$197:M$235,战法实力!$V50)</f>
        <v>34.493618354316396</v>
      </c>
      <c r="BX50" s="94">
        <f>求节点(基础状态预期!$C$197:$C$235,基础状态预期!N$197:N$235,战法实力!$V50)</f>
        <v>27.049813100229439</v>
      </c>
      <c r="BY50" s="94">
        <f>求节点(基础状态预期!$C$197:$C$235,基础状态预期!O$197:O$235,战法实力!$V50)</f>
        <v>22.519800640244735</v>
      </c>
      <c r="BZ50" s="94">
        <f>求节点(基础状态预期!$C$197:$C$235,基础状态预期!P$197:P$235,战法实力!$V50)</f>
        <v>0</v>
      </c>
      <c r="CD50" s="94">
        <v>46</v>
      </c>
      <c r="CE50" s="94">
        <f>求节点($E$5:$E$39,F$5:F$39,AY50)*W50</f>
        <v>119996.25257486776</v>
      </c>
      <c r="CF50" s="94">
        <f>求节点($E$5:$E$39,G$5:G$39,AZ50)*X50</f>
        <v>511186.10376415367</v>
      </c>
      <c r="CG50" s="94">
        <f>求节点($E$5:$E$39,H$5:H$39,BA50)*Y50</f>
        <v>1826736.5505656889</v>
      </c>
      <c r="CH50" s="94">
        <f>求节点($E$5:$E$39,I$5:I$39,BB50)*Z50</f>
        <v>0</v>
      </c>
      <c r="CI50" s="94">
        <f t="shared" si="5"/>
        <v>2457918.9069047105</v>
      </c>
      <c r="CK50" s="94">
        <f>求节点($E$5:$E$39,F$5:F$39,BE50)*AB50</f>
        <v>127679.44861924928</v>
      </c>
      <c r="CL50" s="94">
        <f>求节点($E$5:$E$39,G$5:G$39,BF50)*AC50</f>
        <v>553539.85175118467</v>
      </c>
      <c r="CM50" s="94">
        <f>求节点($E$5:$E$39,H$5:H$39,BG50)*AD50</f>
        <v>2234452.6322412682</v>
      </c>
      <c r="CN50" s="94">
        <f>求节点($E$5:$E$39,I$5:I$39,BH50)*AE50</f>
        <v>0</v>
      </c>
      <c r="CO50" s="94">
        <f t="shared" si="6"/>
        <v>2915671.932611702</v>
      </c>
      <c r="CQ50" s="94">
        <f>求节点($E$5:$E$39,F$5:F$39,BK50)*AG50</f>
        <v>138948.62773036573</v>
      </c>
      <c r="CR50" s="94">
        <f>求节点($E$5:$E$39,G$5:G$39,BL50)*AH50</f>
        <v>628663.346961234</v>
      </c>
      <c r="CS50" s="94">
        <f>求节点($E$5:$E$39,H$5:H$39,BM50)*AI50</f>
        <v>2856142.7261820384</v>
      </c>
      <c r="CT50" s="94">
        <f>求节点($E$5:$E$39,I$5:I$39,BN50)*AJ50</f>
        <v>0</v>
      </c>
      <c r="CU50" s="94">
        <f t="shared" si="7"/>
        <v>3623754.700873638</v>
      </c>
      <c r="CW50" s="94">
        <f>求节点($E$5:$E$39,F$5:F$39,BQ50)*AL50</f>
        <v>163329.09492814835</v>
      </c>
      <c r="CX50" s="94">
        <f>求节点($E$5:$E$39,G$5:G$39,BR50)*AM50</f>
        <v>784694.66870393301</v>
      </c>
      <c r="CY50" s="94">
        <f>求节点($E$5:$E$39,H$5:H$39,BS50)*AN50</f>
        <v>3836391.414944062</v>
      </c>
      <c r="CZ50" s="94">
        <f>求节点($E$5:$E$39,I$5:I$39,BT50)*AO50</f>
        <v>0</v>
      </c>
      <c r="DA50" s="94">
        <f t="shared" si="8"/>
        <v>4784415.1785761435</v>
      </c>
      <c r="DC50" s="94">
        <f>求节点($E$5:$E$39,F$5:F$39,BW50)*AQ50</f>
        <v>172468.09177158197</v>
      </c>
      <c r="DD50" s="94">
        <f>求节点($E$5:$E$39,G$5:G$39,BX50)*AR50</f>
        <v>865594.01920734206</v>
      </c>
      <c r="DE50" s="94">
        <f>求节点($E$5:$E$39,H$5:H$39,BY50)*AS50</f>
        <v>4323801.7229269892</v>
      </c>
      <c r="DF50" s="94">
        <f>求节点($E$5:$E$39,I$5:I$39,BZ50)*AT50</f>
        <v>0</v>
      </c>
      <c r="DG50" s="94">
        <f t="shared" si="9"/>
        <v>5361863.8339059129</v>
      </c>
    </row>
    <row r="51" spans="12:111" x14ac:dyDescent="0.15">
      <c r="L51" s="94">
        <v>47</v>
      </c>
      <c r="M51" s="94">
        <f t="shared" si="0"/>
        <v>2600616.3188797468</v>
      </c>
      <c r="N51" s="94">
        <f t="shared" si="1"/>
        <v>3059153.4250609805</v>
      </c>
      <c r="O51" s="94">
        <f t="shared" si="2"/>
        <v>3727594.661018068</v>
      </c>
      <c r="P51" s="94">
        <f t="shared" si="3"/>
        <v>4881460.3630913952</v>
      </c>
      <c r="Q51" s="94">
        <f t="shared" si="4"/>
        <v>5458293.6006860733</v>
      </c>
      <c r="V51" s="94">
        <v>47</v>
      </c>
      <c r="W51" s="94">
        <f>求节点(基础状态预期!$C$17:$C$55,基础状态预期!E$17:E$55,战法实力!$V51)</f>
        <v>5</v>
      </c>
      <c r="X51" s="94">
        <f>求节点(基础状态预期!$C$17:$C$55,基础状态预期!F$17:F$55,战法实力!$V51)</f>
        <v>16</v>
      </c>
      <c r="Y51" s="94">
        <f>求节点(基础状态预期!$C$17:$C$55,基础状态预期!G$17:G$55,战法实力!$V51)</f>
        <v>16.291816416946091</v>
      </c>
      <c r="Z51" s="94">
        <f>求节点(基础状态预期!$C$17:$C$55,基础状态预期!H$17:H$55,战法实力!$V51)</f>
        <v>0</v>
      </c>
      <c r="AB51" s="94">
        <f>求节点(基础状态预期!$C$62:$C$100,基础状态预期!E$62:E$100,战法实力!$V51)</f>
        <v>5</v>
      </c>
      <c r="AC51" s="94">
        <f>求节点(基础状态预期!$C$62:$C$100,基础状态预期!F$62:F$100,战法实力!$V51)</f>
        <v>16</v>
      </c>
      <c r="AD51" s="94">
        <f>求节点(基础状态预期!$C$62:$C$100,基础状态预期!G$62:G$100,战法实力!$V51)</f>
        <v>19.683664887172498</v>
      </c>
      <c r="AE51" s="94">
        <f>求节点(基础状态预期!$C$62:$C$100,基础状态预期!H$62:H$100,战法实力!$V51)</f>
        <v>0</v>
      </c>
      <c r="AG51" s="94">
        <f>求节点(基础状态预期!$C$107:$C$145,基础状态预期!E$107:E$145,战法实力!$V51)</f>
        <v>5</v>
      </c>
      <c r="AH51" s="94">
        <f>求节点(基础状态预期!$C$107:$C$145,基础状态预期!F$107:F$145,战法实力!$V51)</f>
        <v>16</v>
      </c>
      <c r="AI51" s="94">
        <f>求节点(基础状态预期!$C$107:$C$145,基础状态预期!G$107:G$145,战法实力!$V51)</f>
        <v>23.232508069286197</v>
      </c>
      <c r="AJ51" s="94">
        <f>求节点(基础状态预期!$C$107:$C$145,基础状态预期!H$107:H$145,战法实力!$V51)</f>
        <v>0</v>
      </c>
      <c r="AL51" s="94">
        <f>求节点(基础状态预期!$C$152:$C$190,基础状态预期!E$152:E$190,战法实力!$V51)</f>
        <v>5</v>
      </c>
      <c r="AM51" s="94">
        <f>求节点(基础状态预期!$C$152:$C$190,基础状态预期!F$152:F$190,战法实力!$V51)</f>
        <v>16</v>
      </c>
      <c r="AN51" s="94">
        <f>求节点(基础状态预期!$C$152:$C$190,基础状态预期!G$152:G$190,战法实力!$V51)</f>
        <v>24</v>
      </c>
      <c r="AO51" s="94">
        <f>求节点(基础状态预期!$C$152:$C$190,基础状态预期!H$152:H$190,战法实力!$V51)</f>
        <v>0</v>
      </c>
      <c r="AQ51" s="94">
        <f>求节点(基础状态预期!$C$197:$C$235,基础状态预期!E$197:E$235,战法实力!$V51)</f>
        <v>5</v>
      </c>
      <c r="AR51" s="94">
        <f>求节点(基础状态预期!$C$197:$C$235,基础状态预期!F$197:F$235,战法实力!$V51)</f>
        <v>16</v>
      </c>
      <c r="AS51" s="94">
        <f>求节点(基础状态预期!$C$197:$C$235,基础状态预期!G$197:G$235,战法实力!$V51)</f>
        <v>24</v>
      </c>
      <c r="AT51" s="94">
        <f>求节点(基础状态预期!$C$197:$C$235,基础状态预期!H$197:H$235,战法实力!$V51)</f>
        <v>0</v>
      </c>
      <c r="AX51" s="94">
        <v>47</v>
      </c>
      <c r="AY51" s="94">
        <f>求节点(基础状态预期!$C$17:$C$55,基础状态预期!M$17:M$55,战法实力!$V51)</f>
        <v>24.466905229414017</v>
      </c>
      <c r="AZ51" s="94">
        <f>求节点(基础状态预期!$C$17:$C$55,基础状态预期!N$17:N$55,战法实力!$V51)</f>
        <v>16.351994459348315</v>
      </c>
      <c r="BA51" s="94">
        <f>求节点(基础状态预期!$C$17:$C$55,基础状态预期!O$17:O$55,战法实力!$V51)</f>
        <v>15</v>
      </c>
      <c r="BB51" s="94">
        <f>求节点(基础状态预期!$C$17:$C$55,基础状态预期!P$17:P$55,战法实力!$V51)</f>
        <v>0</v>
      </c>
      <c r="BD51" s="94">
        <v>47</v>
      </c>
      <c r="BE51" s="94">
        <f>求节点(基础状态预期!$C$62:$C$100,基础状态预期!M$62:M$100,战法实力!$V51)</f>
        <v>25.908904465431199</v>
      </c>
      <c r="BF51" s="94">
        <f>求节点(基础状态预期!$C$62:$C$100,基础状态预期!N$62:N$100,战法实力!$V51)</f>
        <v>17.736534883535157</v>
      </c>
      <c r="BG51" s="94">
        <f>求节点(基础状态预期!$C$62:$C$100,基础状态预期!O$62:O$100,战法实力!$V51)</f>
        <v>15</v>
      </c>
      <c r="BH51" s="94">
        <f>求节点(基础状态预期!$C$62:$C$100,基础状态预期!P$62:P$100,战法实力!$V51)</f>
        <v>0</v>
      </c>
      <c r="BJ51" s="94">
        <v>47</v>
      </c>
      <c r="BK51" s="94">
        <f>求节点(基础状态预期!$C$107:$C$145,基础状态预期!M$107:M$145,战法实力!$V51)</f>
        <v>28.241943983637015</v>
      </c>
      <c r="BL51" s="94">
        <f>求节点(基础状态预期!$C$107:$C$145,基础状态预期!N$107:N$145,战法实力!$V51)</f>
        <v>20.06064215076303</v>
      </c>
      <c r="BM51" s="94">
        <f>求节点(基础状态预期!$C$107:$C$145,基础状态预期!O$107:O$145,战法实力!$V51)</f>
        <v>15.842264982187153</v>
      </c>
      <c r="BN51" s="94">
        <f>求节点(基础状态预期!$C$107:$C$145,基础状态预期!P$107:P$145,战法实力!$V51)</f>
        <v>0</v>
      </c>
      <c r="BP51" s="94">
        <v>47</v>
      </c>
      <c r="BQ51" s="94">
        <f>求节点(基础状态预期!$C$152:$C$190,基础状态预期!M$152:M$190,战法实力!$V51)</f>
        <v>33.111564330294833</v>
      </c>
      <c r="BR51" s="94">
        <f>求节点(基础状态预期!$C$152:$C$190,基础状态预期!N$152:N$190,战法实力!$V51)</f>
        <v>24.969032236624614</v>
      </c>
      <c r="BS51" s="94">
        <f>求节点(基础状态预期!$C$152:$C$190,基础状态预期!O$152:O$190,战法实力!$V51)</f>
        <v>20.400487030562154</v>
      </c>
      <c r="BT51" s="94">
        <f>求节点(基础状态预期!$C$152:$C$190,基础状态预期!P$152:P$190,战法实力!$V51)</f>
        <v>0</v>
      </c>
      <c r="BV51" s="94">
        <v>47</v>
      </c>
      <c r="BW51" s="94">
        <f>求节点(基础状态预期!$C$197:$C$235,基础状态预期!M$197:M$235,战法实力!$V51)</f>
        <v>34.696728772870024</v>
      </c>
      <c r="BX51" s="94">
        <f>求节点(基础状态预期!$C$197:$C$235,基础状态预期!N$197:N$235,战法实力!$V51)</f>
        <v>27.452744750091735</v>
      </c>
      <c r="BY51" s="94">
        <f>求节点(基础状态预期!$C$197:$C$235,基础状态预期!O$197:O$235,战法实力!$V51)</f>
        <v>22.949594400097851</v>
      </c>
      <c r="BZ51" s="94">
        <f>求节点(基础状态预期!$C$197:$C$235,基础状态预期!P$197:P$235,战法实力!$V51)</f>
        <v>0</v>
      </c>
      <c r="CD51" s="94">
        <v>47</v>
      </c>
      <c r="CE51" s="94">
        <f>求节点($E$5:$E$39,F$5:F$39,AY51)*W51</f>
        <v>122334.52614707008</v>
      </c>
      <c r="CF51" s="94">
        <f>求节点($E$5:$E$39,G$5:G$39,AZ51)*X51</f>
        <v>523263.82269914611</v>
      </c>
      <c r="CG51" s="94">
        <f>求节点($E$5:$E$39,H$5:H$39,BA51)*Y51</f>
        <v>1955017.9700335308</v>
      </c>
      <c r="CH51" s="94">
        <f>求节点($E$5:$E$39,I$5:I$39,BB51)*Z51</f>
        <v>0</v>
      </c>
      <c r="CI51" s="94">
        <f t="shared" si="5"/>
        <v>2600616.3188797468</v>
      </c>
      <c r="CK51" s="94">
        <f>求节点($E$5:$E$39,F$5:F$39,BE51)*AB51</f>
        <v>129544.522327156</v>
      </c>
      <c r="CL51" s="94">
        <f>求节点($E$5:$E$39,G$5:G$39,BF51)*AC51</f>
        <v>567569.11627312505</v>
      </c>
      <c r="CM51" s="94">
        <f>求节点($E$5:$E$39,H$5:H$39,BG51)*AD51</f>
        <v>2362039.7864606995</v>
      </c>
      <c r="CN51" s="94">
        <f>求节点($E$5:$E$39,I$5:I$39,BH51)*AE51</f>
        <v>0</v>
      </c>
      <c r="CO51" s="94">
        <f t="shared" si="6"/>
        <v>3059153.4250609805</v>
      </c>
      <c r="CQ51" s="94">
        <f>求节点($E$5:$E$39,F$5:F$39,BK51)*AG51</f>
        <v>141209.71991818509</v>
      </c>
      <c r="CR51" s="94">
        <f>求节点($E$5:$E$39,G$5:G$39,BL51)*AH51</f>
        <v>641940.54882441694</v>
      </c>
      <c r="CS51" s="94">
        <f>求节点($E$5:$E$39,H$5:H$39,BM51)*AI51</f>
        <v>2944444.3922754657</v>
      </c>
      <c r="CT51" s="94">
        <f>求节点($E$5:$E$39,I$5:I$39,BN51)*AJ51</f>
        <v>0</v>
      </c>
      <c r="CU51" s="94">
        <f t="shared" si="7"/>
        <v>3727594.661018068</v>
      </c>
      <c r="CW51" s="94">
        <f>求节点($E$5:$E$39,F$5:F$39,BQ51)*AL51</f>
        <v>165557.82165147417</v>
      </c>
      <c r="CX51" s="94">
        <f>求节点($E$5:$E$39,G$5:G$39,BR51)*AM51</f>
        <v>799009.03157198767</v>
      </c>
      <c r="CY51" s="94">
        <f>求节点($E$5:$E$39,H$5:H$39,BS51)*AN51</f>
        <v>3916893.5098679336</v>
      </c>
      <c r="CZ51" s="94">
        <f>求节点($E$5:$E$39,I$5:I$39,BT51)*AO51</f>
        <v>0</v>
      </c>
      <c r="DA51" s="94">
        <f t="shared" si="8"/>
        <v>4881460.3630913952</v>
      </c>
      <c r="DC51" s="94">
        <f>求节点($E$5:$E$39,F$5:F$39,BW51)*AQ51</f>
        <v>173483.64386435013</v>
      </c>
      <c r="DD51" s="94">
        <f>求节点($E$5:$E$39,G$5:G$39,BX51)*AR51</f>
        <v>878487.83200293558</v>
      </c>
      <c r="DE51" s="94">
        <f>求节点($E$5:$E$39,H$5:H$39,BY51)*AS51</f>
        <v>4406322.1248187879</v>
      </c>
      <c r="DF51" s="94">
        <f>求节点($E$5:$E$39,I$5:I$39,BZ51)*AT51</f>
        <v>0</v>
      </c>
      <c r="DG51" s="94">
        <f t="shared" si="9"/>
        <v>5458293.6006860733</v>
      </c>
    </row>
    <row r="52" spans="12:111" x14ac:dyDescent="0.15">
      <c r="L52" s="94">
        <v>48</v>
      </c>
      <c r="M52" s="94">
        <f t="shared" si="0"/>
        <v>2743313.7308547846</v>
      </c>
      <c r="N52" s="94">
        <f t="shared" si="1"/>
        <v>3202634.9175102594</v>
      </c>
      <c r="O52" s="94">
        <f t="shared" si="2"/>
        <v>3832778.9034948316</v>
      </c>
      <c r="P52" s="94">
        <f t="shared" si="3"/>
        <v>4978505.547606647</v>
      </c>
      <c r="Q52" s="94">
        <f t="shared" si="4"/>
        <v>5554723.3674662327</v>
      </c>
      <c r="V52" s="94">
        <v>48</v>
      </c>
      <c r="W52" s="94">
        <f>求节点(基础状态预期!$C$17:$C$55,基础状态预期!E$17:E$55,战法实力!$V52)</f>
        <v>5</v>
      </c>
      <c r="X52" s="94">
        <f>求节点(基础状态预期!$C$17:$C$55,基础状态预期!F$17:F$55,战法实力!$V52)</f>
        <v>16</v>
      </c>
      <c r="Y52" s="94">
        <f>求节点(基础状态预期!$C$17:$C$55,基础状态预期!G$17:G$55,战法实力!$V52)</f>
        <v>17.360828245844779</v>
      </c>
      <c r="Z52" s="94">
        <f>求节点(基础状态预期!$C$17:$C$55,基础状态预期!H$17:H$55,战法实力!$V52)</f>
        <v>0</v>
      </c>
      <c r="AB52" s="94">
        <f>求节点(基础状态预期!$C$62:$C$100,基础状态预期!E$62:E$100,战法实力!$V52)</f>
        <v>5</v>
      </c>
      <c r="AC52" s="94">
        <f>求节点(基础状态预期!$C$62:$C$100,基础状态预期!F$62:F$100,战法实力!$V52)</f>
        <v>16</v>
      </c>
      <c r="AD52" s="94">
        <f>求节点(基础状态预期!$C$62:$C$100,基础状态预期!G$62:G$100,战法实力!$V52)</f>
        <v>20.746891172334429</v>
      </c>
      <c r="AE52" s="94">
        <f>求节点(基础状态预期!$C$62:$C$100,基础状态预期!H$62:H$100,战法实力!$V52)</f>
        <v>0</v>
      </c>
      <c r="AG52" s="94">
        <f>求节点(基础状态预期!$C$107:$C$145,基础状态预期!E$107:E$145,战法实力!$V52)</f>
        <v>5</v>
      </c>
      <c r="AH52" s="94">
        <f>求节点(基础状态预期!$C$107:$C$145,基础状态预期!F$107:F$145,战法实力!$V52)</f>
        <v>16</v>
      </c>
      <c r="AI52" s="94">
        <f>求节点(基础状态预期!$C$107:$C$145,基础状态预期!G$107:G$145,战法实力!$V52)</f>
        <v>23.583143475022155</v>
      </c>
      <c r="AJ52" s="94">
        <f>求节点(基础状态预期!$C$107:$C$145,基础状态预期!H$107:H$145,战法实力!$V52)</f>
        <v>0</v>
      </c>
      <c r="AL52" s="94">
        <f>求节点(基础状态预期!$C$152:$C$190,基础状态预期!E$152:E$190,战法实力!$V52)</f>
        <v>5</v>
      </c>
      <c r="AM52" s="94">
        <f>求节点(基础状态预期!$C$152:$C$190,基础状态预期!F$152:F$190,战法实力!$V52)</f>
        <v>16</v>
      </c>
      <c r="AN52" s="94">
        <f>求节点(基础状态预期!$C$152:$C$190,基础状态预期!G$152:G$190,战法实力!$V52)</f>
        <v>24</v>
      </c>
      <c r="AO52" s="94">
        <f>求节点(基础状态预期!$C$152:$C$190,基础状态预期!H$152:H$190,战法实力!$V52)</f>
        <v>0</v>
      </c>
      <c r="AQ52" s="94">
        <f>求节点(基础状态预期!$C$197:$C$235,基础状态预期!E$197:E$235,战法实力!$V52)</f>
        <v>5</v>
      </c>
      <c r="AR52" s="94">
        <f>求节点(基础状态预期!$C$197:$C$235,基础状态预期!F$197:F$235,战法实力!$V52)</f>
        <v>16</v>
      </c>
      <c r="AS52" s="94">
        <f>求节点(基础状态预期!$C$197:$C$235,基础状态预期!G$197:G$235,战法实力!$V52)</f>
        <v>24</v>
      </c>
      <c r="AT52" s="94">
        <f>求节点(基础状态预期!$C$197:$C$235,基础状态预期!H$197:H$235,战法实力!$V52)</f>
        <v>0</v>
      </c>
      <c r="AX52" s="94">
        <v>48</v>
      </c>
      <c r="AY52" s="94">
        <f>求节点(基础状态预期!$C$17:$C$55,基础状态预期!M$17:M$55,战法实力!$V52)</f>
        <v>24.934559943854488</v>
      </c>
      <c r="AZ52" s="94">
        <f>求节点(基础状态预期!$C$17:$C$55,基础状态预期!N$17:N$55,战法实力!$V52)</f>
        <v>16.729423176066831</v>
      </c>
      <c r="BA52" s="94">
        <f>求节点(基础状态预期!$C$17:$C$55,基础状态预期!O$17:O$55,战法实力!$V52)</f>
        <v>15</v>
      </c>
      <c r="BB52" s="94">
        <f>求节点(基础状态预期!$C$17:$C$55,基础状态预期!P$17:P$55,战法实力!$V52)</f>
        <v>0</v>
      </c>
      <c r="BD52" s="94">
        <v>48</v>
      </c>
      <c r="BE52" s="94">
        <f>求节点(基础状态预期!$C$62:$C$100,基础状态预期!M$62:M$100,战法实力!$V52)</f>
        <v>26.281919207012539</v>
      </c>
      <c r="BF52" s="94">
        <f>求节点(基础状态预期!$C$62:$C$100,基础状态预期!N$62:N$100,战法实力!$V52)</f>
        <v>18.17494939984579</v>
      </c>
      <c r="BG52" s="94">
        <f>求节点(基础状态预期!$C$62:$C$100,基础状态预期!O$62:O$100,战法实力!$V52)</f>
        <v>15</v>
      </c>
      <c r="BH52" s="94">
        <f>求节点(基础状态预期!$C$62:$C$100,基础状态预期!P$62:P$100,战法实力!$V52)</f>
        <v>0</v>
      </c>
      <c r="BJ52" s="94">
        <v>48</v>
      </c>
      <c r="BK52" s="94">
        <f>求节点(基础状态预期!$C$107:$C$145,基础状态预期!M$107:M$145,战法实力!$V52)</f>
        <v>28.694162421200886</v>
      </c>
      <c r="BL52" s="94">
        <f>求节点(基础状态预期!$C$107:$C$145,基础状态预期!N$107:N$145,战法实力!$V52)</f>
        <v>20.475554708987499</v>
      </c>
      <c r="BM52" s="94">
        <f>求节点(基础状态预期!$C$107:$C$145,基础状态预期!O$107:O$145,战法实力!$V52)</f>
        <v>16.081880390090664</v>
      </c>
      <c r="BN52" s="94">
        <f>求节点(基础状态预期!$C$107:$C$145,基础状态预期!P$107:P$145,战法实力!$V52)</f>
        <v>0</v>
      </c>
      <c r="BP52" s="94">
        <v>48</v>
      </c>
      <c r="BQ52" s="94">
        <f>求节点(基础状态预期!$C$152:$C$190,基础状态预期!M$152:M$190,战法实力!$V52)</f>
        <v>33.557309674959988</v>
      </c>
      <c r="BR52" s="94">
        <f>求节点(基础状态预期!$C$152:$C$190,基础状态预期!N$152:N$190,战法实力!$V52)</f>
        <v>25.416356076251326</v>
      </c>
      <c r="BS52" s="94">
        <f>求节点(基础状态预期!$C$152:$C$190,基础状态预期!O$152:O$190,战法实力!$V52)</f>
        <v>20.819768774957321</v>
      </c>
      <c r="BT52" s="94">
        <f>求节点(基础状态预期!$C$152:$C$190,基础状态预期!P$152:P$190,战法实力!$V52)</f>
        <v>0</v>
      </c>
      <c r="BV52" s="94">
        <v>48</v>
      </c>
      <c r="BW52" s="94">
        <f>求节点(基础状态预期!$C$197:$C$235,基础状态预期!M$197:M$235,战法实力!$V52)</f>
        <v>34.899839191423645</v>
      </c>
      <c r="BX52" s="94">
        <f>求节点(基础状态预期!$C$197:$C$235,基础状态预期!N$197:N$235,战法实力!$V52)</f>
        <v>27.855676399954032</v>
      </c>
      <c r="BY52" s="94">
        <f>求节点(基础状态预期!$C$197:$C$235,基础状态预期!O$197:O$235,战法实力!$V52)</f>
        <v>23.379388159950967</v>
      </c>
      <c r="BZ52" s="94">
        <f>求节点(基础状态预期!$C$197:$C$235,基础状态预期!P$197:P$235,战法实力!$V52)</f>
        <v>0</v>
      </c>
      <c r="CD52" s="94">
        <v>48</v>
      </c>
      <c r="CE52" s="94">
        <f>求节点($E$5:$E$39,F$5:F$39,AY52)*W52</f>
        <v>124672.79971927244</v>
      </c>
      <c r="CF52" s="94">
        <f>求节点($E$5:$E$39,G$5:G$39,AZ52)*X52</f>
        <v>535341.54163413856</v>
      </c>
      <c r="CG52" s="94">
        <f>求节点($E$5:$E$39,H$5:H$39,BA52)*Y52</f>
        <v>2083299.3895013735</v>
      </c>
      <c r="CH52" s="94">
        <f>求节点($E$5:$E$39,I$5:I$39,BB52)*Z52</f>
        <v>0</v>
      </c>
      <c r="CI52" s="94">
        <f t="shared" si="5"/>
        <v>2743313.7308547846</v>
      </c>
      <c r="CK52" s="94">
        <f>求节点($E$5:$E$39,F$5:F$39,BE52)*AB52</f>
        <v>131409.59603506268</v>
      </c>
      <c r="CL52" s="94">
        <f>求节点($E$5:$E$39,G$5:G$39,BF52)*AC52</f>
        <v>581598.38079506531</v>
      </c>
      <c r="CM52" s="94">
        <f>求节点($E$5:$E$39,H$5:H$39,BG52)*AD52</f>
        <v>2489626.9406801313</v>
      </c>
      <c r="CN52" s="94">
        <f>求节点($E$5:$E$39,I$5:I$39,BH52)*AE52</f>
        <v>0</v>
      </c>
      <c r="CO52" s="94">
        <f t="shared" si="6"/>
        <v>3202634.9175102594</v>
      </c>
      <c r="CQ52" s="94">
        <f>求节点($E$5:$E$39,F$5:F$39,BK52)*AG52</f>
        <v>143470.81210600442</v>
      </c>
      <c r="CR52" s="94">
        <f>求节点($E$5:$E$39,G$5:G$39,BL52)*AH52</f>
        <v>655217.7506876</v>
      </c>
      <c r="CS52" s="94">
        <f>求节点($E$5:$E$39,H$5:H$39,BM52)*AI52</f>
        <v>3034090.3407012271</v>
      </c>
      <c r="CT52" s="94">
        <f>求节点($E$5:$E$39,I$5:I$39,BN52)*AJ52</f>
        <v>0</v>
      </c>
      <c r="CU52" s="94">
        <f t="shared" si="7"/>
        <v>3832778.9034948316</v>
      </c>
      <c r="CW52" s="94">
        <f>求节点($E$5:$E$39,F$5:F$39,BQ52)*AL52</f>
        <v>167786.54837479992</v>
      </c>
      <c r="CX52" s="94">
        <f>求节点($E$5:$E$39,G$5:G$39,BR52)*AM52</f>
        <v>813323.39444004244</v>
      </c>
      <c r="CY52" s="94">
        <f>求节点($E$5:$E$39,H$5:H$39,BS52)*AN52</f>
        <v>3997395.6047918051</v>
      </c>
      <c r="CZ52" s="94">
        <f>求节点($E$5:$E$39,I$5:I$39,BT52)*AO52</f>
        <v>0</v>
      </c>
      <c r="DA52" s="94">
        <f t="shared" si="8"/>
        <v>4978505.547606647</v>
      </c>
      <c r="DC52" s="94">
        <f>求节点($E$5:$E$39,F$5:F$39,BW52)*AQ52</f>
        <v>174499.19595711821</v>
      </c>
      <c r="DD52" s="94">
        <f>求节点($E$5:$E$39,G$5:G$39,BX52)*AR52</f>
        <v>891381.64479852899</v>
      </c>
      <c r="DE52" s="94">
        <f>求节点($E$5:$E$39,H$5:H$39,BY52)*AS52</f>
        <v>4488842.5267105857</v>
      </c>
      <c r="DF52" s="94">
        <f>求节点($E$5:$E$39,I$5:I$39,BZ52)*AT52</f>
        <v>0</v>
      </c>
      <c r="DG52" s="94">
        <f t="shared" si="9"/>
        <v>5554723.3674662327</v>
      </c>
    </row>
    <row r="53" spans="12:111" x14ac:dyDescent="0.15">
      <c r="L53" s="94">
        <v>49</v>
      </c>
      <c r="M53" s="94">
        <f t="shared" si="0"/>
        <v>2886011.1428298219</v>
      </c>
      <c r="N53" s="94">
        <f t="shared" si="1"/>
        <v>3346116.4099595379</v>
      </c>
      <c r="O53" s="94">
        <f t="shared" si="2"/>
        <v>3939307.4283039281</v>
      </c>
      <c r="P53" s="94">
        <f t="shared" si="3"/>
        <v>5073888.1848500874</v>
      </c>
      <c r="Q53" s="94">
        <f t="shared" si="4"/>
        <v>5655863.8874493819</v>
      </c>
      <c r="V53" s="94">
        <v>49</v>
      </c>
      <c r="W53" s="94">
        <f>求节点(基础状态预期!$C$17:$C$55,基础状态预期!E$17:E$55,战法实力!$V53)</f>
        <v>5</v>
      </c>
      <c r="X53" s="94">
        <f>求节点(基础状态预期!$C$17:$C$55,基础状态预期!F$17:F$55,战法实力!$V53)</f>
        <v>16</v>
      </c>
      <c r="Y53" s="94">
        <f>求节点(基础状态预期!$C$17:$C$55,基础状态预期!G$17:G$55,战法实力!$V53)</f>
        <v>18.429840074743467</v>
      </c>
      <c r="Z53" s="94">
        <f>求节点(基础状态预期!$C$17:$C$55,基础状态预期!H$17:H$55,战法实力!$V53)</f>
        <v>0</v>
      </c>
      <c r="AB53" s="94">
        <f>求节点(基础状态预期!$C$62:$C$100,基础状态预期!E$62:E$100,战法实力!$V53)</f>
        <v>5</v>
      </c>
      <c r="AC53" s="94">
        <f>求节点(基础状态预期!$C$62:$C$100,基础状态预期!F$62:F$100,战法实力!$V53)</f>
        <v>16</v>
      </c>
      <c r="AD53" s="94">
        <f>求节点(基础状态预期!$C$62:$C$100,基础状态预期!G$62:G$100,战法实力!$V53)</f>
        <v>21.810117457496357</v>
      </c>
      <c r="AE53" s="94">
        <f>求节点(基础状态预期!$C$62:$C$100,基础状态预期!H$62:H$100,战法实力!$V53)</f>
        <v>0</v>
      </c>
      <c r="AG53" s="94">
        <f>求节点(基础状态预期!$C$107:$C$145,基础状态预期!E$107:E$145,战法实力!$V53)</f>
        <v>5</v>
      </c>
      <c r="AH53" s="94">
        <f>求节点(基础状态预期!$C$107:$C$145,基础状态预期!F$107:F$145,战法实力!$V53)</f>
        <v>16</v>
      </c>
      <c r="AI53" s="94">
        <f>求节点(基础状态预期!$C$107:$C$145,基础状态预期!G$107:G$145,战法实力!$V53)</f>
        <v>23.933778880758108</v>
      </c>
      <c r="AJ53" s="94">
        <f>求节点(基础状态预期!$C$107:$C$145,基础状态预期!H$107:H$145,战法实力!$V53)</f>
        <v>0</v>
      </c>
      <c r="AL53" s="94">
        <f>求节点(基础状态预期!$C$152:$C$190,基础状态预期!E$152:E$190,战法实力!$V53)</f>
        <v>5</v>
      </c>
      <c r="AM53" s="94">
        <f>求节点(基础状态预期!$C$152:$C$190,基础状态预期!F$152:F$190,战法实力!$V53)</f>
        <v>16</v>
      </c>
      <c r="AN53" s="94">
        <f>求节点(基础状态预期!$C$152:$C$190,基础状态预期!G$152:G$190,战法实力!$V53)</f>
        <v>24</v>
      </c>
      <c r="AO53" s="94">
        <f>求节点(基础状态预期!$C$152:$C$190,基础状态预期!H$152:H$190,战法实力!$V53)</f>
        <v>0</v>
      </c>
      <c r="AQ53" s="94">
        <f>求节点(基础状态预期!$C$197:$C$235,基础状态预期!E$197:E$235,战法实力!$V53)</f>
        <v>5</v>
      </c>
      <c r="AR53" s="94">
        <f>求节点(基础状态预期!$C$197:$C$235,基础状态预期!F$197:F$235,战法实力!$V53)</f>
        <v>16</v>
      </c>
      <c r="AS53" s="94">
        <f>求节点(基础状态预期!$C$197:$C$235,基础状态预期!G$197:G$235,战法实力!$V53)</f>
        <v>24</v>
      </c>
      <c r="AT53" s="94">
        <f>求节点(基础状态预期!$C$197:$C$235,基础状态预期!H$197:H$235,战法实力!$V53)</f>
        <v>0</v>
      </c>
      <c r="AX53" s="94">
        <v>49</v>
      </c>
      <c r="AY53" s="94">
        <f>求节点(基础状态预期!$C$17:$C$55,基础状态预期!M$17:M$55,战法实力!$V53)</f>
        <v>25.402214658294959</v>
      </c>
      <c r="AZ53" s="94">
        <f>求节点(基础状态预期!$C$17:$C$55,基础状态预期!N$17:N$55,战法实力!$V53)</f>
        <v>17.106851892785347</v>
      </c>
      <c r="BA53" s="94">
        <f>求节点(基础状态预期!$C$17:$C$55,基础状态预期!O$17:O$55,战法实力!$V53)</f>
        <v>15</v>
      </c>
      <c r="BB53" s="94">
        <f>求节点(基础状态预期!$C$17:$C$55,基础状态预期!P$17:P$55,战法实力!$V53)</f>
        <v>0</v>
      </c>
      <c r="BD53" s="94">
        <v>49</v>
      </c>
      <c r="BE53" s="94">
        <f>求节点(基础状态预期!$C$62:$C$100,基础状态预期!M$62:M$100,战法实力!$V53)</f>
        <v>26.654933948593882</v>
      </c>
      <c r="BF53" s="94">
        <f>求节点(基础状态预期!$C$62:$C$100,基础状态预期!N$62:N$100,战法实力!$V53)</f>
        <v>18.613363916156427</v>
      </c>
      <c r="BG53" s="94">
        <f>求节点(基础状态预期!$C$62:$C$100,基础状态预期!O$62:O$100,战法实力!$V53)</f>
        <v>15</v>
      </c>
      <c r="BH53" s="94">
        <f>求节点(基础状态预期!$C$62:$C$100,基础状态预期!P$62:P$100,战法实力!$V53)</f>
        <v>0</v>
      </c>
      <c r="BJ53" s="94">
        <v>49</v>
      </c>
      <c r="BK53" s="94">
        <f>求节点(基础状态预期!$C$107:$C$145,基础状态预期!M$107:M$145,战法实力!$V53)</f>
        <v>29.146380858764758</v>
      </c>
      <c r="BL53" s="94">
        <f>求节点(基础状态预期!$C$107:$C$145,基础状态预期!N$107:N$145,战法实力!$V53)</f>
        <v>20.890467267211967</v>
      </c>
      <c r="BM53" s="94">
        <f>求节点(基础状态预期!$C$107:$C$145,基础状态预期!O$107:O$145,战法实力!$V53)</f>
        <v>16.321495797994174</v>
      </c>
      <c r="BN53" s="94">
        <f>求节点(基础状态预期!$C$107:$C$145,基础状态预期!P$107:P$145,战法实力!$V53)</f>
        <v>0</v>
      </c>
      <c r="BP53" s="94">
        <v>49</v>
      </c>
      <c r="BQ53" s="94">
        <f>求节点(基础状态预期!$C$152:$C$190,基础状态预期!M$152:M$190,战法实力!$V53)</f>
        <v>33.95759806315025</v>
      </c>
      <c r="BR53" s="94">
        <f>求节点(基础状态预期!$C$152:$C$190,基础状态预期!N$152:N$190,战法实力!$V53)</f>
        <v>25.845017713405134</v>
      </c>
      <c r="BS53" s="94">
        <f>求节点(基础状态预期!$C$152:$C$190,基础状态预期!O$152:O$190,战法实力!$V53)</f>
        <v>21.234685560965477</v>
      </c>
      <c r="BT53" s="94">
        <f>求节点(基础状态预期!$C$152:$C$190,基础状态预期!P$152:P$190,战法实力!$V53)</f>
        <v>0</v>
      </c>
      <c r="BV53" s="94">
        <v>49</v>
      </c>
      <c r="BW53" s="94">
        <f>求节点(基础状态预期!$C$197:$C$235,基础状态预期!M$197:M$235,战法实力!$V53)</f>
        <v>35</v>
      </c>
      <c r="BX53" s="94">
        <f>求节点(基础状态预期!$C$197:$C$235,基础状态预期!N$197:N$235,战法实力!$V53)</f>
        <v>28.314364579795534</v>
      </c>
      <c r="BY53" s="94">
        <f>求节点(基础状态预期!$C$197:$C$235,基础状态预期!O$197:O$235,战法实力!$V53)</f>
        <v>23.827105317166275</v>
      </c>
      <c r="BZ53" s="94">
        <f>求节点(基础状态预期!$C$197:$C$235,基础状态预期!P$197:P$235,战法实力!$V53)</f>
        <v>0</v>
      </c>
      <c r="CD53" s="94">
        <v>49</v>
      </c>
      <c r="CE53" s="94">
        <f>求节点($E$5:$E$39,F$5:F$39,AY53)*W53</f>
        <v>127011.07329147478</v>
      </c>
      <c r="CF53" s="94">
        <f>求节点($E$5:$E$39,G$5:G$39,AZ53)*X53</f>
        <v>547419.26056913112</v>
      </c>
      <c r="CG53" s="94">
        <f>求节点($E$5:$E$39,H$5:H$39,BA53)*Y53</f>
        <v>2211580.808969216</v>
      </c>
      <c r="CH53" s="94">
        <f>求节点($E$5:$E$39,I$5:I$39,BB53)*Z53</f>
        <v>0</v>
      </c>
      <c r="CI53" s="94">
        <f t="shared" si="5"/>
        <v>2886011.1428298219</v>
      </c>
      <c r="CK53" s="94">
        <f>求节点($E$5:$E$39,F$5:F$39,BE53)*AB53</f>
        <v>133274.66974296942</v>
      </c>
      <c r="CL53" s="94">
        <f>求节点($E$5:$E$39,G$5:G$39,BF53)*AC53</f>
        <v>595627.64531700569</v>
      </c>
      <c r="CM53" s="94">
        <f>求节点($E$5:$E$39,H$5:H$39,BG53)*AD53</f>
        <v>2617214.0948995627</v>
      </c>
      <c r="CN53" s="94">
        <f>求节点($E$5:$E$39,I$5:I$39,BH53)*AE53</f>
        <v>0</v>
      </c>
      <c r="CO53" s="94">
        <f t="shared" si="6"/>
        <v>3346116.4099595379</v>
      </c>
      <c r="CQ53" s="94">
        <f>求节点($E$5:$E$39,F$5:F$39,BK53)*AG53</f>
        <v>145731.90429382378</v>
      </c>
      <c r="CR53" s="94">
        <f>求节点($E$5:$E$39,G$5:G$39,BL53)*AH53</f>
        <v>668494.95255078294</v>
      </c>
      <c r="CS53" s="94">
        <f>求节点($E$5:$E$39,H$5:H$39,BM53)*AI53</f>
        <v>3125080.5714593213</v>
      </c>
      <c r="CT53" s="94">
        <f>求节点($E$5:$E$39,I$5:I$39,BN53)*AJ53</f>
        <v>0</v>
      </c>
      <c r="CU53" s="94">
        <f t="shared" si="7"/>
        <v>3939307.4283039281</v>
      </c>
      <c r="CW53" s="94">
        <f>求节点($E$5:$E$39,F$5:F$39,BQ53)*AL53</f>
        <v>169787.99031575126</v>
      </c>
      <c r="CX53" s="94">
        <f>求节点($E$5:$E$39,G$5:G$39,BR53)*AM53</f>
        <v>827040.56682896428</v>
      </c>
      <c r="CY53" s="94">
        <f>求节点($E$5:$E$39,H$5:H$39,BS53)*AN53</f>
        <v>4077059.6277053719</v>
      </c>
      <c r="CZ53" s="94">
        <f>求节点($E$5:$E$39,I$5:I$39,BT53)*AO53</f>
        <v>0</v>
      </c>
      <c r="DA53" s="94">
        <f t="shared" si="8"/>
        <v>5073888.1848500874</v>
      </c>
      <c r="DC53" s="94">
        <f>求节点($E$5:$E$39,F$5:F$39,BW53)*AQ53</f>
        <v>175000</v>
      </c>
      <c r="DD53" s="94">
        <f>求节点($E$5:$E$39,G$5:G$39,BX53)*AR53</f>
        <v>906059.66655345703</v>
      </c>
      <c r="DE53" s="94">
        <f>求节点($E$5:$E$39,H$5:H$39,BY53)*AS53</f>
        <v>4574804.2208959246</v>
      </c>
      <c r="DF53" s="94">
        <f>求节点($E$5:$E$39,I$5:I$39,BZ53)*AT53</f>
        <v>0</v>
      </c>
      <c r="DG53" s="94">
        <f t="shared" si="9"/>
        <v>5655863.8874493819</v>
      </c>
    </row>
    <row r="54" spans="12:111" x14ac:dyDescent="0.15">
      <c r="L54" s="94">
        <v>50</v>
      </c>
      <c r="M54" s="94">
        <f t="shared" si="0"/>
        <v>3041906.713449155</v>
      </c>
      <c r="N54" s="94">
        <f t="shared" si="1"/>
        <v>3470664.0231240974</v>
      </c>
      <c r="O54" s="94">
        <f t="shared" si="2"/>
        <v>4040681.1498327442</v>
      </c>
      <c r="P54" s="94">
        <f t="shared" si="3"/>
        <v>5164743.3757296186</v>
      </c>
      <c r="Q54" s="94">
        <f t="shared" si="4"/>
        <v>5761587.5510687167</v>
      </c>
      <c r="V54" s="94">
        <v>50</v>
      </c>
      <c r="W54" s="94">
        <f>求节点(基础状态预期!$C$17:$C$55,基础状态预期!E$17:E$55,战法实力!$V54)</f>
        <v>5</v>
      </c>
      <c r="X54" s="94">
        <f>求节点(基础状态预期!$C$17:$C$55,基础状态预期!F$17:F$55,战法实力!$V54)</f>
        <v>16</v>
      </c>
      <c r="Y54" s="94">
        <f>求节点(基础状态预期!$C$17:$C$55,基础状态预期!G$17:G$55,战法实力!$V54)</f>
        <v>19.578438137883946</v>
      </c>
      <c r="Z54" s="94">
        <f>求节点(基础状态预期!$C$17:$C$55,基础状态预期!H$17:H$55,战法实力!$V54)</f>
        <v>0</v>
      </c>
      <c r="AB54" s="94">
        <f>求节点(基础状态预期!$C$62:$C$100,基础状态预期!E$62:E$100,战法实力!$V54)</f>
        <v>5</v>
      </c>
      <c r="AC54" s="94">
        <f>求节点(基础状态预期!$C$62:$C$100,基础状态预期!F$62:F$100,战法实力!$V54)</f>
        <v>16</v>
      </c>
      <c r="AD54" s="94">
        <f>求节点(基础状态预期!$C$62:$C$100,基础状态预期!G$62:G$100,战法实力!$V54)</f>
        <v>22.40579406734139</v>
      </c>
      <c r="AE54" s="94">
        <f>求节点(基础状态预期!$C$62:$C$100,基础状态预期!H$62:H$100,战法实力!$V54)</f>
        <v>0</v>
      </c>
      <c r="AG54" s="94">
        <f>求节点(基础状态预期!$C$107:$C$145,基础状态预期!E$107:E$145,战法实力!$V54)</f>
        <v>5</v>
      </c>
      <c r="AH54" s="94">
        <f>求节点(基础状态预期!$C$107:$C$145,基础状态预期!F$107:F$145,战法实力!$V54)</f>
        <v>16</v>
      </c>
      <c r="AI54" s="94">
        <f>求节点(基础状态预期!$C$107:$C$145,基础状态预期!G$107:G$145,战法实力!$V54)</f>
        <v>24</v>
      </c>
      <c r="AJ54" s="94">
        <f>求节点(基础状态预期!$C$107:$C$145,基础状态预期!H$107:H$145,战法实力!$V54)</f>
        <v>0</v>
      </c>
      <c r="AL54" s="94">
        <f>求节点(基础状态预期!$C$152:$C$190,基础状态预期!E$152:E$190,战法实力!$V54)</f>
        <v>5</v>
      </c>
      <c r="AM54" s="94">
        <f>求节点(基础状态预期!$C$152:$C$190,基础状态预期!F$152:F$190,战法实力!$V54)</f>
        <v>16</v>
      </c>
      <c r="AN54" s="94">
        <f>求节点(基础状态预期!$C$152:$C$190,基础状态预期!G$152:G$190,战法实力!$V54)</f>
        <v>24</v>
      </c>
      <c r="AO54" s="94">
        <f>求节点(基础状态预期!$C$152:$C$190,基础状态预期!H$152:H$190,战法实力!$V54)</f>
        <v>0</v>
      </c>
      <c r="AQ54" s="94">
        <f>求节点(基础状态预期!$C$197:$C$235,基础状态预期!E$197:E$235,战法实力!$V54)</f>
        <v>5</v>
      </c>
      <c r="AR54" s="94">
        <f>求节点(基础状态预期!$C$197:$C$235,基础状态预期!F$197:F$235,战法实力!$V54)</f>
        <v>16</v>
      </c>
      <c r="AS54" s="94">
        <f>求节点(基础状态预期!$C$197:$C$235,基础状态预期!G$197:G$235,战法实力!$V54)</f>
        <v>24</v>
      </c>
      <c r="AT54" s="94">
        <f>求节点(基础状态预期!$C$197:$C$235,基础状态预期!H$197:H$235,战法实力!$V54)</f>
        <v>0</v>
      </c>
      <c r="AX54" s="94">
        <v>50</v>
      </c>
      <c r="AY54" s="94">
        <f>求节点(基础状态预期!$C$17:$C$55,基础状态预期!M$17:M$55,战法实力!$V54)</f>
        <v>25.848201459299311</v>
      </c>
      <c r="AZ54" s="94">
        <f>求节点(基础状态预期!$C$17:$C$55,基础状态预期!N$17:N$55,战法实力!$V54)</f>
        <v>17.56232947323187</v>
      </c>
      <c r="BA54" s="94">
        <f>求节点(基础状态预期!$C$17:$C$55,基础状态预期!O$17:O$55,战法实力!$V54)</f>
        <v>15.008035539239017</v>
      </c>
      <c r="BB54" s="94">
        <f>求节点(基础状态预期!$C$17:$C$55,基础状态预期!P$17:P$55,战法实力!$V54)</f>
        <v>0</v>
      </c>
      <c r="BD54" s="94">
        <v>50</v>
      </c>
      <c r="BE54" s="94">
        <f>求节点(基础状态预期!$C$62:$C$100,基础状态预期!M$62:M$100,战法实力!$V54)</f>
        <v>27.118281269161447</v>
      </c>
      <c r="BF54" s="94">
        <f>求节点(基础状态预期!$C$62:$C$100,基础状态预期!N$62:N$100,战法实力!$V54)</f>
        <v>19.080896483118416</v>
      </c>
      <c r="BG54" s="94">
        <f>求节点(基础状态预期!$C$62:$C$100,基础状态预期!O$62:O$100,战法实力!$V54)</f>
        <v>15.199661754510743</v>
      </c>
      <c r="BH54" s="94">
        <f>求节点(基础状态预期!$C$62:$C$100,基础状态预期!P$62:P$100,战法实力!$V54)</f>
        <v>0</v>
      </c>
      <c r="BJ54" s="94">
        <v>50</v>
      </c>
      <c r="BK54" s="94">
        <f>求节点(基础状态预期!$C$107:$C$145,基础状态预期!M$107:M$145,战法实力!$V54)</f>
        <v>29.568583309972521</v>
      </c>
      <c r="BL54" s="94">
        <f>求节点(基础状态预期!$C$107:$C$145,基础状态预期!N$107:N$145,战法实力!$V54)</f>
        <v>21.304215512174334</v>
      </c>
      <c r="BM54" s="94">
        <f>求节点(基础状态预期!$C$107:$C$145,基础状态预期!O$107:O$145,战法实力!$V54)</f>
        <v>16.724496546319287</v>
      </c>
      <c r="BN54" s="94">
        <f>求节点(基础状态预期!$C$107:$C$145,基础状态预期!P$107:P$145,战法实力!$V54)</f>
        <v>0</v>
      </c>
      <c r="BP54" s="94">
        <v>50</v>
      </c>
      <c r="BQ54" s="94">
        <f>求节点(基础状态预期!$C$152:$C$190,基础状态预期!M$152:M$190,战法实力!$V54)</f>
        <v>34.234098132177643</v>
      </c>
      <c r="BR54" s="94">
        <f>求节点(基础状态预期!$C$152:$C$190,基础状态预期!N$152:N$190,战法实力!$V54)</f>
        <v>26.222858467351056</v>
      </c>
      <c r="BS54" s="94">
        <f>求节点(基础状态预期!$C$152:$C$190,基础状态预期!O$152:O$190,战法实力!$V54)</f>
        <v>21.637715698507794</v>
      </c>
      <c r="BT54" s="94">
        <f>求节点(基础状态预期!$C$152:$C$190,基础状态预期!P$152:P$190,战法实力!$V54)</f>
        <v>0</v>
      </c>
      <c r="BV54" s="94">
        <v>50</v>
      </c>
      <c r="BW54" s="94">
        <f>求节点(基础状态预期!$C$197:$C$235,基础状态预期!M$197:M$235,战法实力!$V54)</f>
        <v>35</v>
      </c>
      <c r="BX54" s="94">
        <f>求节点(基础状态预期!$C$197:$C$235,基础状态预期!N$197:N$235,战法实力!$V54)</f>
        <v>28.827298901291798</v>
      </c>
      <c r="BY54" s="94">
        <f>求节点(基础状态预期!$C$197:$C$235,基础状态预期!O$197:O$235,战法实力!$V54)</f>
        <v>24.292260344934267</v>
      </c>
      <c r="BZ54" s="94">
        <f>求节点(基础状态预期!$C$197:$C$235,基础状态预期!P$197:P$235,战法实力!$V54)</f>
        <v>0</v>
      </c>
      <c r="CD54" s="94">
        <v>50</v>
      </c>
      <c r="CE54" s="94">
        <f>求节点($E$5:$E$39,F$5:F$39,AY54)*W54</f>
        <v>129241.00729649655</v>
      </c>
      <c r="CF54" s="94">
        <f>求节点($E$5:$E$39,G$5:G$39,AZ54)*X54</f>
        <v>561994.54314341978</v>
      </c>
      <c r="CG54" s="94">
        <f>求节点($E$5:$E$39,H$5:H$39,BA54)*Y54</f>
        <v>2350671.1630092389</v>
      </c>
      <c r="CH54" s="94">
        <f>求节点($E$5:$E$39,I$5:I$39,BB54)*Z54</f>
        <v>0</v>
      </c>
      <c r="CI54" s="94">
        <f t="shared" si="5"/>
        <v>3041906.713449155</v>
      </c>
      <c r="CK54" s="94">
        <f>求节点($E$5:$E$39,F$5:F$39,BE54)*AB54</f>
        <v>135591.40634580722</v>
      </c>
      <c r="CL54" s="94">
        <f>求节点($E$5:$E$39,G$5:G$39,BF54)*AC54</f>
        <v>610588.68745978933</v>
      </c>
      <c r="CM54" s="94">
        <f>求节点($E$5:$E$39,H$5:H$39,BG54)*AD54</f>
        <v>2724483.9293185007</v>
      </c>
      <c r="CN54" s="94">
        <f>求节点($E$5:$E$39,I$5:I$39,BH54)*AE54</f>
        <v>0</v>
      </c>
      <c r="CO54" s="94">
        <f t="shared" si="6"/>
        <v>3470664.0231240974</v>
      </c>
      <c r="CQ54" s="94">
        <f>求节点($E$5:$E$39,F$5:F$39,BK54)*AG54</f>
        <v>147842.9165498626</v>
      </c>
      <c r="CR54" s="94">
        <f>求节点($E$5:$E$39,G$5:G$39,BL54)*AH54</f>
        <v>681734.8963895787</v>
      </c>
      <c r="CS54" s="94">
        <f>求节点($E$5:$E$39,H$5:H$39,BM54)*AI54</f>
        <v>3211103.3368933029</v>
      </c>
      <c r="CT54" s="94">
        <f>求节点($E$5:$E$39,I$5:I$39,BN54)*AJ54</f>
        <v>0</v>
      </c>
      <c r="CU54" s="94">
        <f t="shared" si="7"/>
        <v>4040681.1498327442</v>
      </c>
      <c r="CW54" s="94">
        <f>求节点($E$5:$E$39,F$5:F$39,BQ54)*AL54</f>
        <v>171170.4906608882</v>
      </c>
      <c r="CX54" s="94">
        <f>求节点($E$5:$E$39,G$5:G$39,BR54)*AM54</f>
        <v>839131.47095523379</v>
      </c>
      <c r="CY54" s="94">
        <f>求节点($E$5:$E$39,H$5:H$39,BS54)*AN54</f>
        <v>4154441.4141134964</v>
      </c>
      <c r="CZ54" s="94">
        <f>求节点($E$5:$E$39,I$5:I$39,BT54)*AO54</f>
        <v>0</v>
      </c>
      <c r="DA54" s="94">
        <f t="shared" si="8"/>
        <v>5164743.3757296186</v>
      </c>
      <c r="DC54" s="94">
        <f>求节点($E$5:$E$39,F$5:F$39,BW54)*AQ54</f>
        <v>175000</v>
      </c>
      <c r="DD54" s="94">
        <f>求节点($E$5:$E$39,G$5:G$39,BX54)*AR54</f>
        <v>922473.5648413375</v>
      </c>
      <c r="DE54" s="94">
        <f>求节点($E$5:$E$39,H$5:H$39,BY54)*AS54</f>
        <v>4664113.9862273792</v>
      </c>
      <c r="DF54" s="94">
        <f>求节点($E$5:$E$39,I$5:I$39,BZ54)*AT54</f>
        <v>0</v>
      </c>
      <c r="DG54" s="94">
        <f t="shared" si="9"/>
        <v>5761587.5510687167</v>
      </c>
    </row>
    <row r="55" spans="12:111" x14ac:dyDescent="0.15">
      <c r="L55" s="94">
        <v>51</v>
      </c>
      <c r="M55" s="94">
        <f t="shared" si="0"/>
        <v>3213137.4872180196</v>
      </c>
      <c r="N55" s="94">
        <f t="shared" si="1"/>
        <v>3592844.7913627867</v>
      </c>
      <c r="O55" s="94">
        <f t="shared" si="2"/>
        <v>4140668.6085616788</v>
      </c>
      <c r="P55" s="94">
        <f t="shared" si="3"/>
        <v>5255598.5666091498</v>
      </c>
      <c r="Q55" s="94">
        <f t="shared" si="4"/>
        <v>5867311.2146880506</v>
      </c>
      <c r="V55" s="94">
        <v>51</v>
      </c>
      <c r="W55" s="94">
        <f>求节点(基础状态预期!$C$17:$C$55,基础状态预期!E$17:E$55,战法实力!$V55)</f>
        <v>5</v>
      </c>
      <c r="X55" s="94">
        <f>求节点(基础状态预期!$C$17:$C$55,基础状态预期!F$17:F$55,战法实力!$V55)</f>
        <v>16</v>
      </c>
      <c r="Y55" s="94">
        <f>求节点(基础状态预期!$C$17:$C$55,基础状态预期!G$17:G$55,战法实力!$V55)</f>
        <v>20.817998831487397</v>
      </c>
      <c r="Z55" s="94">
        <f>求节点(基础状态预期!$C$17:$C$55,基础状态预期!H$17:H$55,战法实力!$V55)</f>
        <v>0</v>
      </c>
      <c r="AB55" s="94">
        <f>求节点(基础状态预期!$C$62:$C$100,基础状态预期!E$62:E$100,战法实力!$V55)</f>
        <v>5</v>
      </c>
      <c r="AC55" s="94">
        <f>求节点(基础状态预期!$C$62:$C$100,基础状态预期!F$62:F$100,战法实力!$V55)</f>
        <v>16</v>
      </c>
      <c r="AD55" s="94">
        <f>求节点(基础状态预期!$C$62:$C$100,基础状态预期!G$62:G$100,战法实力!$V55)</f>
        <v>22.899815948630522</v>
      </c>
      <c r="AE55" s="94">
        <f>求节点(基础状态预期!$C$62:$C$100,基础状态预期!H$62:H$100,战法实力!$V55)</f>
        <v>0</v>
      </c>
      <c r="AG55" s="94">
        <f>求节点(基础状态预期!$C$107:$C$145,基础状态预期!E$107:E$145,战法实力!$V55)</f>
        <v>5</v>
      </c>
      <c r="AH55" s="94">
        <f>求节点(基础状态预期!$C$107:$C$145,基础状态预期!F$107:F$145,战法实力!$V55)</f>
        <v>16</v>
      </c>
      <c r="AI55" s="94">
        <f>求节点(基础状态预期!$C$107:$C$145,基础状态预期!G$107:G$145,战法实力!$V55)</f>
        <v>24</v>
      </c>
      <c r="AJ55" s="94">
        <f>求节点(基础状态预期!$C$107:$C$145,基础状态预期!H$107:H$145,战法实力!$V55)</f>
        <v>0</v>
      </c>
      <c r="AL55" s="94">
        <f>求节点(基础状态预期!$C$152:$C$190,基础状态预期!E$152:E$190,战法实力!$V55)</f>
        <v>5</v>
      </c>
      <c r="AM55" s="94">
        <f>求节点(基础状态预期!$C$152:$C$190,基础状态预期!F$152:F$190,战法实力!$V55)</f>
        <v>16</v>
      </c>
      <c r="AN55" s="94">
        <f>求节点(基础状态预期!$C$152:$C$190,基础状态预期!G$152:G$190,战法实力!$V55)</f>
        <v>24</v>
      </c>
      <c r="AO55" s="94">
        <f>求节点(基础状态预期!$C$152:$C$190,基础状态预期!H$152:H$190,战法实力!$V55)</f>
        <v>0</v>
      </c>
      <c r="AQ55" s="94">
        <f>求节点(基础状态预期!$C$197:$C$235,基础状态预期!E$197:E$235,战法实力!$V55)</f>
        <v>5</v>
      </c>
      <c r="AR55" s="94">
        <f>求节点(基础状态预期!$C$197:$C$235,基础状态预期!F$197:F$235,战法实力!$V55)</f>
        <v>16</v>
      </c>
      <c r="AS55" s="94">
        <f>求节点(基础状态预期!$C$197:$C$235,基础状态预期!G$197:G$235,战法实力!$V55)</f>
        <v>24</v>
      </c>
      <c r="AT55" s="94">
        <f>求节点(基础状态预期!$C$197:$C$235,基础状态预期!H$197:H$235,战法实力!$V55)</f>
        <v>0</v>
      </c>
      <c r="AX55" s="94">
        <v>51</v>
      </c>
      <c r="AY55" s="94">
        <f>求节点(基础状态预期!$C$17:$C$55,基础状态预期!M$17:M$55,战法实力!$V55)</f>
        <v>26.269423042781185</v>
      </c>
      <c r="AZ55" s="94">
        <f>求节点(基础状态预期!$C$17:$C$55,基础状态预期!N$17:N$55,战法实力!$V55)</f>
        <v>18.107012555320495</v>
      </c>
      <c r="BA55" s="94">
        <f>求节点(基础状态预期!$C$17:$C$55,基础状态预期!O$17:O$55,战法实力!$V55)</f>
        <v>15.025255252014235</v>
      </c>
      <c r="BB55" s="94">
        <f>求节点(基础状态预期!$C$17:$C$55,基础状态预期!P$17:P$55,战法实力!$V55)</f>
        <v>0</v>
      </c>
      <c r="BD55" s="94">
        <v>51</v>
      </c>
      <c r="BE55" s="94">
        <f>求节点(基础状态预期!$C$62:$C$100,基础状态预期!M$62:M$100,战法实力!$V55)</f>
        <v>27.601268714150812</v>
      </c>
      <c r="BF55" s="94">
        <f>求节点(基础状态预期!$C$62:$C$100,基础状态预期!N$62:N$100,战法实力!$V55)</f>
        <v>19.554759901519951</v>
      </c>
      <c r="BG55" s="94">
        <f>求节点(基础状态预期!$C$62:$C$100,基础状态预期!O$62:O$100,战法实力!$V55)</f>
        <v>15.442734001059636</v>
      </c>
      <c r="BH55" s="94">
        <f>求节点(基础状态预期!$C$62:$C$100,基础状态预期!P$62:P$100,战法实力!$V55)</f>
        <v>0</v>
      </c>
      <c r="BJ55" s="94">
        <v>51</v>
      </c>
      <c r="BK55" s="94">
        <f>求节点(基础状态预期!$C$107:$C$145,基础状态预期!M$107:M$145,战法实力!$V55)</f>
        <v>29.983797039776189</v>
      </c>
      <c r="BL55" s="94">
        <f>求节点(基础状态预期!$C$107:$C$145,基础状态预期!N$107:N$145,战法实力!$V55)</f>
        <v>21.717692666228032</v>
      </c>
      <c r="BM55" s="94">
        <f>求节点(基础状态预期!$C$107:$C$145,基础状态预期!O$107:O$145,战法实力!$V55)</f>
        <v>17.165538843976567</v>
      </c>
      <c r="BN55" s="94">
        <f>求节点(基础状态预期!$C$107:$C$145,基础状态预期!P$107:P$145,战法实力!$V55)</f>
        <v>0</v>
      </c>
      <c r="BP55" s="94">
        <v>51</v>
      </c>
      <c r="BQ55" s="94">
        <f>求节点(基础状态预期!$C$152:$C$190,基础状态预期!M$152:M$190,战法实力!$V55)</f>
        <v>34.510598201205042</v>
      </c>
      <c r="BR55" s="94">
        <f>求节点(基础状态预期!$C$152:$C$190,基础状态预期!N$152:N$190,战法实力!$V55)</f>
        <v>26.600699221296974</v>
      </c>
      <c r="BS55" s="94">
        <f>求节点(基础状态预期!$C$152:$C$190,基础状态预期!O$152:O$190,战法实力!$V55)</f>
        <v>22.040745836050107</v>
      </c>
      <c r="BT55" s="94">
        <f>求节点(基础状态预期!$C$152:$C$190,基础状态预期!P$152:P$190,战法实力!$V55)</f>
        <v>0</v>
      </c>
      <c r="BV55" s="94">
        <v>51</v>
      </c>
      <c r="BW55" s="94">
        <f>求节点(基础状态预期!$C$197:$C$235,基础状态预期!M$197:M$235,战法实力!$V55)</f>
        <v>35</v>
      </c>
      <c r="BX55" s="94">
        <f>求节点(基础状态预期!$C$197:$C$235,基础状态预期!N$197:N$235,战法实力!$V55)</f>
        <v>29.340233222788058</v>
      </c>
      <c r="BY55" s="94">
        <f>求节点(基础状态预期!$C$197:$C$235,基础状态预期!O$197:O$235,战法实力!$V55)</f>
        <v>24.757415372702255</v>
      </c>
      <c r="BZ55" s="94">
        <f>求节点(基础状态预期!$C$197:$C$235,基础状态预期!P$197:P$235,战法实力!$V55)</f>
        <v>0</v>
      </c>
      <c r="CD55" s="94">
        <v>51</v>
      </c>
      <c r="CE55" s="94">
        <f>求节点($E$5:$E$39,F$5:F$39,AY55)*W55</f>
        <v>131347.11521390593</v>
      </c>
      <c r="CF55" s="94">
        <f>求节点($E$5:$E$39,G$5:G$39,AZ55)*X55</f>
        <v>579424.40177025588</v>
      </c>
      <c r="CG55" s="94">
        <f>求节点($E$5:$E$39,H$5:H$39,BA55)*Y55</f>
        <v>2502365.9702338576</v>
      </c>
      <c r="CH55" s="94">
        <f>求节点($E$5:$E$39,I$5:I$39,BB55)*Z55</f>
        <v>0</v>
      </c>
      <c r="CI55" s="94">
        <f t="shared" si="5"/>
        <v>3213137.4872180196</v>
      </c>
      <c r="CK55" s="94">
        <f>求节点($E$5:$E$39,F$5:F$39,BE55)*AB55</f>
        <v>138006.34357075408</v>
      </c>
      <c r="CL55" s="94">
        <f>求节点($E$5:$E$39,G$5:G$39,BF55)*AC55</f>
        <v>625752.31684863847</v>
      </c>
      <c r="CM55" s="94">
        <f>求节点($E$5:$E$39,H$5:H$39,BG55)*AD55</f>
        <v>2829086.1309433943</v>
      </c>
      <c r="CN55" s="94">
        <f>求节点($E$5:$E$39,I$5:I$39,BH55)*AE55</f>
        <v>0</v>
      </c>
      <c r="CO55" s="94">
        <f t="shared" si="6"/>
        <v>3592844.7913627867</v>
      </c>
      <c r="CQ55" s="94">
        <f>求节点($E$5:$E$39,F$5:F$39,BK55)*AG55</f>
        <v>149918.98519888095</v>
      </c>
      <c r="CR55" s="94">
        <f>求节点($E$5:$E$39,G$5:G$39,BL55)*AH55</f>
        <v>694966.165319297</v>
      </c>
      <c r="CS55" s="94">
        <f>求节点($E$5:$E$39,H$5:H$39,BM55)*AI55</f>
        <v>3295783.4580435008</v>
      </c>
      <c r="CT55" s="94">
        <f>求节点($E$5:$E$39,I$5:I$39,BN55)*AJ55</f>
        <v>0</v>
      </c>
      <c r="CU55" s="94">
        <f t="shared" si="7"/>
        <v>4140668.6085616788</v>
      </c>
      <c r="CW55" s="94">
        <f>求节点($E$5:$E$39,F$5:F$39,BQ55)*AL55</f>
        <v>172552.99100602523</v>
      </c>
      <c r="CX55" s="94">
        <f>求节点($E$5:$E$39,G$5:G$39,BR55)*AM55</f>
        <v>851222.37508150318</v>
      </c>
      <c r="CY55" s="94">
        <f>求节点($E$5:$E$39,H$5:H$39,BS55)*AN55</f>
        <v>4231823.2005216209</v>
      </c>
      <c r="CZ55" s="94">
        <f>求节点($E$5:$E$39,I$5:I$39,BT55)*AO55</f>
        <v>0</v>
      </c>
      <c r="DA55" s="94">
        <f t="shared" si="8"/>
        <v>5255598.5666091498</v>
      </c>
      <c r="DC55" s="94">
        <f>求节点($E$5:$E$39,F$5:F$39,BW55)*AQ55</f>
        <v>175000</v>
      </c>
      <c r="DD55" s="94">
        <f>求节点($E$5:$E$39,G$5:G$39,BX55)*AR55</f>
        <v>938887.46312921785</v>
      </c>
      <c r="DE55" s="94">
        <f>求节点($E$5:$E$39,H$5:H$39,BY55)*AS55</f>
        <v>4753423.7515588328</v>
      </c>
      <c r="DF55" s="94">
        <f>求节点($E$5:$E$39,I$5:I$39,BZ55)*AT55</f>
        <v>0</v>
      </c>
      <c r="DG55" s="94">
        <f t="shared" si="9"/>
        <v>5867311.2146880506</v>
      </c>
    </row>
    <row r="56" spans="12:111" x14ac:dyDescent="0.15">
      <c r="L56" s="94">
        <v>52</v>
      </c>
      <c r="M56" s="94">
        <f t="shared" si="0"/>
        <v>3384709.779052665</v>
      </c>
      <c r="N56" s="94">
        <f t="shared" si="1"/>
        <v>3716946.8877379443</v>
      </c>
      <c r="O56" s="94">
        <f t="shared" si="2"/>
        <v>4240656.0672906125</v>
      </c>
      <c r="P56" s="94">
        <f t="shared" si="3"/>
        <v>5346453.7574886801</v>
      </c>
      <c r="Q56" s="94">
        <f t="shared" si="4"/>
        <v>5973034.8783073854</v>
      </c>
      <c r="V56" s="94">
        <v>52</v>
      </c>
      <c r="W56" s="94">
        <f>求节点(基础状态预期!$C$17:$C$55,基础状态预期!E$17:E$55,战法实力!$V56)</f>
        <v>5</v>
      </c>
      <c r="X56" s="94">
        <f>求节点(基础状态预期!$C$17:$C$55,基础状态预期!F$17:F$55,战法实力!$V56)</f>
        <v>16</v>
      </c>
      <c r="Y56" s="94">
        <f>求节点(基础状态预期!$C$17:$C$55,基础状态预期!G$17:G$55,战法实力!$V56)</f>
        <v>22.057559525090848</v>
      </c>
      <c r="Z56" s="94">
        <f>求节点(基础状态预期!$C$17:$C$55,基础状态预期!H$17:H$55,战法实力!$V56)</f>
        <v>0</v>
      </c>
      <c r="AB56" s="94">
        <f>求节点(基础状态预期!$C$62:$C$100,基础状态预期!E$62:E$100,战法实力!$V56)</f>
        <v>5</v>
      </c>
      <c r="AC56" s="94">
        <f>求节点(基础状态预期!$C$62:$C$100,基础状态预期!F$62:F$100,战法实力!$V56)</f>
        <v>16</v>
      </c>
      <c r="AD56" s="94">
        <f>求节点(基础状态预期!$C$62:$C$100,基础状态预期!G$62:G$100,战法实力!$V56)</f>
        <v>23.393837829919651</v>
      </c>
      <c r="AE56" s="94">
        <f>求节点(基础状态预期!$C$62:$C$100,基础状态预期!H$62:H$100,战法实力!$V56)</f>
        <v>0</v>
      </c>
      <c r="AG56" s="94">
        <f>求节点(基础状态预期!$C$107:$C$145,基础状态预期!E$107:E$145,战法实力!$V56)</f>
        <v>5</v>
      </c>
      <c r="AH56" s="94">
        <f>求节点(基础状态预期!$C$107:$C$145,基础状态预期!F$107:F$145,战法实力!$V56)</f>
        <v>16</v>
      </c>
      <c r="AI56" s="94">
        <f>求节点(基础状态预期!$C$107:$C$145,基础状态预期!G$107:G$145,战法实力!$V56)</f>
        <v>24</v>
      </c>
      <c r="AJ56" s="94">
        <f>求节点(基础状态预期!$C$107:$C$145,基础状态预期!H$107:H$145,战法实力!$V56)</f>
        <v>0</v>
      </c>
      <c r="AL56" s="94">
        <f>求节点(基础状态预期!$C$152:$C$190,基础状态预期!E$152:E$190,战法实力!$V56)</f>
        <v>5</v>
      </c>
      <c r="AM56" s="94">
        <f>求节点(基础状态预期!$C$152:$C$190,基础状态预期!F$152:F$190,战法实力!$V56)</f>
        <v>16</v>
      </c>
      <c r="AN56" s="94">
        <f>求节点(基础状态预期!$C$152:$C$190,基础状态预期!G$152:G$190,战法实力!$V56)</f>
        <v>24</v>
      </c>
      <c r="AO56" s="94">
        <f>求节点(基础状态预期!$C$152:$C$190,基础状态预期!H$152:H$190,战法实力!$V56)</f>
        <v>0</v>
      </c>
      <c r="AQ56" s="94">
        <f>求节点(基础状态预期!$C$197:$C$235,基础状态预期!E$197:E$235,战法实力!$V56)</f>
        <v>5</v>
      </c>
      <c r="AR56" s="94">
        <f>求节点(基础状态预期!$C$197:$C$235,基础状态预期!F$197:F$235,战法实力!$V56)</f>
        <v>16</v>
      </c>
      <c r="AS56" s="94">
        <f>求节点(基础状态预期!$C$197:$C$235,基础状态预期!G$197:G$235,战法实力!$V56)</f>
        <v>24</v>
      </c>
      <c r="AT56" s="94">
        <f>求节点(基础状态预期!$C$197:$C$235,基础状态预期!H$197:H$235,战法实力!$V56)</f>
        <v>0</v>
      </c>
      <c r="AX56" s="94">
        <v>52</v>
      </c>
      <c r="AY56" s="94">
        <f>求节点(基础状态预期!$C$17:$C$55,基础状态预期!M$17:M$55,战法实力!$V56)</f>
        <v>26.690644626263058</v>
      </c>
      <c r="AZ56" s="94">
        <f>求节点(基础状态预期!$C$17:$C$55,基础状态预期!N$17:N$55,战法实力!$V56)</f>
        <v>18.651695637409123</v>
      </c>
      <c r="BA56" s="94">
        <f>求节点(基础状态预期!$C$17:$C$55,基础状态预期!O$17:O$55,战法实力!$V56)</f>
        <v>15.042474964789452</v>
      </c>
      <c r="BB56" s="94">
        <f>求节点(基础状态预期!$C$17:$C$55,基础状态预期!P$17:P$55,战法实力!$V56)</f>
        <v>0</v>
      </c>
      <c r="BD56" s="94">
        <v>52</v>
      </c>
      <c r="BE56" s="94">
        <f>求节点(基础状态预期!$C$62:$C$100,基础状态预期!M$62:M$100,战法实力!$V56)</f>
        <v>28.084256159140182</v>
      </c>
      <c r="BF56" s="94">
        <f>求节点(基础状态预期!$C$62:$C$100,基础状态预期!N$62:N$100,战法实力!$V56)</f>
        <v>20.02862331992149</v>
      </c>
      <c r="BG56" s="94">
        <f>求节点(基础状态预期!$C$62:$C$100,基础状态预期!O$62:O$100,战法实力!$V56)</f>
        <v>15.68580624760853</v>
      </c>
      <c r="BH56" s="94">
        <f>求节点(基础状态预期!$C$62:$C$100,基础状态预期!P$62:P$100,战法实力!$V56)</f>
        <v>0</v>
      </c>
      <c r="BJ56" s="94">
        <v>52</v>
      </c>
      <c r="BK56" s="94">
        <f>求节点(基础状态预期!$C$107:$C$145,基础状态预期!M$107:M$145,战法实力!$V56)</f>
        <v>30.399010769579856</v>
      </c>
      <c r="BL56" s="94">
        <f>求节点(基础状态预期!$C$107:$C$145,基础状态预期!N$107:N$145,战法实力!$V56)</f>
        <v>22.131169820281727</v>
      </c>
      <c r="BM56" s="94">
        <f>求节点(基础状态预期!$C$107:$C$145,基础状态预期!O$107:O$145,战法实力!$V56)</f>
        <v>17.606581141633843</v>
      </c>
      <c r="BN56" s="94">
        <f>求节点(基础状态预期!$C$107:$C$145,基础状态预期!P$107:P$145,战法实力!$V56)</f>
        <v>0</v>
      </c>
      <c r="BP56" s="94">
        <v>52</v>
      </c>
      <c r="BQ56" s="94">
        <f>求节点(基础状态预期!$C$152:$C$190,基础状态预期!M$152:M$190,战法实力!$V56)</f>
        <v>34.787098270232441</v>
      </c>
      <c r="BR56" s="94">
        <f>求节点(基础状态预期!$C$152:$C$190,基础状态预期!N$152:N$190,战法实力!$V56)</f>
        <v>26.978539975242896</v>
      </c>
      <c r="BS56" s="94">
        <f>求节点(基础状态预期!$C$152:$C$190,基础状态预期!O$152:O$190,战法实力!$V56)</f>
        <v>22.443775973592423</v>
      </c>
      <c r="BT56" s="94">
        <f>求节点(基础状态预期!$C$152:$C$190,基础状态预期!P$152:P$190,战法实力!$V56)</f>
        <v>0</v>
      </c>
      <c r="BV56" s="94">
        <v>52</v>
      </c>
      <c r="BW56" s="94">
        <f>求节点(基础状态预期!$C$197:$C$235,基础状态预期!M$197:M$235,战法实力!$V56)</f>
        <v>35</v>
      </c>
      <c r="BX56" s="94">
        <f>求节点(基础状态预期!$C$197:$C$235,基础状态预期!N$197:N$235,战法实力!$V56)</f>
        <v>29.853167544284318</v>
      </c>
      <c r="BY56" s="94">
        <f>求节点(基础状态预期!$C$197:$C$235,基础状态预期!O$197:O$235,战法实力!$V56)</f>
        <v>25.222570400470246</v>
      </c>
      <c r="BZ56" s="94">
        <f>求节点(基础状态预期!$C$197:$C$235,基础状态预期!P$197:P$235,战法实力!$V56)</f>
        <v>0</v>
      </c>
      <c r="CD56" s="94">
        <v>52</v>
      </c>
      <c r="CE56" s="94">
        <f>求节点($E$5:$E$39,F$5:F$39,AY56)*W56</f>
        <v>133453.22313131529</v>
      </c>
      <c r="CF56" s="94">
        <f>求节点($E$5:$E$39,G$5:G$39,AZ56)*X56</f>
        <v>596854.26039709197</v>
      </c>
      <c r="CG56" s="94">
        <f>求节点($E$5:$E$39,H$5:H$39,BA56)*Y56</f>
        <v>2654402.2955242577</v>
      </c>
      <c r="CH56" s="94">
        <f>求节点($E$5:$E$39,I$5:I$39,BB56)*Z56</f>
        <v>0</v>
      </c>
      <c r="CI56" s="94">
        <f t="shared" si="5"/>
        <v>3384709.779052665</v>
      </c>
      <c r="CK56" s="94">
        <f>求节点($E$5:$E$39,F$5:F$39,BE56)*AB56</f>
        <v>140421.28079570091</v>
      </c>
      <c r="CL56" s="94">
        <f>求节点($E$5:$E$39,G$5:G$39,BF56)*AC56</f>
        <v>640915.94623748772</v>
      </c>
      <c r="CM56" s="94">
        <f>求节点($E$5:$E$39,H$5:H$39,BG56)*AD56</f>
        <v>2935609.6607047557</v>
      </c>
      <c r="CN56" s="94">
        <f>求节点($E$5:$E$39,I$5:I$39,BH56)*AE56</f>
        <v>0</v>
      </c>
      <c r="CO56" s="94">
        <f t="shared" si="6"/>
        <v>3716946.8877379443</v>
      </c>
      <c r="CQ56" s="94">
        <f>求节点($E$5:$E$39,F$5:F$39,BK56)*AG56</f>
        <v>151995.05384789928</v>
      </c>
      <c r="CR56" s="94">
        <f>求节点($E$5:$E$39,G$5:G$39,BL56)*AH56</f>
        <v>708197.43424901529</v>
      </c>
      <c r="CS56" s="94">
        <f>求节点($E$5:$E$39,H$5:H$39,BM56)*AI56</f>
        <v>3380463.5791936982</v>
      </c>
      <c r="CT56" s="94">
        <f>求节点($E$5:$E$39,I$5:I$39,BN56)*AJ56</f>
        <v>0</v>
      </c>
      <c r="CU56" s="94">
        <f t="shared" si="7"/>
        <v>4240656.0672906125</v>
      </c>
      <c r="CW56" s="94">
        <f>求节点($E$5:$E$39,F$5:F$39,BQ56)*AL56</f>
        <v>173935.4913511622</v>
      </c>
      <c r="CX56" s="94">
        <f>求节点($E$5:$E$39,G$5:G$39,BR56)*AM56</f>
        <v>863313.27920777269</v>
      </c>
      <c r="CY56" s="94">
        <f>求节点($E$5:$E$39,H$5:H$39,BS56)*AN56</f>
        <v>4309204.9869297454</v>
      </c>
      <c r="CZ56" s="94">
        <f>求节点($E$5:$E$39,I$5:I$39,BT56)*AO56</f>
        <v>0</v>
      </c>
      <c r="DA56" s="94">
        <f t="shared" si="8"/>
        <v>5346453.7574886801</v>
      </c>
      <c r="DC56" s="94">
        <f>求节点($E$5:$E$39,F$5:F$39,BW56)*AQ56</f>
        <v>175000</v>
      </c>
      <c r="DD56" s="94">
        <f>求节点($E$5:$E$39,G$5:G$39,BX56)*AR56</f>
        <v>955301.3614170982</v>
      </c>
      <c r="DE56" s="94">
        <f>求节点($E$5:$E$39,H$5:H$39,BY56)*AS56</f>
        <v>4842733.5168902874</v>
      </c>
      <c r="DF56" s="94">
        <f>求节点($E$5:$E$39,I$5:I$39,BZ56)*AT56</f>
        <v>0</v>
      </c>
      <c r="DG56" s="94">
        <f t="shared" si="9"/>
        <v>5973034.8783073854</v>
      </c>
    </row>
    <row r="57" spans="12:111" x14ac:dyDescent="0.15">
      <c r="L57" s="94">
        <v>53</v>
      </c>
      <c r="M57" s="94">
        <f t="shared" si="0"/>
        <v>3556623.5889530913</v>
      </c>
      <c r="N57" s="94">
        <f t="shared" si="1"/>
        <v>3842970.3122495697</v>
      </c>
      <c r="O57" s="94">
        <f t="shared" si="2"/>
        <v>4340643.5260195462</v>
      </c>
      <c r="P57" s="94">
        <f t="shared" si="3"/>
        <v>5440028.7776689092</v>
      </c>
      <c r="Q57" s="94">
        <f t="shared" si="4"/>
        <v>6067613.7716556266</v>
      </c>
      <c r="V57" s="94">
        <v>53</v>
      </c>
      <c r="W57" s="94">
        <f>求节点(基础状态预期!$C$17:$C$55,基础状态预期!E$17:E$55,战法实力!$V57)</f>
        <v>5</v>
      </c>
      <c r="X57" s="94">
        <f>求节点(基础状态预期!$C$17:$C$55,基础状态预期!F$17:F$55,战法实力!$V57)</f>
        <v>16</v>
      </c>
      <c r="Y57" s="94">
        <f>求节点(基础状态预期!$C$17:$C$55,基础状态预期!G$17:G$55,战法实力!$V57)</f>
        <v>23.2971202186943</v>
      </c>
      <c r="Z57" s="94">
        <f>求节点(基础状态预期!$C$17:$C$55,基础状态预期!H$17:H$55,战法实力!$V57)</f>
        <v>0</v>
      </c>
      <c r="AB57" s="94">
        <f>求节点(基础状态预期!$C$62:$C$100,基础状态预期!E$62:E$100,战法实力!$V57)</f>
        <v>5</v>
      </c>
      <c r="AC57" s="94">
        <f>求节点(基础状态预期!$C$62:$C$100,基础状态预期!F$62:F$100,战法实力!$V57)</f>
        <v>16</v>
      </c>
      <c r="AD57" s="94">
        <f>求节点(基础状态预期!$C$62:$C$100,基础状态预期!G$62:G$100,战法实力!$V57)</f>
        <v>23.88785971120878</v>
      </c>
      <c r="AE57" s="94">
        <f>求节点(基础状态预期!$C$62:$C$100,基础状态预期!H$62:H$100,战法实力!$V57)</f>
        <v>0</v>
      </c>
      <c r="AG57" s="94">
        <f>求节点(基础状态预期!$C$107:$C$145,基础状态预期!E$107:E$145,战法实力!$V57)</f>
        <v>5</v>
      </c>
      <c r="AH57" s="94">
        <f>求节点(基础状态预期!$C$107:$C$145,基础状态预期!F$107:F$145,战法实力!$V57)</f>
        <v>16</v>
      </c>
      <c r="AI57" s="94">
        <f>求节点(基础状态预期!$C$107:$C$145,基础状态预期!G$107:G$145,战法实力!$V57)</f>
        <v>24</v>
      </c>
      <c r="AJ57" s="94">
        <f>求节点(基础状态预期!$C$107:$C$145,基础状态预期!H$107:H$145,战法实力!$V57)</f>
        <v>0</v>
      </c>
      <c r="AL57" s="94">
        <f>求节点(基础状态预期!$C$152:$C$190,基础状态预期!E$152:E$190,战法实力!$V57)</f>
        <v>5</v>
      </c>
      <c r="AM57" s="94">
        <f>求节点(基础状态预期!$C$152:$C$190,基础状态预期!F$152:F$190,战法实力!$V57)</f>
        <v>16</v>
      </c>
      <c r="AN57" s="94">
        <f>求节点(基础状态预期!$C$152:$C$190,基础状态预期!G$152:G$190,战法实力!$V57)</f>
        <v>24</v>
      </c>
      <c r="AO57" s="94">
        <f>求节点(基础状态预期!$C$152:$C$190,基础状态预期!H$152:H$190,战法实力!$V57)</f>
        <v>0</v>
      </c>
      <c r="AQ57" s="94">
        <f>求节点(基础状态预期!$C$197:$C$235,基础状态预期!E$197:E$235,战法实力!$V57)</f>
        <v>5</v>
      </c>
      <c r="AR57" s="94">
        <f>求节点(基础状态预期!$C$197:$C$235,基础状态预期!F$197:F$235,战法实力!$V57)</f>
        <v>16</v>
      </c>
      <c r="AS57" s="94">
        <f>求节点(基础状态预期!$C$197:$C$235,基础状态预期!G$197:G$235,战法实力!$V57)</f>
        <v>24</v>
      </c>
      <c r="AT57" s="94">
        <f>求节点(基础状态预期!$C$197:$C$235,基础状态预期!H$197:H$235,战法实力!$V57)</f>
        <v>0</v>
      </c>
      <c r="AX57" s="94">
        <v>53</v>
      </c>
      <c r="AY57" s="94">
        <f>求节点(基础状态预期!$C$17:$C$55,基础状态预期!M$17:M$55,战法实力!$V57)</f>
        <v>27.111866209744928</v>
      </c>
      <c r="AZ57" s="94">
        <f>求节点(基础状态预期!$C$17:$C$55,基础状态预期!N$17:N$55,战法实力!$V57)</f>
        <v>19.196378719497751</v>
      </c>
      <c r="BA57" s="94">
        <f>求节点(基础状态预期!$C$17:$C$55,基础状态预期!O$17:O$55,战法实力!$V57)</f>
        <v>15.05969467756467</v>
      </c>
      <c r="BB57" s="94">
        <f>求节点(基础状态预期!$C$17:$C$55,基础状态预期!P$17:P$55,战法实力!$V57)</f>
        <v>0</v>
      </c>
      <c r="BD57" s="94">
        <v>53</v>
      </c>
      <c r="BE57" s="94">
        <f>求节点(基础状态预期!$C$62:$C$100,基础状态预期!M$62:M$100,战法实力!$V57)</f>
        <v>28.567243604129548</v>
      </c>
      <c r="BF57" s="94">
        <f>求节点(基础状态预期!$C$62:$C$100,基础状态预期!N$62:N$100,战法实力!$V57)</f>
        <v>20.502486738323025</v>
      </c>
      <c r="BG57" s="94">
        <f>求节点(基础状态预期!$C$62:$C$100,基础状态预期!O$62:O$100,战法实力!$V57)</f>
        <v>15.928878494157425</v>
      </c>
      <c r="BH57" s="94">
        <f>求节点(基础状态预期!$C$62:$C$100,基础状态预期!P$62:P$100,战法实力!$V57)</f>
        <v>0</v>
      </c>
      <c r="BJ57" s="94">
        <v>53</v>
      </c>
      <c r="BK57" s="94">
        <f>求节点(基础状态预期!$C$107:$C$145,基础状态预期!M$107:M$145,战法实力!$V57)</f>
        <v>30.814224499383524</v>
      </c>
      <c r="BL57" s="94">
        <f>求节点(基础状态预期!$C$107:$C$145,基础状态预期!N$107:N$145,战法实力!$V57)</f>
        <v>22.544646974335425</v>
      </c>
      <c r="BM57" s="94">
        <f>求节点(基础状态预期!$C$107:$C$145,基础状态预期!O$107:O$145,战法实力!$V57)</f>
        <v>18.047623439291122</v>
      </c>
      <c r="BN57" s="94">
        <f>求节点(基础状态预期!$C$107:$C$145,基础状态预期!P$107:P$145,战法实力!$V57)</f>
        <v>0</v>
      </c>
      <c r="BP57" s="94">
        <v>53</v>
      </c>
      <c r="BQ57" s="94">
        <f>求节点(基础状态预期!$C$152:$C$190,基础状态预期!M$152:M$190,战法实力!$V57)</f>
        <v>35</v>
      </c>
      <c r="BR57" s="94">
        <f>求节点(基础状态预期!$C$152:$C$190,基础状态预期!N$152:N$190,战法实力!$V57)</f>
        <v>27.381742384137912</v>
      </c>
      <c r="BS57" s="94">
        <f>求节点(基础状态预期!$C$152:$C$190,基础状态预期!O$152:O$190,战法实力!$V57)</f>
        <v>22.858401153002585</v>
      </c>
      <c r="BT57" s="94">
        <f>求节点(基础状态预期!$C$152:$C$190,基础状态预期!P$152:P$190,战法实力!$V57)</f>
        <v>0</v>
      </c>
      <c r="BV57" s="94">
        <v>53</v>
      </c>
      <c r="BW57" s="94">
        <f>求节点(基础状态预期!$C$197:$C$235,基础状态预期!M$197:M$235,战法实力!$V57)</f>
        <v>35</v>
      </c>
      <c r="BX57" s="94">
        <f>求节点(基础状态预期!$C$197:$C$235,基础状态预期!N$197:N$235,战法实力!$V57)</f>
        <v>30.295116385113197</v>
      </c>
      <c r="BY57" s="94">
        <f>求节点(基础状态预期!$C$197:$C$235,基础状态预期!O$197:O$235,战法实力!$V57)</f>
        <v>25.641510663187521</v>
      </c>
      <c r="BZ57" s="94">
        <f>求节点(基础状态预期!$C$197:$C$235,基础状态预期!P$197:P$235,战法实力!$V57)</f>
        <v>0</v>
      </c>
      <c r="CD57" s="94">
        <v>53</v>
      </c>
      <c r="CE57" s="94">
        <f>求节点($E$5:$E$39,F$5:F$39,AY57)*W57</f>
        <v>135559.33104872465</v>
      </c>
      <c r="CF57" s="94">
        <f>求节点($E$5:$E$39,G$5:G$39,AZ57)*X57</f>
        <v>614284.11902392807</v>
      </c>
      <c r="CG57" s="94">
        <f>求节点($E$5:$E$39,H$5:H$39,BA57)*Y57</f>
        <v>2806780.1388804386</v>
      </c>
      <c r="CH57" s="94">
        <f>求节点($E$5:$E$39,I$5:I$39,BB57)*Z57</f>
        <v>0</v>
      </c>
      <c r="CI57" s="94">
        <f t="shared" si="5"/>
        <v>3556623.5889530913</v>
      </c>
      <c r="CK57" s="94">
        <f>求节点($E$5:$E$39,F$5:F$39,BE57)*AB57</f>
        <v>142836.21802064774</v>
      </c>
      <c r="CL57" s="94">
        <f>求节点($E$5:$E$39,G$5:G$39,BF57)*AC57</f>
        <v>656079.57562633685</v>
      </c>
      <c r="CM57" s="94">
        <f>求节点($E$5:$E$39,H$5:H$39,BG57)*AD57</f>
        <v>3044054.518602585</v>
      </c>
      <c r="CN57" s="94">
        <f>求节点($E$5:$E$39,I$5:I$39,BH57)*AE57</f>
        <v>0</v>
      </c>
      <c r="CO57" s="94">
        <f t="shared" si="6"/>
        <v>3842970.3122495697</v>
      </c>
      <c r="CQ57" s="94">
        <f>求节点($E$5:$E$39,F$5:F$39,BK57)*AG57</f>
        <v>154071.12249691761</v>
      </c>
      <c r="CR57" s="94">
        <f>求节点($E$5:$E$39,G$5:G$39,BL57)*AH57</f>
        <v>721428.70317873359</v>
      </c>
      <c r="CS57" s="94">
        <f>求节点($E$5:$E$39,H$5:H$39,BM57)*AI57</f>
        <v>3465143.7003438952</v>
      </c>
      <c r="CT57" s="94">
        <f>求节点($E$5:$E$39,I$5:I$39,BN57)*AJ57</f>
        <v>0</v>
      </c>
      <c r="CU57" s="94">
        <f t="shared" si="7"/>
        <v>4340643.5260195462</v>
      </c>
      <c r="CW57" s="94">
        <f>求节点($E$5:$E$39,F$5:F$39,BQ57)*AL57</f>
        <v>175000</v>
      </c>
      <c r="CX57" s="94">
        <f>求节点($E$5:$E$39,G$5:G$39,BR57)*AM57</f>
        <v>876215.75629241322</v>
      </c>
      <c r="CY57" s="94">
        <f>求节点($E$5:$E$39,H$5:H$39,BS57)*AN57</f>
        <v>4388813.0213764962</v>
      </c>
      <c r="CZ57" s="94">
        <f>求节点($E$5:$E$39,I$5:I$39,BT57)*AO57</f>
        <v>0</v>
      </c>
      <c r="DA57" s="94">
        <f t="shared" si="8"/>
        <v>5440028.7776689092</v>
      </c>
      <c r="DC57" s="94">
        <f>求节点($E$5:$E$39,F$5:F$39,BW57)*AQ57</f>
        <v>175000</v>
      </c>
      <c r="DD57" s="94">
        <f>求节点($E$5:$E$39,G$5:G$39,BX57)*AR57</f>
        <v>969443.7243236223</v>
      </c>
      <c r="DE57" s="94">
        <f>求节点($E$5:$E$39,H$5:H$39,BY57)*AS57</f>
        <v>4923170.0473320037</v>
      </c>
      <c r="DF57" s="94">
        <f>求节点($E$5:$E$39,I$5:I$39,BZ57)*AT57</f>
        <v>0</v>
      </c>
      <c r="DG57" s="94">
        <f t="shared" si="9"/>
        <v>6067613.7716556266</v>
      </c>
    </row>
    <row r="58" spans="12:111" x14ac:dyDescent="0.15">
      <c r="L58" s="94">
        <v>54</v>
      </c>
      <c r="M58" s="94">
        <f t="shared" si="0"/>
        <v>3694015.0501535409</v>
      </c>
      <c r="N58" s="94">
        <f t="shared" si="1"/>
        <v>3952677.1189458324</v>
      </c>
      <c r="O58" s="94">
        <f t="shared" si="2"/>
        <v>4445959.2398813441</v>
      </c>
      <c r="P58" s="94">
        <f t="shared" si="3"/>
        <v>5542708.6953909639</v>
      </c>
      <c r="Q58" s="94">
        <f t="shared" si="4"/>
        <v>6148041.7939208886</v>
      </c>
      <c r="V58" s="94">
        <v>54</v>
      </c>
      <c r="W58" s="94">
        <f>求节点(基础状态预期!$C$17:$C$55,基础状态预期!E$17:E$55,战法实力!$V58)</f>
        <v>5</v>
      </c>
      <c r="X58" s="94">
        <f>求节点(基础状态预期!$C$17:$C$55,基础状态预期!F$17:F$55,战法实力!$V58)</f>
        <v>16</v>
      </c>
      <c r="Y58" s="94">
        <f>求节点(基础状态预期!$C$17:$C$55,基础状态预期!G$17:G$55,战法实力!$V58)</f>
        <v>24</v>
      </c>
      <c r="Z58" s="94">
        <f>求节点(基础状态预期!$C$17:$C$55,基础状态预期!H$17:H$55,战法实力!$V58)</f>
        <v>0</v>
      </c>
      <c r="AB58" s="94">
        <f>求节点(基础状态预期!$C$62:$C$100,基础状态预期!E$62:E$100,战法实力!$V58)</f>
        <v>5</v>
      </c>
      <c r="AC58" s="94">
        <f>求节点(基础状态预期!$C$62:$C$100,基础状态预期!F$62:F$100,战法实力!$V58)</f>
        <v>16</v>
      </c>
      <c r="AD58" s="94">
        <f>求节点(基础状态预期!$C$62:$C$100,基础状态预期!G$62:G$100,战法实力!$V58)</f>
        <v>24</v>
      </c>
      <c r="AE58" s="94">
        <f>求节点(基础状态预期!$C$62:$C$100,基础状态预期!H$62:H$100,战法实力!$V58)</f>
        <v>0</v>
      </c>
      <c r="AG58" s="94">
        <f>求节点(基础状态预期!$C$107:$C$145,基础状态预期!E$107:E$145,战法实力!$V58)</f>
        <v>5</v>
      </c>
      <c r="AH58" s="94">
        <f>求节点(基础状态预期!$C$107:$C$145,基础状态预期!F$107:F$145,战法实力!$V58)</f>
        <v>16</v>
      </c>
      <c r="AI58" s="94">
        <f>求节点(基础状态预期!$C$107:$C$145,基础状态预期!G$107:G$145,战法实力!$V58)</f>
        <v>24</v>
      </c>
      <c r="AJ58" s="94">
        <f>求节点(基础状态预期!$C$107:$C$145,基础状态预期!H$107:H$145,战法实力!$V58)</f>
        <v>0</v>
      </c>
      <c r="AL58" s="94">
        <f>求节点(基础状态预期!$C$152:$C$190,基础状态预期!E$152:E$190,战法实力!$V58)</f>
        <v>5</v>
      </c>
      <c r="AM58" s="94">
        <f>求节点(基础状态预期!$C$152:$C$190,基础状态预期!F$152:F$190,战法实力!$V58)</f>
        <v>16</v>
      </c>
      <c r="AN58" s="94">
        <f>求节点(基础状态预期!$C$152:$C$190,基础状态预期!G$152:G$190,战法实力!$V58)</f>
        <v>24</v>
      </c>
      <c r="AO58" s="94">
        <f>求节点(基础状态预期!$C$152:$C$190,基础状态预期!H$152:H$190,战法实力!$V58)</f>
        <v>0</v>
      </c>
      <c r="AQ58" s="94">
        <f>求节点(基础状态预期!$C$197:$C$235,基础状态预期!E$197:E$235,战法实力!$V58)</f>
        <v>5</v>
      </c>
      <c r="AR58" s="94">
        <f>求节点(基础状态预期!$C$197:$C$235,基础状态预期!F$197:F$235,战法实力!$V58)</f>
        <v>16</v>
      </c>
      <c r="AS58" s="94">
        <f>求节点(基础状态预期!$C$197:$C$235,基础状态预期!G$197:G$235,战法实力!$V58)</f>
        <v>24</v>
      </c>
      <c r="AT58" s="94">
        <f>求节点(基础状态预期!$C$197:$C$235,基础状态预期!H$197:H$235,战法实力!$V58)</f>
        <v>0</v>
      </c>
      <c r="AX58" s="94">
        <v>54</v>
      </c>
      <c r="AY58" s="94">
        <f>求节点(基础状态预期!$C$17:$C$55,基础状态预期!M$17:M$55,战法实力!$V58)</f>
        <v>27.58010399262373</v>
      </c>
      <c r="AZ58" s="94">
        <f>求节点(基础状态预期!$C$17:$C$55,基础状态预期!N$17:N$55,战法实力!$V58)</f>
        <v>19.69019846996288</v>
      </c>
      <c r="BA58" s="94">
        <f>求节点(基础状态预期!$C$17:$C$55,基础状态预期!O$17:O$55,战法实力!$V58)</f>
        <v>15.239730099747968</v>
      </c>
      <c r="BB58" s="94">
        <f>求节点(基础状态预期!$C$17:$C$55,基础状态预期!P$17:P$55,战法实力!$V58)</f>
        <v>0</v>
      </c>
      <c r="BD58" s="94">
        <v>54</v>
      </c>
      <c r="BE58" s="94">
        <f>求节点(基础状态预期!$C$62:$C$100,基础状态预期!M$62:M$100,战法实力!$V58)</f>
        <v>29.034189063060392</v>
      </c>
      <c r="BF58" s="94">
        <f>求节点(基础状态预期!$C$62:$C$100,基础状态预期!N$62:N$100,战法实力!$V58)</f>
        <v>20.955822344293246</v>
      </c>
      <c r="BG58" s="94">
        <f>求节点(基础状态预期!$C$62:$C$100,基础状态预期!O$62:O$100,战法实力!$V58)</f>
        <v>16.338124263610137</v>
      </c>
      <c r="BH58" s="94">
        <f>求节点(基础状态预期!$C$62:$C$100,基础状态预期!P$62:P$100,战法实力!$V58)</f>
        <v>0</v>
      </c>
      <c r="BJ58" s="94">
        <v>54</v>
      </c>
      <c r="BK58" s="94">
        <f>求节点(基础状态预期!$C$107:$C$145,基础状态预期!M$107:M$145,战法实力!$V58)</f>
        <v>31.26504439264891</v>
      </c>
      <c r="BL58" s="94">
        <f>求节点(基础状态预期!$C$107:$C$145,基础状态预期!N$107:N$145,战法实力!$V58)</f>
        <v>23.024133151540479</v>
      </c>
      <c r="BM58" s="94">
        <f>求节点(基础状态预期!$C$107:$C$145,基础状态预期!O$107:O$145,战法实力!$V58)</f>
        <v>18.504488318066688</v>
      </c>
      <c r="BN58" s="94">
        <f>求节点(基础状态预期!$C$107:$C$145,基础状态预期!P$107:P$145,战法实力!$V58)</f>
        <v>0</v>
      </c>
      <c r="BP58" s="94">
        <v>54</v>
      </c>
      <c r="BQ58" s="94">
        <f>求节点(基础状态预期!$C$152:$C$190,基础状态预期!M$152:M$190,战法实力!$V58)</f>
        <v>35</v>
      </c>
      <c r="BR58" s="94">
        <f>求节点(基础状态预期!$C$152:$C$190,基础状态预期!N$152:N$190,战法实力!$V58)</f>
        <v>27.869845440931442</v>
      </c>
      <c r="BS58" s="94">
        <f>求节点(基础状态预期!$C$152:$C$190,基础状态预期!O$152:O$190,战法实力!$V58)</f>
        <v>23.311841881672695</v>
      </c>
      <c r="BT58" s="94">
        <f>求节点(基础状态预期!$C$152:$C$190,基础状态预期!P$152:P$190,战法实力!$V58)</f>
        <v>0</v>
      </c>
      <c r="BV58" s="94">
        <v>54</v>
      </c>
      <c r="BW58" s="94">
        <f>求节点(基础状态预期!$C$197:$C$235,基础状态预期!M$197:M$235,战法实力!$V58)</f>
        <v>35</v>
      </c>
      <c r="BX58" s="94">
        <f>求节点(基础状态预期!$C$197:$C$235,基础状态预期!N$197:N$235,战法实力!$V58)</f>
        <v>30.646932691914635</v>
      </c>
      <c r="BY58" s="94">
        <f>求节点(基础状态预期!$C$197:$C$235,基础状态预期!O$197:O$235,战法实力!$V58)</f>
        <v>26.001770561352192</v>
      </c>
      <c r="BZ58" s="94">
        <f>求节点(基础状态预期!$C$197:$C$235,基础状态预期!P$197:P$235,战法实力!$V58)</f>
        <v>0</v>
      </c>
      <c r="CD58" s="94">
        <v>54</v>
      </c>
      <c r="CE58" s="94">
        <f>求节点($E$5:$E$39,F$5:F$39,AY58)*W58</f>
        <v>137900.51996311866</v>
      </c>
      <c r="CF58" s="94">
        <f>求节点($E$5:$E$39,G$5:G$39,AZ58)*X58</f>
        <v>630086.35103881219</v>
      </c>
      <c r="CG58" s="94">
        <f>求节点($E$5:$E$39,H$5:H$39,BA58)*Y58</f>
        <v>2926028.17915161</v>
      </c>
      <c r="CH58" s="94">
        <f>求节点($E$5:$E$39,I$5:I$39,BB58)*Z58</f>
        <v>0</v>
      </c>
      <c r="CI58" s="94">
        <f t="shared" si="5"/>
        <v>3694015.0501535409</v>
      </c>
      <c r="CK58" s="94">
        <f>求节点($E$5:$E$39,F$5:F$39,BE58)*AB58</f>
        <v>145170.94531530197</v>
      </c>
      <c r="CL58" s="94">
        <f>求节点($E$5:$E$39,G$5:G$39,BF58)*AC58</f>
        <v>670586.31501738389</v>
      </c>
      <c r="CM58" s="94">
        <f>求节点($E$5:$E$39,H$5:H$39,BG58)*AD58</f>
        <v>3136919.8586131465</v>
      </c>
      <c r="CN58" s="94">
        <f>求节点($E$5:$E$39,I$5:I$39,BH58)*AE58</f>
        <v>0</v>
      </c>
      <c r="CO58" s="94">
        <f t="shared" si="6"/>
        <v>3952677.1189458324</v>
      </c>
      <c r="CQ58" s="94">
        <f>求节点($E$5:$E$39,F$5:F$39,BK58)*AG58</f>
        <v>156325.22196324455</v>
      </c>
      <c r="CR58" s="94">
        <f>求节点($E$5:$E$39,G$5:G$39,BL58)*AH58</f>
        <v>736772.2608492953</v>
      </c>
      <c r="CS58" s="94">
        <f>求节点($E$5:$E$39,H$5:H$39,BM58)*AI58</f>
        <v>3552861.757068804</v>
      </c>
      <c r="CT58" s="94">
        <f>求节点($E$5:$E$39,I$5:I$39,BN58)*AJ58</f>
        <v>0</v>
      </c>
      <c r="CU58" s="94">
        <f t="shared" si="7"/>
        <v>4445959.2398813441</v>
      </c>
      <c r="CW58" s="94">
        <f>求节点($E$5:$E$39,F$5:F$39,BQ58)*AL58</f>
        <v>175000</v>
      </c>
      <c r="CX58" s="94">
        <f>求节点($E$5:$E$39,G$5:G$39,BR58)*AM58</f>
        <v>891835.05410980619</v>
      </c>
      <c r="CY58" s="94">
        <f>求节点($E$5:$E$39,H$5:H$39,BS58)*AN58</f>
        <v>4475873.6412811577</v>
      </c>
      <c r="CZ58" s="94">
        <f>求节点($E$5:$E$39,I$5:I$39,BT58)*AO58</f>
        <v>0</v>
      </c>
      <c r="DA58" s="94">
        <f t="shared" si="8"/>
        <v>5542708.6953909639</v>
      </c>
      <c r="DC58" s="94">
        <f>求节点($E$5:$E$39,F$5:F$39,BW58)*AQ58</f>
        <v>175000</v>
      </c>
      <c r="DD58" s="94">
        <f>求节点($E$5:$E$39,G$5:G$39,BX58)*AR58</f>
        <v>980701.84614126838</v>
      </c>
      <c r="DE58" s="94">
        <f>求节点($E$5:$E$39,H$5:H$39,BY58)*AS58</f>
        <v>4992339.9477796201</v>
      </c>
      <c r="DF58" s="94">
        <f>求节点($E$5:$E$39,I$5:I$39,BZ58)*AT58</f>
        <v>0</v>
      </c>
      <c r="DG58" s="94">
        <f t="shared" si="9"/>
        <v>6148041.7939208886</v>
      </c>
    </row>
    <row r="59" spans="12:111" x14ac:dyDescent="0.15">
      <c r="L59" s="94">
        <v>55</v>
      </c>
      <c r="M59" s="94">
        <f t="shared" si="0"/>
        <v>3785842.8603480328</v>
      </c>
      <c r="N59" s="94">
        <f t="shared" si="1"/>
        <v>4057246.3820929653</v>
      </c>
      <c r="O59" s="94">
        <f t="shared" si="2"/>
        <v>4552714.3263479434</v>
      </c>
      <c r="P59" s="94">
        <f t="shared" si="3"/>
        <v>5645388.6131130178</v>
      </c>
      <c r="Q59" s="94">
        <f t="shared" si="4"/>
        <v>6228469.8161861524</v>
      </c>
      <c r="V59" s="94">
        <v>55</v>
      </c>
      <c r="W59" s="94">
        <f>求节点(基础状态预期!$C$17:$C$55,基础状态预期!E$17:E$55,战法实力!$V59)</f>
        <v>5</v>
      </c>
      <c r="X59" s="94">
        <f>求节点(基础状态预期!$C$17:$C$55,基础状态预期!F$17:F$55,战法实力!$V59)</f>
        <v>16</v>
      </c>
      <c r="Y59" s="94">
        <f>求节点(基础状态预期!$C$17:$C$55,基础状态预期!G$17:G$55,战法实力!$V59)</f>
        <v>24</v>
      </c>
      <c r="Z59" s="94">
        <f>求节点(基础状态预期!$C$17:$C$55,基础状态预期!H$17:H$55,战法实力!$V59)</f>
        <v>0</v>
      </c>
      <c r="AB59" s="94">
        <f>求节点(基础状态预期!$C$62:$C$100,基础状态预期!E$62:E$100,战法实力!$V59)</f>
        <v>5</v>
      </c>
      <c r="AC59" s="94">
        <f>求节点(基础状态预期!$C$62:$C$100,基础状态预期!F$62:F$100,战法实力!$V59)</f>
        <v>16</v>
      </c>
      <c r="AD59" s="94">
        <f>求节点(基础状态预期!$C$62:$C$100,基础状态预期!G$62:G$100,战法实力!$V59)</f>
        <v>24</v>
      </c>
      <c r="AE59" s="94">
        <f>求节点(基础状态预期!$C$62:$C$100,基础状态预期!H$62:H$100,战法实力!$V59)</f>
        <v>0</v>
      </c>
      <c r="AG59" s="94">
        <f>求节点(基础状态预期!$C$107:$C$145,基础状态预期!E$107:E$145,战法实力!$V59)</f>
        <v>5</v>
      </c>
      <c r="AH59" s="94">
        <f>求节点(基础状态预期!$C$107:$C$145,基础状态预期!F$107:F$145,战法实力!$V59)</f>
        <v>16</v>
      </c>
      <c r="AI59" s="94">
        <f>求节点(基础状态预期!$C$107:$C$145,基础状态预期!G$107:G$145,战法实力!$V59)</f>
        <v>24</v>
      </c>
      <c r="AJ59" s="94">
        <f>求节点(基础状态预期!$C$107:$C$145,基础状态预期!H$107:H$145,战法实力!$V59)</f>
        <v>0</v>
      </c>
      <c r="AL59" s="94">
        <f>求节点(基础状态预期!$C$152:$C$190,基础状态预期!E$152:E$190,战法实力!$V59)</f>
        <v>5</v>
      </c>
      <c r="AM59" s="94">
        <f>求节点(基础状态预期!$C$152:$C$190,基础状态预期!F$152:F$190,战法实力!$V59)</f>
        <v>16</v>
      </c>
      <c r="AN59" s="94">
        <f>求节点(基础状态预期!$C$152:$C$190,基础状态预期!G$152:G$190,战法实力!$V59)</f>
        <v>24</v>
      </c>
      <c r="AO59" s="94">
        <f>求节点(基础状态预期!$C$152:$C$190,基础状态预期!H$152:H$190,战法实力!$V59)</f>
        <v>0</v>
      </c>
      <c r="AQ59" s="94">
        <f>求节点(基础状态预期!$C$197:$C$235,基础状态预期!E$197:E$235,战法实力!$V59)</f>
        <v>5</v>
      </c>
      <c r="AR59" s="94">
        <f>求节点(基础状态预期!$C$197:$C$235,基础状态预期!F$197:F$235,战法实力!$V59)</f>
        <v>16</v>
      </c>
      <c r="AS59" s="94">
        <f>求节点(基础状态预期!$C$197:$C$235,基础状态预期!G$197:G$235,战法实力!$V59)</f>
        <v>24</v>
      </c>
      <c r="AT59" s="94">
        <f>求节点(基础状态预期!$C$197:$C$235,基础状态预期!H$197:H$235,战法实力!$V59)</f>
        <v>0</v>
      </c>
      <c r="AX59" s="94">
        <v>55</v>
      </c>
      <c r="AY59" s="94">
        <f>求节点(基础状态预期!$C$17:$C$55,基础状态预期!M$17:M$55,战法实力!$V59)</f>
        <v>28.109917909836156</v>
      </c>
      <c r="AZ59" s="94">
        <f>求节点(基础状态预期!$C$17:$C$55,基础状态预期!N$17:N$55,战法实力!$V59)</f>
        <v>20.117403577371409</v>
      </c>
      <c r="BA59" s="94">
        <f>求节点(基础状态预期!$C$17:$C$55,基础状态预期!O$17:O$55,战法实力!$V59)</f>
        <v>15.633001855848786</v>
      </c>
      <c r="BB59" s="94">
        <f>求节点(基础状态预期!$C$17:$C$55,基础状态预期!P$17:P$55,战法实力!$V59)</f>
        <v>0</v>
      </c>
      <c r="BD59" s="94">
        <v>55</v>
      </c>
      <c r="BE59" s="94">
        <f>求节点(基础状态预期!$C$62:$C$100,基础状态预期!M$62:M$100,战法实力!$V59)</f>
        <v>29.496423760894789</v>
      </c>
      <c r="BF59" s="94">
        <f>求节点(基础状态预期!$C$62:$C$100,基础状态预期!N$62:N$100,战法实力!$V59)</f>
        <v>21.403129917335139</v>
      </c>
      <c r="BG59" s="94">
        <f>求节点(基础状态预期!$C$62:$C$100,基础状态预期!O$62:O$100,战法实力!$V59)</f>
        <v>16.796167218405035</v>
      </c>
      <c r="BH59" s="94">
        <f>求节点(基础状态预期!$C$62:$C$100,基础状态预期!P$62:P$100,战法实力!$V59)</f>
        <v>0</v>
      </c>
      <c r="BJ59" s="94">
        <v>55</v>
      </c>
      <c r="BK59" s="94">
        <f>求节点(基础状态预期!$C$107:$C$145,基础状态预期!M$107:M$145,战法实力!$V59)</f>
        <v>31.725482919964456</v>
      </c>
      <c r="BL59" s="94">
        <f>求节点(基础状态预期!$C$107:$C$145,基础状态预期!N$107:N$145,战法实力!$V59)</f>
        <v>23.521450978549197</v>
      </c>
      <c r="BM59" s="94">
        <f>求节点(基础状态预期!$C$107:$C$145,基础状态预期!O$107:O$145,战法实力!$V59)</f>
        <v>18.965627502263267</v>
      </c>
      <c r="BN59" s="94">
        <f>求节点(基础状态预期!$C$107:$C$145,基础状态预期!P$107:P$145,战法实力!$V59)</f>
        <v>0</v>
      </c>
      <c r="BP59" s="94">
        <v>55</v>
      </c>
      <c r="BQ59" s="94">
        <f>求节点(基础状态预期!$C$152:$C$190,基础状态预期!M$152:M$190,战法实力!$V59)</f>
        <v>35</v>
      </c>
      <c r="BR59" s="94">
        <f>求节点(基础状态预期!$C$152:$C$190,基础状态预期!N$152:N$190,战法实力!$V59)</f>
        <v>28.357948497724976</v>
      </c>
      <c r="BS59" s="94">
        <f>求节点(基础状态预期!$C$152:$C$190,基础状态预期!O$152:O$190,战法实力!$V59)</f>
        <v>23.765282610342805</v>
      </c>
      <c r="BT59" s="94">
        <f>求节点(基础状态预期!$C$152:$C$190,基础状态预期!P$152:P$190,战法实力!$V59)</f>
        <v>0</v>
      </c>
      <c r="BV59" s="94">
        <v>55</v>
      </c>
      <c r="BW59" s="94">
        <f>求节点(基础状态预期!$C$197:$C$235,基础状态预期!M$197:M$235,战法实力!$V59)</f>
        <v>35</v>
      </c>
      <c r="BX59" s="94">
        <f>求节点(基础状态预期!$C$197:$C$235,基础状态预期!N$197:N$235,战法实力!$V59)</f>
        <v>30.998748998716071</v>
      </c>
      <c r="BY59" s="94">
        <f>求节点(基础状态预期!$C$197:$C$235,基础状态预期!O$197:O$235,战法实力!$V59)</f>
        <v>26.362030459516863</v>
      </c>
      <c r="BZ59" s="94">
        <f>求节点(基础状态预期!$C$197:$C$235,基础状态预期!P$197:P$235,战法实力!$V59)</f>
        <v>0</v>
      </c>
      <c r="CD59" s="94">
        <v>55</v>
      </c>
      <c r="CE59" s="94">
        <f>求节点($E$5:$E$39,F$5:F$39,AY59)*W59</f>
        <v>140549.58954918079</v>
      </c>
      <c r="CF59" s="94">
        <f>求节点($E$5:$E$39,G$5:G$39,AZ59)*X59</f>
        <v>643756.9144758851</v>
      </c>
      <c r="CG59" s="94">
        <f>求节点($E$5:$E$39,H$5:H$39,BA59)*Y59</f>
        <v>3001536.356322967</v>
      </c>
      <c r="CH59" s="94">
        <f>求节点($E$5:$E$39,I$5:I$39,BB59)*Z59</f>
        <v>0</v>
      </c>
      <c r="CI59" s="94">
        <f t="shared" si="5"/>
        <v>3785842.8603480328</v>
      </c>
      <c r="CK59" s="94">
        <f>求节点($E$5:$E$39,F$5:F$39,BE59)*AB59</f>
        <v>147482.11880447395</v>
      </c>
      <c r="CL59" s="94">
        <f>求节点($E$5:$E$39,G$5:G$39,BF59)*AC59</f>
        <v>684900.15735472448</v>
      </c>
      <c r="CM59" s="94">
        <f>求节点($E$5:$E$39,H$5:H$39,BG59)*AD59</f>
        <v>3224864.1059337668</v>
      </c>
      <c r="CN59" s="94">
        <f>求节点($E$5:$E$39,I$5:I$39,BH59)*AE59</f>
        <v>0</v>
      </c>
      <c r="CO59" s="94">
        <f t="shared" si="6"/>
        <v>4057246.3820929653</v>
      </c>
      <c r="CQ59" s="94">
        <f>求节点($E$5:$E$39,F$5:F$39,BK59)*AG59</f>
        <v>158627.41459982228</v>
      </c>
      <c r="CR59" s="94">
        <f>求节点($E$5:$E$39,G$5:G$39,BL59)*AH59</f>
        <v>752686.43131357431</v>
      </c>
      <c r="CS59" s="94">
        <f>求节点($E$5:$E$39,H$5:H$39,BM59)*AI59</f>
        <v>3641400.4804345472</v>
      </c>
      <c r="CT59" s="94">
        <f>求节点($E$5:$E$39,I$5:I$39,BN59)*AJ59</f>
        <v>0</v>
      </c>
      <c r="CU59" s="94">
        <f t="shared" si="7"/>
        <v>4552714.3263479434</v>
      </c>
      <c r="CW59" s="94">
        <f>求节点($E$5:$E$39,F$5:F$39,BQ59)*AL59</f>
        <v>175000</v>
      </c>
      <c r="CX59" s="94">
        <f>求节点($E$5:$E$39,G$5:G$39,BR59)*AM59</f>
        <v>907454.35192719928</v>
      </c>
      <c r="CY59" s="94">
        <f>求节点($E$5:$E$39,H$5:H$39,BS59)*AN59</f>
        <v>4562934.2611858184</v>
      </c>
      <c r="CZ59" s="94">
        <f>求节点($E$5:$E$39,I$5:I$39,BT59)*AO59</f>
        <v>0</v>
      </c>
      <c r="DA59" s="94">
        <f t="shared" si="8"/>
        <v>5645388.6131130178</v>
      </c>
      <c r="DC59" s="94">
        <f>求节点($E$5:$E$39,F$5:F$39,BW59)*AQ59</f>
        <v>175000</v>
      </c>
      <c r="DD59" s="94">
        <f>求节点($E$5:$E$39,G$5:G$39,BX59)*AR59</f>
        <v>991959.96795891423</v>
      </c>
      <c r="DE59" s="94">
        <f>求节点($E$5:$E$39,H$5:H$39,BY59)*AS59</f>
        <v>5061509.8482272383</v>
      </c>
      <c r="DF59" s="94">
        <f>求节点($E$5:$E$39,I$5:I$39,BZ59)*AT59</f>
        <v>0</v>
      </c>
      <c r="DG59" s="94">
        <f t="shared" si="9"/>
        <v>6228469.8161861524</v>
      </c>
    </row>
    <row r="60" spans="12:111" x14ac:dyDescent="0.15">
      <c r="L60" s="94">
        <v>56</v>
      </c>
      <c r="M60" s="94">
        <f t="shared" si="0"/>
        <v>3877670.6705425256</v>
      </c>
      <c r="N60" s="94">
        <f t="shared" si="1"/>
        <v>4161815.6452400982</v>
      </c>
      <c r="O60" s="94">
        <f t="shared" si="2"/>
        <v>4659469.4128145445</v>
      </c>
      <c r="P60" s="94">
        <f t="shared" si="3"/>
        <v>5748068.5308350734</v>
      </c>
      <c r="Q60" s="94">
        <f t="shared" si="4"/>
        <v>6308897.8384514153</v>
      </c>
      <c r="V60" s="94">
        <v>56</v>
      </c>
      <c r="W60" s="94">
        <f>求节点(基础状态预期!$C$17:$C$55,基础状态预期!E$17:E$55,战法实力!$V60)</f>
        <v>5</v>
      </c>
      <c r="X60" s="94">
        <f>求节点(基础状态预期!$C$17:$C$55,基础状态预期!F$17:F$55,战法实力!$V60)</f>
        <v>16</v>
      </c>
      <c r="Y60" s="94">
        <f>求节点(基础状态预期!$C$17:$C$55,基础状态预期!G$17:G$55,战法实力!$V60)</f>
        <v>24</v>
      </c>
      <c r="Z60" s="94">
        <f>求节点(基础状态预期!$C$17:$C$55,基础状态预期!H$17:H$55,战法实力!$V60)</f>
        <v>0</v>
      </c>
      <c r="AB60" s="94">
        <f>求节点(基础状态预期!$C$62:$C$100,基础状态预期!E$62:E$100,战法实力!$V60)</f>
        <v>5</v>
      </c>
      <c r="AC60" s="94">
        <f>求节点(基础状态预期!$C$62:$C$100,基础状态预期!F$62:F$100,战法实力!$V60)</f>
        <v>16</v>
      </c>
      <c r="AD60" s="94">
        <f>求节点(基础状态预期!$C$62:$C$100,基础状态预期!G$62:G$100,战法实力!$V60)</f>
        <v>24</v>
      </c>
      <c r="AE60" s="94">
        <f>求节点(基础状态预期!$C$62:$C$100,基础状态预期!H$62:H$100,战法实力!$V60)</f>
        <v>0</v>
      </c>
      <c r="AG60" s="94">
        <f>求节点(基础状态预期!$C$107:$C$145,基础状态预期!E$107:E$145,战法实力!$V60)</f>
        <v>5</v>
      </c>
      <c r="AH60" s="94">
        <f>求节点(基础状态预期!$C$107:$C$145,基础状态预期!F$107:F$145,战法实力!$V60)</f>
        <v>16</v>
      </c>
      <c r="AI60" s="94">
        <f>求节点(基础状态预期!$C$107:$C$145,基础状态预期!G$107:G$145,战法实力!$V60)</f>
        <v>24</v>
      </c>
      <c r="AJ60" s="94">
        <f>求节点(基础状态预期!$C$107:$C$145,基础状态预期!H$107:H$145,战法实力!$V60)</f>
        <v>0</v>
      </c>
      <c r="AL60" s="94">
        <f>求节点(基础状态预期!$C$152:$C$190,基础状态预期!E$152:E$190,战法实力!$V60)</f>
        <v>5</v>
      </c>
      <c r="AM60" s="94">
        <f>求节点(基础状态预期!$C$152:$C$190,基础状态预期!F$152:F$190,战法实力!$V60)</f>
        <v>16</v>
      </c>
      <c r="AN60" s="94">
        <f>求节点(基础状态预期!$C$152:$C$190,基础状态预期!G$152:G$190,战法实力!$V60)</f>
        <v>24</v>
      </c>
      <c r="AO60" s="94">
        <f>求节点(基础状态预期!$C$152:$C$190,基础状态预期!H$152:H$190,战法实力!$V60)</f>
        <v>0</v>
      </c>
      <c r="AQ60" s="94">
        <f>求节点(基础状态预期!$C$197:$C$235,基础状态预期!E$197:E$235,战法实力!$V60)</f>
        <v>5</v>
      </c>
      <c r="AR60" s="94">
        <f>求节点(基础状态预期!$C$197:$C$235,基础状态预期!F$197:F$235,战法实力!$V60)</f>
        <v>16</v>
      </c>
      <c r="AS60" s="94">
        <f>求节点(基础状态预期!$C$197:$C$235,基础状态预期!G$197:G$235,战法实力!$V60)</f>
        <v>24</v>
      </c>
      <c r="AT60" s="94">
        <f>求节点(基础状态预期!$C$197:$C$235,基础状态预期!H$197:H$235,战法实力!$V60)</f>
        <v>0</v>
      </c>
      <c r="AX60" s="94">
        <v>56</v>
      </c>
      <c r="AY60" s="94">
        <f>求节点(基础状态预期!$C$17:$C$55,基础状态预期!M$17:M$55,战法实力!$V60)</f>
        <v>28.639731827048582</v>
      </c>
      <c r="AZ60" s="94">
        <f>求节点(基础状态预期!$C$17:$C$55,基础状态预期!N$17:N$55,战法实力!$V60)</f>
        <v>20.544608684779941</v>
      </c>
      <c r="BA60" s="94">
        <f>求节点(基础状态预期!$C$17:$C$55,基础状态预期!O$17:O$55,战法实力!$V60)</f>
        <v>16.026273611949605</v>
      </c>
      <c r="BB60" s="94">
        <f>求节点(基础状态预期!$C$17:$C$55,基础状态预期!P$17:P$55,战法实力!$V60)</f>
        <v>0</v>
      </c>
      <c r="BD60" s="94">
        <v>56</v>
      </c>
      <c r="BE60" s="94">
        <f>求节点(基础状态预期!$C$62:$C$100,基础状态预期!M$62:M$100,战法实力!$V60)</f>
        <v>29.95865845872919</v>
      </c>
      <c r="BF60" s="94">
        <f>求节点(基础状态预期!$C$62:$C$100,基础状态预期!N$62:N$100,战法实力!$V60)</f>
        <v>21.850437490377033</v>
      </c>
      <c r="BG60" s="94">
        <f>求节点(基础状态预期!$C$62:$C$100,基础状态预期!O$62:O$100,战法实力!$V60)</f>
        <v>17.254210173199933</v>
      </c>
      <c r="BH60" s="94">
        <f>求节点(基础状态预期!$C$62:$C$100,基础状态预期!P$62:P$100,战法实力!$V60)</f>
        <v>0</v>
      </c>
      <c r="BJ60" s="94">
        <v>56</v>
      </c>
      <c r="BK60" s="94">
        <f>求节点(基础状态预期!$C$107:$C$145,基础状态预期!M$107:M$145,战法实力!$V60)</f>
        <v>32.185921447280002</v>
      </c>
      <c r="BL60" s="94">
        <f>求节点(基础状态预期!$C$107:$C$145,基础状态预期!N$107:N$145,战法实力!$V60)</f>
        <v>24.018768805557919</v>
      </c>
      <c r="BM60" s="94">
        <f>求节点(基础状态预期!$C$107:$C$145,基础状态预期!O$107:O$145,战法实力!$V60)</f>
        <v>19.426766686459846</v>
      </c>
      <c r="BN60" s="94">
        <f>求节点(基础状态预期!$C$107:$C$145,基础状态预期!P$107:P$145,战法实力!$V60)</f>
        <v>0</v>
      </c>
      <c r="BP60" s="94">
        <v>56</v>
      </c>
      <c r="BQ60" s="94">
        <f>求节点(基础状态预期!$C$152:$C$190,基础状态预期!M$152:M$190,战法实力!$V60)</f>
        <v>35</v>
      </c>
      <c r="BR60" s="94">
        <f>求节点(基础状态预期!$C$152:$C$190,基础状态预期!N$152:N$190,战法实力!$V60)</f>
        <v>28.846051554518507</v>
      </c>
      <c r="BS60" s="94">
        <f>求节点(基础状态预期!$C$152:$C$190,基础状态预期!O$152:O$190,战法实力!$V60)</f>
        <v>24.218723339012918</v>
      </c>
      <c r="BT60" s="94">
        <f>求节点(基础状态预期!$C$152:$C$190,基础状态预期!P$152:P$190,战法实力!$V60)</f>
        <v>0</v>
      </c>
      <c r="BV60" s="94">
        <v>56</v>
      </c>
      <c r="BW60" s="94">
        <f>求节点(基础状态预期!$C$197:$C$235,基础状态预期!M$197:M$235,战法实力!$V60)</f>
        <v>35</v>
      </c>
      <c r="BX60" s="94">
        <f>求节点(基础状态预期!$C$197:$C$235,基础状态预期!N$197:N$235,战法实力!$V60)</f>
        <v>31.35056530551751</v>
      </c>
      <c r="BY60" s="94">
        <f>求节点(基础状态预期!$C$197:$C$235,基础状态预期!O$197:O$235,战法实力!$V60)</f>
        <v>26.722290357681537</v>
      </c>
      <c r="BZ60" s="94">
        <f>求节点(基础状态预期!$C$197:$C$235,基础状态预期!P$197:P$235,战法实力!$V60)</f>
        <v>0</v>
      </c>
      <c r="CD60" s="94">
        <v>56</v>
      </c>
      <c r="CE60" s="94">
        <f>求节点($E$5:$E$39,F$5:F$39,AY60)*W60</f>
        <v>143198.65913524289</v>
      </c>
      <c r="CF60" s="94">
        <f>求节点($E$5:$E$39,G$5:G$39,AZ60)*X60</f>
        <v>657427.47791295813</v>
      </c>
      <c r="CG60" s="94">
        <f>求节点($E$5:$E$39,H$5:H$39,BA60)*Y60</f>
        <v>3077044.5334943244</v>
      </c>
      <c r="CH60" s="94">
        <f>求节点($E$5:$E$39,I$5:I$39,BB60)*Z60</f>
        <v>0</v>
      </c>
      <c r="CI60" s="94">
        <f t="shared" si="5"/>
        <v>3877670.6705425256</v>
      </c>
      <c r="CK60" s="94">
        <f>求节点($E$5:$E$39,F$5:F$39,BE60)*AB60</f>
        <v>149793.29229364597</v>
      </c>
      <c r="CL60" s="94">
        <f>求节点($E$5:$E$39,G$5:G$39,BF60)*AC60</f>
        <v>699213.99969206506</v>
      </c>
      <c r="CM60" s="94">
        <f>求节点($E$5:$E$39,H$5:H$39,BG60)*AD60</f>
        <v>3312808.3532543872</v>
      </c>
      <c r="CN60" s="94">
        <f>求节点($E$5:$E$39,I$5:I$39,BH60)*AE60</f>
        <v>0</v>
      </c>
      <c r="CO60" s="94">
        <f t="shared" si="6"/>
        <v>4161815.6452400982</v>
      </c>
      <c r="CQ60" s="94">
        <f>求节点($E$5:$E$39,F$5:F$39,BK60)*AG60</f>
        <v>160929.60723640001</v>
      </c>
      <c r="CR60" s="94">
        <f>求节点($E$5:$E$39,G$5:G$39,BL60)*AH60</f>
        <v>768600.60177785344</v>
      </c>
      <c r="CS60" s="94">
        <f>求节点($E$5:$E$39,H$5:H$39,BM60)*AI60</f>
        <v>3729939.2038002908</v>
      </c>
      <c r="CT60" s="94">
        <f>求节点($E$5:$E$39,I$5:I$39,BN60)*AJ60</f>
        <v>0</v>
      </c>
      <c r="CU60" s="94">
        <f t="shared" si="7"/>
        <v>4659469.4128145445</v>
      </c>
      <c r="CW60" s="94">
        <f>求节点($E$5:$E$39,F$5:F$39,BQ60)*AL60</f>
        <v>175000</v>
      </c>
      <c r="CX60" s="94">
        <f>求节点($E$5:$E$39,G$5:G$39,BR60)*AM60</f>
        <v>923073.64974459226</v>
      </c>
      <c r="CY60" s="94">
        <f>求节点($E$5:$E$39,H$5:H$39,BS60)*AN60</f>
        <v>4649994.8810904808</v>
      </c>
      <c r="CZ60" s="94">
        <f>求节点($E$5:$E$39,I$5:I$39,BT60)*AO60</f>
        <v>0</v>
      </c>
      <c r="DA60" s="94">
        <f t="shared" si="8"/>
        <v>5748068.5308350734</v>
      </c>
      <c r="DC60" s="94">
        <f>求节点($E$5:$E$39,F$5:F$39,BW60)*AQ60</f>
        <v>175000</v>
      </c>
      <c r="DD60" s="94">
        <f>求节点($E$5:$E$39,G$5:G$39,BX60)*AR60</f>
        <v>1003218.0897765603</v>
      </c>
      <c r="DE60" s="94">
        <f>求节点($E$5:$E$39,H$5:H$39,BY60)*AS60</f>
        <v>5130679.7486748546</v>
      </c>
      <c r="DF60" s="94">
        <f>求节点($E$5:$E$39,I$5:I$39,BZ60)*AT60</f>
        <v>0</v>
      </c>
      <c r="DG60" s="94">
        <f t="shared" si="9"/>
        <v>6308897.8384514153</v>
      </c>
    </row>
    <row r="61" spans="12:111" x14ac:dyDescent="0.15">
      <c r="L61" s="94">
        <v>57</v>
      </c>
      <c r="M61" s="94">
        <f t="shared" si="0"/>
        <v>3969498.4807370175</v>
      </c>
      <c r="N61" s="94">
        <f t="shared" si="1"/>
        <v>4266384.9083872307</v>
      </c>
      <c r="O61" s="94">
        <f t="shared" si="2"/>
        <v>4766224.4992811438</v>
      </c>
      <c r="P61" s="94">
        <f t="shared" si="3"/>
        <v>5850748.4485571273</v>
      </c>
      <c r="Q61" s="94">
        <f t="shared" si="4"/>
        <v>6389325.8607166782</v>
      </c>
      <c r="V61" s="94">
        <v>57</v>
      </c>
      <c r="W61" s="94">
        <f>求节点(基础状态预期!$C$17:$C$55,基础状态预期!E$17:E$55,战法实力!$V61)</f>
        <v>5</v>
      </c>
      <c r="X61" s="94">
        <f>求节点(基础状态预期!$C$17:$C$55,基础状态预期!F$17:F$55,战法实力!$V61)</f>
        <v>16</v>
      </c>
      <c r="Y61" s="94">
        <f>求节点(基础状态预期!$C$17:$C$55,基础状态预期!G$17:G$55,战法实力!$V61)</f>
        <v>24</v>
      </c>
      <c r="Z61" s="94">
        <f>求节点(基础状态预期!$C$17:$C$55,基础状态预期!H$17:H$55,战法实力!$V61)</f>
        <v>0</v>
      </c>
      <c r="AB61" s="94">
        <f>求节点(基础状态预期!$C$62:$C$100,基础状态预期!E$62:E$100,战法实力!$V61)</f>
        <v>5</v>
      </c>
      <c r="AC61" s="94">
        <f>求节点(基础状态预期!$C$62:$C$100,基础状态预期!F$62:F$100,战法实力!$V61)</f>
        <v>16</v>
      </c>
      <c r="AD61" s="94">
        <f>求节点(基础状态预期!$C$62:$C$100,基础状态预期!G$62:G$100,战法实力!$V61)</f>
        <v>24</v>
      </c>
      <c r="AE61" s="94">
        <f>求节点(基础状态预期!$C$62:$C$100,基础状态预期!H$62:H$100,战法实力!$V61)</f>
        <v>0</v>
      </c>
      <c r="AG61" s="94">
        <f>求节点(基础状态预期!$C$107:$C$145,基础状态预期!E$107:E$145,战法实力!$V61)</f>
        <v>5</v>
      </c>
      <c r="AH61" s="94">
        <f>求节点(基础状态预期!$C$107:$C$145,基础状态预期!F$107:F$145,战法实力!$V61)</f>
        <v>16</v>
      </c>
      <c r="AI61" s="94">
        <f>求节点(基础状态预期!$C$107:$C$145,基础状态预期!G$107:G$145,战法实力!$V61)</f>
        <v>24</v>
      </c>
      <c r="AJ61" s="94">
        <f>求节点(基础状态预期!$C$107:$C$145,基础状态预期!H$107:H$145,战法实力!$V61)</f>
        <v>0</v>
      </c>
      <c r="AL61" s="94">
        <f>求节点(基础状态预期!$C$152:$C$190,基础状态预期!E$152:E$190,战法实力!$V61)</f>
        <v>5</v>
      </c>
      <c r="AM61" s="94">
        <f>求节点(基础状态预期!$C$152:$C$190,基础状态预期!F$152:F$190,战法实力!$V61)</f>
        <v>16</v>
      </c>
      <c r="AN61" s="94">
        <f>求节点(基础状态预期!$C$152:$C$190,基础状态预期!G$152:G$190,战法实力!$V61)</f>
        <v>24</v>
      </c>
      <c r="AO61" s="94">
        <f>求节点(基础状态预期!$C$152:$C$190,基础状态预期!H$152:H$190,战法实力!$V61)</f>
        <v>0</v>
      </c>
      <c r="AQ61" s="94">
        <f>求节点(基础状态预期!$C$197:$C$235,基础状态预期!E$197:E$235,战法实力!$V61)</f>
        <v>5</v>
      </c>
      <c r="AR61" s="94">
        <f>求节点(基础状态预期!$C$197:$C$235,基础状态预期!F$197:F$235,战法实力!$V61)</f>
        <v>16</v>
      </c>
      <c r="AS61" s="94">
        <f>求节点(基础状态预期!$C$197:$C$235,基础状态预期!G$197:G$235,战法实力!$V61)</f>
        <v>24</v>
      </c>
      <c r="AT61" s="94">
        <f>求节点(基础状态预期!$C$197:$C$235,基础状态预期!H$197:H$235,战法实力!$V61)</f>
        <v>0</v>
      </c>
      <c r="AX61" s="94">
        <v>57</v>
      </c>
      <c r="AY61" s="94">
        <f>求节点(基础状态预期!$C$17:$C$55,基础状态预期!M$17:M$55,战法实力!$V61)</f>
        <v>29.169545744261008</v>
      </c>
      <c r="AZ61" s="94">
        <f>求节点(基础状态预期!$C$17:$C$55,基础状态预期!N$17:N$55,战法实力!$V61)</f>
        <v>20.97181379218847</v>
      </c>
      <c r="BA61" s="94">
        <f>求节点(基础状态预期!$C$17:$C$55,基础状态预期!O$17:O$55,战法实力!$V61)</f>
        <v>16.419545368050425</v>
      </c>
      <c r="BB61" s="94">
        <f>求节点(基础状态预期!$C$17:$C$55,基础状态预期!P$17:P$55,战法实力!$V61)</f>
        <v>0</v>
      </c>
      <c r="BD61" s="94">
        <v>57</v>
      </c>
      <c r="BE61" s="94">
        <f>求节点(基础状态预期!$C$62:$C$100,基础状态预期!M$62:M$100,战法实力!$V61)</f>
        <v>30.420893156563587</v>
      </c>
      <c r="BF61" s="94">
        <f>求节点(基础状态预期!$C$62:$C$100,基础状态预期!N$62:N$100,战法实力!$V61)</f>
        <v>22.297745063418926</v>
      </c>
      <c r="BG61" s="94">
        <f>求节点(基础状态预期!$C$62:$C$100,基础状态预期!O$62:O$100,战法实力!$V61)</f>
        <v>17.712253127994831</v>
      </c>
      <c r="BH61" s="94">
        <f>求节点(基础状态预期!$C$62:$C$100,基础状态预期!P$62:P$100,战法实力!$V61)</f>
        <v>0</v>
      </c>
      <c r="BJ61" s="94">
        <v>57</v>
      </c>
      <c r="BK61" s="94">
        <f>求节点(基础状态预期!$C$107:$C$145,基础状态预期!M$107:M$145,战法实力!$V61)</f>
        <v>32.646359974595548</v>
      </c>
      <c r="BL61" s="94">
        <f>求节点(基础状态预期!$C$107:$C$145,基础状态预期!N$107:N$145,战法实力!$V61)</f>
        <v>24.51608663256664</v>
      </c>
      <c r="BM61" s="94">
        <f>求节点(基础状态预期!$C$107:$C$145,基础状态预期!O$107:O$145,战法实力!$V61)</f>
        <v>19.887905870656425</v>
      </c>
      <c r="BN61" s="94">
        <f>求节点(基础状态预期!$C$107:$C$145,基础状态预期!P$107:P$145,战法实力!$V61)</f>
        <v>0</v>
      </c>
      <c r="BP61" s="94">
        <v>57</v>
      </c>
      <c r="BQ61" s="94">
        <f>求节点(基础状态预期!$C$152:$C$190,基础状态预期!M$152:M$190,战法实力!$V61)</f>
        <v>35</v>
      </c>
      <c r="BR61" s="94">
        <f>求节点(基础状态预期!$C$152:$C$190,基础状态预期!N$152:N$190,战法实力!$V61)</f>
        <v>29.334154611312041</v>
      </c>
      <c r="BS61" s="94">
        <f>求节点(基础状态预期!$C$152:$C$190,基础状态预期!O$152:O$190,战法实力!$V61)</f>
        <v>24.672164067683028</v>
      </c>
      <c r="BT61" s="94">
        <f>求节点(基础状态预期!$C$152:$C$190,基础状态预期!P$152:P$190,战法实力!$V61)</f>
        <v>0</v>
      </c>
      <c r="BV61" s="94">
        <v>57</v>
      </c>
      <c r="BW61" s="94">
        <f>求节点(基础状态预期!$C$197:$C$235,基础状态预期!M$197:M$235,战法实力!$V61)</f>
        <v>35</v>
      </c>
      <c r="BX61" s="94">
        <f>求节点(基础状态预期!$C$197:$C$235,基础状态预期!N$197:N$235,战法实力!$V61)</f>
        <v>31.702381612318948</v>
      </c>
      <c r="BY61" s="94">
        <f>求节点(基础状态预期!$C$197:$C$235,基础状态预期!O$197:O$235,战法实力!$V61)</f>
        <v>27.082550255846208</v>
      </c>
      <c r="BZ61" s="94">
        <f>求节点(基础状态预期!$C$197:$C$235,基础状态预期!P$197:P$235,战法实力!$V61)</f>
        <v>0</v>
      </c>
      <c r="CD61" s="94">
        <v>57</v>
      </c>
      <c r="CE61" s="94">
        <f>求节点($E$5:$E$39,F$5:F$39,AY61)*W61</f>
        <v>145847.72872130506</v>
      </c>
      <c r="CF61" s="94">
        <f>求节点($E$5:$E$39,G$5:G$39,AZ61)*X61</f>
        <v>671098.04135003104</v>
      </c>
      <c r="CG61" s="94">
        <f>求节点($E$5:$E$39,H$5:H$39,BA61)*Y61</f>
        <v>3152552.7106656814</v>
      </c>
      <c r="CH61" s="94">
        <f>求节点($E$5:$E$39,I$5:I$39,BB61)*Z61</f>
        <v>0</v>
      </c>
      <c r="CI61" s="94">
        <f t="shared" si="5"/>
        <v>3969498.4807370175</v>
      </c>
      <c r="CK61" s="94">
        <f>求节点($E$5:$E$39,F$5:F$39,BE61)*AB61</f>
        <v>152104.46578281792</v>
      </c>
      <c r="CL61" s="94">
        <f>求节点($E$5:$E$39,G$5:G$39,BF61)*AC61</f>
        <v>713527.84202940564</v>
      </c>
      <c r="CM61" s="94">
        <f>求节点($E$5:$E$39,H$5:H$39,BG61)*AD61</f>
        <v>3400752.6005750075</v>
      </c>
      <c r="CN61" s="94">
        <f>求节点($E$5:$E$39,I$5:I$39,BH61)*AE61</f>
        <v>0</v>
      </c>
      <c r="CO61" s="94">
        <f t="shared" si="6"/>
        <v>4266384.9083872307</v>
      </c>
      <c r="CQ61" s="94">
        <f>求节点($E$5:$E$39,F$5:F$39,BK61)*AG61</f>
        <v>163231.79987297775</v>
      </c>
      <c r="CR61" s="94">
        <f>求节点($E$5:$E$39,G$5:G$39,BL61)*AH61</f>
        <v>784514.77224213246</v>
      </c>
      <c r="CS61" s="94">
        <f>求节点($E$5:$E$39,H$5:H$39,BM61)*AI61</f>
        <v>3818477.9271660335</v>
      </c>
      <c r="CT61" s="94">
        <f>求节点($E$5:$E$39,I$5:I$39,BN61)*AJ61</f>
        <v>0</v>
      </c>
      <c r="CU61" s="94">
        <f t="shared" si="7"/>
        <v>4766224.4992811438</v>
      </c>
      <c r="CW61" s="94">
        <f>求节点($E$5:$E$39,F$5:F$39,BQ61)*AL61</f>
        <v>175000</v>
      </c>
      <c r="CX61" s="94">
        <f>求节点($E$5:$E$39,G$5:G$39,BR61)*AM61</f>
        <v>938692.94756198535</v>
      </c>
      <c r="CY61" s="94">
        <f>求节点($E$5:$E$39,H$5:H$39,BS61)*AN61</f>
        <v>4737055.5009951415</v>
      </c>
      <c r="CZ61" s="94">
        <f>求节点($E$5:$E$39,I$5:I$39,BT61)*AO61</f>
        <v>0</v>
      </c>
      <c r="DA61" s="94">
        <f t="shared" si="8"/>
        <v>5850748.4485571273</v>
      </c>
      <c r="DC61" s="94">
        <f>求节点($E$5:$E$39,F$5:F$39,BW61)*AQ61</f>
        <v>175000</v>
      </c>
      <c r="DD61" s="94">
        <f>求节点($E$5:$E$39,G$5:G$39,BX61)*AR61</f>
        <v>1014476.2115942064</v>
      </c>
      <c r="DE61" s="94">
        <f>求节点($E$5:$E$39,H$5:H$39,BY61)*AS61</f>
        <v>5199849.6491224719</v>
      </c>
      <c r="DF61" s="94">
        <f>求节点($E$5:$E$39,I$5:I$39,BZ61)*AT61</f>
        <v>0</v>
      </c>
      <c r="DG61" s="94">
        <f t="shared" si="9"/>
        <v>6389325.8607166782</v>
      </c>
    </row>
    <row r="62" spans="12:111" x14ac:dyDescent="0.15">
      <c r="L62" s="94">
        <v>58</v>
      </c>
      <c r="M62" s="94">
        <f t="shared" si="0"/>
        <v>4061326.2909315107</v>
      </c>
      <c r="N62" s="94">
        <f t="shared" si="1"/>
        <v>4370954.1715343641</v>
      </c>
      <c r="O62" s="94">
        <f t="shared" si="2"/>
        <v>4872979.585747743</v>
      </c>
      <c r="P62" s="94">
        <f t="shared" si="3"/>
        <v>5953428.3662791811</v>
      </c>
      <c r="Q62" s="94">
        <f t="shared" si="4"/>
        <v>6469753.8829819411</v>
      </c>
      <c r="V62" s="94">
        <v>58</v>
      </c>
      <c r="W62" s="94">
        <f>求节点(基础状态预期!$C$17:$C$55,基础状态预期!E$17:E$55,战法实力!$V62)</f>
        <v>5</v>
      </c>
      <c r="X62" s="94">
        <f>求节点(基础状态预期!$C$17:$C$55,基础状态预期!F$17:F$55,战法实力!$V62)</f>
        <v>16</v>
      </c>
      <c r="Y62" s="94">
        <f>求节点(基础状态预期!$C$17:$C$55,基础状态预期!G$17:G$55,战法实力!$V62)</f>
        <v>24</v>
      </c>
      <c r="Z62" s="94">
        <f>求节点(基础状态预期!$C$17:$C$55,基础状态预期!H$17:H$55,战法实力!$V62)</f>
        <v>0</v>
      </c>
      <c r="AB62" s="94">
        <f>求节点(基础状态预期!$C$62:$C$100,基础状态预期!E$62:E$100,战法实力!$V62)</f>
        <v>5</v>
      </c>
      <c r="AC62" s="94">
        <f>求节点(基础状态预期!$C$62:$C$100,基础状态预期!F$62:F$100,战法实力!$V62)</f>
        <v>16</v>
      </c>
      <c r="AD62" s="94">
        <f>求节点(基础状态预期!$C$62:$C$100,基础状态预期!G$62:G$100,战法实力!$V62)</f>
        <v>24</v>
      </c>
      <c r="AE62" s="94">
        <f>求节点(基础状态预期!$C$62:$C$100,基础状态预期!H$62:H$100,战法实力!$V62)</f>
        <v>0</v>
      </c>
      <c r="AG62" s="94">
        <f>求节点(基础状态预期!$C$107:$C$145,基础状态预期!E$107:E$145,战法实力!$V62)</f>
        <v>5</v>
      </c>
      <c r="AH62" s="94">
        <f>求节点(基础状态预期!$C$107:$C$145,基础状态预期!F$107:F$145,战法实力!$V62)</f>
        <v>16</v>
      </c>
      <c r="AI62" s="94">
        <f>求节点(基础状态预期!$C$107:$C$145,基础状态预期!G$107:G$145,战法实力!$V62)</f>
        <v>24</v>
      </c>
      <c r="AJ62" s="94">
        <f>求节点(基础状态预期!$C$107:$C$145,基础状态预期!H$107:H$145,战法实力!$V62)</f>
        <v>0</v>
      </c>
      <c r="AL62" s="94">
        <f>求节点(基础状态预期!$C$152:$C$190,基础状态预期!E$152:E$190,战法实力!$V62)</f>
        <v>5</v>
      </c>
      <c r="AM62" s="94">
        <f>求节点(基础状态预期!$C$152:$C$190,基础状态预期!F$152:F$190,战法实力!$V62)</f>
        <v>16</v>
      </c>
      <c r="AN62" s="94">
        <f>求节点(基础状态预期!$C$152:$C$190,基础状态预期!G$152:G$190,战法实力!$V62)</f>
        <v>24</v>
      </c>
      <c r="AO62" s="94">
        <f>求节点(基础状态预期!$C$152:$C$190,基础状态预期!H$152:H$190,战法实力!$V62)</f>
        <v>0</v>
      </c>
      <c r="AQ62" s="94">
        <f>求节点(基础状态预期!$C$197:$C$235,基础状态预期!E$197:E$235,战法实力!$V62)</f>
        <v>5</v>
      </c>
      <c r="AR62" s="94">
        <f>求节点(基础状态预期!$C$197:$C$235,基础状态预期!F$197:F$235,战法实力!$V62)</f>
        <v>16</v>
      </c>
      <c r="AS62" s="94">
        <f>求节点(基础状态预期!$C$197:$C$235,基础状态预期!G$197:G$235,战法实力!$V62)</f>
        <v>24</v>
      </c>
      <c r="AT62" s="94">
        <f>求节点(基础状态预期!$C$197:$C$235,基础状态预期!H$197:H$235,战法实力!$V62)</f>
        <v>0</v>
      </c>
      <c r="AX62" s="94">
        <v>58</v>
      </c>
      <c r="AY62" s="94">
        <f>求节点(基础状态预期!$C$17:$C$55,基础状态预期!M$17:M$55,战法实力!$V62)</f>
        <v>29.699359661473434</v>
      </c>
      <c r="AZ62" s="94">
        <f>求节点(基础状态预期!$C$17:$C$55,基础状态预期!N$17:N$55,战法实力!$V62)</f>
        <v>21.399018899597003</v>
      </c>
      <c r="BA62" s="94">
        <f>求节点(基础状态预期!$C$17:$C$55,基础状态预期!O$17:O$55,战法实力!$V62)</f>
        <v>16.812817124151245</v>
      </c>
      <c r="BB62" s="94">
        <f>求节点(基础状态预期!$C$17:$C$55,基础状态预期!P$17:P$55,战法实力!$V62)</f>
        <v>0</v>
      </c>
      <c r="BD62" s="94">
        <v>58</v>
      </c>
      <c r="BE62" s="94">
        <f>求节点(基础状态预期!$C$62:$C$100,基础状态预期!M$62:M$100,战法实力!$V62)</f>
        <v>30.883127854397983</v>
      </c>
      <c r="BF62" s="94">
        <f>求节点(基础状态预期!$C$62:$C$100,基础状态预期!N$62:N$100,战法实力!$V62)</f>
        <v>22.745052636460816</v>
      </c>
      <c r="BG62" s="94">
        <f>求节点(基础状态预期!$C$62:$C$100,基础状态预期!O$62:O$100,战法实力!$V62)</f>
        <v>18.170296082789729</v>
      </c>
      <c r="BH62" s="94">
        <f>求节点(基础状态预期!$C$62:$C$100,基础状态预期!P$62:P$100,战法实力!$V62)</f>
        <v>0</v>
      </c>
      <c r="BJ62" s="94">
        <v>58</v>
      </c>
      <c r="BK62" s="94">
        <f>求节点(基础状态预期!$C$107:$C$145,基础状态预期!M$107:M$145,战法实力!$V62)</f>
        <v>33.106798501911094</v>
      </c>
      <c r="BL62" s="94">
        <f>求节点(基础状态预期!$C$107:$C$145,基础状态预期!N$107:N$145,战法实力!$V62)</f>
        <v>25.013404459575362</v>
      </c>
      <c r="BM62" s="94">
        <f>求节点(基础状态预期!$C$107:$C$145,基础状态预期!O$107:O$145,战法实力!$V62)</f>
        <v>20.349045054853001</v>
      </c>
      <c r="BN62" s="94">
        <f>求节点(基础状态预期!$C$107:$C$145,基础状态预期!P$107:P$145,战法实力!$V62)</f>
        <v>0</v>
      </c>
      <c r="BP62" s="94">
        <v>58</v>
      </c>
      <c r="BQ62" s="94">
        <f>求节点(基础状态预期!$C$152:$C$190,基础状态预期!M$152:M$190,战法实力!$V62)</f>
        <v>35</v>
      </c>
      <c r="BR62" s="94">
        <f>求节点(基础状态预期!$C$152:$C$190,基础状态预期!N$152:N$190,战法实力!$V62)</f>
        <v>29.822257668105571</v>
      </c>
      <c r="BS62" s="94">
        <f>求节点(基础状态预期!$C$152:$C$190,基础状态预期!O$152:O$190,战法实力!$V62)</f>
        <v>25.125604796353141</v>
      </c>
      <c r="BT62" s="94">
        <f>求节点(基础状态预期!$C$152:$C$190,基础状态预期!P$152:P$190,战法实力!$V62)</f>
        <v>0</v>
      </c>
      <c r="BV62" s="94">
        <v>58</v>
      </c>
      <c r="BW62" s="94">
        <f>求节点(基础状态预期!$C$197:$C$235,基础状态预期!M$197:M$235,战法实力!$V62)</f>
        <v>35</v>
      </c>
      <c r="BX62" s="94">
        <f>求节点(基础状态预期!$C$197:$C$235,基础状态预期!N$197:N$235,战法实力!$V62)</f>
        <v>32.054197919120384</v>
      </c>
      <c r="BY62" s="94">
        <f>求节点(基础状态预期!$C$197:$C$235,基础状态预期!O$197:O$235,战法实力!$V62)</f>
        <v>27.442810154010882</v>
      </c>
      <c r="BZ62" s="94">
        <f>求节点(基础状态预期!$C$197:$C$235,基础状态预期!P$197:P$235,战法实力!$V62)</f>
        <v>0</v>
      </c>
      <c r="CD62" s="94">
        <v>58</v>
      </c>
      <c r="CE62" s="94">
        <f>求节点($E$5:$E$39,F$5:F$39,AY62)*W62</f>
        <v>148496.79830736716</v>
      </c>
      <c r="CF62" s="94">
        <f>求节点($E$5:$E$39,G$5:G$39,AZ62)*X62</f>
        <v>684768.60478710406</v>
      </c>
      <c r="CG62" s="94">
        <f>求节点($E$5:$E$39,H$5:H$39,BA62)*Y62</f>
        <v>3228060.8878370393</v>
      </c>
      <c r="CH62" s="94">
        <f>求节点($E$5:$E$39,I$5:I$39,BB62)*Z62</f>
        <v>0</v>
      </c>
      <c r="CI62" s="94">
        <f t="shared" si="5"/>
        <v>4061326.2909315107</v>
      </c>
      <c r="CK62" s="94">
        <f>求节点($E$5:$E$39,F$5:F$39,BE62)*AB62</f>
        <v>154415.6392719899</v>
      </c>
      <c r="CL62" s="94">
        <f>求节点($E$5:$E$39,G$5:G$39,BF62)*AC62</f>
        <v>727841.68436674611</v>
      </c>
      <c r="CM62" s="94">
        <f>求节点($E$5:$E$39,H$5:H$39,BG62)*AD62</f>
        <v>3488696.8478956278</v>
      </c>
      <c r="CN62" s="94">
        <f>求节点($E$5:$E$39,I$5:I$39,BH62)*AE62</f>
        <v>0</v>
      </c>
      <c r="CO62" s="94">
        <f t="shared" si="6"/>
        <v>4370954.1715343641</v>
      </c>
      <c r="CQ62" s="94">
        <f>求节点($E$5:$E$39,F$5:F$39,BK62)*AG62</f>
        <v>165533.99250955548</v>
      </c>
      <c r="CR62" s="94">
        <f>求节点($E$5:$E$39,G$5:G$39,BL62)*AH62</f>
        <v>800428.94270641159</v>
      </c>
      <c r="CS62" s="94">
        <f>求节点($E$5:$E$39,H$5:H$39,BM62)*AI62</f>
        <v>3907016.6505317758</v>
      </c>
      <c r="CT62" s="94">
        <f>求节点($E$5:$E$39,I$5:I$39,BN62)*AJ62</f>
        <v>0</v>
      </c>
      <c r="CU62" s="94">
        <f t="shared" si="7"/>
        <v>4872979.585747743</v>
      </c>
      <c r="CW62" s="94">
        <f>求节点($E$5:$E$39,F$5:F$39,BQ62)*AL62</f>
        <v>175000</v>
      </c>
      <c r="CX62" s="94">
        <f>求节点($E$5:$E$39,G$5:G$39,BR62)*AM62</f>
        <v>954312.24537937832</v>
      </c>
      <c r="CY62" s="94">
        <f>求节点($E$5:$E$39,H$5:H$39,BS62)*AN62</f>
        <v>4824116.120899803</v>
      </c>
      <c r="CZ62" s="94">
        <f>求节点($E$5:$E$39,I$5:I$39,BT62)*AO62</f>
        <v>0</v>
      </c>
      <c r="DA62" s="94">
        <f t="shared" si="8"/>
        <v>5953428.3662791811</v>
      </c>
      <c r="DC62" s="94">
        <f>求节点($E$5:$E$39,F$5:F$39,BW62)*AQ62</f>
        <v>175000</v>
      </c>
      <c r="DD62" s="94">
        <f>求节点($E$5:$E$39,G$5:G$39,BX62)*AR62</f>
        <v>1025734.3334118522</v>
      </c>
      <c r="DE62" s="94">
        <f>求节点($E$5:$E$39,H$5:H$39,BY62)*AS62</f>
        <v>5269019.5495700892</v>
      </c>
      <c r="DF62" s="94">
        <f>求节点($E$5:$E$39,I$5:I$39,BZ62)*AT62</f>
        <v>0</v>
      </c>
      <c r="DG62" s="94">
        <f t="shared" si="9"/>
        <v>6469753.8829819411</v>
      </c>
    </row>
    <row r="63" spans="12:111" x14ac:dyDescent="0.15">
      <c r="L63" s="94">
        <v>59</v>
      </c>
      <c r="M63" s="94">
        <f t="shared" si="0"/>
        <v>4153154.1011260026</v>
      </c>
      <c r="N63" s="94">
        <f t="shared" si="1"/>
        <v>4475523.4346814966</v>
      </c>
      <c r="O63" s="94">
        <f t="shared" si="2"/>
        <v>4979734.6722143432</v>
      </c>
      <c r="P63" s="94">
        <f t="shared" si="3"/>
        <v>6054483.4605955509</v>
      </c>
      <c r="Q63" s="94">
        <f t="shared" si="4"/>
        <v>6565129.3770996416</v>
      </c>
      <c r="V63" s="94">
        <v>59</v>
      </c>
      <c r="W63" s="94">
        <f>求节点(基础状态预期!$C$17:$C$55,基础状态预期!E$17:E$55,战法实力!$V63)</f>
        <v>5</v>
      </c>
      <c r="X63" s="94">
        <f>求节点(基础状态预期!$C$17:$C$55,基础状态预期!F$17:F$55,战法实力!$V63)</f>
        <v>16</v>
      </c>
      <c r="Y63" s="94">
        <f>求节点(基础状态预期!$C$17:$C$55,基础状态预期!G$17:G$55,战法实力!$V63)</f>
        <v>24</v>
      </c>
      <c r="Z63" s="94">
        <f>求节点(基础状态预期!$C$17:$C$55,基础状态预期!H$17:H$55,战法实力!$V63)</f>
        <v>0</v>
      </c>
      <c r="AB63" s="94">
        <f>求节点(基础状态预期!$C$62:$C$100,基础状态预期!E$62:E$100,战法实力!$V63)</f>
        <v>5</v>
      </c>
      <c r="AC63" s="94">
        <f>求节点(基础状态预期!$C$62:$C$100,基础状态预期!F$62:F$100,战法实力!$V63)</f>
        <v>16</v>
      </c>
      <c r="AD63" s="94">
        <f>求节点(基础状态预期!$C$62:$C$100,基础状态预期!G$62:G$100,战法实力!$V63)</f>
        <v>24</v>
      </c>
      <c r="AE63" s="94">
        <f>求节点(基础状态预期!$C$62:$C$100,基础状态预期!H$62:H$100,战法实力!$V63)</f>
        <v>0</v>
      </c>
      <c r="AG63" s="94">
        <f>求节点(基础状态预期!$C$107:$C$145,基础状态预期!E$107:E$145,战法实力!$V63)</f>
        <v>5</v>
      </c>
      <c r="AH63" s="94">
        <f>求节点(基础状态预期!$C$107:$C$145,基础状态预期!F$107:F$145,战法实力!$V63)</f>
        <v>16</v>
      </c>
      <c r="AI63" s="94">
        <f>求节点(基础状态预期!$C$107:$C$145,基础状态预期!G$107:G$145,战法实力!$V63)</f>
        <v>24</v>
      </c>
      <c r="AJ63" s="94">
        <f>求节点(基础状态预期!$C$107:$C$145,基础状态预期!H$107:H$145,战法实力!$V63)</f>
        <v>0</v>
      </c>
      <c r="AL63" s="94">
        <f>求节点(基础状态预期!$C$152:$C$190,基础状态预期!E$152:E$190,战法实力!$V63)</f>
        <v>5</v>
      </c>
      <c r="AM63" s="94">
        <f>求节点(基础状态预期!$C$152:$C$190,基础状态预期!F$152:F$190,战法实力!$V63)</f>
        <v>16</v>
      </c>
      <c r="AN63" s="94">
        <f>求节点(基础状态预期!$C$152:$C$190,基础状态预期!G$152:G$190,战法实力!$V63)</f>
        <v>24</v>
      </c>
      <c r="AO63" s="94">
        <f>求节点(基础状态预期!$C$152:$C$190,基础状态预期!H$152:H$190,战法实力!$V63)</f>
        <v>5.2400138068757478E-2</v>
      </c>
      <c r="AQ63" s="94">
        <f>求节点(基础状态预期!$C$197:$C$235,基础状态预期!E$197:E$235,战法实力!$V63)</f>
        <v>5</v>
      </c>
      <c r="AR63" s="94">
        <f>求节点(基础状态预期!$C$197:$C$235,基础状态预期!F$197:F$235,战法实力!$V63)</f>
        <v>16</v>
      </c>
      <c r="AS63" s="94">
        <f>求节点(基础状态预期!$C$197:$C$235,基础状态预期!G$197:G$235,战法实力!$V63)</f>
        <v>24</v>
      </c>
      <c r="AT63" s="94">
        <f>求节点(基础状态预期!$C$197:$C$235,基础状态预期!H$197:H$235,战法实力!$V63)</f>
        <v>0.15441714679139204</v>
      </c>
      <c r="AX63" s="94">
        <v>59</v>
      </c>
      <c r="AY63" s="94">
        <f>求节点(基础状态预期!$C$17:$C$55,基础状态预期!M$17:M$55,战法实力!$V63)</f>
        <v>30.22917357868586</v>
      </c>
      <c r="AZ63" s="94">
        <f>求节点(基础状态预期!$C$17:$C$55,基础状态预期!N$17:N$55,战法实力!$V63)</f>
        <v>21.826224007005536</v>
      </c>
      <c r="BA63" s="94">
        <f>求节点(基础状态预期!$C$17:$C$55,基础状态预期!O$17:O$55,战法实力!$V63)</f>
        <v>17.206088880252064</v>
      </c>
      <c r="BB63" s="94">
        <f>求节点(基础状态预期!$C$17:$C$55,基础状态预期!P$17:P$55,战法实力!$V63)</f>
        <v>0</v>
      </c>
      <c r="BD63" s="94">
        <v>59</v>
      </c>
      <c r="BE63" s="94">
        <f>求节点(基础状态预期!$C$62:$C$100,基础状态预期!M$62:M$100,战法实力!$V63)</f>
        <v>31.34536255223238</v>
      </c>
      <c r="BF63" s="94">
        <f>求节点(基础状态预期!$C$62:$C$100,基础状态预期!N$62:N$100,战法实力!$V63)</f>
        <v>23.192360209502709</v>
      </c>
      <c r="BG63" s="94">
        <f>求节点(基础状态预期!$C$62:$C$100,基础状态预期!O$62:O$100,战法实力!$V63)</f>
        <v>18.628339037584624</v>
      </c>
      <c r="BH63" s="94">
        <f>求节点(基础状态预期!$C$62:$C$100,基础状态预期!P$62:P$100,战法实力!$V63)</f>
        <v>0</v>
      </c>
      <c r="BJ63" s="94">
        <v>59</v>
      </c>
      <c r="BK63" s="94">
        <f>求节点(基础状态预期!$C$107:$C$145,基础状态预期!M$107:M$145,战法实力!$V63)</f>
        <v>33.567237029226646</v>
      </c>
      <c r="BL63" s="94">
        <f>求节点(基础状态预期!$C$107:$C$145,基础状态预期!N$107:N$145,战法实力!$V63)</f>
        <v>25.510722286584084</v>
      </c>
      <c r="BM63" s="94">
        <f>求节点(基础状态预期!$C$107:$C$145,基础状态预期!O$107:O$145,战法实力!$V63)</f>
        <v>20.81018423904958</v>
      </c>
      <c r="BN63" s="94">
        <f>求节点(基础状态预期!$C$107:$C$145,基础状态预期!P$107:P$145,战法实力!$V63)</f>
        <v>0</v>
      </c>
      <c r="BP63" s="94">
        <v>59</v>
      </c>
      <c r="BQ63" s="94">
        <f>求节点(基础状态预期!$C$152:$C$190,基础状态预期!M$152:M$190,战法实力!$V63)</f>
        <v>35</v>
      </c>
      <c r="BR63" s="94">
        <f>求节点(基础状态预期!$C$152:$C$190,基础状态预期!N$152:N$190,战法实力!$V63)</f>
        <v>30.291672730547432</v>
      </c>
      <c r="BS63" s="94">
        <f>求节点(基础状态预期!$C$152:$C$190,基础状态预期!O$152:O$190,战法实力!$V63)</f>
        <v>25.568334728082938</v>
      </c>
      <c r="BT63" s="94">
        <f>求节点(基础状态预期!$C$152:$C$190,基础状态预期!P$152:P$190,战法实力!$V63)</f>
        <v>0.7860020710313621</v>
      </c>
      <c r="BV63" s="94">
        <v>59</v>
      </c>
      <c r="BW63" s="94">
        <f>求节点(基础状态预期!$C$197:$C$235,基础状态预期!M$197:M$235,战法实力!$V63)</f>
        <v>35</v>
      </c>
      <c r="BX63" s="94">
        <f>求节点(基础状态预期!$C$197:$C$235,基础状态预期!N$197:N$235,战法实力!$V63)</f>
        <v>32.463764925998355</v>
      </c>
      <c r="BY63" s="94">
        <f>求节点(基础状态预期!$C$197:$C$235,基础状态预期!O$197:O$235,战法实力!$V63)</f>
        <v>27.848010555277838</v>
      </c>
      <c r="BZ63" s="94">
        <f>求节点(基础状态预期!$C$197:$C$235,基础状态预期!P$197:P$235,战法实力!$V63)</f>
        <v>1.1581286009354401</v>
      </c>
      <c r="CD63" s="94">
        <v>59</v>
      </c>
      <c r="CE63" s="94">
        <f>求节点($E$5:$E$39,F$5:F$39,AY63)*W63</f>
        <v>151145.8678934293</v>
      </c>
      <c r="CF63" s="94">
        <f>求节点($E$5:$E$39,G$5:G$39,AZ63)*X63</f>
        <v>698439.16822417709</v>
      </c>
      <c r="CG63" s="94">
        <f>求节点($E$5:$E$39,H$5:H$39,BA63)*Y63</f>
        <v>3303569.0650083963</v>
      </c>
      <c r="CH63" s="94">
        <f>求节点($E$5:$E$39,I$5:I$39,BB63)*Z63</f>
        <v>0</v>
      </c>
      <c r="CI63" s="94">
        <f t="shared" si="5"/>
        <v>4153154.1011260026</v>
      </c>
      <c r="CK63" s="94">
        <f>求节点($E$5:$E$39,F$5:F$39,BE63)*AB63</f>
        <v>156726.81276116191</v>
      </c>
      <c r="CL63" s="94">
        <f>求节点($E$5:$E$39,G$5:G$39,BF63)*AC63</f>
        <v>742155.52670408669</v>
      </c>
      <c r="CM63" s="94">
        <f>求节点($E$5:$E$39,H$5:H$39,BG63)*AD63</f>
        <v>3576641.0952162482</v>
      </c>
      <c r="CN63" s="94">
        <f>求节点($E$5:$E$39,I$5:I$39,BH63)*AE63</f>
        <v>0</v>
      </c>
      <c r="CO63" s="94">
        <f t="shared" si="6"/>
        <v>4475523.4346814966</v>
      </c>
      <c r="CQ63" s="94">
        <f>求节点($E$5:$E$39,F$5:F$39,BK63)*AG63</f>
        <v>167836.18514613324</v>
      </c>
      <c r="CR63" s="94">
        <f>求节点($E$5:$E$39,G$5:G$39,BL63)*AH63</f>
        <v>816343.11317069072</v>
      </c>
      <c r="CS63" s="94">
        <f>求节点($E$5:$E$39,H$5:H$39,BM63)*AI63</f>
        <v>3995555.3738975194</v>
      </c>
      <c r="CT63" s="94">
        <f>求节点($E$5:$E$39,I$5:I$39,BN63)*AJ63</f>
        <v>0</v>
      </c>
      <c r="CU63" s="94">
        <f t="shared" si="7"/>
        <v>4979734.6722143432</v>
      </c>
      <c r="CW63" s="94">
        <f>求节点($E$5:$E$39,F$5:F$39,BQ63)*AL63</f>
        <v>175000</v>
      </c>
      <c r="CX63" s="94">
        <f>求节点($E$5:$E$39,G$5:G$39,BR63)*AM63</f>
        <v>969333.52737751789</v>
      </c>
      <c r="CY63" s="94">
        <f>求节点($E$5:$E$39,H$5:H$39,BS63)*AN63</f>
        <v>4909120.2677919241</v>
      </c>
      <c r="CZ63" s="94">
        <f>求节点($E$5:$E$39,I$5:I$39,BT63)*AO63</f>
        <v>1029.6654261093174</v>
      </c>
      <c r="DA63" s="94">
        <f t="shared" si="8"/>
        <v>6054483.4605955509</v>
      </c>
      <c r="DC63" s="94">
        <f>求节点($E$5:$E$39,F$5:F$39,BW63)*AQ63</f>
        <v>175000</v>
      </c>
      <c r="DD63" s="94">
        <f>求节点($E$5:$E$39,G$5:G$39,BX63)*AR63</f>
        <v>1038840.4776319474</v>
      </c>
      <c r="DE63" s="94">
        <f>求节点($E$5:$E$39,H$5:H$39,BY63)*AS63</f>
        <v>5346818.0266133444</v>
      </c>
      <c r="DF63" s="94">
        <f>求节点($E$5:$E$39,I$5:I$39,BZ63)*AT63</f>
        <v>4470.8728543489333</v>
      </c>
      <c r="DG63" s="94">
        <f t="shared" si="9"/>
        <v>6565129.3770996416</v>
      </c>
    </row>
    <row r="64" spans="12:111" x14ac:dyDescent="0.15">
      <c r="L64" s="94">
        <v>60</v>
      </c>
      <c r="M64" s="94">
        <f t="shared" si="0"/>
        <v>4268747.8920133347</v>
      </c>
      <c r="N64" s="94">
        <f t="shared" si="1"/>
        <v>4591054.3255616296</v>
      </c>
      <c r="O64" s="94">
        <f t="shared" si="2"/>
        <v>5091934.3510129796</v>
      </c>
      <c r="P64" s="94">
        <f t="shared" si="3"/>
        <v>6166721.7822699603</v>
      </c>
      <c r="Q64" s="94">
        <f t="shared" si="4"/>
        <v>6712986.3225897551</v>
      </c>
      <c r="V64" s="94">
        <v>60</v>
      </c>
      <c r="W64" s="94">
        <f>求节点(基础状态预期!$C$17:$C$55,基础状态预期!E$17:E$55,战法实力!$V64)</f>
        <v>5</v>
      </c>
      <c r="X64" s="94">
        <f>求节点(基础状态预期!$C$17:$C$55,基础状态预期!F$17:F$55,战法实力!$V64)</f>
        <v>16</v>
      </c>
      <c r="Y64" s="94">
        <f>求节点(基础状态预期!$C$17:$C$55,基础状态预期!G$17:G$55,战法实力!$V64)</f>
        <v>24</v>
      </c>
      <c r="Z64" s="94">
        <f>求节点(基础状态预期!$C$17:$C$55,基础状态预期!H$17:H$55,战法实力!$V64)</f>
        <v>0.121197718564776</v>
      </c>
      <c r="AB64" s="94">
        <f>求节点(基础状态预期!$C$62:$C$100,基础状态预期!E$62:E$100,战法实力!$V64)</f>
        <v>5</v>
      </c>
      <c r="AC64" s="94">
        <f>求节点(基础状态预期!$C$62:$C$100,基础状态预期!F$62:F$100,战法实力!$V64)</f>
        <v>16</v>
      </c>
      <c r="AD64" s="94">
        <f>求节点(基础状态预期!$C$62:$C$100,基础状态预期!G$62:G$100,战法实力!$V64)</f>
        <v>24</v>
      </c>
      <c r="AE64" s="94">
        <f>求节点(基础状态预期!$C$62:$C$100,基础状态预期!H$62:H$100,战法实力!$V64)</f>
        <v>0.17063557899762921</v>
      </c>
      <c r="AG64" s="94">
        <f>求节点(基础状态预期!$C$107:$C$145,基础状态预期!E$107:E$145,战法实力!$V64)</f>
        <v>5</v>
      </c>
      <c r="AH64" s="94">
        <f>求节点(基础状态预期!$C$107:$C$145,基础状态预期!F$107:F$145,战法实力!$V64)</f>
        <v>16</v>
      </c>
      <c r="AI64" s="94">
        <f>求节点(基础状态预期!$C$107:$C$145,基础状态预期!G$107:G$145,战法实力!$V64)</f>
        <v>24</v>
      </c>
      <c r="AJ64" s="94">
        <f>求节点(基础状态预期!$C$107:$C$145,基础状态预期!H$107:H$145,战法实力!$V64)</f>
        <v>0.15869715414450114</v>
      </c>
      <c r="AL64" s="94">
        <f>求节点(基础状态预期!$C$152:$C$190,基础状态预期!E$152:E$190,战法实力!$V64)</f>
        <v>5</v>
      </c>
      <c r="AM64" s="94">
        <f>求节点(基础状态预期!$C$152:$C$190,基础状态预期!F$152:F$190,战法实力!$V64)</f>
        <v>16</v>
      </c>
      <c r="AN64" s="94">
        <f>求节点(基础状态预期!$C$152:$C$190,基础状态预期!G$152:G$190,战法实力!$V64)</f>
        <v>24</v>
      </c>
      <c r="AO64" s="94">
        <f>求节点(基础状态预期!$C$152:$C$190,基础状态预期!H$152:H$190,战法实力!$V64)</f>
        <v>0.22791368952574895</v>
      </c>
      <c r="AQ64" s="94">
        <f>求节点(基础状态预期!$C$197:$C$235,基础状态预期!E$197:E$235,战法实力!$V64)</f>
        <v>5</v>
      </c>
      <c r="AR64" s="94">
        <f>求节点(基础状态预期!$C$197:$C$235,基础状态预期!F$197:F$235,战法实力!$V64)</f>
        <v>16</v>
      </c>
      <c r="AS64" s="94">
        <f>求节点(基础状态预期!$C$197:$C$235,基础状态预期!G$197:G$235,战法实力!$V64)</f>
        <v>24</v>
      </c>
      <c r="AT64" s="94">
        <f>求节点(基础状态预期!$C$197:$C$235,基础状态预期!H$197:H$235,战法实力!$V64)</f>
        <v>0.50615342322848067</v>
      </c>
      <c r="AX64" s="94">
        <v>60</v>
      </c>
      <c r="AY64" s="94">
        <f>求节点(基础状态预期!$C$17:$C$55,基础状态预期!M$17:M$55,战法实力!$V64)</f>
        <v>30.70006855235075</v>
      </c>
      <c r="AZ64" s="94">
        <f>求节点(基础状态预期!$C$17:$C$55,基础状态预期!N$17:N$55,战法实力!$V64)</f>
        <v>22.33828373675961</v>
      </c>
      <c r="BA64" s="94">
        <f>求节点(基础状态预期!$C$17:$C$55,基础状态预期!O$17:O$55,战法实力!$V64)</f>
        <v>17.681844463832206</v>
      </c>
      <c r="BB64" s="94">
        <f>求节点(基础状态预期!$C$17:$C$55,基础状态预期!P$17:P$55,战法实力!$V64)</f>
        <v>1.8179657784716399</v>
      </c>
      <c r="BD64" s="94">
        <v>60</v>
      </c>
      <c r="BE64" s="94">
        <f>求节点(基础状态预期!$C$62:$C$100,基础状态预期!M$62:M$100,战法实力!$V64)</f>
        <v>31.871558992993467</v>
      </c>
      <c r="BF64" s="94">
        <f>求节点(基础状态预期!$C$62:$C$100,基础状态预期!N$62:N$100,战法实力!$V64)</f>
        <v>23.68468146797802</v>
      </c>
      <c r="BG64" s="94">
        <f>求节点(基础状态预期!$C$62:$C$100,基础状态预期!O$62:O$100,战法实力!$V64)</f>
        <v>19.077437686530828</v>
      </c>
      <c r="BH64" s="94">
        <f>求节点(基础状态预期!$C$62:$C$100,基础状态预期!P$62:P$100,战法实力!$V64)</f>
        <v>2.5595336849644381</v>
      </c>
      <c r="BJ64" s="94">
        <v>60</v>
      </c>
      <c r="BK64" s="94">
        <f>求节点(基础状态预期!$C$107:$C$145,基础状态预期!M$107:M$145,战法实力!$V64)</f>
        <v>33.829844339057232</v>
      </c>
      <c r="BL64" s="94">
        <f>求节点(基础状态预期!$C$107:$C$145,基础状态预期!N$107:N$145,战法实力!$V64)</f>
        <v>25.97308443456609</v>
      </c>
      <c r="BM64" s="94">
        <f>求节点(基础状态预期!$C$107:$C$145,基础状态预期!O$107:O$145,战法实力!$V64)</f>
        <v>21.261469439512986</v>
      </c>
      <c r="BN64" s="94">
        <f>求节点(基础状态预期!$C$107:$C$145,基础状态预期!P$107:P$145,战法实力!$V64)</f>
        <v>2.380457312167517</v>
      </c>
      <c r="BP64" s="94">
        <v>60</v>
      </c>
      <c r="BQ64" s="94">
        <f>求节点(基础状态预期!$C$152:$C$190,基础状态预期!M$152:M$190,战法实力!$V64)</f>
        <v>35</v>
      </c>
      <c r="BR64" s="94">
        <f>求节点(基础状态预期!$C$152:$C$190,基础状态预期!N$152:N$190,战法实力!$V64)</f>
        <v>30.717180603832741</v>
      </c>
      <c r="BS64" s="94">
        <f>求节点(基础状态预期!$C$152:$C$190,基础状态预期!O$152:O$190,战法实力!$V64)</f>
        <v>25.985899787733587</v>
      </c>
      <c r="BT64" s="94">
        <f>求节点(基础状态预期!$C$152:$C$190,基础状态预期!P$152:P$190,战法实力!$V64)</f>
        <v>3.4187053428862337</v>
      </c>
      <c r="BV64" s="94">
        <v>60</v>
      </c>
      <c r="BW64" s="94">
        <f>求节点(基础状态预期!$C$197:$C$235,基础状态预期!M$197:M$235,战法实力!$V64)</f>
        <v>35</v>
      </c>
      <c r="BX64" s="94">
        <f>求节点(基础状态预期!$C$197:$C$235,基础状态预期!N$197:N$235,战法实力!$V64)</f>
        <v>32.947127609796354</v>
      </c>
      <c r="BY64" s="94">
        <f>求节点(基础状态预期!$C$197:$C$235,基础状态预期!O$197:O$235,战法实力!$V64)</f>
        <v>28.310637357318559</v>
      </c>
      <c r="BZ64" s="94">
        <f>求节点(基础状态预期!$C$197:$C$235,基础状态预期!P$197:P$235,战法实力!$V64)</f>
        <v>3.7961506742136049</v>
      </c>
      <c r="CD64" s="94">
        <v>60</v>
      </c>
      <c r="CE64" s="94">
        <f>求节点($E$5:$E$39,F$5:F$39,AY64)*W64</f>
        <v>153500.34276175374</v>
      </c>
      <c r="CF64" s="94">
        <f>求节点($E$5:$E$39,G$5:G$39,AZ64)*X64</f>
        <v>714825.07957630756</v>
      </c>
      <c r="CG64" s="94">
        <f>求节点($E$5:$E$39,H$5:H$39,BA64)*Y64</f>
        <v>3394914.1370557835</v>
      </c>
      <c r="CH64" s="94">
        <f>求节点($E$5:$E$39,I$5:I$39,BB64)*Z64</f>
        <v>5508.3326194899937</v>
      </c>
      <c r="CI64" s="94">
        <f>SUM(CE64:CH64)</f>
        <v>4268747.8920133347</v>
      </c>
      <c r="CK64" s="94">
        <f>求节点($E$5:$E$39,F$5:F$39,BE64)*AB64</f>
        <v>159357.79496496735</v>
      </c>
      <c r="CL64" s="94">
        <f>求节点($E$5:$E$39,G$5:G$39,BF64)*AC64</f>
        <v>757909.8069752967</v>
      </c>
      <c r="CM64" s="94">
        <f>求节点($E$5:$E$39,H$5:H$39,BG64)*AD64</f>
        <v>3662868.0358139193</v>
      </c>
      <c r="CN64" s="94">
        <f>求节点($E$5:$E$39,I$5:I$39,BH64)*AE64</f>
        <v>10918.68780744606</v>
      </c>
      <c r="CO64" s="94">
        <f t="shared" si="6"/>
        <v>4591054.3255616296</v>
      </c>
      <c r="CQ64" s="94">
        <f>求节点($E$5:$E$39,F$5:F$39,BK64)*AG64</f>
        <v>169149.22169528613</v>
      </c>
      <c r="CR64" s="94">
        <f>求节点($E$5:$E$39,G$5:G$39,BL64)*AH64</f>
        <v>831138.70190611482</v>
      </c>
      <c r="CS64" s="94">
        <f>求节点($E$5:$E$39,H$5:H$39,BM64)*AI64</f>
        <v>4082202.132386493</v>
      </c>
      <c r="CT64" s="94">
        <f>求节点($E$5:$E$39,I$5:I$39,BN64)*AJ64</f>
        <v>9444.2950250863323</v>
      </c>
      <c r="CU64" s="94">
        <f t="shared" si="7"/>
        <v>5091934.3510129796</v>
      </c>
      <c r="CW64" s="94">
        <f>求节点($E$5:$E$39,F$5:F$39,BQ64)*AL64</f>
        <v>175000</v>
      </c>
      <c r="CX64" s="94">
        <f>求节点($E$5:$E$39,G$5:G$39,BR64)*AM64</f>
        <v>982949.77932264772</v>
      </c>
      <c r="CY64" s="94">
        <f>求节点($E$5:$E$39,H$5:H$39,BS64)*AN64</f>
        <v>4989292.759244848</v>
      </c>
      <c r="CZ64" s="94">
        <f>求节点($E$5:$E$39,I$5:I$39,BT64)*AO64</f>
        <v>19479.243702464802</v>
      </c>
      <c r="DA64" s="94">
        <f t="shared" si="8"/>
        <v>6166721.7822699603</v>
      </c>
      <c r="DC64" s="94">
        <f>求节点($E$5:$E$39,F$5:F$39,BW64)*AQ64</f>
        <v>175000</v>
      </c>
      <c r="DD64" s="94">
        <f>求节点($E$5:$E$39,G$5:G$39,BX64)*AR64</f>
        <v>1054308.0835134834</v>
      </c>
      <c r="DE64" s="94">
        <f>求节点($E$5:$E$39,H$5:H$39,BY64)*AS64</f>
        <v>5435642.3726051636</v>
      </c>
      <c r="DF64" s="94">
        <f>求节点($E$5:$E$39,I$5:I$39,BZ64)*AT64</f>
        <v>48035.86647110802</v>
      </c>
      <c r="DG64" s="94">
        <f t="shared" si="9"/>
        <v>6712986.3225897551</v>
      </c>
    </row>
    <row r="65" spans="12:111" x14ac:dyDescent="0.15">
      <c r="L65" s="94">
        <v>61</v>
      </c>
      <c r="M65" s="94">
        <f t="shared" si="0"/>
        <v>4413640.2595168566</v>
      </c>
      <c r="N65" s="94">
        <f t="shared" si="1"/>
        <v>4729151.9432222182</v>
      </c>
      <c r="O65" s="94">
        <f t="shared" si="2"/>
        <v>5226496.6610505581</v>
      </c>
      <c r="P65" s="94">
        <f t="shared" si="3"/>
        <v>6302063.8590031546</v>
      </c>
      <c r="Q65" s="94">
        <f t="shared" si="4"/>
        <v>6907237.6711405544</v>
      </c>
      <c r="V65" s="94">
        <v>61</v>
      </c>
      <c r="W65" s="94">
        <f>求节点(基础状态预期!$C$17:$C$55,基础状态预期!E$17:E$55,战法实力!$V65)</f>
        <v>5</v>
      </c>
      <c r="X65" s="94">
        <f>求节点(基础状态预期!$C$17:$C$55,基础状态预期!F$17:F$55,战法实力!$V65)</f>
        <v>16</v>
      </c>
      <c r="Y65" s="94">
        <f>求节点(基础状态预期!$C$17:$C$55,基础状态预期!G$17:G$55,战法实力!$V65)</f>
        <v>24</v>
      </c>
      <c r="Z65" s="94">
        <f>求节点(基础状态预期!$C$17:$C$55,基础状态预期!H$17:H$55,战法实力!$V65)</f>
        <v>0.29434435632150979</v>
      </c>
      <c r="AB65" s="94">
        <f>求节点(基础状态预期!$C$62:$C$100,基础状态预期!E$62:E$100,战法实力!$V65)</f>
        <v>5</v>
      </c>
      <c r="AC65" s="94">
        <f>求节点(基础状态预期!$C$62:$C$100,基础状态预期!F$62:F$100,战法实力!$V65)</f>
        <v>16</v>
      </c>
      <c r="AD65" s="94">
        <f>求节点(基础状态预期!$C$62:$C$100,基础状态预期!G$62:G$100,战法实力!$V65)</f>
        <v>24</v>
      </c>
      <c r="AE65" s="94">
        <f>求节点(基础状态预期!$C$62:$C$100,基础状态预期!H$62:H$100,战法实力!$V65)</f>
        <v>0.3441061424623193</v>
      </c>
      <c r="AG65" s="94">
        <f>求节点(基础状态预期!$C$107:$C$145,基础状态预期!E$107:E$145,战法实力!$V65)</f>
        <v>5</v>
      </c>
      <c r="AH65" s="94">
        <f>求节点(基础状态预期!$C$107:$C$145,基础状态预期!F$107:F$145,战法实力!$V65)</f>
        <v>16</v>
      </c>
      <c r="AI65" s="94">
        <f>求节点(基础状态预期!$C$107:$C$145,基础状态预期!G$107:G$145,战法实力!$V65)</f>
        <v>24</v>
      </c>
      <c r="AJ65" s="94">
        <f>求节点(基础状态预期!$C$107:$C$145,基础状态预期!H$107:H$145,战法实力!$V65)</f>
        <v>0.33327225736935356</v>
      </c>
      <c r="AL65" s="94">
        <f>求节点(基础状态预期!$C$152:$C$190,基础状态预期!E$152:E$190,战法实力!$V65)</f>
        <v>5</v>
      </c>
      <c r="AM65" s="94">
        <f>求节点(基础状态预期!$C$152:$C$190,基础状态预期!F$152:F$190,战法实力!$V65)</f>
        <v>16</v>
      </c>
      <c r="AN65" s="94">
        <f>求节点(基础状态预期!$C$152:$C$190,基础状态预期!G$152:G$190,战法实力!$V65)</f>
        <v>24</v>
      </c>
      <c r="AO65" s="94">
        <f>求节点(基础状态预期!$C$152:$C$190,基础状态预期!H$152:H$190,战法实力!$V65)</f>
        <v>0.40342724098274041</v>
      </c>
      <c r="AQ65" s="94">
        <f>求节点(基础状态预期!$C$197:$C$235,基础状态预期!E$197:E$235,战法实力!$V65)</f>
        <v>5</v>
      </c>
      <c r="AR65" s="94">
        <f>求节点(基础状态预期!$C$197:$C$235,基础状态预期!F$197:F$235,战法实力!$V65)</f>
        <v>16</v>
      </c>
      <c r="AS65" s="94">
        <f>求节点(基础状态预期!$C$197:$C$235,基础状态预期!G$197:G$235,战法实力!$V65)</f>
        <v>24</v>
      </c>
      <c r="AT65" s="94">
        <f>求节点(基础状态预期!$C$197:$C$235,基础状态预期!H$197:H$235,战法实力!$V65)</f>
        <v>0.85788969966556938</v>
      </c>
      <c r="AX65" s="94">
        <v>61</v>
      </c>
      <c r="AY65" s="94">
        <f>求节点(基础状态预期!$C$17:$C$55,基础状态预期!M$17:M$55,战法实力!$V65)</f>
        <v>31.145709127884448</v>
      </c>
      <c r="AZ65" s="94">
        <f>求节点(基础状态预期!$C$17:$C$55,基础状态预期!N$17:N$55,战法实力!$V65)</f>
        <v>22.886714662040248</v>
      </c>
      <c r="BA65" s="94">
        <f>求节点(基础状态预期!$C$17:$C$55,基础状态预期!O$17:O$55,战法实力!$V65)</f>
        <v>18.192955050287893</v>
      </c>
      <c r="BB65" s="94">
        <f>求节点(基础状态预期!$C$17:$C$55,基础状态预期!P$17:P$55,战法实力!$V65)</f>
        <v>4.415165344822646</v>
      </c>
      <c r="BD65" s="94">
        <v>61</v>
      </c>
      <c r="BE65" s="94">
        <f>求节点(基础状态预期!$C$62:$C$100,基础状态预期!M$62:M$100,战法实力!$V65)</f>
        <v>32.398818111003628</v>
      </c>
      <c r="BF65" s="94">
        <f>求节点(基础状态预期!$C$62:$C$100,基础状态预期!N$62:N$100,战法实力!$V65)</f>
        <v>24.177750595682937</v>
      </c>
      <c r="BG65" s="94">
        <f>求节点(基础状态预期!$C$62:$C$100,基础状态预期!O$62:O$100,战法实力!$V65)</f>
        <v>19.526387732423096</v>
      </c>
      <c r="BH65" s="94">
        <f>求节点(基础状态预期!$C$62:$C$100,基础状态预期!P$62:P$100,战法实力!$V65)</f>
        <v>5.1615921369347904</v>
      </c>
      <c r="BJ65" s="94">
        <v>61</v>
      </c>
      <c r="BK65" s="94">
        <f>求节点(基础状态预期!$C$107:$C$145,基础状态预期!M$107:M$145,战法实力!$V65)</f>
        <v>34.072658263085387</v>
      </c>
      <c r="BL65" s="94">
        <f>求节点(基础状态预期!$C$107:$C$145,基础状态预期!N$107:N$145,战法实力!$V65)</f>
        <v>26.431949201044013</v>
      </c>
      <c r="BM65" s="94">
        <f>求节点(基础状态预期!$C$107:$C$145,基础状态预期!O$107:O$145,战法实力!$V65)</f>
        <v>21.711768730349991</v>
      </c>
      <c r="BN65" s="94">
        <f>求节点(基础状态预期!$C$107:$C$145,基础状态预期!P$107:P$145,战法实力!$V65)</f>
        <v>4.9990838605403036</v>
      </c>
      <c r="BP65" s="94">
        <v>61</v>
      </c>
      <c r="BQ65" s="94">
        <f>求节点(基础状态预期!$C$152:$C$190,基础状态预期!M$152:M$190,战法实力!$V65)</f>
        <v>35</v>
      </c>
      <c r="BR65" s="94">
        <f>求节点(基础状态预期!$C$152:$C$190,基础状态预期!N$152:N$190,战法实力!$V65)</f>
        <v>31.142688477118046</v>
      </c>
      <c r="BS65" s="94">
        <f>求节点(基础状态预期!$C$152:$C$190,基础状态预期!O$152:O$190,战法实力!$V65)</f>
        <v>26.403464847384235</v>
      </c>
      <c r="BT65" s="94">
        <f>求节点(基础状态预期!$C$152:$C$190,基础状态预期!P$152:P$190,战法实力!$V65)</f>
        <v>6.0514086147411055</v>
      </c>
      <c r="BV65" s="94">
        <v>61</v>
      </c>
      <c r="BW65" s="94">
        <f>求节点(基础状态预期!$C$197:$C$235,基础状态预期!M$197:M$235,战法实力!$V65)</f>
        <v>35</v>
      </c>
      <c r="BX65" s="94">
        <f>求节点(基础状态预期!$C$197:$C$235,基础状态预期!N$197:N$235,战法实力!$V65)</f>
        <v>33.430490293594353</v>
      </c>
      <c r="BY65" s="94">
        <f>求节点(基础状态预期!$C$197:$C$235,基础状态预期!O$197:O$235,战法实力!$V65)</f>
        <v>28.773264159359279</v>
      </c>
      <c r="BZ65" s="94">
        <f>求节点(基础状态预期!$C$197:$C$235,基础状态预期!P$197:P$235,战法实力!$V65)</f>
        <v>6.43417274749177</v>
      </c>
      <c r="CD65" s="94">
        <v>61</v>
      </c>
      <c r="CE65" s="94">
        <f>求节点($E$5:$E$39,F$5:F$39,AY65)*W65</f>
        <v>155728.54563942226</v>
      </c>
      <c r="CF65" s="94">
        <f>求节点($E$5:$E$39,G$5:G$39,AZ65)*X65</f>
        <v>732374.86918528797</v>
      </c>
      <c r="CG65" s="94">
        <f>求节点($E$5:$E$39,H$5:H$39,BA65)*Y65</f>
        <v>3493047.3696552753</v>
      </c>
      <c r="CH65" s="94">
        <f>求节点($E$5:$E$39,I$5:I$39,BB65)*Z65</f>
        <v>32489.475036871463</v>
      </c>
      <c r="CI65" s="94">
        <f t="shared" si="5"/>
        <v>4413640.2595168566</v>
      </c>
      <c r="CK65" s="94">
        <f>求节点($E$5:$E$39,F$5:F$39,BE65)*AB65</f>
        <v>161994.09055501813</v>
      </c>
      <c r="CL65" s="94">
        <f>求节点($E$5:$E$39,G$5:G$39,BF65)*AC65</f>
        <v>773688.01906185399</v>
      </c>
      <c r="CM65" s="94">
        <f>求节点($E$5:$E$39,H$5:H$39,BG65)*AD65</f>
        <v>3749066.4446252342</v>
      </c>
      <c r="CN65" s="94">
        <f>求节点($E$5:$E$39,I$5:I$39,BH65)*AE65</f>
        <v>44403.388980111748</v>
      </c>
      <c r="CO65" s="94">
        <f t="shared" si="6"/>
        <v>4729151.9432222182</v>
      </c>
      <c r="CQ65" s="94">
        <f>求节点($E$5:$E$39,F$5:F$39,BK65)*AG65</f>
        <v>170363.29131542693</v>
      </c>
      <c r="CR65" s="94">
        <f>求节点($E$5:$E$39,G$5:G$39,BL65)*AH65</f>
        <v>845822.37443340837</v>
      </c>
      <c r="CS65" s="94">
        <f>求节点($E$5:$E$39,H$5:H$39,BM65)*AI65</f>
        <v>4168659.5962271984</v>
      </c>
      <c r="CT65" s="94">
        <f>求节点($E$5:$E$39,I$5:I$39,BN65)*AJ65</f>
        <v>41651.399074524241</v>
      </c>
      <c r="CU65" s="94">
        <f t="shared" si="7"/>
        <v>5226496.6610505581</v>
      </c>
      <c r="CW65" s="94">
        <f>求节点($E$5:$E$39,F$5:F$39,BQ65)*AL65</f>
        <v>175000</v>
      </c>
      <c r="CX65" s="94">
        <f>求节点($E$5:$E$39,G$5:G$39,BR65)*AM65</f>
        <v>996566.03126777743</v>
      </c>
      <c r="CY65" s="94">
        <f>求节点($E$5:$E$39,H$5:H$39,BS65)*AN65</f>
        <v>5069465.2506977729</v>
      </c>
      <c r="CZ65" s="94">
        <f>求节点($E$5:$E$39,I$5:I$39,BT65)*AO65</f>
        <v>61032.57703760478</v>
      </c>
      <c r="DA65" s="94">
        <f t="shared" si="8"/>
        <v>6302063.8590031546</v>
      </c>
      <c r="DC65" s="94">
        <f>求节点($E$5:$E$39,F$5:F$39,BW65)*AQ65</f>
        <v>175000</v>
      </c>
      <c r="DD65" s="94">
        <f>求节点($E$5:$E$39,G$5:G$39,BX65)*AR65</f>
        <v>1069775.6893950193</v>
      </c>
      <c r="DE65" s="94">
        <f>求节点($E$5:$E$39,H$5:H$39,BY65)*AS65</f>
        <v>5524466.7185969818</v>
      </c>
      <c r="DF65" s="94">
        <f>求节点($E$5:$E$39,I$5:I$39,BZ65)*AT65</f>
        <v>137995.26314855265</v>
      </c>
      <c r="DG65" s="94">
        <f t="shared" si="9"/>
        <v>6907237.6711405544</v>
      </c>
    </row>
    <row r="66" spans="12:111" x14ac:dyDescent="0.15">
      <c r="L66" s="94">
        <v>62</v>
      </c>
      <c r="M66" s="94">
        <f t="shared" si="0"/>
        <v>4581017.4456452252</v>
      </c>
      <c r="N66" s="94">
        <f t="shared" si="1"/>
        <v>4889818.5881743748</v>
      </c>
      <c r="O66" s="94">
        <f t="shared" si="2"/>
        <v>5383916.3210876109</v>
      </c>
      <c r="P66" s="94">
        <f t="shared" si="3"/>
        <v>6460509.6907951338</v>
      </c>
      <c r="Q66" s="94">
        <f t="shared" si="4"/>
        <v>7147883.4227520376</v>
      </c>
      <c r="V66" s="94">
        <v>62</v>
      </c>
      <c r="W66" s="94">
        <f>求节点(基础状态预期!$C$17:$C$55,基础状态预期!E$17:E$55,战法实力!$V66)</f>
        <v>5</v>
      </c>
      <c r="X66" s="94">
        <f>求节点(基础状态预期!$C$17:$C$55,基础状态预期!F$17:F$55,战法实力!$V66)</f>
        <v>16</v>
      </c>
      <c r="Y66" s="94">
        <f>求节点(基础状态预期!$C$17:$C$55,基础状态预期!G$17:G$55,战法实力!$V66)</f>
        <v>24</v>
      </c>
      <c r="Z66" s="94">
        <f>求节点(基础状态预期!$C$17:$C$55,基础状态预期!H$17:H$55,战法实力!$V66)</f>
        <v>0.46749099407824357</v>
      </c>
      <c r="AB66" s="94">
        <f>求节点(基础状态预期!$C$62:$C$100,基础状态预期!E$62:E$100,战法实力!$V66)</f>
        <v>5</v>
      </c>
      <c r="AC66" s="94">
        <f>求节点(基础状态预期!$C$62:$C$100,基础状态预期!F$62:F$100,战法实力!$V66)</f>
        <v>16</v>
      </c>
      <c r="AD66" s="94">
        <f>求节点(基础状态预期!$C$62:$C$100,基础状态预期!G$62:G$100,战法实力!$V66)</f>
        <v>24</v>
      </c>
      <c r="AE66" s="94">
        <f>求节点(基础状态预期!$C$62:$C$100,基础状态预期!H$62:H$100,战法实力!$V66)</f>
        <v>0.51757670592700944</v>
      </c>
      <c r="AG66" s="94">
        <f>求节点(基础状态预期!$C$107:$C$145,基础状态预期!E$107:E$145,战法实力!$V66)</f>
        <v>5</v>
      </c>
      <c r="AH66" s="94">
        <f>求节点(基础状态预期!$C$107:$C$145,基础状态预期!F$107:F$145,战法实力!$V66)</f>
        <v>16</v>
      </c>
      <c r="AI66" s="94">
        <f>求节点(基础状态预期!$C$107:$C$145,基础状态预期!G$107:G$145,战法实力!$V66)</f>
        <v>24</v>
      </c>
      <c r="AJ66" s="94">
        <f>求节点(基础状态预期!$C$107:$C$145,基础状态预期!H$107:H$145,战法实力!$V66)</f>
        <v>0.50784736059420599</v>
      </c>
      <c r="AL66" s="94">
        <f>求节点(基础状态预期!$C$152:$C$190,基础状态预期!E$152:E$190,战法实力!$V66)</f>
        <v>5</v>
      </c>
      <c r="AM66" s="94">
        <f>求节点(基础状态预期!$C$152:$C$190,基础状态预期!F$152:F$190,战法实力!$V66)</f>
        <v>16</v>
      </c>
      <c r="AN66" s="94">
        <f>求节点(基础状态预期!$C$152:$C$190,基础状态预期!G$152:G$190,战法实力!$V66)</f>
        <v>24</v>
      </c>
      <c r="AO66" s="94">
        <f>求节点(基础状态预期!$C$152:$C$190,基础状态预期!H$152:H$190,战法实力!$V66)</f>
        <v>0.57894079243973184</v>
      </c>
      <c r="AQ66" s="94">
        <f>求节点(基础状态预期!$C$197:$C$235,基础状态预期!E$197:E$235,战法实力!$V66)</f>
        <v>5</v>
      </c>
      <c r="AR66" s="94">
        <f>求节点(基础状态预期!$C$197:$C$235,基础状态预期!F$197:F$235,战法实力!$V66)</f>
        <v>16</v>
      </c>
      <c r="AS66" s="94">
        <f>求节点(基础状态预期!$C$197:$C$235,基础状态预期!G$197:G$235,战法实力!$V66)</f>
        <v>24</v>
      </c>
      <c r="AT66" s="94">
        <f>求节点(基础状态预期!$C$197:$C$235,基础状态预期!H$197:H$235,战法实力!$V66)</f>
        <v>1.209625976102658</v>
      </c>
      <c r="AX66" s="94">
        <v>62</v>
      </c>
      <c r="AY66" s="94">
        <f>求节点(基础状态预期!$C$17:$C$55,基础状态预期!M$17:M$55,战法实力!$V66)</f>
        <v>31.591349703418146</v>
      </c>
      <c r="AZ66" s="94">
        <f>求节点(基础状态预期!$C$17:$C$55,基础状态预期!N$17:N$55,战法实力!$V66)</f>
        <v>23.435145587320886</v>
      </c>
      <c r="BA66" s="94">
        <f>求节点(基础状态预期!$C$17:$C$55,基础状态预期!O$17:O$55,战法实力!$V66)</f>
        <v>18.704065636743582</v>
      </c>
      <c r="BB66" s="94">
        <f>求节点(基础状态预期!$C$17:$C$55,基础状态预期!P$17:P$55,战法实力!$V66)</f>
        <v>7.0123649111736528</v>
      </c>
      <c r="BD66" s="94">
        <v>62</v>
      </c>
      <c r="BE66" s="94">
        <f>求节点(基础状态预期!$C$62:$C$100,基础状态预期!M$62:M$100,战法实力!$V66)</f>
        <v>32.926077229013785</v>
      </c>
      <c r="BF66" s="94">
        <f>求节点(基础状态预期!$C$62:$C$100,基础状态预期!N$62:N$100,战法实力!$V66)</f>
        <v>24.670819723387858</v>
      </c>
      <c r="BG66" s="94">
        <f>求节点(基础状态预期!$C$62:$C$100,基础状态预期!O$62:O$100,战法实力!$V66)</f>
        <v>19.97533777831536</v>
      </c>
      <c r="BH66" s="94">
        <f>求节点(基础状态预期!$C$62:$C$100,基础状态预期!P$62:P$100,战法实力!$V66)</f>
        <v>7.7636505889051417</v>
      </c>
      <c r="BJ66" s="94">
        <v>62</v>
      </c>
      <c r="BK66" s="94">
        <f>求节点(基础状态预期!$C$107:$C$145,基础状态预期!M$107:M$145,战法实力!$V66)</f>
        <v>34.315472187113542</v>
      </c>
      <c r="BL66" s="94">
        <f>求节点(基础状态预期!$C$107:$C$145,基础状态预期!N$107:N$145,战法实力!$V66)</f>
        <v>26.89081396752194</v>
      </c>
      <c r="BM66" s="94">
        <f>求节点(基础状态预期!$C$107:$C$145,基础状态预期!O$107:O$145,战法实力!$V66)</f>
        <v>22.162068021186997</v>
      </c>
      <c r="BN66" s="94">
        <f>求节点(基础状态预期!$C$107:$C$145,基础状态预期!P$107:P$145,战法实力!$V66)</f>
        <v>7.6177104089130898</v>
      </c>
      <c r="BP66" s="94">
        <v>62</v>
      </c>
      <c r="BQ66" s="94">
        <f>求节点(基础状态预期!$C$152:$C$190,基础状态预期!M$152:M$190,战法实力!$V66)</f>
        <v>35</v>
      </c>
      <c r="BR66" s="94">
        <f>求节点(基础状态预期!$C$152:$C$190,基础状态预期!N$152:N$190,战法实力!$V66)</f>
        <v>31.568196350403355</v>
      </c>
      <c r="BS66" s="94">
        <f>求节点(基础状态预期!$C$152:$C$190,基础状态预期!O$152:O$190,战法实力!$V66)</f>
        <v>26.82102990703488</v>
      </c>
      <c r="BT66" s="94">
        <f>求节点(基础状态预期!$C$152:$C$190,基础状态预期!P$152:P$190,战法实力!$V66)</f>
        <v>8.6841118865959768</v>
      </c>
      <c r="BV66" s="94">
        <v>62</v>
      </c>
      <c r="BW66" s="94">
        <f>求节点(基础状态预期!$C$197:$C$235,基础状态预期!M$197:M$235,战法实力!$V66)</f>
        <v>35</v>
      </c>
      <c r="BX66" s="94">
        <f>求节点(基础状态预期!$C$197:$C$235,基础状态预期!N$197:N$235,战法实力!$V66)</f>
        <v>33.913852977392352</v>
      </c>
      <c r="BY66" s="94">
        <f>求节点(基础状态预期!$C$197:$C$235,基础状态预期!O$197:O$235,战法实力!$V66)</f>
        <v>29.235890961399999</v>
      </c>
      <c r="BZ66" s="94">
        <f>求节点(基础状态预期!$C$197:$C$235,基础状态预期!P$197:P$235,战法实力!$V66)</f>
        <v>9.0721948207699352</v>
      </c>
      <c r="CD66" s="94">
        <v>62</v>
      </c>
      <c r="CE66" s="94">
        <f>求节点($E$5:$E$39,F$5:F$39,AY66)*W66</f>
        <v>157956.74851709072</v>
      </c>
      <c r="CF66" s="94">
        <f>求节点($E$5:$E$39,G$5:G$39,AZ66)*X66</f>
        <v>749924.65879426838</v>
      </c>
      <c r="CG66" s="94">
        <f>求节点($E$5:$E$39,H$5:H$39,BA66)*Y66</f>
        <v>3591180.6022547674</v>
      </c>
      <c r="CH66" s="94">
        <f>求节点($E$5:$E$39,I$5:I$39,BB66)*Z66</f>
        <v>81955.436079099134</v>
      </c>
      <c r="CI66" s="94">
        <f t="shared" si="5"/>
        <v>4581017.4456452252</v>
      </c>
      <c r="CK66" s="94">
        <f>求节点($E$5:$E$39,F$5:F$39,BE66)*AB66</f>
        <v>164630.38614506891</v>
      </c>
      <c r="CL66" s="94">
        <f>求节点($E$5:$E$39,G$5:G$39,BF66)*AC66</f>
        <v>789466.2311484114</v>
      </c>
      <c r="CM66" s="94">
        <f>求节点($E$5:$E$39,H$5:H$39,BG66)*AD66</f>
        <v>3835264.8534365492</v>
      </c>
      <c r="CN66" s="94">
        <f>求节点($E$5:$E$39,I$5:I$39,BH66)*AE66</f>
        <v>100457.11744434526</v>
      </c>
      <c r="CO66" s="94">
        <f t="shared" si="6"/>
        <v>4889818.5881743748</v>
      </c>
      <c r="CQ66" s="94">
        <f>求节点($E$5:$E$39,F$5:F$39,BK66)*AG66</f>
        <v>171577.3609355677</v>
      </c>
      <c r="CR66" s="94">
        <f>求节点($E$5:$E$39,G$5:G$39,BL66)*AH66</f>
        <v>860506.04696070205</v>
      </c>
      <c r="CS66" s="94">
        <f>求节点($E$5:$E$39,H$5:H$39,BM66)*AI66</f>
        <v>4255117.0600679033</v>
      </c>
      <c r="CT66" s="94">
        <f>求节点($E$5:$E$39,I$5:I$39,BN66)*AJ66</f>
        <v>96715.853123438064</v>
      </c>
      <c r="CU66" s="94">
        <f t="shared" si="7"/>
        <v>5383916.3210876109</v>
      </c>
      <c r="CW66" s="94">
        <f>求节点($E$5:$E$39,F$5:F$39,BQ66)*AL66</f>
        <v>175000</v>
      </c>
      <c r="CX66" s="94">
        <f>求节点($E$5:$E$39,G$5:G$39,BR66)*AM66</f>
        <v>1010182.2832129074</v>
      </c>
      <c r="CY66" s="94">
        <f>求节点($E$5:$E$39,H$5:H$39,BS66)*AN66</f>
        <v>5149637.7421506969</v>
      </c>
      <c r="CZ66" s="94">
        <f>求节点($E$5:$E$39,I$5:I$39,BT66)*AO66</f>
        <v>125689.66543152924</v>
      </c>
      <c r="DA66" s="94">
        <f t="shared" si="8"/>
        <v>6460509.6907951338</v>
      </c>
      <c r="DC66" s="94">
        <f>求节点($E$5:$E$39,F$5:F$39,BW66)*AQ66</f>
        <v>175000</v>
      </c>
      <c r="DD66" s="94">
        <f>求节点($E$5:$E$39,G$5:G$39,BX66)*AR66</f>
        <v>1085243.2952765552</v>
      </c>
      <c r="DE66" s="94">
        <f>求节点($E$5:$E$39,H$5:H$39,BY66)*AS66</f>
        <v>5613291.0645888001</v>
      </c>
      <c r="DF66" s="94">
        <f>求节点($E$5:$E$39,I$5:I$39,BZ66)*AT66</f>
        <v>274349.0628866828</v>
      </c>
      <c r="DG66" s="94">
        <f t="shared" si="9"/>
        <v>7147883.4227520376</v>
      </c>
    </row>
    <row r="67" spans="12:111" x14ac:dyDescent="0.15">
      <c r="L67" s="94">
        <v>63</v>
      </c>
      <c r="M67" s="94">
        <f t="shared" si="0"/>
        <v>4770879.4503984405</v>
      </c>
      <c r="N67" s="94">
        <f t="shared" si="1"/>
        <v>5073054.2604181003</v>
      </c>
      <c r="O67" s="94">
        <f t="shared" si="2"/>
        <v>5564193.331124139</v>
      </c>
      <c r="P67" s="94">
        <f t="shared" si="3"/>
        <v>6642059.2776458971</v>
      </c>
      <c r="Q67" s="94">
        <f t="shared" si="4"/>
        <v>7434923.5774242077</v>
      </c>
      <c r="V67" s="94">
        <v>63</v>
      </c>
      <c r="W67" s="94">
        <f>求节点(基础状态预期!$C$17:$C$55,基础状态预期!E$17:E$55,战法实力!$V67)</f>
        <v>5</v>
      </c>
      <c r="X67" s="94">
        <f>求节点(基础状态预期!$C$17:$C$55,基础状态预期!F$17:F$55,战法实力!$V67)</f>
        <v>16</v>
      </c>
      <c r="Y67" s="94">
        <f>求节点(基础状态预期!$C$17:$C$55,基础状态预期!G$17:G$55,战法实力!$V67)</f>
        <v>24</v>
      </c>
      <c r="Z67" s="94">
        <f>求节点(基础状态预期!$C$17:$C$55,基础状态预期!H$17:H$55,战法实力!$V67)</f>
        <v>0.64063763183497735</v>
      </c>
      <c r="AB67" s="94">
        <f>求节点(基础状态预期!$C$62:$C$100,基础状态预期!E$62:E$100,战法实力!$V67)</f>
        <v>5</v>
      </c>
      <c r="AC67" s="94">
        <f>求节点(基础状态预期!$C$62:$C$100,基础状态预期!F$62:F$100,战法实力!$V67)</f>
        <v>16</v>
      </c>
      <c r="AD67" s="94">
        <f>求节点(基础状态预期!$C$62:$C$100,基础状态预期!G$62:G$100,战法实力!$V67)</f>
        <v>24</v>
      </c>
      <c r="AE67" s="94">
        <f>求节点(基础状态预期!$C$62:$C$100,基础状态预期!H$62:H$100,战法实力!$V67)</f>
        <v>0.69104726939169958</v>
      </c>
      <c r="AG67" s="94">
        <f>求节点(基础状态预期!$C$107:$C$145,基础状态预期!E$107:E$145,战法实力!$V67)</f>
        <v>5</v>
      </c>
      <c r="AH67" s="94">
        <f>求节点(基础状态预期!$C$107:$C$145,基础状态预期!F$107:F$145,战法实力!$V67)</f>
        <v>16</v>
      </c>
      <c r="AI67" s="94">
        <f>求节点(基础状态预期!$C$107:$C$145,基础状态预期!G$107:G$145,战法实力!$V67)</f>
        <v>24</v>
      </c>
      <c r="AJ67" s="94">
        <f>求节点(基础状态预期!$C$107:$C$145,基础状态预期!H$107:H$145,战法实力!$V67)</f>
        <v>0.68242246381905847</v>
      </c>
      <c r="AL67" s="94">
        <f>求节点(基础状态预期!$C$152:$C$190,基础状态预期!E$152:E$190,战法实力!$V67)</f>
        <v>5</v>
      </c>
      <c r="AM67" s="94">
        <f>求节点(基础状态预期!$C$152:$C$190,基础状态预期!F$152:F$190,战法实力!$V67)</f>
        <v>16</v>
      </c>
      <c r="AN67" s="94">
        <f>求节点(基础状态预期!$C$152:$C$190,基础状态预期!G$152:G$190,战法实力!$V67)</f>
        <v>24</v>
      </c>
      <c r="AO67" s="94">
        <f>求节点(基础状态预期!$C$152:$C$190,基础状态预期!H$152:H$190,战法实力!$V67)</f>
        <v>0.75445434389672328</v>
      </c>
      <c r="AQ67" s="94">
        <f>求节点(基础状态预期!$C$197:$C$235,基础状态预期!E$197:E$235,战法实力!$V67)</f>
        <v>5</v>
      </c>
      <c r="AR67" s="94">
        <f>求节点(基础状态预期!$C$197:$C$235,基础状态预期!F$197:F$235,战法实力!$V67)</f>
        <v>16</v>
      </c>
      <c r="AS67" s="94">
        <f>求节点(基础状态预期!$C$197:$C$235,基础状态预期!G$197:G$235,战法实力!$V67)</f>
        <v>24</v>
      </c>
      <c r="AT67" s="94">
        <f>求节点(基础状态预期!$C$197:$C$235,基础状态预期!H$197:H$235,战法实力!$V67)</f>
        <v>1.5613622525397466</v>
      </c>
      <c r="AX67" s="94">
        <v>63</v>
      </c>
      <c r="AY67" s="94">
        <f>求节点(基础状态预期!$C$17:$C$55,基础状态预期!M$17:M$55,战法实力!$V67)</f>
        <v>32.036990278951848</v>
      </c>
      <c r="AZ67" s="94">
        <f>求节点(基础状态预期!$C$17:$C$55,基础状态预期!N$17:N$55,战法实力!$V67)</f>
        <v>23.983576512601523</v>
      </c>
      <c r="BA67" s="94">
        <f>求节点(基础状态预期!$C$17:$C$55,基础状态预期!O$17:O$55,战法实力!$V67)</f>
        <v>19.215176223199268</v>
      </c>
      <c r="BB67" s="94">
        <f>求节点(基础状态预期!$C$17:$C$55,基础状态预期!P$17:P$55,战法实力!$V67)</f>
        <v>9.6095644775246587</v>
      </c>
      <c r="BD67" s="94">
        <v>63</v>
      </c>
      <c r="BE67" s="94">
        <f>求节点(基础状态预期!$C$62:$C$100,基础状态预期!M$62:M$100,战法实力!$V67)</f>
        <v>33.453336347023942</v>
      </c>
      <c r="BF67" s="94">
        <f>求节点(基础状态预期!$C$62:$C$100,基础状态预期!N$62:N$100,战法实力!$V67)</f>
        <v>25.163888851092775</v>
      </c>
      <c r="BG67" s="94">
        <f>求节点(基础状态预期!$C$62:$C$100,基础状态预期!O$62:O$100,战法实力!$V67)</f>
        <v>20.424287824207628</v>
      </c>
      <c r="BH67" s="94">
        <f>求节点(基础状态预期!$C$62:$C$100,基础状态预期!P$62:P$100,战法实力!$V67)</f>
        <v>10.365709040875494</v>
      </c>
      <c r="BJ67" s="94">
        <v>63</v>
      </c>
      <c r="BK67" s="94">
        <f>求节点(基础状态预期!$C$107:$C$145,基础状态预期!M$107:M$145,战法实力!$V67)</f>
        <v>34.558286111141705</v>
      </c>
      <c r="BL67" s="94">
        <f>求节点(基础状态预期!$C$107:$C$145,基础状态预期!N$107:N$145,战法实力!$V67)</f>
        <v>27.349678733999863</v>
      </c>
      <c r="BM67" s="94">
        <f>求节点(基础状态预期!$C$107:$C$145,基础状态预期!O$107:O$145,战法实力!$V67)</f>
        <v>22.612367312023999</v>
      </c>
      <c r="BN67" s="94">
        <f>求节点(基础状态预期!$C$107:$C$145,基础状态预期!P$107:P$145,战法实力!$V67)</f>
        <v>10.236336957285875</v>
      </c>
      <c r="BP67" s="94">
        <v>63</v>
      </c>
      <c r="BQ67" s="94">
        <f>求节点(基础状态预期!$C$152:$C$190,基础状态预期!M$152:M$190,战法实力!$V67)</f>
        <v>35</v>
      </c>
      <c r="BR67" s="94">
        <f>求节点(基础状态预期!$C$152:$C$190,基础状态预期!N$152:N$190,战法实力!$V67)</f>
        <v>31.99370422368866</v>
      </c>
      <c r="BS67" s="94">
        <f>求节点(基础状态预期!$C$152:$C$190,基础状态预期!O$152:O$190,战法实力!$V67)</f>
        <v>27.238594966685529</v>
      </c>
      <c r="BT67" s="94">
        <f>求节点(基础状态预期!$C$152:$C$190,基础状态预期!P$152:P$190,战法实力!$V67)</f>
        <v>11.316815158450849</v>
      </c>
      <c r="BV67" s="94">
        <v>63</v>
      </c>
      <c r="BW67" s="94">
        <f>求节点(基础状态预期!$C$197:$C$235,基础状态预期!M$197:M$235,战法实力!$V67)</f>
        <v>35</v>
      </c>
      <c r="BX67" s="94">
        <f>求节点(基础状态预期!$C$197:$C$235,基础状态预期!N$197:N$235,战法实力!$V67)</f>
        <v>34.397215661190351</v>
      </c>
      <c r="BY67" s="94">
        <f>求节点(基础状态预期!$C$197:$C$235,基础状态预期!O$197:O$235,战法实力!$V67)</f>
        <v>29.698517763440719</v>
      </c>
      <c r="BZ67" s="94">
        <f>求节点(基础状态预期!$C$197:$C$235,基础状态预期!P$197:P$235,战法实力!$V67)</f>
        <v>11.710216894048099</v>
      </c>
      <c r="CD67" s="94">
        <v>63</v>
      </c>
      <c r="CE67" s="94">
        <f>求节点($E$5:$E$39,F$5:F$39,AY67)*W67</f>
        <v>160184.95139475923</v>
      </c>
      <c r="CF67" s="94">
        <f>求节点($E$5:$E$39,G$5:G$39,AZ67)*X67</f>
        <v>767474.4484032488</v>
      </c>
      <c r="CG67" s="94">
        <f>求节点($E$5:$E$39,H$5:H$39,BA67)*Y67</f>
        <v>3689313.8348542596</v>
      </c>
      <c r="CH67" s="94">
        <f>求节点($E$5:$E$39,I$5:I$39,BB67)*Z67</f>
        <v>153906.21574617297</v>
      </c>
      <c r="CI67" s="94">
        <f t="shared" si="5"/>
        <v>4770879.4503984405</v>
      </c>
      <c r="CK67" s="94">
        <f>求节点($E$5:$E$39,F$5:F$39,BE67)*AB67</f>
        <v>167266.68173511972</v>
      </c>
      <c r="CL67" s="94">
        <f>求节点($E$5:$E$39,G$5:G$39,BF67)*AC67</f>
        <v>805244.44323496881</v>
      </c>
      <c r="CM67" s="94">
        <f>求节点($E$5:$E$39,H$5:H$39,BG67)*AD67</f>
        <v>3921463.2622478651</v>
      </c>
      <c r="CN67" s="94">
        <f>求节点($E$5:$E$39,I$5:I$39,BH67)*AE67</f>
        <v>179079.8732001466</v>
      </c>
      <c r="CO67" s="94">
        <f t="shared" si="6"/>
        <v>5073054.2604181003</v>
      </c>
      <c r="CQ67" s="94">
        <f>求节点($E$5:$E$39,F$5:F$39,BK67)*AG67</f>
        <v>172791.43055570853</v>
      </c>
      <c r="CR67" s="94">
        <f>求节点($E$5:$E$39,G$5:G$39,BL67)*AH67</f>
        <v>875189.71948799561</v>
      </c>
      <c r="CS67" s="94">
        <f>求节点($E$5:$E$39,H$5:H$39,BM67)*AI67</f>
        <v>4341574.5239086077</v>
      </c>
      <c r="CT67" s="94">
        <f>求节点($E$5:$E$39,I$5:I$39,BN67)*AJ67</f>
        <v>174637.65717182777</v>
      </c>
      <c r="CU67" s="94">
        <f t="shared" si="7"/>
        <v>5564193.331124139</v>
      </c>
      <c r="CW67" s="94">
        <f>求节点($E$5:$E$39,F$5:F$39,BQ67)*AL67</f>
        <v>175000</v>
      </c>
      <c r="CX67" s="94">
        <f>求节点($E$5:$E$39,G$5:G$39,BR67)*AM67</f>
        <v>1023798.5351580371</v>
      </c>
      <c r="CY67" s="94">
        <f>求节点($E$5:$E$39,H$5:H$39,BS67)*AN67</f>
        <v>5229810.2336036218</v>
      </c>
      <c r="CZ67" s="94">
        <f>求节点($E$5:$E$39,I$5:I$39,BT67)*AO67</f>
        <v>213450.50888423817</v>
      </c>
      <c r="DA67" s="94">
        <f t="shared" si="8"/>
        <v>6642059.2776458971</v>
      </c>
      <c r="DC67" s="94">
        <f>求节点($E$5:$E$39,F$5:F$39,BW67)*AQ67</f>
        <v>175000</v>
      </c>
      <c r="DD67" s="94">
        <f>求节点($E$5:$E$39,G$5:G$39,BX67)*AR67</f>
        <v>1100710.9011580911</v>
      </c>
      <c r="DE67" s="94">
        <f>求节点($E$5:$E$39,H$5:H$39,BY67)*AS67</f>
        <v>5702115.4105806183</v>
      </c>
      <c r="DF67" s="94">
        <f>求节点($E$5:$E$39,I$5:I$39,BZ67)*AT67</f>
        <v>457097.26568549837</v>
      </c>
      <c r="DG67" s="94">
        <f t="shared" si="9"/>
        <v>7434923.5774242077</v>
      </c>
    </row>
    <row r="68" spans="12:111" x14ac:dyDescent="0.15">
      <c r="L68" s="94">
        <v>64</v>
      </c>
      <c r="M68" s="94">
        <f t="shared" si="0"/>
        <v>4983226.2737765014</v>
      </c>
      <c r="N68" s="94">
        <f t="shared" si="1"/>
        <v>5278858.9599533919</v>
      </c>
      <c r="O68" s="94">
        <f t="shared" si="2"/>
        <v>5767327.6911601452</v>
      </c>
      <c r="P68" s="94">
        <f t="shared" si="3"/>
        <v>6846712.6195554445</v>
      </c>
      <c r="Q68" s="94">
        <f t="shared" si="4"/>
        <v>7768358.1351570636</v>
      </c>
      <c r="V68" s="94">
        <v>64</v>
      </c>
      <c r="W68" s="94">
        <f>求节点(基础状态预期!$C$17:$C$55,基础状态预期!E$17:E$55,战法实力!$V68)</f>
        <v>5</v>
      </c>
      <c r="X68" s="94">
        <f>求节点(基础状态预期!$C$17:$C$55,基础状态预期!F$17:F$55,战法实力!$V68)</f>
        <v>16</v>
      </c>
      <c r="Y68" s="94">
        <f>求节点(基础状态预期!$C$17:$C$55,基础状态预期!G$17:G$55,战法实力!$V68)</f>
        <v>24</v>
      </c>
      <c r="Z68" s="94">
        <f>求节点(基础状态预期!$C$17:$C$55,基础状态预期!H$17:H$55,战法实力!$V68)</f>
        <v>0.81378426959171113</v>
      </c>
      <c r="AB68" s="94">
        <f>求节点(基础状态预期!$C$62:$C$100,基础状态预期!E$62:E$100,战法实力!$V68)</f>
        <v>5</v>
      </c>
      <c r="AC68" s="94">
        <f>求节点(基础状态预期!$C$62:$C$100,基础状态预期!F$62:F$100,战法实力!$V68)</f>
        <v>16</v>
      </c>
      <c r="AD68" s="94">
        <f>求节点(基础状态预期!$C$62:$C$100,基础状态预期!G$62:G$100,战法实力!$V68)</f>
        <v>24</v>
      </c>
      <c r="AE68" s="94">
        <f>求节点(基础状态预期!$C$62:$C$100,基础状态预期!H$62:H$100,战法实力!$V68)</f>
        <v>0.86451783285638961</v>
      </c>
      <c r="AG68" s="94">
        <f>求节点(基础状态预期!$C$107:$C$145,基础状态预期!E$107:E$145,战法实力!$V68)</f>
        <v>5</v>
      </c>
      <c r="AH68" s="94">
        <f>求节点(基础状态预期!$C$107:$C$145,基础状态预期!F$107:F$145,战法实力!$V68)</f>
        <v>16</v>
      </c>
      <c r="AI68" s="94">
        <f>求节点(基础状态预期!$C$107:$C$145,基础状态预期!G$107:G$145,战法实力!$V68)</f>
        <v>24</v>
      </c>
      <c r="AJ68" s="94">
        <f>求节点(基础状态预期!$C$107:$C$145,基础状态预期!H$107:H$145,战法实力!$V68)</f>
        <v>0.85699756704391084</v>
      </c>
      <c r="AL68" s="94">
        <f>求节点(基础状态预期!$C$152:$C$190,基础状态预期!E$152:E$190,战法实力!$V68)</f>
        <v>5</v>
      </c>
      <c r="AM68" s="94">
        <f>求节点(基础状态预期!$C$152:$C$190,基础状态预期!F$152:F$190,战法实力!$V68)</f>
        <v>16</v>
      </c>
      <c r="AN68" s="94">
        <f>求节点(基础状态预期!$C$152:$C$190,基础状态预期!G$152:G$190,战法实力!$V68)</f>
        <v>24</v>
      </c>
      <c r="AO68" s="94">
        <f>求节点(基础状态预期!$C$152:$C$190,基础状态预期!H$152:H$190,战法实力!$V68)</f>
        <v>0.92996789535371482</v>
      </c>
      <c r="AQ68" s="94">
        <f>求节点(基础状态预期!$C$197:$C$235,基础状态预期!E$197:E$235,战法实力!$V68)</f>
        <v>5</v>
      </c>
      <c r="AR68" s="94">
        <f>求节点(基础状态预期!$C$197:$C$235,基础状态预期!F$197:F$235,战法实力!$V68)</f>
        <v>16</v>
      </c>
      <c r="AS68" s="94">
        <f>求节点(基础状态预期!$C$197:$C$235,基础状态预期!G$197:G$235,战法实力!$V68)</f>
        <v>24</v>
      </c>
      <c r="AT68" s="94">
        <f>求节点(基础状态预期!$C$197:$C$235,基础状态预期!H$197:H$235,战法实力!$V68)</f>
        <v>1.9130985289768354</v>
      </c>
      <c r="AX68" s="94">
        <v>64</v>
      </c>
      <c r="AY68" s="94">
        <f>求节点(基础状态预期!$C$17:$C$55,基础状态预期!M$17:M$55,战法实力!$V68)</f>
        <v>32.482630854485549</v>
      </c>
      <c r="AZ68" s="94">
        <f>求节点(基础状态预期!$C$17:$C$55,基础状态预期!N$17:N$55,战法实力!$V68)</f>
        <v>24.532007437882161</v>
      </c>
      <c r="BA68" s="94">
        <f>求节点(基础状态预期!$C$17:$C$55,基础状态预期!O$17:O$55,战法实力!$V68)</f>
        <v>19.726286809654955</v>
      </c>
      <c r="BB68" s="94">
        <f>求节点(基础状态预期!$C$17:$C$55,基础状态预期!P$17:P$55,战法实力!$V68)</f>
        <v>12.206764043875665</v>
      </c>
      <c r="BD68" s="94">
        <v>64</v>
      </c>
      <c r="BE68" s="94">
        <f>求节点(基础状态预期!$C$62:$C$100,基础状态预期!M$62:M$100,战法实力!$V68)</f>
        <v>33.980595465034099</v>
      </c>
      <c r="BF68" s="94">
        <f>求节点(基础状态预期!$C$62:$C$100,基础状态预期!N$62:N$100,战法实力!$V68)</f>
        <v>25.656957978797696</v>
      </c>
      <c r="BG68" s="94">
        <f>求节点(基础状态预期!$C$62:$C$100,基础状态预期!O$62:O$100,战法实力!$V68)</f>
        <v>20.873237870099892</v>
      </c>
      <c r="BH68" s="94">
        <f>求节点(基础状态预期!$C$62:$C$100,基础状态预期!P$62:P$100,战法实力!$V68)</f>
        <v>12.967767492845846</v>
      </c>
      <c r="BJ68" s="94">
        <v>64</v>
      </c>
      <c r="BK68" s="94">
        <f>求节点(基础状态预期!$C$107:$C$145,基础状态预期!M$107:M$145,战法实力!$V68)</f>
        <v>34.80110003516986</v>
      </c>
      <c r="BL68" s="94">
        <f>求节点(基础状态预期!$C$107:$C$145,基础状态预期!N$107:N$145,战法实力!$V68)</f>
        <v>27.808543500477789</v>
      </c>
      <c r="BM68" s="94">
        <f>求节点(基础状态预期!$C$107:$C$145,基础状态预期!O$107:O$145,战法实力!$V68)</f>
        <v>23.062666602861004</v>
      </c>
      <c r="BN68" s="94">
        <f>求节点(基础状态预期!$C$107:$C$145,基础状态预期!P$107:P$145,战法实力!$V68)</f>
        <v>12.854963505658661</v>
      </c>
      <c r="BP68" s="94">
        <v>64</v>
      </c>
      <c r="BQ68" s="94">
        <f>求节点(基础状态预期!$C$152:$C$190,基础状态预期!M$152:M$190,战法实力!$V68)</f>
        <v>35</v>
      </c>
      <c r="BR68" s="94">
        <f>求节点(基础状态预期!$C$152:$C$190,基础状态预期!N$152:N$190,战法实力!$V68)</f>
        <v>32.419212096973965</v>
      </c>
      <c r="BS68" s="94">
        <f>求节点(基础状态预期!$C$152:$C$190,基础状态预期!O$152:O$190,战法实力!$V68)</f>
        <v>27.656160026336178</v>
      </c>
      <c r="BT68" s="94">
        <f>求节点(基础状态预期!$C$152:$C$190,基础状态预期!P$152:P$190,战法实力!$V68)</f>
        <v>13.949518430305721</v>
      </c>
      <c r="BV68" s="94">
        <v>64</v>
      </c>
      <c r="BW68" s="94">
        <f>求节点(基础状态预期!$C$197:$C$235,基础状态预期!M$197:M$235,战法实力!$V68)</f>
        <v>35</v>
      </c>
      <c r="BX68" s="94">
        <f>求节点(基础状态预期!$C$197:$C$235,基础状态预期!N$197:N$235,战法实力!$V68)</f>
        <v>34.880578344988351</v>
      </c>
      <c r="BY68" s="94">
        <f>求节点(基础状态预期!$C$197:$C$235,基础状态预期!O$197:O$235,战法实力!$V68)</f>
        <v>30.16114456548144</v>
      </c>
      <c r="BZ68" s="94">
        <f>求节点(基础状态预期!$C$197:$C$235,基础状态预期!P$197:P$235,战法实力!$V68)</f>
        <v>14.348238967326264</v>
      </c>
      <c r="CD68" s="94">
        <v>64</v>
      </c>
      <c r="CE68" s="94">
        <f>求节点($E$5:$E$39,F$5:F$39,AY68)*W68</f>
        <v>162413.15427242775</v>
      </c>
      <c r="CF68" s="94">
        <f>求节点($E$5:$E$39,G$5:G$39,AZ68)*X68</f>
        <v>785024.23801222909</v>
      </c>
      <c r="CG68" s="94">
        <f>求节点($E$5:$E$39,H$5:H$39,BA68)*Y68</f>
        <v>3787447.0674537513</v>
      </c>
      <c r="CH68" s="94">
        <f>求节点($E$5:$E$39,I$5:I$39,BB68)*Z68</f>
        <v>248341.814038093</v>
      </c>
      <c r="CI68" s="94">
        <f t="shared" si="5"/>
        <v>4983226.2737765014</v>
      </c>
      <c r="CK68" s="94">
        <f>求节点($E$5:$E$39,F$5:F$39,BE68)*AB68</f>
        <v>169902.9773251705</v>
      </c>
      <c r="CL68" s="94">
        <f>求节点($E$5:$E$39,G$5:G$39,BF68)*AC68</f>
        <v>821022.65532152622</v>
      </c>
      <c r="CM68" s="94">
        <f>求节点($E$5:$E$39,H$5:H$39,BG68)*AD68</f>
        <v>4007661.6710591791</v>
      </c>
      <c r="CN68" s="94">
        <f>求节点($E$5:$E$39,I$5:I$39,BH68)*AE68</f>
        <v>280271.6562475157</v>
      </c>
      <c r="CO68" s="94">
        <f t="shared" si="6"/>
        <v>5278858.9599533919</v>
      </c>
      <c r="CQ68" s="94">
        <f>求节点($E$5:$E$39,F$5:F$39,BK68)*AG68</f>
        <v>174005.5001758493</v>
      </c>
      <c r="CR68" s="94">
        <f>求节点($E$5:$E$39,G$5:G$39,BL68)*AH68</f>
        <v>889873.39201528928</v>
      </c>
      <c r="CS68" s="94">
        <f>求节点($E$5:$E$39,H$5:H$39,BM68)*AI68</f>
        <v>4428031.987749313</v>
      </c>
      <c r="CT68" s="94">
        <f>求节点($E$5:$E$39,I$5:I$39,BN68)*AJ68</f>
        <v>275416.81121969339</v>
      </c>
      <c r="CU68" s="94">
        <f t="shared" si="7"/>
        <v>5767327.6911601452</v>
      </c>
      <c r="CW68" s="94">
        <f>求节点($E$5:$E$39,F$5:F$39,BQ68)*AL68</f>
        <v>175000</v>
      </c>
      <c r="CX68" s="94">
        <f>求节点($E$5:$E$39,G$5:G$39,BR68)*AM68</f>
        <v>1037414.7871031669</v>
      </c>
      <c r="CY68" s="94">
        <f>求节点($E$5:$E$39,H$5:H$39,BS68)*AN68</f>
        <v>5309982.7250565458</v>
      </c>
      <c r="CZ68" s="94">
        <f>求节点($E$5:$E$39,I$5:I$39,BT68)*AO68</f>
        <v>324315.10739573167</v>
      </c>
      <c r="DA68" s="94">
        <f t="shared" si="8"/>
        <v>6846712.6195554445</v>
      </c>
      <c r="DC68" s="94">
        <f>求节点($E$5:$E$39,F$5:F$39,BW68)*AQ68</f>
        <v>175000</v>
      </c>
      <c r="DD68" s="94">
        <f>求节点($E$5:$E$39,G$5:G$39,BX68)*AR68</f>
        <v>1116178.5070396273</v>
      </c>
      <c r="DE68" s="94">
        <f>求节点($E$5:$E$39,H$5:H$39,BY68)*AS68</f>
        <v>5790939.7565724365</v>
      </c>
      <c r="DF68" s="94">
        <f>求节点($E$5:$E$39,I$5:I$39,BZ68)*AT68</f>
        <v>686239.87154499965</v>
      </c>
      <c r="DG68" s="94">
        <f t="shared" si="9"/>
        <v>7768358.1351570636</v>
      </c>
    </row>
    <row r="69" spans="12:111" x14ac:dyDescent="0.15">
      <c r="L69" s="94">
        <v>65</v>
      </c>
      <c r="M69" s="94">
        <f t="shared" si="0"/>
        <v>5218057.915779409</v>
      </c>
      <c r="N69" s="94">
        <f t="shared" si="1"/>
        <v>5493364.3096374553</v>
      </c>
      <c r="O69" s="94">
        <f t="shared" si="2"/>
        <v>5985737.9115504296</v>
      </c>
      <c r="P69" s="94">
        <f t="shared" si="3"/>
        <v>7162222.4750298019</v>
      </c>
      <c r="Q69" s="94">
        <f t="shared" si="4"/>
        <v>8099954.7275136858</v>
      </c>
      <c r="V69" s="94">
        <v>65</v>
      </c>
      <c r="W69" s="94">
        <f>求节点(基础状态预期!$C$17:$C$55,基础状态预期!E$17:E$55,战法实力!$V69)</f>
        <v>5</v>
      </c>
      <c r="X69" s="94">
        <f>求节点(基础状态预期!$C$17:$C$55,基础状态预期!F$17:F$55,战法实力!$V69)</f>
        <v>16</v>
      </c>
      <c r="Y69" s="94">
        <f>求节点(基础状态预期!$C$17:$C$55,基础状态预期!G$17:G$55,战法实力!$V69)</f>
        <v>24</v>
      </c>
      <c r="Z69" s="94">
        <f>求节点(基础状态预期!$C$17:$C$55,基础状态预期!H$17:H$55,战法实力!$V69)</f>
        <v>0.98693090734844491</v>
      </c>
      <c r="AB69" s="94">
        <f>求节点(基础状态预期!$C$62:$C$100,基础状态预期!E$62:E$100,战法实力!$V69)</f>
        <v>5</v>
      </c>
      <c r="AC69" s="94">
        <f>求节点(基础状态预期!$C$62:$C$100,基础状态预期!F$62:F$100,战法实力!$V69)</f>
        <v>16</v>
      </c>
      <c r="AD69" s="94">
        <f>求节点(基础状态预期!$C$62:$C$100,基础状态预期!G$62:G$100,战法实力!$V69)</f>
        <v>24</v>
      </c>
      <c r="AE69" s="94">
        <f>求节点(基础状态预期!$C$62:$C$100,基础状态预期!H$62:H$100,战法实力!$V69)</f>
        <v>1.0528653153351459</v>
      </c>
      <c r="AG69" s="94">
        <f>求节点(基础状态预期!$C$107:$C$145,基础状态预期!E$107:E$145,战法实力!$V69)</f>
        <v>5</v>
      </c>
      <c r="AH69" s="94">
        <f>求节点(基础状态预期!$C$107:$C$145,基础状态预期!F$107:F$145,战法实力!$V69)</f>
        <v>16</v>
      </c>
      <c r="AI69" s="94">
        <f>求节点(基础状态预期!$C$107:$C$145,基础状态预期!G$107:G$145,战法实力!$V69)</f>
        <v>24</v>
      </c>
      <c r="AJ69" s="94">
        <f>求节点(基础状态预期!$C$107:$C$145,基础状态预期!H$107:H$145,战法实力!$V69)</f>
        <v>1.0430828316624547</v>
      </c>
      <c r="AL69" s="94">
        <f>求节点(基础状态预期!$C$152:$C$190,基础状态预期!E$152:E$190,战法实力!$V69)</f>
        <v>5</v>
      </c>
      <c r="AM69" s="94">
        <f>求节点(基础状态预期!$C$152:$C$190,基础状态预期!F$152:F$190,战法实力!$V69)</f>
        <v>16</v>
      </c>
      <c r="AN69" s="94">
        <f>求节点(基础状态预期!$C$152:$C$190,基础状态预期!G$152:G$190,战法实力!$V69)</f>
        <v>24</v>
      </c>
      <c r="AO69" s="94">
        <f>求节点(基础状态预期!$C$152:$C$190,基础状态预期!H$152:H$190,战法实力!$V69)</f>
        <v>1.4263767080493821</v>
      </c>
      <c r="AQ69" s="94">
        <f>求节点(基础状态预期!$C$197:$C$235,基础状态预期!E$197:E$235,战法实力!$V69)</f>
        <v>5</v>
      </c>
      <c r="AR69" s="94">
        <f>求节点(基础状态预期!$C$197:$C$235,基础状态预期!F$197:F$235,战法实力!$V69)</f>
        <v>16</v>
      </c>
      <c r="AS69" s="94">
        <f>求节点(基础状态预期!$C$197:$C$235,基础状态预期!G$197:G$235,战法实力!$V69)</f>
        <v>24</v>
      </c>
      <c r="AT69" s="94">
        <f>求节点(基础状态预期!$C$197:$C$235,基础状态预期!H$197:H$235,战法实力!$V69)</f>
        <v>2.5288330571614512</v>
      </c>
      <c r="AX69" s="94">
        <v>65</v>
      </c>
      <c r="AY69" s="94">
        <f>求节点(基础状态预期!$C$17:$C$55,基础状态预期!M$17:M$55,战法实力!$V69)</f>
        <v>32.928271430019244</v>
      </c>
      <c r="AZ69" s="94">
        <f>求节点(基础状态预期!$C$17:$C$55,基础状态预期!N$17:N$55,战法实力!$V69)</f>
        <v>25.080438363162799</v>
      </c>
      <c r="BA69" s="94">
        <f>求节点(基础状态预期!$C$17:$C$55,基础状态预期!O$17:O$55,战法实力!$V69)</f>
        <v>20.237397396110641</v>
      </c>
      <c r="BB69" s="94">
        <f>求节点(基础状态预期!$C$17:$C$55,基础状态预期!P$17:P$55,战法实力!$V69)</f>
        <v>14.803963610226672</v>
      </c>
      <c r="BD69" s="94">
        <v>65</v>
      </c>
      <c r="BE69" s="94">
        <f>求节点(基础状态预期!$C$62:$C$100,基础状态预期!M$62:M$100,战法实力!$V69)</f>
        <v>34.424511373816131</v>
      </c>
      <c r="BF69" s="94">
        <f>求节点(基础状态预期!$C$62:$C$100,基础状态预期!N$62:N$100,战法实力!$V69)</f>
        <v>26.134411902272088</v>
      </c>
      <c r="BG69" s="94">
        <f>求节点(基础状态预期!$C$62:$C$100,基础状态预期!O$62:O$100,战法实力!$V69)</f>
        <v>21.302687909609311</v>
      </c>
      <c r="BH69" s="94">
        <f>求节点(基础状态预期!$C$62:$C$100,基础状态预期!P$62:P$100,战法实力!$V69)</f>
        <v>15</v>
      </c>
      <c r="BJ69" s="94">
        <v>65</v>
      </c>
      <c r="BK69" s="94">
        <f>求节点(基础状态预期!$C$107:$C$145,基础状态预期!M$107:M$145,战法实力!$V69)</f>
        <v>35</v>
      </c>
      <c r="BL69" s="94">
        <f>求节点(基础状态预期!$C$107:$C$145,基础状态预期!N$107:N$145,战法实力!$V69)</f>
        <v>28.280150908316308</v>
      </c>
      <c r="BM69" s="94">
        <f>求节点(基础状态预期!$C$107:$C$145,基础状态预期!O$107:O$145,战法实力!$V69)</f>
        <v>23.513630315681706</v>
      </c>
      <c r="BN69" s="94">
        <f>求节点(基础状态预期!$C$107:$C$145,基础状态预期!P$107:P$145,战法实力!$V69)</f>
        <v>15</v>
      </c>
      <c r="BP69" s="94">
        <v>65</v>
      </c>
      <c r="BQ69" s="94">
        <f>求节点(基础状态预期!$C$152:$C$190,基础状态预期!M$152:M$190,战法实力!$V69)</f>
        <v>35</v>
      </c>
      <c r="BR69" s="94">
        <f>求节点(基础状态预期!$C$152:$C$190,基础状态预期!N$152:N$190,战法实力!$V69)</f>
        <v>32.931660515140848</v>
      </c>
      <c r="BS69" s="94">
        <f>求节点(基础状态预期!$C$152:$C$190,基础状态预期!O$152:O$190,战法实力!$V69)</f>
        <v>28.117281630347794</v>
      </c>
      <c r="BT69" s="94">
        <f>求节点(基础状态预期!$C$152:$C$190,基础状态预期!P$152:P$190,战法实力!$V69)</f>
        <v>15</v>
      </c>
      <c r="BV69" s="94">
        <v>65</v>
      </c>
      <c r="BW69" s="94">
        <f>求节点(基础状态预期!$C$197:$C$235,基础状态预期!M$197:M$235,战法实力!$V69)</f>
        <v>35</v>
      </c>
      <c r="BX69" s="94">
        <f>求节点(基础状态预期!$C$197:$C$235,基础状态预期!N$197:N$235,战法实力!$V69)</f>
        <v>35</v>
      </c>
      <c r="BY69" s="94">
        <f>求节点(基础状态预期!$C$197:$C$235,基础状态预期!O$197:O$235,战法实力!$V69)</f>
        <v>30.503345474365322</v>
      </c>
      <c r="BZ69" s="94">
        <f>求节点(基础状态预期!$C$197:$C$235,基础状态预期!P$197:P$235,战法实力!$V69)</f>
        <v>15</v>
      </c>
      <c r="CD69" s="94">
        <v>65</v>
      </c>
      <c r="CE69" s="94">
        <f>求节点($E$5:$E$39,F$5:F$39,AY69)*W69</f>
        <v>164641.35715009621</v>
      </c>
      <c r="CF69" s="94">
        <f>求节点($E$5:$E$39,G$5:G$39,AZ69)*X69</f>
        <v>802574.02762120951</v>
      </c>
      <c r="CG69" s="94">
        <f>求节点($E$5:$E$39,H$5:H$39,BA69)*Y69</f>
        <v>3885580.3000532435</v>
      </c>
      <c r="CH69" s="94">
        <f>求节点($E$5:$E$39,I$5:I$39,BB69)*Z69</f>
        <v>365262.23095485923</v>
      </c>
      <c r="CI69" s="94">
        <f t="shared" si="5"/>
        <v>5218057.915779409</v>
      </c>
      <c r="CK69" s="94">
        <f>求节点($E$5:$E$39,F$5:F$39,BE69)*AB69</f>
        <v>172122.55686908064</v>
      </c>
      <c r="CL69" s="94">
        <f>求节点($E$5:$E$39,G$5:G$39,BF69)*AC69</f>
        <v>836301.18087270681</v>
      </c>
      <c r="CM69" s="94">
        <f>求节点($E$5:$E$39,H$5:H$39,BG69)*AD69</f>
        <v>4090116.0786449877</v>
      </c>
      <c r="CN69" s="94">
        <f>求节点($E$5:$E$39,I$5:I$39,BH69)*AE69</f>
        <v>394824.49325067975</v>
      </c>
      <c r="CO69" s="94">
        <f t="shared" si="6"/>
        <v>5493364.3096374553</v>
      </c>
      <c r="CQ69" s="94">
        <f>求节点($E$5:$E$39,F$5:F$39,BK69)*AG69</f>
        <v>175000</v>
      </c>
      <c r="CR69" s="94">
        <f>求节点($E$5:$E$39,G$5:G$39,BL69)*AH69</f>
        <v>904964.82906612183</v>
      </c>
      <c r="CS69" s="94">
        <f>求节点($E$5:$E$39,H$5:H$39,BM69)*AI69</f>
        <v>4514617.0206108876</v>
      </c>
      <c r="CT69" s="94">
        <f>求节点($E$5:$E$39,I$5:I$39,BN69)*AJ69</f>
        <v>391156.06187342055</v>
      </c>
      <c r="CU69" s="94">
        <f t="shared" si="7"/>
        <v>5985737.9115504296</v>
      </c>
      <c r="CW69" s="94">
        <f>求节点($E$5:$E$39,F$5:F$39,BQ69)*AL69</f>
        <v>175000</v>
      </c>
      <c r="CX69" s="94">
        <f>求节点($E$5:$E$39,G$5:G$39,BR69)*AM69</f>
        <v>1053813.1364845072</v>
      </c>
      <c r="CY69" s="94">
        <f>求节点($E$5:$E$39,H$5:H$39,BS69)*AN69</f>
        <v>5398518.0730267763</v>
      </c>
      <c r="CZ69" s="94">
        <f>求节点($E$5:$E$39,I$5:I$39,BT69)*AO69</f>
        <v>534891.26551851828</v>
      </c>
      <c r="DA69" s="94">
        <f t="shared" si="8"/>
        <v>7162222.4750298019</v>
      </c>
      <c r="DC69" s="94">
        <f>求节点($E$5:$E$39,F$5:F$39,BW69)*AQ69</f>
        <v>175000</v>
      </c>
      <c r="DD69" s="94">
        <f>求节点($E$5:$E$39,G$5:G$39,BX69)*AR69</f>
        <v>1120000</v>
      </c>
      <c r="DE69" s="94">
        <f>求节点($E$5:$E$39,H$5:H$39,BY69)*AS69</f>
        <v>5856642.3310781419</v>
      </c>
      <c r="DF69" s="94">
        <f>求节点($E$5:$E$39,I$5:I$39,BZ69)*AT69</f>
        <v>948312.39643554424</v>
      </c>
      <c r="DG69" s="94">
        <f t="shared" si="9"/>
        <v>8099954.7275136858</v>
      </c>
    </row>
    <row r="70" spans="12:111" x14ac:dyDescent="0.15">
      <c r="L70" s="94">
        <v>66</v>
      </c>
      <c r="M70" s="94">
        <f t="shared" ref="M70:M103" si="10">CI70</f>
        <v>5292408.5228028111</v>
      </c>
      <c r="N70" s="94">
        <f t="shared" ref="N70:N103" si="11">CO70</f>
        <v>5667222.6640740233</v>
      </c>
      <c r="O70" s="94">
        <f t="shared" ref="O70:O103" si="12">CU70</f>
        <v>6179170.9590311032</v>
      </c>
      <c r="P70" s="94">
        <f t="shared" ref="P70:P103" si="13">DA70</f>
        <v>7540603.2032267153</v>
      </c>
      <c r="Q70" s="94">
        <f t="shared" ref="Q70:Q103" si="14">DG70</f>
        <v>8421455.8094431739</v>
      </c>
      <c r="V70" s="94">
        <v>66</v>
      </c>
      <c r="W70" s="94">
        <f>求节点(基础状态预期!$C$17:$C$55,基础状态预期!E$17:E$55,战法实力!$V70)</f>
        <v>5</v>
      </c>
      <c r="X70" s="94">
        <f>求节点(基础状态预期!$C$17:$C$55,基础状态预期!F$17:F$55,战法实力!$V70)</f>
        <v>16</v>
      </c>
      <c r="Y70" s="94">
        <f>求节点(基础状态预期!$C$17:$C$55,基础状态预期!G$17:G$55,战法实力!$V70)</f>
        <v>24</v>
      </c>
      <c r="Z70" s="94">
        <f>求节点(基础状态预期!$C$17:$C$55,基础状态预期!H$17:H$55,战法实力!$V70)</f>
        <v>1</v>
      </c>
      <c r="AB70" s="94">
        <f>求节点(基础状态预期!$C$62:$C$100,基础状态预期!E$62:E$100,战法实力!$V70)</f>
        <v>5</v>
      </c>
      <c r="AC70" s="94">
        <f>求节点(基础状态预期!$C$62:$C$100,基础状态预期!F$62:F$100,战法实力!$V70)</f>
        <v>16</v>
      </c>
      <c r="AD70" s="94">
        <f>求节点(基础状态预期!$C$62:$C$100,基础状态预期!G$62:G$100,战法实力!$V70)</f>
        <v>24</v>
      </c>
      <c r="AE70" s="94">
        <f>求节点(基础状态预期!$C$62:$C$100,基础状态预期!H$62:H$100,战法实力!$V70)</f>
        <v>1.2942699790491949</v>
      </c>
      <c r="AG70" s="94">
        <f>求节点(基础状态预期!$C$107:$C$145,基础状态预期!E$107:E$145,战法实力!$V70)</f>
        <v>5</v>
      </c>
      <c r="AH70" s="94">
        <f>求节点(基础状态预期!$C$107:$C$145,基础状态预期!F$107:F$145,战法实力!$V70)</f>
        <v>16</v>
      </c>
      <c r="AI70" s="94">
        <f>求节点(基础状态预期!$C$107:$C$145,基础状态预期!G$107:G$145,战法实力!$V70)</f>
        <v>24</v>
      </c>
      <c r="AJ70" s="94">
        <f>求节点(基础状态预期!$C$107:$C$145,基础状态预期!H$107:H$145,战法实力!$V70)</f>
        <v>1.2813011933235885</v>
      </c>
      <c r="AL70" s="94">
        <f>求节点(基础状态预期!$C$152:$C$190,基础状态预期!E$152:E$190,战法实力!$V70)</f>
        <v>5</v>
      </c>
      <c r="AM70" s="94">
        <f>求节点(基础状态预期!$C$152:$C$190,基础状态预期!F$152:F$190,战法实力!$V70)</f>
        <v>16</v>
      </c>
      <c r="AN70" s="94">
        <f>求节点(基础状态预期!$C$152:$C$190,基础状态预期!G$152:G$190,战法实力!$V70)</f>
        <v>24</v>
      </c>
      <c r="AO70" s="94">
        <f>求节点(基础状态预期!$C$152:$C$190,基础状态预期!H$152:H$190,战法实力!$V70)</f>
        <v>2.135836926419199</v>
      </c>
      <c r="AQ70" s="94">
        <f>求节点(基础状态预期!$C$197:$C$235,基础状态预期!E$197:E$235,战法实力!$V70)</f>
        <v>5</v>
      </c>
      <c r="AR70" s="94">
        <f>求节点(基础状态预期!$C$197:$C$235,基础状态预期!F$197:F$235,战法实力!$V70)</f>
        <v>16</v>
      </c>
      <c r="AS70" s="94">
        <f>求节点(基础状态预期!$C$197:$C$235,基础状态预期!G$197:G$235,战法实力!$V70)</f>
        <v>24</v>
      </c>
      <c r="AT70" s="94">
        <f>求节点(基础状态预期!$C$197:$C$235,基础状态预期!H$197:H$235,战法实力!$V70)</f>
        <v>3.2311945541409997</v>
      </c>
      <c r="AX70" s="94">
        <v>66</v>
      </c>
      <c r="AY70" s="94">
        <f>求节点(基础状态预期!$C$17:$C$55,基础状态预期!M$17:M$55,战法实力!$V70)</f>
        <v>33.397214260280755</v>
      </c>
      <c r="AZ70" s="94">
        <f>求节点(基础状态预期!$C$17:$C$55,基础状态预期!N$17:N$55,战法实力!$V70)</f>
        <v>25.395201832052592</v>
      </c>
      <c r="BA70" s="94">
        <f>求节点(基础状态预期!$C$17:$C$55,基础状态预期!O$17:O$55,战法实力!$V70)</f>
        <v>20.509249962894394</v>
      </c>
      <c r="BB70" s="94">
        <f>求节点(基础状态预期!$C$17:$C$55,基础状态预期!P$17:P$55,战法实力!$V70)</f>
        <v>15</v>
      </c>
      <c r="BD70" s="94">
        <v>66</v>
      </c>
      <c r="BE70" s="94">
        <f>求节点(基础状态预期!$C$62:$C$100,基础状态预期!M$62:M$100,战法实力!$V70)</f>
        <v>34.571191292231674</v>
      </c>
      <c r="BF70" s="94">
        <f>求节点(基础状态预期!$C$62:$C$100,基础状态预期!N$62:N$100,战法实力!$V70)</f>
        <v>26.556175617303346</v>
      </c>
      <c r="BG70" s="94">
        <f>求节点(基础状态预期!$C$62:$C$100,基础状态预期!O$62:O$100,战法实力!$V70)</f>
        <v>21.662592946435986</v>
      </c>
      <c r="BH70" s="94">
        <f>求节点(基础状态预期!$C$62:$C$100,基础状态预期!P$62:P$100,战法实力!$V70)</f>
        <v>15</v>
      </c>
      <c r="BJ70" s="94">
        <v>66</v>
      </c>
      <c r="BK70" s="94">
        <f>求节点(基础状态预期!$C$107:$C$145,基础状态预期!M$107:M$145,战法实力!$V70)</f>
        <v>35</v>
      </c>
      <c r="BL70" s="94">
        <f>求节点(基础状态预期!$C$107:$C$145,基础状态预期!N$107:N$145,战法实力!$V70)</f>
        <v>28.809473697886567</v>
      </c>
      <c r="BM70" s="94">
        <f>求节点(基础状态预期!$C$107:$C$145,基础状态预期!O$107:O$145,战法实力!$V70)</f>
        <v>23.967603402095765</v>
      </c>
      <c r="BN70" s="94">
        <f>求节点(基础状态预期!$C$107:$C$145,基础状态预期!P$107:P$145,战法实力!$V70)</f>
        <v>15</v>
      </c>
      <c r="BP70" s="94">
        <v>66</v>
      </c>
      <c r="BQ70" s="94">
        <f>求节点(基础状态预期!$C$152:$C$190,基础状态预期!M$152:M$190,战法实力!$V70)</f>
        <v>35</v>
      </c>
      <c r="BR70" s="94">
        <f>求节点(基础状态预期!$C$152:$C$190,基础状态预期!N$152:N$190,战法实力!$V70)</f>
        <v>33.50183121074366</v>
      </c>
      <c r="BS70" s="94">
        <f>求节点(基础状态预期!$C$152:$C$190,基础状态预期!O$152:O$190,战法实力!$V70)</f>
        <v>28.607321651436035</v>
      </c>
      <c r="BT70" s="94">
        <f>求节点(基础状态预期!$C$152:$C$190,基础状态预期!P$152:P$190,战法实力!$V70)</f>
        <v>15</v>
      </c>
      <c r="BV70" s="94">
        <v>66</v>
      </c>
      <c r="BW70" s="94">
        <f>求节点(基础状态预期!$C$197:$C$235,基础状态预期!M$197:M$235,战法实力!$V70)</f>
        <v>35</v>
      </c>
      <c r="BX70" s="94">
        <f>求节点(基础状态预期!$C$197:$C$235,基础状态预期!N$197:N$235,战法实力!$V70)</f>
        <v>35</v>
      </c>
      <c r="BY70" s="94">
        <f>求节点(基础状态预期!$C$197:$C$235,基础状态预期!O$197:O$235,战法实力!$V70)</f>
        <v>30.80603047729322</v>
      </c>
      <c r="BZ70" s="94">
        <f>求节点(基础状态预期!$C$197:$C$235,基础状态预期!P$197:P$235,战法实力!$V70)</f>
        <v>15</v>
      </c>
      <c r="CD70" s="94">
        <v>66</v>
      </c>
      <c r="CE70" s="94">
        <f>求节点($E$5:$E$39,F$5:F$39,AY70)*W70</f>
        <v>166986.0713014038</v>
      </c>
      <c r="CF70" s="94">
        <f>求节点($E$5:$E$39,G$5:G$39,AZ70)*X70</f>
        <v>812646.45862568298</v>
      </c>
      <c r="CG70" s="94">
        <f>求节点($E$5:$E$39,H$5:H$39,BA70)*Y70</f>
        <v>3937775.9928757241</v>
      </c>
      <c r="CH70" s="94">
        <f>求节点($E$5:$E$39,I$5:I$39,BB70)*Z70</f>
        <v>375000</v>
      </c>
      <c r="CI70" s="94">
        <f t="shared" ref="CI70:CI103" si="15">SUM(CE70:CH70)</f>
        <v>5292408.5228028111</v>
      </c>
      <c r="CK70" s="94">
        <f>求节点($E$5:$E$39,F$5:F$39,BE70)*AB70</f>
        <v>172855.95646115838</v>
      </c>
      <c r="CL70" s="94">
        <f>求节点($E$5:$E$39,G$5:G$39,BF70)*AC70</f>
        <v>849797.61975370708</v>
      </c>
      <c r="CM70" s="94">
        <f>求节点($E$5:$E$39,H$5:H$39,BG70)*AD70</f>
        <v>4159217.8457157095</v>
      </c>
      <c r="CN70" s="94">
        <f>求节点($E$5:$E$39,I$5:I$39,BH70)*AE70</f>
        <v>485351.24214344809</v>
      </c>
      <c r="CO70" s="94">
        <f t="shared" ref="CO70:CO103" si="16">SUM(CK70:CN70)</f>
        <v>5667222.6640740233</v>
      </c>
      <c r="CQ70" s="94">
        <f>求节点($E$5:$E$39,F$5:F$39,BK70)*AG70</f>
        <v>175000</v>
      </c>
      <c r="CR70" s="94">
        <f>求节点($E$5:$E$39,G$5:G$39,BL70)*AH70</f>
        <v>921903.15833237011</v>
      </c>
      <c r="CS70" s="94">
        <f>求节点($E$5:$E$39,H$5:H$39,BM70)*AI70</f>
        <v>4601779.8532023877</v>
      </c>
      <c r="CT70" s="94">
        <f>求节点($E$5:$E$39,I$5:I$39,BN70)*AJ70</f>
        <v>480487.94749634567</v>
      </c>
      <c r="CU70" s="94">
        <f t="shared" ref="CU70:CU103" si="17">SUM(CQ70:CT70)</f>
        <v>6179170.9590311032</v>
      </c>
      <c r="CW70" s="94">
        <f>求节点($E$5:$E$39,F$5:F$39,BQ70)*AL70</f>
        <v>175000</v>
      </c>
      <c r="CX70" s="94">
        <f>求节点($E$5:$E$39,G$5:G$39,BR70)*AM70</f>
        <v>1072058.598743797</v>
      </c>
      <c r="CY70" s="94">
        <f>求节点($E$5:$E$39,H$5:H$39,BS70)*AN70</f>
        <v>5492605.7570757186</v>
      </c>
      <c r="CZ70" s="94">
        <f>求节点($E$5:$E$39,I$5:I$39,BT70)*AO70</f>
        <v>800938.84740719956</v>
      </c>
      <c r="DA70" s="94">
        <f t="shared" ref="DA70:DA103" si="18">SUM(CW70:CZ70)</f>
        <v>7540603.2032267153</v>
      </c>
      <c r="DC70" s="94">
        <f>求节点($E$5:$E$39,F$5:F$39,BW70)*AQ70</f>
        <v>175000</v>
      </c>
      <c r="DD70" s="94">
        <f>求节点($E$5:$E$39,G$5:G$39,BX70)*AR70</f>
        <v>1120000</v>
      </c>
      <c r="DE70" s="94">
        <f>求节点($E$5:$E$39,H$5:H$39,BY70)*AS70</f>
        <v>5914757.851640299</v>
      </c>
      <c r="DF70" s="94">
        <f>求节点($E$5:$E$39,I$5:I$39,BZ70)*AT70</f>
        <v>1211697.957802875</v>
      </c>
      <c r="DG70" s="94">
        <f t="shared" ref="DG70:DG103" si="19">SUM(DC70:DF70)</f>
        <v>8421455.8094431739</v>
      </c>
    </row>
    <row r="71" spans="12:111" x14ac:dyDescent="0.15">
      <c r="L71" s="94">
        <v>67</v>
      </c>
      <c r="M71" s="94">
        <f t="shared" si="10"/>
        <v>5352669.9599719588</v>
      </c>
      <c r="N71" s="94">
        <f t="shared" si="11"/>
        <v>5841081.0185105912</v>
      </c>
      <c r="O71" s="94">
        <f t="shared" si="12"/>
        <v>6372604.0065117758</v>
      </c>
      <c r="P71" s="94">
        <f t="shared" si="13"/>
        <v>7918983.9314236296</v>
      </c>
      <c r="Q71" s="94">
        <f t="shared" si="14"/>
        <v>8742956.8913726602</v>
      </c>
      <c r="V71" s="94">
        <v>67</v>
      </c>
      <c r="W71" s="94">
        <f>求节点(基础状态预期!$C$17:$C$55,基础状态预期!E$17:E$55,战法实力!$V71)</f>
        <v>5</v>
      </c>
      <c r="X71" s="94">
        <f>求节点(基础状态预期!$C$17:$C$55,基础状态预期!F$17:F$55,战法实力!$V71)</f>
        <v>16</v>
      </c>
      <c r="Y71" s="94">
        <f>求节点(基础状态预期!$C$17:$C$55,基础状态预期!G$17:G$55,战法实力!$V71)</f>
        <v>24</v>
      </c>
      <c r="Z71" s="94">
        <f>求节点(基础状态预期!$C$17:$C$55,基础状态预期!H$17:H$55,战法实力!$V71)</f>
        <v>1</v>
      </c>
      <c r="AB71" s="94">
        <f>求节点(基础状态预期!$C$62:$C$100,基础状态预期!E$62:E$100,战法实力!$V71)</f>
        <v>5</v>
      </c>
      <c r="AC71" s="94">
        <f>求节点(基础状态预期!$C$62:$C$100,基础状态预期!F$62:F$100,战法实力!$V71)</f>
        <v>16</v>
      </c>
      <c r="AD71" s="94">
        <f>求节点(基础状态预期!$C$62:$C$100,基础状态预期!G$62:G$100,战法实力!$V71)</f>
        <v>24</v>
      </c>
      <c r="AE71" s="94">
        <f>求节点(基础状态预期!$C$62:$C$100,基础状态预期!H$62:H$100,战法实力!$V71)</f>
        <v>1.5356746427632442</v>
      </c>
      <c r="AG71" s="94">
        <f>求节点(基础状态预期!$C$107:$C$145,基础状态预期!E$107:E$145,战法实力!$V71)</f>
        <v>5</v>
      </c>
      <c r="AH71" s="94">
        <f>求节点(基础状态预期!$C$107:$C$145,基础状态预期!F$107:F$145,战法实力!$V71)</f>
        <v>16</v>
      </c>
      <c r="AI71" s="94">
        <f>求节点(基础状态预期!$C$107:$C$145,基础状态预期!G$107:G$145,战法实力!$V71)</f>
        <v>24</v>
      </c>
      <c r="AJ71" s="94">
        <f>求节点(基础状态预期!$C$107:$C$145,基础状态预期!H$107:H$145,战法实力!$V71)</f>
        <v>1.5195195549847225</v>
      </c>
      <c r="AL71" s="94">
        <f>求节点(基础状态预期!$C$152:$C$190,基础状态预期!E$152:E$190,战法实力!$V71)</f>
        <v>5</v>
      </c>
      <c r="AM71" s="94">
        <f>求节点(基础状态预期!$C$152:$C$190,基础状态预期!F$152:F$190,战法实力!$V71)</f>
        <v>16</v>
      </c>
      <c r="AN71" s="94">
        <f>求节点(基础状态预期!$C$152:$C$190,基础状态预期!G$152:G$190,战法实力!$V71)</f>
        <v>24</v>
      </c>
      <c r="AO71" s="94">
        <f>求节点(基础状态预期!$C$152:$C$190,基础状态预期!H$152:H$190,战法实力!$V71)</f>
        <v>2.8452971447890159</v>
      </c>
      <c r="AQ71" s="94">
        <f>求节点(基础状态预期!$C$197:$C$235,基础状态预期!E$197:E$235,战法实力!$V71)</f>
        <v>5</v>
      </c>
      <c r="AR71" s="94">
        <f>求节点(基础状态预期!$C$197:$C$235,基础状态预期!F$197:F$235,战法实力!$V71)</f>
        <v>16</v>
      </c>
      <c r="AS71" s="94">
        <f>求节点(基础状态预期!$C$197:$C$235,基础状态预期!G$197:G$235,战法实力!$V71)</f>
        <v>24</v>
      </c>
      <c r="AT71" s="94">
        <f>求节点(基础状态预期!$C$197:$C$235,基础状态预期!H$197:H$235,战法实力!$V71)</f>
        <v>3.9335560511205481</v>
      </c>
      <c r="AX71" s="94">
        <v>67</v>
      </c>
      <c r="AY71" s="94">
        <f>求节点(基础状态预期!$C$17:$C$55,基础状态预期!M$17:M$55,战法实力!$V71)</f>
        <v>33.868059539295011</v>
      </c>
      <c r="AZ71" s="94">
        <f>求节点(基础状态预期!$C$17:$C$55,基础状态预期!N$17:N$55,战法实力!$V71)</f>
        <v>25.690888161577092</v>
      </c>
      <c r="BA71" s="94">
        <f>求节点(基础状态预期!$C$17:$C$55,基础状态预期!O$17:O$55,战法实力!$V71)</f>
        <v>20.761568964088632</v>
      </c>
      <c r="BB71" s="94">
        <f>求节点(基础状态预期!$C$17:$C$55,基础状态预期!P$17:P$55,战法实力!$V71)</f>
        <v>15</v>
      </c>
      <c r="BD71" s="94">
        <v>67</v>
      </c>
      <c r="BE71" s="94">
        <f>求节点(基础状态预期!$C$62:$C$100,基础状态预期!M$62:M$100,战法实力!$V71)</f>
        <v>34.717871210647225</v>
      </c>
      <c r="BF71" s="94">
        <f>求节点(基础状态预期!$C$62:$C$100,基础状态预期!N$62:N$100,战法实力!$V71)</f>
        <v>26.977939332334604</v>
      </c>
      <c r="BG71" s="94">
        <f>求节点(基础状态预期!$C$62:$C$100,基础状态预期!O$62:O$100,战法实力!$V71)</f>
        <v>22.02249798326266</v>
      </c>
      <c r="BH71" s="94">
        <f>求节点(基础状态预期!$C$62:$C$100,基础状态预期!P$62:P$100,战法实力!$V71)</f>
        <v>15</v>
      </c>
      <c r="BJ71" s="94">
        <v>67</v>
      </c>
      <c r="BK71" s="94">
        <f>求节点(基础状态预期!$C$107:$C$145,基础状态预期!M$107:M$145,战法实力!$V71)</f>
        <v>35</v>
      </c>
      <c r="BL71" s="94">
        <f>求节点(基础状态预期!$C$107:$C$145,基础状态预期!N$107:N$145,战法实力!$V71)</f>
        <v>29.338796487456825</v>
      </c>
      <c r="BM71" s="94">
        <f>求节点(基础状态预期!$C$107:$C$145,基础状态预期!O$107:O$145,战法实力!$V71)</f>
        <v>24.421576488509825</v>
      </c>
      <c r="BN71" s="94">
        <f>求节点(基础状态预期!$C$107:$C$145,基础状态预期!P$107:P$145,战法实力!$V71)</f>
        <v>15</v>
      </c>
      <c r="BP71" s="94">
        <v>67</v>
      </c>
      <c r="BQ71" s="94">
        <f>求节点(基础状态预期!$C$152:$C$190,基础状态预期!M$152:M$190,战法实力!$V71)</f>
        <v>35</v>
      </c>
      <c r="BR71" s="94">
        <f>求节点(基础状态预期!$C$152:$C$190,基础状态预期!N$152:N$190,战法实力!$V71)</f>
        <v>34.072001906346472</v>
      </c>
      <c r="BS71" s="94">
        <f>求节点(基础状态预期!$C$152:$C$190,基础状态预期!O$152:O$190,战法实力!$V71)</f>
        <v>29.097361672524279</v>
      </c>
      <c r="BT71" s="94">
        <f>求节点(基础状态预期!$C$152:$C$190,基础状态预期!P$152:P$190,战法实力!$V71)</f>
        <v>15</v>
      </c>
      <c r="BV71" s="94">
        <v>67</v>
      </c>
      <c r="BW71" s="94">
        <f>求节点(基础状态预期!$C$197:$C$235,基础状态预期!M$197:M$235,战法实力!$V71)</f>
        <v>35</v>
      </c>
      <c r="BX71" s="94">
        <f>求节点(基础状态预期!$C$197:$C$235,基础状态预期!N$197:N$235,战法实力!$V71)</f>
        <v>35</v>
      </c>
      <c r="BY71" s="94">
        <f>求节点(基础状态预期!$C$197:$C$235,基础状态预期!O$197:O$235,战法实力!$V71)</f>
        <v>31.108715480221118</v>
      </c>
      <c r="BZ71" s="94">
        <f>求节点(基础状态预期!$C$197:$C$235,基础状态预期!P$197:P$235,战法实力!$V71)</f>
        <v>15</v>
      </c>
      <c r="CD71" s="94">
        <v>67</v>
      </c>
      <c r="CE71" s="94">
        <f>求节点($E$5:$E$39,F$5:F$39,AY71)*W71</f>
        <v>169340.29769647506</v>
      </c>
      <c r="CF71" s="94">
        <f>求节点($E$5:$E$39,G$5:G$39,AZ71)*X71</f>
        <v>822108.42117046693</v>
      </c>
      <c r="CG71" s="94">
        <f>求节点($E$5:$E$39,H$5:H$39,BA71)*Y71</f>
        <v>3986221.2411050173</v>
      </c>
      <c r="CH71" s="94">
        <f>求节点($E$5:$E$39,I$5:I$39,BB71)*Z71</f>
        <v>375000</v>
      </c>
      <c r="CI71" s="94">
        <f t="shared" si="15"/>
        <v>5352669.9599719588</v>
      </c>
      <c r="CK71" s="94">
        <f>求节点($E$5:$E$39,F$5:F$39,BE71)*AB71</f>
        <v>173589.35605323612</v>
      </c>
      <c r="CL71" s="94">
        <f>求节点($E$5:$E$39,G$5:G$39,BF71)*AC71</f>
        <v>863294.05863470735</v>
      </c>
      <c r="CM71" s="94">
        <f>求节点($E$5:$E$39,H$5:H$39,BG71)*AD71</f>
        <v>4228319.6127864309</v>
      </c>
      <c r="CN71" s="94">
        <f>求节点($E$5:$E$39,I$5:I$39,BH71)*AE71</f>
        <v>575877.99103621661</v>
      </c>
      <c r="CO71" s="94">
        <f t="shared" si="16"/>
        <v>5841081.0185105912</v>
      </c>
      <c r="CQ71" s="94">
        <f>求节点($E$5:$E$39,F$5:F$39,BK71)*AG71</f>
        <v>175000</v>
      </c>
      <c r="CR71" s="94">
        <f>求节点($E$5:$E$39,G$5:G$39,BL71)*AH71</f>
        <v>938841.48759861838</v>
      </c>
      <c r="CS71" s="94">
        <f>求节点($E$5:$E$39,H$5:H$39,BM71)*AI71</f>
        <v>4688942.685793886</v>
      </c>
      <c r="CT71" s="94">
        <f>求节点($E$5:$E$39,I$5:I$39,BN71)*AJ71</f>
        <v>569819.83311927097</v>
      </c>
      <c r="CU71" s="94">
        <f t="shared" si="17"/>
        <v>6372604.0065117758</v>
      </c>
      <c r="CW71" s="94">
        <f>求节点($E$5:$E$39,F$5:F$39,BQ71)*AL71</f>
        <v>175000</v>
      </c>
      <c r="CX71" s="94">
        <f>求节点($E$5:$E$39,G$5:G$39,BR71)*AM71</f>
        <v>1090304.0610030871</v>
      </c>
      <c r="CY71" s="94">
        <f>求节点($E$5:$E$39,H$5:H$39,BS71)*AN71</f>
        <v>5586693.4411246618</v>
      </c>
      <c r="CZ71" s="94">
        <f>求节点($E$5:$E$39,I$5:I$39,BT71)*AO71</f>
        <v>1066986.429295881</v>
      </c>
      <c r="DA71" s="94">
        <f t="shared" si="18"/>
        <v>7918983.9314236296</v>
      </c>
      <c r="DC71" s="94">
        <f>求节点($E$5:$E$39,F$5:F$39,BW71)*AQ71</f>
        <v>175000</v>
      </c>
      <c r="DD71" s="94">
        <f>求节点($E$5:$E$39,G$5:G$39,BX71)*AR71</f>
        <v>1120000</v>
      </c>
      <c r="DE71" s="94">
        <f>求节点($E$5:$E$39,H$5:H$39,BY71)*AS71</f>
        <v>5972873.3722024551</v>
      </c>
      <c r="DF71" s="94">
        <f>求节点($E$5:$E$39,I$5:I$39,BZ71)*AT71</f>
        <v>1475083.5191702056</v>
      </c>
      <c r="DG71" s="94">
        <f t="shared" si="19"/>
        <v>8742956.8913726602</v>
      </c>
    </row>
    <row r="72" spans="12:111" x14ac:dyDescent="0.15">
      <c r="L72" s="94">
        <v>68</v>
      </c>
      <c r="M72" s="94">
        <f t="shared" si="10"/>
        <v>5412931.3971411083</v>
      </c>
      <c r="N72" s="94">
        <f t="shared" si="11"/>
        <v>6014939.3729471583</v>
      </c>
      <c r="O72" s="94">
        <f t="shared" si="12"/>
        <v>6566037.0539924484</v>
      </c>
      <c r="P72" s="94">
        <f t="shared" si="13"/>
        <v>8297364.6596205439</v>
      </c>
      <c r="Q72" s="94">
        <f t="shared" si="14"/>
        <v>9064457.9733021464</v>
      </c>
      <c r="V72" s="94">
        <v>68</v>
      </c>
      <c r="W72" s="94">
        <f>求节点(基础状态预期!$C$17:$C$55,基础状态预期!E$17:E$55,战法实力!$V72)</f>
        <v>5</v>
      </c>
      <c r="X72" s="94">
        <f>求节点(基础状态预期!$C$17:$C$55,基础状态预期!F$17:F$55,战法实力!$V72)</f>
        <v>16</v>
      </c>
      <c r="Y72" s="94">
        <f>求节点(基础状态预期!$C$17:$C$55,基础状态预期!G$17:G$55,战法实力!$V72)</f>
        <v>24</v>
      </c>
      <c r="Z72" s="94">
        <f>求节点(基础状态预期!$C$17:$C$55,基础状态预期!H$17:H$55,战法实力!$V72)</f>
        <v>1</v>
      </c>
      <c r="AB72" s="94">
        <f>求节点(基础状态预期!$C$62:$C$100,基础状态预期!E$62:E$100,战法实力!$V72)</f>
        <v>5</v>
      </c>
      <c r="AC72" s="94">
        <f>求节点(基础状态预期!$C$62:$C$100,基础状态预期!F$62:F$100,战法实力!$V72)</f>
        <v>16</v>
      </c>
      <c r="AD72" s="94">
        <f>求节点(基础状态预期!$C$62:$C$100,基础状态预期!G$62:G$100,战法实力!$V72)</f>
        <v>24</v>
      </c>
      <c r="AE72" s="94">
        <f>求节点(基础状态预期!$C$62:$C$100,基础状态预期!H$62:H$100,战法实力!$V72)</f>
        <v>1.777079306477293</v>
      </c>
      <c r="AG72" s="94">
        <f>求节点(基础状态预期!$C$107:$C$145,基础状态预期!E$107:E$145,战法实力!$V72)</f>
        <v>5</v>
      </c>
      <c r="AH72" s="94">
        <f>求节点(基础状态预期!$C$107:$C$145,基础状态预期!F$107:F$145,战法实力!$V72)</f>
        <v>16</v>
      </c>
      <c r="AI72" s="94">
        <f>求节点(基础状态预期!$C$107:$C$145,基础状态预期!G$107:G$145,战法实力!$V72)</f>
        <v>24</v>
      </c>
      <c r="AJ72" s="94">
        <f>求节点(基础状态预期!$C$107:$C$145,基础状态预期!H$107:H$145,战法实力!$V72)</f>
        <v>1.7577379166458562</v>
      </c>
      <c r="AL72" s="94">
        <f>求节点(基础状态预期!$C$152:$C$190,基础状态预期!E$152:E$190,战法实力!$V72)</f>
        <v>5</v>
      </c>
      <c r="AM72" s="94">
        <f>求节点(基础状态预期!$C$152:$C$190,基础状态预期!F$152:F$190,战法实力!$V72)</f>
        <v>16</v>
      </c>
      <c r="AN72" s="94">
        <f>求节点(基础状态预期!$C$152:$C$190,基础状态预期!G$152:G$190,战法实力!$V72)</f>
        <v>24</v>
      </c>
      <c r="AO72" s="94">
        <f>求节点(基础状态预期!$C$152:$C$190,基础状态预期!H$152:H$190,战法实力!$V72)</f>
        <v>3.5547573631588327</v>
      </c>
      <c r="AQ72" s="94">
        <f>求节点(基础状态预期!$C$197:$C$235,基础状态预期!E$197:E$235,战法实力!$V72)</f>
        <v>5</v>
      </c>
      <c r="AR72" s="94">
        <f>求节点(基础状态预期!$C$197:$C$235,基础状态预期!F$197:F$235,战法实力!$V72)</f>
        <v>16</v>
      </c>
      <c r="AS72" s="94">
        <f>求节点(基础状态预期!$C$197:$C$235,基础状态预期!G$197:G$235,战法实力!$V72)</f>
        <v>24</v>
      </c>
      <c r="AT72" s="94">
        <f>求节点(基础状态预期!$C$197:$C$235,基础状态预期!H$197:H$235,战法实力!$V72)</f>
        <v>4.635917548100096</v>
      </c>
      <c r="AX72" s="94">
        <v>68</v>
      </c>
      <c r="AY72" s="94">
        <f>求节点(基础状态预期!$C$17:$C$55,基础状态预期!M$17:M$55,战法实力!$V72)</f>
        <v>34.338904818309267</v>
      </c>
      <c r="AZ72" s="94">
        <f>求节点(基础状态预期!$C$17:$C$55,基础状态预期!N$17:N$55,战法实力!$V72)</f>
        <v>25.986574491101596</v>
      </c>
      <c r="BA72" s="94">
        <f>求节点(基础状态预期!$C$17:$C$55,基础状态预期!O$17:O$55,战法实力!$V72)</f>
        <v>21.013887965282873</v>
      </c>
      <c r="BB72" s="94">
        <f>求节点(基础状态预期!$C$17:$C$55,基础状态预期!P$17:P$55,战法实力!$V72)</f>
        <v>15</v>
      </c>
      <c r="BD72" s="94">
        <v>68</v>
      </c>
      <c r="BE72" s="94">
        <f>求节点(基础状态预期!$C$62:$C$100,基础状态预期!M$62:M$100,战法实力!$V72)</f>
        <v>34.864551129062775</v>
      </c>
      <c r="BF72" s="94">
        <f>求节点(基础状态预期!$C$62:$C$100,基础状态预期!N$62:N$100,战法实力!$V72)</f>
        <v>27.399703047365861</v>
      </c>
      <c r="BG72" s="94">
        <f>求节点(基础状态预期!$C$62:$C$100,基础状态预期!O$62:O$100,战法实力!$V72)</f>
        <v>22.382403020089331</v>
      </c>
      <c r="BH72" s="94">
        <f>求节点(基础状态预期!$C$62:$C$100,基础状态预期!P$62:P$100,战法实力!$V72)</f>
        <v>15</v>
      </c>
      <c r="BJ72" s="94">
        <v>68</v>
      </c>
      <c r="BK72" s="94">
        <f>求节点(基础状态预期!$C$107:$C$145,基础状态预期!M$107:M$145,战法实力!$V72)</f>
        <v>35</v>
      </c>
      <c r="BL72" s="94">
        <f>求节点(基础状态预期!$C$107:$C$145,基础状态预期!N$107:N$145,战法实力!$V72)</f>
        <v>29.86811927702708</v>
      </c>
      <c r="BM72" s="94">
        <f>求节点(基础状态预期!$C$107:$C$145,基础状态预期!O$107:O$145,战法实力!$V72)</f>
        <v>24.87554957492388</v>
      </c>
      <c r="BN72" s="94">
        <f>求节点(基础状态预期!$C$107:$C$145,基础状态预期!P$107:P$145,战法实力!$V72)</f>
        <v>15</v>
      </c>
      <c r="BP72" s="94">
        <v>68</v>
      </c>
      <c r="BQ72" s="94">
        <f>求节点(基础状态预期!$C$152:$C$190,基础状态预期!M$152:M$190,战法实力!$V72)</f>
        <v>35</v>
      </c>
      <c r="BR72" s="94">
        <f>求节点(基础状态预期!$C$152:$C$190,基础状态预期!N$152:N$190,战法实力!$V72)</f>
        <v>34.642172601949291</v>
      </c>
      <c r="BS72" s="94">
        <f>求节点(基础状态预期!$C$152:$C$190,基础状态预期!O$152:O$190,战法实力!$V72)</f>
        <v>29.58740169361252</v>
      </c>
      <c r="BT72" s="94">
        <f>求节点(基础状态预期!$C$152:$C$190,基础状态预期!P$152:P$190,战法实力!$V72)</f>
        <v>15</v>
      </c>
      <c r="BV72" s="94">
        <v>68</v>
      </c>
      <c r="BW72" s="94">
        <f>求节点(基础状态预期!$C$197:$C$235,基础状态预期!M$197:M$235,战法实力!$V72)</f>
        <v>35</v>
      </c>
      <c r="BX72" s="94">
        <f>求节点(基础状态预期!$C$197:$C$235,基础状态预期!N$197:N$235,战法实力!$V72)</f>
        <v>35</v>
      </c>
      <c r="BY72" s="94">
        <f>求节点(基础状态预期!$C$197:$C$235,基础状态预期!O$197:O$235,战法实力!$V72)</f>
        <v>31.411400483149016</v>
      </c>
      <c r="BZ72" s="94">
        <f>求节点(基础状态预期!$C$197:$C$235,基础状态预期!P$197:P$235,战法实力!$V72)</f>
        <v>15</v>
      </c>
      <c r="CD72" s="94">
        <v>68</v>
      </c>
      <c r="CE72" s="94">
        <f>求节点($E$5:$E$39,F$5:F$39,AY72)*W72</f>
        <v>171694.52409154634</v>
      </c>
      <c r="CF72" s="94">
        <f>求节点($E$5:$E$39,G$5:G$39,AZ72)*X72</f>
        <v>831570.38371525111</v>
      </c>
      <c r="CG72" s="94">
        <f>求节点($E$5:$E$39,H$5:H$39,BA72)*Y72</f>
        <v>4034666.4893343113</v>
      </c>
      <c r="CH72" s="94">
        <f>求节点($E$5:$E$39,I$5:I$39,BB72)*Z72</f>
        <v>375000</v>
      </c>
      <c r="CI72" s="94">
        <f t="shared" si="15"/>
        <v>5412931.3971411083</v>
      </c>
      <c r="CK72" s="94">
        <f>求节点($E$5:$E$39,F$5:F$39,BE72)*AB72</f>
        <v>174322.75564531388</v>
      </c>
      <c r="CL72" s="94">
        <f>求节点($E$5:$E$39,G$5:G$39,BF72)*AC72</f>
        <v>876790.49751570751</v>
      </c>
      <c r="CM72" s="94">
        <f>求节点($E$5:$E$39,H$5:H$39,BG72)*AD72</f>
        <v>4297421.3798571518</v>
      </c>
      <c r="CN72" s="94">
        <f>求节点($E$5:$E$39,I$5:I$39,BH72)*AE72</f>
        <v>666404.7399289849</v>
      </c>
      <c r="CO72" s="94">
        <f t="shared" si="16"/>
        <v>6014939.3729471583</v>
      </c>
      <c r="CQ72" s="94">
        <f>求节点($E$5:$E$39,F$5:F$39,BK72)*AG72</f>
        <v>175000</v>
      </c>
      <c r="CR72" s="94">
        <f>求节点($E$5:$E$39,G$5:G$39,BL72)*AH72</f>
        <v>955779.81686486653</v>
      </c>
      <c r="CS72" s="94">
        <f>求节点($E$5:$E$39,H$5:H$39,BM72)*AI72</f>
        <v>4776105.5183853852</v>
      </c>
      <c r="CT72" s="94">
        <f>求节点($E$5:$E$39,I$5:I$39,BN72)*AJ72</f>
        <v>659151.7187421961</v>
      </c>
      <c r="CU72" s="94">
        <f t="shared" si="17"/>
        <v>6566037.0539924484</v>
      </c>
      <c r="CW72" s="94">
        <f>求节点($E$5:$E$39,F$5:F$39,BQ72)*AL72</f>
        <v>175000</v>
      </c>
      <c r="CX72" s="94">
        <f>求节点($E$5:$E$39,G$5:G$39,BR72)*AM72</f>
        <v>1108549.5232623774</v>
      </c>
      <c r="CY72" s="94">
        <f>求节点($E$5:$E$39,H$5:H$39,BS72)*AN72</f>
        <v>5680781.1251736041</v>
      </c>
      <c r="CZ72" s="94">
        <f>求节点($E$5:$E$39,I$5:I$39,BT72)*AO72</f>
        <v>1333034.0111845622</v>
      </c>
      <c r="DA72" s="94">
        <f t="shared" si="18"/>
        <v>8297364.6596205439</v>
      </c>
      <c r="DC72" s="94">
        <f>求节点($E$5:$E$39,F$5:F$39,BW72)*AQ72</f>
        <v>175000</v>
      </c>
      <c r="DD72" s="94">
        <f>求节点($E$5:$E$39,G$5:G$39,BX72)*AR72</f>
        <v>1120000</v>
      </c>
      <c r="DE72" s="94">
        <f>求节点($E$5:$E$39,H$5:H$39,BY72)*AS72</f>
        <v>6030988.8927646112</v>
      </c>
      <c r="DF72" s="94">
        <f>求节点($E$5:$E$39,I$5:I$39,BZ72)*AT72</f>
        <v>1738469.0805375359</v>
      </c>
      <c r="DG72" s="94">
        <f t="shared" si="19"/>
        <v>9064457.9733021464</v>
      </c>
    </row>
    <row r="73" spans="12:111" x14ac:dyDescent="0.15">
      <c r="L73" s="94">
        <v>69</v>
      </c>
      <c r="M73" s="94">
        <f t="shared" si="10"/>
        <v>5473192.8343102587</v>
      </c>
      <c r="N73" s="94">
        <f t="shared" si="11"/>
        <v>6190209.520624212</v>
      </c>
      <c r="O73" s="94">
        <f t="shared" si="12"/>
        <v>6759470.101473121</v>
      </c>
      <c r="P73" s="94">
        <f t="shared" si="13"/>
        <v>8740796.8785596564</v>
      </c>
      <c r="Q73" s="94">
        <f t="shared" si="14"/>
        <v>9487198.4648279026</v>
      </c>
      <c r="V73" s="94">
        <v>69</v>
      </c>
      <c r="W73" s="94">
        <f>求节点(基础状态预期!$C$17:$C$55,基础状态预期!E$17:E$55,战法实力!$V73)</f>
        <v>5</v>
      </c>
      <c r="X73" s="94">
        <f>求节点(基础状态预期!$C$17:$C$55,基础状态预期!F$17:F$55,战法实力!$V73)</f>
        <v>16</v>
      </c>
      <c r="Y73" s="94">
        <f>求节点(基础状态预期!$C$17:$C$55,基础状态预期!G$17:G$55,战法实力!$V73)</f>
        <v>24</v>
      </c>
      <c r="Z73" s="94">
        <f>求节点(基础状态预期!$C$17:$C$55,基础状态预期!H$17:H$55,战法实力!$V73)</f>
        <v>1</v>
      </c>
      <c r="AB73" s="94">
        <f>求节点(基础状态预期!$C$62:$C$100,基础状态预期!E$62:E$100,战法实力!$V73)</f>
        <v>5</v>
      </c>
      <c r="AC73" s="94">
        <f>求节点(基础状态预期!$C$62:$C$100,基础状态预期!F$62:F$100,战法实力!$V73)</f>
        <v>16</v>
      </c>
      <c r="AD73" s="94">
        <f>求节点(基础状态预期!$C$62:$C$100,基础状态预期!G$62:G$100,战法实力!$V73)</f>
        <v>24</v>
      </c>
      <c r="AE73" s="94">
        <f>求节点(基础状态预期!$C$62:$C$100,基础状态预期!H$62:H$100,战法实力!$V73)</f>
        <v>2.0240742437174983</v>
      </c>
      <c r="AG73" s="94">
        <f>求节点(基础状态预期!$C$107:$C$145,基础状态预期!E$107:E$145,战法实力!$V73)</f>
        <v>5</v>
      </c>
      <c r="AH73" s="94">
        <f>求节点(基础状态预期!$C$107:$C$145,基础状态预期!F$107:F$145,战法实力!$V73)</f>
        <v>16</v>
      </c>
      <c r="AI73" s="94">
        <f>求节点(基础状态预期!$C$107:$C$145,基础状态预期!G$107:G$145,战法实力!$V73)</f>
        <v>24</v>
      </c>
      <c r="AJ73" s="94">
        <f>求节点(基础状态预期!$C$107:$C$145,基础状态预期!H$107:H$145,战法实力!$V73)</f>
        <v>1.99595627830699</v>
      </c>
      <c r="AL73" s="94">
        <f>求节点(基础状态预期!$C$152:$C$190,基础状态预期!E$152:E$190,战法实力!$V73)</f>
        <v>5</v>
      </c>
      <c r="AM73" s="94">
        <f>求节点(基础状态预期!$C$152:$C$190,基础状态预期!F$152:F$190,战法实力!$V73)</f>
        <v>16</v>
      </c>
      <c r="AN73" s="94">
        <f>求节点(基础状态预期!$C$152:$C$190,基础状态预期!G$152:G$190,战法实力!$V73)</f>
        <v>24</v>
      </c>
      <c r="AO73" s="94">
        <f>求节点(基础状态预期!$C$152:$C$190,基础状态预期!H$152:H$190,战法实力!$V73)</f>
        <v>4.4577400337748418</v>
      </c>
      <c r="AQ73" s="94">
        <f>求节点(基础状态预期!$C$197:$C$235,基础状态预期!E$197:E$235,战法实力!$V73)</f>
        <v>5</v>
      </c>
      <c r="AR73" s="94">
        <f>求节点(基础状态预期!$C$197:$C$235,基础状态预期!F$197:F$235,战法实力!$V73)</f>
        <v>16</v>
      </c>
      <c r="AS73" s="94">
        <f>求节点(基础状态预期!$C$197:$C$235,基础状态预期!G$197:G$235,战法实力!$V73)</f>
        <v>24</v>
      </c>
      <c r="AT73" s="94">
        <f>求节点(基础状态预期!$C$197:$C$235,基础状态预期!H$197:H$235,战法实力!$V73)</f>
        <v>5.4448421331382084</v>
      </c>
      <c r="AX73" s="94">
        <v>69</v>
      </c>
      <c r="AY73" s="94">
        <f>求节点(基础状态预期!$C$17:$C$55,基础状态预期!M$17:M$55,战法实力!$V73)</f>
        <v>34.809750097323523</v>
      </c>
      <c r="AZ73" s="94">
        <f>求节点(基础状态预期!$C$17:$C$55,基础状态预期!N$17:N$55,战法实力!$V73)</f>
        <v>26.282260820626096</v>
      </c>
      <c r="BA73" s="94">
        <f>求节点(基础状态预期!$C$17:$C$55,基础状态预期!O$17:O$55,战法实力!$V73)</f>
        <v>21.266206966477114</v>
      </c>
      <c r="BB73" s="94">
        <f>求节点(基础状态预期!$C$17:$C$55,基础状态预期!P$17:P$55,战法实力!$V73)</f>
        <v>15</v>
      </c>
      <c r="BD73" s="94">
        <v>69</v>
      </c>
      <c r="BE73" s="94">
        <f>求节点(基础状态预期!$C$62:$C$100,基础状态预期!M$62:M$100,战法实力!$V73)</f>
        <v>35</v>
      </c>
      <c r="BF73" s="94">
        <f>求节点(基础状态预期!$C$62:$C$100,基础状态预期!N$62:N$100,战法实力!$V73)</f>
        <v>27.825949903776124</v>
      </c>
      <c r="BG73" s="94">
        <f>求节点(基础状态预期!$C$62:$C$100,基础状态预期!O$62:O$100,战法实力!$V73)</f>
        <v>22.738287928694348</v>
      </c>
      <c r="BH73" s="94">
        <f>求节点(基础状态预期!$C$62:$C$100,基础状态预期!P$62:P$100,战法实力!$V73)</f>
        <v>15</v>
      </c>
      <c r="BJ73" s="94">
        <v>69</v>
      </c>
      <c r="BK73" s="94">
        <f>求节点(基础状态预期!$C$107:$C$145,基础状态预期!M$107:M$145,战法实力!$V73)</f>
        <v>35</v>
      </c>
      <c r="BL73" s="94">
        <f>求节点(基础状态预期!$C$107:$C$145,基础状态预期!N$107:N$145,战法实力!$V73)</f>
        <v>30.397442066597339</v>
      </c>
      <c r="BM73" s="94">
        <f>求节点(基础状态预期!$C$107:$C$145,基础状态预期!O$107:O$145,战法实力!$V73)</f>
        <v>25.32952266133794</v>
      </c>
      <c r="BN73" s="94">
        <f>求节点(基础状态预期!$C$107:$C$145,基础状态预期!P$107:P$145,战法实力!$V73)</f>
        <v>15</v>
      </c>
      <c r="BP73" s="94">
        <v>69</v>
      </c>
      <c r="BQ73" s="94">
        <f>求节点(基础状态预期!$C$152:$C$190,基础状态预期!M$152:M$190,战法实力!$V73)</f>
        <v>35</v>
      </c>
      <c r="BR73" s="94">
        <f>求节点(基础状态预期!$C$152:$C$190,基础状态预期!N$152:N$190,战法实力!$V73)</f>
        <v>35</v>
      </c>
      <c r="BS73" s="94">
        <f>求节点(基础状态预期!$C$152:$C$190,基础状态预期!O$152:O$190,战法实力!$V73)</f>
        <v>29.989875126922545</v>
      </c>
      <c r="BT73" s="94">
        <f>求节点(基础状态预期!$C$152:$C$190,基础状态预期!P$152:P$190,战法实力!$V73)</f>
        <v>15.144363210084624</v>
      </c>
      <c r="BV73" s="94">
        <v>69</v>
      </c>
      <c r="BW73" s="94">
        <f>求节点(基础状态预期!$C$197:$C$235,基础状态预期!M$197:M$235,战法实力!$V73)</f>
        <v>35</v>
      </c>
      <c r="BX73" s="94">
        <f>求节点(基础状态预期!$C$197:$C$235,基础状态预期!N$197:N$235,战法实力!$V73)</f>
        <v>35</v>
      </c>
      <c r="BY73" s="94">
        <f>求节点(基础状态预期!$C$197:$C$235,基础状态预期!O$197:O$235,战法实力!$V73)</f>
        <v>31.717802948371446</v>
      </c>
      <c r="BZ73" s="94">
        <f>求节点(基础状态预期!$C$197:$C$235,基础状态预期!P$197:P$235,战法实力!$V73)</f>
        <v>15.444931164818556</v>
      </c>
      <c r="CD73" s="94">
        <v>69</v>
      </c>
      <c r="CE73" s="94">
        <f>求节点($E$5:$E$39,F$5:F$39,AY73)*W73</f>
        <v>174048.75048661762</v>
      </c>
      <c r="CF73" s="94">
        <f>求节点($E$5:$E$39,G$5:G$39,AZ73)*X73</f>
        <v>841032.34626003506</v>
      </c>
      <c r="CG73" s="94">
        <f>求节点($E$5:$E$39,H$5:H$39,BA73)*Y73</f>
        <v>4083111.7375636064</v>
      </c>
      <c r="CH73" s="94">
        <f>求节点($E$5:$E$39,I$5:I$39,BB73)*Z73</f>
        <v>375000</v>
      </c>
      <c r="CI73" s="94">
        <f t="shared" si="15"/>
        <v>5473192.8343102587</v>
      </c>
      <c r="CK73" s="94">
        <f>求节点($E$5:$E$39,F$5:F$39,BE73)*AB73</f>
        <v>175000</v>
      </c>
      <c r="CL73" s="94">
        <f>求节点($E$5:$E$39,G$5:G$39,BF73)*AC73</f>
        <v>890430.39692083595</v>
      </c>
      <c r="CM73" s="94">
        <f>求节点($E$5:$E$39,H$5:H$39,BG73)*AD73</f>
        <v>4365751.2823093142</v>
      </c>
      <c r="CN73" s="94">
        <f>求节点($E$5:$E$39,I$5:I$39,BH73)*AE73</f>
        <v>759027.84139406192</v>
      </c>
      <c r="CO73" s="94">
        <f t="shared" si="16"/>
        <v>6190209.520624212</v>
      </c>
      <c r="CQ73" s="94">
        <f>求节点($E$5:$E$39,F$5:F$39,BK73)*AG73</f>
        <v>175000</v>
      </c>
      <c r="CR73" s="94">
        <f>求节点($E$5:$E$39,G$5:G$39,BL73)*AH73</f>
        <v>972718.1461311148</v>
      </c>
      <c r="CS73" s="94">
        <f>求节点($E$5:$E$39,H$5:H$39,BM73)*AI73</f>
        <v>4863268.3509768844</v>
      </c>
      <c r="CT73" s="94">
        <f>求节点($E$5:$E$39,I$5:I$39,BN73)*AJ73</f>
        <v>748483.60436512122</v>
      </c>
      <c r="CU73" s="94">
        <f t="shared" si="17"/>
        <v>6759470.101473121</v>
      </c>
      <c r="CW73" s="94">
        <f>求节点($E$5:$E$39,F$5:F$39,BQ73)*AL73</f>
        <v>175000</v>
      </c>
      <c r="CX73" s="94">
        <f>求节点($E$5:$E$39,G$5:G$39,BR73)*AM73</f>
        <v>1120000</v>
      </c>
      <c r="CY73" s="94">
        <f>求节点($E$5:$E$39,H$5:H$39,BS73)*AN73</f>
        <v>5758056.024369129</v>
      </c>
      <c r="CZ73" s="94">
        <f>求节点($E$5:$E$39,I$5:I$39,BT73)*AO73</f>
        <v>1687740.8541905277</v>
      </c>
      <c r="DA73" s="94">
        <f t="shared" si="18"/>
        <v>8740796.8785596564</v>
      </c>
      <c r="DC73" s="94">
        <f>求节点($E$5:$E$39,F$5:F$39,BW73)*AQ73</f>
        <v>175000</v>
      </c>
      <c r="DD73" s="94">
        <f>求节点($E$5:$E$39,G$5:G$39,BX73)*AR73</f>
        <v>1120000</v>
      </c>
      <c r="DE73" s="94">
        <f>求节点($E$5:$E$39,H$5:H$39,BY73)*AS73</f>
        <v>6089818.1660873173</v>
      </c>
      <c r="DF73" s="94">
        <f>求节点($E$5:$E$39,I$5:I$39,BZ73)*AT73</f>
        <v>2102380.2987405863</v>
      </c>
      <c r="DG73" s="94">
        <f t="shared" si="19"/>
        <v>9487198.4648279026</v>
      </c>
    </row>
    <row r="74" spans="12:111" x14ac:dyDescent="0.15">
      <c r="L74" s="94">
        <v>70</v>
      </c>
      <c r="M74" s="94">
        <f t="shared" si="10"/>
        <v>5724079.6882603401</v>
      </c>
      <c r="N74" s="94">
        <f t="shared" si="11"/>
        <v>6382506.2012929413</v>
      </c>
      <c r="O74" s="94">
        <f t="shared" si="12"/>
        <v>7162680.6469303248</v>
      </c>
      <c r="P74" s="94">
        <f t="shared" si="13"/>
        <v>9310196.622723693</v>
      </c>
      <c r="Q74" s="94">
        <f t="shared" si="14"/>
        <v>10050505.330827631</v>
      </c>
      <c r="V74" s="94">
        <v>70</v>
      </c>
      <c r="W74" s="94">
        <f>求节点(基础状态预期!$C$17:$C$55,基础状态预期!E$17:E$55,战法实力!$V74)</f>
        <v>5</v>
      </c>
      <c r="X74" s="94">
        <f>求节点(基础状态预期!$C$17:$C$55,基础状态预期!F$17:F$55,战法实力!$V74)</f>
        <v>16</v>
      </c>
      <c r="Y74" s="94">
        <f>求节点(基础状态预期!$C$17:$C$55,基础状态预期!G$17:G$55,战法实力!$V74)</f>
        <v>24</v>
      </c>
      <c r="Z74" s="94">
        <f>求节点(基础状态预期!$C$17:$C$55,基础状态预期!H$17:H$55,战法实力!$V74)</f>
        <v>1.5115941280035483</v>
      </c>
      <c r="AB74" s="94">
        <f>求节点(基础状态预期!$C$62:$C$100,基础状态预期!E$62:E$100,战法实力!$V74)</f>
        <v>5</v>
      </c>
      <c r="AC74" s="94">
        <f>求节点(基础状态预期!$C$62:$C$100,基础状态预期!F$62:F$100,战法实力!$V74)</f>
        <v>16</v>
      </c>
      <c r="AD74" s="94">
        <f>求节点(基础状态预期!$C$62:$C$100,基础状态预期!G$62:G$100,战法实力!$V74)</f>
        <v>24</v>
      </c>
      <c r="AE74" s="94">
        <f>求节点(基础状态预期!$C$62:$C$100,基础状态预期!H$62:H$100,战法实力!$V74)</f>
        <v>2.3384890933754399</v>
      </c>
      <c r="AG74" s="94">
        <f>求节点(基础状态预期!$C$107:$C$145,基础状态预期!E$107:E$145,战法实力!$V74)</f>
        <v>5</v>
      </c>
      <c r="AH74" s="94">
        <f>求节点(基础状态预期!$C$107:$C$145,基础状态预期!F$107:F$145,战法实力!$V74)</f>
        <v>16</v>
      </c>
      <c r="AI74" s="94">
        <f>求节点(基础状态预期!$C$107:$C$145,基础状态预期!G$107:G$145,战法实力!$V74)</f>
        <v>24</v>
      </c>
      <c r="AJ74" s="94">
        <f>求节点(基础状态预期!$C$107:$C$145,基础状态预期!H$107:H$145,战法实力!$V74)</f>
        <v>2.9174198435810661</v>
      </c>
      <c r="AL74" s="94">
        <f>求节点(基础状态预期!$C$152:$C$190,基础状态预期!E$152:E$190,战法实力!$V74)</f>
        <v>5</v>
      </c>
      <c r="AM74" s="94">
        <f>求节点(基础状态预期!$C$152:$C$190,基础状态预期!F$152:F$190,战法实力!$V74)</f>
        <v>16</v>
      </c>
      <c r="AN74" s="94">
        <f>求节点(基础状态预期!$C$152:$C$190,基础状态预期!G$152:G$190,战法实力!$V74)</f>
        <v>24</v>
      </c>
      <c r="AO74" s="94">
        <f>求节点(基础状态预期!$C$152:$C$190,基础状态预期!H$152:H$190,战法实力!$V74)</f>
        <v>5.6868344128833517</v>
      </c>
      <c r="AQ74" s="94">
        <f>求节点(基础状态预期!$C$197:$C$235,基础状态预期!E$197:E$235,战法实力!$V74)</f>
        <v>5</v>
      </c>
      <c r="AR74" s="94">
        <f>求节点(基础状态预期!$C$197:$C$235,基础状态预期!F$197:F$235,战法实力!$V74)</f>
        <v>16</v>
      </c>
      <c r="AS74" s="94">
        <f>求节点(基础状态预期!$C$197:$C$235,基础状态预期!G$197:G$235,战法实力!$V74)</f>
        <v>24</v>
      </c>
      <c r="AT74" s="94">
        <f>求节点(基础状态预期!$C$197:$C$235,基础状态预期!H$197:H$235,战法实力!$V74)</f>
        <v>6.3684582751814345</v>
      </c>
      <c r="AX74" s="94">
        <v>70</v>
      </c>
      <c r="AY74" s="94">
        <f>求节点(基础状态预期!$C$17:$C$55,基础状态预期!M$17:M$55,战法实力!$V74)</f>
        <v>34.922667912538344</v>
      </c>
      <c r="AZ74" s="94">
        <f>求节点(基础状态预期!$C$17:$C$55,基础状态预期!N$17:N$55,战法实力!$V74)</f>
        <v>26.645468836619944</v>
      </c>
      <c r="BA74" s="94">
        <f>求节点(基础状态预期!$C$17:$C$55,基础状态预期!O$17:O$55,战法实力!$V74)</f>
        <v>21.510226812106666</v>
      </c>
      <c r="BB74" s="94">
        <f>求节点(基础状态预期!$C$17:$C$55,基础状态预期!P$17:P$55,战法实力!$V74)</f>
        <v>15</v>
      </c>
      <c r="BD74" s="94">
        <v>70</v>
      </c>
      <c r="BE74" s="94">
        <f>求节点(基础状态预期!$C$62:$C$100,基础状态预期!M$62:M$100,战法实力!$V74)</f>
        <v>35</v>
      </c>
      <c r="BF74" s="94">
        <f>求节点(基础状态预期!$C$62:$C$100,基础状态预期!N$62:N$100,战法实力!$V74)</f>
        <v>28.306264418542401</v>
      </c>
      <c r="BG74" s="94">
        <f>求节点(基础状态预期!$C$62:$C$100,基础状态预期!O$62:O$100,战法实力!$V74)</f>
        <v>23.045689218144766</v>
      </c>
      <c r="BH74" s="94">
        <f>求节点(基础状态预期!$C$62:$C$100,基础状态预期!P$62:P$100,战法实力!$V74)</f>
        <v>15</v>
      </c>
      <c r="BJ74" s="94">
        <v>70</v>
      </c>
      <c r="BK74" s="94">
        <f>求节点(基础状态预期!$C$107:$C$145,基础状态预期!M$107:M$145,战法实力!$V74)</f>
        <v>35</v>
      </c>
      <c r="BL74" s="94">
        <f>求节点(基础状态预期!$C$107:$C$145,基础状态预期!N$107:N$145,战法实力!$V74)</f>
        <v>30.767317006554922</v>
      </c>
      <c r="BM74" s="94">
        <f>求节点(基础状态预期!$C$107:$C$145,基础状态预期!O$107:O$145,战法实力!$V74)</f>
        <v>25.56819823634202</v>
      </c>
      <c r="BN74" s="94">
        <f>求节点(基础状态预期!$C$107:$C$145,基础状态预期!P$107:P$145,战法实力!$V74)</f>
        <v>15</v>
      </c>
      <c r="BP74" s="94">
        <v>70</v>
      </c>
      <c r="BQ74" s="94">
        <f>求节点(基础状态预期!$C$152:$C$190,基础状态预期!M$152:M$190,战法实力!$V74)</f>
        <v>35</v>
      </c>
      <c r="BR74" s="94">
        <f>求节点(基础状态预期!$C$152:$C$190,基础状态预期!N$152:N$190,战法实力!$V74)</f>
        <v>35</v>
      </c>
      <c r="BS74" s="94">
        <f>求节点(基础状态预期!$C$152:$C$190,基础状态预期!O$152:O$190,战法实力!$V74)</f>
        <v>30.244786924795637</v>
      </c>
      <c r="BT74" s="94">
        <f>求节点(基础状态预期!$C$152:$C$190,基础状态预期!P$152:P$190,战法实力!$V74)</f>
        <v>15.531998105380564</v>
      </c>
      <c r="BV74" s="94">
        <v>70</v>
      </c>
      <c r="BW74" s="94">
        <f>求节点(基础状态预期!$C$197:$C$235,基础状态预期!M$197:M$235,战法实力!$V74)</f>
        <v>35</v>
      </c>
      <c r="BX74" s="94">
        <f>求节点(基础状态预期!$C$197:$C$235,基础状态预期!N$197:N$235,战法实力!$V74)</f>
        <v>35</v>
      </c>
      <c r="BY74" s="94">
        <f>求节点(基础状态预期!$C$197:$C$235,基础状态预期!O$197:O$235,战法实力!$V74)</f>
        <v>32.028206438211647</v>
      </c>
      <c r="BZ74" s="94">
        <f>求节点(基础状态预期!$C$197:$C$235,基础状态预期!P$197:P$235,战法实力!$V74)</f>
        <v>16.368732161422525</v>
      </c>
      <c r="CD74" s="94">
        <v>70</v>
      </c>
      <c r="CE74" s="94">
        <f>求节点($E$5:$E$39,F$5:F$39,AY74)*W74</f>
        <v>174613.33956269172</v>
      </c>
      <c r="CF74" s="94">
        <f>求节点($E$5:$E$39,G$5:G$39,AZ74)*X74</f>
        <v>852655.00277183822</v>
      </c>
      <c r="CG74" s="94">
        <f>求节点($E$5:$E$39,H$5:H$39,BA74)*Y74</f>
        <v>4129963.5479244799</v>
      </c>
      <c r="CH74" s="94">
        <f>求节点($E$5:$E$39,I$5:I$39,BB74)*Z74</f>
        <v>566847.79800133058</v>
      </c>
      <c r="CI74" s="94">
        <f t="shared" si="15"/>
        <v>5724079.6882603401</v>
      </c>
      <c r="CK74" s="94">
        <f>求节点($E$5:$E$39,F$5:F$39,BE74)*AB74</f>
        <v>175000</v>
      </c>
      <c r="CL74" s="94">
        <f>求节点($E$5:$E$39,G$5:G$39,BF74)*AC74</f>
        <v>905800.46139335679</v>
      </c>
      <c r="CM74" s="94">
        <f>求节点($E$5:$E$39,H$5:H$39,BG74)*AD74</f>
        <v>4424772.3298837952</v>
      </c>
      <c r="CN74" s="94">
        <f>求节点($E$5:$E$39,I$5:I$39,BH74)*AE74</f>
        <v>876933.41001578991</v>
      </c>
      <c r="CO74" s="94">
        <f t="shared" si="16"/>
        <v>6382506.2012929413</v>
      </c>
      <c r="CQ74" s="94">
        <f>求节点($E$5:$E$39,F$5:F$39,BK74)*AG74</f>
        <v>175000</v>
      </c>
      <c r="CR74" s="94">
        <f>求节点($E$5:$E$39,G$5:G$39,BL74)*AH74</f>
        <v>984554.14420975756</v>
      </c>
      <c r="CS74" s="94">
        <f>求节点($E$5:$E$39,H$5:H$39,BM74)*AI74</f>
        <v>4909094.0613776678</v>
      </c>
      <c r="CT74" s="94">
        <f>求节点($E$5:$E$39,I$5:I$39,BN74)*AJ74</f>
        <v>1094032.4413428998</v>
      </c>
      <c r="CU74" s="94">
        <f t="shared" si="17"/>
        <v>7162680.6469303248</v>
      </c>
      <c r="CW74" s="94">
        <f>求节点($E$5:$E$39,F$5:F$39,BQ74)*AL74</f>
        <v>175000</v>
      </c>
      <c r="CX74" s="94">
        <f>求节点($E$5:$E$39,G$5:G$39,BR74)*AM74</f>
        <v>1120000</v>
      </c>
      <c r="CY74" s="94">
        <f>求节点($E$5:$E$39,H$5:H$39,BS74)*AN74</f>
        <v>5806999.089560762</v>
      </c>
      <c r="CZ74" s="94">
        <f>求节点($E$5:$E$39,I$5:I$39,BT74)*AO74</f>
        <v>2208197.5331629305</v>
      </c>
      <c r="DA74" s="94">
        <f t="shared" si="18"/>
        <v>9310196.622723693</v>
      </c>
      <c r="DC74" s="94">
        <f>求节点($E$5:$E$39,F$5:F$39,BW74)*AQ74</f>
        <v>175000</v>
      </c>
      <c r="DD74" s="94">
        <f>求节点($E$5:$E$39,G$5:G$39,BX74)*AR74</f>
        <v>1120000</v>
      </c>
      <c r="DE74" s="94">
        <f>求节点($E$5:$E$39,H$5:H$39,BY74)*AS74</f>
        <v>6149415.6361366361</v>
      </c>
      <c r="DF74" s="94">
        <f>求节点($E$5:$E$39,I$5:I$39,BZ74)*AT74</f>
        <v>2606089.6946909945</v>
      </c>
      <c r="DG74" s="94">
        <f t="shared" si="19"/>
        <v>10050505.330827631</v>
      </c>
    </row>
    <row r="75" spans="12:111" x14ac:dyDescent="0.15">
      <c r="L75" s="94">
        <v>71</v>
      </c>
      <c r="M75" s="94">
        <f t="shared" si="10"/>
        <v>6017769.4938659389</v>
      </c>
      <c r="N75" s="94">
        <f t="shared" si="11"/>
        <v>6574802.8819616716</v>
      </c>
      <c r="O75" s="94">
        <f t="shared" si="12"/>
        <v>7569513.6248566844</v>
      </c>
      <c r="P75" s="94">
        <f t="shared" si="13"/>
        <v>9903418.360435456</v>
      </c>
      <c r="Q75" s="94">
        <f t="shared" si="14"/>
        <v>10656474.07245231</v>
      </c>
      <c r="V75" s="94">
        <v>71</v>
      </c>
      <c r="W75" s="94">
        <f>求节点(基础状态预期!$C$17:$C$55,基础状态预期!E$17:E$55,战法实力!$V75)</f>
        <v>5</v>
      </c>
      <c r="X75" s="94">
        <f>求节点(基础状态预期!$C$17:$C$55,基础状态预期!F$17:F$55,战法实力!$V75)</f>
        <v>16</v>
      </c>
      <c r="Y75" s="94">
        <f>求节点(基础状态预期!$C$17:$C$55,基础状态预期!G$17:G$55,战法实力!$V75)</f>
        <v>24</v>
      </c>
      <c r="Z75" s="94">
        <f>求节点(基础状态预期!$C$17:$C$55,基础状态预期!H$17:H$55,战法实力!$V75)</f>
        <v>2.1380613883415256</v>
      </c>
      <c r="AB75" s="94">
        <f>求节点(基础状态预期!$C$62:$C$100,基础状态预期!E$62:E$100,战法实力!$V75)</f>
        <v>5</v>
      </c>
      <c r="AC75" s="94">
        <f>求节点(基础状态预期!$C$62:$C$100,基础状态预期!F$62:F$100,战法实力!$V75)</f>
        <v>16</v>
      </c>
      <c r="AD75" s="94">
        <f>求节点(基础状态预期!$C$62:$C$100,基础状态预期!G$62:G$100,战法实力!$V75)</f>
        <v>24</v>
      </c>
      <c r="AE75" s="94">
        <f>求节点(基础状态预期!$C$62:$C$100,基础状态预期!H$62:H$100,战法实力!$V75)</f>
        <v>2.6529039430333814</v>
      </c>
      <c r="AG75" s="94">
        <f>求节点(基础状态预期!$C$107:$C$145,基础状态预期!E$107:E$145,战法实力!$V75)</f>
        <v>5</v>
      </c>
      <c r="AH75" s="94">
        <f>求节点(基础状态预期!$C$107:$C$145,基础状态预期!F$107:F$145,战法实力!$V75)</f>
        <v>16</v>
      </c>
      <c r="AI75" s="94">
        <f>求节点(基础状态预期!$C$107:$C$145,基础状态预期!G$107:G$145,战法实力!$V75)</f>
        <v>24</v>
      </c>
      <c r="AJ75" s="94">
        <f>求节点(基础状态预期!$C$107:$C$145,基础状态预期!H$107:H$145,战法实力!$V75)</f>
        <v>3.8506816695543833</v>
      </c>
      <c r="AL75" s="94">
        <f>求节点(基础状态预期!$C$152:$C$190,基础状态预期!E$152:E$190,战法实力!$V75)</f>
        <v>5</v>
      </c>
      <c r="AM75" s="94">
        <f>求节点(基础状态预期!$C$152:$C$190,基础状态预期!F$152:F$190,战法实力!$V75)</f>
        <v>16</v>
      </c>
      <c r="AN75" s="94">
        <f>求节点(基础状态预期!$C$152:$C$190,基础状态预期!G$152:G$190,战法实力!$V75)</f>
        <v>24</v>
      </c>
      <c r="AO75" s="94">
        <f>求节点(基础状态预期!$C$152:$C$190,基础状态预期!H$152:H$190,战法实力!$V75)</f>
        <v>6.9159287919918597</v>
      </c>
      <c r="AQ75" s="94">
        <f>求节点(基础状态预期!$C$197:$C$235,基础状态预期!E$197:E$235,战法实力!$V75)</f>
        <v>5</v>
      </c>
      <c r="AR75" s="94">
        <f>求节点(基础状态预期!$C$197:$C$235,基础状态预期!F$197:F$235,战法实力!$V75)</f>
        <v>16</v>
      </c>
      <c r="AS75" s="94">
        <f>求节点(基础状态预期!$C$197:$C$235,基础状态预期!G$197:G$235,战法实力!$V75)</f>
        <v>24</v>
      </c>
      <c r="AT75" s="94">
        <f>求节点(基础状态预期!$C$197:$C$235,基础状态预期!H$197:H$235,战法实力!$V75)</f>
        <v>7.2920744172246614</v>
      </c>
      <c r="AX75" s="94">
        <v>71</v>
      </c>
      <c r="AY75" s="94">
        <f>求节点(基础状态预期!$C$17:$C$55,基础状态预期!M$17:M$55,战法实力!$V75)</f>
        <v>34.955216844170373</v>
      </c>
      <c r="AZ75" s="94">
        <f>求节点(基础状态预期!$C$17:$C$55,基础状态预期!N$17:N$55,战法实力!$V75)</f>
        <v>27.02383814395915</v>
      </c>
      <c r="BA75" s="94">
        <f>求节点(基础状态预期!$C$17:$C$55,基础状态预期!O$17:O$55,战法实力!$V75)</f>
        <v>21.75238316880376</v>
      </c>
      <c r="BB75" s="94">
        <f>求节点(基础状态预期!$C$17:$C$55,基础状态预期!P$17:P$55,战法实力!$V75)</f>
        <v>15</v>
      </c>
      <c r="BD75" s="94">
        <v>71</v>
      </c>
      <c r="BE75" s="94">
        <f>求节点(基础状态预期!$C$62:$C$100,基础状态预期!M$62:M$100,战法实力!$V75)</f>
        <v>35</v>
      </c>
      <c r="BF75" s="94">
        <f>求节点(基础状态预期!$C$62:$C$100,基础状态预期!N$62:N$100,战法实力!$V75)</f>
        <v>28.786578933308679</v>
      </c>
      <c r="BG75" s="94">
        <f>求节点(基础状态预期!$C$62:$C$100,基础状态预期!O$62:O$100,战法实力!$V75)</f>
        <v>23.353090507595184</v>
      </c>
      <c r="BH75" s="94">
        <f>求节点(基础状态预期!$C$62:$C$100,基础状态预期!P$62:P$100,战法实力!$V75)</f>
        <v>15</v>
      </c>
      <c r="BJ75" s="94">
        <v>71</v>
      </c>
      <c r="BK75" s="94">
        <f>求节点(基础状态预期!$C$107:$C$145,基础状态预期!M$107:M$145,战法实力!$V75)</f>
        <v>35</v>
      </c>
      <c r="BL75" s="94">
        <f>求节点(基础状态预期!$C$107:$C$145,基础状态预期!N$107:N$145,战法实力!$V75)</f>
        <v>31.134438605123915</v>
      </c>
      <c r="BM75" s="94">
        <f>求节点(基础状态预期!$C$107:$C$145,基础状态预期!O$107:O$145,战法实力!$V75)</f>
        <v>25.803156059426176</v>
      </c>
      <c r="BN75" s="94">
        <f>求节点(基础状态预期!$C$107:$C$145,基础状态预期!P$107:P$145,战法实力!$V75)</f>
        <v>15</v>
      </c>
      <c r="BP75" s="94">
        <v>71</v>
      </c>
      <c r="BQ75" s="94">
        <f>求节点(基础状态预期!$C$152:$C$190,基础状态预期!M$152:M$190,战法实力!$V75)</f>
        <v>35</v>
      </c>
      <c r="BR75" s="94">
        <f>求节点(基础状态预期!$C$152:$C$190,基础状态预期!N$152:N$190,战法实力!$V75)</f>
        <v>35</v>
      </c>
      <c r="BS75" s="94">
        <f>求节点(基础状态预期!$C$152:$C$190,基础状态预期!O$152:O$190,战法实力!$V75)</f>
        <v>30.499698722668732</v>
      </c>
      <c r="BT75" s="94">
        <f>求节点(基础状态预期!$C$152:$C$190,基础状态预期!P$152:P$190,战法实力!$V75)</f>
        <v>15.919633000676505</v>
      </c>
      <c r="BV75" s="94">
        <v>71</v>
      </c>
      <c r="BW75" s="94">
        <f>求节点(基础状态预期!$C$197:$C$235,基础状态预期!M$197:M$235,战法实力!$V75)</f>
        <v>35</v>
      </c>
      <c r="BX75" s="94">
        <f>求节点(基础状态预期!$C$197:$C$235,基础状态预期!N$197:N$235,战法实力!$V75)</f>
        <v>35</v>
      </c>
      <c r="BY75" s="94">
        <f>求节点(基础状态预期!$C$197:$C$235,基础状态预期!O$197:O$235,战法实力!$V75)</f>
        <v>32.338609928051845</v>
      </c>
      <c r="BZ75" s="94">
        <f>求节点(基础状态预期!$C$197:$C$235,基础状态预期!P$197:P$235,战法实力!$V75)</f>
        <v>17.292533158026497</v>
      </c>
      <c r="CD75" s="94">
        <v>71</v>
      </c>
      <c r="CE75" s="94">
        <f>求节点($E$5:$E$39,F$5:F$39,AY75)*W75</f>
        <v>174776.08422085189</v>
      </c>
      <c r="CF75" s="94">
        <f>求节点($E$5:$E$39,G$5:G$39,AZ75)*X75</f>
        <v>864762.82060669281</v>
      </c>
      <c r="CG75" s="94">
        <f>求节点($E$5:$E$39,H$5:H$39,BA75)*Y75</f>
        <v>4176457.5684103221</v>
      </c>
      <c r="CH75" s="94">
        <f>求节点($E$5:$E$39,I$5:I$39,BB75)*Z75</f>
        <v>801773.02062807209</v>
      </c>
      <c r="CI75" s="94">
        <f t="shared" si="15"/>
        <v>6017769.4938659389</v>
      </c>
      <c r="CK75" s="94">
        <f>求节点($E$5:$E$39,F$5:F$39,BE75)*AB75</f>
        <v>175000</v>
      </c>
      <c r="CL75" s="94">
        <f>求节点($E$5:$E$39,G$5:G$39,BF75)*AC75</f>
        <v>921170.52586587775</v>
      </c>
      <c r="CM75" s="94">
        <f>求节点($E$5:$E$39,H$5:H$39,BG75)*AD75</f>
        <v>4483793.3774582753</v>
      </c>
      <c r="CN75" s="94">
        <f>求节点($E$5:$E$39,I$5:I$39,BH75)*AE75</f>
        <v>994838.97863751801</v>
      </c>
      <c r="CO75" s="94">
        <f t="shared" si="16"/>
        <v>6574802.8819616716</v>
      </c>
      <c r="CQ75" s="94">
        <f>求节点($E$5:$E$39,F$5:F$39,BK75)*AG75</f>
        <v>175000</v>
      </c>
      <c r="CR75" s="94">
        <f>求节点($E$5:$E$39,G$5:G$39,BL75)*AH75</f>
        <v>996302.03536396532</v>
      </c>
      <c r="CS75" s="94">
        <f>求节点($E$5:$E$39,H$5:H$39,BM75)*AI75</f>
        <v>4954205.9634098262</v>
      </c>
      <c r="CT75" s="94">
        <f>求节点($E$5:$E$39,I$5:I$39,BN75)*AJ75</f>
        <v>1444005.6260828937</v>
      </c>
      <c r="CU75" s="94">
        <f t="shared" si="17"/>
        <v>7569513.6248566844</v>
      </c>
      <c r="CW75" s="94">
        <f>求节点($E$5:$E$39,F$5:F$39,BQ75)*AL75</f>
        <v>175000</v>
      </c>
      <c r="CX75" s="94">
        <f>求节点($E$5:$E$39,G$5:G$39,BR75)*AM75</f>
        <v>1120000</v>
      </c>
      <c r="CY75" s="94">
        <f>求节点($E$5:$E$39,H$5:H$39,BS75)*AN75</f>
        <v>5855942.154752396</v>
      </c>
      <c r="CZ75" s="94">
        <f>求节点($E$5:$E$39,I$5:I$39,BT75)*AO75</f>
        <v>2752476.2056830605</v>
      </c>
      <c r="DA75" s="94">
        <f t="shared" si="18"/>
        <v>9903418.360435456</v>
      </c>
      <c r="DC75" s="94">
        <f>求节点($E$5:$E$39,F$5:F$39,BW75)*AQ75</f>
        <v>175000</v>
      </c>
      <c r="DD75" s="94">
        <f>求节点($E$5:$E$39,G$5:G$39,BX75)*AR75</f>
        <v>1120000</v>
      </c>
      <c r="DE75" s="94">
        <f>求节点($E$5:$E$39,H$5:H$39,BY75)*AS75</f>
        <v>6209013.1061859541</v>
      </c>
      <c r="DF75" s="94">
        <f>求节点($E$5:$E$39,I$5:I$39,BZ75)*AT75</f>
        <v>3152460.9662663555</v>
      </c>
      <c r="DG75" s="94">
        <f t="shared" si="19"/>
        <v>10656474.07245231</v>
      </c>
    </row>
    <row r="76" spans="12:111" x14ac:dyDescent="0.15">
      <c r="L76" s="94">
        <v>72</v>
      </c>
      <c r="M76" s="94">
        <f t="shared" si="10"/>
        <v>6311459.2994715376</v>
      </c>
      <c r="N76" s="94">
        <f t="shared" si="11"/>
        <v>6767099.5626304001</v>
      </c>
      <c r="O76" s="94">
        <f t="shared" si="12"/>
        <v>7976346.6027830439</v>
      </c>
      <c r="P76" s="94">
        <f t="shared" si="13"/>
        <v>10485009.25612624</v>
      </c>
      <c r="Q76" s="94">
        <f t="shared" si="14"/>
        <v>11226422.566725347</v>
      </c>
      <c r="V76" s="94">
        <v>72</v>
      </c>
      <c r="W76" s="94">
        <f>求节点(基础状态预期!$C$17:$C$55,基础状态预期!E$17:E$55,战法实力!$V76)</f>
        <v>5</v>
      </c>
      <c r="X76" s="94">
        <f>求节点(基础状态预期!$C$17:$C$55,基础状态预期!F$17:F$55,战法实力!$V76)</f>
        <v>16</v>
      </c>
      <c r="Y76" s="94">
        <f>求节点(基础状态预期!$C$17:$C$55,基础状态预期!G$17:G$55,战法实力!$V76)</f>
        <v>24</v>
      </c>
      <c r="Z76" s="94">
        <f>求节点(基础状态预期!$C$17:$C$55,基础状态预期!H$17:H$55,战法实力!$V76)</f>
        <v>2.7645286486795033</v>
      </c>
      <c r="AB76" s="94">
        <f>求节点(基础状态预期!$C$62:$C$100,基础状态预期!E$62:E$100,战法实力!$V76)</f>
        <v>5</v>
      </c>
      <c r="AC76" s="94">
        <f>求节点(基础状态预期!$C$62:$C$100,基础状态预期!F$62:F$100,战法实力!$V76)</f>
        <v>16</v>
      </c>
      <c r="AD76" s="94">
        <f>求节点(基础状态预期!$C$62:$C$100,基础状态预期!G$62:G$100,战法实力!$V76)</f>
        <v>24</v>
      </c>
      <c r="AE76" s="94">
        <f>求节点(基础状态预期!$C$62:$C$100,基础状态预期!H$62:H$100,战法实力!$V76)</f>
        <v>2.9673187926913234</v>
      </c>
      <c r="AG76" s="94">
        <f>求节点(基础状态预期!$C$107:$C$145,基础状态预期!E$107:E$145,战法实力!$V76)</f>
        <v>5</v>
      </c>
      <c r="AH76" s="94">
        <f>求节点(基础状态预期!$C$107:$C$145,基础状态预期!F$107:F$145,战法实力!$V76)</f>
        <v>16</v>
      </c>
      <c r="AI76" s="94">
        <f>求节点(基础状态预期!$C$107:$C$145,基础状态预期!G$107:G$145,战法实力!$V76)</f>
        <v>24</v>
      </c>
      <c r="AJ76" s="94">
        <f>求节点(基础状态预期!$C$107:$C$145,基础状态预期!H$107:H$145,战法实力!$V76)</f>
        <v>4.7839434955276996</v>
      </c>
      <c r="AL76" s="94">
        <f>求节点(基础状态预期!$C$152:$C$190,基础状态预期!E$152:E$190,战法实力!$V76)</f>
        <v>5</v>
      </c>
      <c r="AM76" s="94">
        <f>求节点(基础状态预期!$C$152:$C$190,基础状态预期!F$152:F$190,战法实力!$V76)</f>
        <v>16</v>
      </c>
      <c r="AN76" s="94">
        <f>求节点(基础状态预期!$C$152:$C$190,基础状态预期!G$152:G$190,战法实力!$V76)</f>
        <v>24</v>
      </c>
      <c r="AO76" s="94">
        <f>求节点(基础状态预期!$C$152:$C$190,基础状态预期!H$152:H$190,战法实力!$V76)</f>
        <v>8</v>
      </c>
      <c r="AQ76" s="94">
        <f>求节点(基础状态预期!$C$197:$C$235,基础状态预期!E$197:E$235,战法实力!$V76)</f>
        <v>5</v>
      </c>
      <c r="AR76" s="94">
        <f>求节点(基础状态预期!$C$197:$C$235,基础状态预期!F$197:F$235,战法实力!$V76)</f>
        <v>16</v>
      </c>
      <c r="AS76" s="94">
        <f>求节点(基础状态预期!$C$197:$C$235,基础状态预期!G$197:G$235,战法实力!$V76)</f>
        <v>24</v>
      </c>
      <c r="AT76" s="94">
        <f>求节点(基础状态预期!$C$197:$C$235,基础状态预期!H$197:H$235,战法实力!$V76)</f>
        <v>8</v>
      </c>
      <c r="AX76" s="94">
        <v>72</v>
      </c>
      <c r="AY76" s="94">
        <f>求节点(基础状态预期!$C$17:$C$55,基础状态预期!M$17:M$55,战法实力!$V76)</f>
        <v>34.987765775802401</v>
      </c>
      <c r="AZ76" s="94">
        <f>求节点(基础状态预期!$C$17:$C$55,基础状态预期!N$17:N$55,战法实力!$V76)</f>
        <v>27.402207451298359</v>
      </c>
      <c r="BA76" s="94">
        <f>求节点(基础状态预期!$C$17:$C$55,基础状态预期!O$17:O$55,战法实力!$V76)</f>
        <v>21.994539525500855</v>
      </c>
      <c r="BB76" s="94">
        <f>求节点(基础状态预期!$C$17:$C$55,基础状态预期!P$17:P$55,战法实力!$V76)</f>
        <v>15</v>
      </c>
      <c r="BD76" s="94">
        <v>72</v>
      </c>
      <c r="BE76" s="94">
        <f>求节点(基础状态预期!$C$62:$C$100,基础状态预期!M$62:M$100,战法实力!$V76)</f>
        <v>35</v>
      </c>
      <c r="BF76" s="94">
        <f>求节点(基础状态预期!$C$62:$C$100,基础状态预期!N$62:N$100,战法实力!$V76)</f>
        <v>29.266893448074956</v>
      </c>
      <c r="BG76" s="94">
        <f>求节点(基础状态预期!$C$62:$C$100,基础状态预期!O$62:O$100,战法实力!$V76)</f>
        <v>23.660491797045601</v>
      </c>
      <c r="BH76" s="94">
        <f>求节点(基础状态预期!$C$62:$C$100,基础状态预期!P$62:P$100,战法实力!$V76)</f>
        <v>15</v>
      </c>
      <c r="BJ76" s="94">
        <v>72</v>
      </c>
      <c r="BK76" s="94">
        <f>求节点(基础状态预期!$C$107:$C$145,基础状态预期!M$107:M$145,战法实力!$V76)</f>
        <v>35</v>
      </c>
      <c r="BL76" s="94">
        <f>求节点(基础状态预期!$C$107:$C$145,基础状态预期!N$107:N$145,战法实力!$V76)</f>
        <v>31.501560203692907</v>
      </c>
      <c r="BM76" s="94">
        <f>求节点(基础状态预期!$C$107:$C$145,基础状态预期!O$107:O$145,战法实力!$V76)</f>
        <v>26.038113882510331</v>
      </c>
      <c r="BN76" s="94">
        <f>求节点(基础状态预期!$C$107:$C$145,基础状态预期!P$107:P$145,战法实力!$V76)</f>
        <v>15</v>
      </c>
      <c r="BP76" s="94">
        <v>72</v>
      </c>
      <c r="BQ76" s="94">
        <f>求节点(基础状态预期!$C$152:$C$190,基础状态预期!M$152:M$190,战法实力!$V76)</f>
        <v>35</v>
      </c>
      <c r="BR76" s="94">
        <f>求节点(基础状态预期!$C$152:$C$190,基础状态预期!N$152:N$190,战法实力!$V76)</f>
        <v>35</v>
      </c>
      <c r="BS76" s="94">
        <f>求节点(基础状态预期!$C$152:$C$190,基础状态预期!O$152:O$190,战法实力!$V76)</f>
        <v>30.759418103385649</v>
      </c>
      <c r="BT76" s="94">
        <f>求节点(基础状态预期!$C$152:$C$190,基础状态预期!P$152:P$190,战法实力!$V76)</f>
        <v>16.421004901380975</v>
      </c>
      <c r="BV76" s="94">
        <v>72</v>
      </c>
      <c r="BW76" s="94">
        <f>求节点(基础状态预期!$C$197:$C$235,基础状态预期!M$197:M$235,战法实力!$V76)</f>
        <v>35</v>
      </c>
      <c r="BX76" s="94">
        <f>求节点(基础状态预期!$C$197:$C$235,基础状态预期!N$197:N$235,战法实力!$V76)</f>
        <v>35</v>
      </c>
      <c r="BY76" s="94">
        <f>求节点(基础状态预期!$C$197:$C$235,基础状态预期!O$197:O$235,战法实力!$V76)</f>
        <v>32.666925309189928</v>
      </c>
      <c r="BZ76" s="94">
        <f>求节点(基础状态预期!$C$197:$C$235,基础状态预期!P$197:P$235,战法实力!$V76)</f>
        <v>18.29686453680441</v>
      </c>
      <c r="CD76" s="94">
        <v>72</v>
      </c>
      <c r="CE76" s="94">
        <f>求节点($E$5:$E$39,F$5:F$39,AY76)*W76</f>
        <v>174938.828879012</v>
      </c>
      <c r="CF76" s="94">
        <f>求节点($E$5:$E$39,G$5:G$39,AZ76)*X76</f>
        <v>876870.63844154752</v>
      </c>
      <c r="CG76" s="94">
        <f>求节点($E$5:$E$39,H$5:H$39,BA76)*Y76</f>
        <v>4222951.5888961647</v>
      </c>
      <c r="CH76" s="94">
        <f>求节点($E$5:$E$39,I$5:I$39,BB76)*Z76</f>
        <v>1036698.2432548137</v>
      </c>
      <c r="CI76" s="94">
        <f t="shared" si="15"/>
        <v>6311459.2994715376</v>
      </c>
      <c r="CK76" s="94">
        <f>求节点($E$5:$E$39,F$5:F$39,BE76)*AB76</f>
        <v>175000</v>
      </c>
      <c r="CL76" s="94">
        <f>求节点($E$5:$E$39,G$5:G$39,BF76)*AC76</f>
        <v>936540.59033839859</v>
      </c>
      <c r="CM76" s="94">
        <f>求节点($E$5:$E$39,H$5:H$39,BG76)*AD76</f>
        <v>4542814.4250327554</v>
      </c>
      <c r="CN76" s="94">
        <f>求节点($E$5:$E$39,I$5:I$39,BH76)*AE76</f>
        <v>1112744.5472592462</v>
      </c>
      <c r="CO76" s="94">
        <f t="shared" si="16"/>
        <v>6767099.5626304001</v>
      </c>
      <c r="CQ76" s="94">
        <f>求节点($E$5:$E$39,F$5:F$39,BK76)*AG76</f>
        <v>175000</v>
      </c>
      <c r="CR76" s="94">
        <f>求节点($E$5:$E$39,G$5:G$39,BL76)*AH76</f>
        <v>1008049.9265181731</v>
      </c>
      <c r="CS76" s="94">
        <f>求节点($E$5:$E$39,H$5:H$39,BM76)*AI76</f>
        <v>4999317.8654419836</v>
      </c>
      <c r="CT76" s="94">
        <f>求节点($E$5:$E$39,I$5:I$39,BN76)*AJ76</f>
        <v>1793978.8108228873</v>
      </c>
      <c r="CU76" s="94">
        <f t="shared" si="17"/>
        <v>7976346.6027830439</v>
      </c>
      <c r="CW76" s="94">
        <f>求节点($E$5:$E$39,F$5:F$39,BQ76)*AL76</f>
        <v>175000</v>
      </c>
      <c r="CX76" s="94">
        <f>求节点($E$5:$E$39,G$5:G$39,BR76)*AM76</f>
        <v>1120000</v>
      </c>
      <c r="CY76" s="94">
        <f>求节点($E$5:$E$39,H$5:H$39,BS76)*AN76</f>
        <v>5905808.2758500446</v>
      </c>
      <c r="CZ76" s="94">
        <f>求节点($E$5:$E$39,I$5:I$39,BT76)*AO76</f>
        <v>3284200.9802761949</v>
      </c>
      <c r="DA76" s="94">
        <f t="shared" si="18"/>
        <v>10485009.25612624</v>
      </c>
      <c r="DC76" s="94">
        <f>求节点($E$5:$E$39,F$5:F$39,BW76)*AQ76</f>
        <v>175000</v>
      </c>
      <c r="DD76" s="94">
        <f>求节点($E$5:$E$39,G$5:G$39,BX76)*AR76</f>
        <v>1120000</v>
      </c>
      <c r="DE76" s="94">
        <f>求节点($E$5:$E$39,H$5:H$39,BY76)*AS76</f>
        <v>6272049.6593644656</v>
      </c>
      <c r="DF76" s="94">
        <f>求节点($E$5:$E$39,I$5:I$39,BZ76)*AT76</f>
        <v>3659372.907360882</v>
      </c>
      <c r="DG76" s="94">
        <f t="shared" si="19"/>
        <v>11226422.566725347</v>
      </c>
    </row>
    <row r="77" spans="12:111" x14ac:dyDescent="0.15">
      <c r="L77" s="94">
        <v>73</v>
      </c>
      <c r="M77" s="94">
        <f t="shared" si="10"/>
        <v>6555624.088219055</v>
      </c>
      <c r="N77" s="94">
        <f t="shared" si="11"/>
        <v>7117858.6887506293</v>
      </c>
      <c r="O77" s="94">
        <f t="shared" si="12"/>
        <v>8453253.0615438502</v>
      </c>
      <c r="P77" s="94">
        <f t="shared" si="13"/>
        <v>10812090.178030549</v>
      </c>
      <c r="Q77" s="94">
        <f t="shared" si="14"/>
        <v>11554475.252388148</v>
      </c>
      <c r="V77" s="94">
        <v>73</v>
      </c>
      <c r="W77" s="94">
        <f>求节点(基础状态预期!$C$17:$C$55,基础状态预期!E$17:E$55,战法实力!$V77)</f>
        <v>5</v>
      </c>
      <c r="X77" s="94">
        <f>求节点(基础状态预期!$C$17:$C$55,基础状态预期!F$17:F$55,战法实力!$V77)</f>
        <v>16</v>
      </c>
      <c r="Y77" s="94">
        <f>求节点(基础状态预期!$C$17:$C$55,基础状态预期!G$17:G$55,战法实力!$V77)</f>
        <v>24</v>
      </c>
      <c r="Z77" s="94">
        <f>求节点(基础状态预期!$C$17:$C$55,基础状态预期!H$17:H$55,战法实力!$V77)</f>
        <v>3.2379867862907616</v>
      </c>
      <c r="AB77" s="94">
        <f>求节点(基础状态预期!$C$62:$C$100,基础状态预期!E$62:E$100,战法实力!$V77)</f>
        <v>5</v>
      </c>
      <c r="AC77" s="94">
        <f>求节点(基础状态预期!$C$62:$C$100,基础状态预期!F$62:F$100,战法实力!$V77)</f>
        <v>16</v>
      </c>
      <c r="AD77" s="94">
        <f>求节点(基础状态预期!$C$62:$C$100,基础状态预期!G$62:G$100,战法实力!$V77)</f>
        <v>24</v>
      </c>
      <c r="AE77" s="94">
        <f>求节点(基础状态预期!$C$62:$C$100,基础状态预期!H$62:H$100,战法实力!$V77)</f>
        <v>3.6798366536198932</v>
      </c>
      <c r="AG77" s="94">
        <f>求节点(基础状态预期!$C$107:$C$145,基础状态预期!E$107:E$145,战法实力!$V77)</f>
        <v>5</v>
      </c>
      <c r="AH77" s="94">
        <f>求节点(基础状态预期!$C$107:$C$145,基础状态预期!F$107:F$145,战法实力!$V77)</f>
        <v>16</v>
      </c>
      <c r="AI77" s="94">
        <f>求节点(基础状态预期!$C$107:$C$145,基础状态预期!G$107:G$145,战法实力!$V77)</f>
        <v>24</v>
      </c>
      <c r="AJ77" s="94">
        <f>求节点(基础状态预期!$C$107:$C$145,基础状态预期!H$107:H$145,战法实力!$V77)</f>
        <v>5.8835673207147909</v>
      </c>
      <c r="AL77" s="94">
        <f>求节点(基础状态预期!$C$152:$C$190,基础状态预期!E$152:E$190,战法实力!$V77)</f>
        <v>5</v>
      </c>
      <c r="AM77" s="94">
        <f>求节点(基础状态预期!$C$152:$C$190,基础状态预期!F$152:F$190,战法实力!$V77)</f>
        <v>16</v>
      </c>
      <c r="AN77" s="94">
        <f>求节点(基础状态预期!$C$152:$C$190,基础状态预期!G$152:G$190,战法实力!$V77)</f>
        <v>24</v>
      </c>
      <c r="AO77" s="94">
        <f>求节点(基础状态预期!$C$152:$C$190,基础状态预期!H$152:H$190,战法实力!$V77)</f>
        <v>8</v>
      </c>
      <c r="AQ77" s="94">
        <f>求节点(基础状态预期!$C$197:$C$235,基础状态预期!E$197:E$235,战法实力!$V77)</f>
        <v>5</v>
      </c>
      <c r="AR77" s="94">
        <f>求节点(基础状态预期!$C$197:$C$235,基础状态预期!F$197:F$235,战法实力!$V77)</f>
        <v>16</v>
      </c>
      <c r="AS77" s="94">
        <f>求节点(基础状态预期!$C$197:$C$235,基础状态预期!G$197:G$235,战法实力!$V77)</f>
        <v>24</v>
      </c>
      <c r="AT77" s="94">
        <f>求节点(基础状态预期!$C$197:$C$235,基础状态预期!H$197:H$235,战法实力!$V77)</f>
        <v>8</v>
      </c>
      <c r="AX77" s="94">
        <v>73</v>
      </c>
      <c r="AY77" s="94">
        <f>求节点(基础状态预期!$C$17:$C$55,基础状态预期!M$17:M$55,战法实力!$V77)</f>
        <v>35</v>
      </c>
      <c r="AZ77" s="94">
        <f>求节点(基础状态预期!$C$17:$C$55,基础状态预期!N$17:N$55,战法实力!$V77)</f>
        <v>27.831938959706847</v>
      </c>
      <c r="BA77" s="94">
        <f>求节点(基础状态预期!$C$17:$C$55,基础状态预期!O$17:O$55,战法实力!$V77)</f>
        <v>22.269567690882287</v>
      </c>
      <c r="BB77" s="94">
        <f>求节点(基础状态预期!$C$17:$C$55,基础状态预期!P$17:P$55,战法实力!$V77)</f>
        <v>15</v>
      </c>
      <c r="BD77" s="94">
        <v>73</v>
      </c>
      <c r="BE77" s="94">
        <f>求节点(基础状态预期!$C$62:$C$100,基础状态预期!M$62:M$100,战法实力!$V77)</f>
        <v>35</v>
      </c>
      <c r="BF77" s="94">
        <f>求节点(基础状态预期!$C$62:$C$100,基础状态预期!N$62:N$100,战法实力!$V77)</f>
        <v>29.692569065668348</v>
      </c>
      <c r="BG77" s="94">
        <f>求节点(基础状态预期!$C$62:$C$100,基础状态预期!O$62:O$100,战法实力!$V77)</f>
        <v>24.02477986219678</v>
      </c>
      <c r="BH77" s="94">
        <f>求节点(基础状态预期!$C$62:$C$100,基础状态预期!P$62:P$100,战法实力!$V77)</f>
        <v>15</v>
      </c>
      <c r="BJ77" s="94">
        <v>73</v>
      </c>
      <c r="BK77" s="94">
        <f>求节点(基础状态预期!$C$107:$C$145,基础状态预期!M$107:M$145,战法实力!$V77)</f>
        <v>35</v>
      </c>
      <c r="BL77" s="94">
        <f>求节点(基础状态预期!$C$107:$C$145,基础状态预期!N$107:N$145,战法实力!$V77)</f>
        <v>31.918318496020174</v>
      </c>
      <c r="BM77" s="94">
        <f>求节点(基础状态预期!$C$107:$C$145,基础状态预期!O$107:O$145,战法实力!$V77)</f>
        <v>26.304839189599782</v>
      </c>
      <c r="BN77" s="94">
        <f>求节点(基础状态预期!$C$107:$C$145,基础状态预期!P$107:P$145,战法实力!$V77)</f>
        <v>15</v>
      </c>
      <c r="BP77" s="94">
        <v>73</v>
      </c>
      <c r="BQ77" s="94">
        <f>求节点(基础状态预期!$C$152:$C$190,基础状态预期!M$152:M$190,战法实力!$V77)</f>
        <v>35</v>
      </c>
      <c r="BR77" s="94">
        <f>求节点(基础状态预期!$C$152:$C$190,基础状态预期!N$152:N$190,战法实力!$V77)</f>
        <v>35</v>
      </c>
      <c r="BS77" s="94">
        <f>求节点(基础状态预期!$C$152:$C$190,基础状态预期!O$152:O$190,战法实力!$V77)</f>
        <v>31.055074928454111</v>
      </c>
      <c r="BT77" s="94">
        <f>求节点(基础状态预期!$C$152:$C$190,基础状态预期!P$152:P$190,战法实力!$V77)</f>
        <v>17.772578958836796</v>
      </c>
      <c r="BV77" s="94">
        <v>73</v>
      </c>
      <c r="BW77" s="94">
        <f>求节点(基础状态预期!$C$197:$C$235,基础状态预期!M$197:M$235,战法实力!$V77)</f>
        <v>35</v>
      </c>
      <c r="BX77" s="94">
        <f>求节点(基础状态预期!$C$197:$C$235,基础状态预期!N$197:N$235,战法实力!$V77)</f>
        <v>35</v>
      </c>
      <c r="BY77" s="94">
        <f>求节点(基础状态预期!$C$197:$C$235,基础状态预期!O$197:O$235,战法实力!$V77)</f>
        <v>33.054029939744886</v>
      </c>
      <c r="BZ77" s="94">
        <f>求节点(基础状态预期!$C$197:$C$235,基础状态预期!P$197:P$235,战法实力!$V77)</f>
        <v>19.565507519785651</v>
      </c>
      <c r="CD77" s="94">
        <v>73</v>
      </c>
      <c r="CE77" s="94">
        <f>求节点($E$5:$E$39,F$5:F$39,AY77)*W77</f>
        <v>175000</v>
      </c>
      <c r="CF77" s="94">
        <f>求节点($E$5:$E$39,G$5:G$39,AZ77)*X77</f>
        <v>890622.04671061912</v>
      </c>
      <c r="CG77" s="94">
        <f>求节点($E$5:$E$39,H$5:H$39,BA77)*Y77</f>
        <v>4275756.9966493994</v>
      </c>
      <c r="CH77" s="94">
        <f>求节点($E$5:$E$39,I$5:I$39,BB77)*Z77</f>
        <v>1214245.0448590356</v>
      </c>
      <c r="CI77" s="94">
        <f t="shared" si="15"/>
        <v>6555624.088219055</v>
      </c>
      <c r="CK77" s="94">
        <f>求节点($E$5:$E$39,F$5:F$39,BE77)*AB77</f>
        <v>175000</v>
      </c>
      <c r="CL77" s="94">
        <f>求节点($E$5:$E$39,G$5:G$39,BF77)*AC77</f>
        <v>950162.21010138711</v>
      </c>
      <c r="CM77" s="94">
        <f>求节点($E$5:$E$39,H$5:H$39,BG77)*AD77</f>
        <v>4612757.733541782</v>
      </c>
      <c r="CN77" s="94">
        <f>求节点($E$5:$E$39,I$5:I$39,BH77)*AE77</f>
        <v>1379938.7451074598</v>
      </c>
      <c r="CO77" s="94">
        <f t="shared" si="16"/>
        <v>7117858.6887506293</v>
      </c>
      <c r="CQ77" s="94">
        <f>求节点($E$5:$E$39,F$5:F$39,BK77)*AG77</f>
        <v>175000</v>
      </c>
      <c r="CR77" s="94">
        <f>求节点($E$5:$E$39,G$5:G$39,BL77)*AH77</f>
        <v>1021386.1918726455</v>
      </c>
      <c r="CS77" s="94">
        <f>求节点($E$5:$E$39,H$5:H$39,BM77)*AI77</f>
        <v>5050529.1244031582</v>
      </c>
      <c r="CT77" s="94">
        <f>求节点($E$5:$E$39,I$5:I$39,BN77)*AJ77</f>
        <v>2206337.7452680464</v>
      </c>
      <c r="CU77" s="94">
        <f t="shared" si="17"/>
        <v>8453253.0615438502</v>
      </c>
      <c r="CW77" s="94">
        <f>求节点($E$5:$E$39,F$5:F$39,BQ77)*AL77</f>
        <v>175000</v>
      </c>
      <c r="CX77" s="94">
        <f>求节点($E$5:$E$39,G$5:G$39,BR77)*AM77</f>
        <v>1120000</v>
      </c>
      <c r="CY77" s="94">
        <f>求节点($E$5:$E$39,H$5:H$39,BS77)*AN77</f>
        <v>5962574.3862631898</v>
      </c>
      <c r="CZ77" s="94">
        <f>求节点($E$5:$E$39,I$5:I$39,BT77)*AO77</f>
        <v>3554515.7917673592</v>
      </c>
      <c r="DA77" s="94">
        <f t="shared" si="18"/>
        <v>10812090.178030549</v>
      </c>
      <c r="DC77" s="94">
        <f>求节点($E$5:$E$39,F$5:F$39,BW77)*AQ77</f>
        <v>175000</v>
      </c>
      <c r="DD77" s="94">
        <f>求节点($E$5:$E$39,G$5:G$39,BX77)*AR77</f>
        <v>1120000</v>
      </c>
      <c r="DE77" s="94">
        <f>求节点($E$5:$E$39,H$5:H$39,BY77)*AS77</f>
        <v>6346373.7484310176</v>
      </c>
      <c r="DF77" s="94">
        <f>求节点($E$5:$E$39,I$5:I$39,BZ77)*AT77</f>
        <v>3913101.50395713</v>
      </c>
      <c r="DG77" s="94">
        <f t="shared" si="19"/>
        <v>11554475.252388148</v>
      </c>
    </row>
    <row r="78" spans="12:111" x14ac:dyDescent="0.15">
      <c r="L78" s="94">
        <v>74</v>
      </c>
      <c r="M78" s="94">
        <f t="shared" si="10"/>
        <v>6769963.1872987496</v>
      </c>
      <c r="N78" s="94">
        <f t="shared" si="11"/>
        <v>7486999.5174863376</v>
      </c>
      <c r="O78" s="94">
        <f t="shared" si="12"/>
        <v>8951269.0002142768</v>
      </c>
      <c r="P78" s="94">
        <f t="shared" si="13"/>
        <v>11139171.099934857</v>
      </c>
      <c r="Q78" s="94">
        <f t="shared" si="14"/>
        <v>11882527.938050948</v>
      </c>
      <c r="V78" s="94">
        <v>74</v>
      </c>
      <c r="W78" s="94">
        <f>求节点(基础状态预期!$C$17:$C$55,基础状态预期!E$17:E$55,战法实力!$V78)</f>
        <v>5</v>
      </c>
      <c r="X78" s="94">
        <f>求节点(基础状态预期!$C$17:$C$55,基础状态预期!F$17:F$55,战法实力!$V78)</f>
        <v>16</v>
      </c>
      <c r="Y78" s="94">
        <f>求节点(基础状态预期!$C$17:$C$55,基础状态预期!G$17:G$55,战法实力!$V78)</f>
        <v>24</v>
      </c>
      <c r="Z78" s="94">
        <f>求节点(基础状态预期!$C$17:$C$55,基础状态预期!H$17:H$55,战法实力!$V78)</f>
        <v>3.6192975022490388</v>
      </c>
      <c r="AB78" s="94">
        <f>求节点(基础状态预期!$C$62:$C$100,基础状态预期!E$62:E$100,战法实力!$V78)</f>
        <v>5</v>
      </c>
      <c r="AC78" s="94">
        <f>求节点(基础状态预期!$C$62:$C$100,基础状态预期!F$62:F$100,战法实力!$V78)</f>
        <v>16</v>
      </c>
      <c r="AD78" s="94">
        <f>求节点(基础状态预期!$C$62:$C$100,基础状态预期!G$62:G$100,战法实力!$V78)</f>
        <v>24</v>
      </c>
      <c r="AE78" s="94">
        <f>求节点(基础状态预期!$C$62:$C$100,基础状态预期!H$62:H$100,战法实力!$V78)</f>
        <v>4.4385346119378077</v>
      </c>
      <c r="AG78" s="94">
        <f>求节点(基础状态预期!$C$107:$C$145,基础状态预期!E$107:E$145,战法实力!$V78)</f>
        <v>5</v>
      </c>
      <c r="AH78" s="94">
        <f>求节点(基础状态预期!$C$107:$C$145,基础状态预期!F$107:F$145,战法实力!$V78)</f>
        <v>16</v>
      </c>
      <c r="AI78" s="94">
        <f>求节点(基础状态预期!$C$107:$C$145,基础状态预期!G$107:G$145,战法实力!$V78)</f>
        <v>24</v>
      </c>
      <c r="AJ78" s="94">
        <f>求节点(基础状态预期!$C$107:$C$145,基础状态预期!H$107:H$145,战法实力!$V78)</f>
        <v>7.0333073273489557</v>
      </c>
      <c r="AL78" s="94">
        <f>求节点(基础状态预期!$C$152:$C$190,基础状态预期!E$152:E$190,战法实力!$V78)</f>
        <v>5</v>
      </c>
      <c r="AM78" s="94">
        <f>求节点(基础状态预期!$C$152:$C$190,基础状态预期!F$152:F$190,战法实力!$V78)</f>
        <v>16</v>
      </c>
      <c r="AN78" s="94">
        <f>求节点(基础状态预期!$C$152:$C$190,基础状态预期!G$152:G$190,战法实力!$V78)</f>
        <v>24</v>
      </c>
      <c r="AO78" s="94">
        <f>求节点(基础状态预期!$C$152:$C$190,基础状态预期!H$152:H$190,战法实力!$V78)</f>
        <v>8</v>
      </c>
      <c r="AQ78" s="94">
        <f>求节点(基础状态预期!$C$197:$C$235,基础状态预期!E$197:E$235,战法实力!$V78)</f>
        <v>5</v>
      </c>
      <c r="AR78" s="94">
        <f>求节点(基础状态预期!$C$197:$C$235,基础状态预期!F$197:F$235,战法实力!$V78)</f>
        <v>16</v>
      </c>
      <c r="AS78" s="94">
        <f>求节点(基础状态预期!$C$197:$C$235,基础状态预期!G$197:G$235,战法实力!$V78)</f>
        <v>24</v>
      </c>
      <c r="AT78" s="94">
        <f>求节点(基础状态预期!$C$197:$C$235,基础状态预期!H$197:H$235,战法实力!$V78)</f>
        <v>8</v>
      </c>
      <c r="AX78" s="94">
        <v>74</v>
      </c>
      <c r="AY78" s="94">
        <f>求节点(基础状态预期!$C$17:$C$55,基础状态预期!M$17:M$55,战法实力!$V78)</f>
        <v>35</v>
      </c>
      <c r="AZ78" s="94">
        <f>求节点(基础状态预期!$C$17:$C$55,基础状态预期!N$17:N$55,战法实力!$V78)</f>
        <v>28.292602574087926</v>
      </c>
      <c r="BA78" s="94">
        <f>求节点(基础状态预期!$C$17:$C$55,基础状态预期!O$17:O$55,战法实力!$V78)</f>
        <v>22.564392404086178</v>
      </c>
      <c r="BB78" s="94">
        <f>求节点(基础状态预期!$C$17:$C$55,基础状态预期!P$17:P$55,战法实力!$V78)</f>
        <v>15</v>
      </c>
      <c r="BD78" s="94">
        <v>74</v>
      </c>
      <c r="BE78" s="94">
        <f>求节点(基础状态预期!$C$62:$C$100,基础状态预期!M$62:M$100,战法实力!$V78)</f>
        <v>35</v>
      </c>
      <c r="BF78" s="94">
        <f>求节点(基础状态预期!$C$62:$C$100,基础状态预期!N$62:N$100,战法实力!$V78)</f>
        <v>30.111906550865708</v>
      </c>
      <c r="BG78" s="94">
        <f>求节点(基础状态预期!$C$62:$C$100,基础状态预期!O$62:O$100,战法实力!$V78)</f>
        <v>24.395666814489356</v>
      </c>
      <c r="BH78" s="94">
        <f>求节点(基础状态预期!$C$62:$C$100,基础状态预期!P$62:P$100,战法实力!$V78)</f>
        <v>15</v>
      </c>
      <c r="BJ78" s="94">
        <v>74</v>
      </c>
      <c r="BK78" s="94">
        <f>求节点(基础状态预期!$C$107:$C$145,基础状态预期!M$107:M$145,战法实力!$V78)</f>
        <v>35</v>
      </c>
      <c r="BL78" s="94">
        <f>求节点(基础状态预期!$C$107:$C$145,基础状态预期!N$107:N$145,战法实力!$V78)</f>
        <v>32.350029731703373</v>
      </c>
      <c r="BM78" s="94">
        <f>求节点(基础状态预期!$C$107:$C$145,基础状态预期!O$107:O$145,战法实力!$V78)</f>
        <v>26.581134380437032</v>
      </c>
      <c r="BN78" s="94">
        <f>求节点(基础状态预期!$C$107:$C$145,基础状态预期!P$107:P$145,战法实力!$V78)</f>
        <v>15</v>
      </c>
      <c r="BP78" s="94">
        <v>74</v>
      </c>
      <c r="BQ78" s="94">
        <f>求节点(基础状态预期!$C$152:$C$190,基础状态预期!M$152:M$190,战法实力!$V78)</f>
        <v>35</v>
      </c>
      <c r="BR78" s="94">
        <f>求节点(基础状态预期!$C$152:$C$190,基础状态预期!N$152:N$190,战法实力!$V78)</f>
        <v>35</v>
      </c>
      <c r="BS78" s="94">
        <f>求节点(基础状态预期!$C$152:$C$190,基础状态预期!O$152:O$190,战法实力!$V78)</f>
        <v>31.350731753522574</v>
      </c>
      <c r="BT78" s="94">
        <f>求节点(基础状态预期!$C$152:$C$190,基础状态预期!P$152:P$190,战法实力!$V78)</f>
        <v>19.124153016292613</v>
      </c>
      <c r="BV78" s="94">
        <v>74</v>
      </c>
      <c r="BW78" s="94">
        <f>求节点(基础状态预期!$C$197:$C$235,基础状态预期!M$197:M$235,战法实力!$V78)</f>
        <v>35</v>
      </c>
      <c r="BX78" s="94">
        <f>求节点(基础状态预期!$C$197:$C$235,基础状态预期!N$197:N$235,战法实力!$V78)</f>
        <v>35</v>
      </c>
      <c r="BY78" s="94">
        <f>求节点(基础状态预期!$C$197:$C$235,基础状态预期!O$197:O$235,战法实力!$V78)</f>
        <v>33.441134570299845</v>
      </c>
      <c r="BZ78" s="94">
        <f>求节点(基础状态预期!$C$197:$C$235,基础状态预期!P$197:P$235,战法实力!$V78)</f>
        <v>20.834150502766892</v>
      </c>
      <c r="CD78" s="94">
        <v>74</v>
      </c>
      <c r="CE78" s="94">
        <f>求节点($E$5:$E$39,F$5:F$39,AY78)*W78</f>
        <v>175000</v>
      </c>
      <c r="CF78" s="94">
        <f>求节点($E$5:$E$39,G$5:G$39,AZ78)*X78</f>
        <v>905363.28237081366</v>
      </c>
      <c r="CG78" s="94">
        <f>求节点($E$5:$E$39,H$5:H$39,BA78)*Y78</f>
        <v>4332363.3415845465</v>
      </c>
      <c r="CH78" s="94">
        <f>求节点($E$5:$E$39,I$5:I$39,BB78)*Z78</f>
        <v>1357236.5633433897</v>
      </c>
      <c r="CI78" s="94">
        <f t="shared" si="15"/>
        <v>6769963.1872987496</v>
      </c>
      <c r="CK78" s="94">
        <f>求节点($E$5:$E$39,F$5:F$39,BE78)*AB78</f>
        <v>175000</v>
      </c>
      <c r="CL78" s="94">
        <f>求节点($E$5:$E$39,G$5:G$39,BF78)*AC78</f>
        <v>963581.00962770265</v>
      </c>
      <c r="CM78" s="94">
        <f>求节点($E$5:$E$39,H$5:H$39,BG78)*AD78</f>
        <v>4683968.0283819567</v>
      </c>
      <c r="CN78" s="94">
        <f>求节点($E$5:$E$39,I$5:I$39,BH78)*AE78</f>
        <v>1664450.479476678</v>
      </c>
      <c r="CO78" s="94">
        <f t="shared" si="16"/>
        <v>7486999.5174863376</v>
      </c>
      <c r="CQ78" s="94">
        <f>求节点($E$5:$E$39,F$5:F$39,BK78)*AG78</f>
        <v>175000</v>
      </c>
      <c r="CR78" s="94">
        <f>求节点($E$5:$E$39,G$5:G$39,BL78)*AH78</f>
        <v>1035200.9514145079</v>
      </c>
      <c r="CS78" s="94">
        <f>求节点($E$5:$E$39,H$5:H$39,BM78)*AI78</f>
        <v>5103577.8010439109</v>
      </c>
      <c r="CT78" s="94">
        <f>求节点($E$5:$E$39,I$5:I$39,BN78)*AJ78</f>
        <v>2637490.2477558586</v>
      </c>
      <c r="CU78" s="94">
        <f t="shared" si="17"/>
        <v>8951269.0002142768</v>
      </c>
      <c r="CW78" s="94">
        <f>求节点($E$5:$E$39,F$5:F$39,BQ78)*AL78</f>
        <v>175000</v>
      </c>
      <c r="CX78" s="94">
        <f>求节点($E$5:$E$39,G$5:G$39,BR78)*AM78</f>
        <v>1120000</v>
      </c>
      <c r="CY78" s="94">
        <f>求节点($E$5:$E$39,H$5:H$39,BS78)*AN78</f>
        <v>6019340.4966763342</v>
      </c>
      <c r="CZ78" s="94">
        <f>求节点($E$5:$E$39,I$5:I$39,BT78)*AO78</f>
        <v>3824830.6032585227</v>
      </c>
      <c r="DA78" s="94">
        <f t="shared" si="18"/>
        <v>11139171.099934857</v>
      </c>
      <c r="DC78" s="94">
        <f>求节点($E$5:$E$39,F$5:F$39,BW78)*AQ78</f>
        <v>175000</v>
      </c>
      <c r="DD78" s="94">
        <f>求节点($E$5:$E$39,G$5:G$39,BX78)*AR78</f>
        <v>1120000</v>
      </c>
      <c r="DE78" s="94">
        <f>求节点($E$5:$E$39,H$5:H$39,BY78)*AS78</f>
        <v>6420697.8374975696</v>
      </c>
      <c r="DF78" s="94">
        <f>求节点($E$5:$E$39,I$5:I$39,BZ78)*AT78</f>
        <v>4166830.1005533785</v>
      </c>
      <c r="DG78" s="94">
        <f t="shared" si="19"/>
        <v>11882527.938050948</v>
      </c>
    </row>
    <row r="79" spans="12:111" x14ac:dyDescent="0.15">
      <c r="L79" s="94">
        <v>75</v>
      </c>
      <c r="M79" s="94">
        <f t="shared" si="10"/>
        <v>6984536.7679005004</v>
      </c>
      <c r="N79" s="94">
        <f t="shared" si="11"/>
        <v>7879719.8908753749</v>
      </c>
      <c r="O79" s="94">
        <f t="shared" si="12"/>
        <v>9405742.9726112466</v>
      </c>
      <c r="P79" s="94">
        <f t="shared" si="13"/>
        <v>11417560.06566263</v>
      </c>
      <c r="Q79" s="94">
        <f t="shared" si="14"/>
        <v>12195935.179117443</v>
      </c>
      <c r="V79" s="94">
        <v>75</v>
      </c>
      <c r="W79" s="94">
        <f>求节点(基础状态预期!$C$17:$C$55,基础状态预期!E$17:E$55,战法实力!$V79)</f>
        <v>5</v>
      </c>
      <c r="X79" s="94">
        <f>求节点(基础状态预期!$C$17:$C$55,基础状态预期!F$17:F$55,战法实力!$V79)</f>
        <v>16</v>
      </c>
      <c r="Y79" s="94">
        <f>求节点(基础状态预期!$C$17:$C$55,基础状态预期!G$17:G$55,战法实力!$V79)</f>
        <v>24</v>
      </c>
      <c r="Z79" s="94">
        <f>求节点(基础状态预期!$C$17:$C$55,基础状态预期!H$17:H$55,战法实力!$V79)</f>
        <v>4.0011088815754592</v>
      </c>
      <c r="AB79" s="94">
        <f>求节点(基础状态预期!$C$62:$C$100,基础状态预期!E$62:E$100,战法实力!$V79)</f>
        <v>5</v>
      </c>
      <c r="AC79" s="94">
        <f>求节点(基础状态预期!$C$62:$C$100,基础状态预期!F$62:F$100,战法实力!$V79)</f>
        <v>16</v>
      </c>
      <c r="AD79" s="94">
        <f>求节点(基础状态预期!$C$62:$C$100,基础状态预期!G$62:G$100,战法实力!$V79)</f>
        <v>24</v>
      </c>
      <c r="AE79" s="94">
        <f>求节点(基础状态预期!$C$62:$C$100,基础状态预期!H$62:H$100,战法实力!$V79)</f>
        <v>5.2717746460119237</v>
      </c>
      <c r="AG79" s="94">
        <f>求节点(基础状态预期!$C$107:$C$145,基础状态预期!E$107:E$145,战法实力!$V79)</f>
        <v>5</v>
      </c>
      <c r="AH79" s="94">
        <f>求节点(基础状态预期!$C$107:$C$145,基础状态预期!F$107:F$145,战法实力!$V79)</f>
        <v>16</v>
      </c>
      <c r="AI79" s="94">
        <f>求节点(基础状态预期!$C$107:$C$145,基础状态预期!G$107:G$145,战法实力!$V79)</f>
        <v>24</v>
      </c>
      <c r="AJ79" s="94">
        <f>求节点(基础状态预期!$C$107:$C$145,基础状态预期!H$107:H$145,战法实力!$V79)</f>
        <v>8</v>
      </c>
      <c r="AL79" s="94">
        <f>求节点(基础状态预期!$C$152:$C$190,基础状态预期!E$152:E$190,战法实力!$V79)</f>
        <v>5</v>
      </c>
      <c r="AM79" s="94">
        <f>求节点(基础状态预期!$C$152:$C$190,基础状态预期!F$152:F$190,战法实力!$V79)</f>
        <v>16</v>
      </c>
      <c r="AN79" s="94">
        <f>求节点(基础状态预期!$C$152:$C$190,基础状态预期!G$152:G$190,战法实力!$V79)</f>
        <v>24</v>
      </c>
      <c r="AO79" s="94">
        <f>求节点(基础状态预期!$C$152:$C$190,基础状态预期!H$152:H$190,战法实力!$V79)</f>
        <v>8</v>
      </c>
      <c r="AQ79" s="94">
        <f>求节点(基础状态预期!$C$197:$C$235,基础状态预期!E$197:E$235,战法实力!$V79)</f>
        <v>5</v>
      </c>
      <c r="AR79" s="94">
        <f>求节点(基础状态预期!$C$197:$C$235,基础状态预期!F$197:F$235,战法实力!$V79)</f>
        <v>16</v>
      </c>
      <c r="AS79" s="94">
        <f>求节点(基础状态预期!$C$197:$C$235,基础状态预期!G$197:G$235,战法实力!$V79)</f>
        <v>24</v>
      </c>
      <c r="AT79" s="94">
        <f>求节点(基础状态预期!$C$197:$C$235,基础状态预期!H$197:H$235,战法实力!$V79)</f>
        <v>8</v>
      </c>
      <c r="AX79" s="94">
        <v>75</v>
      </c>
      <c r="AY79" s="94">
        <f>求节点(基础状态预期!$C$17:$C$55,基础状态预期!M$17:M$55,战法实力!$V79)</f>
        <v>35</v>
      </c>
      <c r="AZ79" s="94">
        <f>求节点(基础状态预期!$C$17:$C$55,基础状态预期!N$17:N$55,战法实力!$V79)</f>
        <v>28.753415350267016</v>
      </c>
      <c r="BA79" s="94">
        <f>求节点(基础状态预期!$C$17:$C$55,基础状态预期!O$17:O$55,战法实力!$V79)</f>
        <v>22.859435656776864</v>
      </c>
      <c r="BB79" s="94">
        <f>求节点(基础状态预期!$C$17:$C$55,基础状态预期!P$17:P$55,战法实力!$V79)</f>
        <v>15</v>
      </c>
      <c r="BD79" s="94">
        <v>75</v>
      </c>
      <c r="BE79" s="94">
        <f>求节点(基础状态预期!$C$62:$C$100,基础状态预期!M$62:M$100,战法实力!$V79)</f>
        <v>35</v>
      </c>
      <c r="BF79" s="94">
        <f>求节点(基础状态预期!$C$62:$C$100,基础状态预期!N$62:N$100,战法实力!$V79)</f>
        <v>30.517518038195973</v>
      </c>
      <c r="BG79" s="94">
        <f>求节点(基础状态预期!$C$62:$C$100,基础状态预期!O$62:O$100,战法实力!$V79)</f>
        <v>24.746061569784541</v>
      </c>
      <c r="BH79" s="94">
        <f>求节点(基础状态预期!$C$62:$C$100,基础状态预期!P$62:P$100,战法实力!$V79)</f>
        <v>15</v>
      </c>
      <c r="BJ79" s="94">
        <v>75</v>
      </c>
      <c r="BK79" s="94">
        <f>求节点(基础状态预期!$C$107:$C$145,基础状态预期!M$107:M$145,战法实力!$V79)</f>
        <v>35</v>
      </c>
      <c r="BL79" s="94">
        <f>求节点(基础状态预期!$C$107:$C$145,基础状态预期!N$107:N$145,战法实力!$V79)</f>
        <v>32.796702784043809</v>
      </c>
      <c r="BM79" s="94">
        <f>求节点(基础状态预期!$C$107:$C$145,基础状态预期!O$107:O$145,战法实力!$V79)</f>
        <v>26.867005133934914</v>
      </c>
      <c r="BN79" s="94">
        <f>求节点(基础状态预期!$C$107:$C$145,基础状态预期!P$107:P$145,战法实力!$V79)</f>
        <v>15.11391748903171</v>
      </c>
      <c r="BP79" s="94">
        <v>75</v>
      </c>
      <c r="BQ79" s="94">
        <f>求节点(基础状态预期!$C$152:$C$190,基础状态预期!M$152:M$190,战法实力!$V79)</f>
        <v>35</v>
      </c>
      <c r="BR79" s="94">
        <f>求节点(基础状态预期!$C$152:$C$190,基础状态预期!N$152:N$190,战法实力!$V79)</f>
        <v>35</v>
      </c>
      <c r="BS79" s="94">
        <f>求节点(基础状态预期!$C$152:$C$190,基础状态预期!O$152:O$190,战法实力!$V79)</f>
        <v>31.671116392712051</v>
      </c>
      <c r="BT79" s="94">
        <f>求节点(基础状态预期!$C$152:$C$190,基础状态预期!P$152:P$190,战法实力!$V79)</f>
        <v>20.20852859130958</v>
      </c>
      <c r="BV79" s="94">
        <v>75</v>
      </c>
      <c r="BW79" s="94">
        <f>求节点(基础状态预期!$C$197:$C$235,基础状态预期!M$197:M$235,战法实力!$V79)</f>
        <v>35</v>
      </c>
      <c r="BX79" s="94">
        <f>求节点(基础状态预期!$C$197:$C$235,基础状态预期!N$197:N$235,战法实力!$V79)</f>
        <v>35</v>
      </c>
      <c r="BY79" s="94">
        <f>求节点(基础状态预期!$C$197:$C$235,基础状态预期!O$197:O$235,战法实力!$V79)</f>
        <v>33.88006321281965</v>
      </c>
      <c r="BZ79" s="94">
        <f>求节点(基础状态预期!$C$197:$C$235,基础状态预期!P$197:P$235,战法实力!$V79)</f>
        <v>21.97981521128035</v>
      </c>
      <c r="CD79" s="94">
        <v>75</v>
      </c>
      <c r="CE79" s="94">
        <f>求节点($E$5:$E$39,F$5:F$39,AY79)*W79</f>
        <v>175000</v>
      </c>
      <c r="CF79" s="94">
        <f>求节点($E$5:$E$39,G$5:G$39,AZ79)*X79</f>
        <v>920109.29120854451</v>
      </c>
      <c r="CG79" s="94">
        <f>求节点($E$5:$E$39,H$5:H$39,BA79)*Y79</f>
        <v>4389011.6461011581</v>
      </c>
      <c r="CH79" s="94">
        <f>求节点($E$5:$E$39,I$5:I$39,BB79)*Z79</f>
        <v>1500415.8305907971</v>
      </c>
      <c r="CI79" s="94">
        <f t="shared" si="15"/>
        <v>6984536.7679005004</v>
      </c>
      <c r="CK79" s="94">
        <f>求节点($E$5:$E$39,F$5:F$39,BE79)*AB79</f>
        <v>175000</v>
      </c>
      <c r="CL79" s="94">
        <f>求节点($E$5:$E$39,G$5:G$39,BF79)*AC79</f>
        <v>976560.57722227112</v>
      </c>
      <c r="CM79" s="94">
        <f>求节点($E$5:$E$39,H$5:H$39,BG79)*AD79</f>
        <v>4751243.8213986326</v>
      </c>
      <c r="CN79" s="94">
        <f>求节点($E$5:$E$39,I$5:I$39,BH79)*AE79</f>
        <v>1976915.4922544714</v>
      </c>
      <c r="CO79" s="94">
        <f t="shared" si="16"/>
        <v>7879719.8908753749</v>
      </c>
      <c r="CQ79" s="94">
        <f>求节点($E$5:$E$39,F$5:F$39,BK79)*AG79</f>
        <v>175000</v>
      </c>
      <c r="CR79" s="94">
        <f>求节点($E$5:$E$39,G$5:G$39,BL79)*AH79</f>
        <v>1049494.4890894019</v>
      </c>
      <c r="CS79" s="94">
        <f>求节点($E$5:$E$39,H$5:H$39,BM79)*AI79</f>
        <v>5158464.9857155029</v>
      </c>
      <c r="CT79" s="94">
        <f>求节点($E$5:$E$39,I$5:I$39,BN79)*AJ79</f>
        <v>3022783.4978063419</v>
      </c>
      <c r="CU79" s="94">
        <f t="shared" si="17"/>
        <v>9405742.9726112466</v>
      </c>
      <c r="CW79" s="94">
        <f>求节点($E$5:$E$39,F$5:F$39,BQ79)*AL79</f>
        <v>175000</v>
      </c>
      <c r="CX79" s="94">
        <f>求节点($E$5:$E$39,G$5:G$39,BR79)*AM79</f>
        <v>1120000</v>
      </c>
      <c r="CY79" s="94">
        <f>求节点($E$5:$E$39,H$5:H$39,BS79)*AN79</f>
        <v>6080854.3474007137</v>
      </c>
      <c r="CZ79" s="94">
        <f>求节点($E$5:$E$39,I$5:I$39,BT79)*AO79</f>
        <v>4041705.7182619162</v>
      </c>
      <c r="DA79" s="94">
        <f t="shared" si="18"/>
        <v>11417560.06566263</v>
      </c>
      <c r="DC79" s="94">
        <f>求节点($E$5:$E$39,F$5:F$39,BW79)*AQ79</f>
        <v>175000</v>
      </c>
      <c r="DD79" s="94">
        <f>求节点($E$5:$E$39,G$5:G$39,BX79)*AR79</f>
        <v>1120000</v>
      </c>
      <c r="DE79" s="94">
        <f>求节点($E$5:$E$39,H$5:H$39,BY79)*AS79</f>
        <v>6504972.1368613727</v>
      </c>
      <c r="DF79" s="94">
        <f>求节点($E$5:$E$39,I$5:I$39,BZ79)*AT79</f>
        <v>4395963.0422560703</v>
      </c>
      <c r="DG79" s="94">
        <f t="shared" si="19"/>
        <v>12195935.179117443</v>
      </c>
    </row>
    <row r="80" spans="12:111" x14ac:dyDescent="0.15">
      <c r="L80" s="94">
        <v>76</v>
      </c>
      <c r="M80" s="94">
        <f t="shared" si="10"/>
        <v>7345879.5508192005</v>
      </c>
      <c r="N80" s="94">
        <f t="shared" si="11"/>
        <v>8339564.5641300268</v>
      </c>
      <c r="O80" s="94">
        <f t="shared" si="12"/>
        <v>9630267.1345769539</v>
      </c>
      <c r="P80" s="94">
        <f t="shared" si="13"/>
        <v>11648528.55282579</v>
      </c>
      <c r="Q80" s="94">
        <f t="shared" si="14"/>
        <v>12500704.417900167</v>
      </c>
      <c r="V80" s="94">
        <v>76</v>
      </c>
      <c r="W80" s="94">
        <f>求节点(基础状态预期!$C$17:$C$55,基础状态预期!E$17:E$55,战法实力!$V80)</f>
        <v>5</v>
      </c>
      <c r="X80" s="94">
        <f>求节点(基础状态预期!$C$17:$C$55,基础状态预期!F$17:F$55,战法实力!$V80)</f>
        <v>16</v>
      </c>
      <c r="Y80" s="94">
        <f>求节点(基础状态预期!$C$17:$C$55,基础状态预期!G$17:G$55,战法实力!$V80)</f>
        <v>24</v>
      </c>
      <c r="Z80" s="94">
        <f>求节点(基础状态预期!$C$17:$C$55,基础状态预期!H$17:H$55,战法实力!$V80)</f>
        <v>4.6963008741285375</v>
      </c>
      <c r="AB80" s="94">
        <f>求节点(基础状态预期!$C$62:$C$100,基础状态预期!E$62:E$100,战法实力!$V80)</f>
        <v>5</v>
      </c>
      <c r="AC80" s="94">
        <f>求节点(基础状态预期!$C$62:$C$100,基础状态预期!F$62:F$100,战法实力!$V80)</f>
        <v>16</v>
      </c>
      <c r="AD80" s="94">
        <f>求节点(基础状态预期!$C$62:$C$100,基础状态预期!G$62:G$100,战法实力!$V80)</f>
        <v>24</v>
      </c>
      <c r="AE80" s="94">
        <f>求节点(基础状态预期!$C$62:$C$100,基础状态预期!H$62:H$100,战法实力!$V80)</f>
        <v>6.3172149035945235</v>
      </c>
      <c r="AG80" s="94">
        <f>求节点(基础状态预期!$C$107:$C$145,基础状态预期!E$107:E$145,战法实力!$V80)</f>
        <v>5</v>
      </c>
      <c r="AH80" s="94">
        <f>求节点(基础状态预期!$C$107:$C$145,基础状态预期!F$107:F$145,战法实力!$V80)</f>
        <v>16</v>
      </c>
      <c r="AI80" s="94">
        <f>求节点(基础状态预期!$C$107:$C$145,基础状态预期!G$107:G$145,战法实力!$V80)</f>
        <v>24</v>
      </c>
      <c r="AJ80" s="94">
        <f>求节点(基础状态预期!$C$107:$C$145,基础状态预期!H$107:H$145,战法实力!$V80)</f>
        <v>8</v>
      </c>
      <c r="AL80" s="94">
        <f>求节点(基础状态预期!$C$152:$C$190,基础状态预期!E$152:E$190,战法实力!$V80)</f>
        <v>5</v>
      </c>
      <c r="AM80" s="94">
        <f>求节点(基础状态预期!$C$152:$C$190,基础状态预期!F$152:F$190,战法实力!$V80)</f>
        <v>16</v>
      </c>
      <c r="AN80" s="94">
        <f>求节点(基础状态预期!$C$152:$C$190,基础状态预期!G$152:G$190,战法实力!$V80)</f>
        <v>24</v>
      </c>
      <c r="AO80" s="94">
        <f>求节点(基础状态预期!$C$152:$C$190,基础状态预期!H$152:H$190,战法实力!$V80)</f>
        <v>8</v>
      </c>
      <c r="AQ80" s="94">
        <f>求节点(基础状态预期!$C$197:$C$235,基础状态预期!E$197:E$235,战法实力!$V80)</f>
        <v>5</v>
      </c>
      <c r="AR80" s="94">
        <f>求节点(基础状态预期!$C$197:$C$235,基础状态预期!F$197:F$235,战法实力!$V80)</f>
        <v>16</v>
      </c>
      <c r="AS80" s="94">
        <f>求节点(基础状态预期!$C$197:$C$235,基础状态预期!G$197:G$235,战法实力!$V80)</f>
        <v>24</v>
      </c>
      <c r="AT80" s="94">
        <f>求节点(基础状态预期!$C$197:$C$235,基础状态预期!H$197:H$235,战法实力!$V80)</f>
        <v>8</v>
      </c>
      <c r="AX80" s="94">
        <v>76</v>
      </c>
      <c r="AY80" s="94">
        <f>求节点(基础状态预期!$C$17:$C$55,基础状态预期!M$17:M$55,战法实力!$V80)</f>
        <v>35</v>
      </c>
      <c r="AZ80" s="94">
        <f>求节点(基础状态预期!$C$17:$C$55,基础状态预期!N$17:N$55,战法实力!$V80)</f>
        <v>29.307593087224248</v>
      </c>
      <c r="BA80" s="94">
        <f>求节点(基础状态预期!$C$17:$C$55,基础状态预期!O$17:O$55,战法实力!$V80)</f>
        <v>23.291269501197</v>
      </c>
      <c r="BB80" s="94">
        <f>求节点(基础状态预期!$C$17:$C$55,基础状态预期!P$17:P$55,战法实力!$V80)</f>
        <v>15</v>
      </c>
      <c r="BD80" s="94">
        <v>76</v>
      </c>
      <c r="BE80" s="94">
        <f>求节点(基础状态预期!$C$62:$C$100,基础状态预期!M$62:M$100,战法实力!$V80)</f>
        <v>35</v>
      </c>
      <c r="BF80" s="94">
        <f>求节点(基础状态预期!$C$62:$C$100,基础状态预期!N$62:N$100,战法实力!$V80)</f>
        <v>30.884055488672185</v>
      </c>
      <c r="BG80" s="94">
        <f>求节点(基础状态预期!$C$62:$C$100,基础状态预期!O$62:O$100,战法实力!$V80)</f>
        <v>25.038120831482139</v>
      </c>
      <c r="BH80" s="94">
        <f>求节点(基础状态预期!$C$62:$C$100,基础状态预期!P$62:P$100,战法实力!$V80)</f>
        <v>15</v>
      </c>
      <c r="BJ80" s="94">
        <v>76</v>
      </c>
      <c r="BK80" s="94">
        <f>求节点(基础状态预期!$C$107:$C$145,基础状态预期!M$107:M$145,战法实力!$V80)</f>
        <v>35</v>
      </c>
      <c r="BL80" s="94">
        <f>求节点(基础状态预期!$C$107:$C$145,基础状态预期!N$107:N$145,战法实力!$V80)</f>
        <v>33.322390800532503</v>
      </c>
      <c r="BM80" s="94">
        <f>求节点(基础状态预期!$C$107:$C$145,基础状态预期!O$107:O$145,战法实力!$V80)</f>
        <v>27.203445464487679</v>
      </c>
      <c r="BN80" s="94">
        <f>求节点(基础状态预期!$C$107:$C$145,基础状态预期!P$107:P$145,战法实力!$V80)</f>
        <v>15.829445498891401</v>
      </c>
      <c r="BP80" s="94">
        <v>76</v>
      </c>
      <c r="BQ80" s="94">
        <f>求节点(基础状态预期!$C$152:$C$190,基础状态预期!M$152:M$190,战法实力!$V80)</f>
        <v>35</v>
      </c>
      <c r="BR80" s="94">
        <f>求节点(基础状态预期!$C$152:$C$190,基础状态预期!N$152:N$190,战法实力!$V80)</f>
        <v>35</v>
      </c>
      <c r="BS80" s="94">
        <f>求节点(基础状态预期!$C$152:$C$190,基础状态预期!O$152:O$190,战法实力!$V80)</f>
        <v>32.015583136453344</v>
      </c>
      <c r="BT80" s="94">
        <f>求节点(基础状态预期!$C$152:$C$190,基础状态预期!P$152:P$190,战法实力!$V80)</f>
        <v>21.03268295313374</v>
      </c>
      <c r="BV80" s="94">
        <v>76</v>
      </c>
      <c r="BW80" s="94">
        <f>求节点(基础状态预期!$C$197:$C$235,基础状态预期!M$197:M$235,战法实力!$V80)</f>
        <v>35</v>
      </c>
      <c r="BX80" s="94">
        <f>求节点(基础状态预期!$C$197:$C$235,基础状态预期!N$197:N$235,战法实力!$V80)</f>
        <v>35</v>
      </c>
      <c r="BY80" s="94">
        <f>求节点(基础状态预期!$C$197:$C$235,基础状态预期!O$197:O$235,战法实力!$V80)</f>
        <v>34.349558078902191</v>
      </c>
      <c r="BZ80" s="94">
        <f>求节点(基础状态预期!$C$197:$C$235,基础状态预期!P$197:P$235,战法实力!$V80)</f>
        <v>23.052946333754736</v>
      </c>
      <c r="CD80" s="94">
        <v>76</v>
      </c>
      <c r="CE80" s="94">
        <f>求节点($E$5:$E$39,F$5:F$39,AY80)*W80</f>
        <v>175000</v>
      </c>
      <c r="CF80" s="94">
        <f>求节点($E$5:$E$39,G$5:G$39,AZ80)*X80</f>
        <v>937842.97879117599</v>
      </c>
      <c r="CG80" s="94">
        <f>求节点($E$5:$E$39,H$5:H$39,BA80)*Y80</f>
        <v>4471923.7442298234</v>
      </c>
      <c r="CH80" s="94">
        <f>求节点($E$5:$E$39,I$5:I$39,BB80)*Z80</f>
        <v>1761112.8277982015</v>
      </c>
      <c r="CI80" s="94">
        <f t="shared" si="15"/>
        <v>7345879.5508192005</v>
      </c>
      <c r="CK80" s="94">
        <f>求节点($E$5:$E$39,F$5:F$39,BE80)*AB80</f>
        <v>175000</v>
      </c>
      <c r="CL80" s="94">
        <f>求节点($E$5:$E$39,G$5:G$39,BF80)*AC80</f>
        <v>988289.77563750988</v>
      </c>
      <c r="CM80" s="94">
        <f>求节点($E$5:$E$39,H$5:H$39,BG80)*AD80</f>
        <v>4807319.1996445702</v>
      </c>
      <c r="CN80" s="94">
        <f>求节点($E$5:$E$39,I$5:I$39,BH80)*AE80</f>
        <v>2368955.5888479464</v>
      </c>
      <c r="CO80" s="94">
        <f t="shared" si="16"/>
        <v>8339564.5641300268</v>
      </c>
      <c r="CQ80" s="94">
        <f>求节点($E$5:$E$39,F$5:F$39,BK80)*AG80</f>
        <v>175000</v>
      </c>
      <c r="CR80" s="94">
        <f>求节点($E$5:$E$39,G$5:G$39,BL80)*AH80</f>
        <v>1066316.5056170402</v>
      </c>
      <c r="CS80" s="94">
        <f>求节点($E$5:$E$39,H$5:H$39,BM80)*AI80</f>
        <v>5223061.5291816341</v>
      </c>
      <c r="CT80" s="94">
        <f>求节点($E$5:$E$39,I$5:I$39,BN80)*AJ80</f>
        <v>3165889.0997782801</v>
      </c>
      <c r="CU80" s="94">
        <f t="shared" si="17"/>
        <v>9630267.1345769539</v>
      </c>
      <c r="CW80" s="94">
        <f>求节点($E$5:$E$39,F$5:F$39,BQ80)*AL80</f>
        <v>175000</v>
      </c>
      <c r="CX80" s="94">
        <f>求节点($E$5:$E$39,G$5:G$39,BR80)*AM80</f>
        <v>1120000</v>
      </c>
      <c r="CY80" s="94">
        <f>求节点($E$5:$E$39,H$5:H$39,BS80)*AN80</f>
        <v>6146991.9621990416</v>
      </c>
      <c r="CZ80" s="94">
        <f>求节点($E$5:$E$39,I$5:I$39,BT80)*AO80</f>
        <v>4206536.5906267483</v>
      </c>
      <c r="DA80" s="94">
        <f t="shared" si="18"/>
        <v>11648528.55282579</v>
      </c>
      <c r="DC80" s="94">
        <f>求节点($E$5:$E$39,F$5:F$39,BW80)*AQ80</f>
        <v>175000</v>
      </c>
      <c r="DD80" s="94">
        <f>求节点($E$5:$E$39,G$5:G$39,BX80)*AR80</f>
        <v>1120000</v>
      </c>
      <c r="DE80" s="94">
        <f>求节点($E$5:$E$39,H$5:H$39,BY80)*AS80</f>
        <v>6595115.1511492208</v>
      </c>
      <c r="DF80" s="94">
        <f>求节点($E$5:$E$39,I$5:I$39,BZ80)*AT80</f>
        <v>4610589.2667509476</v>
      </c>
      <c r="DG80" s="94">
        <f t="shared" si="19"/>
        <v>12500704.417900167</v>
      </c>
    </row>
    <row r="81" spans="12:111" x14ac:dyDescent="0.15">
      <c r="L81" s="94">
        <v>77</v>
      </c>
      <c r="M81" s="94">
        <f t="shared" si="10"/>
        <v>7707222.3337379042</v>
      </c>
      <c r="N81" s="94">
        <f t="shared" si="11"/>
        <v>8799409.2373846807</v>
      </c>
      <c r="O81" s="94">
        <f t="shared" si="12"/>
        <v>9854791.2965426631</v>
      </c>
      <c r="P81" s="94">
        <f t="shared" si="13"/>
        <v>11879497.03998895</v>
      </c>
      <c r="Q81" s="94">
        <f t="shared" si="14"/>
        <v>12805473.656682894</v>
      </c>
      <c r="V81" s="94">
        <v>77</v>
      </c>
      <c r="W81" s="94">
        <f>求节点(基础状态预期!$C$17:$C$55,基础状态预期!E$17:E$55,战法实力!$V81)</f>
        <v>5</v>
      </c>
      <c r="X81" s="94">
        <f>求节点(基础状态预期!$C$17:$C$55,基础状态预期!F$17:F$55,战法实力!$V81)</f>
        <v>16</v>
      </c>
      <c r="Y81" s="94">
        <f>求节点(基础状态预期!$C$17:$C$55,基础状态预期!G$17:G$55,战法实力!$V81)</f>
        <v>24</v>
      </c>
      <c r="Z81" s="94">
        <f>求节点(基础状态预期!$C$17:$C$55,基础状态预期!H$17:H$55,战法实力!$V81)</f>
        <v>5.3914928666816166</v>
      </c>
      <c r="AB81" s="94">
        <f>求节点(基础状态预期!$C$62:$C$100,基础状态预期!E$62:E$100,战法实力!$V81)</f>
        <v>5</v>
      </c>
      <c r="AC81" s="94">
        <f>求节点(基础状态预期!$C$62:$C$100,基础状态预期!F$62:F$100,战法实力!$V81)</f>
        <v>16</v>
      </c>
      <c r="AD81" s="94">
        <f>求节点(基础状态预期!$C$62:$C$100,基础状态预期!G$62:G$100,战法实力!$V81)</f>
        <v>24</v>
      </c>
      <c r="AE81" s="94">
        <f>求节点(基础状态预期!$C$62:$C$100,基础状态预期!H$62:H$100,战法实力!$V81)</f>
        <v>7.3626551611771234</v>
      </c>
      <c r="AG81" s="94">
        <f>求节点(基础状态预期!$C$107:$C$145,基础状态预期!E$107:E$145,战法实力!$V81)</f>
        <v>5</v>
      </c>
      <c r="AH81" s="94">
        <f>求节点(基础状态预期!$C$107:$C$145,基础状态预期!F$107:F$145,战法实力!$V81)</f>
        <v>16</v>
      </c>
      <c r="AI81" s="94">
        <f>求节点(基础状态预期!$C$107:$C$145,基础状态预期!G$107:G$145,战法实力!$V81)</f>
        <v>24</v>
      </c>
      <c r="AJ81" s="94">
        <f>求节点(基础状态预期!$C$107:$C$145,基础状态预期!H$107:H$145,战法实力!$V81)</f>
        <v>8</v>
      </c>
      <c r="AL81" s="94">
        <f>求节点(基础状态预期!$C$152:$C$190,基础状态预期!E$152:E$190,战法实力!$V81)</f>
        <v>5</v>
      </c>
      <c r="AM81" s="94">
        <f>求节点(基础状态预期!$C$152:$C$190,基础状态预期!F$152:F$190,战法实力!$V81)</f>
        <v>16</v>
      </c>
      <c r="AN81" s="94">
        <f>求节点(基础状态预期!$C$152:$C$190,基础状态预期!G$152:G$190,战法实力!$V81)</f>
        <v>24</v>
      </c>
      <c r="AO81" s="94">
        <f>求节点(基础状态预期!$C$152:$C$190,基础状态预期!H$152:H$190,战法实力!$V81)</f>
        <v>8</v>
      </c>
      <c r="AQ81" s="94">
        <f>求节点(基础状态预期!$C$197:$C$235,基础状态预期!E$197:E$235,战法实力!$V81)</f>
        <v>5</v>
      </c>
      <c r="AR81" s="94">
        <f>求节点(基础状态预期!$C$197:$C$235,基础状态预期!F$197:F$235,战法实力!$V81)</f>
        <v>16</v>
      </c>
      <c r="AS81" s="94">
        <f>求节点(基础状态预期!$C$197:$C$235,基础状态预期!G$197:G$235,战法实力!$V81)</f>
        <v>24</v>
      </c>
      <c r="AT81" s="94">
        <f>求节点(基础状态预期!$C$197:$C$235,基础状态预期!H$197:H$235,战法实力!$V81)</f>
        <v>8</v>
      </c>
      <c r="AX81" s="94">
        <v>77</v>
      </c>
      <c r="AY81" s="94">
        <f>求节点(基础状态预期!$C$17:$C$55,基础状态预期!M$17:M$55,战法实力!$V81)</f>
        <v>35</v>
      </c>
      <c r="AZ81" s="94">
        <f>求节点(基础状态预期!$C$17:$C$55,基础状态预期!N$17:N$55,战法实力!$V81)</f>
        <v>29.861770824181477</v>
      </c>
      <c r="BA81" s="94">
        <f>求节点(基础状态预期!$C$17:$C$55,基础状态预期!O$17:O$55,战法实力!$V81)</f>
        <v>23.723103345617137</v>
      </c>
      <c r="BB81" s="94">
        <f>求节点(基础状态预期!$C$17:$C$55,基础状态预期!P$17:P$55,战法实力!$V81)</f>
        <v>15</v>
      </c>
      <c r="BD81" s="94">
        <v>77</v>
      </c>
      <c r="BE81" s="94">
        <f>求节点(基础状态预期!$C$62:$C$100,基础状态预期!M$62:M$100,战法实力!$V81)</f>
        <v>35</v>
      </c>
      <c r="BF81" s="94">
        <f>求节点(基础状态预期!$C$62:$C$100,基础状态预期!N$62:N$100,战法实力!$V81)</f>
        <v>31.250592939148401</v>
      </c>
      <c r="BG81" s="94">
        <f>求节点(基础状态预期!$C$62:$C$100,基础状态预期!O$62:O$100,战法实力!$V81)</f>
        <v>25.330180093179742</v>
      </c>
      <c r="BH81" s="94">
        <f>求节点(基础状态预期!$C$62:$C$100,基础状态预期!P$62:P$100,战法实力!$V81)</f>
        <v>15</v>
      </c>
      <c r="BJ81" s="94">
        <v>77</v>
      </c>
      <c r="BK81" s="94">
        <f>求节点(基础状态预期!$C$107:$C$145,基础状态预期!M$107:M$145,战法实力!$V81)</f>
        <v>35</v>
      </c>
      <c r="BL81" s="94">
        <f>求节点(基础状态预期!$C$107:$C$145,基础状态预期!N$107:N$145,战法实力!$V81)</f>
        <v>33.848078817021197</v>
      </c>
      <c r="BM81" s="94">
        <f>求节点(基础状态预期!$C$107:$C$145,基础状态预期!O$107:O$145,战法实力!$V81)</f>
        <v>27.539885795040441</v>
      </c>
      <c r="BN81" s="94">
        <f>求节点(基础状态预期!$C$107:$C$145,基础状态预期!P$107:P$145,战法实力!$V81)</f>
        <v>16.544973508751095</v>
      </c>
      <c r="BP81" s="94">
        <v>77</v>
      </c>
      <c r="BQ81" s="94">
        <f>求节点(基础状态预期!$C$152:$C$190,基础状态预期!M$152:M$190,战法实力!$V81)</f>
        <v>35</v>
      </c>
      <c r="BR81" s="94">
        <f>求节点(基础状态预期!$C$152:$C$190,基础状态预期!N$152:N$190,战法实力!$V81)</f>
        <v>35</v>
      </c>
      <c r="BS81" s="94">
        <f>求节点(基础状态预期!$C$152:$C$190,基础状态预期!O$152:O$190,战法实力!$V81)</f>
        <v>32.360049880194637</v>
      </c>
      <c r="BT81" s="94">
        <f>求节点(基础状态预期!$C$152:$C$190,基础状态预期!P$152:P$190,战法实力!$V81)</f>
        <v>21.856837314957897</v>
      </c>
      <c r="BV81" s="94">
        <v>77</v>
      </c>
      <c r="BW81" s="94">
        <f>求节点(基础状态预期!$C$197:$C$235,基础状态预期!M$197:M$235,战法实力!$V81)</f>
        <v>35</v>
      </c>
      <c r="BX81" s="94">
        <f>求节点(基础状态预期!$C$197:$C$235,基础状态预期!N$197:N$235,战法实力!$V81)</f>
        <v>35</v>
      </c>
      <c r="BY81" s="94">
        <f>求节点(基础状态预期!$C$197:$C$235,基础状态预期!O$197:O$235,战法实力!$V81)</f>
        <v>34.819052944984733</v>
      </c>
      <c r="BZ81" s="94">
        <f>求节点(基础状态预期!$C$197:$C$235,基础状态预期!P$197:P$235,战法实力!$V81)</f>
        <v>24.126077456229126</v>
      </c>
      <c r="CD81" s="94">
        <v>77</v>
      </c>
      <c r="CE81" s="94">
        <f>求节点($E$5:$E$39,F$5:F$39,AY81)*W81</f>
        <v>175000</v>
      </c>
      <c r="CF81" s="94">
        <f>求节点($E$5:$E$39,G$5:G$39,AZ81)*X81</f>
        <v>955576.66637380724</v>
      </c>
      <c r="CG81" s="94">
        <f>求节点($E$5:$E$39,H$5:H$39,BA81)*Y81</f>
        <v>4554835.8423584905</v>
      </c>
      <c r="CH81" s="94">
        <f>求节点($E$5:$E$39,I$5:I$39,BB81)*Z81</f>
        <v>2021809.8250056063</v>
      </c>
      <c r="CI81" s="94">
        <f t="shared" si="15"/>
        <v>7707222.3337379042</v>
      </c>
      <c r="CK81" s="94">
        <f>求节点($E$5:$E$39,F$5:F$39,BE81)*AB81</f>
        <v>175000</v>
      </c>
      <c r="CL81" s="94">
        <f>求节点($E$5:$E$39,G$5:G$39,BF81)*AC81</f>
        <v>1000018.9740527489</v>
      </c>
      <c r="CM81" s="94">
        <f>求节点($E$5:$E$39,H$5:H$39,BG81)*AD81</f>
        <v>4863394.5778905097</v>
      </c>
      <c r="CN81" s="94">
        <f>求节点($E$5:$E$39,I$5:I$39,BH81)*AE81</f>
        <v>2760995.6854414213</v>
      </c>
      <c r="CO81" s="94">
        <f t="shared" si="16"/>
        <v>8799409.2373846807</v>
      </c>
      <c r="CQ81" s="94">
        <f>求节点($E$5:$E$39,F$5:F$39,BK81)*AG81</f>
        <v>175000</v>
      </c>
      <c r="CR81" s="94">
        <f>求节点($E$5:$E$39,G$5:G$39,BL81)*AH81</f>
        <v>1083138.5221446783</v>
      </c>
      <c r="CS81" s="94">
        <f>求节点($E$5:$E$39,H$5:H$39,BM81)*AI81</f>
        <v>5287658.0726477653</v>
      </c>
      <c r="CT81" s="94">
        <f>求节点($E$5:$E$39,I$5:I$39,BN81)*AJ81</f>
        <v>3308994.7017502189</v>
      </c>
      <c r="CU81" s="94">
        <f t="shared" si="17"/>
        <v>9854791.2965426631</v>
      </c>
      <c r="CW81" s="94">
        <f>求节点($E$5:$E$39,F$5:F$39,BQ81)*AL81</f>
        <v>175000</v>
      </c>
      <c r="CX81" s="94">
        <f>求节点($E$5:$E$39,G$5:G$39,BR81)*AM81</f>
        <v>1120000</v>
      </c>
      <c r="CY81" s="94">
        <f>求节点($E$5:$E$39,H$5:H$39,BS81)*AN81</f>
        <v>6213129.5769973705</v>
      </c>
      <c r="CZ81" s="94">
        <f>求节点($E$5:$E$39,I$5:I$39,BT81)*AO81</f>
        <v>4371367.4629915794</v>
      </c>
      <c r="DA81" s="94">
        <f t="shared" si="18"/>
        <v>11879497.03998895</v>
      </c>
      <c r="DC81" s="94">
        <f>求节点($E$5:$E$39,F$5:F$39,BW81)*AQ81</f>
        <v>175000</v>
      </c>
      <c r="DD81" s="94">
        <f>求节点($E$5:$E$39,G$5:G$39,BX81)*AR81</f>
        <v>1120000</v>
      </c>
      <c r="DE81" s="94">
        <f>求节点($E$5:$E$39,H$5:H$39,BY81)*AS81</f>
        <v>6685258.1654370688</v>
      </c>
      <c r="DF81" s="94">
        <f>求节点($E$5:$E$39,I$5:I$39,BZ81)*AT81</f>
        <v>4825215.4912458248</v>
      </c>
      <c r="DG81" s="94">
        <f t="shared" si="19"/>
        <v>12805473.656682894</v>
      </c>
    </row>
    <row r="82" spans="12:111" x14ac:dyDescent="0.15">
      <c r="L82" s="94">
        <v>78</v>
      </c>
      <c r="M82" s="94">
        <f t="shared" si="10"/>
        <v>8077792.3746512961</v>
      </c>
      <c r="N82" s="94">
        <f t="shared" si="11"/>
        <v>9158718.3936780803</v>
      </c>
      <c r="O82" s="94">
        <f t="shared" si="12"/>
        <v>10092468.816539232</v>
      </c>
      <c r="P82" s="94">
        <f t="shared" si="13"/>
        <v>12126278.842444554</v>
      </c>
      <c r="Q82" s="94">
        <f t="shared" si="14"/>
        <v>12994631.91847394</v>
      </c>
      <c r="V82" s="94">
        <v>78</v>
      </c>
      <c r="W82" s="94">
        <f>求节点(基础状态预期!$C$17:$C$55,基础状态预期!E$17:E$55,战法实力!$V82)</f>
        <v>5</v>
      </c>
      <c r="X82" s="94">
        <f>求节点(基础状态预期!$C$17:$C$55,基础状态预期!F$17:F$55,战法实力!$V82)</f>
        <v>16</v>
      </c>
      <c r="Y82" s="94">
        <f>求节点(基础状态预期!$C$17:$C$55,基础状态预期!G$17:G$55,战法实力!$V82)</f>
        <v>24</v>
      </c>
      <c r="Z82" s="94">
        <f>求节点(基础状态预期!$C$17:$C$55,基础状态预期!H$17:H$55,战法实力!$V82)</f>
        <v>6.1040480326928437</v>
      </c>
      <c r="AB82" s="94">
        <f>求节点(基础状态预期!$C$62:$C$100,基础状态预期!E$62:E$100,战法实力!$V82)</f>
        <v>5</v>
      </c>
      <c r="AC82" s="94">
        <f>求节点(基础状态预期!$C$62:$C$100,基础状态预期!F$62:F$100,战法实力!$V82)</f>
        <v>16</v>
      </c>
      <c r="AD82" s="94">
        <f>求节点(基础状态预期!$C$62:$C$100,基础状态预期!G$62:G$100,战法实力!$V82)</f>
        <v>24</v>
      </c>
      <c r="AE82" s="94">
        <f>求节点(基础状态预期!$C$62:$C$100,基础状态预期!H$62:H$100,战法实力!$V82)</f>
        <v>8</v>
      </c>
      <c r="AG82" s="94">
        <f>求节点(基础状态预期!$C$107:$C$145,基础状态预期!E$107:E$145,战法实力!$V82)</f>
        <v>5</v>
      </c>
      <c r="AH82" s="94">
        <f>求节点(基础状态预期!$C$107:$C$145,基础状态预期!F$107:F$145,战法实力!$V82)</f>
        <v>16</v>
      </c>
      <c r="AI82" s="94">
        <f>求节点(基础状态预期!$C$107:$C$145,基础状态预期!G$107:G$145,战法实力!$V82)</f>
        <v>24</v>
      </c>
      <c r="AJ82" s="94">
        <f>求节点(基础状态预期!$C$107:$C$145,基础状态预期!H$107:H$145,战法实力!$V82)</f>
        <v>8</v>
      </c>
      <c r="AL82" s="94">
        <f>求节点(基础状态预期!$C$152:$C$190,基础状态预期!E$152:E$190,战法实力!$V82)</f>
        <v>5</v>
      </c>
      <c r="AM82" s="94">
        <f>求节点(基础状态预期!$C$152:$C$190,基础状态预期!F$152:F$190,战法实力!$V82)</f>
        <v>16</v>
      </c>
      <c r="AN82" s="94">
        <f>求节点(基础状态预期!$C$152:$C$190,基础状态预期!G$152:G$190,战法实力!$V82)</f>
        <v>24</v>
      </c>
      <c r="AO82" s="94">
        <f>求节点(基础状态预期!$C$152:$C$190,基础状态预期!H$152:H$190,战法实力!$V82)</f>
        <v>8</v>
      </c>
      <c r="AQ82" s="94">
        <f>求节点(基础状态预期!$C$197:$C$235,基础状态预期!E$197:E$235,战法实力!$V82)</f>
        <v>5</v>
      </c>
      <c r="AR82" s="94">
        <f>求节点(基础状态预期!$C$197:$C$235,基础状态预期!F$197:F$235,战法实力!$V82)</f>
        <v>16</v>
      </c>
      <c r="AS82" s="94">
        <f>求节点(基础状态预期!$C$197:$C$235,基础状态预期!G$197:G$235,战法实力!$V82)</f>
        <v>24</v>
      </c>
      <c r="AT82" s="94">
        <f>求节点(基础状态预期!$C$197:$C$235,基础状态预期!H$197:H$235,战法实力!$V82)</f>
        <v>8</v>
      </c>
      <c r="AX82" s="94">
        <v>78</v>
      </c>
      <c r="AY82" s="94">
        <f>求节点(基础状态预期!$C$17:$C$55,基础状态预期!M$17:M$55,战法实力!$V82)</f>
        <v>35</v>
      </c>
      <c r="AZ82" s="94">
        <f>求节点(基础状态预期!$C$17:$C$55,基础状态预期!N$17:N$55,战法实力!$V82)</f>
        <v>30.397344739227272</v>
      </c>
      <c r="BA82" s="94">
        <f>求节点(基础状态预期!$C$17:$C$55,基础状态预期!O$17:O$55,战法实力!$V82)</f>
        <v>24.156791928873076</v>
      </c>
      <c r="BB82" s="94">
        <f>求节点(基础状态预期!$C$17:$C$55,基础状态预期!P$17:P$55,战法实力!$V82)</f>
        <v>15.01936603628771</v>
      </c>
      <c r="BD82" s="94">
        <v>78</v>
      </c>
      <c r="BE82" s="94">
        <f>求节点(基础状态预期!$C$62:$C$100,基础状态预期!M$62:M$100,战法实力!$V82)</f>
        <v>35</v>
      </c>
      <c r="BF82" s="94">
        <f>求节点(基础状态预期!$C$62:$C$100,基础状态预期!N$62:N$100,战法实力!$V82)</f>
        <v>31.665814624740285</v>
      </c>
      <c r="BG82" s="94">
        <f>求节点(基础状态预期!$C$62:$C$100,基础状态预期!O$62:O$100,战法实力!$V82)</f>
        <v>25.630961354972598</v>
      </c>
      <c r="BH82" s="94">
        <f>求节点(基础状态预期!$C$62:$C$100,基础状态预期!P$62:P$100,战法实力!$V82)</f>
        <v>15.246338727658255</v>
      </c>
      <c r="BJ82" s="94">
        <v>78</v>
      </c>
      <c r="BK82" s="94">
        <f>求节点(基础状态预期!$C$107:$C$145,基础状态预期!M$107:M$145,战法实力!$V82)</f>
        <v>35</v>
      </c>
      <c r="BL82" s="94">
        <f>求节点(基础状态预期!$C$107:$C$145,基础状态预期!N$107:N$145,战法实力!$V82)</f>
        <v>34.312273673723311</v>
      </c>
      <c r="BM82" s="94">
        <f>求节点(基础状态预期!$C$107:$C$145,基础状态预期!O$107:O$145,战法实力!$V82)</f>
        <v>27.894642436187407</v>
      </c>
      <c r="BN82" s="94">
        <f>求节点(基础状态预期!$C$107:$C$145,基础状态预期!P$107:P$145,战法实力!$V82)</f>
        <v>17.318523556160514</v>
      </c>
      <c r="BP82" s="94">
        <v>78</v>
      </c>
      <c r="BQ82" s="94">
        <f>求节点(基础状态预期!$C$152:$C$190,基础状态预期!M$152:M$190,战法实力!$V82)</f>
        <v>35</v>
      </c>
      <c r="BR82" s="94">
        <f>求节点(基础状态预期!$C$152:$C$190,基础状态预期!N$152:N$190,战法实力!$V82)</f>
        <v>35</v>
      </c>
      <c r="BS82" s="94">
        <f>求节点(基础状态预期!$C$152:$C$190,基础状态预期!O$152:O$190,战法实力!$V82)</f>
        <v>32.73644066834931</v>
      </c>
      <c r="BT82" s="94">
        <f>求节点(基础状态预期!$C$152:$C$190,基础状态预期!P$152:P$190,战法实力!$V82)</f>
        <v>22.729411170607428</v>
      </c>
      <c r="BV82" s="94">
        <v>78</v>
      </c>
      <c r="BW82" s="94">
        <f>求节点(基础状态预期!$C$197:$C$235,基础状态预期!M$197:M$235,战法实力!$V82)</f>
        <v>35</v>
      </c>
      <c r="BX82" s="94">
        <f>求节点(基础状态预期!$C$197:$C$235,基础状态预期!N$197:N$235,战法实力!$V82)</f>
        <v>35</v>
      </c>
      <c r="BY82" s="94">
        <f>求节点(基础状态预期!$C$197:$C$235,基础状态预期!O$197:O$235,战法实力!$V82)</f>
        <v>34.950852398555071</v>
      </c>
      <c r="BZ82" s="94">
        <f>求节点(基础状态预期!$C$197:$C$235,基础状态预期!P$197:P$235,战法实力!$V82)</f>
        <v>24.94534128975684</v>
      </c>
      <c r="CD82" s="94">
        <v>78</v>
      </c>
      <c r="CE82" s="94">
        <f>求节点($E$5:$E$39,F$5:F$39,AY82)*W82</f>
        <v>175000</v>
      </c>
      <c r="CF82" s="94">
        <f>求节点($E$5:$E$39,G$5:G$39,AZ82)*X82</f>
        <v>972715.0316552727</v>
      </c>
      <c r="CG82" s="94">
        <f>求节点($E$5:$E$39,H$5:H$39,BA82)*Y82</f>
        <v>4638104.0503436308</v>
      </c>
      <c r="CH82" s="94">
        <f>求节点($E$5:$E$39,I$5:I$39,BB82)*Z82</f>
        <v>2291973.2926523928</v>
      </c>
      <c r="CI82" s="94">
        <f t="shared" si="15"/>
        <v>8077792.3746512961</v>
      </c>
      <c r="CK82" s="94">
        <f>求节点($E$5:$E$39,F$5:F$39,BE82)*AB82</f>
        <v>175000</v>
      </c>
      <c r="CL82" s="94">
        <f>求节点($E$5:$E$39,G$5:G$39,BF82)*AC82</f>
        <v>1013306.0679916891</v>
      </c>
      <c r="CM82" s="94">
        <f>求节点($E$5:$E$39,H$5:H$39,BG82)*AD82</f>
        <v>4921144.5801547393</v>
      </c>
      <c r="CN82" s="94">
        <f>求节点($E$5:$E$39,I$5:I$39,BH82)*AE82</f>
        <v>3049267.7455316512</v>
      </c>
      <c r="CO82" s="94">
        <f t="shared" si="16"/>
        <v>9158718.3936780803</v>
      </c>
      <c r="CQ82" s="94">
        <f>求节点($E$5:$E$39,F$5:F$39,BK82)*AG82</f>
        <v>175000</v>
      </c>
      <c r="CR82" s="94">
        <f>求节点($E$5:$E$39,G$5:G$39,BL82)*AH82</f>
        <v>1097992.757559146</v>
      </c>
      <c r="CS82" s="94">
        <f>求节点($E$5:$E$39,H$5:H$39,BM82)*AI82</f>
        <v>5355771.3477479825</v>
      </c>
      <c r="CT82" s="94">
        <f>求节点($E$5:$E$39,I$5:I$39,BN82)*AJ82</f>
        <v>3463704.7112321029</v>
      </c>
      <c r="CU82" s="94">
        <f t="shared" si="17"/>
        <v>10092468.816539232</v>
      </c>
      <c r="CW82" s="94">
        <f>求节点($E$5:$E$39,F$5:F$39,BQ82)*AL82</f>
        <v>175000</v>
      </c>
      <c r="CX82" s="94">
        <f>求节点($E$5:$E$39,G$5:G$39,BR82)*AM82</f>
        <v>1120000</v>
      </c>
      <c r="CY82" s="94">
        <f>求节点($E$5:$E$39,H$5:H$39,BS82)*AN82</f>
        <v>6285396.6083230674</v>
      </c>
      <c r="CZ82" s="94">
        <f>求节点($E$5:$E$39,I$5:I$39,BT82)*AO82</f>
        <v>4545882.2341214856</v>
      </c>
      <c r="DA82" s="94">
        <f t="shared" si="18"/>
        <v>12126278.842444554</v>
      </c>
      <c r="DC82" s="94">
        <f>求节点($E$5:$E$39,F$5:F$39,BW82)*AQ82</f>
        <v>175000</v>
      </c>
      <c r="DD82" s="94">
        <f>求节点($E$5:$E$39,G$5:G$39,BX82)*AR82</f>
        <v>1120000</v>
      </c>
      <c r="DE82" s="94">
        <f>求节点($E$5:$E$39,H$5:H$39,BY82)*AS82</f>
        <v>6710563.6605225736</v>
      </c>
      <c r="DF82" s="94">
        <f>求节点($E$5:$E$39,I$5:I$39,BZ82)*AT82</f>
        <v>4989068.2579513676</v>
      </c>
      <c r="DG82" s="94">
        <f t="shared" si="19"/>
        <v>12994631.91847394</v>
      </c>
    </row>
    <row r="83" spans="12:111" x14ac:dyDescent="0.15">
      <c r="L83" s="94">
        <v>79</v>
      </c>
      <c r="M83" s="94">
        <f t="shared" si="10"/>
        <v>8516779.5164040662</v>
      </c>
      <c r="N83" s="94">
        <f t="shared" si="11"/>
        <v>9361015.7583459243</v>
      </c>
      <c r="O83" s="94">
        <f t="shared" si="12"/>
        <v>10360531.805357467</v>
      </c>
      <c r="P83" s="94">
        <f t="shared" si="13"/>
        <v>12380952.602699248</v>
      </c>
      <c r="Q83" s="94">
        <f t="shared" si="14"/>
        <v>13148418.59823966</v>
      </c>
      <c r="V83" s="94">
        <v>79</v>
      </c>
      <c r="W83" s="94">
        <f>求节点(基础状态预期!$C$17:$C$55,基础状态预期!E$17:E$55,战法实力!$V83)</f>
        <v>5</v>
      </c>
      <c r="X83" s="94">
        <f>求节点(基础状态预期!$C$17:$C$55,基础状态预期!F$17:F$55,战法实力!$V83)</f>
        <v>16</v>
      </c>
      <c r="Y83" s="94">
        <f>求节点(基础状态预期!$C$17:$C$55,基础状态预期!G$17:G$55,战法实力!$V83)</f>
        <v>24</v>
      </c>
      <c r="Z83" s="94">
        <f>求节点(基础状态预期!$C$17:$C$55,基础状态预期!H$17:H$55,战法实力!$V83)</f>
        <v>6.9384885544583259</v>
      </c>
      <c r="AB83" s="94">
        <f>求节点(基础状态预期!$C$62:$C$100,基础状态预期!E$62:E$100,战法实力!$V83)</f>
        <v>5</v>
      </c>
      <c r="AC83" s="94">
        <f>求节点(基础状态预期!$C$62:$C$100,基础状态预期!F$62:F$100,战法实力!$V83)</f>
        <v>16</v>
      </c>
      <c r="AD83" s="94">
        <f>求节点(基础状态预期!$C$62:$C$100,基础状态预期!G$62:G$100,战法实力!$V83)</f>
        <v>24</v>
      </c>
      <c r="AE83" s="94">
        <f>求节点(基础状态预期!$C$62:$C$100,基础状态预期!H$62:H$100,战法实力!$V83)</f>
        <v>8</v>
      </c>
      <c r="AG83" s="94">
        <f>求节点(基础状态预期!$C$107:$C$145,基础状态预期!E$107:E$145,战法实力!$V83)</f>
        <v>5</v>
      </c>
      <c r="AH83" s="94">
        <f>求节点(基础状态预期!$C$107:$C$145,基础状态预期!F$107:F$145,战法实力!$V83)</f>
        <v>16</v>
      </c>
      <c r="AI83" s="94">
        <f>求节点(基础状态预期!$C$107:$C$145,基础状态预期!G$107:G$145,战法实力!$V83)</f>
        <v>24</v>
      </c>
      <c r="AJ83" s="94">
        <f>求节点(基础状态预期!$C$107:$C$145,基础状态预期!H$107:H$145,战法实力!$V83)</f>
        <v>8</v>
      </c>
      <c r="AL83" s="94">
        <f>求节点(基础状态预期!$C$152:$C$190,基础状态预期!E$152:E$190,战法实力!$V83)</f>
        <v>5</v>
      </c>
      <c r="AM83" s="94">
        <f>求节点(基础状态预期!$C$152:$C$190,基础状态预期!F$152:F$190,战法实力!$V83)</f>
        <v>16</v>
      </c>
      <c r="AN83" s="94">
        <f>求节点(基础状态预期!$C$152:$C$190,基础状态预期!G$152:G$190,战法实力!$V83)</f>
        <v>24</v>
      </c>
      <c r="AO83" s="94">
        <f>求节点(基础状态预期!$C$152:$C$190,基础状态预期!H$152:H$190,战法实力!$V83)</f>
        <v>8</v>
      </c>
      <c r="AQ83" s="94">
        <f>求节点(基础状态预期!$C$197:$C$235,基础状态预期!E$197:E$235,战法实力!$V83)</f>
        <v>5</v>
      </c>
      <c r="AR83" s="94">
        <f>求节点(基础状态预期!$C$197:$C$235,基础状态预期!F$197:F$235,战法实力!$V83)</f>
        <v>16</v>
      </c>
      <c r="AS83" s="94">
        <f>求节点(基础状态预期!$C$197:$C$235,基础状态预期!G$197:G$235,战法实力!$V83)</f>
        <v>24</v>
      </c>
      <c r="AT83" s="94">
        <f>求节点(基础状态预期!$C$197:$C$235,基础状态预期!H$197:H$235,战法实力!$V83)</f>
        <v>8</v>
      </c>
      <c r="AX83" s="94">
        <v>79</v>
      </c>
      <c r="AY83" s="94">
        <f>求节点(基础状态预期!$C$17:$C$55,基础状态预期!M$17:M$55,战法实力!$V83)</f>
        <v>35</v>
      </c>
      <c r="AZ83" s="94">
        <f>求节点(基础状态预期!$C$17:$C$55,基础状态预期!N$17:N$55,战法实力!$V83)</f>
        <v>30.802324240899864</v>
      </c>
      <c r="BA83" s="94">
        <f>求节点(基础状态预期!$C$17:$C$55,基础状态预期!O$17:O$55,战法实力!$V83)</f>
        <v>24.603500338451532</v>
      </c>
      <c r="BB83" s="94">
        <f>求节点(基础状态预期!$C$17:$C$55,基础状态预期!P$17:P$55,战法实力!$V83)</f>
        <v>15.174677049924568</v>
      </c>
      <c r="BD83" s="94">
        <v>79</v>
      </c>
      <c r="BE83" s="94">
        <f>求节点(基础状态预期!$C$62:$C$100,基础状态预期!M$62:M$100,战法实力!$V83)</f>
        <v>35</v>
      </c>
      <c r="BF83" s="94">
        <f>求节点(基础状态预期!$C$62:$C$100,基础状态预期!N$62:N$100,战法实力!$V83)</f>
        <v>32.157069131473158</v>
      </c>
      <c r="BG83" s="94">
        <f>求节点(基础状态预期!$C$62:$C$100,基础状态预期!O$62:O$100,战法实力!$V83)</f>
        <v>25.945364239281634</v>
      </c>
      <c r="BH83" s="94">
        <f>求节点(基础状态预期!$C$62:$C$100,基础状态预期!P$62:P$100,战法实力!$V83)</f>
        <v>15.877398060983548</v>
      </c>
      <c r="BJ83" s="94">
        <v>79</v>
      </c>
      <c r="BK83" s="94">
        <f>求节点(基础状态预期!$C$107:$C$145,基础状态预期!M$107:M$145,战法实力!$V83)</f>
        <v>35</v>
      </c>
      <c r="BL83" s="94">
        <f>求节点(基础状态预期!$C$107:$C$145,基础状态预期!N$107:N$145,战法实力!$V83)</f>
        <v>34.634413666180336</v>
      </c>
      <c r="BM83" s="94">
        <f>求节点(基础状态预期!$C$107:$C$145,基础状态预期!O$107:O$145,战法实力!$V83)</f>
        <v>28.291711442221139</v>
      </c>
      <c r="BN83" s="94">
        <f>求节点(基础状态预期!$C$107:$C$145,基础状态预期!P$107:P$145,战法实力!$V83)</f>
        <v>18.226109855666191</v>
      </c>
      <c r="BP83" s="94">
        <v>79</v>
      </c>
      <c r="BQ83" s="94">
        <f>求节点(基础状态预期!$C$152:$C$190,基础状态预期!M$152:M$190,战法实力!$V83)</f>
        <v>35</v>
      </c>
      <c r="BR83" s="94">
        <f>求节点(基础状态预期!$C$152:$C$190,基础状态预期!N$152:N$190,战法实力!$V83)</f>
        <v>35</v>
      </c>
      <c r="BS83" s="94">
        <f>求节点(基础状态预期!$C$152:$C$190,基础状态预期!O$152:O$190,战法实力!$V83)</f>
        <v>33.128763802544483</v>
      </c>
      <c r="BT83" s="94">
        <f>求节点(基础状态预期!$C$152:$C$190,基础状态预期!P$152:P$190,战法实力!$V83)</f>
        <v>23.626149763053533</v>
      </c>
      <c r="BV83" s="94">
        <v>79</v>
      </c>
      <c r="BW83" s="94">
        <f>求节点(基础状态预期!$C$197:$C$235,基础状态预期!M$197:M$235,战法实力!$V83)</f>
        <v>35</v>
      </c>
      <c r="BX83" s="94">
        <f>求节点(基础状态预期!$C$197:$C$235,基础状态预期!N$197:N$235,战法实力!$V83)</f>
        <v>35</v>
      </c>
      <c r="BY83" s="94">
        <f>求节点(基础状态预期!$C$197:$C$235,基础状态预期!O$197:O$235,战法实力!$V83)</f>
        <v>34.979332761723526</v>
      </c>
      <c r="BZ83" s="94">
        <f>求节点(基础状态预期!$C$197:$C$235,基础状态预期!P$197:P$235,战法实力!$V83)</f>
        <v>25.686933539943716</v>
      </c>
      <c r="CD83" s="94">
        <v>79</v>
      </c>
      <c r="CE83" s="94">
        <f>求节点($E$5:$E$39,F$5:F$39,AY83)*W83</f>
        <v>175000</v>
      </c>
      <c r="CF83" s="94">
        <f>求节点($E$5:$E$39,G$5:G$39,AZ83)*X83</f>
        <v>985674.37570879562</v>
      </c>
      <c r="CG83" s="94">
        <f>求节点($E$5:$E$39,H$5:H$39,BA83)*Y83</f>
        <v>4723872.0649826946</v>
      </c>
      <c r="CH83" s="94">
        <f>求节点($E$5:$E$39,I$5:I$39,BB83)*Z83</f>
        <v>2632233.0757125765</v>
      </c>
      <c r="CI83" s="94">
        <f t="shared" si="15"/>
        <v>8516779.5164040662</v>
      </c>
      <c r="CK83" s="94">
        <f>求节点($E$5:$E$39,F$5:F$39,BE83)*AB83</f>
        <v>175000</v>
      </c>
      <c r="CL83" s="94">
        <f>求节点($E$5:$E$39,G$5:G$39,BF83)*AC83</f>
        <v>1029026.2122071411</v>
      </c>
      <c r="CM83" s="94">
        <f>求节点($E$5:$E$39,H$5:H$39,BG83)*AD83</f>
        <v>4981509.933942074</v>
      </c>
      <c r="CN83" s="94">
        <f>求节点($E$5:$E$39,I$5:I$39,BH83)*AE83</f>
        <v>3175479.6121967095</v>
      </c>
      <c r="CO83" s="94">
        <f t="shared" si="16"/>
        <v>9361015.7583459243</v>
      </c>
      <c r="CQ83" s="94">
        <f>求节点($E$5:$E$39,F$5:F$39,BK83)*AG83</f>
        <v>175000</v>
      </c>
      <c r="CR83" s="94">
        <f>求节点($E$5:$E$39,G$5:G$39,BL83)*AH83</f>
        <v>1108301.2373177707</v>
      </c>
      <c r="CS83" s="94">
        <f>求节点($E$5:$E$39,H$5:H$39,BM83)*AI83</f>
        <v>5432008.596906459</v>
      </c>
      <c r="CT83" s="94">
        <f>求节点($E$5:$E$39,I$5:I$39,BN83)*AJ83</f>
        <v>3645221.9711332382</v>
      </c>
      <c r="CU83" s="94">
        <f t="shared" si="17"/>
        <v>10360531.805357467</v>
      </c>
      <c r="CW83" s="94">
        <f>求节点($E$5:$E$39,F$5:F$39,BQ83)*AL83</f>
        <v>175000</v>
      </c>
      <c r="CX83" s="94">
        <f>求节点($E$5:$E$39,G$5:G$39,BR83)*AM83</f>
        <v>1120000</v>
      </c>
      <c r="CY83" s="94">
        <f>求节点($E$5:$E$39,H$5:H$39,BS83)*AN83</f>
        <v>6360722.6500885412</v>
      </c>
      <c r="CZ83" s="94">
        <f>求节点($E$5:$E$39,I$5:I$39,BT83)*AO83</f>
        <v>4725229.9526107069</v>
      </c>
      <c r="DA83" s="94">
        <f t="shared" si="18"/>
        <v>12380952.602699248</v>
      </c>
      <c r="DC83" s="94">
        <f>求节点($E$5:$E$39,F$5:F$39,BW83)*AQ83</f>
        <v>175000</v>
      </c>
      <c r="DD83" s="94">
        <f>求节点($E$5:$E$39,G$5:G$39,BX83)*AR83</f>
        <v>1120000</v>
      </c>
      <c r="DE83" s="94">
        <f>求节点($E$5:$E$39,H$5:H$39,BY83)*AS83</f>
        <v>6716031.8902509175</v>
      </c>
      <c r="DF83" s="94">
        <f>求节点($E$5:$E$39,I$5:I$39,BZ83)*AT83</f>
        <v>5137386.7079887437</v>
      </c>
      <c r="DG83" s="94">
        <f t="shared" si="19"/>
        <v>13148418.59823966</v>
      </c>
    </row>
    <row r="84" spans="12:111" x14ac:dyDescent="0.15">
      <c r="L84" s="94">
        <v>80</v>
      </c>
      <c r="M84" s="94">
        <f t="shared" si="10"/>
        <v>8962246.5483195893</v>
      </c>
      <c r="N84" s="94">
        <f t="shared" si="11"/>
        <v>9563578.8306214511</v>
      </c>
      <c r="O84" s="94">
        <f t="shared" si="12"/>
        <v>10628594.794175707</v>
      </c>
      <c r="P84" s="94">
        <f t="shared" si="13"/>
        <v>12630079.698930409</v>
      </c>
      <c r="Q84" s="94">
        <f t="shared" si="14"/>
        <v>13299437.102250628</v>
      </c>
      <c r="V84" s="94">
        <v>80</v>
      </c>
      <c r="W84" s="94">
        <f>求节点(基础状态预期!$C$17:$C$55,基础状态预期!E$17:E$55,战法实力!$V84)</f>
        <v>5</v>
      </c>
      <c r="X84" s="94">
        <f>求节点(基础状态预期!$C$17:$C$55,基础状态预期!F$17:F$55,战法实力!$V84)</f>
        <v>16</v>
      </c>
      <c r="Y84" s="94">
        <f>求节点(基础状态预期!$C$17:$C$55,基础状态预期!G$17:G$55,战法实力!$V84)</f>
        <v>24</v>
      </c>
      <c r="Z84" s="94">
        <f>求节点(基础状态预期!$C$17:$C$55,基础状态预期!H$17:H$55,战法实力!$V84)</f>
        <v>7.7729290762238072</v>
      </c>
      <c r="AB84" s="94">
        <f>求节点(基础状态预期!$C$62:$C$100,基础状态预期!E$62:E$100,战法实力!$V84)</f>
        <v>5</v>
      </c>
      <c r="AC84" s="94">
        <f>求节点(基础状态预期!$C$62:$C$100,基础状态预期!F$62:F$100,战法实力!$V84)</f>
        <v>16</v>
      </c>
      <c r="AD84" s="94">
        <f>求节点(基础状态预期!$C$62:$C$100,基础状态预期!G$62:G$100,战法实力!$V84)</f>
        <v>24</v>
      </c>
      <c r="AE84" s="94">
        <f>求节点(基础状态预期!$C$62:$C$100,基础状态预期!H$62:H$100,战法实力!$V84)</f>
        <v>8</v>
      </c>
      <c r="AG84" s="94">
        <f>求节点(基础状态预期!$C$107:$C$145,基础状态预期!E$107:E$145,战法实力!$V84)</f>
        <v>5</v>
      </c>
      <c r="AH84" s="94">
        <f>求节点(基础状态预期!$C$107:$C$145,基础状态预期!F$107:F$145,战法实力!$V84)</f>
        <v>16</v>
      </c>
      <c r="AI84" s="94">
        <f>求节点(基础状态预期!$C$107:$C$145,基础状态预期!G$107:G$145,战法实力!$V84)</f>
        <v>24</v>
      </c>
      <c r="AJ84" s="94">
        <f>求节点(基础状态预期!$C$107:$C$145,基础状态预期!H$107:H$145,战法实力!$V84)</f>
        <v>8</v>
      </c>
      <c r="AL84" s="94">
        <f>求节点(基础状态预期!$C$152:$C$190,基础状态预期!E$152:E$190,战法实力!$V84)</f>
        <v>5</v>
      </c>
      <c r="AM84" s="94">
        <f>求节点(基础状态预期!$C$152:$C$190,基础状态预期!F$152:F$190,战法实力!$V84)</f>
        <v>16</v>
      </c>
      <c r="AN84" s="94">
        <f>求节点(基础状态预期!$C$152:$C$190,基础状态预期!G$152:G$190,战法实力!$V84)</f>
        <v>24</v>
      </c>
      <c r="AO84" s="94">
        <f>求节点(基础状态预期!$C$152:$C$190,基础状态预期!H$152:H$190,战法实力!$V84)</f>
        <v>8</v>
      </c>
      <c r="AQ84" s="94">
        <f>求节点(基础状态预期!$C$197:$C$235,基础状态预期!E$197:E$235,战法实力!$V84)</f>
        <v>5</v>
      </c>
      <c r="AR84" s="94">
        <f>求节点(基础状态预期!$C$197:$C$235,基础状态预期!F$197:F$235,战法实力!$V84)</f>
        <v>16</v>
      </c>
      <c r="AS84" s="94">
        <f>求节点(基础状态预期!$C$197:$C$235,基础状态预期!G$197:G$235,战法实力!$V84)</f>
        <v>24</v>
      </c>
      <c r="AT84" s="94">
        <f>求节点(基础状态预期!$C$197:$C$235,基础状态预期!H$197:H$235,战法实力!$V84)</f>
        <v>8</v>
      </c>
      <c r="AX84" s="94">
        <v>80</v>
      </c>
      <c r="AY84" s="94">
        <f>求节点(基础状态预期!$C$17:$C$55,基础状态预期!M$17:M$55,战法实力!$V84)</f>
        <v>35</v>
      </c>
      <c r="AZ84" s="94">
        <f>求节点(基础状态预期!$C$17:$C$55,基础状态预期!N$17:N$55,战法实力!$V84)</f>
        <v>31.207303742572456</v>
      </c>
      <c r="BA84" s="94">
        <f>求节点(基础状态预期!$C$17:$C$55,基础状态预期!O$17:O$55,战法实力!$V84)</f>
        <v>25.050208748029991</v>
      </c>
      <c r="BB84" s="94">
        <f>求节点(基础状态预期!$C$17:$C$55,基础状态预期!P$17:P$55,战法实力!$V84)</f>
        <v>15.329988063561425</v>
      </c>
      <c r="BD84" s="94">
        <v>80</v>
      </c>
      <c r="BE84" s="94">
        <f>求节点(基础状态预期!$C$62:$C$100,基础状态预期!M$62:M$100,战法实力!$V84)</f>
        <v>35</v>
      </c>
      <c r="BF84" s="94">
        <f>求节点(基础状态预期!$C$62:$C$100,基础状态预期!N$62:N$100,战法实力!$V84)</f>
        <v>32.648695736344862</v>
      </c>
      <c r="BG84" s="94">
        <f>求节点(基础状态预期!$C$62:$C$100,基础状态预期!O$62:O$100,战法实力!$V84)</f>
        <v>26.260005266399524</v>
      </c>
      <c r="BH84" s="94">
        <f>求节点(基础状态预期!$C$62:$C$100,基础状态预期!P$62:P$100,战法实力!$V84)</f>
        <v>16.509497779548546</v>
      </c>
      <c r="BJ84" s="94">
        <v>80</v>
      </c>
      <c r="BK84" s="94">
        <f>求节点(基础状态预期!$C$107:$C$145,基础状态预期!M$107:M$145,战法实力!$V84)</f>
        <v>35</v>
      </c>
      <c r="BL84" s="94">
        <f>求节点(基础状态预期!$C$107:$C$145,基础状态预期!N$107:N$145,战法实力!$V84)</f>
        <v>34.956553658637368</v>
      </c>
      <c r="BM84" s="94">
        <f>求节点(基础状态预期!$C$107:$C$145,基础状态预期!O$107:O$145,战法实力!$V84)</f>
        <v>28.688780448254874</v>
      </c>
      <c r="BN84" s="94">
        <f>求节点(基础状态预期!$C$107:$C$145,基础状态预期!P$107:P$145,战法实力!$V84)</f>
        <v>19.133696155171869</v>
      </c>
      <c r="BP84" s="94">
        <v>80</v>
      </c>
      <c r="BQ84" s="94">
        <f>求节点(基础状态预期!$C$152:$C$190,基础状态预期!M$152:M$190,战法实力!$V84)</f>
        <v>35</v>
      </c>
      <c r="BR84" s="94">
        <f>求节点(基础状态预期!$C$152:$C$190,基础状态预期!N$152:N$190,战法实力!$V84)</f>
        <v>35</v>
      </c>
      <c r="BS84" s="94">
        <f>求节点(基础状态预期!$C$152:$C$190,基础状态预期!O$152:O$190,战法实力!$V84)</f>
        <v>33.534112224871564</v>
      </c>
      <c r="BT84" s="94">
        <f>求节点(基础状态预期!$C$152:$C$190,基础状态预期!P$152:P$190,战法实力!$V84)</f>
        <v>24.482650758775343</v>
      </c>
      <c r="BV84" s="94">
        <v>80</v>
      </c>
      <c r="BW84" s="94">
        <f>求节点(基础状态预期!$C$197:$C$235,基础状态预期!M$197:M$235,战法实力!$V84)</f>
        <v>35</v>
      </c>
      <c r="BX84" s="94">
        <f>求节点(基础状态预期!$C$197:$C$235,基础状态预期!N$197:N$235,战法实力!$V84)</f>
        <v>35</v>
      </c>
      <c r="BY84" s="94">
        <f>求节点(基础状态预期!$C$197:$C$235,基础状态预期!O$197:O$235,战法实力!$V84)</f>
        <v>35</v>
      </c>
      <c r="BZ84" s="94">
        <f>求节点(基础状态预期!$C$197:$C$235,基础状态预期!P$197:P$235,战法实力!$V84)</f>
        <v>26.422185511253137</v>
      </c>
      <c r="CD84" s="94">
        <v>80</v>
      </c>
      <c r="CE84" s="94">
        <f>求节点($E$5:$E$39,F$5:F$39,AY84)*W84</f>
        <v>175000</v>
      </c>
      <c r="CF84" s="94">
        <f>求节点($E$5:$E$39,G$5:G$39,AZ84)*X84</f>
        <v>998633.71976231865</v>
      </c>
      <c r="CG84" s="94">
        <f>求节点($E$5:$E$39,H$5:H$39,BA84)*Y84</f>
        <v>4809640.0796217583</v>
      </c>
      <c r="CH84" s="94">
        <f>求节点($E$5:$E$39,I$5:I$39,BB84)*Z84</f>
        <v>2978972.7489355123</v>
      </c>
      <c r="CI84" s="94">
        <f t="shared" si="15"/>
        <v>8962246.5483195893</v>
      </c>
      <c r="CK84" s="94">
        <f>求节点($E$5:$E$39,F$5:F$39,BE84)*AB84</f>
        <v>175000</v>
      </c>
      <c r="CL84" s="94">
        <f>求节点($E$5:$E$39,G$5:G$39,BF84)*AC84</f>
        <v>1044758.2635630356</v>
      </c>
      <c r="CM84" s="94">
        <f>求节点($E$5:$E$39,H$5:H$39,BG84)*AD84</f>
        <v>5041921.0111487079</v>
      </c>
      <c r="CN84" s="94">
        <f>求节点($E$5:$E$39,I$5:I$39,BH84)*AE84</f>
        <v>3301899.5559097091</v>
      </c>
      <c r="CO84" s="94">
        <f t="shared" si="16"/>
        <v>9563578.8306214511</v>
      </c>
      <c r="CQ84" s="94">
        <f>求节点($E$5:$E$39,F$5:F$39,BK84)*AG84</f>
        <v>175000</v>
      </c>
      <c r="CR84" s="94">
        <f>求节点($E$5:$E$39,G$5:G$39,BL84)*AH84</f>
        <v>1118609.7170763959</v>
      </c>
      <c r="CS84" s="94">
        <f>求节点($E$5:$E$39,H$5:H$39,BM84)*AI84</f>
        <v>5508245.8460649364</v>
      </c>
      <c r="CT84" s="94">
        <f>求节点($E$5:$E$39,I$5:I$39,BN84)*AJ84</f>
        <v>3826739.2310343739</v>
      </c>
      <c r="CU84" s="94">
        <f t="shared" si="17"/>
        <v>10628594.794175707</v>
      </c>
      <c r="CW84" s="94">
        <f>求节点($E$5:$E$39,F$5:F$39,BQ84)*AL84</f>
        <v>175000</v>
      </c>
      <c r="CX84" s="94">
        <f>求节点($E$5:$E$39,G$5:G$39,BR84)*AM84</f>
        <v>1120000</v>
      </c>
      <c r="CY84" s="94">
        <f>求节点($E$5:$E$39,H$5:H$39,BS84)*AN84</f>
        <v>6438549.5471753404</v>
      </c>
      <c r="CZ84" s="94">
        <f>求节点($E$5:$E$39,I$5:I$39,BT84)*AO84</f>
        <v>4896530.1517550685</v>
      </c>
      <c r="DA84" s="94">
        <f t="shared" si="18"/>
        <v>12630079.698930409</v>
      </c>
      <c r="DC84" s="94">
        <f>求节点($E$5:$E$39,F$5:F$39,BW84)*AQ84</f>
        <v>175000</v>
      </c>
      <c r="DD84" s="94">
        <f>求节点($E$5:$E$39,G$5:G$39,BX84)*AR84</f>
        <v>1120000</v>
      </c>
      <c r="DE84" s="94">
        <f>求节点($E$5:$E$39,H$5:H$39,BY84)*AS84</f>
        <v>6720000</v>
      </c>
      <c r="DF84" s="94">
        <f>求节点($E$5:$E$39,I$5:I$39,BZ84)*AT84</f>
        <v>5284437.1022506272</v>
      </c>
      <c r="DG84" s="94">
        <f t="shared" si="19"/>
        <v>13299437.102250628</v>
      </c>
    </row>
    <row r="85" spans="12:111" x14ac:dyDescent="0.15">
      <c r="L85" s="94">
        <v>81</v>
      </c>
      <c r="M85" s="94">
        <f t="shared" si="10"/>
        <v>9238324.3133186549</v>
      </c>
      <c r="N85" s="94">
        <f t="shared" si="11"/>
        <v>9812785.0770235099</v>
      </c>
      <c r="O85" s="94">
        <f t="shared" si="12"/>
        <v>10877087.579919767</v>
      </c>
      <c r="P85" s="94">
        <f t="shared" si="13"/>
        <v>12855034.912057051</v>
      </c>
      <c r="Q85" s="94">
        <f t="shared" si="14"/>
        <v>13443133.241816441</v>
      </c>
      <c r="V85" s="94">
        <v>81</v>
      </c>
      <c r="W85" s="94">
        <f>求节点(基础状态预期!$C$17:$C$55,基础状态预期!E$17:E$55,战法实力!$V85)</f>
        <v>5</v>
      </c>
      <c r="X85" s="94">
        <f>求节点(基础状态预期!$C$17:$C$55,基础状态预期!F$17:F$55,战法实力!$V85)</f>
        <v>16</v>
      </c>
      <c r="Y85" s="94">
        <f>求节点(基础状态预期!$C$17:$C$55,基础状态预期!G$17:G$55,战法实力!$V85)</f>
        <v>24</v>
      </c>
      <c r="Z85" s="94">
        <f>求节点(基础状态预期!$C$17:$C$55,基础状态预期!H$17:H$55,战法实力!$V85)</f>
        <v>8</v>
      </c>
      <c r="AB85" s="94">
        <f>求节点(基础状态预期!$C$62:$C$100,基础状态预期!E$62:E$100,战法实力!$V85)</f>
        <v>5</v>
      </c>
      <c r="AC85" s="94">
        <f>求节点(基础状态预期!$C$62:$C$100,基础状态预期!F$62:F$100,战法实力!$V85)</f>
        <v>16</v>
      </c>
      <c r="AD85" s="94">
        <f>求节点(基础状态预期!$C$62:$C$100,基础状态预期!G$62:G$100,战法实力!$V85)</f>
        <v>24</v>
      </c>
      <c r="AE85" s="94">
        <f>求节点(基础状态预期!$C$62:$C$100,基础状态预期!H$62:H$100,战法实力!$V85)</f>
        <v>8</v>
      </c>
      <c r="AG85" s="94">
        <f>求节点(基础状态预期!$C$107:$C$145,基础状态预期!E$107:E$145,战法实力!$V85)</f>
        <v>5</v>
      </c>
      <c r="AH85" s="94">
        <f>求节点(基础状态预期!$C$107:$C$145,基础状态预期!F$107:F$145,战法实力!$V85)</f>
        <v>16</v>
      </c>
      <c r="AI85" s="94">
        <f>求节点(基础状态预期!$C$107:$C$145,基础状态预期!G$107:G$145,战法实力!$V85)</f>
        <v>24</v>
      </c>
      <c r="AJ85" s="94">
        <f>求节点(基础状态预期!$C$107:$C$145,基础状态预期!H$107:H$145,战法实力!$V85)</f>
        <v>8</v>
      </c>
      <c r="AL85" s="94">
        <f>求节点(基础状态预期!$C$152:$C$190,基础状态预期!E$152:E$190,战法实力!$V85)</f>
        <v>5</v>
      </c>
      <c r="AM85" s="94">
        <f>求节点(基础状态预期!$C$152:$C$190,基础状态预期!F$152:F$190,战法实力!$V85)</f>
        <v>16</v>
      </c>
      <c r="AN85" s="94">
        <f>求节点(基础状态预期!$C$152:$C$190,基础状态预期!G$152:G$190,战法实力!$V85)</f>
        <v>24</v>
      </c>
      <c r="AO85" s="94">
        <f>求节点(基础状态预期!$C$152:$C$190,基础状态预期!H$152:H$190,战法实力!$V85)</f>
        <v>8</v>
      </c>
      <c r="AQ85" s="94">
        <f>求节点(基础状态预期!$C$197:$C$235,基础状态预期!E$197:E$235,战法实力!$V85)</f>
        <v>5</v>
      </c>
      <c r="AR85" s="94">
        <f>求节点(基础状态预期!$C$197:$C$235,基础状态预期!F$197:F$235,战法实力!$V85)</f>
        <v>16</v>
      </c>
      <c r="AS85" s="94">
        <f>求节点(基础状态预期!$C$197:$C$235,基础状态预期!G$197:G$235,战法实力!$V85)</f>
        <v>24</v>
      </c>
      <c r="AT85" s="94">
        <f>求节点(基础状态预期!$C$197:$C$235,基础状态预期!H$197:H$235,战法实力!$V85)</f>
        <v>8</v>
      </c>
      <c r="AX85" s="94">
        <v>81</v>
      </c>
      <c r="AY85" s="94">
        <f>求节点(基础状态预期!$C$17:$C$55,基础状态预期!M$17:M$55,战法实力!$V85)</f>
        <v>35</v>
      </c>
      <c r="AZ85" s="94">
        <f>求节点(基础状态预期!$C$17:$C$55,基础状态预期!N$17:N$55,战法实力!$V85)</f>
        <v>31.661085394346454</v>
      </c>
      <c r="BA85" s="94">
        <f>求节点(基础状态预期!$C$17:$C$55,基础状态预期!O$17:O$55,战法实力!$V85)</f>
        <v>25.39165803071668</v>
      </c>
      <c r="BB85" s="94">
        <f>求节点(基础状态预期!$C$17:$C$55,基础状态预期!P$17:P$55,战法实力!$V85)</f>
        <v>15.87485619400983</v>
      </c>
      <c r="BD85" s="94">
        <v>81</v>
      </c>
      <c r="BE85" s="94">
        <f>求节点(基础状态预期!$C$62:$C$100,基础状态预期!M$62:M$100,战法实力!$V85)</f>
        <v>35</v>
      </c>
      <c r="BF85" s="94">
        <f>求节点(基础状态预期!$C$62:$C$100,基础状态预期!N$62:N$100,战法实力!$V85)</f>
        <v>33.205641653799397</v>
      </c>
      <c r="BG85" s="94">
        <f>求节点(基础状态预期!$C$62:$C$100,基础状态预期!O$62:O$100,战法实力!$V85)</f>
        <v>26.616450653570425</v>
      </c>
      <c r="BH85" s="94">
        <f>求节点(基础状态预期!$C$62:$C$100,基础状态预期!P$62:P$100,战法实力!$V85)</f>
        <v>17.32423009308204</v>
      </c>
      <c r="BJ85" s="94">
        <v>81</v>
      </c>
      <c r="BK85" s="94">
        <f>求节点(基础状态预期!$C$107:$C$145,基础状态预期!M$107:M$145,战法实力!$V85)</f>
        <v>35</v>
      </c>
      <c r="BL85" s="94">
        <f>求节点(基础状态预期!$C$107:$C$145,基础状态预期!N$107:N$145,战法实力!$V85)</f>
        <v>35</v>
      </c>
      <c r="BM85" s="94">
        <f>求节点(基础状态预期!$C$107:$C$145,基础状态预期!O$107:O$145,战法实力!$V85)</f>
        <v>29.174479743793071</v>
      </c>
      <c r="BN85" s="94">
        <f>求节点(基础状态预期!$C$107:$C$145,基础状态预期!P$107:P$145,战法实力!$V85)</f>
        <v>19.902937345557483</v>
      </c>
      <c r="BP85" s="94">
        <v>81</v>
      </c>
      <c r="BQ85" s="94">
        <f>求节点(基础状态预期!$C$152:$C$190,基础状态预期!M$152:M$190,战法实力!$V85)</f>
        <v>35</v>
      </c>
      <c r="BR85" s="94">
        <f>求节点(基础状态预期!$C$152:$C$190,基础状态预期!N$152:N$190,战法实力!$V85)</f>
        <v>35</v>
      </c>
      <c r="BS85" s="94">
        <f>求节点(基础状态预期!$C$152:$C$190,基础状态预期!O$152:O$190,战法实力!$V85)</f>
        <v>33.99622372871783</v>
      </c>
      <c r="BT85" s="94">
        <f>求节点(基础状态预期!$C$152:$C$190,基础状态预期!P$152:P$190,战法实力!$V85)</f>
        <v>25.163799780716143</v>
      </c>
      <c r="BV85" s="94">
        <v>81</v>
      </c>
      <c r="BW85" s="94">
        <f>求节点(基础状态预期!$C$197:$C$235,基础状态预期!M$197:M$235,战法实力!$V85)</f>
        <v>35</v>
      </c>
      <c r="BX85" s="94">
        <f>求节点(基础状态预期!$C$197:$C$235,基础状态预期!N$197:N$235,战法实力!$V85)</f>
        <v>35</v>
      </c>
      <c r="BY85" s="94">
        <f>求节点(基础状态预期!$C$197:$C$235,基础状态预期!O$197:O$235,战法实力!$V85)</f>
        <v>35</v>
      </c>
      <c r="BZ85" s="94">
        <f>求节点(基础状态预期!$C$197:$C$235,基础状态预期!P$197:P$235,战法实力!$V85)</f>
        <v>27.140666209082202</v>
      </c>
      <c r="CD85" s="94">
        <v>81</v>
      </c>
      <c r="CE85" s="94">
        <f>求节点($E$5:$E$39,F$5:F$39,AY85)*W85</f>
        <v>175000</v>
      </c>
      <c r="CF85" s="94">
        <f>求节点($E$5:$E$39,G$5:G$39,AZ85)*X85</f>
        <v>1013154.7326190865</v>
      </c>
      <c r="CG85" s="94">
        <f>求节点($E$5:$E$39,H$5:H$39,BA85)*Y85</f>
        <v>4875198.3418976031</v>
      </c>
      <c r="CH85" s="94">
        <f>求节点($E$5:$E$39,I$5:I$39,BB85)*Z85</f>
        <v>3174971.238801966</v>
      </c>
      <c r="CI85" s="94">
        <f t="shared" si="15"/>
        <v>9238324.3133186549</v>
      </c>
      <c r="CK85" s="94">
        <f>求节点($E$5:$E$39,F$5:F$39,BE85)*AB85</f>
        <v>175000</v>
      </c>
      <c r="CL85" s="94">
        <f>求节点($E$5:$E$39,G$5:G$39,BF85)*AC85</f>
        <v>1062580.5329215806</v>
      </c>
      <c r="CM85" s="94">
        <f>求节点($E$5:$E$39,H$5:H$39,BG85)*AD85</f>
        <v>5110358.5254855212</v>
      </c>
      <c r="CN85" s="94">
        <f>求节点($E$5:$E$39,I$5:I$39,BH85)*AE85</f>
        <v>3464846.0186164081</v>
      </c>
      <c r="CO85" s="94">
        <f t="shared" si="16"/>
        <v>9812785.0770235099</v>
      </c>
      <c r="CQ85" s="94">
        <f>求节点($E$5:$E$39,F$5:F$39,BK85)*AG85</f>
        <v>175000</v>
      </c>
      <c r="CR85" s="94">
        <f>求节点($E$5:$E$39,G$5:G$39,BL85)*AH85</f>
        <v>1120000</v>
      </c>
      <c r="CS85" s="94">
        <f>求节点($E$5:$E$39,H$5:H$39,BM85)*AI85</f>
        <v>5601500.1108082701</v>
      </c>
      <c r="CT85" s="94">
        <f>求节点($E$5:$E$39,I$5:I$39,BN85)*AJ85</f>
        <v>3980587.4691114966</v>
      </c>
      <c r="CU85" s="94">
        <f t="shared" si="17"/>
        <v>10877087.579919767</v>
      </c>
      <c r="CW85" s="94">
        <f>求节点($E$5:$E$39,F$5:F$39,BQ85)*AL85</f>
        <v>175000</v>
      </c>
      <c r="CX85" s="94">
        <f>求节点($E$5:$E$39,G$5:G$39,BR85)*AM85</f>
        <v>1120000</v>
      </c>
      <c r="CY85" s="94">
        <f>求节点($E$5:$E$39,H$5:H$39,BS85)*AN85</f>
        <v>6527274.9559138231</v>
      </c>
      <c r="CZ85" s="94">
        <f>求节点($E$5:$E$39,I$5:I$39,BT85)*AO85</f>
        <v>5032759.9561432283</v>
      </c>
      <c r="DA85" s="94">
        <f t="shared" si="18"/>
        <v>12855034.912057051</v>
      </c>
      <c r="DC85" s="94">
        <f>求节点($E$5:$E$39,F$5:F$39,BW85)*AQ85</f>
        <v>175000</v>
      </c>
      <c r="DD85" s="94">
        <f>求节点($E$5:$E$39,G$5:G$39,BX85)*AR85</f>
        <v>1120000</v>
      </c>
      <c r="DE85" s="94">
        <f>求节点($E$5:$E$39,H$5:H$39,BY85)*AS85</f>
        <v>6720000</v>
      </c>
      <c r="DF85" s="94">
        <f>求节点($E$5:$E$39,I$5:I$39,BZ85)*AT85</f>
        <v>5428133.2418164406</v>
      </c>
      <c r="DG85" s="94">
        <f t="shared" si="19"/>
        <v>13443133.241816441</v>
      </c>
    </row>
    <row r="86" spans="12:111" x14ac:dyDescent="0.15">
      <c r="L86" s="94">
        <v>82</v>
      </c>
      <c r="M86" s="94">
        <f t="shared" si="10"/>
        <v>9449533.3800117392</v>
      </c>
      <c r="N86" s="94">
        <f t="shared" si="11"/>
        <v>10061991.323425567</v>
      </c>
      <c r="O86" s="94">
        <f t="shared" si="12"/>
        <v>11122529.511365719</v>
      </c>
      <c r="P86" s="94">
        <f t="shared" si="13"/>
        <v>13076627.604695914</v>
      </c>
      <c r="Q86" s="94">
        <f t="shared" si="14"/>
        <v>13590238.587026341</v>
      </c>
      <c r="V86" s="94">
        <v>82</v>
      </c>
      <c r="W86" s="94">
        <f>求节点(基础状态预期!$C$17:$C$55,基础状态预期!E$17:E$55,战法实力!$V86)</f>
        <v>5</v>
      </c>
      <c r="X86" s="94">
        <f>求节点(基础状态预期!$C$17:$C$55,基础状态预期!F$17:F$55,战法实力!$V86)</f>
        <v>16</v>
      </c>
      <c r="Y86" s="94">
        <f>求节点(基础状态预期!$C$17:$C$55,基础状态预期!G$17:G$55,战法实力!$V86)</f>
        <v>24</v>
      </c>
      <c r="Z86" s="94">
        <f>求节点(基础状态预期!$C$17:$C$55,基础状态预期!H$17:H$55,战法实力!$V86)</f>
        <v>8</v>
      </c>
      <c r="AB86" s="94">
        <f>求节点(基础状态预期!$C$62:$C$100,基础状态预期!E$62:E$100,战法实力!$V86)</f>
        <v>5</v>
      </c>
      <c r="AC86" s="94">
        <f>求节点(基础状态预期!$C$62:$C$100,基础状态预期!F$62:F$100,战法实力!$V86)</f>
        <v>16</v>
      </c>
      <c r="AD86" s="94">
        <f>求节点(基础状态预期!$C$62:$C$100,基础状态预期!G$62:G$100,战法实力!$V86)</f>
        <v>24</v>
      </c>
      <c r="AE86" s="94">
        <f>求节点(基础状态预期!$C$62:$C$100,基础状态预期!H$62:H$100,战法实力!$V86)</f>
        <v>8</v>
      </c>
      <c r="AG86" s="94">
        <f>求节点(基础状态预期!$C$107:$C$145,基础状态预期!E$107:E$145,战法实力!$V86)</f>
        <v>5</v>
      </c>
      <c r="AH86" s="94">
        <f>求节点(基础状态预期!$C$107:$C$145,基础状态预期!F$107:F$145,战法实力!$V86)</f>
        <v>16</v>
      </c>
      <c r="AI86" s="94">
        <f>求节点(基础状态预期!$C$107:$C$145,基础状态预期!G$107:G$145,战法实力!$V86)</f>
        <v>24</v>
      </c>
      <c r="AJ86" s="94">
        <f>求节点(基础状态预期!$C$107:$C$145,基础状态预期!H$107:H$145,战法实力!$V86)</f>
        <v>8</v>
      </c>
      <c r="AL86" s="94">
        <f>求节点(基础状态预期!$C$152:$C$190,基础状态预期!E$152:E$190,战法实力!$V86)</f>
        <v>5</v>
      </c>
      <c r="AM86" s="94">
        <f>求节点(基础状态预期!$C$152:$C$190,基础状态预期!F$152:F$190,战法实力!$V86)</f>
        <v>16</v>
      </c>
      <c r="AN86" s="94">
        <f>求节点(基础状态预期!$C$152:$C$190,基础状态预期!G$152:G$190,战法实力!$V86)</f>
        <v>24</v>
      </c>
      <c r="AO86" s="94">
        <f>求节点(基础状态预期!$C$152:$C$190,基础状态预期!H$152:H$190,战法实力!$V86)</f>
        <v>8</v>
      </c>
      <c r="AQ86" s="94">
        <f>求节点(基础状态预期!$C$197:$C$235,基础状态预期!E$197:E$235,战法实力!$V86)</f>
        <v>5</v>
      </c>
      <c r="AR86" s="94">
        <f>求节点(基础状态预期!$C$197:$C$235,基础状态预期!F$197:F$235,战法实力!$V86)</f>
        <v>16</v>
      </c>
      <c r="AS86" s="94">
        <f>求节点(基础状态预期!$C$197:$C$235,基础状态预期!G$197:G$235,战法实力!$V86)</f>
        <v>24</v>
      </c>
      <c r="AT86" s="94">
        <f>求节点(基础状态预期!$C$197:$C$235,基础状态预期!H$197:H$235,战法实力!$V86)</f>
        <v>8</v>
      </c>
      <c r="AX86" s="94">
        <v>82</v>
      </c>
      <c r="AY86" s="94">
        <f>求节点(基础状态预期!$C$17:$C$55,基础状态预期!M$17:M$55,战法实力!$V86)</f>
        <v>35</v>
      </c>
      <c r="AZ86" s="94">
        <f>求节点(基础状态预期!$C$17:$C$55,基础状态预期!N$17:N$55,战法实力!$V86)</f>
        <v>32.133112195931169</v>
      </c>
      <c r="BA86" s="94">
        <f>求节点(基础状态预期!$C$17:$C$55,基础状态预期!O$17:O$55,战法实力!$V86)</f>
        <v>25.6937551837309</v>
      </c>
      <c r="BB86" s="94">
        <f>求节点(基础状态预期!$C$17:$C$55,基础状态预期!P$17:P$55,战法实力!$V86)</f>
        <v>16.565363972328043</v>
      </c>
      <c r="BD86" s="94">
        <v>82</v>
      </c>
      <c r="BE86" s="94">
        <f>求节点(基础状态预期!$C$62:$C$100,基础状态预期!M$62:M$100,战法实力!$V86)</f>
        <v>35</v>
      </c>
      <c r="BF86" s="94">
        <f>求节点(基础状态预期!$C$62:$C$100,基础状态预期!N$62:N$100,战法实力!$V86)</f>
        <v>33.762587571253931</v>
      </c>
      <c r="BG86" s="94">
        <f>求节点(基础状态预期!$C$62:$C$100,基础状态预期!O$62:O$100,战法实力!$V86)</f>
        <v>26.972896040741325</v>
      </c>
      <c r="BH86" s="94">
        <f>求节点(基础状态预期!$C$62:$C$100,基础状态预期!P$62:P$100,战法实力!$V86)</f>
        <v>18.13896240661553</v>
      </c>
      <c r="BJ86" s="94">
        <v>82</v>
      </c>
      <c r="BK86" s="94">
        <f>求节点(基础状态预期!$C$107:$C$145,基础状态预期!M$107:M$145,战法实力!$V86)</f>
        <v>35</v>
      </c>
      <c r="BL86" s="94">
        <f>求节点(基础状态预期!$C$107:$C$145,基础状态预期!N$107:N$145,战法实力!$V86)</f>
        <v>35</v>
      </c>
      <c r="BM86" s="94">
        <f>求节点(基础状态预期!$C$107:$C$145,基础状态预期!O$107:O$145,战法实力!$V86)</f>
        <v>29.673995865792005</v>
      </c>
      <c r="BN86" s="94">
        <f>求节点(基础状态预期!$C$107:$C$145,基础状态预期!P$107:P$145,战法实力!$V86)</f>
        <v>20.650611525668271</v>
      </c>
      <c r="BP86" s="94">
        <v>82</v>
      </c>
      <c r="BQ86" s="94">
        <f>求节点(基础状态预期!$C$152:$C$190,基础状态预期!M$152:M$190,战法实力!$V86)</f>
        <v>35</v>
      </c>
      <c r="BR86" s="94">
        <f>求节点(基础状态预期!$C$152:$C$190,基础状态预期!N$152:N$190,战法实力!$V86)</f>
        <v>35</v>
      </c>
      <c r="BS86" s="94">
        <f>求节点(基础状态预期!$C$152:$C$190,基础状态预期!O$152:O$190,战法实力!$V86)</f>
        <v>34.446708096806852</v>
      </c>
      <c r="BT86" s="94">
        <f>求节点(基础状态预期!$C$152:$C$190,基础状态预期!P$152:P$190,战法实力!$V86)</f>
        <v>25.839298250544992</v>
      </c>
      <c r="BV86" s="94">
        <v>82</v>
      </c>
      <c r="BW86" s="94">
        <f>求节点(基础状态预期!$C$197:$C$235,基础状态预期!M$197:M$235,战法实力!$V86)</f>
        <v>35</v>
      </c>
      <c r="BX86" s="94">
        <f>求节点(基础状态预期!$C$197:$C$235,基础状态预期!N$197:N$235,战法实力!$V86)</f>
        <v>35</v>
      </c>
      <c r="BY86" s="94">
        <f>求节点(基础状态预期!$C$197:$C$235,基础状态预期!O$197:O$235,战法实力!$V86)</f>
        <v>35</v>
      </c>
      <c r="BZ86" s="94">
        <f>求节点(基础状态预期!$C$197:$C$235,基础状态预期!P$197:P$235,战法实力!$V86)</f>
        <v>27.876192935131705</v>
      </c>
      <c r="CD86" s="94">
        <v>82</v>
      </c>
      <c r="CE86" s="94">
        <f>求节点($E$5:$E$39,F$5:F$39,AY86)*W86</f>
        <v>175000</v>
      </c>
      <c r="CF86" s="94">
        <f>求节点($E$5:$E$39,G$5:G$39,AZ86)*X86</f>
        <v>1028259.5902697974</v>
      </c>
      <c r="CG86" s="94">
        <f>求节点($E$5:$E$39,H$5:H$39,BA86)*Y86</f>
        <v>4933200.9952763328</v>
      </c>
      <c r="CH86" s="94">
        <f>求节点($E$5:$E$39,I$5:I$39,BB86)*Z86</f>
        <v>3313072.7944656089</v>
      </c>
      <c r="CI86" s="94">
        <f t="shared" si="15"/>
        <v>9449533.3800117392</v>
      </c>
      <c r="CK86" s="94">
        <f>求节点($E$5:$E$39,F$5:F$39,BE86)*AB86</f>
        <v>175000</v>
      </c>
      <c r="CL86" s="94">
        <f>求节点($E$5:$E$39,G$5:G$39,BF86)*AC86</f>
        <v>1080402.8022801259</v>
      </c>
      <c r="CM86" s="94">
        <f>求节点($E$5:$E$39,H$5:H$39,BG86)*AD86</f>
        <v>5178796.0398223344</v>
      </c>
      <c r="CN86" s="94">
        <f>求节点($E$5:$E$39,I$5:I$39,BH86)*AE86</f>
        <v>3627792.4813231062</v>
      </c>
      <c r="CO86" s="94">
        <f t="shared" si="16"/>
        <v>10061991.323425567</v>
      </c>
      <c r="CQ86" s="94">
        <f>求节点($E$5:$E$39,F$5:F$39,BK86)*AG86</f>
        <v>175000</v>
      </c>
      <c r="CR86" s="94">
        <f>求节点($E$5:$E$39,G$5:G$39,BL86)*AH86</f>
        <v>1120000</v>
      </c>
      <c r="CS86" s="94">
        <f>求节点($E$5:$E$39,H$5:H$39,BM86)*AI86</f>
        <v>5697407.2062320644</v>
      </c>
      <c r="CT86" s="94">
        <f>求节点($E$5:$E$39,I$5:I$39,BN86)*AJ86</f>
        <v>4130122.3051336543</v>
      </c>
      <c r="CU86" s="94">
        <f t="shared" si="17"/>
        <v>11122529.511365719</v>
      </c>
      <c r="CW86" s="94">
        <f>求节点($E$5:$E$39,F$5:F$39,BQ86)*AL86</f>
        <v>175000</v>
      </c>
      <c r="CX86" s="94">
        <f>求节点($E$5:$E$39,G$5:G$39,BR86)*AM86</f>
        <v>1120000</v>
      </c>
      <c r="CY86" s="94">
        <f>求节点($E$5:$E$39,H$5:H$39,BS86)*AN86</f>
        <v>6613767.9545869157</v>
      </c>
      <c r="CZ86" s="94">
        <f>求节点($E$5:$E$39,I$5:I$39,BT86)*AO86</f>
        <v>5167859.6501089986</v>
      </c>
      <c r="DA86" s="94">
        <f t="shared" si="18"/>
        <v>13076627.604695914</v>
      </c>
      <c r="DC86" s="94">
        <f>求节点($E$5:$E$39,F$5:F$39,BW86)*AQ86</f>
        <v>175000</v>
      </c>
      <c r="DD86" s="94">
        <f>求节点($E$5:$E$39,G$5:G$39,BX86)*AR86</f>
        <v>1120000</v>
      </c>
      <c r="DE86" s="94">
        <f>求节点($E$5:$E$39,H$5:H$39,BY86)*AS86</f>
        <v>6720000</v>
      </c>
      <c r="DF86" s="94">
        <f>求节点($E$5:$E$39,I$5:I$39,BZ86)*AT86</f>
        <v>5575238.5870263409</v>
      </c>
      <c r="DG86" s="94">
        <f t="shared" si="19"/>
        <v>13590238.587026341</v>
      </c>
    </row>
    <row r="87" spans="12:111" x14ac:dyDescent="0.15">
      <c r="L87" s="94">
        <v>83</v>
      </c>
      <c r="M87" s="94">
        <f t="shared" si="10"/>
        <v>9679738.6598270312</v>
      </c>
      <c r="N87" s="94">
        <f t="shared" si="11"/>
        <v>10351551.943340089</v>
      </c>
      <c r="O87" s="94">
        <f t="shared" si="12"/>
        <v>11333341.211431669</v>
      </c>
      <c r="P87" s="94">
        <f t="shared" si="13"/>
        <v>13259966.021283573</v>
      </c>
      <c r="Q87" s="94">
        <f t="shared" si="14"/>
        <v>13758999.1692382</v>
      </c>
      <c r="V87" s="94">
        <v>83</v>
      </c>
      <c r="W87" s="94">
        <f>求节点(基础状态预期!$C$17:$C$55,基础状态预期!E$17:E$55,战法实力!$V87)</f>
        <v>5</v>
      </c>
      <c r="X87" s="94">
        <f>求节点(基础状态预期!$C$17:$C$55,基础状态预期!F$17:F$55,战法实力!$V87)</f>
        <v>16</v>
      </c>
      <c r="Y87" s="94">
        <f>求节点(基础状态预期!$C$17:$C$55,基础状态预期!G$17:G$55,战法实力!$V87)</f>
        <v>24</v>
      </c>
      <c r="Z87" s="94">
        <f>求节点(基础状态预期!$C$17:$C$55,基础状态预期!H$17:H$55,战法实力!$V87)</f>
        <v>8</v>
      </c>
      <c r="AB87" s="94">
        <f>求节点(基础状态预期!$C$62:$C$100,基础状态预期!E$62:E$100,战法实力!$V87)</f>
        <v>5</v>
      </c>
      <c r="AC87" s="94">
        <f>求节点(基础状态预期!$C$62:$C$100,基础状态预期!F$62:F$100,战法实力!$V87)</f>
        <v>16</v>
      </c>
      <c r="AD87" s="94">
        <f>求节点(基础状态预期!$C$62:$C$100,基础状态预期!G$62:G$100,战法实力!$V87)</f>
        <v>24</v>
      </c>
      <c r="AE87" s="94">
        <f>求节点(基础状态预期!$C$62:$C$100,基础状态预期!H$62:H$100,战法实力!$V87)</f>
        <v>8</v>
      </c>
      <c r="AG87" s="94">
        <f>求节点(基础状态预期!$C$107:$C$145,基础状态预期!E$107:E$145,战法实力!$V87)</f>
        <v>5</v>
      </c>
      <c r="AH87" s="94">
        <f>求节点(基础状态预期!$C$107:$C$145,基础状态预期!F$107:F$145,战法实力!$V87)</f>
        <v>16</v>
      </c>
      <c r="AI87" s="94">
        <f>求节点(基础状态预期!$C$107:$C$145,基础状态预期!G$107:G$145,战法实力!$V87)</f>
        <v>24</v>
      </c>
      <c r="AJ87" s="94">
        <f>求节点(基础状态预期!$C$107:$C$145,基础状态预期!H$107:H$145,战法实力!$V87)</f>
        <v>8</v>
      </c>
      <c r="AL87" s="94">
        <f>求节点(基础状态预期!$C$152:$C$190,基础状态预期!E$152:E$190,战法实力!$V87)</f>
        <v>5</v>
      </c>
      <c r="AM87" s="94">
        <f>求节点(基础状态预期!$C$152:$C$190,基础状态预期!F$152:F$190,战法实力!$V87)</f>
        <v>16</v>
      </c>
      <c r="AN87" s="94">
        <f>求节点(基础状态预期!$C$152:$C$190,基础状态预期!G$152:G$190,战法实力!$V87)</f>
        <v>24</v>
      </c>
      <c r="AO87" s="94">
        <f>求节点(基础状态预期!$C$152:$C$190,基础状态预期!H$152:H$190,战法实力!$V87)</f>
        <v>8</v>
      </c>
      <c r="AQ87" s="94">
        <f>求节点(基础状态预期!$C$197:$C$235,基础状态预期!E$197:E$235,战法实力!$V87)</f>
        <v>5</v>
      </c>
      <c r="AR87" s="94">
        <f>求节点(基础状态预期!$C$197:$C$235,基础状态预期!F$197:F$235,战法实力!$V87)</f>
        <v>16</v>
      </c>
      <c r="AS87" s="94">
        <f>求节点(基础状态预期!$C$197:$C$235,基础状态预期!G$197:G$235,战法实力!$V87)</f>
        <v>24</v>
      </c>
      <c r="AT87" s="94">
        <f>求节点(基础状态预期!$C$197:$C$235,基础状态预期!H$197:H$235,战法实力!$V87)</f>
        <v>8</v>
      </c>
      <c r="AX87" s="94">
        <v>83</v>
      </c>
      <c r="AY87" s="94">
        <f>求节点(基础状态预期!$C$17:$C$55,基础状态预期!M$17:M$55,战法实力!$V87)</f>
        <v>35</v>
      </c>
      <c r="AZ87" s="94">
        <f>求节点(基础状态预期!$C$17:$C$55,基础状态预期!N$17:N$55,战法实力!$V87)</f>
        <v>32.647593243740687</v>
      </c>
      <c r="BA87" s="94">
        <f>求节点(基础状态预期!$C$17:$C$55,基础状态预期!O$17:O$55,战法实力!$V87)</f>
        <v>26.023023054328991</v>
      </c>
      <c r="BB87" s="94">
        <f>求节点(基础状态预期!$C$17:$C$55,基础状态预期!P$17:P$55,战法实力!$V87)</f>
        <v>17.317976247980823</v>
      </c>
      <c r="BD87" s="94">
        <v>83</v>
      </c>
      <c r="BE87" s="94">
        <f>求节点(基础状态预期!$C$62:$C$100,基础状态预期!M$62:M$100,战法实力!$V87)</f>
        <v>35</v>
      </c>
      <c r="BF87" s="94">
        <f>求节点(基础状态预期!$C$62:$C$100,基础状态预期!N$62:N$100,战法实力!$V87)</f>
        <v>34.409720648555741</v>
      </c>
      <c r="BG87" s="94">
        <f>求节点(基础状态预期!$C$62:$C$100,基础状态预期!O$62:O$100,战法实力!$V87)</f>
        <v>27.38706121021449</v>
      </c>
      <c r="BH87" s="94">
        <f>求节点(基础状态预期!$C$62:$C$100,基础状态预期!P$62:P$100,战法实力!$V87)</f>
        <v>19.085625651125614</v>
      </c>
      <c r="BJ87" s="94">
        <v>83</v>
      </c>
      <c r="BK87" s="94">
        <f>求节点(基础状态预期!$C$107:$C$145,基础状态预期!M$107:M$145,战法实力!$V87)</f>
        <v>35</v>
      </c>
      <c r="BL87" s="94">
        <f>求节点(基础状态预期!$C$107:$C$145,基础状态预期!N$107:N$145,战法实力!$V87)</f>
        <v>35</v>
      </c>
      <c r="BM87" s="94">
        <f>求节点(基础状态预期!$C$107:$C$145,基础状态预期!O$107:O$145,战法实力!$V87)</f>
        <v>30.058437337756601</v>
      </c>
      <c r="BN87" s="94">
        <f>求节点(基础状态预期!$C$107:$C$145,基础状态预期!P$107:P$145,战法实力!$V87)</f>
        <v>21.335606212912008</v>
      </c>
      <c r="BP87" s="94">
        <v>83</v>
      </c>
      <c r="BQ87" s="94">
        <f>求节点(基础状态预期!$C$152:$C$190,基础状态预期!M$152:M$190,战法实力!$V87)</f>
        <v>35</v>
      </c>
      <c r="BR87" s="94">
        <f>求节点(基础状态预期!$C$152:$C$190,基础状态预期!N$152:N$190,战法实力!$V87)</f>
        <v>35</v>
      </c>
      <c r="BS87" s="94">
        <f>求节点(基础状态预期!$C$152:$C$190,基础状态预期!O$152:O$190,战法实力!$V87)</f>
        <v>34.764914412595971</v>
      </c>
      <c r="BT87" s="94">
        <f>求节点(基础状态预期!$C$152:$C$190,基础状态预期!P$152:P$190,战法实力!$V87)</f>
        <v>26.450512270325728</v>
      </c>
      <c r="BV87" s="94">
        <v>83</v>
      </c>
      <c r="BW87" s="94">
        <f>求节点(基础状态预期!$C$197:$C$235,基础状态预期!M$197:M$235,战法实力!$V87)</f>
        <v>35</v>
      </c>
      <c r="BX87" s="94">
        <f>求节点(基础状态预期!$C$197:$C$235,基础状态预期!N$197:N$235,战法实力!$V87)</f>
        <v>35</v>
      </c>
      <c r="BY87" s="94">
        <f>求节点(基础状态预期!$C$197:$C$235,基础状态预期!O$197:O$235,战法实力!$V87)</f>
        <v>35</v>
      </c>
      <c r="BZ87" s="94">
        <f>求节点(基础状态预期!$C$197:$C$235,基础状态预期!P$197:P$235,战法实力!$V87)</f>
        <v>28.719995846191004</v>
      </c>
      <c r="CD87" s="94">
        <v>83</v>
      </c>
      <c r="CE87" s="94">
        <f>求节点($E$5:$E$39,F$5:F$39,AY87)*W87</f>
        <v>175000</v>
      </c>
      <c r="CF87" s="94">
        <f>求节点($E$5:$E$39,G$5:G$39,AZ87)*X87</f>
        <v>1044722.983799702</v>
      </c>
      <c r="CG87" s="94">
        <f>求节点($E$5:$E$39,H$5:H$39,BA87)*Y87</f>
        <v>4996420.426431166</v>
      </c>
      <c r="CH87" s="94">
        <f>求节点($E$5:$E$39,I$5:I$39,BB87)*Z87</f>
        <v>3463595.2495961646</v>
      </c>
      <c r="CI87" s="94">
        <f t="shared" si="15"/>
        <v>9679738.6598270312</v>
      </c>
      <c r="CK87" s="94">
        <f>求节点($E$5:$E$39,F$5:F$39,BE87)*AB87</f>
        <v>175000</v>
      </c>
      <c r="CL87" s="94">
        <f>求节点($E$5:$E$39,G$5:G$39,BF87)*AC87</f>
        <v>1101111.0607537837</v>
      </c>
      <c r="CM87" s="94">
        <f>求节点($E$5:$E$39,H$5:H$39,BG87)*AD87</f>
        <v>5258315.7523611821</v>
      </c>
      <c r="CN87" s="94">
        <f>求节点($E$5:$E$39,I$5:I$39,BH87)*AE87</f>
        <v>3817125.1302251229</v>
      </c>
      <c r="CO87" s="94">
        <f t="shared" si="16"/>
        <v>10351551.943340089</v>
      </c>
      <c r="CQ87" s="94">
        <f>求节点($E$5:$E$39,F$5:F$39,BK87)*AG87</f>
        <v>175000</v>
      </c>
      <c r="CR87" s="94">
        <f>求节点($E$5:$E$39,G$5:G$39,BL87)*AH87</f>
        <v>1120000</v>
      </c>
      <c r="CS87" s="94">
        <f>求节点($E$5:$E$39,H$5:H$39,BM87)*AI87</f>
        <v>5771219.9688492678</v>
      </c>
      <c r="CT87" s="94">
        <f>求节点($E$5:$E$39,I$5:I$39,BN87)*AJ87</f>
        <v>4267121.2425824013</v>
      </c>
      <c r="CU87" s="94">
        <f t="shared" si="17"/>
        <v>11333341.211431669</v>
      </c>
      <c r="CW87" s="94">
        <f>求节点($E$5:$E$39,F$5:F$39,BQ87)*AL87</f>
        <v>175000</v>
      </c>
      <c r="CX87" s="94">
        <f>求节点($E$5:$E$39,G$5:G$39,BR87)*AM87</f>
        <v>1120000</v>
      </c>
      <c r="CY87" s="94">
        <f>求节点($E$5:$E$39,H$5:H$39,BS87)*AN87</f>
        <v>6674863.5672184266</v>
      </c>
      <c r="CZ87" s="94">
        <f>求节点($E$5:$E$39,I$5:I$39,BT87)*AO87</f>
        <v>5290102.4540651459</v>
      </c>
      <c r="DA87" s="94">
        <f t="shared" si="18"/>
        <v>13259966.021283573</v>
      </c>
      <c r="DC87" s="94">
        <f>求节点($E$5:$E$39,F$5:F$39,BW87)*AQ87</f>
        <v>175000</v>
      </c>
      <c r="DD87" s="94">
        <f>求节点($E$5:$E$39,G$5:G$39,BX87)*AR87</f>
        <v>1120000</v>
      </c>
      <c r="DE87" s="94">
        <f>求节点($E$5:$E$39,H$5:H$39,BY87)*AS87</f>
        <v>6720000</v>
      </c>
      <c r="DF87" s="94">
        <f>求节点($E$5:$E$39,I$5:I$39,BZ87)*AT87</f>
        <v>5743999.1692382004</v>
      </c>
      <c r="DG87" s="94">
        <f t="shared" si="19"/>
        <v>13758999.1692382</v>
      </c>
    </row>
    <row r="88" spans="12:111" x14ac:dyDescent="0.15">
      <c r="L88" s="94">
        <v>84</v>
      </c>
      <c r="M88" s="94">
        <f t="shared" si="10"/>
        <v>9919236.6247845683</v>
      </c>
      <c r="N88" s="94">
        <f t="shared" si="11"/>
        <v>10635226.971010879</v>
      </c>
      <c r="O88" s="94">
        <f t="shared" si="12"/>
        <v>11533296.479881315</v>
      </c>
      <c r="P88" s="94">
        <f t="shared" si="13"/>
        <v>13434100.540478989</v>
      </c>
      <c r="Q88" s="94">
        <f t="shared" si="14"/>
        <v>13911151.815530937</v>
      </c>
      <c r="V88" s="94">
        <v>84</v>
      </c>
      <c r="W88" s="94">
        <f>求节点(基础状态预期!$C$17:$C$55,基础状态预期!E$17:E$55,战法实力!$V88)</f>
        <v>5</v>
      </c>
      <c r="X88" s="94">
        <f>求节点(基础状态预期!$C$17:$C$55,基础状态预期!F$17:F$55,战法实力!$V88)</f>
        <v>16</v>
      </c>
      <c r="Y88" s="94">
        <f>求节点(基础状态预期!$C$17:$C$55,基础状态预期!G$17:G$55,战法实力!$V88)</f>
        <v>24</v>
      </c>
      <c r="Z88" s="94">
        <f>求节点(基础状态预期!$C$17:$C$55,基础状态预期!H$17:H$55,战法实力!$V88)</f>
        <v>8</v>
      </c>
      <c r="AB88" s="94">
        <f>求节点(基础状态预期!$C$62:$C$100,基础状态预期!E$62:E$100,战法实力!$V88)</f>
        <v>5</v>
      </c>
      <c r="AC88" s="94">
        <f>求节点(基础状态预期!$C$62:$C$100,基础状态预期!F$62:F$100,战法实力!$V88)</f>
        <v>16</v>
      </c>
      <c r="AD88" s="94">
        <f>求节点(基础状态预期!$C$62:$C$100,基础状态预期!G$62:G$100,战法实力!$V88)</f>
        <v>24</v>
      </c>
      <c r="AE88" s="94">
        <f>求节点(基础状态预期!$C$62:$C$100,基础状态预期!H$62:H$100,战法实力!$V88)</f>
        <v>8</v>
      </c>
      <c r="AG88" s="94">
        <f>求节点(基础状态预期!$C$107:$C$145,基础状态预期!E$107:E$145,战法实力!$V88)</f>
        <v>5</v>
      </c>
      <c r="AH88" s="94">
        <f>求节点(基础状态预期!$C$107:$C$145,基础状态预期!F$107:F$145,战法实力!$V88)</f>
        <v>16</v>
      </c>
      <c r="AI88" s="94">
        <f>求节点(基础状态预期!$C$107:$C$145,基础状态预期!G$107:G$145,战法实力!$V88)</f>
        <v>24</v>
      </c>
      <c r="AJ88" s="94">
        <f>求节点(基础状态预期!$C$107:$C$145,基础状态预期!H$107:H$145,战法实力!$V88)</f>
        <v>8</v>
      </c>
      <c r="AL88" s="94">
        <f>求节点(基础状态预期!$C$152:$C$190,基础状态预期!E$152:E$190,战法实力!$V88)</f>
        <v>5</v>
      </c>
      <c r="AM88" s="94">
        <f>求节点(基础状态预期!$C$152:$C$190,基础状态预期!F$152:F$190,战法实力!$V88)</f>
        <v>16</v>
      </c>
      <c r="AN88" s="94">
        <f>求节点(基础状态预期!$C$152:$C$190,基础状态预期!G$152:G$190,战法实力!$V88)</f>
        <v>24</v>
      </c>
      <c r="AO88" s="94">
        <f>求节点(基础状态预期!$C$152:$C$190,基础状态预期!H$152:H$190,战法实力!$V88)</f>
        <v>8</v>
      </c>
      <c r="AQ88" s="94">
        <f>求节点(基础状态预期!$C$197:$C$235,基础状态预期!E$197:E$235,战法实力!$V88)</f>
        <v>5</v>
      </c>
      <c r="AR88" s="94">
        <f>求节点(基础状态预期!$C$197:$C$235,基础状态预期!F$197:F$235,战法实力!$V88)</f>
        <v>16</v>
      </c>
      <c r="AS88" s="94">
        <f>求节点(基础状态预期!$C$197:$C$235,基础状态预期!G$197:G$235,战法实力!$V88)</f>
        <v>24</v>
      </c>
      <c r="AT88" s="94">
        <f>求节点(基础状态预期!$C$197:$C$235,基础状态预期!H$197:H$235,战法实力!$V88)</f>
        <v>8</v>
      </c>
      <c r="AX88" s="94">
        <v>84</v>
      </c>
      <c r="AY88" s="94">
        <f>求节点(基础状态预期!$C$17:$C$55,基础状态预期!M$17:M$55,战法实力!$V88)</f>
        <v>35</v>
      </c>
      <c r="AZ88" s="94">
        <f>求节点(基础状态预期!$C$17:$C$55,基础状态预期!N$17:N$55,战法实力!$V88)</f>
        <v>33.182842322556176</v>
      </c>
      <c r="BA88" s="94">
        <f>求节点(基础状态预期!$C$17:$C$55,基础状态预期!O$17:O$55,战法实力!$V88)</f>
        <v>26.36558246477091</v>
      </c>
      <c r="BB88" s="94">
        <f>求节点(基础状态预期!$C$17:$C$55,基础状态预期!P$17:P$55,战法实力!$V88)</f>
        <v>18.100969186133778</v>
      </c>
      <c r="BD88" s="94">
        <v>84</v>
      </c>
      <c r="BE88" s="94">
        <f>求节点(基础状态预期!$C$62:$C$100,基础状态预期!M$62:M$100,战法实力!$V88)</f>
        <v>35</v>
      </c>
      <c r="BF88" s="94">
        <f>求节点(基础状态预期!$C$62:$C$100,基础状态预期!N$62:N$100,战法实力!$V88)</f>
        <v>34.992038372587139</v>
      </c>
      <c r="BG88" s="94">
        <f>求节点(基础状态预期!$C$62:$C$100,基础状态预期!O$62:O$100,战法实力!$V88)</f>
        <v>27.814121224607049</v>
      </c>
      <c r="BH88" s="94">
        <f>求节点(基础状态预期!$C$62:$C$100,基础状态预期!P$62:P$100,战法实力!$V88)</f>
        <v>20.000852339817691</v>
      </c>
      <c r="BJ88" s="94">
        <v>84</v>
      </c>
      <c r="BK88" s="94">
        <f>求节点(基础状态预期!$C$107:$C$145,基础状态预期!M$107:M$145,战法实力!$V88)</f>
        <v>35</v>
      </c>
      <c r="BL88" s="94">
        <f>求节点(基础状态预期!$C$107:$C$145,基础状态预期!N$107:N$145,战法实力!$V88)</f>
        <v>35</v>
      </c>
      <c r="BM88" s="94">
        <f>求节点(基础状态预期!$C$107:$C$145,基础状态预期!O$107:O$145,战法实力!$V88)</f>
        <v>30.406803391825218</v>
      </c>
      <c r="BN88" s="94">
        <f>求节点(基础状态预期!$C$107:$C$145,基础状态预期!P$107:P$145,战法实力!$V88)</f>
        <v>22.000951143254362</v>
      </c>
      <c r="BP88" s="94">
        <v>84</v>
      </c>
      <c r="BQ88" s="94">
        <f>求节点(基础状态预期!$C$152:$C$190,基础状态预期!M$152:M$190,战法实力!$V88)</f>
        <v>35</v>
      </c>
      <c r="BR88" s="94">
        <f>求节点(基础状态预期!$C$152:$C$190,基础状态预期!N$152:N$190,战法实力!$V88)</f>
        <v>35</v>
      </c>
      <c r="BS88" s="94">
        <f>求节点(基础状态预期!$C$152:$C$190,基础状态预期!O$152:O$190,战法实力!$V88)</f>
        <v>35</v>
      </c>
      <c r="BT88" s="94">
        <f>求节点(基础状态预期!$C$152:$C$190,基础状态预期!P$152:P$190,战法实力!$V88)</f>
        <v>27.095502702394942</v>
      </c>
      <c r="BV88" s="94">
        <v>84</v>
      </c>
      <c r="BW88" s="94">
        <f>求节点(基础状态预期!$C$197:$C$235,基础状态预期!M$197:M$235,战法实力!$V88)</f>
        <v>35</v>
      </c>
      <c r="BX88" s="94">
        <f>求节点(基础状态预期!$C$197:$C$235,基础状态预期!N$197:N$235,战法实力!$V88)</f>
        <v>35</v>
      </c>
      <c r="BY88" s="94">
        <f>求节点(基础状态预期!$C$197:$C$235,基础状态预期!O$197:O$235,战法实力!$V88)</f>
        <v>35</v>
      </c>
      <c r="BZ88" s="94">
        <f>求节点(基础状态预期!$C$197:$C$235,基础状态预期!P$197:P$235,战法实力!$V88)</f>
        <v>29.480759077654689</v>
      </c>
      <c r="CD88" s="94">
        <v>84</v>
      </c>
      <c r="CE88" s="94">
        <f>求节点($E$5:$E$39,F$5:F$39,AY88)*W88</f>
        <v>175000</v>
      </c>
      <c r="CF88" s="94">
        <f>求节点($E$5:$E$39,G$5:G$39,AZ88)*X88</f>
        <v>1061850.9543217977</v>
      </c>
      <c r="CG88" s="94">
        <f>求节点($E$5:$E$39,H$5:H$39,BA88)*Y88</f>
        <v>5062191.8332360145</v>
      </c>
      <c r="CH88" s="94">
        <f>求节点($E$5:$E$39,I$5:I$39,BB88)*Z88</f>
        <v>3620193.8372267555</v>
      </c>
      <c r="CI88" s="94">
        <f t="shared" si="15"/>
        <v>9919236.6247845683</v>
      </c>
      <c r="CK88" s="94">
        <f>求节点($E$5:$E$39,F$5:F$39,BE88)*AB88</f>
        <v>175000</v>
      </c>
      <c r="CL88" s="94">
        <f>求节点($E$5:$E$39,G$5:G$39,BF88)*AC88</f>
        <v>1119745.2279227884</v>
      </c>
      <c r="CM88" s="94">
        <f>求节点($E$5:$E$39,H$5:H$39,BG88)*AD88</f>
        <v>5340311.2751245536</v>
      </c>
      <c r="CN88" s="94">
        <f>求节点($E$5:$E$39,I$5:I$39,BH88)*AE88</f>
        <v>4000170.4679635381</v>
      </c>
      <c r="CO88" s="94">
        <f t="shared" si="16"/>
        <v>10635226.971010879</v>
      </c>
      <c r="CQ88" s="94">
        <f>求节点($E$5:$E$39,F$5:F$39,BK88)*AG88</f>
        <v>175000</v>
      </c>
      <c r="CR88" s="94">
        <f>求节点($E$5:$E$39,G$5:G$39,BL88)*AH88</f>
        <v>1120000</v>
      </c>
      <c r="CS88" s="94">
        <f>求节点($E$5:$E$39,H$5:H$39,BM88)*AI88</f>
        <v>5838106.251230442</v>
      </c>
      <c r="CT88" s="94">
        <f>求节点($E$5:$E$39,I$5:I$39,BN88)*AJ88</f>
        <v>4400190.2286508726</v>
      </c>
      <c r="CU88" s="94">
        <f t="shared" si="17"/>
        <v>11533296.479881315</v>
      </c>
      <c r="CW88" s="94">
        <f>求节点($E$5:$E$39,F$5:F$39,BQ88)*AL88</f>
        <v>175000</v>
      </c>
      <c r="CX88" s="94">
        <f>求节点($E$5:$E$39,G$5:G$39,BR88)*AM88</f>
        <v>1120000</v>
      </c>
      <c r="CY88" s="94">
        <f>求节点($E$5:$E$39,H$5:H$39,BS88)*AN88</f>
        <v>6720000</v>
      </c>
      <c r="CZ88" s="94">
        <f>求节点($E$5:$E$39,I$5:I$39,BT88)*AO88</f>
        <v>5419100.5404789886</v>
      </c>
      <c r="DA88" s="94">
        <f t="shared" si="18"/>
        <v>13434100.540478989</v>
      </c>
      <c r="DC88" s="94">
        <f>求节点($E$5:$E$39,F$5:F$39,BW88)*AQ88</f>
        <v>175000</v>
      </c>
      <c r="DD88" s="94">
        <f>求节点($E$5:$E$39,G$5:G$39,BX88)*AR88</f>
        <v>1120000</v>
      </c>
      <c r="DE88" s="94">
        <f>求节点($E$5:$E$39,H$5:H$39,BY88)*AS88</f>
        <v>6720000</v>
      </c>
      <c r="DF88" s="94">
        <f>求节点($E$5:$E$39,I$5:I$39,BZ88)*AT88</f>
        <v>5896151.8155309381</v>
      </c>
      <c r="DG88" s="94">
        <f t="shared" si="19"/>
        <v>13911151.815530937</v>
      </c>
    </row>
    <row r="89" spans="12:111" x14ac:dyDescent="0.15">
      <c r="L89" s="94">
        <v>85</v>
      </c>
      <c r="M89" s="94">
        <f t="shared" si="10"/>
        <v>10161129.105512111</v>
      </c>
      <c r="N89" s="94">
        <f t="shared" si="11"/>
        <v>10838560.696208216</v>
      </c>
      <c r="O89" s="94">
        <f t="shared" si="12"/>
        <v>11751004.592622228</v>
      </c>
      <c r="P89" s="94">
        <f t="shared" si="13"/>
        <v>13582204.20471321</v>
      </c>
      <c r="Q89" s="94">
        <f t="shared" si="14"/>
        <v>14030032.283181025</v>
      </c>
      <c r="V89" s="94">
        <v>85</v>
      </c>
      <c r="W89" s="94">
        <f>求节点(基础状态预期!$C$17:$C$55,基础状态预期!E$17:E$55,战法实力!$V89)</f>
        <v>5</v>
      </c>
      <c r="X89" s="94">
        <f>求节点(基础状态预期!$C$17:$C$55,基础状态预期!F$17:F$55,战法实力!$V89)</f>
        <v>16</v>
      </c>
      <c r="Y89" s="94">
        <f>求节点(基础状态预期!$C$17:$C$55,基础状态预期!G$17:G$55,战法实力!$V89)</f>
        <v>24</v>
      </c>
      <c r="Z89" s="94">
        <f>求节点(基础状态预期!$C$17:$C$55,基础状态预期!H$17:H$55,战法实力!$V89)</f>
        <v>8</v>
      </c>
      <c r="AB89" s="94">
        <f>求节点(基础状态预期!$C$62:$C$100,基础状态预期!E$62:E$100,战法实力!$V89)</f>
        <v>5</v>
      </c>
      <c r="AC89" s="94">
        <f>求节点(基础状态预期!$C$62:$C$100,基础状态预期!F$62:F$100,战法实力!$V89)</f>
        <v>16</v>
      </c>
      <c r="AD89" s="94">
        <f>求节点(基础状态预期!$C$62:$C$100,基础状态预期!G$62:G$100,战法实力!$V89)</f>
        <v>24</v>
      </c>
      <c r="AE89" s="94">
        <f>求节点(基础状态预期!$C$62:$C$100,基础状态预期!H$62:H$100,战法实力!$V89)</f>
        <v>8</v>
      </c>
      <c r="AG89" s="94">
        <f>求节点(基础状态预期!$C$107:$C$145,基础状态预期!E$107:E$145,战法实力!$V89)</f>
        <v>5</v>
      </c>
      <c r="AH89" s="94">
        <f>求节点(基础状态预期!$C$107:$C$145,基础状态预期!F$107:F$145,战法实力!$V89)</f>
        <v>16</v>
      </c>
      <c r="AI89" s="94">
        <f>求节点(基础状态预期!$C$107:$C$145,基础状态预期!G$107:G$145,战法实力!$V89)</f>
        <v>24</v>
      </c>
      <c r="AJ89" s="94">
        <f>求节点(基础状态预期!$C$107:$C$145,基础状态预期!H$107:H$145,战法实力!$V89)</f>
        <v>8</v>
      </c>
      <c r="AL89" s="94">
        <f>求节点(基础状态预期!$C$152:$C$190,基础状态预期!E$152:E$190,战法实力!$V89)</f>
        <v>5</v>
      </c>
      <c r="AM89" s="94">
        <f>求节点(基础状态预期!$C$152:$C$190,基础状态预期!F$152:F$190,战法实力!$V89)</f>
        <v>16</v>
      </c>
      <c r="AN89" s="94">
        <f>求节点(基础状态预期!$C$152:$C$190,基础状态预期!G$152:G$190,战法实力!$V89)</f>
        <v>24</v>
      </c>
      <c r="AO89" s="94">
        <f>求节点(基础状态预期!$C$152:$C$190,基础状态预期!H$152:H$190,战法实力!$V89)</f>
        <v>8</v>
      </c>
      <c r="AQ89" s="94">
        <f>求节点(基础状态预期!$C$197:$C$235,基础状态预期!E$197:E$235,战法实力!$V89)</f>
        <v>5</v>
      </c>
      <c r="AR89" s="94">
        <f>求节点(基础状态预期!$C$197:$C$235,基础状态预期!F$197:F$235,战法实力!$V89)</f>
        <v>16</v>
      </c>
      <c r="AS89" s="94">
        <f>求节点(基础状态预期!$C$197:$C$235,基础状态预期!G$197:G$235,战法实力!$V89)</f>
        <v>24</v>
      </c>
      <c r="AT89" s="94">
        <f>求节点(基础状态预期!$C$197:$C$235,基础状态预期!H$197:H$235,战法实力!$V89)</f>
        <v>8</v>
      </c>
      <c r="AX89" s="94">
        <v>85</v>
      </c>
      <c r="AY89" s="94">
        <f>求节点(基础状态预期!$C$17:$C$55,基础状态预期!M$17:M$55,战法实力!$V89)</f>
        <v>35</v>
      </c>
      <c r="AZ89" s="94">
        <f>求节点(基础状态预期!$C$17:$C$55,基础状态预期!N$17:N$55,战法实力!$V89)</f>
        <v>33.729967135130799</v>
      </c>
      <c r="BA89" s="94">
        <f>求节点(基础状态预期!$C$17:$C$55,基础状态预期!O$17:O$55,战法实力!$V89)</f>
        <v>26.715742344818665</v>
      </c>
      <c r="BB89" s="94">
        <f>求节点(基础状态预期!$C$17:$C$55,基础状态预期!P$17:P$55,战法实力!$V89)</f>
        <v>18.886738134913703</v>
      </c>
      <c r="BD89" s="94">
        <v>85</v>
      </c>
      <c r="BE89" s="94">
        <f>求节点(基础状态预期!$C$62:$C$100,基础状态预期!M$62:M$100,战法实力!$V89)</f>
        <v>35</v>
      </c>
      <c r="BF89" s="94">
        <f>求节点(基础状态预期!$C$62:$C$100,基础状态预期!N$62:N$100,战法实力!$V89)</f>
        <v>34.995581546143619</v>
      </c>
      <c r="BG89" s="94">
        <f>求节点(基础状态预期!$C$62:$C$100,基础状态预期!O$62:O$100,战法实力!$V89)</f>
        <v>28.29096666479909</v>
      </c>
      <c r="BH89" s="94">
        <f>求节点(基础状态预期!$C$62:$C$100,基础状态预期!P$62:P$100,战法实力!$V89)</f>
        <v>20.559182435450975</v>
      </c>
      <c r="BJ89" s="94">
        <v>85</v>
      </c>
      <c r="BK89" s="94">
        <f>求节点(基础状态预期!$C$107:$C$145,基础状态预期!M$107:M$145,战法实力!$V89)</f>
        <v>35</v>
      </c>
      <c r="BL89" s="94">
        <f>求节点(基础状态预期!$C$107:$C$145,基础状态预期!N$107:N$145,战法实力!$V89)</f>
        <v>35</v>
      </c>
      <c r="BM89" s="94">
        <f>求节点(基础状态预期!$C$107:$C$145,基础状态预期!O$107:O$145,战法实力!$V89)</f>
        <v>30.743946645454024</v>
      </c>
      <c r="BN89" s="94">
        <f>求节点(基础状态预期!$C$107:$C$145,基础状态预期!P$107:P$145,战法实力!$V89)</f>
        <v>22.765834183475281</v>
      </c>
      <c r="BP89" s="94">
        <v>85</v>
      </c>
      <c r="BQ89" s="94">
        <f>求节点(基础状态预期!$C$152:$C$190,基础状态预期!M$152:M$190,战法实力!$V89)</f>
        <v>35</v>
      </c>
      <c r="BR89" s="94">
        <f>求节点(基础状态预期!$C$152:$C$190,基础状态预期!N$152:N$190,战法实力!$V89)</f>
        <v>35</v>
      </c>
      <c r="BS89" s="94">
        <f>求节点(基础状态预期!$C$152:$C$190,基础状态预期!O$152:O$190,战法实力!$V89)</f>
        <v>35</v>
      </c>
      <c r="BT89" s="94">
        <f>求节点(基础状态预期!$C$152:$C$190,基础状态预期!P$152:P$190,战法实力!$V89)</f>
        <v>27.836021023566047</v>
      </c>
      <c r="BV89" s="94">
        <v>85</v>
      </c>
      <c r="BW89" s="94">
        <f>求节点(基础状态预期!$C$197:$C$235,基础状态预期!M$197:M$235,战法实力!$V89)</f>
        <v>35</v>
      </c>
      <c r="BX89" s="94">
        <f>求节点(基础状态预期!$C$197:$C$235,基础状态预期!N$197:N$235,战法实力!$V89)</f>
        <v>35</v>
      </c>
      <c r="BY89" s="94">
        <f>求节点(基础状态预期!$C$197:$C$235,基础状态预期!O$197:O$235,战法实力!$V89)</f>
        <v>35</v>
      </c>
      <c r="BZ89" s="94">
        <f>求节点(基础状态预期!$C$197:$C$235,基础状态预期!P$197:P$235,战法实力!$V89)</f>
        <v>30.075161415905125</v>
      </c>
      <c r="CD89" s="94">
        <v>85</v>
      </c>
      <c r="CE89" s="94">
        <f>求节点($E$5:$E$39,F$5:F$39,AY89)*W89</f>
        <v>175000</v>
      </c>
      <c r="CF89" s="94">
        <f>求节点($E$5:$E$39,G$5:G$39,AZ89)*X89</f>
        <v>1079358.9483241856</v>
      </c>
      <c r="CG89" s="94">
        <f>求节点($E$5:$E$39,H$5:H$39,BA89)*Y89</f>
        <v>5129422.5302051837</v>
      </c>
      <c r="CH89" s="94">
        <f>求节点($E$5:$E$39,I$5:I$39,BB89)*Z89</f>
        <v>3777347.6269827406</v>
      </c>
      <c r="CI89" s="94">
        <f t="shared" si="15"/>
        <v>10161129.105512111</v>
      </c>
      <c r="CK89" s="94">
        <f>求节点($E$5:$E$39,F$5:F$39,BE89)*AB89</f>
        <v>175000</v>
      </c>
      <c r="CL89" s="94">
        <f>求节点($E$5:$E$39,G$5:G$39,BF89)*AC89</f>
        <v>1119858.6094765959</v>
      </c>
      <c r="CM89" s="94">
        <f>求节点($E$5:$E$39,H$5:H$39,BG89)*AD89</f>
        <v>5431865.5996414255</v>
      </c>
      <c r="CN89" s="94">
        <f>求节点($E$5:$E$39,I$5:I$39,BH89)*AE89</f>
        <v>4111836.4870901951</v>
      </c>
      <c r="CO89" s="94">
        <f t="shared" si="16"/>
        <v>10838560.696208216</v>
      </c>
      <c r="CQ89" s="94">
        <f>求节点($E$5:$E$39,F$5:F$39,BK89)*AG89</f>
        <v>175000</v>
      </c>
      <c r="CR89" s="94">
        <f>求节点($E$5:$E$39,G$5:G$39,BL89)*AH89</f>
        <v>1120000</v>
      </c>
      <c r="CS89" s="94">
        <f>求节点($E$5:$E$39,H$5:H$39,BM89)*AI89</f>
        <v>5902837.7559271725</v>
      </c>
      <c r="CT89" s="94">
        <f>求节点($E$5:$E$39,I$5:I$39,BN89)*AJ89</f>
        <v>4553166.8366950564</v>
      </c>
      <c r="CU89" s="94">
        <f t="shared" si="17"/>
        <v>11751004.592622228</v>
      </c>
      <c r="CW89" s="94">
        <f>求节点($E$5:$E$39,F$5:F$39,BQ89)*AL89</f>
        <v>175000</v>
      </c>
      <c r="CX89" s="94">
        <f>求节点($E$5:$E$39,G$5:G$39,BR89)*AM89</f>
        <v>1120000</v>
      </c>
      <c r="CY89" s="94">
        <f>求节点($E$5:$E$39,H$5:H$39,BS89)*AN89</f>
        <v>6720000</v>
      </c>
      <c r="CZ89" s="94">
        <f>求节点($E$5:$E$39,I$5:I$39,BT89)*AO89</f>
        <v>5567204.2047132095</v>
      </c>
      <c r="DA89" s="94">
        <f t="shared" si="18"/>
        <v>13582204.20471321</v>
      </c>
      <c r="DC89" s="94">
        <f>求节点($E$5:$E$39,F$5:F$39,BW89)*AQ89</f>
        <v>175000</v>
      </c>
      <c r="DD89" s="94">
        <f>求节点($E$5:$E$39,G$5:G$39,BX89)*AR89</f>
        <v>1120000</v>
      </c>
      <c r="DE89" s="94">
        <f>求节点($E$5:$E$39,H$5:H$39,BY89)*AS89</f>
        <v>6720000</v>
      </c>
      <c r="DF89" s="94">
        <f>求节点($E$5:$E$39,I$5:I$39,BZ89)*AT89</f>
        <v>6015032.2831810247</v>
      </c>
      <c r="DG89" s="94">
        <f t="shared" si="19"/>
        <v>14030032.283181025</v>
      </c>
    </row>
    <row r="90" spans="12:111" x14ac:dyDescent="0.15">
      <c r="L90" s="94">
        <v>86</v>
      </c>
      <c r="M90" s="94">
        <f t="shared" si="10"/>
        <v>10403386.474162692</v>
      </c>
      <c r="N90" s="94">
        <f t="shared" si="11"/>
        <v>11041894.42140555</v>
      </c>
      <c r="O90" s="94">
        <f t="shared" si="12"/>
        <v>11969525.27493066</v>
      </c>
      <c r="P90" s="94">
        <f t="shared" si="13"/>
        <v>13730307.86894743</v>
      </c>
      <c r="Q90" s="94">
        <f t="shared" si="14"/>
        <v>14148912.750831112</v>
      </c>
      <c r="V90" s="94">
        <v>86</v>
      </c>
      <c r="W90" s="94">
        <f>求节点(基础状态预期!$C$17:$C$55,基础状态预期!E$17:E$55,战法实力!$V90)</f>
        <v>5</v>
      </c>
      <c r="X90" s="94">
        <f>求节点(基础状态预期!$C$17:$C$55,基础状态预期!F$17:F$55,战法实力!$V90)</f>
        <v>16</v>
      </c>
      <c r="Y90" s="94">
        <f>求节点(基础状态预期!$C$17:$C$55,基础状态预期!G$17:G$55,战法实力!$V90)</f>
        <v>24</v>
      </c>
      <c r="Z90" s="94">
        <f>求节点(基础状态预期!$C$17:$C$55,基础状态预期!H$17:H$55,战法实力!$V90)</f>
        <v>8</v>
      </c>
      <c r="AB90" s="94">
        <f>求节点(基础状态预期!$C$62:$C$100,基础状态预期!E$62:E$100,战法实力!$V90)</f>
        <v>5</v>
      </c>
      <c r="AC90" s="94">
        <f>求节点(基础状态预期!$C$62:$C$100,基础状态预期!F$62:F$100,战法实力!$V90)</f>
        <v>16</v>
      </c>
      <c r="AD90" s="94">
        <f>求节点(基础状态预期!$C$62:$C$100,基础状态预期!G$62:G$100,战法实力!$V90)</f>
        <v>24</v>
      </c>
      <c r="AE90" s="94">
        <f>求节点(基础状态预期!$C$62:$C$100,基础状态预期!H$62:H$100,战法实力!$V90)</f>
        <v>8</v>
      </c>
      <c r="AG90" s="94">
        <f>求节点(基础状态预期!$C$107:$C$145,基础状态预期!E$107:E$145,战法实力!$V90)</f>
        <v>5</v>
      </c>
      <c r="AH90" s="94">
        <f>求节点(基础状态预期!$C$107:$C$145,基础状态预期!F$107:F$145,战法实力!$V90)</f>
        <v>16</v>
      </c>
      <c r="AI90" s="94">
        <f>求节点(基础状态预期!$C$107:$C$145,基础状态预期!G$107:G$145,战法实力!$V90)</f>
        <v>24</v>
      </c>
      <c r="AJ90" s="94">
        <f>求节点(基础状态预期!$C$107:$C$145,基础状态预期!H$107:H$145,战法实力!$V90)</f>
        <v>8</v>
      </c>
      <c r="AL90" s="94">
        <f>求节点(基础状态预期!$C$152:$C$190,基础状态预期!E$152:E$190,战法实力!$V90)</f>
        <v>5</v>
      </c>
      <c r="AM90" s="94">
        <f>求节点(基础状态预期!$C$152:$C$190,基础状态预期!F$152:F$190,战法实力!$V90)</f>
        <v>16</v>
      </c>
      <c r="AN90" s="94">
        <f>求节点(基础状态预期!$C$152:$C$190,基础状态预期!G$152:G$190,战法实力!$V90)</f>
        <v>24</v>
      </c>
      <c r="AO90" s="94">
        <f>求节点(基础状态预期!$C$152:$C$190,基础状态预期!H$152:H$190,战法实力!$V90)</f>
        <v>8</v>
      </c>
      <c r="AQ90" s="94">
        <f>求节点(基础状态预期!$C$197:$C$235,基础状态预期!E$197:E$235,战法实力!$V90)</f>
        <v>5</v>
      </c>
      <c r="AR90" s="94">
        <f>求节点(基础状态预期!$C$197:$C$235,基础状态预期!F$197:F$235,战法实力!$V90)</f>
        <v>16</v>
      </c>
      <c r="AS90" s="94">
        <f>求节点(基础状态预期!$C$197:$C$235,基础状态预期!G$197:G$235,战法实力!$V90)</f>
        <v>24</v>
      </c>
      <c r="AT90" s="94">
        <f>求节点(基础状态预期!$C$197:$C$235,基础状态预期!H$197:H$235,战法实力!$V90)</f>
        <v>8</v>
      </c>
      <c r="AX90" s="94">
        <v>86</v>
      </c>
      <c r="AY90" s="94">
        <f>求节点(基础状态预期!$C$17:$C$55,基础状态预期!M$17:M$55,战法实力!$V90)</f>
        <v>35</v>
      </c>
      <c r="AZ90" s="94">
        <f>求节点(基础状态预期!$C$17:$C$55,基础状态预期!N$17:N$55,战法实力!$V90)</f>
        <v>34.278901629596099</v>
      </c>
      <c r="BA90" s="94">
        <f>求节点(基础状态预期!$C$17:$C$55,基础状态预期!O$17:O$55,战法实力!$V90)</f>
        <v>27.067060421276459</v>
      </c>
      <c r="BB90" s="94">
        <f>求节点(基础状态预期!$C$17:$C$55,基础状态预期!P$17:P$55,战法实力!$V90)</f>
        <v>19.672930105652686</v>
      </c>
      <c r="BD90" s="94">
        <v>86</v>
      </c>
      <c r="BE90" s="94">
        <f>求节点(基础状态预期!$C$62:$C$100,基础状态预期!M$62:M$100,战法实力!$V90)</f>
        <v>35</v>
      </c>
      <c r="BF90" s="94">
        <f>求节点(基础状态预期!$C$62:$C$100,基础状态预期!N$62:N$100,战法实力!$V90)</f>
        <v>34.999124719700092</v>
      </c>
      <c r="BG90" s="94">
        <f>求节点(基础状态预期!$C$62:$C$100,基础状态预期!O$62:O$100,战法实力!$V90)</f>
        <v>28.767812104991126</v>
      </c>
      <c r="BH90" s="94">
        <f>求节点(基础状态预期!$C$62:$C$100,基础状态预期!P$62:P$100,战法实力!$V90)</f>
        <v>21.117512531084255</v>
      </c>
      <c r="BJ90" s="94">
        <v>86</v>
      </c>
      <c r="BK90" s="94">
        <f>求节点(基础状态预期!$C$107:$C$145,基础状态预期!M$107:M$145,战法实力!$V90)</f>
        <v>35</v>
      </c>
      <c r="BL90" s="94">
        <f>求节点(基础状态预期!$C$107:$C$145,基础状态预期!N$107:N$145,战法实力!$V90)</f>
        <v>35</v>
      </c>
      <c r="BM90" s="94">
        <f>求节点(基础状态预期!$C$107:$C$145,基础状态预期!O$107:O$145,战法实力!$V90)</f>
        <v>31.080576217672114</v>
      </c>
      <c r="BN90" s="94">
        <f>求节点(基础状态预期!$C$107:$C$145,基础状态预期!P$107:P$145,战法实力!$V90)</f>
        <v>23.535273205688064</v>
      </c>
      <c r="BP90" s="94">
        <v>86</v>
      </c>
      <c r="BQ90" s="94">
        <f>求节点(基础状态预期!$C$152:$C$190,基础状态预期!M$152:M$190,战法实力!$V90)</f>
        <v>35</v>
      </c>
      <c r="BR90" s="94">
        <f>求节点(基础状态预期!$C$152:$C$190,基础状态预期!N$152:N$190,战法实力!$V90)</f>
        <v>35</v>
      </c>
      <c r="BS90" s="94">
        <f>求节点(基础状态预期!$C$152:$C$190,基础状态预期!O$152:O$190,战法实力!$V90)</f>
        <v>35</v>
      </c>
      <c r="BT90" s="94">
        <f>求节点(基础状态预期!$C$152:$C$190,基础状态预期!P$152:P$190,战法实力!$V90)</f>
        <v>28.576539344737149</v>
      </c>
      <c r="BV90" s="94">
        <v>86</v>
      </c>
      <c r="BW90" s="94">
        <f>求节点(基础状态预期!$C$197:$C$235,基础状态预期!M$197:M$235,战法实力!$V90)</f>
        <v>35</v>
      </c>
      <c r="BX90" s="94">
        <f>求节点(基础状态预期!$C$197:$C$235,基础状态预期!N$197:N$235,战法实力!$V90)</f>
        <v>35</v>
      </c>
      <c r="BY90" s="94">
        <f>求节点(基础状态预期!$C$197:$C$235,基础状态预期!O$197:O$235,战法实力!$V90)</f>
        <v>35</v>
      </c>
      <c r="BZ90" s="94">
        <f>求节点(基础状态预期!$C$197:$C$235,基础状态预期!P$197:P$235,战法实力!$V90)</f>
        <v>30.669563754155561</v>
      </c>
      <c r="CD90" s="94">
        <v>86</v>
      </c>
      <c r="CE90" s="94">
        <f>求节点($E$5:$E$39,F$5:F$39,AY90)*W90</f>
        <v>175000</v>
      </c>
      <c r="CF90" s="94">
        <f>求节点($E$5:$E$39,G$5:G$39,AZ90)*X90</f>
        <v>1096924.8521470751</v>
      </c>
      <c r="CG90" s="94">
        <f>求节点($E$5:$E$39,H$5:H$39,BA90)*Y90</f>
        <v>5196875.6008850802</v>
      </c>
      <c r="CH90" s="94">
        <f>求节点($E$5:$E$39,I$5:I$39,BB90)*Z90</f>
        <v>3934586.0211305371</v>
      </c>
      <c r="CI90" s="94">
        <f t="shared" si="15"/>
        <v>10403386.474162692</v>
      </c>
      <c r="CK90" s="94">
        <f>求节点($E$5:$E$39,F$5:F$39,BE90)*AB90</f>
        <v>175000</v>
      </c>
      <c r="CL90" s="94">
        <f>求节点($E$5:$E$39,G$5:G$39,BF90)*AC90</f>
        <v>1119971.9910304029</v>
      </c>
      <c r="CM90" s="94">
        <f>求节点($E$5:$E$39,H$5:H$39,BG90)*AD90</f>
        <v>5523419.9241582965</v>
      </c>
      <c r="CN90" s="94">
        <f>求节点($E$5:$E$39,I$5:I$39,BH90)*AE90</f>
        <v>4223502.5062168511</v>
      </c>
      <c r="CO90" s="94">
        <f t="shared" si="16"/>
        <v>11041894.42140555</v>
      </c>
      <c r="CQ90" s="94">
        <f>求节点($E$5:$E$39,F$5:F$39,BK90)*AG90</f>
        <v>175000</v>
      </c>
      <c r="CR90" s="94">
        <f>求节点($E$5:$E$39,G$5:G$39,BL90)*AH90</f>
        <v>1120000</v>
      </c>
      <c r="CS90" s="94">
        <f>求节点($E$5:$E$39,H$5:H$39,BM90)*AI90</f>
        <v>5967470.6337930458</v>
      </c>
      <c r="CT90" s="94">
        <f>求节点($E$5:$E$39,I$5:I$39,BN90)*AJ90</f>
        <v>4707054.641137613</v>
      </c>
      <c r="CU90" s="94">
        <f t="shared" si="17"/>
        <v>11969525.27493066</v>
      </c>
      <c r="CW90" s="94">
        <f>求节点($E$5:$E$39,F$5:F$39,BQ90)*AL90</f>
        <v>175000</v>
      </c>
      <c r="CX90" s="94">
        <f>求节点($E$5:$E$39,G$5:G$39,BR90)*AM90</f>
        <v>1120000</v>
      </c>
      <c r="CY90" s="94">
        <f>求节点($E$5:$E$39,H$5:H$39,BS90)*AN90</f>
        <v>6720000</v>
      </c>
      <c r="CZ90" s="94">
        <f>求节点($E$5:$E$39,I$5:I$39,BT90)*AO90</f>
        <v>5715307.8689474296</v>
      </c>
      <c r="DA90" s="94">
        <f t="shared" si="18"/>
        <v>13730307.86894743</v>
      </c>
      <c r="DC90" s="94">
        <f>求节点($E$5:$E$39,F$5:F$39,BW90)*AQ90</f>
        <v>175000</v>
      </c>
      <c r="DD90" s="94">
        <f>求节点($E$5:$E$39,G$5:G$39,BX90)*AR90</f>
        <v>1120000</v>
      </c>
      <c r="DE90" s="94">
        <f>求节点($E$5:$E$39,H$5:H$39,BY90)*AS90</f>
        <v>6720000</v>
      </c>
      <c r="DF90" s="94">
        <f>求节点($E$5:$E$39,I$5:I$39,BZ90)*AT90</f>
        <v>6133912.7508311123</v>
      </c>
      <c r="DG90" s="94">
        <f t="shared" si="19"/>
        <v>14148912.750831112</v>
      </c>
    </row>
    <row r="91" spans="12:111" x14ac:dyDescent="0.15">
      <c r="L91" s="94">
        <v>87</v>
      </c>
      <c r="M91" s="94">
        <f t="shared" si="10"/>
        <v>10597278.675664332</v>
      </c>
      <c r="N91" s="94">
        <f t="shared" si="11"/>
        <v>11243950.328511357</v>
      </c>
      <c r="O91" s="94">
        <f t="shared" si="12"/>
        <v>12171553.209801689</v>
      </c>
      <c r="P91" s="94">
        <f t="shared" si="13"/>
        <v>13846103.027733317</v>
      </c>
      <c r="Q91" s="94">
        <f t="shared" si="14"/>
        <v>14254825.567042386</v>
      </c>
      <c r="V91" s="94">
        <v>87</v>
      </c>
      <c r="W91" s="94">
        <f>求节点(基础状态预期!$C$17:$C$55,基础状态预期!E$17:E$55,战法实力!$V91)</f>
        <v>5</v>
      </c>
      <c r="X91" s="94">
        <f>求节点(基础状态预期!$C$17:$C$55,基础状态预期!F$17:F$55,战法实力!$V91)</f>
        <v>16</v>
      </c>
      <c r="Y91" s="94">
        <f>求节点(基础状态预期!$C$17:$C$55,基础状态预期!G$17:G$55,战法实力!$V91)</f>
        <v>24</v>
      </c>
      <c r="Z91" s="94">
        <f>求节点(基础状态预期!$C$17:$C$55,基础状态预期!H$17:H$55,战法实力!$V91)</f>
        <v>8</v>
      </c>
      <c r="AB91" s="94">
        <f>求节点(基础状态预期!$C$62:$C$100,基础状态预期!E$62:E$100,战法实力!$V91)</f>
        <v>5</v>
      </c>
      <c r="AC91" s="94">
        <f>求节点(基础状态预期!$C$62:$C$100,基础状态预期!F$62:F$100,战法实力!$V91)</f>
        <v>16</v>
      </c>
      <c r="AD91" s="94">
        <f>求节点(基础状态预期!$C$62:$C$100,基础状态预期!G$62:G$100,战法实力!$V91)</f>
        <v>24</v>
      </c>
      <c r="AE91" s="94">
        <f>求节点(基础状态预期!$C$62:$C$100,基础状态预期!H$62:H$100,战法实力!$V91)</f>
        <v>8</v>
      </c>
      <c r="AG91" s="94">
        <f>求节点(基础状态预期!$C$107:$C$145,基础状态预期!E$107:E$145,战法实力!$V91)</f>
        <v>5</v>
      </c>
      <c r="AH91" s="94">
        <f>求节点(基础状态预期!$C$107:$C$145,基础状态预期!F$107:F$145,战法实力!$V91)</f>
        <v>16</v>
      </c>
      <c r="AI91" s="94">
        <f>求节点(基础状态预期!$C$107:$C$145,基础状态预期!G$107:G$145,战法实力!$V91)</f>
        <v>24</v>
      </c>
      <c r="AJ91" s="94">
        <f>求节点(基础状态预期!$C$107:$C$145,基础状态预期!H$107:H$145,战法实力!$V91)</f>
        <v>8</v>
      </c>
      <c r="AL91" s="94">
        <f>求节点(基础状态预期!$C$152:$C$190,基础状态预期!E$152:E$190,战法实力!$V91)</f>
        <v>5</v>
      </c>
      <c r="AM91" s="94">
        <f>求节点(基础状态预期!$C$152:$C$190,基础状态预期!F$152:F$190,战法实力!$V91)</f>
        <v>16</v>
      </c>
      <c r="AN91" s="94">
        <f>求节点(基础状态预期!$C$152:$C$190,基础状态预期!G$152:G$190,战法实力!$V91)</f>
        <v>24</v>
      </c>
      <c r="AO91" s="94">
        <f>求节点(基础状态预期!$C$152:$C$190,基础状态预期!H$152:H$190,战法实力!$V91)</f>
        <v>8</v>
      </c>
      <c r="AQ91" s="94">
        <f>求节点(基础状态预期!$C$197:$C$235,基础状态预期!E$197:E$235,战法实力!$V91)</f>
        <v>5</v>
      </c>
      <c r="AR91" s="94">
        <f>求节点(基础状态预期!$C$197:$C$235,基础状态预期!F$197:F$235,战法实力!$V91)</f>
        <v>16</v>
      </c>
      <c r="AS91" s="94">
        <f>求节点(基础状态预期!$C$197:$C$235,基础状态预期!G$197:G$235,战法实力!$V91)</f>
        <v>24</v>
      </c>
      <c r="AT91" s="94">
        <f>求节点(基础状态预期!$C$197:$C$235,基础状态预期!H$197:H$235,战法实力!$V91)</f>
        <v>8</v>
      </c>
      <c r="AX91" s="94">
        <v>87</v>
      </c>
      <c r="AY91" s="94">
        <f>求节点(基础状态预期!$C$17:$C$55,基础状态预期!M$17:M$55,战法实力!$V91)</f>
        <v>35</v>
      </c>
      <c r="AZ91" s="94">
        <f>求节点(基础状态预期!$C$17:$C$55,基础状态预期!N$17:N$55,战法实力!$V91)</f>
        <v>34.600437257412914</v>
      </c>
      <c r="BA91" s="94">
        <f>求节点(基础状态预期!$C$17:$C$55,基础状态预期!O$17:O$55,战法实力!$V91)</f>
        <v>27.418378497734253</v>
      </c>
      <c r="BB91" s="94">
        <f>求节点(基础状态预期!$C$17:$C$55,基础状态预期!P$17:P$55,战法实力!$V91)</f>
        <v>20.25368005931071</v>
      </c>
      <c r="BD91" s="94">
        <v>87</v>
      </c>
      <c r="BE91" s="94">
        <f>求节点(基础状态预期!$C$62:$C$100,基础状态预期!M$62:M$100,战法实力!$V91)</f>
        <v>35</v>
      </c>
      <c r="BF91" s="94">
        <f>求节点(基础状态预期!$C$62:$C$100,基础状态预期!N$62:N$100,战法实力!$V91)</f>
        <v>35</v>
      </c>
      <c r="BG91" s="94">
        <f>求节点(基础状态预期!$C$62:$C$100,基础状态预期!O$62:O$100,战法实力!$V91)</f>
        <v>29.195727588992</v>
      </c>
      <c r="BH91" s="94">
        <f>求节点(基础状态预期!$C$62:$C$100,基础状态预期!P$62:P$100,战法实力!$V91)</f>
        <v>21.716853157124461</v>
      </c>
      <c r="BJ91" s="94">
        <v>87</v>
      </c>
      <c r="BK91" s="94">
        <f>求节点(基础状态预期!$C$107:$C$145,基础状态预期!M$107:M$145,战法实力!$V91)</f>
        <v>35</v>
      </c>
      <c r="BL91" s="94">
        <f>求节点(基础状态预期!$C$107:$C$145,基础状态预期!N$107:N$145,战法实力!$V91)</f>
        <v>35</v>
      </c>
      <c r="BM91" s="94">
        <f>求节点(基础状态预期!$C$107:$C$145,基础状态预期!O$107:O$145,战法实力!$V91)</f>
        <v>31.448003381499866</v>
      </c>
      <c r="BN91" s="94">
        <f>求节点(基础状态预期!$C$107:$C$145,基础状态预期!P$107:P$145,战法实力!$V91)</f>
        <v>24.192682802768569</v>
      </c>
      <c r="BP91" s="94">
        <v>87</v>
      </c>
      <c r="BQ91" s="94">
        <f>求节点(基础状态预期!$C$152:$C$190,基础状态预期!M$152:M$190,战法实力!$V91)</f>
        <v>35</v>
      </c>
      <c r="BR91" s="94">
        <f>求节点(基础状态预期!$C$152:$C$190,基础状态预期!N$152:N$190,战法实力!$V91)</f>
        <v>35</v>
      </c>
      <c r="BS91" s="94">
        <f>求节点(基础状态预期!$C$152:$C$190,基础状态预期!O$152:O$190,战法实力!$V91)</f>
        <v>35</v>
      </c>
      <c r="BT91" s="94">
        <f>求节点(基础状态预期!$C$152:$C$190,基础状态预期!P$152:P$190,战法实力!$V91)</f>
        <v>29.155515138666583</v>
      </c>
      <c r="BV91" s="94">
        <v>87</v>
      </c>
      <c r="BW91" s="94">
        <f>求节点(基础状态预期!$C$197:$C$235,基础状态预期!M$197:M$235,战法实力!$V91)</f>
        <v>35</v>
      </c>
      <c r="BX91" s="94">
        <f>求节点(基础状态预期!$C$197:$C$235,基础状态预期!N$197:N$235,战法实力!$V91)</f>
        <v>35</v>
      </c>
      <c r="BY91" s="94">
        <f>求节点(基础状态预期!$C$197:$C$235,基础状态预期!O$197:O$235,战法实力!$V91)</f>
        <v>35</v>
      </c>
      <c r="BZ91" s="94">
        <f>求节点(基础状态预期!$C$197:$C$235,基础状态预期!P$197:P$235,战法实力!$V91)</f>
        <v>31.199127835211929</v>
      </c>
      <c r="CD91" s="94">
        <v>87</v>
      </c>
      <c r="CE91" s="94">
        <f>求节点($E$5:$E$39,F$5:F$39,AY91)*W91</f>
        <v>175000</v>
      </c>
      <c r="CF91" s="94">
        <f>求节点($E$5:$E$39,G$5:G$39,AZ91)*X91</f>
        <v>1107213.9922372133</v>
      </c>
      <c r="CG91" s="94">
        <f>求节点($E$5:$E$39,H$5:H$39,BA91)*Y91</f>
        <v>5264328.6715649758</v>
      </c>
      <c r="CH91" s="94">
        <f>求节点($E$5:$E$39,I$5:I$39,BB91)*Z91</f>
        <v>4050736.011862142</v>
      </c>
      <c r="CI91" s="94">
        <f t="shared" si="15"/>
        <v>10597278.675664332</v>
      </c>
      <c r="CK91" s="94">
        <f>求节点($E$5:$E$39,F$5:F$39,BE91)*AB91</f>
        <v>175000</v>
      </c>
      <c r="CL91" s="94">
        <f>求节点($E$5:$E$39,G$5:G$39,BF91)*AC91</f>
        <v>1120000</v>
      </c>
      <c r="CM91" s="94">
        <f>求节点($E$5:$E$39,H$5:H$39,BG91)*AD91</f>
        <v>5605579.6970864637</v>
      </c>
      <c r="CN91" s="94">
        <f>求节点($E$5:$E$39,I$5:I$39,BH91)*AE91</f>
        <v>4343370.6314248927</v>
      </c>
      <c r="CO91" s="94">
        <f t="shared" si="16"/>
        <v>11243950.328511357</v>
      </c>
      <c r="CQ91" s="94">
        <f>求节点($E$5:$E$39,F$5:F$39,BK91)*AG91</f>
        <v>175000</v>
      </c>
      <c r="CR91" s="94">
        <f>求节点($E$5:$E$39,G$5:G$39,BL91)*AH91</f>
        <v>1120000</v>
      </c>
      <c r="CS91" s="94">
        <f>求节点($E$5:$E$39,H$5:H$39,BM91)*AI91</f>
        <v>6038016.6492479742</v>
      </c>
      <c r="CT91" s="94">
        <f>求节点($E$5:$E$39,I$5:I$39,BN91)*AJ91</f>
        <v>4838536.5605537137</v>
      </c>
      <c r="CU91" s="94">
        <f t="shared" si="17"/>
        <v>12171553.209801689</v>
      </c>
      <c r="CW91" s="94">
        <f>求节点($E$5:$E$39,F$5:F$39,BQ91)*AL91</f>
        <v>175000</v>
      </c>
      <c r="CX91" s="94">
        <f>求节点($E$5:$E$39,G$5:G$39,BR91)*AM91</f>
        <v>1120000</v>
      </c>
      <c r="CY91" s="94">
        <f>求节点($E$5:$E$39,H$5:H$39,BS91)*AN91</f>
        <v>6720000</v>
      </c>
      <c r="CZ91" s="94">
        <f>求节点($E$5:$E$39,I$5:I$39,BT91)*AO91</f>
        <v>5831103.0277333166</v>
      </c>
      <c r="DA91" s="94">
        <f t="shared" si="18"/>
        <v>13846103.027733317</v>
      </c>
      <c r="DC91" s="94">
        <f>求节点($E$5:$E$39,F$5:F$39,BW91)*AQ91</f>
        <v>175000</v>
      </c>
      <c r="DD91" s="94">
        <f>求节点($E$5:$E$39,G$5:G$39,BX91)*AR91</f>
        <v>1120000</v>
      </c>
      <c r="DE91" s="94">
        <f>求节点($E$5:$E$39,H$5:H$39,BY91)*AS91</f>
        <v>6720000</v>
      </c>
      <c r="DF91" s="94">
        <f>求节点($E$5:$E$39,I$5:I$39,BZ91)*AT91</f>
        <v>6239825.5670423862</v>
      </c>
      <c r="DG91" s="94">
        <f t="shared" si="19"/>
        <v>14254825.567042386</v>
      </c>
    </row>
    <row r="92" spans="12:111" x14ac:dyDescent="0.15">
      <c r="L92" s="94">
        <v>88</v>
      </c>
      <c r="M92" s="94">
        <f t="shared" si="10"/>
        <v>10748973.346896844</v>
      </c>
      <c r="N92" s="94">
        <f t="shared" si="11"/>
        <v>11445587.010072954</v>
      </c>
      <c r="O92" s="94">
        <f t="shared" si="12"/>
        <v>12363251.827813879</v>
      </c>
      <c r="P92" s="94">
        <f t="shared" si="13"/>
        <v>13960343.184169967</v>
      </c>
      <c r="Q92" s="94">
        <f t="shared" si="14"/>
        <v>14358363.681408174</v>
      </c>
      <c r="V92" s="94">
        <v>88</v>
      </c>
      <c r="W92" s="94">
        <f>求节点(基础状态预期!$C$17:$C$55,基础状态预期!E$17:E$55,战法实力!$V92)</f>
        <v>5</v>
      </c>
      <c r="X92" s="94">
        <f>求节点(基础状态预期!$C$17:$C$55,基础状态预期!F$17:F$55,战法实力!$V92)</f>
        <v>16</v>
      </c>
      <c r="Y92" s="94">
        <f>求节点(基础状态预期!$C$17:$C$55,基础状态预期!G$17:G$55,战法实力!$V92)</f>
        <v>24</v>
      </c>
      <c r="Z92" s="94">
        <f>求节点(基础状态预期!$C$17:$C$55,基础状态预期!H$17:H$55,战法实力!$V92)</f>
        <v>8</v>
      </c>
      <c r="AB92" s="94">
        <f>求节点(基础状态预期!$C$62:$C$100,基础状态预期!E$62:E$100,战法实力!$V92)</f>
        <v>5</v>
      </c>
      <c r="AC92" s="94">
        <f>求节点(基础状态预期!$C$62:$C$100,基础状态预期!F$62:F$100,战法实力!$V92)</f>
        <v>16</v>
      </c>
      <c r="AD92" s="94">
        <f>求节点(基础状态预期!$C$62:$C$100,基础状态预期!G$62:G$100,战法实力!$V92)</f>
        <v>24</v>
      </c>
      <c r="AE92" s="94">
        <f>求节点(基础状态预期!$C$62:$C$100,基础状态预期!H$62:H$100,战法实力!$V92)</f>
        <v>8</v>
      </c>
      <c r="AG92" s="94">
        <f>求节点(基础状态预期!$C$107:$C$145,基础状态预期!E$107:E$145,战法实力!$V92)</f>
        <v>5</v>
      </c>
      <c r="AH92" s="94">
        <f>求节点(基础状态预期!$C$107:$C$145,基础状态预期!F$107:F$145,战法实力!$V92)</f>
        <v>16</v>
      </c>
      <c r="AI92" s="94">
        <f>求节点(基础状态预期!$C$107:$C$145,基础状态预期!G$107:G$145,战法实力!$V92)</f>
        <v>24</v>
      </c>
      <c r="AJ92" s="94">
        <f>求节点(基础状态预期!$C$107:$C$145,基础状态预期!H$107:H$145,战法实力!$V92)</f>
        <v>8</v>
      </c>
      <c r="AL92" s="94">
        <f>求节点(基础状态预期!$C$152:$C$190,基础状态预期!E$152:E$190,战法实力!$V92)</f>
        <v>5</v>
      </c>
      <c r="AM92" s="94">
        <f>求节点(基础状态预期!$C$152:$C$190,基础状态预期!F$152:F$190,战法实力!$V92)</f>
        <v>16</v>
      </c>
      <c r="AN92" s="94">
        <f>求节点(基础状态预期!$C$152:$C$190,基础状态预期!G$152:G$190,战法实力!$V92)</f>
        <v>24</v>
      </c>
      <c r="AO92" s="94">
        <f>求节点(基础状态预期!$C$152:$C$190,基础状态预期!H$152:H$190,战法实力!$V92)</f>
        <v>8</v>
      </c>
      <c r="AQ92" s="94">
        <f>求节点(基础状态预期!$C$197:$C$235,基础状态预期!E$197:E$235,战法实力!$V92)</f>
        <v>5</v>
      </c>
      <c r="AR92" s="94">
        <f>求节点(基础状态预期!$C$197:$C$235,基础状态预期!F$197:F$235,战法实力!$V92)</f>
        <v>16</v>
      </c>
      <c r="AS92" s="94">
        <f>求节点(基础状态预期!$C$197:$C$235,基础状态预期!G$197:G$235,战法实力!$V92)</f>
        <v>24</v>
      </c>
      <c r="AT92" s="94">
        <f>求节点(基础状态预期!$C$197:$C$235,基础状态预期!H$197:H$235,战法实力!$V92)</f>
        <v>8</v>
      </c>
      <c r="AX92" s="94">
        <v>88</v>
      </c>
      <c r="AY92" s="94">
        <f>求节点(基础状态预期!$C$17:$C$55,基础状态预期!M$17:M$55,战法实力!$V92)</f>
        <v>35</v>
      </c>
      <c r="AZ92" s="94">
        <f>求节点(基础状态预期!$C$17:$C$55,基础状态预期!N$17:N$55,战法实力!$V92)</f>
        <v>34.723572442840798</v>
      </c>
      <c r="BA92" s="94">
        <f>求节点(基础状态预期!$C$17:$C$55,基础状态预期!O$17:O$55,战法实力!$V92)</f>
        <v>27.769696574192047</v>
      </c>
      <c r="BB92" s="94">
        <f>求节点(基础状态预期!$C$17:$C$55,基础状态预期!P$17:P$55,战法实力!$V92)</f>
        <v>20.65518643240533</v>
      </c>
      <c r="BD92" s="94">
        <v>88</v>
      </c>
      <c r="BE92" s="94">
        <f>求节点(基础状态预期!$C$62:$C$100,基础状态预期!M$62:M$100,战法实力!$V92)</f>
        <v>35</v>
      </c>
      <c r="BF92" s="94">
        <f>求节点(基础状态预期!$C$62:$C$100,基础状态预期!N$62:N$100,战法实力!$V92)</f>
        <v>35</v>
      </c>
      <c r="BG92" s="94">
        <f>求节点(基础状态预期!$C$62:$C$100,基础状态预期!O$62:O$100,战法实力!$V92)</f>
        <v>29.60759017184181</v>
      </c>
      <c r="BH92" s="94">
        <f>求节点(基础状态预期!$C$62:$C$100,基础状态预期!P$62:P$100,战法实力!$V92)</f>
        <v>22.329648485396628</v>
      </c>
      <c r="BJ92" s="94">
        <v>88</v>
      </c>
      <c r="BK92" s="94">
        <f>求节点(基础状态预期!$C$107:$C$145,基础状态预期!M$107:M$145,战法实力!$V92)</f>
        <v>35</v>
      </c>
      <c r="BL92" s="94">
        <f>求节点(基础状态预期!$C$107:$C$145,基础状态预期!N$107:N$145,战法实力!$V92)</f>
        <v>35</v>
      </c>
      <c r="BM92" s="94">
        <f>求节点(基础状态预期!$C$107:$C$145,基础状态预期!O$107:O$145,战法实力!$V92)</f>
        <v>31.834718907283847</v>
      </c>
      <c r="BN92" s="94">
        <f>求节点(基础状态预期!$C$107:$C$145,基础状态预期!P$107:P$145,战法实力!$V92)</f>
        <v>24.779928988076897</v>
      </c>
      <c r="BP92" s="94">
        <v>88</v>
      </c>
      <c r="BQ92" s="94">
        <f>求节点(基础状态预期!$C$152:$C$190,基础状态预期!M$152:M$190,战法实力!$V92)</f>
        <v>35</v>
      </c>
      <c r="BR92" s="94">
        <f>求节点(基础状态预期!$C$152:$C$190,基础状态预期!N$152:N$190,战法实力!$V92)</f>
        <v>35</v>
      </c>
      <c r="BS92" s="94">
        <f>求节点(基础状态预期!$C$152:$C$190,基础状态预期!O$152:O$190,战法实力!$V92)</f>
        <v>35</v>
      </c>
      <c r="BT92" s="94">
        <f>求节点(基础状态预期!$C$152:$C$190,基础状态预期!P$152:P$190,战法实力!$V92)</f>
        <v>29.726715920849827</v>
      </c>
      <c r="BV92" s="94">
        <v>88</v>
      </c>
      <c r="BW92" s="94">
        <f>求节点(基础状态预期!$C$197:$C$235,基础状态预期!M$197:M$235,战法实力!$V92)</f>
        <v>35</v>
      </c>
      <c r="BX92" s="94">
        <f>求节点(基础状态预期!$C$197:$C$235,基础状态预期!N$197:N$235,战法实力!$V92)</f>
        <v>35</v>
      </c>
      <c r="BY92" s="94">
        <f>求节点(基础状态预期!$C$197:$C$235,基础状态预期!O$197:O$235,战法实力!$V92)</f>
        <v>35</v>
      </c>
      <c r="BZ92" s="94">
        <f>求节点(基础状态预期!$C$197:$C$235,基础状态预期!P$197:P$235,战法实力!$V92)</f>
        <v>31.716818407040876</v>
      </c>
      <c r="CD92" s="94">
        <v>88</v>
      </c>
      <c r="CE92" s="94">
        <f>求节点($E$5:$E$39,F$5:F$39,AY92)*W92</f>
        <v>175000</v>
      </c>
      <c r="CF92" s="94">
        <f>求节点($E$5:$E$39,G$5:G$39,AZ92)*X92</f>
        <v>1111154.3181709056</v>
      </c>
      <c r="CG92" s="94">
        <f>求节点($E$5:$E$39,H$5:H$39,BA92)*Y92</f>
        <v>5331781.7422448732</v>
      </c>
      <c r="CH92" s="94">
        <f>求节点($E$5:$E$39,I$5:I$39,BB92)*Z92</f>
        <v>4131037.2864810661</v>
      </c>
      <c r="CI92" s="94">
        <f t="shared" si="15"/>
        <v>10748973.346896844</v>
      </c>
      <c r="CK92" s="94">
        <f>求节点($E$5:$E$39,F$5:F$39,BE92)*AB92</f>
        <v>175000</v>
      </c>
      <c r="CL92" s="94">
        <f>求节点($E$5:$E$39,G$5:G$39,BF92)*AC92</f>
        <v>1120000</v>
      </c>
      <c r="CM92" s="94">
        <f>求节点($E$5:$E$39,H$5:H$39,BG92)*AD92</f>
        <v>5684657.312993627</v>
      </c>
      <c r="CN92" s="94">
        <f>求节点($E$5:$E$39,I$5:I$39,BH92)*AE92</f>
        <v>4465929.697079326</v>
      </c>
      <c r="CO92" s="94">
        <f t="shared" si="16"/>
        <v>11445587.010072954</v>
      </c>
      <c r="CQ92" s="94">
        <f>求节点($E$5:$E$39,F$5:F$39,BK92)*AG92</f>
        <v>175000</v>
      </c>
      <c r="CR92" s="94">
        <f>求节点($E$5:$E$39,G$5:G$39,BL92)*AH92</f>
        <v>1120000</v>
      </c>
      <c r="CS92" s="94">
        <f>求节点($E$5:$E$39,H$5:H$39,BM92)*AI92</f>
        <v>6112266.0301984986</v>
      </c>
      <c r="CT92" s="94">
        <f>求节点($E$5:$E$39,I$5:I$39,BN92)*AJ92</f>
        <v>4955985.7976153791</v>
      </c>
      <c r="CU92" s="94">
        <f t="shared" si="17"/>
        <v>12363251.827813879</v>
      </c>
      <c r="CW92" s="94">
        <f>求节点($E$5:$E$39,F$5:F$39,BQ92)*AL92</f>
        <v>175000</v>
      </c>
      <c r="CX92" s="94">
        <f>求节点($E$5:$E$39,G$5:G$39,BR92)*AM92</f>
        <v>1120000</v>
      </c>
      <c r="CY92" s="94">
        <f>求节点($E$5:$E$39,H$5:H$39,BS92)*AN92</f>
        <v>6720000</v>
      </c>
      <c r="CZ92" s="94">
        <f>求节点($E$5:$E$39,I$5:I$39,BT92)*AO92</f>
        <v>5945343.1841699658</v>
      </c>
      <c r="DA92" s="94">
        <f t="shared" si="18"/>
        <v>13960343.184169967</v>
      </c>
      <c r="DC92" s="94">
        <f>求节点($E$5:$E$39,F$5:F$39,BW92)*AQ92</f>
        <v>175000</v>
      </c>
      <c r="DD92" s="94">
        <f>求节点($E$5:$E$39,G$5:G$39,BX92)*AR92</f>
        <v>1120000</v>
      </c>
      <c r="DE92" s="94">
        <f>求节点($E$5:$E$39,H$5:H$39,BY92)*AS92</f>
        <v>6720000</v>
      </c>
      <c r="DF92" s="94">
        <f>求节点($E$5:$E$39,I$5:I$39,BZ92)*AT92</f>
        <v>6343363.6814081753</v>
      </c>
      <c r="DG92" s="94">
        <f t="shared" si="19"/>
        <v>14358363.681408174</v>
      </c>
    </row>
    <row r="93" spans="12:111" x14ac:dyDescent="0.15">
      <c r="L93" s="94">
        <v>89</v>
      </c>
      <c r="M93" s="94">
        <f t="shared" si="10"/>
        <v>10900668.018129356</v>
      </c>
      <c r="N93" s="94">
        <f t="shared" si="11"/>
        <v>11647223.691634549</v>
      </c>
      <c r="O93" s="94">
        <f t="shared" si="12"/>
        <v>12554950.445826069</v>
      </c>
      <c r="P93" s="94">
        <f t="shared" si="13"/>
        <v>14074583.340606615</v>
      </c>
      <c r="Q93" s="94">
        <f t="shared" si="14"/>
        <v>14461901.795773964</v>
      </c>
      <c r="V93" s="94">
        <v>89</v>
      </c>
      <c r="W93" s="94">
        <f>求节点(基础状态预期!$C$17:$C$55,基础状态预期!E$17:E$55,战法实力!$V93)</f>
        <v>5</v>
      </c>
      <c r="X93" s="94">
        <f>求节点(基础状态预期!$C$17:$C$55,基础状态预期!F$17:F$55,战法实力!$V93)</f>
        <v>16</v>
      </c>
      <c r="Y93" s="94">
        <f>求节点(基础状态预期!$C$17:$C$55,基础状态预期!G$17:G$55,战法实力!$V93)</f>
        <v>24</v>
      </c>
      <c r="Z93" s="94">
        <f>求节点(基础状态预期!$C$17:$C$55,基础状态预期!H$17:H$55,战法实力!$V93)</f>
        <v>8</v>
      </c>
      <c r="AB93" s="94">
        <f>求节点(基础状态预期!$C$62:$C$100,基础状态预期!E$62:E$100,战法实力!$V93)</f>
        <v>5</v>
      </c>
      <c r="AC93" s="94">
        <f>求节点(基础状态预期!$C$62:$C$100,基础状态预期!F$62:F$100,战法实力!$V93)</f>
        <v>16</v>
      </c>
      <c r="AD93" s="94">
        <f>求节点(基础状态预期!$C$62:$C$100,基础状态预期!G$62:G$100,战法实力!$V93)</f>
        <v>24</v>
      </c>
      <c r="AE93" s="94">
        <f>求节点(基础状态预期!$C$62:$C$100,基础状态预期!H$62:H$100,战法实力!$V93)</f>
        <v>8</v>
      </c>
      <c r="AG93" s="94">
        <f>求节点(基础状态预期!$C$107:$C$145,基础状态预期!E$107:E$145,战法实力!$V93)</f>
        <v>5</v>
      </c>
      <c r="AH93" s="94">
        <f>求节点(基础状态预期!$C$107:$C$145,基础状态预期!F$107:F$145,战法实力!$V93)</f>
        <v>16</v>
      </c>
      <c r="AI93" s="94">
        <f>求节点(基础状态预期!$C$107:$C$145,基础状态预期!G$107:G$145,战法实力!$V93)</f>
        <v>24</v>
      </c>
      <c r="AJ93" s="94">
        <f>求节点(基础状态预期!$C$107:$C$145,基础状态预期!H$107:H$145,战法实力!$V93)</f>
        <v>8</v>
      </c>
      <c r="AL93" s="94">
        <f>求节点(基础状态预期!$C$152:$C$190,基础状态预期!E$152:E$190,战法实力!$V93)</f>
        <v>5</v>
      </c>
      <c r="AM93" s="94">
        <f>求节点(基础状态预期!$C$152:$C$190,基础状态预期!F$152:F$190,战法实力!$V93)</f>
        <v>16</v>
      </c>
      <c r="AN93" s="94">
        <f>求节点(基础状态预期!$C$152:$C$190,基础状态预期!G$152:G$190,战法实力!$V93)</f>
        <v>24</v>
      </c>
      <c r="AO93" s="94">
        <f>求节点(基础状态预期!$C$152:$C$190,基础状态预期!H$152:H$190,战法实力!$V93)</f>
        <v>8</v>
      </c>
      <c r="AQ93" s="94">
        <f>求节点(基础状态预期!$C$197:$C$235,基础状态预期!E$197:E$235,战法实力!$V93)</f>
        <v>5</v>
      </c>
      <c r="AR93" s="94">
        <f>求节点(基础状态预期!$C$197:$C$235,基础状态预期!F$197:F$235,战法实力!$V93)</f>
        <v>16</v>
      </c>
      <c r="AS93" s="94">
        <f>求节点(基础状态预期!$C$197:$C$235,基础状态预期!G$197:G$235,战法实力!$V93)</f>
        <v>24</v>
      </c>
      <c r="AT93" s="94">
        <f>求节点(基础状态预期!$C$197:$C$235,基础状态预期!H$197:H$235,战法实力!$V93)</f>
        <v>8</v>
      </c>
      <c r="AX93" s="94">
        <v>89</v>
      </c>
      <c r="AY93" s="94">
        <f>求节点(基础状态预期!$C$17:$C$55,基础状态预期!M$17:M$55,战法实力!$V93)</f>
        <v>35</v>
      </c>
      <c r="AZ93" s="94">
        <f>求节点(基础状态预期!$C$17:$C$55,基础状态预期!N$17:N$55,战法实力!$V93)</f>
        <v>34.846707628268682</v>
      </c>
      <c r="BA93" s="94">
        <f>求节点(基础状态预期!$C$17:$C$55,基础状态预期!O$17:O$55,战法实力!$V93)</f>
        <v>28.121014650649837</v>
      </c>
      <c r="BB93" s="94">
        <f>求节点(基础状态预期!$C$17:$C$55,基础状态预期!P$17:P$55,战法实力!$V93)</f>
        <v>21.056692805499949</v>
      </c>
      <c r="BD93" s="94">
        <v>89</v>
      </c>
      <c r="BE93" s="94">
        <f>求节点(基础状态预期!$C$62:$C$100,基础状态预期!M$62:M$100,战法实力!$V93)</f>
        <v>35</v>
      </c>
      <c r="BF93" s="94">
        <f>求节点(基础状态预期!$C$62:$C$100,基础状态预期!N$62:N$100,战法实力!$V93)</f>
        <v>35</v>
      </c>
      <c r="BG93" s="94">
        <f>求节点(基础状态预期!$C$62:$C$100,基础状态预期!O$62:O$100,战法实力!$V93)</f>
        <v>30.019452754691617</v>
      </c>
      <c r="BH93" s="94">
        <f>求节点(基础状态预期!$C$62:$C$100,基础状态预期!P$62:P$100,战法实力!$V93)</f>
        <v>22.942443813668792</v>
      </c>
      <c r="BJ93" s="94">
        <v>89</v>
      </c>
      <c r="BK93" s="94">
        <f>求节点(基础状态预期!$C$107:$C$145,基础状态预期!M$107:M$145,战法实力!$V93)</f>
        <v>35</v>
      </c>
      <c r="BL93" s="94">
        <f>求节点(基础状态预期!$C$107:$C$145,基础状态预期!N$107:N$145,战法实力!$V93)</f>
        <v>35</v>
      </c>
      <c r="BM93" s="94">
        <f>求节点(基础状态预期!$C$107:$C$145,基础状态预期!O$107:O$145,战法实力!$V93)</f>
        <v>32.221434433067827</v>
      </c>
      <c r="BN93" s="94">
        <f>求节点(基础状态预期!$C$107:$C$145,基础状态预期!P$107:P$145,战法实力!$V93)</f>
        <v>25.367175173385224</v>
      </c>
      <c r="BP93" s="94">
        <v>89</v>
      </c>
      <c r="BQ93" s="94">
        <f>求节点(基础状态预期!$C$152:$C$190,基础状态预期!M$152:M$190,战法实力!$V93)</f>
        <v>35</v>
      </c>
      <c r="BR93" s="94">
        <f>求节点(基础状态预期!$C$152:$C$190,基础状态预期!N$152:N$190,战法实力!$V93)</f>
        <v>35</v>
      </c>
      <c r="BS93" s="94">
        <f>求节点(基础状态预期!$C$152:$C$190,基础状态预期!O$152:O$190,战法实力!$V93)</f>
        <v>35</v>
      </c>
      <c r="BT93" s="94">
        <f>求节点(基础状态预期!$C$152:$C$190,基础状态预期!P$152:P$190,战法实力!$V93)</f>
        <v>30.297916703033071</v>
      </c>
      <c r="BV93" s="94">
        <v>89</v>
      </c>
      <c r="BW93" s="94">
        <f>求节点(基础状态预期!$C$197:$C$235,基础状态预期!M$197:M$235,战法实力!$V93)</f>
        <v>35</v>
      </c>
      <c r="BX93" s="94">
        <f>求节点(基础状态预期!$C$197:$C$235,基础状态预期!N$197:N$235,战法实力!$V93)</f>
        <v>35</v>
      </c>
      <c r="BY93" s="94">
        <f>求节点(基础状态预期!$C$197:$C$235,基础状态预期!O$197:O$235,战法实力!$V93)</f>
        <v>35</v>
      </c>
      <c r="BZ93" s="94">
        <f>求节点(基础状态预期!$C$197:$C$235,基础状态预期!P$197:P$235,战法实力!$V93)</f>
        <v>32.234508978869826</v>
      </c>
      <c r="CD93" s="94">
        <v>89</v>
      </c>
      <c r="CE93" s="94">
        <f>求节点($E$5:$E$39,F$5:F$39,AY93)*W93</f>
        <v>175000</v>
      </c>
      <c r="CF93" s="94">
        <f>求节点($E$5:$E$39,G$5:G$39,AZ93)*X93</f>
        <v>1115094.6441045979</v>
      </c>
      <c r="CG93" s="94">
        <f>求节点($E$5:$E$39,H$5:H$39,BA93)*Y93</f>
        <v>5399234.8129247688</v>
      </c>
      <c r="CH93" s="94">
        <f>求节点($E$5:$E$39,I$5:I$39,BB93)*Z93</f>
        <v>4211338.5610999903</v>
      </c>
      <c r="CI93" s="94">
        <f t="shared" si="15"/>
        <v>10900668.018129356</v>
      </c>
      <c r="CK93" s="94">
        <f>求节点($E$5:$E$39,F$5:F$39,BE93)*AB93</f>
        <v>175000</v>
      </c>
      <c r="CL93" s="94">
        <f>求节点($E$5:$E$39,G$5:G$39,BF93)*AC93</f>
        <v>1120000</v>
      </c>
      <c r="CM93" s="94">
        <f>求节点($E$5:$E$39,H$5:H$39,BG93)*AD93</f>
        <v>5763734.9289007904</v>
      </c>
      <c r="CN93" s="94">
        <f>求节点($E$5:$E$39,I$5:I$39,BH93)*AE93</f>
        <v>4588488.7627337584</v>
      </c>
      <c r="CO93" s="94">
        <f t="shared" si="16"/>
        <v>11647223.691634549</v>
      </c>
      <c r="CQ93" s="94">
        <f>求节点($E$5:$E$39,F$5:F$39,BK93)*AG93</f>
        <v>175000</v>
      </c>
      <c r="CR93" s="94">
        <f>求节点($E$5:$E$39,G$5:G$39,BL93)*AH93</f>
        <v>1120000</v>
      </c>
      <c r="CS93" s="94">
        <f>求节点($E$5:$E$39,H$5:H$39,BM93)*AI93</f>
        <v>6186515.4111490231</v>
      </c>
      <c r="CT93" s="94">
        <f>求节点($E$5:$E$39,I$5:I$39,BN93)*AJ93</f>
        <v>5073435.0346770445</v>
      </c>
      <c r="CU93" s="94">
        <f t="shared" si="17"/>
        <v>12554950.445826069</v>
      </c>
      <c r="CW93" s="94">
        <f>求节点($E$5:$E$39,F$5:F$39,BQ93)*AL93</f>
        <v>175000</v>
      </c>
      <c r="CX93" s="94">
        <f>求节点($E$5:$E$39,G$5:G$39,BR93)*AM93</f>
        <v>1120000</v>
      </c>
      <c r="CY93" s="94">
        <f>求节点($E$5:$E$39,H$5:H$39,BS93)*AN93</f>
        <v>6720000</v>
      </c>
      <c r="CZ93" s="94">
        <f>求节点($E$5:$E$39,I$5:I$39,BT93)*AO93</f>
        <v>6059583.340606614</v>
      </c>
      <c r="DA93" s="94">
        <f t="shared" si="18"/>
        <v>14074583.340606615</v>
      </c>
      <c r="DC93" s="94">
        <f>求节点($E$5:$E$39,F$5:F$39,BW93)*AQ93</f>
        <v>175000</v>
      </c>
      <c r="DD93" s="94">
        <f>求节点($E$5:$E$39,G$5:G$39,BX93)*AR93</f>
        <v>1120000</v>
      </c>
      <c r="DE93" s="94">
        <f>求节点($E$5:$E$39,H$5:H$39,BY93)*AS93</f>
        <v>6720000</v>
      </c>
      <c r="DF93" s="94">
        <f>求节点($E$5:$E$39,I$5:I$39,BZ93)*AT93</f>
        <v>6446901.7957739653</v>
      </c>
      <c r="DG93" s="94">
        <f t="shared" si="19"/>
        <v>14461901.795773964</v>
      </c>
    </row>
    <row r="94" spans="12:111" x14ac:dyDescent="0.15">
      <c r="L94" s="94">
        <v>90</v>
      </c>
      <c r="M94" s="94">
        <f t="shared" si="10"/>
        <v>11052362.68936187</v>
      </c>
      <c r="N94" s="94">
        <f t="shared" si="11"/>
        <v>11848860.373196146</v>
      </c>
      <c r="O94" s="94">
        <f t="shared" si="12"/>
        <v>12746649.063838258</v>
      </c>
      <c r="P94" s="94">
        <f t="shared" si="13"/>
        <v>14188823.497043263</v>
      </c>
      <c r="Q94" s="94">
        <f t="shared" si="14"/>
        <v>14565439.910139754</v>
      </c>
      <c r="V94" s="94">
        <v>90</v>
      </c>
      <c r="W94" s="94">
        <f>求节点(基础状态预期!$C$17:$C$55,基础状态预期!E$17:E$55,战法实力!$V94)</f>
        <v>5</v>
      </c>
      <c r="X94" s="94">
        <f>求节点(基础状态预期!$C$17:$C$55,基础状态预期!F$17:F$55,战法实力!$V94)</f>
        <v>16</v>
      </c>
      <c r="Y94" s="94">
        <f>求节点(基础状态预期!$C$17:$C$55,基础状态预期!G$17:G$55,战法实力!$V94)</f>
        <v>24</v>
      </c>
      <c r="Z94" s="94">
        <f>求节点(基础状态预期!$C$17:$C$55,基础状态预期!H$17:H$55,战法实力!$V94)</f>
        <v>8</v>
      </c>
      <c r="AB94" s="94">
        <f>求节点(基础状态预期!$C$62:$C$100,基础状态预期!E$62:E$100,战法实力!$V94)</f>
        <v>5</v>
      </c>
      <c r="AC94" s="94">
        <f>求节点(基础状态预期!$C$62:$C$100,基础状态预期!F$62:F$100,战法实力!$V94)</f>
        <v>16</v>
      </c>
      <c r="AD94" s="94">
        <f>求节点(基础状态预期!$C$62:$C$100,基础状态预期!G$62:G$100,战法实力!$V94)</f>
        <v>24</v>
      </c>
      <c r="AE94" s="94">
        <f>求节点(基础状态预期!$C$62:$C$100,基础状态预期!H$62:H$100,战法实力!$V94)</f>
        <v>8</v>
      </c>
      <c r="AG94" s="94">
        <f>求节点(基础状态预期!$C$107:$C$145,基础状态预期!E$107:E$145,战法实力!$V94)</f>
        <v>5</v>
      </c>
      <c r="AH94" s="94">
        <f>求节点(基础状态预期!$C$107:$C$145,基础状态预期!F$107:F$145,战法实力!$V94)</f>
        <v>16</v>
      </c>
      <c r="AI94" s="94">
        <f>求节点(基础状态预期!$C$107:$C$145,基础状态预期!G$107:G$145,战法实力!$V94)</f>
        <v>24</v>
      </c>
      <c r="AJ94" s="94">
        <f>求节点(基础状态预期!$C$107:$C$145,基础状态预期!H$107:H$145,战法实力!$V94)</f>
        <v>8</v>
      </c>
      <c r="AL94" s="94">
        <f>求节点(基础状态预期!$C$152:$C$190,基础状态预期!E$152:E$190,战法实力!$V94)</f>
        <v>5</v>
      </c>
      <c r="AM94" s="94">
        <f>求节点(基础状态预期!$C$152:$C$190,基础状态预期!F$152:F$190,战法实力!$V94)</f>
        <v>16</v>
      </c>
      <c r="AN94" s="94">
        <f>求节点(基础状态预期!$C$152:$C$190,基础状态预期!G$152:G$190,战法实力!$V94)</f>
        <v>24</v>
      </c>
      <c r="AO94" s="94">
        <f>求节点(基础状态预期!$C$152:$C$190,基础状态预期!H$152:H$190,战法实力!$V94)</f>
        <v>8</v>
      </c>
      <c r="AQ94" s="94">
        <f>求节点(基础状态预期!$C$197:$C$235,基础状态预期!E$197:E$235,战法实力!$V94)</f>
        <v>5</v>
      </c>
      <c r="AR94" s="94">
        <f>求节点(基础状态预期!$C$197:$C$235,基础状态预期!F$197:F$235,战法实力!$V94)</f>
        <v>16</v>
      </c>
      <c r="AS94" s="94">
        <f>求节点(基础状态预期!$C$197:$C$235,基础状态预期!G$197:G$235,战法实力!$V94)</f>
        <v>24</v>
      </c>
      <c r="AT94" s="94">
        <f>求节点(基础状态预期!$C$197:$C$235,基础状态预期!H$197:H$235,战法实力!$V94)</f>
        <v>8</v>
      </c>
      <c r="AX94" s="94">
        <v>90</v>
      </c>
      <c r="AY94" s="94">
        <f>求节点(基础状态预期!$C$17:$C$55,基础状态预期!M$17:M$55,战法实力!$V94)</f>
        <v>35</v>
      </c>
      <c r="AZ94" s="94">
        <f>求节点(基础状态预期!$C$17:$C$55,基础状态预期!N$17:N$55,战法实力!$V94)</f>
        <v>34.969842813696566</v>
      </c>
      <c r="BA94" s="94">
        <f>求节点(基础状态预期!$C$17:$C$55,基础状态预期!O$17:O$55,战法实力!$V94)</f>
        <v>28.472332727107631</v>
      </c>
      <c r="BB94" s="94">
        <f>求节点(基础状态预期!$C$17:$C$55,基础状态预期!P$17:P$55,战法实力!$V94)</f>
        <v>21.458199178594569</v>
      </c>
      <c r="BD94" s="94">
        <v>90</v>
      </c>
      <c r="BE94" s="94">
        <f>求节点(基础状态预期!$C$62:$C$100,基础状态预期!M$62:M$100,战法实力!$V94)</f>
        <v>35</v>
      </c>
      <c r="BF94" s="94">
        <f>求节点(基础状态预期!$C$62:$C$100,基础状态预期!N$62:N$100,战法实力!$V94)</f>
        <v>35</v>
      </c>
      <c r="BG94" s="94">
        <f>求节点(基础状态预期!$C$62:$C$100,基础状态预期!O$62:O$100,战法实力!$V94)</f>
        <v>30.431315337541427</v>
      </c>
      <c r="BH94" s="94">
        <f>求节点(基础状态预期!$C$62:$C$100,基础状态预期!P$62:P$100,战法实力!$V94)</f>
        <v>23.555239141940959</v>
      </c>
      <c r="BJ94" s="94">
        <v>90</v>
      </c>
      <c r="BK94" s="94">
        <f>求节点(基础状态预期!$C$107:$C$145,基础状态预期!M$107:M$145,战法实力!$V94)</f>
        <v>35</v>
      </c>
      <c r="BL94" s="94">
        <f>求节点(基础状态预期!$C$107:$C$145,基础状态预期!N$107:N$145,战法实力!$V94)</f>
        <v>35</v>
      </c>
      <c r="BM94" s="94">
        <f>求节点(基础状态预期!$C$107:$C$145,基础状态预期!O$107:O$145,战法实力!$V94)</f>
        <v>32.608149958851811</v>
      </c>
      <c r="BN94" s="94">
        <f>求节点(基础状态预期!$C$107:$C$145,基础状态预期!P$107:P$145,战法实力!$V94)</f>
        <v>25.954421358693551</v>
      </c>
      <c r="BP94" s="94">
        <v>90</v>
      </c>
      <c r="BQ94" s="94">
        <f>求节点(基础状态预期!$C$152:$C$190,基础状态预期!M$152:M$190,战法实力!$V94)</f>
        <v>35</v>
      </c>
      <c r="BR94" s="94">
        <f>求节点(基础状态预期!$C$152:$C$190,基础状态预期!N$152:N$190,战法实力!$V94)</f>
        <v>35</v>
      </c>
      <c r="BS94" s="94">
        <f>求节点(基础状态预期!$C$152:$C$190,基础状态预期!O$152:O$190,战法实力!$V94)</f>
        <v>35</v>
      </c>
      <c r="BT94" s="94">
        <f>求节点(基础状态预期!$C$152:$C$190,基础状态预期!P$152:P$190,战法实力!$V94)</f>
        <v>30.869117485216314</v>
      </c>
      <c r="BV94" s="94">
        <v>90</v>
      </c>
      <c r="BW94" s="94">
        <f>求节点(基础状态预期!$C$197:$C$235,基础状态预期!M$197:M$235,战法实力!$V94)</f>
        <v>35</v>
      </c>
      <c r="BX94" s="94">
        <f>求节点(基础状态预期!$C$197:$C$235,基础状态预期!N$197:N$235,战法实力!$V94)</f>
        <v>35</v>
      </c>
      <c r="BY94" s="94">
        <f>求节点(基础状态预期!$C$197:$C$235,基础状态预期!O$197:O$235,战法实力!$V94)</f>
        <v>35</v>
      </c>
      <c r="BZ94" s="94">
        <f>求节点(基础状态预期!$C$197:$C$235,基础状态预期!P$197:P$235,战法实力!$V94)</f>
        <v>32.752199550698776</v>
      </c>
      <c r="CD94" s="94">
        <v>90</v>
      </c>
      <c r="CE94" s="94">
        <f>求节点($E$5:$E$39,F$5:F$39,AY94)*W94</f>
        <v>175000</v>
      </c>
      <c r="CF94" s="94">
        <f>求节点($E$5:$E$39,G$5:G$39,AZ94)*X94</f>
        <v>1119034.9700382901</v>
      </c>
      <c r="CG94" s="94">
        <f>求节点($E$5:$E$39,H$5:H$39,BA94)*Y94</f>
        <v>5466687.8836046653</v>
      </c>
      <c r="CH94" s="94">
        <f>求节点($E$5:$E$39,I$5:I$39,BB94)*Z94</f>
        <v>4291639.8357189139</v>
      </c>
      <c r="CI94" s="94">
        <f t="shared" si="15"/>
        <v>11052362.68936187</v>
      </c>
      <c r="CK94" s="94">
        <f>求节点($E$5:$E$39,F$5:F$39,BE94)*AB94</f>
        <v>175000</v>
      </c>
      <c r="CL94" s="94">
        <f>求节点($E$5:$E$39,G$5:G$39,BF94)*AC94</f>
        <v>1120000</v>
      </c>
      <c r="CM94" s="94">
        <f>求节点($E$5:$E$39,H$5:H$39,BG94)*AD94</f>
        <v>5842812.5448079538</v>
      </c>
      <c r="CN94" s="94">
        <f>求节点($E$5:$E$39,I$5:I$39,BH94)*AE94</f>
        <v>4711047.8283881918</v>
      </c>
      <c r="CO94" s="94">
        <f t="shared" si="16"/>
        <v>11848860.373196146</v>
      </c>
      <c r="CQ94" s="94">
        <f>求节点($E$5:$E$39,F$5:F$39,BK94)*AG94</f>
        <v>175000</v>
      </c>
      <c r="CR94" s="94">
        <f>求节点($E$5:$E$39,G$5:G$39,BL94)*AH94</f>
        <v>1120000</v>
      </c>
      <c r="CS94" s="94">
        <f>求节点($E$5:$E$39,H$5:H$39,BM94)*AI94</f>
        <v>6260764.7920995485</v>
      </c>
      <c r="CT94" s="94">
        <f>求节点($E$5:$E$39,I$5:I$39,BN94)*AJ94</f>
        <v>5190884.2717387099</v>
      </c>
      <c r="CU94" s="94">
        <f t="shared" si="17"/>
        <v>12746649.063838258</v>
      </c>
      <c r="CW94" s="94">
        <f>求节点($E$5:$E$39,F$5:F$39,BQ94)*AL94</f>
        <v>175000</v>
      </c>
      <c r="CX94" s="94">
        <f>求节点($E$5:$E$39,G$5:G$39,BR94)*AM94</f>
        <v>1120000</v>
      </c>
      <c r="CY94" s="94">
        <f>求节点($E$5:$E$39,H$5:H$39,BS94)*AN94</f>
        <v>6720000</v>
      </c>
      <c r="CZ94" s="94">
        <f>求节点($E$5:$E$39,I$5:I$39,BT94)*AO94</f>
        <v>6173823.4970432632</v>
      </c>
      <c r="DA94" s="94">
        <f t="shared" si="18"/>
        <v>14188823.497043263</v>
      </c>
      <c r="DC94" s="94">
        <f>求节点($E$5:$E$39,F$5:F$39,BW94)*AQ94</f>
        <v>175000</v>
      </c>
      <c r="DD94" s="94">
        <f>求节点($E$5:$E$39,G$5:G$39,BX94)*AR94</f>
        <v>1120000</v>
      </c>
      <c r="DE94" s="94">
        <f>求节点($E$5:$E$39,H$5:H$39,BY94)*AS94</f>
        <v>6720000</v>
      </c>
      <c r="DF94" s="94">
        <f>求节点($E$5:$E$39,I$5:I$39,BZ94)*AT94</f>
        <v>6550439.9101397553</v>
      </c>
      <c r="DG94" s="94">
        <f t="shared" si="19"/>
        <v>14565439.910139754</v>
      </c>
    </row>
    <row r="95" spans="12:111" x14ac:dyDescent="0.15">
      <c r="L95" s="94">
        <v>91</v>
      </c>
      <c r="M95" s="94">
        <f t="shared" si="10"/>
        <v>11201082.064622398</v>
      </c>
      <c r="N95" s="94">
        <f t="shared" si="11"/>
        <v>12012225.950780759</v>
      </c>
      <c r="O95" s="94">
        <f t="shared" si="12"/>
        <v>12925371.893449653</v>
      </c>
      <c r="P95" s="94">
        <f t="shared" si="13"/>
        <v>14300833.145398287</v>
      </c>
      <c r="Q95" s="94">
        <f t="shared" si="14"/>
        <v>14680164.813264603</v>
      </c>
      <c r="V95" s="94">
        <v>91</v>
      </c>
      <c r="W95" s="94">
        <f>求节点(基础状态预期!$C$17:$C$55,基础状态预期!E$17:E$55,战法实力!$V95)</f>
        <v>5</v>
      </c>
      <c r="X95" s="94">
        <f>求节点(基础状态预期!$C$17:$C$55,基础状态预期!F$17:F$55,战法实力!$V95)</f>
        <v>16</v>
      </c>
      <c r="Y95" s="94">
        <f>求节点(基础状态预期!$C$17:$C$55,基础状态预期!G$17:G$55,战法实力!$V95)</f>
        <v>24</v>
      </c>
      <c r="Z95" s="94">
        <f>求节点(基础状态预期!$C$17:$C$55,基础状态预期!H$17:H$55,战法实力!$V95)</f>
        <v>8</v>
      </c>
      <c r="AB95" s="94">
        <f>求节点(基础状态预期!$C$62:$C$100,基础状态预期!E$62:E$100,战法实力!$V95)</f>
        <v>5</v>
      </c>
      <c r="AC95" s="94">
        <f>求节点(基础状态预期!$C$62:$C$100,基础状态预期!F$62:F$100,战法实力!$V95)</f>
        <v>16</v>
      </c>
      <c r="AD95" s="94">
        <f>求节点(基础状态预期!$C$62:$C$100,基础状态预期!G$62:G$100,战法实力!$V95)</f>
        <v>24</v>
      </c>
      <c r="AE95" s="94">
        <f>求节点(基础状态预期!$C$62:$C$100,基础状态预期!H$62:H$100,战法实力!$V95)</f>
        <v>8</v>
      </c>
      <c r="AG95" s="94">
        <f>求节点(基础状态预期!$C$107:$C$145,基础状态预期!E$107:E$145,战法实力!$V95)</f>
        <v>5</v>
      </c>
      <c r="AH95" s="94">
        <f>求节点(基础状态预期!$C$107:$C$145,基础状态预期!F$107:F$145,战法实力!$V95)</f>
        <v>16</v>
      </c>
      <c r="AI95" s="94">
        <f>求节点(基础状态预期!$C$107:$C$145,基础状态预期!G$107:G$145,战法实力!$V95)</f>
        <v>24</v>
      </c>
      <c r="AJ95" s="94">
        <f>求节点(基础状态预期!$C$107:$C$145,基础状态预期!H$107:H$145,战法实力!$V95)</f>
        <v>8</v>
      </c>
      <c r="AL95" s="94">
        <f>求节点(基础状态预期!$C$152:$C$190,基础状态预期!E$152:E$190,战法实力!$V95)</f>
        <v>5</v>
      </c>
      <c r="AM95" s="94">
        <f>求节点(基础状态预期!$C$152:$C$190,基础状态预期!F$152:F$190,战法实力!$V95)</f>
        <v>16</v>
      </c>
      <c r="AN95" s="94">
        <f>求节点(基础状态预期!$C$152:$C$190,基础状态预期!G$152:G$190,战法实力!$V95)</f>
        <v>24</v>
      </c>
      <c r="AO95" s="94">
        <f>求节点(基础状态预期!$C$152:$C$190,基础状态预期!H$152:H$190,战法实力!$V95)</f>
        <v>8</v>
      </c>
      <c r="AQ95" s="94">
        <f>求节点(基础状态预期!$C$197:$C$235,基础状态预期!E$197:E$235,战法实力!$V95)</f>
        <v>5</v>
      </c>
      <c r="AR95" s="94">
        <f>求节点(基础状态预期!$C$197:$C$235,基础状态预期!F$197:F$235,战法实力!$V95)</f>
        <v>16</v>
      </c>
      <c r="AS95" s="94">
        <f>求节点(基础状态预期!$C$197:$C$235,基础状态预期!G$197:G$235,战法实力!$V95)</f>
        <v>24</v>
      </c>
      <c r="AT95" s="94">
        <f>求节点(基础状态预期!$C$197:$C$235,基础状态预期!H$197:H$235,战法实力!$V95)</f>
        <v>8</v>
      </c>
      <c r="AX95" s="94">
        <v>91</v>
      </c>
      <c r="AY95" s="94">
        <f>求节点(基础状态预期!$C$17:$C$55,基础状态预期!M$17:M$55,战法实力!$V95)</f>
        <v>35</v>
      </c>
      <c r="AZ95" s="94">
        <f>求节点(基础状态预期!$C$17:$C$55,基础状态预期!N$17:N$55,战法实力!$V95)</f>
        <v>35</v>
      </c>
      <c r="BA95" s="94">
        <f>求节点(基础状态预期!$C$17:$C$55,基础状态预期!O$17:O$55,战法实力!$V95)</f>
        <v>28.823650803565421</v>
      </c>
      <c r="BB95" s="94">
        <f>求节点(基础状态预期!$C$17:$C$55,基础状态预期!P$17:P$55,战法实力!$V95)</f>
        <v>21.859705551689192</v>
      </c>
      <c r="BD95" s="94">
        <v>91</v>
      </c>
      <c r="BE95" s="94">
        <f>求节点(基础状态预期!$C$62:$C$100,基础状态预期!M$62:M$100,战法实力!$V95)</f>
        <v>35</v>
      </c>
      <c r="BF95" s="94">
        <f>求节点(基础状态预期!$C$62:$C$100,基础状态预期!N$62:N$100,战法实力!$V95)</f>
        <v>35</v>
      </c>
      <c r="BG95" s="94">
        <f>求节点(基础状态预期!$C$62:$C$100,基础状态预期!O$62:O$100,战法实力!$V95)</f>
        <v>30.717065074641759</v>
      </c>
      <c r="BH95" s="94">
        <f>求节点(基础状态预期!$C$62:$C$100,基础状态预期!P$62:P$100,战法实力!$V95)</f>
        <v>24.097747282247703</v>
      </c>
      <c r="BJ95" s="94">
        <v>91</v>
      </c>
      <c r="BK95" s="94">
        <f>求节点(基础状态预期!$C$107:$C$145,基础状态预期!M$107:M$145,战法实力!$V95)</f>
        <v>35</v>
      </c>
      <c r="BL95" s="94">
        <f>求节点(基础状态预期!$C$107:$C$145,基础状态预期!N$107:N$145,战法实力!$V95)</f>
        <v>35</v>
      </c>
      <c r="BM95" s="94">
        <f>求节点(基础状态预期!$C$107:$C$145,基础状态预期!O$107:O$145,战法实力!$V95)</f>
        <v>33.005038708709684</v>
      </c>
      <c r="BN95" s="94">
        <f>求节点(基础状态预期!$C$107:$C$145,基础状态预期!P$107:P$145,战法实力!$V95)</f>
        <v>26.467022306886964</v>
      </c>
      <c r="BP95" s="94">
        <v>91</v>
      </c>
      <c r="BQ95" s="94">
        <f>求节点(基础状态预期!$C$152:$C$190,基础状态预期!M$152:M$190,战法实力!$V95)</f>
        <v>35</v>
      </c>
      <c r="BR95" s="94">
        <f>求节点(基础状态预期!$C$152:$C$190,基础状态预期!N$152:N$190,战法实力!$V95)</f>
        <v>35</v>
      </c>
      <c r="BS95" s="94">
        <f>求节点(基础状态预期!$C$152:$C$190,基础状态预期!O$152:O$190,战法实力!$V95)</f>
        <v>35</v>
      </c>
      <c r="BT95" s="94">
        <f>求节点(基础状态预期!$C$152:$C$190,基础状态预期!P$152:P$190,战法实力!$V95)</f>
        <v>31.429165726991435</v>
      </c>
      <c r="BV95" s="94">
        <v>91</v>
      </c>
      <c r="BW95" s="94">
        <f>求节点(基础状态预期!$C$197:$C$235,基础状态预期!M$197:M$235,战法实力!$V95)</f>
        <v>35</v>
      </c>
      <c r="BX95" s="94">
        <f>求节点(基础状态预期!$C$197:$C$235,基础状态预期!N$197:N$235,战法实力!$V95)</f>
        <v>35</v>
      </c>
      <c r="BY95" s="94">
        <f>求节点(基础状态预期!$C$197:$C$235,基础状态预期!O$197:O$235,战法实力!$V95)</f>
        <v>35</v>
      </c>
      <c r="BZ95" s="94">
        <f>求节点(基础状态预期!$C$197:$C$235,基础状态预期!P$197:P$235,战法实力!$V95)</f>
        <v>33.325824066323015</v>
      </c>
      <c r="CD95" s="94">
        <v>91</v>
      </c>
      <c r="CE95" s="94">
        <f>求节点($E$5:$E$39,F$5:F$39,AY95)*W95</f>
        <v>175000</v>
      </c>
      <c r="CF95" s="94">
        <f>求节点($E$5:$E$39,G$5:G$39,AZ95)*X95</f>
        <v>1120000</v>
      </c>
      <c r="CG95" s="94">
        <f>求节点($E$5:$E$39,H$5:H$39,BA95)*Y95</f>
        <v>5534140.9542845609</v>
      </c>
      <c r="CH95" s="94">
        <f>求节点($E$5:$E$39,I$5:I$39,BB95)*Z95</f>
        <v>4371941.1103378385</v>
      </c>
      <c r="CI95" s="94">
        <f t="shared" si="15"/>
        <v>11201082.064622398</v>
      </c>
      <c r="CK95" s="94">
        <f>求节点($E$5:$E$39,F$5:F$39,BE95)*AB95</f>
        <v>175000</v>
      </c>
      <c r="CL95" s="94">
        <f>求节点($E$5:$E$39,G$5:G$39,BF95)*AC95</f>
        <v>1120000</v>
      </c>
      <c r="CM95" s="94">
        <f>求节点($E$5:$E$39,H$5:H$39,BG95)*AD95</f>
        <v>5897676.4943312183</v>
      </c>
      <c r="CN95" s="94">
        <f>求节点($E$5:$E$39,I$5:I$39,BH95)*AE95</f>
        <v>4819549.4564495403</v>
      </c>
      <c r="CO95" s="94">
        <f t="shared" si="16"/>
        <v>12012225.950780759</v>
      </c>
      <c r="CQ95" s="94">
        <f>求节点($E$5:$E$39,F$5:F$39,BK95)*AG95</f>
        <v>175000</v>
      </c>
      <c r="CR95" s="94">
        <f>求节点($E$5:$E$39,G$5:G$39,BL95)*AH95</f>
        <v>1120000</v>
      </c>
      <c r="CS95" s="94">
        <f>求节点($E$5:$E$39,H$5:H$39,BM95)*AI95</f>
        <v>6336967.4320722595</v>
      </c>
      <c r="CT95" s="94">
        <f>求节点($E$5:$E$39,I$5:I$39,BN95)*AJ95</f>
        <v>5293404.4613773925</v>
      </c>
      <c r="CU95" s="94">
        <f t="shared" si="17"/>
        <v>12925371.893449653</v>
      </c>
      <c r="CW95" s="94">
        <f>求节点($E$5:$E$39,F$5:F$39,BQ95)*AL95</f>
        <v>175000</v>
      </c>
      <c r="CX95" s="94">
        <f>求节点($E$5:$E$39,G$5:G$39,BR95)*AM95</f>
        <v>1120000</v>
      </c>
      <c r="CY95" s="94">
        <f>求节点($E$5:$E$39,H$5:H$39,BS95)*AN95</f>
        <v>6720000</v>
      </c>
      <c r="CZ95" s="94">
        <f>求节点($E$5:$E$39,I$5:I$39,BT95)*AO95</f>
        <v>6285833.1453982871</v>
      </c>
      <c r="DA95" s="94">
        <f t="shared" si="18"/>
        <v>14300833.145398287</v>
      </c>
      <c r="DC95" s="94">
        <f>求节点($E$5:$E$39,F$5:F$39,BW95)*AQ95</f>
        <v>175000</v>
      </c>
      <c r="DD95" s="94">
        <f>求节点($E$5:$E$39,G$5:G$39,BX95)*AR95</f>
        <v>1120000</v>
      </c>
      <c r="DE95" s="94">
        <f>求节点($E$5:$E$39,H$5:H$39,BY95)*AS95</f>
        <v>6720000</v>
      </c>
      <c r="DF95" s="94">
        <f>求节点($E$5:$E$39,I$5:I$39,BZ95)*AT95</f>
        <v>6665164.8132646028</v>
      </c>
      <c r="DG95" s="94">
        <f t="shared" si="19"/>
        <v>14680164.813264603</v>
      </c>
    </row>
    <row r="96" spans="12:111" x14ac:dyDescent="0.15">
      <c r="L96" s="94">
        <v>92</v>
      </c>
      <c r="M96" s="94">
        <f t="shared" si="10"/>
        <v>11348836.40992122</v>
      </c>
      <c r="N96" s="94">
        <f t="shared" si="11"/>
        <v>12170234.792964643</v>
      </c>
      <c r="O96" s="94">
        <f t="shared" si="12"/>
        <v>13095218.695899907</v>
      </c>
      <c r="P96" s="94">
        <f t="shared" si="13"/>
        <v>14411938.650280144</v>
      </c>
      <c r="Q96" s="94">
        <f t="shared" si="14"/>
        <v>14805223.623992201</v>
      </c>
      <c r="V96" s="94">
        <v>92</v>
      </c>
      <c r="W96" s="94">
        <f>求节点(基础状态预期!$C$17:$C$55,基础状态预期!E$17:E$55,战法实力!$V96)</f>
        <v>5</v>
      </c>
      <c r="X96" s="94">
        <f>求节点(基础状态预期!$C$17:$C$55,基础状态预期!F$17:F$55,战法实力!$V96)</f>
        <v>16</v>
      </c>
      <c r="Y96" s="94">
        <f>求节点(基础状态预期!$C$17:$C$55,基础状态预期!G$17:G$55,战法实力!$V96)</f>
        <v>24</v>
      </c>
      <c r="Z96" s="94">
        <f>求节点(基础状态预期!$C$17:$C$55,基础状态预期!H$17:H$55,战法实力!$V96)</f>
        <v>8</v>
      </c>
      <c r="AB96" s="94">
        <f>求节点(基础状态预期!$C$62:$C$100,基础状态预期!E$62:E$100,战法实力!$V96)</f>
        <v>5</v>
      </c>
      <c r="AC96" s="94">
        <f>求节点(基础状态预期!$C$62:$C$100,基础状态预期!F$62:F$100,战法实力!$V96)</f>
        <v>16</v>
      </c>
      <c r="AD96" s="94">
        <f>求节点(基础状态预期!$C$62:$C$100,基础状态预期!G$62:G$100,战法实力!$V96)</f>
        <v>24</v>
      </c>
      <c r="AE96" s="94">
        <f>求节点(基础状态预期!$C$62:$C$100,基础状态预期!H$62:H$100,战法实力!$V96)</f>
        <v>8</v>
      </c>
      <c r="AG96" s="94">
        <f>求节点(基础状态预期!$C$107:$C$145,基础状态预期!E$107:E$145,战法实力!$V96)</f>
        <v>5</v>
      </c>
      <c r="AH96" s="94">
        <f>求节点(基础状态预期!$C$107:$C$145,基础状态预期!F$107:F$145,战法实力!$V96)</f>
        <v>16</v>
      </c>
      <c r="AI96" s="94">
        <f>求节点(基础状态预期!$C$107:$C$145,基础状态预期!G$107:G$145,战法实力!$V96)</f>
        <v>24</v>
      </c>
      <c r="AJ96" s="94">
        <f>求节点(基础状态预期!$C$107:$C$145,基础状态预期!H$107:H$145,战法实力!$V96)</f>
        <v>8</v>
      </c>
      <c r="AL96" s="94">
        <f>求节点(基础状态预期!$C$152:$C$190,基础状态预期!E$152:E$190,战法实力!$V96)</f>
        <v>5</v>
      </c>
      <c r="AM96" s="94">
        <f>求节点(基础状态预期!$C$152:$C$190,基础状态预期!F$152:F$190,战法实力!$V96)</f>
        <v>16</v>
      </c>
      <c r="AN96" s="94">
        <f>求节点(基础状态预期!$C$152:$C$190,基础状态预期!G$152:G$190,战法实力!$V96)</f>
        <v>24</v>
      </c>
      <c r="AO96" s="94">
        <f>求节点(基础状态预期!$C$152:$C$190,基础状态预期!H$152:H$190,战法实力!$V96)</f>
        <v>8</v>
      </c>
      <c r="AQ96" s="94">
        <f>求节点(基础状态预期!$C$197:$C$235,基础状态预期!E$197:E$235,战法实力!$V96)</f>
        <v>5</v>
      </c>
      <c r="AR96" s="94">
        <f>求节点(基础状态预期!$C$197:$C$235,基础状态预期!F$197:F$235,战法实力!$V96)</f>
        <v>16</v>
      </c>
      <c r="AS96" s="94">
        <f>求节点(基础状态预期!$C$197:$C$235,基础状态预期!G$197:G$235,战法实力!$V96)</f>
        <v>24</v>
      </c>
      <c r="AT96" s="94">
        <f>求节点(基础状态预期!$C$197:$C$235,基础状态预期!H$197:H$235,战法实力!$V96)</f>
        <v>8</v>
      </c>
      <c r="AX96" s="94">
        <v>92</v>
      </c>
      <c r="AY96" s="94">
        <f>求节点(基础状态预期!$C$17:$C$55,基础状态预期!M$17:M$55,战法实力!$V96)</f>
        <v>35</v>
      </c>
      <c r="AZ96" s="94">
        <f>求节点(基础状态预期!$C$17:$C$55,基础状态预期!N$17:N$55,战法实力!$V96)</f>
        <v>35</v>
      </c>
      <c r="BA96" s="94">
        <f>求节点(基础状态预期!$C$17:$C$55,基础状态预期!O$17:O$55,战法实力!$V96)</f>
        <v>29.174968880023215</v>
      </c>
      <c r="BB96" s="94">
        <f>求节点(基础状态预期!$C$17:$C$55,基础状态预期!P$17:P$55,战法实力!$V96)</f>
        <v>22.261211924783812</v>
      </c>
      <c r="BD96" s="94">
        <v>92</v>
      </c>
      <c r="BE96" s="94">
        <f>求节点(基础状态预期!$C$62:$C$100,基础状态预期!M$62:M$100,战法实力!$V96)</f>
        <v>35</v>
      </c>
      <c r="BF96" s="94">
        <f>求节点(基础状态预期!$C$62:$C$100,基础状态预期!N$62:N$100,战法实力!$V96)</f>
        <v>35</v>
      </c>
      <c r="BG96" s="94">
        <f>求节点(基础状态预期!$C$62:$C$100,基础状态预期!O$62:O$100,战法实力!$V96)</f>
        <v>30.98516303076083</v>
      </c>
      <c r="BH96" s="94">
        <f>求节点(基础状态预期!$C$62:$C$100,基础状态预期!P$62:P$100,战法实力!$V96)</f>
        <v>24.630417455292815</v>
      </c>
      <c r="BJ96" s="94">
        <v>92</v>
      </c>
      <c r="BK96" s="94">
        <f>求节点(基础状态预期!$C$107:$C$145,基础状态预期!M$107:M$145,战法实力!$V96)</f>
        <v>35</v>
      </c>
      <c r="BL96" s="94">
        <f>求节点(基础状态预期!$C$107:$C$145,基础状态预期!N$107:N$145,战法实力!$V96)</f>
        <v>35</v>
      </c>
      <c r="BM96" s="94">
        <f>求节点(基础状态预期!$C$107:$C$145,基础状态预期!O$107:O$145,战法实力!$V96)</f>
        <v>33.40888640475309</v>
      </c>
      <c r="BN96" s="94">
        <f>求节点(基础状态预期!$C$107:$C$145,基础状态预期!P$107:P$145,战法实力!$V96)</f>
        <v>26.928562530936574</v>
      </c>
      <c r="BP96" s="94">
        <v>92</v>
      </c>
      <c r="BQ96" s="94">
        <f>求节点(基础状态预期!$C$152:$C$190,基础状态预期!M$152:M$190,战法实力!$V96)</f>
        <v>35</v>
      </c>
      <c r="BR96" s="94">
        <f>求节点(基础状态预期!$C$152:$C$190,基础状态预期!N$152:N$190,战法实力!$V96)</f>
        <v>35</v>
      </c>
      <c r="BS96" s="94">
        <f>求节点(基础状态预期!$C$152:$C$190,基础状态预期!O$152:O$190,战法实力!$V96)</f>
        <v>35</v>
      </c>
      <c r="BT96" s="94">
        <f>求节点(基础状态预期!$C$152:$C$190,基础状态预期!P$152:P$190,战法实力!$V96)</f>
        <v>31.984693251400724</v>
      </c>
      <c r="BV96" s="94">
        <v>92</v>
      </c>
      <c r="BW96" s="94">
        <f>求节点(基础状态预期!$C$197:$C$235,基础状态预期!M$197:M$235,战法实力!$V96)</f>
        <v>35</v>
      </c>
      <c r="BX96" s="94">
        <f>求节点(基础状态预期!$C$197:$C$235,基础状态预期!N$197:N$235,战法实力!$V96)</f>
        <v>35</v>
      </c>
      <c r="BY96" s="94">
        <f>求节点(基础状态预期!$C$197:$C$235,基础状态预期!O$197:O$235,战法实力!$V96)</f>
        <v>35</v>
      </c>
      <c r="BZ96" s="94">
        <f>求节点(基础状态预期!$C$197:$C$235,基础状态预期!P$197:P$235,战法实力!$V96)</f>
        <v>33.951118119961009</v>
      </c>
      <c r="CD96" s="94">
        <v>92</v>
      </c>
      <c r="CE96" s="94">
        <f>求节点($E$5:$E$39,F$5:F$39,AY96)*W96</f>
        <v>175000</v>
      </c>
      <c r="CF96" s="94">
        <f>求节点($E$5:$E$39,G$5:G$39,AZ96)*X96</f>
        <v>1120000</v>
      </c>
      <c r="CG96" s="94">
        <f>求节点($E$5:$E$39,H$5:H$39,BA96)*Y96</f>
        <v>5601594.0249644574</v>
      </c>
      <c r="CH96" s="94">
        <f>求节点($E$5:$E$39,I$5:I$39,BB96)*Z96</f>
        <v>4452242.3849567622</v>
      </c>
      <c r="CI96" s="94">
        <f t="shared" si="15"/>
        <v>11348836.40992122</v>
      </c>
      <c r="CK96" s="94">
        <f>求节点($E$5:$E$39,F$5:F$39,BE96)*AB96</f>
        <v>175000</v>
      </c>
      <c r="CL96" s="94">
        <f>求节点($E$5:$E$39,G$5:G$39,BF96)*AC96</f>
        <v>1120000</v>
      </c>
      <c r="CM96" s="94">
        <f>求节点($E$5:$E$39,H$5:H$39,BG96)*AD96</f>
        <v>5949151.30190608</v>
      </c>
      <c r="CN96" s="94">
        <f>求节点($E$5:$E$39,I$5:I$39,BH96)*AE96</f>
        <v>4926083.4910585629</v>
      </c>
      <c r="CO96" s="94">
        <f t="shared" si="16"/>
        <v>12170234.792964643</v>
      </c>
      <c r="CQ96" s="94">
        <f>求节点($E$5:$E$39,F$5:F$39,BK96)*AG96</f>
        <v>175000</v>
      </c>
      <c r="CR96" s="94">
        <f>求节点($E$5:$E$39,G$5:G$39,BL96)*AH96</f>
        <v>1120000</v>
      </c>
      <c r="CS96" s="94">
        <f>求节点($E$5:$E$39,H$5:H$39,BM96)*AI96</f>
        <v>6414506.1897125933</v>
      </c>
      <c r="CT96" s="94">
        <f>求节点($E$5:$E$39,I$5:I$39,BN96)*AJ96</f>
        <v>5385712.5061873151</v>
      </c>
      <c r="CU96" s="94">
        <f t="shared" si="17"/>
        <v>13095218.695899907</v>
      </c>
      <c r="CW96" s="94">
        <f>求节点($E$5:$E$39,F$5:F$39,BQ96)*AL96</f>
        <v>175000</v>
      </c>
      <c r="CX96" s="94">
        <f>求节点($E$5:$E$39,G$5:G$39,BR96)*AM96</f>
        <v>1120000</v>
      </c>
      <c r="CY96" s="94">
        <f>求节点($E$5:$E$39,H$5:H$39,BS96)*AN96</f>
        <v>6720000</v>
      </c>
      <c r="CZ96" s="94">
        <f>求节点($E$5:$E$39,I$5:I$39,BT96)*AO96</f>
        <v>6396938.650280145</v>
      </c>
      <c r="DA96" s="94">
        <f t="shared" si="18"/>
        <v>14411938.650280144</v>
      </c>
      <c r="DC96" s="94">
        <f>求节点($E$5:$E$39,F$5:F$39,BW96)*AQ96</f>
        <v>175000</v>
      </c>
      <c r="DD96" s="94">
        <f>求节点($E$5:$E$39,G$5:G$39,BX96)*AR96</f>
        <v>1120000</v>
      </c>
      <c r="DE96" s="94">
        <f>求节点($E$5:$E$39,H$5:H$39,BY96)*AS96</f>
        <v>6720000</v>
      </c>
      <c r="DF96" s="94">
        <f>求节点($E$5:$E$39,I$5:I$39,BZ96)*AT96</f>
        <v>6790223.6239922019</v>
      </c>
      <c r="DG96" s="94">
        <f t="shared" si="19"/>
        <v>14805223.623992201</v>
      </c>
    </row>
    <row r="97" spans="12:111" x14ac:dyDescent="0.15">
      <c r="L97" s="94">
        <v>93</v>
      </c>
      <c r="M97" s="94">
        <f t="shared" si="10"/>
        <v>11496590.755220041</v>
      </c>
      <c r="N97" s="94">
        <f t="shared" si="11"/>
        <v>12328243.635148529</v>
      </c>
      <c r="O97" s="94">
        <f t="shared" si="12"/>
        <v>13265065.498350166</v>
      </c>
      <c r="P97" s="94">
        <f t="shared" si="13"/>
        <v>14523044.155162003</v>
      </c>
      <c r="Q97" s="94">
        <f t="shared" si="14"/>
        <v>14930282.434719801</v>
      </c>
      <c r="V97" s="94">
        <v>93</v>
      </c>
      <c r="W97" s="94">
        <f>求节点(基础状态预期!$C$17:$C$55,基础状态预期!E$17:E$55,战法实力!$V97)</f>
        <v>5</v>
      </c>
      <c r="X97" s="94">
        <f>求节点(基础状态预期!$C$17:$C$55,基础状态预期!F$17:F$55,战法实力!$V97)</f>
        <v>16</v>
      </c>
      <c r="Y97" s="94">
        <f>求节点(基础状态预期!$C$17:$C$55,基础状态预期!G$17:G$55,战法实力!$V97)</f>
        <v>24</v>
      </c>
      <c r="Z97" s="94">
        <f>求节点(基础状态预期!$C$17:$C$55,基础状态预期!H$17:H$55,战法实力!$V97)</f>
        <v>8</v>
      </c>
      <c r="AB97" s="94">
        <f>求节点(基础状态预期!$C$62:$C$100,基础状态预期!E$62:E$100,战法实力!$V97)</f>
        <v>5</v>
      </c>
      <c r="AC97" s="94">
        <f>求节点(基础状态预期!$C$62:$C$100,基础状态预期!F$62:F$100,战法实力!$V97)</f>
        <v>16</v>
      </c>
      <c r="AD97" s="94">
        <f>求节点(基础状态预期!$C$62:$C$100,基础状态预期!G$62:G$100,战法实力!$V97)</f>
        <v>24</v>
      </c>
      <c r="AE97" s="94">
        <f>求节点(基础状态预期!$C$62:$C$100,基础状态预期!H$62:H$100,战法实力!$V97)</f>
        <v>8</v>
      </c>
      <c r="AG97" s="94">
        <f>求节点(基础状态预期!$C$107:$C$145,基础状态预期!E$107:E$145,战法实力!$V97)</f>
        <v>5</v>
      </c>
      <c r="AH97" s="94">
        <f>求节点(基础状态预期!$C$107:$C$145,基础状态预期!F$107:F$145,战法实力!$V97)</f>
        <v>16</v>
      </c>
      <c r="AI97" s="94">
        <f>求节点(基础状态预期!$C$107:$C$145,基础状态预期!G$107:G$145,战法实力!$V97)</f>
        <v>24</v>
      </c>
      <c r="AJ97" s="94">
        <f>求节点(基础状态预期!$C$107:$C$145,基础状态预期!H$107:H$145,战法实力!$V97)</f>
        <v>8</v>
      </c>
      <c r="AL97" s="94">
        <f>求节点(基础状态预期!$C$152:$C$190,基础状态预期!E$152:E$190,战法实力!$V97)</f>
        <v>5</v>
      </c>
      <c r="AM97" s="94">
        <f>求节点(基础状态预期!$C$152:$C$190,基础状态预期!F$152:F$190,战法实力!$V97)</f>
        <v>16</v>
      </c>
      <c r="AN97" s="94">
        <f>求节点(基础状态预期!$C$152:$C$190,基础状态预期!G$152:G$190,战法实力!$V97)</f>
        <v>24</v>
      </c>
      <c r="AO97" s="94">
        <f>求节点(基础状态预期!$C$152:$C$190,基础状态预期!H$152:H$190,战法实力!$V97)</f>
        <v>8</v>
      </c>
      <c r="AQ97" s="94">
        <f>求节点(基础状态预期!$C$197:$C$235,基础状态预期!E$197:E$235,战法实力!$V97)</f>
        <v>5</v>
      </c>
      <c r="AR97" s="94">
        <f>求节点(基础状态预期!$C$197:$C$235,基础状态预期!F$197:F$235,战法实力!$V97)</f>
        <v>16</v>
      </c>
      <c r="AS97" s="94">
        <f>求节点(基础状态预期!$C$197:$C$235,基础状态预期!G$197:G$235,战法实力!$V97)</f>
        <v>24</v>
      </c>
      <c r="AT97" s="94">
        <f>求节点(基础状态预期!$C$197:$C$235,基础状态预期!H$197:H$235,战法实力!$V97)</f>
        <v>8</v>
      </c>
      <c r="AX97" s="94">
        <v>93</v>
      </c>
      <c r="AY97" s="94">
        <f>求节点(基础状态预期!$C$17:$C$55,基础状态预期!M$17:M$55,战法实力!$V97)</f>
        <v>35</v>
      </c>
      <c r="AZ97" s="94">
        <f>求节点(基础状态预期!$C$17:$C$55,基础状态预期!N$17:N$55,战法实力!$V97)</f>
        <v>35</v>
      </c>
      <c r="BA97" s="94">
        <f>求节点(基础状态预期!$C$17:$C$55,基础状态预期!O$17:O$55,战法实力!$V97)</f>
        <v>29.526286956481009</v>
      </c>
      <c r="BB97" s="94">
        <f>求节点(基础状态预期!$C$17:$C$55,基础状态预期!P$17:P$55,战法实力!$V97)</f>
        <v>22.662718297878431</v>
      </c>
      <c r="BD97" s="94">
        <v>93</v>
      </c>
      <c r="BE97" s="94">
        <f>求节点(基础状态预期!$C$62:$C$100,基础状态预期!M$62:M$100,战法实力!$V97)</f>
        <v>35</v>
      </c>
      <c r="BF97" s="94">
        <f>求节点(基础状态预期!$C$62:$C$100,基础状态预期!N$62:N$100,战法实力!$V97)</f>
        <v>35</v>
      </c>
      <c r="BG97" s="94">
        <f>求节点(基础状态预期!$C$62:$C$100,基础状态预期!O$62:O$100,战法实力!$V97)</f>
        <v>31.253260986879905</v>
      </c>
      <c r="BH97" s="94">
        <f>求节点(基础状态预期!$C$62:$C$100,基础状态预期!P$62:P$100,战法实力!$V97)</f>
        <v>25.16308762833793</v>
      </c>
      <c r="BJ97" s="94">
        <v>93</v>
      </c>
      <c r="BK97" s="94">
        <f>求节点(基础状态预期!$C$107:$C$145,基础状态预期!M$107:M$145,战法实力!$V97)</f>
        <v>35</v>
      </c>
      <c r="BL97" s="94">
        <f>求节点(基础状态预期!$C$107:$C$145,基础状态预期!N$107:N$145,战法实力!$V97)</f>
        <v>35</v>
      </c>
      <c r="BM97" s="94">
        <f>求节点(基础状态预期!$C$107:$C$145,基础状态预期!O$107:O$145,战法实力!$V97)</f>
        <v>33.812734100796504</v>
      </c>
      <c r="BN97" s="94">
        <f>求节点(基础状态预期!$C$107:$C$145,基础状态预期!P$107:P$145,战法实力!$V97)</f>
        <v>27.390102754986184</v>
      </c>
      <c r="BP97" s="94">
        <v>93</v>
      </c>
      <c r="BQ97" s="94">
        <f>求节点(基础状态预期!$C$152:$C$190,基础状态预期!M$152:M$190,战法实力!$V97)</f>
        <v>35</v>
      </c>
      <c r="BR97" s="94">
        <f>求节点(基础状态预期!$C$152:$C$190,基础状态预期!N$152:N$190,战法实力!$V97)</f>
        <v>35</v>
      </c>
      <c r="BS97" s="94">
        <f>求节点(基础状态预期!$C$152:$C$190,基础状态预期!O$152:O$190,战法实力!$V97)</f>
        <v>35</v>
      </c>
      <c r="BT97" s="94">
        <f>求节点(基础状态预期!$C$152:$C$190,基础状态预期!P$152:P$190,战法实力!$V97)</f>
        <v>32.540220775810013</v>
      </c>
      <c r="BV97" s="94">
        <v>93</v>
      </c>
      <c r="BW97" s="94">
        <f>求节点(基础状态预期!$C$197:$C$235,基础状态预期!M$197:M$235,战法实力!$V97)</f>
        <v>35</v>
      </c>
      <c r="BX97" s="94">
        <f>求节点(基础状态预期!$C$197:$C$235,基础状态预期!N$197:N$235,战法实力!$V97)</f>
        <v>35</v>
      </c>
      <c r="BY97" s="94">
        <f>求节点(基础状态预期!$C$197:$C$235,基础状态预期!O$197:O$235,战法实力!$V97)</f>
        <v>35</v>
      </c>
      <c r="BZ97" s="94">
        <f>求节点(基础状态预期!$C$197:$C$235,基础状态预期!P$197:P$235,战法实力!$V97)</f>
        <v>34.576412173599003</v>
      </c>
      <c r="CD97" s="94">
        <v>93</v>
      </c>
      <c r="CE97" s="94">
        <f>求节点($E$5:$E$39,F$5:F$39,AY97)*W97</f>
        <v>175000</v>
      </c>
      <c r="CF97" s="94">
        <f>求节点($E$5:$E$39,G$5:G$39,AZ97)*X97</f>
        <v>1120000</v>
      </c>
      <c r="CG97" s="94">
        <f>求节点($E$5:$E$39,H$5:H$39,BA97)*Y97</f>
        <v>5669047.0956443539</v>
      </c>
      <c r="CH97" s="94">
        <f>求节点($E$5:$E$39,I$5:I$39,BB97)*Z97</f>
        <v>4532543.6595756859</v>
      </c>
      <c r="CI97" s="94">
        <f t="shared" si="15"/>
        <v>11496590.755220041</v>
      </c>
      <c r="CK97" s="94">
        <f>求节点($E$5:$E$39,F$5:F$39,BE97)*AB97</f>
        <v>175000</v>
      </c>
      <c r="CL97" s="94">
        <f>求节点($E$5:$E$39,G$5:G$39,BF97)*AC97</f>
        <v>1120000</v>
      </c>
      <c r="CM97" s="94">
        <f>求节点($E$5:$E$39,H$5:H$39,BG97)*AD97</f>
        <v>6000626.1094809417</v>
      </c>
      <c r="CN97" s="94">
        <f>求节点($E$5:$E$39,I$5:I$39,BH97)*AE97</f>
        <v>5032617.5256675864</v>
      </c>
      <c r="CO97" s="94">
        <f t="shared" si="16"/>
        <v>12328243.635148529</v>
      </c>
      <c r="CQ97" s="94">
        <f>求节点($E$5:$E$39,F$5:F$39,BK97)*AG97</f>
        <v>175000</v>
      </c>
      <c r="CR97" s="94">
        <f>求节点($E$5:$E$39,G$5:G$39,BL97)*AH97</f>
        <v>1120000</v>
      </c>
      <c r="CS97" s="94">
        <f>求节点($E$5:$E$39,H$5:H$39,BM97)*AI97</f>
        <v>6492044.947352929</v>
      </c>
      <c r="CT97" s="94">
        <f>求节点($E$5:$E$39,I$5:I$39,BN97)*AJ97</f>
        <v>5478020.5509972367</v>
      </c>
      <c r="CU97" s="94">
        <f t="shared" si="17"/>
        <v>13265065.498350166</v>
      </c>
      <c r="CW97" s="94">
        <f>求节点($E$5:$E$39,F$5:F$39,BQ97)*AL97</f>
        <v>175000</v>
      </c>
      <c r="CX97" s="94">
        <f>求节点($E$5:$E$39,G$5:G$39,BR97)*AM97</f>
        <v>1120000</v>
      </c>
      <c r="CY97" s="94">
        <f>求节点($E$5:$E$39,H$5:H$39,BS97)*AN97</f>
        <v>6720000</v>
      </c>
      <c r="CZ97" s="94">
        <f>求节点($E$5:$E$39,I$5:I$39,BT97)*AO97</f>
        <v>6508044.1551620029</v>
      </c>
      <c r="DA97" s="94">
        <f t="shared" si="18"/>
        <v>14523044.155162003</v>
      </c>
      <c r="DC97" s="94">
        <f>求节点($E$5:$E$39,F$5:F$39,BW97)*AQ97</f>
        <v>175000</v>
      </c>
      <c r="DD97" s="94">
        <f>求节点($E$5:$E$39,G$5:G$39,BX97)*AR97</f>
        <v>1120000</v>
      </c>
      <c r="DE97" s="94">
        <f>求节点($E$5:$E$39,H$5:H$39,BY97)*AS97</f>
        <v>6720000</v>
      </c>
      <c r="DF97" s="94">
        <f>求节点($E$5:$E$39,I$5:I$39,BZ97)*AT97</f>
        <v>6915282.4347198009</v>
      </c>
      <c r="DG97" s="94">
        <f t="shared" si="19"/>
        <v>14930282.434719801</v>
      </c>
    </row>
    <row r="98" spans="12:111" x14ac:dyDescent="0.15">
      <c r="L98" s="94">
        <v>94</v>
      </c>
      <c r="M98" s="94">
        <f t="shared" si="10"/>
        <v>11626595.17204052</v>
      </c>
      <c r="N98" s="94">
        <f t="shared" si="11"/>
        <v>12447742.962558765</v>
      </c>
      <c r="O98" s="94">
        <f t="shared" si="12"/>
        <v>13421753.528904388</v>
      </c>
      <c r="P98" s="94">
        <f t="shared" si="13"/>
        <v>14641947.046645645</v>
      </c>
      <c r="Q98" s="94">
        <f t="shared" si="14"/>
        <v>15015000</v>
      </c>
      <c r="V98" s="94">
        <v>94</v>
      </c>
      <c r="W98" s="94">
        <f>求节点(基础状态预期!$C$17:$C$55,基础状态预期!E$17:E$55,战法实力!$V98)</f>
        <v>5</v>
      </c>
      <c r="X98" s="94">
        <f>求节点(基础状态预期!$C$17:$C$55,基础状态预期!F$17:F$55,战法实力!$V98)</f>
        <v>16</v>
      </c>
      <c r="Y98" s="94">
        <f>求节点(基础状态预期!$C$17:$C$55,基础状态预期!G$17:G$55,战法实力!$V98)</f>
        <v>24</v>
      </c>
      <c r="Z98" s="94">
        <f>求节点(基础状态预期!$C$17:$C$55,基础状态预期!H$17:H$55,战法实力!$V98)</f>
        <v>8</v>
      </c>
      <c r="AB98" s="94">
        <f>求节点(基础状态预期!$C$62:$C$100,基础状态预期!E$62:E$100,战法实力!$V98)</f>
        <v>5</v>
      </c>
      <c r="AC98" s="94">
        <f>求节点(基础状态预期!$C$62:$C$100,基础状态预期!F$62:F$100,战法实力!$V98)</f>
        <v>16</v>
      </c>
      <c r="AD98" s="94">
        <f>求节点(基础状态预期!$C$62:$C$100,基础状态预期!G$62:G$100,战法实力!$V98)</f>
        <v>24</v>
      </c>
      <c r="AE98" s="94">
        <f>求节点(基础状态预期!$C$62:$C$100,基础状态预期!H$62:H$100,战法实力!$V98)</f>
        <v>8</v>
      </c>
      <c r="AG98" s="94">
        <f>求节点(基础状态预期!$C$107:$C$145,基础状态预期!E$107:E$145,战法实力!$V98)</f>
        <v>5</v>
      </c>
      <c r="AH98" s="94">
        <f>求节点(基础状态预期!$C$107:$C$145,基础状态预期!F$107:F$145,战法实力!$V98)</f>
        <v>16</v>
      </c>
      <c r="AI98" s="94">
        <f>求节点(基础状态预期!$C$107:$C$145,基础状态预期!G$107:G$145,战法实力!$V98)</f>
        <v>24</v>
      </c>
      <c r="AJ98" s="94">
        <f>求节点(基础状态预期!$C$107:$C$145,基础状态预期!H$107:H$145,战法实力!$V98)</f>
        <v>8</v>
      </c>
      <c r="AL98" s="94">
        <f>求节点(基础状态预期!$C$152:$C$190,基础状态预期!E$152:E$190,战法实力!$V98)</f>
        <v>5</v>
      </c>
      <c r="AM98" s="94">
        <f>求节点(基础状态预期!$C$152:$C$190,基础状态预期!F$152:F$190,战法实力!$V98)</f>
        <v>16</v>
      </c>
      <c r="AN98" s="94">
        <f>求节点(基础状态预期!$C$152:$C$190,基础状态预期!G$152:G$190,战法实力!$V98)</f>
        <v>24</v>
      </c>
      <c r="AO98" s="94">
        <f>求节点(基础状态预期!$C$152:$C$190,基础状态预期!H$152:H$190,战法实力!$V98)</f>
        <v>8</v>
      </c>
      <c r="AQ98" s="94">
        <f>求节点(基础状态预期!$C$197:$C$235,基础状态预期!E$197:E$235,战法实力!$V98)</f>
        <v>5</v>
      </c>
      <c r="AR98" s="94">
        <f>求节点(基础状态预期!$C$197:$C$235,基础状态预期!F$197:F$235,战法实力!$V98)</f>
        <v>16</v>
      </c>
      <c r="AS98" s="94">
        <f>求节点(基础状态预期!$C$197:$C$235,基础状态预期!G$197:G$235,战法实力!$V98)</f>
        <v>24</v>
      </c>
      <c r="AT98" s="94">
        <f>求节点(基础状态预期!$C$197:$C$235,基础状态预期!H$197:H$235,战法实力!$V98)</f>
        <v>8</v>
      </c>
      <c r="AX98" s="94">
        <v>94</v>
      </c>
      <c r="AY98" s="94">
        <f>求节点(基础状态预期!$C$17:$C$55,基础状态预期!M$17:M$55,战法实力!$V98)</f>
        <v>35</v>
      </c>
      <c r="AZ98" s="94">
        <f>求节点(基础状态预期!$C$17:$C$55,基础状态预期!N$17:N$55,战法实力!$V98)</f>
        <v>35</v>
      </c>
      <c r="BA98" s="94">
        <f>求节点(基础状态预期!$C$17:$C$55,基础状态预期!O$17:O$55,战法实力!$V98)</f>
        <v>29.785157488780779</v>
      </c>
      <c r="BB98" s="94">
        <f>求节点(基础状态预期!$C$17:$C$55,基础状态预期!P$17:P$55,战法实力!$V98)</f>
        <v>23.064224670973051</v>
      </c>
      <c r="BD98" s="94">
        <v>94</v>
      </c>
      <c r="BE98" s="94">
        <f>求节点(基础状态预期!$C$62:$C$100,基础状态预期!M$62:M$100,战法实力!$V98)</f>
        <v>35</v>
      </c>
      <c r="BF98" s="94">
        <f>求节点(基础状态预期!$C$62:$C$100,基础状态预期!N$62:N$100,战法实力!$V98)</f>
        <v>35</v>
      </c>
      <c r="BG98" s="94">
        <f>求节点(基础状态预期!$C$62:$C$100,基础状态预期!O$62:O$100,战法实力!$V98)</f>
        <v>31.521358942998976</v>
      </c>
      <c r="BH98" s="94">
        <f>求节点(基础状态预期!$C$62:$C$100,基础状态预期!P$62:P$100,战法实力!$V98)</f>
        <v>25.50321022751481</v>
      </c>
      <c r="BJ98" s="94">
        <v>94</v>
      </c>
      <c r="BK98" s="94">
        <f>求节点(基础状态预期!$C$107:$C$145,基础状态预期!M$107:M$145,战法实力!$V98)</f>
        <v>35</v>
      </c>
      <c r="BL98" s="94">
        <f>求节点(基础状态预期!$C$107:$C$145,基础状态预期!N$107:N$145,战法实力!$V98)</f>
        <v>35</v>
      </c>
      <c r="BM98" s="94">
        <f>求节点(基础状态预期!$C$107:$C$145,基础状态预期!O$107:O$145,战法实力!$V98)</f>
        <v>34.148046526548065</v>
      </c>
      <c r="BN98" s="94">
        <f>求节点(基础状态预期!$C$107:$C$145,基础状态预期!P$107:P$145,战法实力!$V98)</f>
        <v>27.851642979035798</v>
      </c>
      <c r="BP98" s="94">
        <v>94</v>
      </c>
      <c r="BQ98" s="94">
        <f>求节点(基础状态预期!$C$152:$C$190,基础状态预期!M$152:M$190,战法实力!$V98)</f>
        <v>35</v>
      </c>
      <c r="BR98" s="94">
        <f>求节点(基础状态预期!$C$152:$C$190,基础状态预期!N$152:N$190,战法实力!$V98)</f>
        <v>35</v>
      </c>
      <c r="BS98" s="94">
        <f>求节点(基础状态预期!$C$152:$C$190,基础状态预期!O$152:O$190,战法实力!$V98)</f>
        <v>35</v>
      </c>
      <c r="BT98" s="94">
        <f>求节点(基础状态预期!$C$152:$C$190,基础状态预期!P$152:P$190,战法实力!$V98)</f>
        <v>33.134735233228227</v>
      </c>
      <c r="BV98" s="94">
        <v>94</v>
      </c>
      <c r="BW98" s="94">
        <f>求节点(基础状态预期!$C$197:$C$235,基础状态预期!M$197:M$235,战法实力!$V98)</f>
        <v>35</v>
      </c>
      <c r="BX98" s="94">
        <f>求节点(基础状态预期!$C$197:$C$235,基础状态预期!N$197:N$235,战法实力!$V98)</f>
        <v>35</v>
      </c>
      <c r="BY98" s="94">
        <f>求节点(基础状态预期!$C$197:$C$235,基础状态预期!O$197:O$235,战法实力!$V98)</f>
        <v>35</v>
      </c>
      <c r="BZ98" s="94">
        <f>求节点(基础状态预期!$C$197:$C$235,基础状态预期!P$197:P$235,战法实力!$V98)</f>
        <v>35</v>
      </c>
      <c r="CD98" s="94">
        <v>94</v>
      </c>
      <c r="CE98" s="94">
        <f>求节点($E$5:$E$39,F$5:F$39,AY98)*W98</f>
        <v>175000</v>
      </c>
      <c r="CF98" s="94">
        <f>求节点($E$5:$E$39,G$5:G$39,AZ98)*X98</f>
        <v>1120000</v>
      </c>
      <c r="CG98" s="94">
        <f>求节点($E$5:$E$39,H$5:H$39,BA98)*Y98</f>
        <v>5718750.2378459098</v>
      </c>
      <c r="CH98" s="94">
        <f>求节点($E$5:$E$39,I$5:I$39,BB98)*Z98</f>
        <v>4612844.9341946105</v>
      </c>
      <c r="CI98" s="94">
        <f t="shared" si="15"/>
        <v>11626595.17204052</v>
      </c>
      <c r="CK98" s="94">
        <f>求节点($E$5:$E$39,F$5:F$39,BE98)*AB98</f>
        <v>175000</v>
      </c>
      <c r="CL98" s="94">
        <f>求节点($E$5:$E$39,G$5:G$39,BF98)*AC98</f>
        <v>1120000</v>
      </c>
      <c r="CM98" s="94">
        <f>求节点($E$5:$E$39,H$5:H$39,BG98)*AD98</f>
        <v>6052100.9170558034</v>
      </c>
      <c r="CN98" s="94">
        <f>求节点($E$5:$E$39,I$5:I$39,BH98)*AE98</f>
        <v>5100642.0455029616</v>
      </c>
      <c r="CO98" s="94">
        <f t="shared" si="16"/>
        <v>12447742.962558765</v>
      </c>
      <c r="CQ98" s="94">
        <f>求节点($E$5:$E$39,F$5:F$39,BK98)*AG98</f>
        <v>175000</v>
      </c>
      <c r="CR98" s="94">
        <f>求节点($E$5:$E$39,G$5:G$39,BL98)*AH98</f>
        <v>1120000</v>
      </c>
      <c r="CS98" s="94">
        <f>求节点($E$5:$E$39,H$5:H$39,BM98)*AI98</f>
        <v>6556424.9330972284</v>
      </c>
      <c r="CT98" s="94">
        <f>求节点($E$5:$E$39,I$5:I$39,BN98)*AJ98</f>
        <v>5570328.5958071593</v>
      </c>
      <c r="CU98" s="94">
        <f t="shared" si="17"/>
        <v>13421753.528904388</v>
      </c>
      <c r="CW98" s="94">
        <f>求节点($E$5:$E$39,F$5:F$39,BQ98)*AL98</f>
        <v>175000</v>
      </c>
      <c r="CX98" s="94">
        <f>求节点($E$5:$E$39,G$5:G$39,BR98)*AM98</f>
        <v>1120000</v>
      </c>
      <c r="CY98" s="94">
        <f>求节点($E$5:$E$39,H$5:H$39,BS98)*AN98</f>
        <v>6720000</v>
      </c>
      <c r="CZ98" s="94">
        <f>求节点($E$5:$E$39,I$5:I$39,BT98)*AO98</f>
        <v>6626947.0466456451</v>
      </c>
      <c r="DA98" s="94">
        <f t="shared" si="18"/>
        <v>14641947.046645645</v>
      </c>
      <c r="DC98" s="94">
        <f>求节点($E$5:$E$39,F$5:F$39,BW98)*AQ98</f>
        <v>175000</v>
      </c>
      <c r="DD98" s="94">
        <f>求节点($E$5:$E$39,G$5:G$39,BX98)*AR98</f>
        <v>1120000</v>
      </c>
      <c r="DE98" s="94">
        <f>求节点($E$5:$E$39,H$5:H$39,BY98)*AS98</f>
        <v>6720000</v>
      </c>
      <c r="DF98" s="94">
        <f>求节点($E$5:$E$39,I$5:I$39,BZ98)*AT98</f>
        <v>7000000</v>
      </c>
      <c r="DG98" s="94">
        <f t="shared" si="19"/>
        <v>15015000</v>
      </c>
    </row>
    <row r="99" spans="12:111" x14ac:dyDescent="0.15">
      <c r="L99" s="94">
        <v>95</v>
      </c>
      <c r="M99" s="94">
        <f t="shared" si="10"/>
        <v>11751132.128053028</v>
      </c>
      <c r="N99" s="94">
        <f t="shared" si="11"/>
        <v>12560497.302960843</v>
      </c>
      <c r="O99" s="94">
        <f t="shared" si="12"/>
        <v>13566702.378641602</v>
      </c>
      <c r="P99" s="94">
        <f t="shared" si="13"/>
        <v>14766049.755897153</v>
      </c>
      <c r="Q99" s="94">
        <f t="shared" si="14"/>
        <v>15015000</v>
      </c>
      <c r="V99" s="94">
        <v>95</v>
      </c>
      <c r="W99" s="94">
        <f>求节点(基础状态预期!$C$17:$C$55,基础状态预期!E$17:E$55,战法实力!$V99)</f>
        <v>5</v>
      </c>
      <c r="X99" s="94">
        <f>求节点(基础状态预期!$C$17:$C$55,基础状态预期!F$17:F$55,战法实力!$V99)</f>
        <v>16</v>
      </c>
      <c r="Y99" s="94">
        <f>求节点(基础状态预期!$C$17:$C$55,基础状态预期!G$17:G$55,战法实力!$V99)</f>
        <v>24</v>
      </c>
      <c r="Z99" s="94">
        <f>求节点(基础状态预期!$C$17:$C$55,基础状态预期!H$17:H$55,战法实力!$V99)</f>
        <v>8</v>
      </c>
      <c r="AB99" s="94">
        <f>求节点(基础状态预期!$C$62:$C$100,基础状态预期!E$62:E$100,战法实力!$V99)</f>
        <v>5</v>
      </c>
      <c r="AC99" s="94">
        <f>求节点(基础状态预期!$C$62:$C$100,基础状态预期!F$62:F$100,战法实力!$V99)</f>
        <v>16</v>
      </c>
      <c r="AD99" s="94">
        <f>求节点(基础状态预期!$C$62:$C$100,基础状态预期!G$62:G$100,战法实力!$V99)</f>
        <v>24</v>
      </c>
      <c r="AE99" s="94">
        <f>求节点(基础状态预期!$C$62:$C$100,基础状态预期!H$62:H$100,战法实力!$V99)</f>
        <v>8</v>
      </c>
      <c r="AG99" s="94">
        <f>求节点(基础状态预期!$C$107:$C$145,基础状态预期!E$107:E$145,战法实力!$V99)</f>
        <v>5</v>
      </c>
      <c r="AH99" s="94">
        <f>求节点(基础状态预期!$C$107:$C$145,基础状态预期!F$107:F$145,战法实力!$V99)</f>
        <v>16</v>
      </c>
      <c r="AI99" s="94">
        <f>求节点(基础状态预期!$C$107:$C$145,基础状态预期!G$107:G$145,战法实力!$V99)</f>
        <v>24</v>
      </c>
      <c r="AJ99" s="94">
        <f>求节点(基础状态预期!$C$107:$C$145,基础状态预期!H$107:H$145,战法实力!$V99)</f>
        <v>8</v>
      </c>
      <c r="AL99" s="94">
        <f>求节点(基础状态预期!$C$152:$C$190,基础状态预期!E$152:E$190,战法实力!$V99)</f>
        <v>5</v>
      </c>
      <c r="AM99" s="94">
        <f>求节点(基础状态预期!$C$152:$C$190,基础状态预期!F$152:F$190,战法实力!$V99)</f>
        <v>16</v>
      </c>
      <c r="AN99" s="94">
        <f>求节点(基础状态预期!$C$152:$C$190,基础状态预期!G$152:G$190,战法实力!$V99)</f>
        <v>24</v>
      </c>
      <c r="AO99" s="94">
        <f>求节点(基础状态预期!$C$152:$C$190,基础状态预期!H$152:H$190,战法实力!$V99)</f>
        <v>8</v>
      </c>
      <c r="AQ99" s="94">
        <f>求节点(基础状态预期!$C$197:$C$235,基础状态预期!E$197:E$235,战法实力!$V99)</f>
        <v>5</v>
      </c>
      <c r="AR99" s="94">
        <f>求节点(基础状态预期!$C$197:$C$235,基础状态预期!F$197:F$235,战法实力!$V99)</f>
        <v>16</v>
      </c>
      <c r="AS99" s="94">
        <f>求节点(基础状态预期!$C$197:$C$235,基础状态预期!G$197:G$235,战法实力!$V99)</f>
        <v>24</v>
      </c>
      <c r="AT99" s="94">
        <f>求节点(基础状态预期!$C$197:$C$235,基础状态预期!H$197:H$235,战法实力!$V99)</f>
        <v>8</v>
      </c>
      <c r="AX99" s="94">
        <v>95</v>
      </c>
      <c r="AY99" s="94">
        <f>求节点(基础状态预期!$C$17:$C$55,基础状态预期!M$17:M$55,战法实力!$V99)</f>
        <v>35</v>
      </c>
      <c r="AZ99" s="94">
        <f>求节点(基础状态预期!$C$17:$C$55,基础状态预期!N$17:N$55,战法实力!$V99)</f>
        <v>35</v>
      </c>
      <c r="BA99" s="94">
        <f>求节点(基础状态预期!$C$17:$C$55,基础状态预期!O$17:O$55,战法实力!$V99)</f>
        <v>30.015551662705704</v>
      </c>
      <c r="BB99" s="94">
        <f>求节点(基础状态预期!$C$17:$C$55,基础状态预期!P$17:P$55,战法实力!$V99)</f>
        <v>23.46573104406767</v>
      </c>
      <c r="BD99" s="94">
        <v>95</v>
      </c>
      <c r="BE99" s="94">
        <f>求节点(基础状态预期!$C$62:$C$100,基础状态预期!M$62:M$100,战法实力!$V99)</f>
        <v>35</v>
      </c>
      <c r="BF99" s="94">
        <f>求节点(基础状态预期!$C$62:$C$100,基础状态预期!N$62:N$100,战法实力!$V99)</f>
        <v>35</v>
      </c>
      <c r="BG99" s="94">
        <f>求节点(基础状态预期!$C$62:$C$100,基础状态预期!O$62:O$100,战法实力!$V99)</f>
        <v>31.789456899118047</v>
      </c>
      <c r="BH99" s="94">
        <f>求节点(基础状态预期!$C$62:$C$100,基础状态预期!P$62:P$100,战法实力!$V99)</f>
        <v>25.809607891650892</v>
      </c>
      <c r="BJ99" s="94">
        <v>95</v>
      </c>
      <c r="BK99" s="94">
        <f>求节点(基础状态预期!$C$107:$C$145,基础状态预期!M$107:M$145,战法实力!$V99)</f>
        <v>35</v>
      </c>
      <c r="BL99" s="94">
        <f>求节点(基础状态预期!$C$107:$C$145,基础状态预期!N$107:N$145,战法实力!$V99)</f>
        <v>35</v>
      </c>
      <c r="BM99" s="94">
        <f>求节点(基础状态预期!$C$107:$C$145,基础状态预期!O$107:O$145,战法实力!$V99)</f>
        <v>34.422217385544378</v>
      </c>
      <c r="BN99" s="94">
        <f>求节点(基础状态预期!$C$107:$C$145,基础状态预期!P$107:P$145,战法实力!$V99)</f>
        <v>28.313183203085408</v>
      </c>
      <c r="BP99" s="94">
        <v>95</v>
      </c>
      <c r="BQ99" s="94">
        <f>求节点(基础状态预期!$C$152:$C$190,基础状态预期!M$152:M$190,战法实力!$V99)</f>
        <v>35</v>
      </c>
      <c r="BR99" s="94">
        <f>求节点(基础状态预期!$C$152:$C$190,基础状态预期!N$152:N$190,战法实力!$V99)</f>
        <v>35</v>
      </c>
      <c r="BS99" s="94">
        <f>求节点(基础状态预期!$C$152:$C$190,基础状态预期!O$152:O$190,战法实力!$V99)</f>
        <v>35</v>
      </c>
      <c r="BT99" s="94">
        <f>求节点(基础状态预期!$C$152:$C$190,基础状态预期!P$152:P$190,战法实力!$V99)</f>
        <v>33.755248779485761</v>
      </c>
      <c r="BV99" s="94">
        <v>95</v>
      </c>
      <c r="BW99" s="94">
        <f>求节点(基础状态预期!$C$197:$C$235,基础状态预期!M$197:M$235,战法实力!$V99)</f>
        <v>35</v>
      </c>
      <c r="BX99" s="94">
        <f>求节点(基础状态预期!$C$197:$C$235,基础状态预期!N$197:N$235,战法实力!$V99)</f>
        <v>35</v>
      </c>
      <c r="BY99" s="94">
        <f>求节点(基础状态预期!$C$197:$C$235,基础状态预期!O$197:O$235,战法实力!$V99)</f>
        <v>35</v>
      </c>
      <c r="BZ99" s="94">
        <f>求节点(基础状态预期!$C$197:$C$235,基础状态预期!P$197:P$235,战法实力!$V99)</f>
        <v>35</v>
      </c>
      <c r="CD99" s="94">
        <v>95</v>
      </c>
      <c r="CE99" s="94">
        <f>求节点($E$5:$E$39,F$5:F$39,AY99)*W99</f>
        <v>175000</v>
      </c>
      <c r="CF99" s="94">
        <f>求节点($E$5:$E$39,G$5:G$39,AZ99)*X99</f>
        <v>1120000</v>
      </c>
      <c r="CG99" s="94">
        <f>求节点($E$5:$E$39,H$5:H$39,BA99)*Y99</f>
        <v>5762985.9192394949</v>
      </c>
      <c r="CH99" s="94">
        <f>求节点($E$5:$E$39,I$5:I$39,BB99)*Z99</f>
        <v>4693146.2088135341</v>
      </c>
      <c r="CI99" s="94">
        <f t="shared" si="15"/>
        <v>11751132.128053028</v>
      </c>
      <c r="CK99" s="94">
        <f>求节点($E$5:$E$39,F$5:F$39,BE99)*AB99</f>
        <v>175000</v>
      </c>
      <c r="CL99" s="94">
        <f>求节点($E$5:$E$39,G$5:G$39,BF99)*AC99</f>
        <v>1120000</v>
      </c>
      <c r="CM99" s="94">
        <f>求节点($E$5:$E$39,H$5:H$39,BG99)*AD99</f>
        <v>6103575.724630665</v>
      </c>
      <c r="CN99" s="94">
        <f>求节点($E$5:$E$39,I$5:I$39,BH99)*AE99</f>
        <v>5161921.5783301787</v>
      </c>
      <c r="CO99" s="94">
        <f t="shared" si="16"/>
        <v>12560497.302960843</v>
      </c>
      <c r="CQ99" s="94">
        <f>求节点($E$5:$E$39,F$5:F$39,BK99)*AG99</f>
        <v>175000</v>
      </c>
      <c r="CR99" s="94">
        <f>求节点($E$5:$E$39,G$5:G$39,BL99)*AH99</f>
        <v>1120000</v>
      </c>
      <c r="CS99" s="94">
        <f>求节点($E$5:$E$39,H$5:H$39,BM99)*AI99</f>
        <v>6609065.7380245198</v>
      </c>
      <c r="CT99" s="94">
        <f>求节点($E$5:$E$39,I$5:I$39,BN99)*AJ99</f>
        <v>5662636.6406170819</v>
      </c>
      <c r="CU99" s="94">
        <f t="shared" si="17"/>
        <v>13566702.378641602</v>
      </c>
      <c r="CW99" s="94">
        <f>求节点($E$5:$E$39,F$5:F$39,BQ99)*AL99</f>
        <v>175000</v>
      </c>
      <c r="CX99" s="94">
        <f>求节点($E$5:$E$39,G$5:G$39,BR99)*AM99</f>
        <v>1120000</v>
      </c>
      <c r="CY99" s="94">
        <f>求节点($E$5:$E$39,H$5:H$39,BS99)*AN99</f>
        <v>6720000</v>
      </c>
      <c r="CZ99" s="94">
        <f>求节点($E$5:$E$39,I$5:I$39,BT99)*AO99</f>
        <v>6751049.7558971522</v>
      </c>
      <c r="DA99" s="94">
        <f t="shared" si="18"/>
        <v>14766049.755897153</v>
      </c>
      <c r="DC99" s="94">
        <f>求节点($E$5:$E$39,F$5:F$39,BW99)*AQ99</f>
        <v>175000</v>
      </c>
      <c r="DD99" s="94">
        <f>求节点($E$5:$E$39,G$5:G$39,BX99)*AR99</f>
        <v>1120000</v>
      </c>
      <c r="DE99" s="94">
        <f>求节点($E$5:$E$39,H$5:H$39,BY99)*AS99</f>
        <v>6720000</v>
      </c>
      <c r="DF99" s="94">
        <f>求节点($E$5:$E$39,I$5:I$39,BZ99)*AT99</f>
        <v>7000000</v>
      </c>
      <c r="DG99" s="94">
        <f t="shared" si="19"/>
        <v>15015000</v>
      </c>
    </row>
    <row r="100" spans="12:111" x14ac:dyDescent="0.15">
      <c r="L100" s="94">
        <v>96</v>
      </c>
      <c r="M100" s="94">
        <f t="shared" si="10"/>
        <v>11875669.084065538</v>
      </c>
      <c r="N100" s="94">
        <f t="shared" si="11"/>
        <v>12673251.643362923</v>
      </c>
      <c r="O100" s="94">
        <f t="shared" si="12"/>
        <v>13711651.228378817</v>
      </c>
      <c r="P100" s="94">
        <f t="shared" si="13"/>
        <v>14890152.465148659</v>
      </c>
      <c r="Q100" s="94">
        <f t="shared" si="14"/>
        <v>15015000</v>
      </c>
      <c r="V100" s="94">
        <v>96</v>
      </c>
      <c r="W100" s="94">
        <f>求节点(基础状态预期!$C$17:$C$55,基础状态预期!E$17:E$55,战法实力!$V100)</f>
        <v>5</v>
      </c>
      <c r="X100" s="94">
        <f>求节点(基础状态预期!$C$17:$C$55,基础状态预期!F$17:F$55,战法实力!$V100)</f>
        <v>16</v>
      </c>
      <c r="Y100" s="94">
        <f>求节点(基础状态预期!$C$17:$C$55,基础状态预期!G$17:G$55,战法实力!$V100)</f>
        <v>24</v>
      </c>
      <c r="Z100" s="94">
        <f>求节点(基础状态预期!$C$17:$C$55,基础状态预期!H$17:H$55,战法实力!$V100)</f>
        <v>8</v>
      </c>
      <c r="AB100" s="94">
        <f>求节点(基础状态预期!$C$62:$C$100,基础状态预期!E$62:E$100,战法实力!$V100)</f>
        <v>5</v>
      </c>
      <c r="AC100" s="94">
        <f>求节点(基础状态预期!$C$62:$C$100,基础状态预期!F$62:F$100,战法实力!$V100)</f>
        <v>16</v>
      </c>
      <c r="AD100" s="94">
        <f>求节点(基础状态预期!$C$62:$C$100,基础状态预期!G$62:G$100,战法实力!$V100)</f>
        <v>24</v>
      </c>
      <c r="AE100" s="94">
        <f>求节点(基础状态预期!$C$62:$C$100,基础状态预期!H$62:H$100,战法实力!$V100)</f>
        <v>8</v>
      </c>
      <c r="AG100" s="94">
        <f>求节点(基础状态预期!$C$107:$C$145,基础状态预期!E$107:E$145,战法实力!$V100)</f>
        <v>5</v>
      </c>
      <c r="AH100" s="94">
        <f>求节点(基础状态预期!$C$107:$C$145,基础状态预期!F$107:F$145,战法实力!$V100)</f>
        <v>16</v>
      </c>
      <c r="AI100" s="94">
        <f>求节点(基础状态预期!$C$107:$C$145,基础状态预期!G$107:G$145,战法实力!$V100)</f>
        <v>24</v>
      </c>
      <c r="AJ100" s="94">
        <f>求节点(基础状态预期!$C$107:$C$145,基础状态预期!H$107:H$145,战法实力!$V100)</f>
        <v>8</v>
      </c>
      <c r="AL100" s="94">
        <f>求节点(基础状态预期!$C$152:$C$190,基础状态预期!E$152:E$190,战法实力!$V100)</f>
        <v>5</v>
      </c>
      <c r="AM100" s="94">
        <f>求节点(基础状态预期!$C$152:$C$190,基础状态预期!F$152:F$190,战法实力!$V100)</f>
        <v>16</v>
      </c>
      <c r="AN100" s="94">
        <f>求节点(基础状态预期!$C$152:$C$190,基础状态预期!G$152:G$190,战法实力!$V100)</f>
        <v>24</v>
      </c>
      <c r="AO100" s="94">
        <f>求节点(基础状态预期!$C$152:$C$190,基础状态预期!H$152:H$190,战法实力!$V100)</f>
        <v>8</v>
      </c>
      <c r="AQ100" s="94">
        <f>求节点(基础状态预期!$C$197:$C$235,基础状态预期!E$197:E$235,战法实力!$V100)</f>
        <v>5</v>
      </c>
      <c r="AR100" s="94">
        <f>求节点(基础状态预期!$C$197:$C$235,基础状态预期!F$197:F$235,战法实力!$V100)</f>
        <v>16</v>
      </c>
      <c r="AS100" s="94">
        <f>求节点(基础状态预期!$C$197:$C$235,基础状态预期!G$197:G$235,战法实力!$V100)</f>
        <v>24</v>
      </c>
      <c r="AT100" s="94">
        <f>求节点(基础状态预期!$C$197:$C$235,基础状态预期!H$197:H$235,战法实力!$V100)</f>
        <v>8</v>
      </c>
      <c r="AX100" s="94">
        <v>96</v>
      </c>
      <c r="AY100" s="94">
        <f>求节点(基础状态预期!$C$17:$C$55,基础状态预期!M$17:M$55,战法实力!$V100)</f>
        <v>35</v>
      </c>
      <c r="AZ100" s="94">
        <f>求节点(基础状态预期!$C$17:$C$55,基础状态预期!N$17:N$55,战法实力!$V100)</f>
        <v>35</v>
      </c>
      <c r="BA100" s="94">
        <f>求节点(基础状态预期!$C$17:$C$55,基础状态预期!O$17:O$55,战法实力!$V100)</f>
        <v>30.245945836630629</v>
      </c>
      <c r="BB100" s="94">
        <f>求节点(基础状态预期!$C$17:$C$55,基础状态预期!P$17:P$55,战法实力!$V100)</f>
        <v>23.86723741716229</v>
      </c>
      <c r="BD100" s="94">
        <v>96</v>
      </c>
      <c r="BE100" s="94">
        <f>求节点(基础状态预期!$C$62:$C$100,基础状态预期!M$62:M$100,战法实力!$V100)</f>
        <v>35</v>
      </c>
      <c r="BF100" s="94">
        <f>求节点(基础状态预期!$C$62:$C$100,基础状态预期!N$62:N$100,战法实力!$V100)</f>
        <v>35</v>
      </c>
      <c r="BG100" s="94">
        <f>求节点(基础状态预期!$C$62:$C$100,基础状态预期!O$62:O$100,战法实力!$V100)</f>
        <v>32.057554855237122</v>
      </c>
      <c r="BH100" s="94">
        <f>求节点(基础状态预期!$C$62:$C$100,基础状态预期!P$62:P$100,战法实力!$V100)</f>
        <v>26.116005555786977</v>
      </c>
      <c r="BJ100" s="94">
        <v>96</v>
      </c>
      <c r="BK100" s="94">
        <f>求节点(基础状态预期!$C$107:$C$145,基础状态预期!M$107:M$145,战法实力!$V100)</f>
        <v>35</v>
      </c>
      <c r="BL100" s="94">
        <f>求节点(基础状态预期!$C$107:$C$145,基础状态预期!N$107:N$145,战法实力!$V100)</f>
        <v>35</v>
      </c>
      <c r="BM100" s="94">
        <f>求节点(基础状态预期!$C$107:$C$145,基础状态预期!O$107:O$145,战法实力!$V100)</f>
        <v>34.696388244540692</v>
      </c>
      <c r="BN100" s="94">
        <f>求节点(基础状态预期!$C$107:$C$145,基础状态预期!P$107:P$145,战法实力!$V100)</f>
        <v>28.774723427135022</v>
      </c>
      <c r="BP100" s="94">
        <v>96</v>
      </c>
      <c r="BQ100" s="94">
        <f>求节点(基础状态预期!$C$152:$C$190,基础状态预期!M$152:M$190,战法实力!$V100)</f>
        <v>35</v>
      </c>
      <c r="BR100" s="94">
        <f>求节点(基础状态预期!$C$152:$C$190,基础状态预期!N$152:N$190,战法实力!$V100)</f>
        <v>35</v>
      </c>
      <c r="BS100" s="94">
        <f>求节点(基础状态预期!$C$152:$C$190,基础状态预期!O$152:O$190,战法实力!$V100)</f>
        <v>35</v>
      </c>
      <c r="BT100" s="94">
        <f>求节点(基础状态预期!$C$152:$C$190,基础状态预期!P$152:P$190,战法实力!$V100)</f>
        <v>34.375762325743295</v>
      </c>
      <c r="BV100" s="94">
        <v>96</v>
      </c>
      <c r="BW100" s="94">
        <f>求节点(基础状态预期!$C$197:$C$235,基础状态预期!M$197:M$235,战法实力!$V100)</f>
        <v>35</v>
      </c>
      <c r="BX100" s="94">
        <f>求节点(基础状态预期!$C$197:$C$235,基础状态预期!N$197:N$235,战法实力!$V100)</f>
        <v>35</v>
      </c>
      <c r="BY100" s="94">
        <f>求节点(基础状态预期!$C$197:$C$235,基础状态预期!O$197:O$235,战法实力!$V100)</f>
        <v>35</v>
      </c>
      <c r="BZ100" s="94">
        <f>求节点(基础状态预期!$C$197:$C$235,基础状态预期!P$197:P$235,战法实力!$V100)</f>
        <v>35</v>
      </c>
      <c r="CD100" s="94">
        <v>96</v>
      </c>
      <c r="CE100" s="94">
        <f>求节点($E$5:$E$39,F$5:F$39,AY100)*W100</f>
        <v>175000</v>
      </c>
      <c r="CF100" s="94">
        <f>求节点($E$5:$E$39,G$5:G$39,AZ100)*X100</f>
        <v>1120000</v>
      </c>
      <c r="CG100" s="94">
        <f>求节点($E$5:$E$39,H$5:H$39,BA100)*Y100</f>
        <v>5807221.600633081</v>
      </c>
      <c r="CH100" s="94">
        <f>求节点($E$5:$E$39,I$5:I$39,BB100)*Z100</f>
        <v>4773447.4834324578</v>
      </c>
      <c r="CI100" s="94">
        <f t="shared" si="15"/>
        <v>11875669.084065538</v>
      </c>
      <c r="CK100" s="94">
        <f>求节点($E$5:$E$39,F$5:F$39,BE100)*AB100</f>
        <v>175000</v>
      </c>
      <c r="CL100" s="94">
        <f>求节点($E$5:$E$39,G$5:G$39,BF100)*AC100</f>
        <v>1120000</v>
      </c>
      <c r="CM100" s="94">
        <f>求节点($E$5:$E$39,H$5:H$39,BG100)*AD100</f>
        <v>6155050.5322055276</v>
      </c>
      <c r="CN100" s="94">
        <f>求节点($E$5:$E$39,I$5:I$39,BH100)*AE100</f>
        <v>5223201.1111573949</v>
      </c>
      <c r="CO100" s="94">
        <f t="shared" si="16"/>
        <v>12673251.643362923</v>
      </c>
      <c r="CQ100" s="94">
        <f>求节点($E$5:$E$39,F$5:F$39,BK100)*AG100</f>
        <v>175000</v>
      </c>
      <c r="CR100" s="94">
        <f>求节点($E$5:$E$39,G$5:G$39,BL100)*AH100</f>
        <v>1120000</v>
      </c>
      <c r="CS100" s="94">
        <f>求节点($E$5:$E$39,H$5:H$39,BM100)*AI100</f>
        <v>6661706.542951813</v>
      </c>
      <c r="CT100" s="94">
        <f>求节点($E$5:$E$39,I$5:I$39,BN100)*AJ100</f>
        <v>5754944.6854270045</v>
      </c>
      <c r="CU100" s="94">
        <f t="shared" si="17"/>
        <v>13711651.228378817</v>
      </c>
      <c r="CW100" s="94">
        <f>求节点($E$5:$E$39,F$5:F$39,BQ100)*AL100</f>
        <v>175000</v>
      </c>
      <c r="CX100" s="94">
        <f>求节点($E$5:$E$39,G$5:G$39,BR100)*AM100</f>
        <v>1120000</v>
      </c>
      <c r="CY100" s="94">
        <f>求节点($E$5:$E$39,H$5:H$39,BS100)*AN100</f>
        <v>6720000</v>
      </c>
      <c r="CZ100" s="94">
        <f>求节点($E$5:$E$39,I$5:I$39,BT100)*AO100</f>
        <v>6875152.4651486594</v>
      </c>
      <c r="DA100" s="94">
        <f t="shared" si="18"/>
        <v>14890152.465148659</v>
      </c>
      <c r="DC100" s="94">
        <f>求节点($E$5:$E$39,F$5:F$39,BW100)*AQ100</f>
        <v>175000</v>
      </c>
      <c r="DD100" s="94">
        <f>求节点($E$5:$E$39,G$5:G$39,BX100)*AR100</f>
        <v>1120000</v>
      </c>
      <c r="DE100" s="94">
        <f>求节点($E$5:$E$39,H$5:H$39,BY100)*AS100</f>
        <v>6720000</v>
      </c>
      <c r="DF100" s="94">
        <f>求节点($E$5:$E$39,I$5:I$39,BZ100)*AT100</f>
        <v>7000000</v>
      </c>
      <c r="DG100" s="94">
        <f t="shared" si="19"/>
        <v>15015000</v>
      </c>
    </row>
    <row r="101" spans="12:111" x14ac:dyDescent="0.15">
      <c r="L101" s="94">
        <v>97</v>
      </c>
      <c r="M101" s="94">
        <f t="shared" si="10"/>
        <v>11994653.157003347</v>
      </c>
      <c r="N101" s="94">
        <f t="shared" si="11"/>
        <v>12786005.983765002</v>
      </c>
      <c r="O101" s="94">
        <f t="shared" si="12"/>
        <v>13856600.078116033</v>
      </c>
      <c r="P101" s="94">
        <f t="shared" si="13"/>
        <v>15014255.174400166</v>
      </c>
      <c r="Q101" s="94">
        <f t="shared" si="14"/>
        <v>15015000</v>
      </c>
      <c r="V101" s="94">
        <v>97</v>
      </c>
      <c r="W101" s="94">
        <f>求节点(基础状态预期!$C$17:$C$55,基础状态预期!E$17:E$55,战法实力!$V101)</f>
        <v>5</v>
      </c>
      <c r="X101" s="94">
        <f>求节点(基础状态预期!$C$17:$C$55,基础状态预期!F$17:F$55,战法实力!$V101)</f>
        <v>16</v>
      </c>
      <c r="Y101" s="94">
        <f>求节点(基础状态预期!$C$17:$C$55,基础状态预期!G$17:G$55,战法实力!$V101)</f>
        <v>24</v>
      </c>
      <c r="Z101" s="94">
        <f>求节点(基础状态预期!$C$17:$C$55,基础状态预期!H$17:H$55,战法实力!$V101)</f>
        <v>8</v>
      </c>
      <c r="AB101" s="94">
        <f>求节点(基础状态预期!$C$62:$C$100,基础状态预期!E$62:E$100,战法实力!$V101)</f>
        <v>5</v>
      </c>
      <c r="AC101" s="94">
        <f>求节点(基础状态预期!$C$62:$C$100,基础状态预期!F$62:F$100,战法实力!$V101)</f>
        <v>16</v>
      </c>
      <c r="AD101" s="94">
        <f>求节点(基础状态预期!$C$62:$C$100,基础状态预期!G$62:G$100,战法实力!$V101)</f>
        <v>24</v>
      </c>
      <c r="AE101" s="94">
        <f>求节点(基础状态预期!$C$62:$C$100,基础状态预期!H$62:H$100,战法实力!$V101)</f>
        <v>8</v>
      </c>
      <c r="AG101" s="94">
        <f>求节点(基础状态预期!$C$107:$C$145,基础状态预期!E$107:E$145,战法实力!$V101)</f>
        <v>5</v>
      </c>
      <c r="AH101" s="94">
        <f>求节点(基础状态预期!$C$107:$C$145,基础状态预期!F$107:F$145,战法实力!$V101)</f>
        <v>16</v>
      </c>
      <c r="AI101" s="94">
        <f>求节点(基础状态预期!$C$107:$C$145,基础状态预期!G$107:G$145,战法实力!$V101)</f>
        <v>24</v>
      </c>
      <c r="AJ101" s="94">
        <f>求节点(基础状态预期!$C$107:$C$145,基础状态预期!H$107:H$145,战法实力!$V101)</f>
        <v>8</v>
      </c>
      <c r="AL101" s="94">
        <f>求节点(基础状态预期!$C$152:$C$190,基础状态预期!E$152:E$190,战法实力!$V101)</f>
        <v>5</v>
      </c>
      <c r="AM101" s="94">
        <f>求节点(基础状态预期!$C$152:$C$190,基础状态预期!F$152:F$190,战法实力!$V101)</f>
        <v>16</v>
      </c>
      <c r="AN101" s="94">
        <f>求节点(基础状态预期!$C$152:$C$190,基础状态预期!G$152:G$190,战法实力!$V101)</f>
        <v>24</v>
      </c>
      <c r="AO101" s="94">
        <f>求节点(基础状态预期!$C$152:$C$190,基础状态预期!H$152:H$190,战法实力!$V101)</f>
        <v>8</v>
      </c>
      <c r="AQ101" s="94">
        <f>求节点(基础状态预期!$C$197:$C$235,基础状态预期!E$197:E$235,战法实力!$V101)</f>
        <v>5</v>
      </c>
      <c r="AR101" s="94">
        <f>求节点(基础状态预期!$C$197:$C$235,基础状态预期!F$197:F$235,战法实力!$V101)</f>
        <v>16</v>
      </c>
      <c r="AS101" s="94">
        <f>求节点(基础状态预期!$C$197:$C$235,基础状态预期!G$197:G$235,战法实力!$V101)</f>
        <v>24</v>
      </c>
      <c r="AT101" s="94">
        <f>求节点(基础状态预期!$C$197:$C$235,基础状态预期!H$197:H$235,战法实力!$V101)</f>
        <v>8</v>
      </c>
      <c r="AX101" s="94">
        <v>97</v>
      </c>
      <c r="AY101" s="94">
        <f>求节点(基础状态预期!$C$17:$C$55,基础状态预期!M$17:M$55,战法实力!$V101)</f>
        <v>35</v>
      </c>
      <c r="AZ101" s="94">
        <f>求节点(基础状态预期!$C$17:$C$55,基础状态预期!N$17:N$55,战法实力!$V101)</f>
        <v>35</v>
      </c>
      <c r="BA101" s="94">
        <f>求节点(基础状态预期!$C$17:$C$55,基础状态预期!O$17:O$55,战法实力!$V101)</f>
        <v>30.465779631156089</v>
      </c>
      <c r="BB101" s="94">
        <f>求节点(基础状态预期!$C$17:$C$55,基础状态预期!P$17:P$55,战法实力!$V101)</f>
        <v>24.251117339106894</v>
      </c>
      <c r="BD101" s="94">
        <v>97</v>
      </c>
      <c r="BE101" s="94">
        <f>求节点(基础状态预期!$C$62:$C$100,基础状态预期!M$62:M$100,战法实力!$V101)</f>
        <v>35</v>
      </c>
      <c r="BF101" s="94">
        <f>求节点(基础状态预期!$C$62:$C$100,基础状态预期!N$62:N$100,战法实力!$V101)</f>
        <v>35</v>
      </c>
      <c r="BG101" s="94">
        <f>求节点(基础状态预期!$C$62:$C$100,基础状态预期!O$62:O$100,战法实力!$V101)</f>
        <v>32.325652811356193</v>
      </c>
      <c r="BH101" s="94">
        <f>求节点(基础状态预期!$C$62:$C$100,基础状态预期!P$62:P$100,战法实力!$V101)</f>
        <v>26.422403219923059</v>
      </c>
      <c r="BJ101" s="94">
        <v>97</v>
      </c>
      <c r="BK101" s="94">
        <f>求节点(基础状态预期!$C$107:$C$145,基础状态预期!M$107:M$145,战法实力!$V101)</f>
        <v>35</v>
      </c>
      <c r="BL101" s="94">
        <f>求节点(基础状态预期!$C$107:$C$145,基础状态预期!N$107:N$145,战法实力!$V101)</f>
        <v>35</v>
      </c>
      <c r="BM101" s="94">
        <f>求节点(基础状态预期!$C$107:$C$145,基础状态预期!O$107:O$145,战法实力!$V101)</f>
        <v>34.970559103537006</v>
      </c>
      <c r="BN101" s="94">
        <f>求节点(基础状态预期!$C$107:$C$145,基础状态预期!P$107:P$145,战法实力!$V101)</f>
        <v>29.236263651184636</v>
      </c>
      <c r="BP101" s="94">
        <v>97</v>
      </c>
      <c r="BQ101" s="94">
        <f>求节点(基础状态预期!$C$152:$C$190,基础状态预期!M$152:M$190,战法实力!$V101)</f>
        <v>35</v>
      </c>
      <c r="BR101" s="94">
        <f>求节点(基础状态预期!$C$152:$C$190,基础状态预期!N$152:N$190,战法实力!$V101)</f>
        <v>35</v>
      </c>
      <c r="BS101" s="94">
        <f>求节点(基础状态预期!$C$152:$C$190,基础状态预期!O$152:O$190,战法实力!$V101)</f>
        <v>35</v>
      </c>
      <c r="BT101" s="94">
        <f>求节点(基础状态预期!$C$152:$C$190,基础状态预期!P$152:P$190,战法实力!$V101)</f>
        <v>34.99627587200083</v>
      </c>
      <c r="BV101" s="94">
        <v>97</v>
      </c>
      <c r="BW101" s="94">
        <f>求节点(基础状态预期!$C$197:$C$235,基础状态预期!M$197:M$235,战法实力!$V101)</f>
        <v>35</v>
      </c>
      <c r="BX101" s="94">
        <f>求节点(基础状态预期!$C$197:$C$235,基础状态预期!N$197:N$235,战法实力!$V101)</f>
        <v>35</v>
      </c>
      <c r="BY101" s="94">
        <f>求节点(基础状态预期!$C$197:$C$235,基础状态预期!O$197:O$235,战法实力!$V101)</f>
        <v>35</v>
      </c>
      <c r="BZ101" s="94">
        <f>求节点(基础状态预期!$C$197:$C$235,基础状态预期!P$197:P$235,战法实力!$V101)</f>
        <v>35</v>
      </c>
      <c r="CD101" s="94">
        <v>97</v>
      </c>
      <c r="CE101" s="94">
        <f>求节点($E$5:$E$39,F$5:F$39,AY101)*W101</f>
        <v>175000</v>
      </c>
      <c r="CF101" s="94">
        <f>求节点($E$5:$E$39,G$5:G$39,AZ101)*X101</f>
        <v>1120000</v>
      </c>
      <c r="CG101" s="94">
        <f>求节点($E$5:$E$39,H$5:H$39,BA101)*Y101</f>
        <v>5849429.6891819686</v>
      </c>
      <c r="CH101" s="94">
        <f>求节点($E$5:$E$39,I$5:I$39,BB101)*Z101</f>
        <v>4850223.4678213792</v>
      </c>
      <c r="CI101" s="94">
        <f t="shared" si="15"/>
        <v>11994653.157003347</v>
      </c>
      <c r="CK101" s="94">
        <f>求节点($E$5:$E$39,F$5:F$39,BE101)*AB101</f>
        <v>175000</v>
      </c>
      <c r="CL101" s="94">
        <f>求节点($E$5:$E$39,G$5:G$39,BF101)*AC101</f>
        <v>1120000</v>
      </c>
      <c r="CM101" s="94">
        <f>求节点($E$5:$E$39,H$5:H$39,BG101)*AD101</f>
        <v>6206525.3397803893</v>
      </c>
      <c r="CN101" s="94">
        <f>求节点($E$5:$E$39,I$5:I$39,BH101)*AE101</f>
        <v>5284480.6439846121</v>
      </c>
      <c r="CO101" s="94">
        <f t="shared" si="16"/>
        <v>12786005.983765002</v>
      </c>
      <c r="CQ101" s="94">
        <f>求节点($E$5:$E$39,F$5:F$39,BK101)*AG101</f>
        <v>175000</v>
      </c>
      <c r="CR101" s="94">
        <f>求节点($E$5:$E$39,G$5:G$39,BL101)*AH101</f>
        <v>1120000</v>
      </c>
      <c r="CS101" s="94">
        <f>求节点($E$5:$E$39,H$5:H$39,BM101)*AI101</f>
        <v>6714347.3478791062</v>
      </c>
      <c r="CT101" s="94">
        <f>求节点($E$5:$E$39,I$5:I$39,BN101)*AJ101</f>
        <v>5847252.730236927</v>
      </c>
      <c r="CU101" s="94">
        <f t="shared" si="17"/>
        <v>13856600.078116033</v>
      </c>
      <c r="CW101" s="94">
        <f>求节点($E$5:$E$39,F$5:F$39,BQ101)*AL101</f>
        <v>175000</v>
      </c>
      <c r="CX101" s="94">
        <f>求节点($E$5:$E$39,G$5:G$39,BR101)*AM101</f>
        <v>1120000</v>
      </c>
      <c r="CY101" s="94">
        <f>求节点($E$5:$E$39,H$5:H$39,BS101)*AN101</f>
        <v>6720000</v>
      </c>
      <c r="CZ101" s="94">
        <f>求节点($E$5:$E$39,I$5:I$39,BT101)*AO101</f>
        <v>6999255.1744001657</v>
      </c>
      <c r="DA101" s="94">
        <f t="shared" si="18"/>
        <v>15014255.174400166</v>
      </c>
      <c r="DC101" s="94">
        <f>求节点($E$5:$E$39,F$5:F$39,BW101)*AQ101</f>
        <v>175000</v>
      </c>
      <c r="DD101" s="94">
        <f>求节点($E$5:$E$39,G$5:G$39,BX101)*AR101</f>
        <v>1120000</v>
      </c>
      <c r="DE101" s="94">
        <f>求节点($E$5:$E$39,H$5:H$39,BY101)*AS101</f>
        <v>6720000</v>
      </c>
      <c r="DF101" s="94">
        <f>求节点($E$5:$E$39,I$5:I$39,BZ101)*AT101</f>
        <v>7000000</v>
      </c>
      <c r="DG101" s="94">
        <f t="shared" si="19"/>
        <v>15015000</v>
      </c>
    </row>
    <row r="102" spans="12:111" x14ac:dyDescent="0.15">
      <c r="L102" s="94">
        <v>98</v>
      </c>
      <c r="M102" s="94">
        <f t="shared" si="10"/>
        <v>12090409.157606879</v>
      </c>
      <c r="N102" s="94">
        <f t="shared" si="11"/>
        <v>12898760.32416708</v>
      </c>
      <c r="O102" s="94">
        <f t="shared" si="12"/>
        <v>13931045.987791998</v>
      </c>
      <c r="P102" s="94">
        <f t="shared" si="13"/>
        <v>15015000</v>
      </c>
      <c r="Q102" s="94">
        <f t="shared" si="14"/>
        <v>15015000</v>
      </c>
      <c r="V102" s="94">
        <v>98</v>
      </c>
      <c r="W102" s="94">
        <f>求节点(基础状态预期!$C$17:$C$55,基础状态预期!E$17:E$55,战法实力!$V102)</f>
        <v>5</v>
      </c>
      <c r="X102" s="94">
        <f>求节点(基础状态预期!$C$17:$C$55,基础状态预期!F$17:F$55,战法实力!$V102)</f>
        <v>16</v>
      </c>
      <c r="Y102" s="94">
        <f>求节点(基础状态预期!$C$17:$C$55,基础状态预期!G$17:G$55,战法实力!$V102)</f>
        <v>24</v>
      </c>
      <c r="Z102" s="94">
        <f>求节点(基础状态预期!$C$17:$C$55,基础状态预期!H$17:H$55,战法实力!$V102)</f>
        <v>8</v>
      </c>
      <c r="AB102" s="94">
        <f>求节点(基础状态预期!$C$62:$C$100,基础状态预期!E$62:E$100,战法实力!$V102)</f>
        <v>5</v>
      </c>
      <c r="AC102" s="94">
        <f>求节点(基础状态预期!$C$62:$C$100,基础状态预期!F$62:F$100,战法实力!$V102)</f>
        <v>16</v>
      </c>
      <c r="AD102" s="94">
        <f>求节点(基础状态预期!$C$62:$C$100,基础状态预期!G$62:G$100,战法实力!$V102)</f>
        <v>24</v>
      </c>
      <c r="AE102" s="94">
        <f>求节点(基础状态预期!$C$62:$C$100,基础状态预期!H$62:H$100,战法实力!$V102)</f>
        <v>8</v>
      </c>
      <c r="AG102" s="94">
        <f>求节点(基础状态预期!$C$107:$C$145,基础状态预期!E$107:E$145,战法实力!$V102)</f>
        <v>5</v>
      </c>
      <c r="AH102" s="94">
        <f>求节点(基础状态预期!$C$107:$C$145,基础状态预期!F$107:F$145,战法实力!$V102)</f>
        <v>16</v>
      </c>
      <c r="AI102" s="94">
        <f>求节点(基础状态预期!$C$107:$C$145,基础状态预期!G$107:G$145,战法实力!$V102)</f>
        <v>24</v>
      </c>
      <c r="AJ102" s="94">
        <f>求节点(基础状态预期!$C$107:$C$145,基础状态预期!H$107:H$145,战法实力!$V102)</f>
        <v>8</v>
      </c>
      <c r="AL102" s="94">
        <f>求节点(基础状态预期!$C$152:$C$190,基础状态预期!E$152:E$190,战法实力!$V102)</f>
        <v>5</v>
      </c>
      <c r="AM102" s="94">
        <f>求节点(基础状态预期!$C$152:$C$190,基础状态预期!F$152:F$190,战法实力!$V102)</f>
        <v>16</v>
      </c>
      <c r="AN102" s="94">
        <f>求节点(基础状态预期!$C$152:$C$190,基础状态预期!G$152:G$190,战法实力!$V102)</f>
        <v>24</v>
      </c>
      <c r="AO102" s="94">
        <f>求节点(基础状态预期!$C$152:$C$190,基础状态预期!H$152:H$190,战法实力!$V102)</f>
        <v>8</v>
      </c>
      <c r="AQ102" s="94">
        <f>求节点(基础状态预期!$C$197:$C$235,基础状态预期!E$197:E$235,战法实力!$V102)</f>
        <v>5</v>
      </c>
      <c r="AR102" s="94">
        <f>求节点(基础状态预期!$C$197:$C$235,基础状态预期!F$197:F$235,战法实力!$V102)</f>
        <v>16</v>
      </c>
      <c r="AS102" s="94">
        <f>求节点(基础状态预期!$C$197:$C$235,基础状态预期!G$197:G$235,战法实力!$V102)</f>
        <v>24</v>
      </c>
      <c r="AT102" s="94">
        <f>求节点(基础状态预期!$C$197:$C$235,基础状态预期!H$197:H$235,战法实力!$V102)</f>
        <v>8</v>
      </c>
      <c r="AX102" s="94">
        <v>98</v>
      </c>
      <c r="AY102" s="94">
        <f>求节点(基础状态预期!$C$17:$C$55,基础状态预期!M$17:M$55,战法实力!$V102)</f>
        <v>35</v>
      </c>
      <c r="AZ102" s="94">
        <f>求节点(基础状态预期!$C$17:$C$55,基础状态预期!N$17:N$55,战法实力!$V102)</f>
        <v>35</v>
      </c>
      <c r="BA102" s="94">
        <f>求节点(基础状态预期!$C$17:$C$55,基础状态预期!O$17:O$55,战法实力!$V102)</f>
        <v>30.641438669384986</v>
      </c>
      <c r="BB102" s="94">
        <f>求节点(基础状态预期!$C$17:$C$55,基础状态预期!P$17:P$55,战法实力!$V102)</f>
        <v>24.561264665424812</v>
      </c>
      <c r="BD102" s="94">
        <v>98</v>
      </c>
      <c r="BE102" s="94">
        <f>求节点(基础状态预期!$C$62:$C$100,基础状态预期!M$62:M$100,战法实力!$V102)</f>
        <v>35</v>
      </c>
      <c r="BF102" s="94">
        <f>求节点(基础状态预期!$C$62:$C$100,基础状态预期!N$62:N$100,战法实力!$V102)</f>
        <v>35</v>
      </c>
      <c r="BG102" s="94">
        <f>求节点(基础状态预期!$C$62:$C$100,基础状态预期!O$62:O$100,战法实力!$V102)</f>
        <v>32.593750767475264</v>
      </c>
      <c r="BH102" s="94">
        <f>求节点(基础状态预期!$C$62:$C$100,基础状态预期!P$62:P$100,战法实力!$V102)</f>
        <v>26.728800884059144</v>
      </c>
      <c r="BJ102" s="94">
        <v>98</v>
      </c>
      <c r="BK102" s="94">
        <f>求节点(基础状态预期!$C$107:$C$145,基础状态预期!M$107:M$145,战法实力!$V102)</f>
        <v>35</v>
      </c>
      <c r="BL102" s="94">
        <f>求节点(基础状态预期!$C$107:$C$145,基础状态预期!N$107:N$145,战法实力!$V102)</f>
        <v>35</v>
      </c>
      <c r="BM102" s="94">
        <f>求节点(基础状态预期!$C$107:$C$145,基础状态预期!O$107:O$145,战法实力!$V102)</f>
        <v>35</v>
      </c>
      <c r="BN102" s="94">
        <f>求节点(基础状态预期!$C$107:$C$145,基础状态预期!P$107:P$145,战法实力!$V102)</f>
        <v>29.580229938959992</v>
      </c>
      <c r="BP102" s="94">
        <v>98</v>
      </c>
      <c r="BQ102" s="94">
        <f>求节点(基础状态预期!$C$152:$C$190,基础状态预期!M$152:M$190,战法实力!$V102)</f>
        <v>35</v>
      </c>
      <c r="BR102" s="94">
        <f>求节点(基础状态预期!$C$152:$C$190,基础状态预期!N$152:N$190,战法实力!$V102)</f>
        <v>35</v>
      </c>
      <c r="BS102" s="94">
        <f>求节点(基础状态预期!$C$152:$C$190,基础状态预期!O$152:O$190,战法实力!$V102)</f>
        <v>35</v>
      </c>
      <c r="BT102" s="94">
        <f>求节点(基础状态预期!$C$152:$C$190,基础状态预期!P$152:P$190,战法实力!$V102)</f>
        <v>35</v>
      </c>
      <c r="BV102" s="94">
        <v>98</v>
      </c>
      <c r="BW102" s="94">
        <f>求节点(基础状态预期!$C$197:$C$235,基础状态预期!M$197:M$235,战法实力!$V102)</f>
        <v>35</v>
      </c>
      <c r="BX102" s="94">
        <f>求节点(基础状态预期!$C$197:$C$235,基础状态预期!N$197:N$235,战法实力!$V102)</f>
        <v>35</v>
      </c>
      <c r="BY102" s="94">
        <f>求节点(基础状态预期!$C$197:$C$235,基础状态预期!O$197:O$235,战法实力!$V102)</f>
        <v>35</v>
      </c>
      <c r="BZ102" s="94">
        <f>求节点(基础状态预期!$C$197:$C$235,基础状态预期!P$197:P$235,战法实力!$V102)</f>
        <v>35</v>
      </c>
      <c r="CD102" s="94">
        <v>98</v>
      </c>
      <c r="CE102" s="94">
        <f>求节点($E$5:$E$39,F$5:F$39,AY102)*W102</f>
        <v>175000</v>
      </c>
      <c r="CF102" s="94">
        <f>求节点($E$5:$E$39,G$5:G$39,AZ102)*X102</f>
        <v>1120000</v>
      </c>
      <c r="CG102" s="94">
        <f>求节点($E$5:$E$39,H$5:H$39,BA102)*Y102</f>
        <v>5883156.2245219173</v>
      </c>
      <c r="CH102" s="94">
        <f>求节点($E$5:$E$39,I$5:I$39,BB102)*Z102</f>
        <v>4912252.933084962</v>
      </c>
      <c r="CI102" s="94">
        <f t="shared" si="15"/>
        <v>12090409.157606879</v>
      </c>
      <c r="CK102" s="94">
        <f>求节点($E$5:$E$39,F$5:F$39,BE102)*AB102</f>
        <v>175000</v>
      </c>
      <c r="CL102" s="94">
        <f>求节点($E$5:$E$39,G$5:G$39,BF102)*AC102</f>
        <v>1120000</v>
      </c>
      <c r="CM102" s="94">
        <f>求节点($E$5:$E$39,H$5:H$39,BG102)*AD102</f>
        <v>6258000.147355251</v>
      </c>
      <c r="CN102" s="94">
        <f>求节点($E$5:$E$39,I$5:I$39,BH102)*AE102</f>
        <v>5345760.1768118292</v>
      </c>
      <c r="CO102" s="94">
        <f t="shared" si="16"/>
        <v>12898760.32416708</v>
      </c>
      <c r="CQ102" s="94">
        <f>求节点($E$5:$E$39,F$5:F$39,BK102)*AG102</f>
        <v>175000</v>
      </c>
      <c r="CR102" s="94">
        <f>求节点($E$5:$E$39,G$5:G$39,BL102)*AH102</f>
        <v>1120000</v>
      </c>
      <c r="CS102" s="94">
        <f>求节点($E$5:$E$39,H$5:H$39,BM102)*AI102</f>
        <v>6720000</v>
      </c>
      <c r="CT102" s="94">
        <f>求节点($E$5:$E$39,I$5:I$39,BN102)*AJ102</f>
        <v>5916045.9877919983</v>
      </c>
      <c r="CU102" s="94">
        <f t="shared" si="17"/>
        <v>13931045.987791998</v>
      </c>
      <c r="CW102" s="94">
        <f>求节点($E$5:$E$39,F$5:F$39,BQ102)*AL102</f>
        <v>175000</v>
      </c>
      <c r="CX102" s="94">
        <f>求节点($E$5:$E$39,G$5:G$39,BR102)*AM102</f>
        <v>1120000</v>
      </c>
      <c r="CY102" s="94">
        <f>求节点($E$5:$E$39,H$5:H$39,BS102)*AN102</f>
        <v>6720000</v>
      </c>
      <c r="CZ102" s="94">
        <f>求节点($E$5:$E$39,I$5:I$39,BT102)*AO102</f>
        <v>7000000</v>
      </c>
      <c r="DA102" s="94">
        <f t="shared" si="18"/>
        <v>15015000</v>
      </c>
      <c r="DC102" s="94">
        <f>求节点($E$5:$E$39,F$5:F$39,BW102)*AQ102</f>
        <v>175000</v>
      </c>
      <c r="DD102" s="94">
        <f>求节点($E$5:$E$39,G$5:G$39,BX102)*AR102</f>
        <v>1120000</v>
      </c>
      <c r="DE102" s="94">
        <f>求节点($E$5:$E$39,H$5:H$39,BY102)*AS102</f>
        <v>6720000</v>
      </c>
      <c r="DF102" s="94">
        <f>求节点($E$5:$E$39,I$5:I$39,BZ102)*AT102</f>
        <v>7000000</v>
      </c>
      <c r="DG102" s="94">
        <f t="shared" si="19"/>
        <v>15015000</v>
      </c>
    </row>
    <row r="103" spans="12:111" x14ac:dyDescent="0.15">
      <c r="L103" s="94">
        <v>99</v>
      </c>
      <c r="M103" s="94">
        <f t="shared" si="10"/>
        <v>12186165.158210412</v>
      </c>
      <c r="N103" s="94">
        <f t="shared" si="11"/>
        <v>13011514.664569158</v>
      </c>
      <c r="O103" s="94">
        <f t="shared" si="12"/>
        <v>13997010.427781157</v>
      </c>
      <c r="P103" s="94">
        <f t="shared" si="13"/>
        <v>15015000</v>
      </c>
      <c r="Q103" s="94">
        <f t="shared" si="14"/>
        <v>15015000</v>
      </c>
      <c r="V103" s="94">
        <v>99</v>
      </c>
      <c r="W103" s="94">
        <f>求节点(基础状态预期!$C$17:$C$55,基础状态预期!E$17:E$55,战法实力!$V103)</f>
        <v>5</v>
      </c>
      <c r="X103" s="94">
        <f>求节点(基础状态预期!$C$17:$C$55,基础状态预期!F$17:F$55,战法实力!$V103)</f>
        <v>16</v>
      </c>
      <c r="Y103" s="94">
        <f>求节点(基础状态预期!$C$17:$C$55,基础状态预期!G$17:G$55,战法实力!$V103)</f>
        <v>24</v>
      </c>
      <c r="Z103" s="94">
        <f>求节点(基础状态预期!$C$17:$C$55,基础状态预期!H$17:H$55,战法实力!$V103)</f>
        <v>8</v>
      </c>
      <c r="AB103" s="94">
        <f>求节点(基础状态预期!$C$62:$C$100,基础状态预期!E$62:E$100,战法实力!$V103)</f>
        <v>5</v>
      </c>
      <c r="AC103" s="94">
        <f>求节点(基础状态预期!$C$62:$C$100,基础状态预期!F$62:F$100,战法实力!$V103)</f>
        <v>16</v>
      </c>
      <c r="AD103" s="94">
        <f>求节点(基础状态预期!$C$62:$C$100,基础状态预期!G$62:G$100,战法实力!$V103)</f>
        <v>24</v>
      </c>
      <c r="AE103" s="94">
        <f>求节点(基础状态预期!$C$62:$C$100,基础状态预期!H$62:H$100,战法实力!$V103)</f>
        <v>8</v>
      </c>
      <c r="AG103" s="94">
        <f>求节点(基础状态预期!$C$107:$C$145,基础状态预期!E$107:E$145,战法实力!$V103)</f>
        <v>5</v>
      </c>
      <c r="AH103" s="94">
        <f>求节点(基础状态预期!$C$107:$C$145,基础状态预期!F$107:F$145,战法实力!$V103)</f>
        <v>16</v>
      </c>
      <c r="AI103" s="94">
        <f>求节点(基础状态预期!$C$107:$C$145,基础状态预期!G$107:G$145,战法实力!$V103)</f>
        <v>24</v>
      </c>
      <c r="AJ103" s="94">
        <f>求节点(基础状态预期!$C$107:$C$145,基础状态预期!H$107:H$145,战法实力!$V103)</f>
        <v>8</v>
      </c>
      <c r="AL103" s="94">
        <f>求节点(基础状态预期!$C$152:$C$190,基础状态预期!E$152:E$190,战法实力!$V103)</f>
        <v>5</v>
      </c>
      <c r="AM103" s="94">
        <f>求节点(基础状态预期!$C$152:$C$190,基础状态预期!F$152:F$190,战法实力!$V103)</f>
        <v>16</v>
      </c>
      <c r="AN103" s="94">
        <f>求节点(基础状态预期!$C$152:$C$190,基础状态预期!G$152:G$190,战法实力!$V103)</f>
        <v>24</v>
      </c>
      <c r="AO103" s="94">
        <f>求节点(基础状态预期!$C$152:$C$190,基础状态预期!H$152:H$190,战法实力!$V103)</f>
        <v>8</v>
      </c>
      <c r="AQ103" s="94">
        <f>求节点(基础状态预期!$C$197:$C$235,基础状态预期!E$197:E$235,战法实力!$V103)</f>
        <v>5</v>
      </c>
      <c r="AR103" s="94">
        <f>求节点(基础状态预期!$C$197:$C$235,基础状态预期!F$197:F$235,战法实力!$V103)</f>
        <v>16</v>
      </c>
      <c r="AS103" s="94">
        <f>求节点(基础状态预期!$C$197:$C$235,基础状态预期!G$197:G$235,战法实力!$V103)</f>
        <v>24</v>
      </c>
      <c r="AT103" s="94">
        <f>求节点(基础状态预期!$C$197:$C$235,基础状态预期!H$197:H$235,战法实力!$V103)</f>
        <v>8</v>
      </c>
      <c r="AX103" s="94">
        <v>99</v>
      </c>
      <c r="AY103" s="94">
        <f>求节点(基础状态预期!$C$17:$C$55,基础状态预期!M$17:M$55,战法实力!$V103)</f>
        <v>35</v>
      </c>
      <c r="AZ103" s="94">
        <f>求节点(基础状态预期!$C$17:$C$55,基础状态预期!N$17:N$55,战法实力!$V103)</f>
        <v>35</v>
      </c>
      <c r="BA103" s="94">
        <f>求节点(基础状态预期!$C$17:$C$55,基础状态预期!O$17:O$55,战法实力!$V103)</f>
        <v>30.817097707613883</v>
      </c>
      <c r="BB103" s="94">
        <f>求节点(基础状态预期!$C$17:$C$55,基础状态预期!P$17:P$55,战法实力!$V103)</f>
        <v>24.871411991742729</v>
      </c>
      <c r="BD103" s="94">
        <v>99</v>
      </c>
      <c r="BE103" s="94">
        <f>求节点(基础状态预期!$C$62:$C$100,基础状态预期!M$62:M$100,战法实力!$V103)</f>
        <v>35</v>
      </c>
      <c r="BF103" s="94">
        <f>求节点(基础状态预期!$C$62:$C$100,基础状态预期!N$62:N$100,战法实力!$V103)</f>
        <v>35</v>
      </c>
      <c r="BG103" s="94">
        <f>求节点(基础状态预期!$C$62:$C$100,基础状态预期!O$62:O$100,战法实力!$V103)</f>
        <v>32.861848723594342</v>
      </c>
      <c r="BH103" s="94">
        <f>求节点(基础状态预期!$C$62:$C$100,基础状态预期!P$62:P$100,战法实力!$V103)</f>
        <v>27.035198548195225</v>
      </c>
      <c r="BJ103" s="94">
        <v>99</v>
      </c>
      <c r="BK103" s="94">
        <f>求节点(基础状态预期!$C$107:$C$145,基础状态预期!M$107:M$145,战法实力!$V103)</f>
        <v>35</v>
      </c>
      <c r="BL103" s="94">
        <f>求节点(基础状态预期!$C$107:$C$145,基础状态预期!N$107:N$145,战法实力!$V103)</f>
        <v>35</v>
      </c>
      <c r="BM103" s="94">
        <f>求节点(基础状态预期!$C$107:$C$145,基础状态预期!O$107:O$145,战法实力!$V103)</f>
        <v>35</v>
      </c>
      <c r="BN103" s="94">
        <f>求节点(基础状态预期!$C$107:$C$145,基础状态预期!P$107:P$145,战法实力!$V103)</f>
        <v>29.910052138905787</v>
      </c>
      <c r="BP103" s="94">
        <v>99</v>
      </c>
      <c r="BQ103" s="94">
        <f>求节点(基础状态预期!$C$152:$C$190,基础状态预期!M$152:M$190,战法实力!$V103)</f>
        <v>35</v>
      </c>
      <c r="BR103" s="94">
        <f>求节点(基础状态预期!$C$152:$C$190,基础状态预期!N$152:N$190,战法实力!$V103)</f>
        <v>35</v>
      </c>
      <c r="BS103" s="94">
        <f>求节点(基础状态预期!$C$152:$C$190,基础状态预期!O$152:O$190,战法实力!$V103)</f>
        <v>35</v>
      </c>
      <c r="BT103" s="94">
        <f>求节点(基础状态预期!$C$152:$C$190,基础状态预期!P$152:P$190,战法实力!$V103)</f>
        <v>35</v>
      </c>
      <c r="BV103" s="94">
        <v>99</v>
      </c>
      <c r="BW103" s="94">
        <f>求节点(基础状态预期!$C$197:$C$235,基础状态预期!M$197:M$235,战法实力!$V103)</f>
        <v>35</v>
      </c>
      <c r="BX103" s="94">
        <f>求节点(基础状态预期!$C$197:$C$235,基础状态预期!N$197:N$235,战法实力!$V103)</f>
        <v>35</v>
      </c>
      <c r="BY103" s="94">
        <f>求节点(基础状态预期!$C$197:$C$235,基础状态预期!O$197:O$235,战法实力!$V103)</f>
        <v>35</v>
      </c>
      <c r="BZ103" s="94">
        <f>求节点(基础状态预期!$C$197:$C$235,基础状态预期!P$197:P$235,战法实力!$V103)</f>
        <v>35</v>
      </c>
      <c r="CD103" s="94">
        <v>99</v>
      </c>
      <c r="CE103" s="94">
        <f>求节点($E$5:$E$39,F$5:F$39,AY103)*W103</f>
        <v>175000</v>
      </c>
      <c r="CF103" s="94">
        <f>求节点($E$5:$E$39,G$5:G$39,AZ103)*X103</f>
        <v>1120000</v>
      </c>
      <c r="CG103" s="94">
        <f>求节点($E$5:$E$39,H$5:H$39,BA103)*Y103</f>
        <v>5916882.759861866</v>
      </c>
      <c r="CH103" s="94">
        <f>求节点($E$5:$E$39,I$5:I$39,BB103)*Z103</f>
        <v>4974282.3983485457</v>
      </c>
      <c r="CI103" s="94">
        <f t="shared" si="15"/>
        <v>12186165.158210412</v>
      </c>
      <c r="CK103" s="94">
        <f>求节点($E$5:$E$39,F$5:F$39,BE103)*AB103</f>
        <v>175000</v>
      </c>
      <c r="CL103" s="94">
        <f>求节点($E$5:$E$39,G$5:G$39,BF103)*AC103</f>
        <v>1120000</v>
      </c>
      <c r="CM103" s="94">
        <f>求节点($E$5:$E$39,H$5:H$39,BG103)*AD103</f>
        <v>6309474.9549301136</v>
      </c>
      <c r="CN103" s="94">
        <f>求节点($E$5:$E$39,I$5:I$39,BH103)*AE103</f>
        <v>5407039.7096390454</v>
      </c>
      <c r="CO103" s="94">
        <f t="shared" si="16"/>
        <v>13011514.664569158</v>
      </c>
      <c r="CQ103" s="94">
        <f>求节点($E$5:$E$39,F$5:F$39,BK103)*AG103</f>
        <v>175000</v>
      </c>
      <c r="CR103" s="94">
        <f>求节点($E$5:$E$39,G$5:G$39,BL103)*AH103</f>
        <v>1120000</v>
      </c>
      <c r="CS103" s="94">
        <f>求节点($E$5:$E$39,H$5:H$39,BM103)*AI103</f>
        <v>6720000</v>
      </c>
      <c r="CT103" s="94">
        <f>求节点($E$5:$E$39,I$5:I$39,BN103)*AJ103</f>
        <v>5982010.4277811572</v>
      </c>
      <c r="CU103" s="94">
        <f t="shared" si="17"/>
        <v>13997010.427781157</v>
      </c>
      <c r="CW103" s="94">
        <f>求节点($E$5:$E$39,F$5:F$39,BQ103)*AL103</f>
        <v>175000</v>
      </c>
      <c r="CX103" s="94">
        <f>求节点($E$5:$E$39,G$5:G$39,BR103)*AM103</f>
        <v>1120000</v>
      </c>
      <c r="CY103" s="94">
        <f>求节点($E$5:$E$39,H$5:H$39,BS103)*AN103</f>
        <v>6720000</v>
      </c>
      <c r="CZ103" s="94">
        <f>求节点($E$5:$E$39,I$5:I$39,BT103)*AO103</f>
        <v>7000000</v>
      </c>
      <c r="DA103" s="94">
        <f t="shared" si="18"/>
        <v>15015000</v>
      </c>
      <c r="DC103" s="94">
        <f>求节点($E$5:$E$39,F$5:F$39,BW103)*AQ103</f>
        <v>175000</v>
      </c>
      <c r="DD103" s="94">
        <f>求节点($E$5:$E$39,G$5:G$39,BX103)*AR103</f>
        <v>1120000</v>
      </c>
      <c r="DE103" s="94">
        <f>求节点($E$5:$E$39,H$5:H$39,BY103)*AS103</f>
        <v>6720000</v>
      </c>
      <c r="DF103" s="94">
        <f>求节点($E$5:$E$39,I$5:I$39,BZ103)*AT103</f>
        <v>7000000</v>
      </c>
      <c r="DG103" s="94">
        <f t="shared" si="19"/>
        <v>15015000</v>
      </c>
    </row>
    <row r="104" spans="12:111" s="135" customFormat="1" x14ac:dyDescent="0.15">
      <c r="L104" s="135">
        <v>100</v>
      </c>
      <c r="M104" s="135">
        <f t="shared" ref="M104:M164" si="20">CI104</f>
        <v>12281921.158813942</v>
      </c>
      <c r="N104" s="135">
        <f t="shared" ref="N104:N164" si="21">CO104</f>
        <v>13124269.004971238</v>
      </c>
      <c r="O104" s="135">
        <f t="shared" ref="O104:O164" si="22">CU104</f>
        <v>14062974.867770316</v>
      </c>
      <c r="P104" s="135">
        <f t="shared" ref="P104:P164" si="23">DA104</f>
        <v>15015000</v>
      </c>
      <c r="Q104" s="135">
        <f t="shared" ref="Q104:Q164" si="24">DG104</f>
        <v>15015000</v>
      </c>
      <c r="T104" s="97"/>
      <c r="V104" s="135">
        <v>100</v>
      </c>
      <c r="W104" s="135">
        <f>求节点(基础状态预期!$C$17:$C$55,基础状态预期!E$17:E$55,战法实力!$V104)</f>
        <v>5</v>
      </c>
      <c r="X104" s="135">
        <f>求节点(基础状态预期!$C$17:$C$55,基础状态预期!F$17:F$55,战法实力!$V104)</f>
        <v>16</v>
      </c>
      <c r="Y104" s="135">
        <f>求节点(基础状态预期!$C$17:$C$55,基础状态预期!G$17:G$55,战法实力!$V104)</f>
        <v>24</v>
      </c>
      <c r="Z104" s="135">
        <f>求节点(基础状态预期!$C$17:$C$55,基础状态预期!H$17:H$55,战法实力!$V104)</f>
        <v>8</v>
      </c>
      <c r="AB104" s="135">
        <f>求节点(基础状态预期!$C$62:$C$100,基础状态预期!E$62:E$100,战法实力!$V104)</f>
        <v>5</v>
      </c>
      <c r="AC104" s="135">
        <f>求节点(基础状态预期!$C$62:$C$100,基础状态预期!F$62:F$100,战法实力!$V104)</f>
        <v>16</v>
      </c>
      <c r="AD104" s="135">
        <f>求节点(基础状态预期!$C$62:$C$100,基础状态预期!G$62:G$100,战法实力!$V104)</f>
        <v>24</v>
      </c>
      <c r="AE104" s="135">
        <f>求节点(基础状态预期!$C$62:$C$100,基础状态预期!H$62:H$100,战法实力!$V104)</f>
        <v>8</v>
      </c>
      <c r="AG104" s="135">
        <f>求节点(基础状态预期!$C$107:$C$145,基础状态预期!E$107:E$145,战法实力!$V104)</f>
        <v>5</v>
      </c>
      <c r="AH104" s="135">
        <f>求节点(基础状态预期!$C$107:$C$145,基础状态预期!F$107:F$145,战法实力!$V104)</f>
        <v>16</v>
      </c>
      <c r="AI104" s="135">
        <f>求节点(基础状态预期!$C$107:$C$145,基础状态预期!G$107:G$145,战法实力!$V104)</f>
        <v>24</v>
      </c>
      <c r="AJ104" s="135">
        <f>求节点(基础状态预期!$C$107:$C$145,基础状态预期!H$107:H$145,战法实力!$V104)</f>
        <v>8</v>
      </c>
      <c r="AL104" s="135">
        <f>求节点(基础状态预期!$C$152:$C$190,基础状态预期!E$152:E$190,战法实力!$V104)</f>
        <v>5</v>
      </c>
      <c r="AM104" s="135">
        <f>求节点(基础状态预期!$C$152:$C$190,基础状态预期!F$152:F$190,战法实力!$V104)</f>
        <v>16</v>
      </c>
      <c r="AN104" s="135">
        <f>求节点(基础状态预期!$C$152:$C$190,基础状态预期!G$152:G$190,战法实力!$V104)</f>
        <v>24</v>
      </c>
      <c r="AO104" s="135">
        <f>求节点(基础状态预期!$C$152:$C$190,基础状态预期!H$152:H$190,战法实力!$V104)</f>
        <v>8</v>
      </c>
      <c r="AQ104" s="135">
        <f>求节点(基础状态预期!$C$197:$C$235,基础状态预期!E$197:E$235,战法实力!$V104)</f>
        <v>5</v>
      </c>
      <c r="AR104" s="135">
        <f>求节点(基础状态预期!$C$197:$C$235,基础状态预期!F$197:F$235,战法实力!$V104)</f>
        <v>16</v>
      </c>
      <c r="AS104" s="135">
        <f>求节点(基础状态预期!$C$197:$C$235,基础状态预期!G$197:G$235,战法实力!$V104)</f>
        <v>24</v>
      </c>
      <c r="AT104" s="135">
        <f>求节点(基础状态预期!$C$197:$C$235,基础状态预期!H$197:H$235,战法实力!$V104)</f>
        <v>8</v>
      </c>
      <c r="AV104" s="97"/>
      <c r="AX104" s="135">
        <v>100</v>
      </c>
      <c r="AY104" s="135">
        <f>求节点(基础状态预期!$C$17:$C$55,基础状态预期!M$17:M$55,战法实力!$V104)</f>
        <v>35</v>
      </c>
      <c r="AZ104" s="135">
        <f>求节点(基础状态预期!$C$17:$C$55,基础状态预期!N$17:N$55,战法实力!$V104)</f>
        <v>35</v>
      </c>
      <c r="BA104" s="135">
        <f>求节点(基础状态预期!$C$17:$C$55,基础状态预期!O$17:O$55,战法实力!$V104)</f>
        <v>30.99275674584278</v>
      </c>
      <c r="BB104" s="135">
        <f>求节点(基础状态预期!$C$17:$C$55,基础状态预期!P$17:P$55,战法实力!$V104)</f>
        <v>25.181559318060646</v>
      </c>
      <c r="BD104" s="135">
        <v>100</v>
      </c>
      <c r="BE104" s="135">
        <f>求节点(基础状态预期!$C$62:$C$100,基础状态预期!M$62:M$100,战法实力!$V104)</f>
        <v>35</v>
      </c>
      <c r="BF104" s="135">
        <f>求节点(基础状态预期!$C$62:$C$100,基础状态预期!N$62:N$100,战法实力!$V104)</f>
        <v>35</v>
      </c>
      <c r="BG104" s="135">
        <f>求节点(基础状态预期!$C$62:$C$100,基础状态预期!O$62:O$100,战法实力!$V104)</f>
        <v>33.129946679713413</v>
      </c>
      <c r="BH104" s="135">
        <f>求节点(基础状态预期!$C$62:$C$100,基础状态预期!P$62:P$100,战法实力!$V104)</f>
        <v>27.341596212331307</v>
      </c>
      <c r="BJ104" s="135">
        <v>100</v>
      </c>
      <c r="BK104" s="135">
        <f>求节点(基础状态预期!$C$107:$C$145,基础状态预期!M$107:M$145,战法实力!$V104)</f>
        <v>35</v>
      </c>
      <c r="BL104" s="135">
        <f>求节点(基础状态预期!$C$107:$C$145,基础状态预期!N$107:N$145,战法实力!$V104)</f>
        <v>35</v>
      </c>
      <c r="BM104" s="135">
        <f>求节点(基础状态预期!$C$107:$C$145,基础状态预期!O$107:O$145,战法实力!$V104)</f>
        <v>35</v>
      </c>
      <c r="BN104" s="135">
        <f>求节点(基础状态预期!$C$107:$C$145,基础状态预期!P$107:P$145,战法实力!$V104)</f>
        <v>30.239874338851578</v>
      </c>
      <c r="BP104" s="135">
        <v>100</v>
      </c>
      <c r="BQ104" s="135">
        <f>求节点(基础状态预期!$C$152:$C$190,基础状态预期!M$152:M$190,战法实力!$V104)</f>
        <v>35</v>
      </c>
      <c r="BR104" s="135">
        <f>求节点(基础状态预期!$C$152:$C$190,基础状态预期!N$152:N$190,战法实力!$V104)</f>
        <v>35</v>
      </c>
      <c r="BS104" s="135">
        <f>求节点(基础状态预期!$C$152:$C$190,基础状态预期!O$152:O$190,战法实力!$V104)</f>
        <v>35</v>
      </c>
      <c r="BT104" s="135">
        <f>求节点(基础状态预期!$C$152:$C$190,基础状态预期!P$152:P$190,战法实力!$V104)</f>
        <v>35</v>
      </c>
      <c r="BV104" s="135">
        <v>100</v>
      </c>
      <c r="BW104" s="135">
        <f>求节点(基础状态预期!$C$197:$C$235,基础状态预期!M$197:M$235,战法实力!$V104)</f>
        <v>35</v>
      </c>
      <c r="BX104" s="135">
        <f>求节点(基础状态预期!$C$197:$C$235,基础状态预期!N$197:N$235,战法实力!$V104)</f>
        <v>35</v>
      </c>
      <c r="BY104" s="135">
        <f>求节点(基础状态预期!$C$197:$C$235,基础状态预期!O$197:O$235,战法实力!$V104)</f>
        <v>35</v>
      </c>
      <c r="BZ104" s="135">
        <f>求节点(基础状态预期!$C$197:$C$235,基础状态预期!P$197:P$235,战法实力!$V104)</f>
        <v>35</v>
      </c>
      <c r="CB104" s="97"/>
      <c r="CD104" s="135">
        <v>100</v>
      </c>
      <c r="CE104" s="135">
        <f>求节点($E$5:$E$39,F$5:F$39,AY104)*W104</f>
        <v>175000</v>
      </c>
      <c r="CF104" s="135">
        <f>求节点($E$5:$E$39,G$5:G$39,AZ104)*X104</f>
        <v>1120000</v>
      </c>
      <c r="CG104" s="135">
        <f>求节点($E$5:$E$39,H$5:H$39,BA104)*Y104</f>
        <v>5950609.2952018138</v>
      </c>
      <c r="CH104" s="135">
        <f>求节点($E$5:$E$39,I$5:I$39,BB104)*Z104</f>
        <v>5036311.8636121294</v>
      </c>
      <c r="CI104" s="135">
        <f t="shared" ref="CI104:CI164" si="25">SUM(CE104:CH104)</f>
        <v>12281921.158813942</v>
      </c>
      <c r="CK104" s="135">
        <f>求节点($E$5:$E$39,F$5:F$39,BE104)*AB104</f>
        <v>175000</v>
      </c>
      <c r="CL104" s="135">
        <f>求节点($E$5:$E$39,G$5:G$39,BF104)*AC104</f>
        <v>1120000</v>
      </c>
      <c r="CM104" s="135">
        <f>求节点($E$5:$E$39,H$5:H$39,BG104)*AD104</f>
        <v>6360949.7625049762</v>
      </c>
      <c r="CN104" s="135">
        <f>求节点($E$5:$E$39,I$5:I$39,BH104)*AE104</f>
        <v>5468319.2424662616</v>
      </c>
      <c r="CO104" s="135">
        <f t="shared" ref="CO104:CO164" si="26">SUM(CK104:CN104)</f>
        <v>13124269.004971238</v>
      </c>
      <c r="CQ104" s="135">
        <f>求节点($E$5:$E$39,F$5:F$39,BK104)*AG104</f>
        <v>175000</v>
      </c>
      <c r="CR104" s="135">
        <f>求节点($E$5:$E$39,G$5:G$39,BL104)*AH104</f>
        <v>1120000</v>
      </c>
      <c r="CS104" s="135">
        <f>求节点($E$5:$E$39,H$5:H$39,BM104)*AI104</f>
        <v>6720000</v>
      </c>
      <c r="CT104" s="135">
        <f>求节点($E$5:$E$39,I$5:I$39,BN104)*AJ104</f>
        <v>6047974.8677703161</v>
      </c>
      <c r="CU104" s="135">
        <f t="shared" ref="CU104:CU164" si="27">SUM(CQ104:CT104)</f>
        <v>14062974.867770316</v>
      </c>
      <c r="CW104" s="135">
        <f>求节点($E$5:$E$39,F$5:F$39,BQ104)*AL104</f>
        <v>175000</v>
      </c>
      <c r="CX104" s="135">
        <f>求节点($E$5:$E$39,G$5:G$39,BR104)*AM104</f>
        <v>1120000</v>
      </c>
      <c r="CY104" s="135">
        <f>求节点($E$5:$E$39,H$5:H$39,BS104)*AN104</f>
        <v>6720000</v>
      </c>
      <c r="CZ104" s="135">
        <f>求节点($E$5:$E$39,I$5:I$39,BT104)*AO104</f>
        <v>7000000</v>
      </c>
      <c r="DA104" s="135">
        <f t="shared" ref="DA104:DA164" si="28">SUM(CW104:CZ104)</f>
        <v>15015000</v>
      </c>
      <c r="DC104" s="135">
        <f>求节点($E$5:$E$39,F$5:F$39,BW104)*AQ104</f>
        <v>175000</v>
      </c>
      <c r="DD104" s="135">
        <f>求节点($E$5:$E$39,G$5:G$39,BX104)*AR104</f>
        <v>1120000</v>
      </c>
      <c r="DE104" s="135">
        <f>求节点($E$5:$E$39,H$5:H$39,BY104)*AS104</f>
        <v>6720000</v>
      </c>
      <c r="DF104" s="135">
        <f>求节点($E$5:$E$39,I$5:I$39,BZ104)*AT104</f>
        <v>7000000</v>
      </c>
      <c r="DG104" s="135">
        <f t="shared" ref="DG104:DG164" si="29">SUM(DC104:DF104)</f>
        <v>15015000</v>
      </c>
    </row>
    <row r="105" spans="12:111" s="135" customFormat="1" x14ac:dyDescent="0.15">
      <c r="L105" s="135">
        <v>101</v>
      </c>
      <c r="M105" s="135">
        <f t="shared" si="20"/>
        <v>12366812.758805301</v>
      </c>
      <c r="N105" s="135">
        <f t="shared" si="21"/>
        <v>13237023.345373316</v>
      </c>
      <c r="O105" s="135">
        <f t="shared" si="22"/>
        <v>14123242.454738308</v>
      </c>
      <c r="P105" s="135">
        <f t="shared" si="23"/>
        <v>15015000</v>
      </c>
      <c r="Q105" s="135">
        <f t="shared" si="24"/>
        <v>15015000</v>
      </c>
      <c r="T105" s="97"/>
      <c r="V105" s="135">
        <v>101</v>
      </c>
      <c r="W105" s="135">
        <f>求节点(基础状态预期!$C$17:$C$55,基础状态预期!E$17:E$55,战法实力!$V105)</f>
        <v>5</v>
      </c>
      <c r="X105" s="135">
        <f>求节点(基础状态预期!$C$17:$C$55,基础状态预期!F$17:F$55,战法实力!$V105)</f>
        <v>16</v>
      </c>
      <c r="Y105" s="135">
        <f>求节点(基础状态预期!$C$17:$C$55,基础状态预期!G$17:G$55,战法实力!$V105)</f>
        <v>24</v>
      </c>
      <c r="Z105" s="135">
        <f>求节点(基础状态预期!$C$17:$C$55,基础状态预期!H$17:H$55,战法实力!$V105)</f>
        <v>8</v>
      </c>
      <c r="AB105" s="135">
        <f>求节点(基础状态预期!$C$62:$C$100,基础状态预期!E$62:E$100,战法实力!$V105)</f>
        <v>5</v>
      </c>
      <c r="AC105" s="135">
        <f>求节点(基础状态预期!$C$62:$C$100,基础状态预期!F$62:F$100,战法实力!$V105)</f>
        <v>16</v>
      </c>
      <c r="AD105" s="135">
        <f>求节点(基础状态预期!$C$62:$C$100,基础状态预期!G$62:G$100,战法实力!$V105)</f>
        <v>24</v>
      </c>
      <c r="AE105" s="135">
        <f>求节点(基础状态预期!$C$62:$C$100,基础状态预期!H$62:H$100,战法实力!$V105)</f>
        <v>8</v>
      </c>
      <c r="AG105" s="135">
        <f>求节点(基础状态预期!$C$107:$C$145,基础状态预期!E$107:E$145,战法实力!$V105)</f>
        <v>5</v>
      </c>
      <c r="AH105" s="135">
        <f>求节点(基础状态预期!$C$107:$C$145,基础状态预期!F$107:F$145,战法实力!$V105)</f>
        <v>16</v>
      </c>
      <c r="AI105" s="135">
        <f>求节点(基础状态预期!$C$107:$C$145,基础状态预期!G$107:G$145,战法实力!$V105)</f>
        <v>24</v>
      </c>
      <c r="AJ105" s="135">
        <f>求节点(基础状态预期!$C$107:$C$145,基础状态预期!H$107:H$145,战法实力!$V105)</f>
        <v>8</v>
      </c>
      <c r="AL105" s="135">
        <f>求节点(基础状态预期!$C$152:$C$190,基础状态预期!E$152:E$190,战法实力!$V105)</f>
        <v>5</v>
      </c>
      <c r="AM105" s="135">
        <f>求节点(基础状态预期!$C$152:$C$190,基础状态预期!F$152:F$190,战法实力!$V105)</f>
        <v>16</v>
      </c>
      <c r="AN105" s="135">
        <f>求节点(基础状态预期!$C$152:$C$190,基础状态预期!G$152:G$190,战法实力!$V105)</f>
        <v>24</v>
      </c>
      <c r="AO105" s="135">
        <f>求节点(基础状态预期!$C$152:$C$190,基础状态预期!H$152:H$190,战法实力!$V105)</f>
        <v>8</v>
      </c>
      <c r="AQ105" s="135">
        <f>求节点(基础状态预期!$C$197:$C$235,基础状态预期!E$197:E$235,战法实力!$V105)</f>
        <v>5</v>
      </c>
      <c r="AR105" s="135">
        <f>求节点(基础状态预期!$C$197:$C$235,基础状态预期!F$197:F$235,战法实力!$V105)</f>
        <v>16</v>
      </c>
      <c r="AS105" s="135">
        <f>求节点(基础状态预期!$C$197:$C$235,基础状态预期!G$197:G$235,战法实力!$V105)</f>
        <v>24</v>
      </c>
      <c r="AT105" s="135">
        <f>求节点(基础状态预期!$C$197:$C$235,基础状态预期!H$197:H$235,战法实力!$V105)</f>
        <v>8</v>
      </c>
      <c r="AV105" s="97"/>
      <c r="AX105" s="135">
        <v>101</v>
      </c>
      <c r="AY105" s="135">
        <f>求节点(基础状态预期!$C$17:$C$55,基础状态预期!M$17:M$55,战法实力!$V105)</f>
        <v>35</v>
      </c>
      <c r="AZ105" s="135">
        <f>求节点(基础状态预期!$C$17:$C$55,基础状态预期!N$17:N$55,战法实力!$V105)</f>
        <v>35</v>
      </c>
      <c r="BA105" s="135">
        <f>求节点(基础状态预期!$C$17:$C$55,基础状态预期!O$17:O$55,战法实力!$V105)</f>
        <v>31.168415784071676</v>
      </c>
      <c r="BB105" s="135">
        <f>求节点(基础状态预期!$C$17:$C$55,基础状态预期!P$17:P$55,战法实力!$V105)</f>
        <v>25.437384641317699</v>
      </c>
      <c r="BD105" s="135">
        <v>101</v>
      </c>
      <c r="BE105" s="135">
        <f>求节点(基础状态预期!$C$62:$C$100,基础状态预期!M$62:M$100,战法实力!$V105)</f>
        <v>35</v>
      </c>
      <c r="BF105" s="135">
        <f>求节点(基础状态预期!$C$62:$C$100,基础状态预期!N$62:N$100,战法实力!$V105)</f>
        <v>35</v>
      </c>
      <c r="BG105" s="135">
        <f>求节点(基础状态预期!$C$62:$C$100,基础状态预期!O$62:O$100,战法实力!$V105)</f>
        <v>33.398044635832484</v>
      </c>
      <c r="BH105" s="135">
        <f>求节点(基础状态预期!$C$62:$C$100,基础状态预期!P$62:P$100,战法实力!$V105)</f>
        <v>27.647993876467392</v>
      </c>
      <c r="BJ105" s="135">
        <v>101</v>
      </c>
      <c r="BK105" s="135">
        <f>求节点(基础状态预期!$C$107:$C$145,基础状态预期!M$107:M$145,战法实力!$V105)</f>
        <v>35</v>
      </c>
      <c r="BL105" s="135">
        <f>求节点(基础状态预期!$C$107:$C$145,基础状态预期!N$107:N$145,战法实力!$V105)</f>
        <v>35</v>
      </c>
      <c r="BM105" s="135">
        <f>求节点(基础状态预期!$C$107:$C$145,基础状态预期!O$107:O$145,战法实力!$V105)</f>
        <v>35</v>
      </c>
      <c r="BN105" s="135">
        <f>求节点(基础状态预期!$C$107:$C$145,基础状态预期!P$107:P$145,战法实力!$V105)</f>
        <v>30.541212273691539</v>
      </c>
      <c r="BP105" s="135">
        <v>101</v>
      </c>
      <c r="BQ105" s="135">
        <f>求节点(基础状态预期!$C$152:$C$190,基础状态预期!M$152:M$190,战法实力!$V105)</f>
        <v>35</v>
      </c>
      <c r="BR105" s="135">
        <f>求节点(基础状态预期!$C$152:$C$190,基础状态预期!N$152:N$190,战法实力!$V105)</f>
        <v>35</v>
      </c>
      <c r="BS105" s="135">
        <f>求节点(基础状态预期!$C$152:$C$190,基础状态预期!O$152:O$190,战法实力!$V105)</f>
        <v>35</v>
      </c>
      <c r="BT105" s="135">
        <f>求节点(基础状态预期!$C$152:$C$190,基础状态预期!P$152:P$190,战法实力!$V105)</f>
        <v>35</v>
      </c>
      <c r="BV105" s="135">
        <v>101</v>
      </c>
      <c r="BW105" s="135">
        <f>求节点(基础状态预期!$C$197:$C$235,基础状态预期!M$197:M$235,战法实力!$V105)</f>
        <v>35</v>
      </c>
      <c r="BX105" s="135">
        <f>求节点(基础状态预期!$C$197:$C$235,基础状态预期!N$197:N$235,战法实力!$V105)</f>
        <v>35</v>
      </c>
      <c r="BY105" s="135">
        <f>求节点(基础状态预期!$C$197:$C$235,基础状态预期!O$197:O$235,战法实力!$V105)</f>
        <v>35</v>
      </c>
      <c r="BZ105" s="135">
        <f>求节点(基础状态预期!$C$197:$C$235,基础状态预期!P$197:P$235,战法实力!$V105)</f>
        <v>35</v>
      </c>
      <c r="CB105" s="97"/>
      <c r="CD105" s="135">
        <v>101</v>
      </c>
      <c r="CE105" s="135">
        <f>求节点($E$5:$E$39,F$5:F$39,AY105)*W105</f>
        <v>175000</v>
      </c>
      <c r="CF105" s="135">
        <f>求节点($E$5:$E$39,G$5:G$39,AZ105)*X105</f>
        <v>1120000</v>
      </c>
      <c r="CG105" s="135">
        <f>求节点($E$5:$E$39,H$5:H$39,BA105)*Y105</f>
        <v>5984335.8305417616</v>
      </c>
      <c r="CH105" s="135">
        <f>求节点($E$5:$E$39,I$5:I$39,BB105)*Z105</f>
        <v>5087476.9282635394</v>
      </c>
      <c r="CI105" s="135">
        <f t="shared" si="25"/>
        <v>12366812.758805301</v>
      </c>
      <c r="CK105" s="135">
        <f>求节点($E$5:$E$39,F$5:F$39,BE105)*AB105</f>
        <v>175000</v>
      </c>
      <c r="CL105" s="135">
        <f>求节点($E$5:$E$39,G$5:G$39,BF105)*AC105</f>
        <v>1120000</v>
      </c>
      <c r="CM105" s="135">
        <f>求节点($E$5:$E$39,H$5:H$39,BG105)*AD105</f>
        <v>6412424.570079837</v>
      </c>
      <c r="CN105" s="135">
        <f>求节点($E$5:$E$39,I$5:I$39,BH105)*AE105</f>
        <v>5529598.7752934787</v>
      </c>
      <c r="CO105" s="135">
        <f t="shared" si="26"/>
        <v>13237023.345373316</v>
      </c>
      <c r="CQ105" s="135">
        <f>求节点($E$5:$E$39,F$5:F$39,BK105)*AG105</f>
        <v>175000</v>
      </c>
      <c r="CR105" s="135">
        <f>求节点($E$5:$E$39,G$5:G$39,BL105)*AH105</f>
        <v>1120000</v>
      </c>
      <c r="CS105" s="135">
        <f>求节点($E$5:$E$39,H$5:H$39,BM105)*AI105</f>
        <v>6720000</v>
      </c>
      <c r="CT105" s="135">
        <f>求节点($E$5:$E$39,I$5:I$39,BN105)*AJ105</f>
        <v>6108242.4547383077</v>
      </c>
      <c r="CU105" s="135">
        <f t="shared" si="27"/>
        <v>14123242.454738308</v>
      </c>
      <c r="CW105" s="135">
        <f>求节点($E$5:$E$39,F$5:F$39,BQ105)*AL105</f>
        <v>175000</v>
      </c>
      <c r="CX105" s="135">
        <f>求节点($E$5:$E$39,G$5:G$39,BR105)*AM105</f>
        <v>1120000</v>
      </c>
      <c r="CY105" s="135">
        <f>求节点($E$5:$E$39,H$5:H$39,BS105)*AN105</f>
        <v>6720000</v>
      </c>
      <c r="CZ105" s="135">
        <f>求节点($E$5:$E$39,I$5:I$39,BT105)*AO105</f>
        <v>7000000</v>
      </c>
      <c r="DA105" s="135">
        <f t="shared" si="28"/>
        <v>15015000</v>
      </c>
      <c r="DC105" s="135">
        <f>求节点($E$5:$E$39,F$5:F$39,BW105)*AQ105</f>
        <v>175000</v>
      </c>
      <c r="DD105" s="135">
        <f>求节点($E$5:$E$39,G$5:G$39,BX105)*AR105</f>
        <v>1120000</v>
      </c>
      <c r="DE105" s="135">
        <f>求节点($E$5:$E$39,H$5:H$39,BY105)*AS105</f>
        <v>6720000</v>
      </c>
      <c r="DF105" s="135">
        <f>求节点($E$5:$E$39,I$5:I$39,BZ105)*AT105</f>
        <v>7000000</v>
      </c>
      <c r="DG105" s="135">
        <f t="shared" si="29"/>
        <v>15015000</v>
      </c>
    </row>
    <row r="106" spans="12:111" s="135" customFormat="1" x14ac:dyDescent="0.15">
      <c r="L106" s="135">
        <v>102</v>
      </c>
      <c r="M106" s="135">
        <f t="shared" si="20"/>
        <v>12440689.931454711</v>
      </c>
      <c r="N106" s="135">
        <f t="shared" si="21"/>
        <v>13349777.685775392</v>
      </c>
      <c r="O106" s="135">
        <f t="shared" si="22"/>
        <v>14169396.477143269</v>
      </c>
      <c r="P106" s="135">
        <f t="shared" si="23"/>
        <v>15015000</v>
      </c>
      <c r="Q106" s="135">
        <f t="shared" si="24"/>
        <v>15015000</v>
      </c>
      <c r="T106" s="97"/>
      <c r="V106" s="135">
        <v>102</v>
      </c>
      <c r="W106" s="135">
        <f>求节点(基础状态预期!$C$17:$C$55,基础状态预期!E$17:E$55,战法实力!$V106)</f>
        <v>5</v>
      </c>
      <c r="X106" s="135">
        <f>求节点(基础状态预期!$C$17:$C$55,基础状态预期!F$17:F$55,战法实力!$V106)</f>
        <v>16</v>
      </c>
      <c r="Y106" s="135">
        <f>求节点(基础状态预期!$C$17:$C$55,基础状态预期!G$17:G$55,战法实力!$V106)</f>
        <v>24</v>
      </c>
      <c r="Z106" s="135">
        <f>求节点(基础状态预期!$C$17:$C$55,基础状态预期!H$17:H$55,战法实力!$V106)</f>
        <v>8</v>
      </c>
      <c r="AB106" s="135">
        <f>求节点(基础状态预期!$C$62:$C$100,基础状态预期!E$62:E$100,战法实力!$V106)</f>
        <v>5</v>
      </c>
      <c r="AC106" s="135">
        <f>求节点(基础状态预期!$C$62:$C$100,基础状态预期!F$62:F$100,战法实力!$V106)</f>
        <v>16</v>
      </c>
      <c r="AD106" s="135">
        <f>求节点(基础状态预期!$C$62:$C$100,基础状态预期!G$62:G$100,战法实力!$V106)</f>
        <v>24</v>
      </c>
      <c r="AE106" s="135">
        <f>求节点(基础状态预期!$C$62:$C$100,基础状态预期!H$62:H$100,战法实力!$V106)</f>
        <v>8</v>
      </c>
      <c r="AG106" s="135">
        <f>求节点(基础状态预期!$C$107:$C$145,基础状态预期!E$107:E$145,战法实力!$V106)</f>
        <v>5</v>
      </c>
      <c r="AH106" s="135">
        <f>求节点(基础状态预期!$C$107:$C$145,基础状态预期!F$107:F$145,战法实力!$V106)</f>
        <v>16</v>
      </c>
      <c r="AI106" s="135">
        <f>求节点(基础状态预期!$C$107:$C$145,基础状态预期!G$107:G$145,战法实力!$V106)</f>
        <v>24</v>
      </c>
      <c r="AJ106" s="135">
        <f>求节点(基础状态预期!$C$107:$C$145,基础状态预期!H$107:H$145,战法实力!$V106)</f>
        <v>8</v>
      </c>
      <c r="AL106" s="135">
        <f>求节点(基础状态预期!$C$152:$C$190,基础状态预期!E$152:E$190,战法实力!$V106)</f>
        <v>5</v>
      </c>
      <c r="AM106" s="135">
        <f>求节点(基础状态预期!$C$152:$C$190,基础状态预期!F$152:F$190,战法实力!$V106)</f>
        <v>16</v>
      </c>
      <c r="AN106" s="135">
        <f>求节点(基础状态预期!$C$152:$C$190,基础状态预期!G$152:G$190,战法实力!$V106)</f>
        <v>24</v>
      </c>
      <c r="AO106" s="135">
        <f>求节点(基础状态预期!$C$152:$C$190,基础状态预期!H$152:H$190,战法实力!$V106)</f>
        <v>8</v>
      </c>
      <c r="AQ106" s="135">
        <f>求节点(基础状态预期!$C$197:$C$235,基础状态预期!E$197:E$235,战法实力!$V106)</f>
        <v>5</v>
      </c>
      <c r="AR106" s="135">
        <f>求节点(基础状态预期!$C$197:$C$235,基础状态预期!F$197:F$235,战法实力!$V106)</f>
        <v>16</v>
      </c>
      <c r="AS106" s="135">
        <f>求节点(基础状态预期!$C$197:$C$235,基础状态预期!G$197:G$235,战法实力!$V106)</f>
        <v>24</v>
      </c>
      <c r="AT106" s="135">
        <f>求节点(基础状态预期!$C$197:$C$235,基础状态预期!H$197:H$235,战法实力!$V106)</f>
        <v>8</v>
      </c>
      <c r="AV106" s="97"/>
      <c r="AX106" s="135">
        <v>102</v>
      </c>
      <c r="AY106" s="135">
        <f>求节点(基础状态预期!$C$17:$C$55,基础状态预期!M$17:M$55,战法实力!$V106)</f>
        <v>35</v>
      </c>
      <c r="AZ106" s="135">
        <f>求节点(基础状态预期!$C$17:$C$55,基础状态预期!N$17:N$55,战法实力!$V106)</f>
        <v>35</v>
      </c>
      <c r="BA106" s="135">
        <f>求节点(基础状态预期!$C$17:$C$55,基础状态预期!O$17:O$55,战法实力!$V106)</f>
        <v>31.344074822300573</v>
      </c>
      <c r="BB106" s="135">
        <f>求节点(基础状态预期!$C$17:$C$55,基础状态预期!P$17:P$55,战法实力!$V106)</f>
        <v>25.638137827865005</v>
      </c>
      <c r="BD106" s="135">
        <v>102</v>
      </c>
      <c r="BE106" s="135">
        <f>求节点(基础状态预期!$C$62:$C$100,基础状态预期!M$62:M$100,战法实力!$V106)</f>
        <v>35</v>
      </c>
      <c r="BF106" s="135">
        <f>求节点(基础状态预期!$C$62:$C$100,基础状态预期!N$62:N$100,战法实力!$V106)</f>
        <v>35</v>
      </c>
      <c r="BG106" s="135">
        <f>求节点(基础状态预期!$C$62:$C$100,基础状态预期!O$62:O$100,战法实力!$V106)</f>
        <v>33.666142591951555</v>
      </c>
      <c r="BH106" s="135">
        <f>求节点(基础状态预期!$C$62:$C$100,基础状态预期!P$62:P$100,战法实力!$V106)</f>
        <v>27.954391540603474</v>
      </c>
      <c r="BJ106" s="135">
        <v>102</v>
      </c>
      <c r="BK106" s="135">
        <f>求节点(基础状态预期!$C$107:$C$145,基础状态预期!M$107:M$145,战法实力!$V106)</f>
        <v>35</v>
      </c>
      <c r="BL106" s="135">
        <f>求节点(基础状态预期!$C$107:$C$145,基础状态预期!N$107:N$145,战法实力!$V106)</f>
        <v>35</v>
      </c>
      <c r="BM106" s="135">
        <f>求节点(基础状态预期!$C$107:$C$145,基础状态预期!O$107:O$145,战法实力!$V106)</f>
        <v>35</v>
      </c>
      <c r="BN106" s="135">
        <f>求节点(基础状态预期!$C$107:$C$145,基础状态预期!P$107:P$145,战法实力!$V106)</f>
        <v>30.771982385716342</v>
      </c>
      <c r="BP106" s="135">
        <v>102</v>
      </c>
      <c r="BQ106" s="135">
        <f>求节点(基础状态预期!$C$152:$C$190,基础状态预期!M$152:M$190,战法实力!$V106)</f>
        <v>35</v>
      </c>
      <c r="BR106" s="135">
        <f>求节点(基础状态预期!$C$152:$C$190,基础状态预期!N$152:N$190,战法实力!$V106)</f>
        <v>35</v>
      </c>
      <c r="BS106" s="135">
        <f>求节点(基础状态预期!$C$152:$C$190,基础状态预期!O$152:O$190,战法实力!$V106)</f>
        <v>35</v>
      </c>
      <c r="BT106" s="135">
        <f>求节点(基础状态预期!$C$152:$C$190,基础状态预期!P$152:P$190,战法实力!$V106)</f>
        <v>35</v>
      </c>
      <c r="BV106" s="135">
        <v>102</v>
      </c>
      <c r="BW106" s="135">
        <f>求节点(基础状态预期!$C$197:$C$235,基础状态预期!M$197:M$235,战法实力!$V106)</f>
        <v>35</v>
      </c>
      <c r="BX106" s="135">
        <f>求节点(基础状态预期!$C$197:$C$235,基础状态预期!N$197:N$235,战法实力!$V106)</f>
        <v>35</v>
      </c>
      <c r="BY106" s="135">
        <f>求节点(基础状态预期!$C$197:$C$235,基础状态预期!O$197:O$235,战法实力!$V106)</f>
        <v>35</v>
      </c>
      <c r="BZ106" s="135">
        <f>求节点(基础状态预期!$C$197:$C$235,基础状态预期!P$197:P$235,战法实力!$V106)</f>
        <v>35</v>
      </c>
      <c r="CB106" s="97"/>
      <c r="CD106" s="135">
        <v>102</v>
      </c>
      <c r="CE106" s="135">
        <f>求节点($E$5:$E$39,F$5:F$39,AY106)*W106</f>
        <v>175000</v>
      </c>
      <c r="CF106" s="135">
        <f>求节点($E$5:$E$39,G$5:G$39,AZ106)*X106</f>
        <v>1120000</v>
      </c>
      <c r="CG106" s="135">
        <f>求节点($E$5:$E$39,H$5:H$39,BA106)*Y106</f>
        <v>6018062.3658817094</v>
      </c>
      <c r="CH106" s="135">
        <f>求节点($E$5:$E$39,I$5:I$39,BB106)*Z106</f>
        <v>5127627.5655730013</v>
      </c>
      <c r="CI106" s="135">
        <f t="shared" si="25"/>
        <v>12440689.931454711</v>
      </c>
      <c r="CK106" s="135">
        <f>求节点($E$5:$E$39,F$5:F$39,BE106)*AB106</f>
        <v>175000</v>
      </c>
      <c r="CL106" s="135">
        <f>求节点($E$5:$E$39,G$5:G$39,BF106)*AC106</f>
        <v>1120000</v>
      </c>
      <c r="CM106" s="135">
        <f>求节点($E$5:$E$39,H$5:H$39,BG106)*AD106</f>
        <v>6463899.3776546977</v>
      </c>
      <c r="CN106" s="135">
        <f>求节点($E$5:$E$39,I$5:I$39,BH106)*AE106</f>
        <v>5590878.3081206949</v>
      </c>
      <c r="CO106" s="135">
        <f t="shared" si="26"/>
        <v>13349777.685775392</v>
      </c>
      <c r="CQ106" s="135">
        <f>求节点($E$5:$E$39,F$5:F$39,BK106)*AG106</f>
        <v>175000</v>
      </c>
      <c r="CR106" s="135">
        <f>求节点($E$5:$E$39,G$5:G$39,BL106)*AH106</f>
        <v>1120000</v>
      </c>
      <c r="CS106" s="135">
        <f>求节点($E$5:$E$39,H$5:H$39,BM106)*AI106</f>
        <v>6720000</v>
      </c>
      <c r="CT106" s="135">
        <f>求节点($E$5:$E$39,I$5:I$39,BN106)*AJ106</f>
        <v>6154396.4771432681</v>
      </c>
      <c r="CU106" s="135">
        <f t="shared" si="27"/>
        <v>14169396.477143269</v>
      </c>
      <c r="CW106" s="135">
        <f>求节点($E$5:$E$39,F$5:F$39,BQ106)*AL106</f>
        <v>175000</v>
      </c>
      <c r="CX106" s="135">
        <f>求节点($E$5:$E$39,G$5:G$39,BR106)*AM106</f>
        <v>1120000</v>
      </c>
      <c r="CY106" s="135">
        <f>求节点($E$5:$E$39,H$5:H$39,BS106)*AN106</f>
        <v>6720000</v>
      </c>
      <c r="CZ106" s="135">
        <f>求节点($E$5:$E$39,I$5:I$39,BT106)*AO106</f>
        <v>7000000</v>
      </c>
      <c r="DA106" s="135">
        <f t="shared" si="28"/>
        <v>15015000</v>
      </c>
      <c r="DC106" s="135">
        <f>求节点($E$5:$E$39,F$5:F$39,BW106)*AQ106</f>
        <v>175000</v>
      </c>
      <c r="DD106" s="135">
        <f>求节点($E$5:$E$39,G$5:G$39,BX106)*AR106</f>
        <v>1120000</v>
      </c>
      <c r="DE106" s="135">
        <f>求节点($E$5:$E$39,H$5:H$39,BY106)*AS106</f>
        <v>6720000</v>
      </c>
      <c r="DF106" s="135">
        <f>求节点($E$5:$E$39,I$5:I$39,BZ106)*AT106</f>
        <v>7000000</v>
      </c>
      <c r="DG106" s="135">
        <f t="shared" si="29"/>
        <v>15015000</v>
      </c>
    </row>
    <row r="107" spans="12:111" s="135" customFormat="1" x14ac:dyDescent="0.15">
      <c r="L107" s="135">
        <v>103</v>
      </c>
      <c r="M107" s="135">
        <f t="shared" si="20"/>
        <v>12514567.104104122</v>
      </c>
      <c r="N107" s="135">
        <f t="shared" si="21"/>
        <v>13462532.026177473</v>
      </c>
      <c r="O107" s="135">
        <f t="shared" si="22"/>
        <v>14215550.49954823</v>
      </c>
      <c r="P107" s="135">
        <f t="shared" si="23"/>
        <v>15015000</v>
      </c>
      <c r="Q107" s="135">
        <f t="shared" si="24"/>
        <v>15015000</v>
      </c>
      <c r="T107" s="97"/>
      <c r="V107" s="135">
        <v>103</v>
      </c>
      <c r="W107" s="135">
        <f>求节点(基础状态预期!$C$17:$C$55,基础状态预期!E$17:E$55,战法实力!$V107)</f>
        <v>5</v>
      </c>
      <c r="X107" s="135">
        <f>求节点(基础状态预期!$C$17:$C$55,基础状态预期!F$17:F$55,战法实力!$V107)</f>
        <v>16</v>
      </c>
      <c r="Y107" s="135">
        <f>求节点(基础状态预期!$C$17:$C$55,基础状态预期!G$17:G$55,战法实力!$V107)</f>
        <v>24</v>
      </c>
      <c r="Z107" s="135">
        <f>求节点(基础状态预期!$C$17:$C$55,基础状态预期!H$17:H$55,战法实力!$V107)</f>
        <v>8</v>
      </c>
      <c r="AB107" s="135">
        <f>求节点(基础状态预期!$C$62:$C$100,基础状态预期!E$62:E$100,战法实力!$V107)</f>
        <v>5</v>
      </c>
      <c r="AC107" s="135">
        <f>求节点(基础状态预期!$C$62:$C$100,基础状态预期!F$62:F$100,战法实力!$V107)</f>
        <v>16</v>
      </c>
      <c r="AD107" s="135">
        <f>求节点(基础状态预期!$C$62:$C$100,基础状态预期!G$62:G$100,战法实力!$V107)</f>
        <v>24</v>
      </c>
      <c r="AE107" s="135">
        <f>求节点(基础状态预期!$C$62:$C$100,基础状态预期!H$62:H$100,战法实力!$V107)</f>
        <v>8</v>
      </c>
      <c r="AG107" s="135">
        <f>求节点(基础状态预期!$C$107:$C$145,基础状态预期!E$107:E$145,战法实力!$V107)</f>
        <v>5</v>
      </c>
      <c r="AH107" s="135">
        <f>求节点(基础状态预期!$C$107:$C$145,基础状态预期!F$107:F$145,战法实力!$V107)</f>
        <v>16</v>
      </c>
      <c r="AI107" s="135">
        <f>求节点(基础状态预期!$C$107:$C$145,基础状态预期!G$107:G$145,战法实力!$V107)</f>
        <v>24</v>
      </c>
      <c r="AJ107" s="135">
        <f>求节点(基础状态预期!$C$107:$C$145,基础状态预期!H$107:H$145,战法实力!$V107)</f>
        <v>8</v>
      </c>
      <c r="AL107" s="135">
        <f>求节点(基础状态预期!$C$152:$C$190,基础状态预期!E$152:E$190,战法实力!$V107)</f>
        <v>5</v>
      </c>
      <c r="AM107" s="135">
        <f>求节点(基础状态预期!$C$152:$C$190,基础状态预期!F$152:F$190,战法实力!$V107)</f>
        <v>16</v>
      </c>
      <c r="AN107" s="135">
        <f>求节点(基础状态预期!$C$152:$C$190,基础状态预期!G$152:G$190,战法实力!$V107)</f>
        <v>24</v>
      </c>
      <c r="AO107" s="135">
        <f>求节点(基础状态预期!$C$152:$C$190,基础状态预期!H$152:H$190,战法实力!$V107)</f>
        <v>8</v>
      </c>
      <c r="AQ107" s="135">
        <f>求节点(基础状态预期!$C$197:$C$235,基础状态预期!E$197:E$235,战法实力!$V107)</f>
        <v>5</v>
      </c>
      <c r="AR107" s="135">
        <f>求节点(基础状态预期!$C$197:$C$235,基础状态预期!F$197:F$235,战法实力!$V107)</f>
        <v>16</v>
      </c>
      <c r="AS107" s="135">
        <f>求节点(基础状态预期!$C$197:$C$235,基础状态预期!G$197:G$235,战法实力!$V107)</f>
        <v>24</v>
      </c>
      <c r="AT107" s="135">
        <f>求节点(基础状态预期!$C$197:$C$235,基础状态预期!H$197:H$235,战法实力!$V107)</f>
        <v>8</v>
      </c>
      <c r="AV107" s="97"/>
      <c r="AX107" s="135">
        <v>103</v>
      </c>
      <c r="AY107" s="135">
        <f>求节点(基础状态预期!$C$17:$C$55,基础状态预期!M$17:M$55,战法实力!$V107)</f>
        <v>35</v>
      </c>
      <c r="AZ107" s="135">
        <f>求节点(基础状态预期!$C$17:$C$55,基础状态预期!N$17:N$55,战法实力!$V107)</f>
        <v>35</v>
      </c>
      <c r="BA107" s="135">
        <f>求节点(基础状态预期!$C$17:$C$55,基础状态预期!O$17:O$55,战法实力!$V107)</f>
        <v>31.51973386052947</v>
      </c>
      <c r="BB107" s="135">
        <f>求节点(基础状态预期!$C$17:$C$55,基础状态预期!P$17:P$55,战法实力!$V107)</f>
        <v>25.838891014412315</v>
      </c>
      <c r="BD107" s="135">
        <v>103</v>
      </c>
      <c r="BE107" s="135">
        <f>求节点(基础状态预期!$C$62:$C$100,基础状态预期!M$62:M$100,战法实力!$V107)</f>
        <v>35</v>
      </c>
      <c r="BF107" s="135">
        <f>求节点(基础状态预期!$C$62:$C$100,基础状态预期!N$62:N$100,战法实力!$V107)</f>
        <v>35</v>
      </c>
      <c r="BG107" s="135">
        <f>求节点(基础状态预期!$C$62:$C$100,基础状态预期!O$62:O$100,战法实力!$V107)</f>
        <v>33.934240548070633</v>
      </c>
      <c r="BH107" s="135">
        <f>求节点(基础状态预期!$C$62:$C$100,基础状态预期!P$62:P$100,战法实力!$V107)</f>
        <v>28.260789204739559</v>
      </c>
      <c r="BJ107" s="135">
        <v>103</v>
      </c>
      <c r="BK107" s="135">
        <f>求节点(基础状态预期!$C$107:$C$145,基础状态预期!M$107:M$145,战法实力!$V107)</f>
        <v>35</v>
      </c>
      <c r="BL107" s="135">
        <f>求节点(基础状态预期!$C$107:$C$145,基础状态预期!N$107:N$145,战法实力!$V107)</f>
        <v>35</v>
      </c>
      <c r="BM107" s="135">
        <f>求节点(基础状态预期!$C$107:$C$145,基础状态预期!O$107:O$145,战法实力!$V107)</f>
        <v>35</v>
      </c>
      <c r="BN107" s="135">
        <f>求节点(基础状态预期!$C$107:$C$145,基础状态预期!P$107:P$145,战法实力!$V107)</f>
        <v>31.002752497741149</v>
      </c>
      <c r="BP107" s="135">
        <v>103</v>
      </c>
      <c r="BQ107" s="135">
        <f>求节点(基础状态预期!$C$152:$C$190,基础状态预期!M$152:M$190,战法实力!$V107)</f>
        <v>35</v>
      </c>
      <c r="BR107" s="135">
        <f>求节点(基础状态预期!$C$152:$C$190,基础状态预期!N$152:N$190,战法实力!$V107)</f>
        <v>35</v>
      </c>
      <c r="BS107" s="135">
        <f>求节点(基础状态预期!$C$152:$C$190,基础状态预期!O$152:O$190,战法实力!$V107)</f>
        <v>35</v>
      </c>
      <c r="BT107" s="135">
        <f>求节点(基础状态预期!$C$152:$C$190,基础状态预期!P$152:P$190,战法实力!$V107)</f>
        <v>35</v>
      </c>
      <c r="BV107" s="135">
        <v>103</v>
      </c>
      <c r="BW107" s="135">
        <f>求节点(基础状态预期!$C$197:$C$235,基础状态预期!M$197:M$235,战法实力!$V107)</f>
        <v>35</v>
      </c>
      <c r="BX107" s="135">
        <f>求节点(基础状态预期!$C$197:$C$235,基础状态预期!N$197:N$235,战法实力!$V107)</f>
        <v>35</v>
      </c>
      <c r="BY107" s="135">
        <f>求节点(基础状态预期!$C$197:$C$235,基础状态预期!O$197:O$235,战法实力!$V107)</f>
        <v>35</v>
      </c>
      <c r="BZ107" s="135">
        <f>求节点(基础状态预期!$C$197:$C$235,基础状态预期!P$197:P$235,战法实力!$V107)</f>
        <v>35</v>
      </c>
      <c r="CB107" s="97"/>
      <c r="CD107" s="135">
        <v>103</v>
      </c>
      <c r="CE107" s="135">
        <f>求节点($E$5:$E$39,F$5:F$39,AY107)*W107</f>
        <v>175000</v>
      </c>
      <c r="CF107" s="135">
        <f>求节点($E$5:$E$39,G$5:G$39,AZ107)*X107</f>
        <v>1120000</v>
      </c>
      <c r="CG107" s="135">
        <f>求节点($E$5:$E$39,H$5:H$39,BA107)*Y107</f>
        <v>6051788.901221659</v>
      </c>
      <c r="CH107" s="135">
        <f>求节点($E$5:$E$39,I$5:I$39,BB107)*Z107</f>
        <v>5167778.2028824631</v>
      </c>
      <c r="CI107" s="135">
        <f t="shared" si="25"/>
        <v>12514567.104104122</v>
      </c>
      <c r="CK107" s="135">
        <f>求节点($E$5:$E$39,F$5:F$39,BE107)*AB107</f>
        <v>175000</v>
      </c>
      <c r="CL107" s="135">
        <f>求节点($E$5:$E$39,G$5:G$39,BF107)*AC107</f>
        <v>1120000</v>
      </c>
      <c r="CM107" s="135">
        <f>求节点($E$5:$E$39,H$5:H$39,BG107)*AD107</f>
        <v>6515374.1852295622</v>
      </c>
      <c r="CN107" s="135">
        <f>求节点($E$5:$E$39,I$5:I$39,BH107)*AE107</f>
        <v>5652157.8409479121</v>
      </c>
      <c r="CO107" s="135">
        <f t="shared" si="26"/>
        <v>13462532.026177473</v>
      </c>
      <c r="CQ107" s="135">
        <f>求节点($E$5:$E$39,F$5:F$39,BK107)*AG107</f>
        <v>175000</v>
      </c>
      <c r="CR107" s="135">
        <f>求节点($E$5:$E$39,G$5:G$39,BL107)*AH107</f>
        <v>1120000</v>
      </c>
      <c r="CS107" s="135">
        <f>求节点($E$5:$E$39,H$5:H$39,BM107)*AI107</f>
        <v>6720000</v>
      </c>
      <c r="CT107" s="135">
        <f>求节点($E$5:$E$39,I$5:I$39,BN107)*AJ107</f>
        <v>6200550.4995482294</v>
      </c>
      <c r="CU107" s="135">
        <f t="shared" si="27"/>
        <v>14215550.49954823</v>
      </c>
      <c r="CW107" s="135">
        <f>求节点($E$5:$E$39,F$5:F$39,BQ107)*AL107</f>
        <v>175000</v>
      </c>
      <c r="CX107" s="135">
        <f>求节点($E$5:$E$39,G$5:G$39,BR107)*AM107</f>
        <v>1120000</v>
      </c>
      <c r="CY107" s="135">
        <f>求节点($E$5:$E$39,H$5:H$39,BS107)*AN107</f>
        <v>6720000</v>
      </c>
      <c r="CZ107" s="135">
        <f>求节点($E$5:$E$39,I$5:I$39,BT107)*AO107</f>
        <v>7000000</v>
      </c>
      <c r="DA107" s="135">
        <f t="shared" si="28"/>
        <v>15015000</v>
      </c>
      <c r="DC107" s="135">
        <f>求节点($E$5:$E$39,F$5:F$39,BW107)*AQ107</f>
        <v>175000</v>
      </c>
      <c r="DD107" s="135">
        <f>求节点($E$5:$E$39,G$5:G$39,BX107)*AR107</f>
        <v>1120000</v>
      </c>
      <c r="DE107" s="135">
        <f>求节点($E$5:$E$39,H$5:H$39,BY107)*AS107</f>
        <v>6720000</v>
      </c>
      <c r="DF107" s="135">
        <f>求节点($E$5:$E$39,I$5:I$39,BZ107)*AT107</f>
        <v>7000000</v>
      </c>
      <c r="DG107" s="135">
        <f t="shared" si="29"/>
        <v>15015000</v>
      </c>
    </row>
    <row r="108" spans="12:111" s="135" customFormat="1" x14ac:dyDescent="0.15">
      <c r="L108" s="135">
        <v>104</v>
      </c>
      <c r="M108" s="135">
        <f t="shared" si="20"/>
        <v>12588444.276753532</v>
      </c>
      <c r="N108" s="135">
        <f t="shared" si="21"/>
        <v>13575286.366579551</v>
      </c>
      <c r="O108" s="135">
        <f t="shared" si="22"/>
        <v>14261704.521953192</v>
      </c>
      <c r="P108" s="135">
        <f t="shared" si="23"/>
        <v>15015000</v>
      </c>
      <c r="Q108" s="135">
        <f t="shared" si="24"/>
        <v>15015000</v>
      </c>
      <c r="T108" s="97"/>
      <c r="V108" s="135">
        <v>104</v>
      </c>
      <c r="W108" s="135">
        <f>求节点(基础状态预期!$C$17:$C$55,基础状态预期!E$17:E$55,战法实力!$V108)</f>
        <v>5</v>
      </c>
      <c r="X108" s="135">
        <f>求节点(基础状态预期!$C$17:$C$55,基础状态预期!F$17:F$55,战法实力!$V108)</f>
        <v>16</v>
      </c>
      <c r="Y108" s="135">
        <f>求节点(基础状态预期!$C$17:$C$55,基础状态预期!G$17:G$55,战法实力!$V108)</f>
        <v>24</v>
      </c>
      <c r="Z108" s="135">
        <f>求节点(基础状态预期!$C$17:$C$55,基础状态预期!H$17:H$55,战法实力!$V108)</f>
        <v>8</v>
      </c>
      <c r="AB108" s="135">
        <f>求节点(基础状态预期!$C$62:$C$100,基础状态预期!E$62:E$100,战法实力!$V108)</f>
        <v>5</v>
      </c>
      <c r="AC108" s="135">
        <f>求节点(基础状态预期!$C$62:$C$100,基础状态预期!F$62:F$100,战法实力!$V108)</f>
        <v>16</v>
      </c>
      <c r="AD108" s="135">
        <f>求节点(基础状态预期!$C$62:$C$100,基础状态预期!G$62:G$100,战法实力!$V108)</f>
        <v>24</v>
      </c>
      <c r="AE108" s="135">
        <f>求节点(基础状态预期!$C$62:$C$100,基础状态预期!H$62:H$100,战法实力!$V108)</f>
        <v>8</v>
      </c>
      <c r="AG108" s="135">
        <f>求节点(基础状态预期!$C$107:$C$145,基础状态预期!E$107:E$145,战法实力!$V108)</f>
        <v>5</v>
      </c>
      <c r="AH108" s="135">
        <f>求节点(基础状态预期!$C$107:$C$145,基础状态预期!F$107:F$145,战法实力!$V108)</f>
        <v>16</v>
      </c>
      <c r="AI108" s="135">
        <f>求节点(基础状态预期!$C$107:$C$145,基础状态预期!G$107:G$145,战法实力!$V108)</f>
        <v>24</v>
      </c>
      <c r="AJ108" s="135">
        <f>求节点(基础状态预期!$C$107:$C$145,基础状态预期!H$107:H$145,战法实力!$V108)</f>
        <v>8</v>
      </c>
      <c r="AL108" s="135">
        <f>求节点(基础状态预期!$C$152:$C$190,基础状态预期!E$152:E$190,战法实力!$V108)</f>
        <v>5</v>
      </c>
      <c r="AM108" s="135">
        <f>求节点(基础状态预期!$C$152:$C$190,基础状态预期!F$152:F$190,战法实力!$V108)</f>
        <v>16</v>
      </c>
      <c r="AN108" s="135">
        <f>求节点(基础状态预期!$C$152:$C$190,基础状态预期!G$152:G$190,战法实力!$V108)</f>
        <v>24</v>
      </c>
      <c r="AO108" s="135">
        <f>求节点(基础状态预期!$C$152:$C$190,基础状态预期!H$152:H$190,战法实力!$V108)</f>
        <v>8</v>
      </c>
      <c r="AQ108" s="135">
        <f>求节点(基础状态预期!$C$197:$C$235,基础状态预期!E$197:E$235,战法实力!$V108)</f>
        <v>5</v>
      </c>
      <c r="AR108" s="135">
        <f>求节点(基础状态预期!$C$197:$C$235,基础状态预期!F$197:F$235,战法实力!$V108)</f>
        <v>16</v>
      </c>
      <c r="AS108" s="135">
        <f>求节点(基础状态预期!$C$197:$C$235,基础状态预期!G$197:G$235,战法实力!$V108)</f>
        <v>24</v>
      </c>
      <c r="AT108" s="135">
        <f>求节点(基础状态预期!$C$197:$C$235,基础状态预期!H$197:H$235,战法实力!$V108)</f>
        <v>8</v>
      </c>
      <c r="AV108" s="97"/>
      <c r="AX108" s="135">
        <v>104</v>
      </c>
      <c r="AY108" s="135">
        <f>求节点(基础状态预期!$C$17:$C$55,基础状态预期!M$17:M$55,战法实力!$V108)</f>
        <v>35</v>
      </c>
      <c r="AZ108" s="135">
        <f>求节点(基础状态预期!$C$17:$C$55,基础状态预期!N$17:N$55,战法实力!$V108)</f>
        <v>35</v>
      </c>
      <c r="BA108" s="135">
        <f>求节点(基础状态预期!$C$17:$C$55,基础状态预期!O$17:O$55,战法实力!$V108)</f>
        <v>31.695392898758367</v>
      </c>
      <c r="BB108" s="135">
        <f>求节点(基础状态预期!$C$17:$C$55,基础状态预期!P$17:P$55,战法实力!$V108)</f>
        <v>26.039644200959625</v>
      </c>
      <c r="BD108" s="135">
        <v>104</v>
      </c>
      <c r="BE108" s="135">
        <f>求节点(基础状态预期!$C$62:$C$100,基础状态预期!M$62:M$100,战法实力!$V108)</f>
        <v>35</v>
      </c>
      <c r="BF108" s="135">
        <f>求节点(基础状态预期!$C$62:$C$100,基础状态预期!N$62:N$100,战法实力!$V108)</f>
        <v>35</v>
      </c>
      <c r="BG108" s="135">
        <f>求节点(基础状态预期!$C$62:$C$100,基础状态预期!O$62:O$100,战法实力!$V108)</f>
        <v>34.202338504189704</v>
      </c>
      <c r="BH108" s="135">
        <f>求节点(基础状态预期!$C$62:$C$100,基础状态预期!P$62:P$100,战法实力!$V108)</f>
        <v>28.567186868875645</v>
      </c>
      <c r="BJ108" s="135">
        <v>104</v>
      </c>
      <c r="BK108" s="135">
        <f>求节点(基础状态预期!$C$107:$C$145,基础状态预期!M$107:M$145,战法实力!$V108)</f>
        <v>35</v>
      </c>
      <c r="BL108" s="135">
        <f>求节点(基础状态预期!$C$107:$C$145,基础状态预期!N$107:N$145,战法实力!$V108)</f>
        <v>35</v>
      </c>
      <c r="BM108" s="135">
        <f>求节点(基础状态预期!$C$107:$C$145,基础状态预期!O$107:O$145,战法实力!$V108)</f>
        <v>35</v>
      </c>
      <c r="BN108" s="135">
        <f>求节点(基础状态预期!$C$107:$C$145,基础状态预期!P$107:P$145,战法实力!$V108)</f>
        <v>31.233522609765952</v>
      </c>
      <c r="BP108" s="135">
        <v>104</v>
      </c>
      <c r="BQ108" s="135">
        <f>求节点(基础状态预期!$C$152:$C$190,基础状态预期!M$152:M$190,战法实力!$V108)</f>
        <v>35</v>
      </c>
      <c r="BR108" s="135">
        <f>求节点(基础状态预期!$C$152:$C$190,基础状态预期!N$152:N$190,战法实力!$V108)</f>
        <v>35</v>
      </c>
      <c r="BS108" s="135">
        <f>求节点(基础状态预期!$C$152:$C$190,基础状态预期!O$152:O$190,战法实力!$V108)</f>
        <v>35</v>
      </c>
      <c r="BT108" s="135">
        <f>求节点(基础状态预期!$C$152:$C$190,基础状态预期!P$152:P$190,战法实力!$V108)</f>
        <v>35</v>
      </c>
      <c r="BV108" s="135">
        <v>104</v>
      </c>
      <c r="BW108" s="135">
        <f>求节点(基础状态预期!$C$197:$C$235,基础状态预期!M$197:M$235,战法实力!$V108)</f>
        <v>35</v>
      </c>
      <c r="BX108" s="135">
        <f>求节点(基础状态预期!$C$197:$C$235,基础状态预期!N$197:N$235,战法实力!$V108)</f>
        <v>35</v>
      </c>
      <c r="BY108" s="135">
        <f>求节点(基础状态预期!$C$197:$C$235,基础状态预期!O$197:O$235,战法实力!$V108)</f>
        <v>35</v>
      </c>
      <c r="BZ108" s="135">
        <f>求节点(基础状态预期!$C$197:$C$235,基础状态预期!P$197:P$235,战法实力!$V108)</f>
        <v>35</v>
      </c>
      <c r="CB108" s="97"/>
      <c r="CD108" s="135">
        <v>104</v>
      </c>
      <c r="CE108" s="135">
        <f>求节点($E$5:$E$39,F$5:F$39,AY108)*W108</f>
        <v>175000</v>
      </c>
      <c r="CF108" s="135">
        <f>求节点($E$5:$E$39,G$5:G$39,AZ108)*X108</f>
        <v>1120000</v>
      </c>
      <c r="CG108" s="135">
        <f>求节点($E$5:$E$39,H$5:H$39,BA108)*Y108</f>
        <v>6085515.4365616068</v>
      </c>
      <c r="CH108" s="135">
        <f>求节点($E$5:$E$39,I$5:I$39,BB108)*Z108</f>
        <v>5207928.8401919249</v>
      </c>
      <c r="CI108" s="135">
        <f t="shared" si="25"/>
        <v>12588444.276753532</v>
      </c>
      <c r="CK108" s="135">
        <f>求节点($E$5:$E$39,F$5:F$39,BE108)*AB108</f>
        <v>175000</v>
      </c>
      <c r="CL108" s="135">
        <f>求节点($E$5:$E$39,G$5:G$39,BF108)*AC108</f>
        <v>1120000</v>
      </c>
      <c r="CM108" s="135">
        <f>求节点($E$5:$E$39,H$5:H$39,BG108)*AD108</f>
        <v>6566848.992804423</v>
      </c>
      <c r="CN108" s="135">
        <f>求节点($E$5:$E$39,I$5:I$39,BH108)*AE108</f>
        <v>5713437.3737751292</v>
      </c>
      <c r="CO108" s="135">
        <f t="shared" si="26"/>
        <v>13575286.366579551</v>
      </c>
      <c r="CQ108" s="135">
        <f>求节点($E$5:$E$39,F$5:F$39,BK108)*AG108</f>
        <v>175000</v>
      </c>
      <c r="CR108" s="135">
        <f>求节点($E$5:$E$39,G$5:G$39,BL108)*AH108</f>
        <v>1120000</v>
      </c>
      <c r="CS108" s="135">
        <f>求节点($E$5:$E$39,H$5:H$39,BM108)*AI108</f>
        <v>6720000</v>
      </c>
      <c r="CT108" s="135">
        <f>求节点($E$5:$E$39,I$5:I$39,BN108)*AJ108</f>
        <v>6246704.5219531907</v>
      </c>
      <c r="CU108" s="135">
        <f t="shared" si="27"/>
        <v>14261704.521953192</v>
      </c>
      <c r="CW108" s="135">
        <f>求节点($E$5:$E$39,F$5:F$39,BQ108)*AL108</f>
        <v>175000</v>
      </c>
      <c r="CX108" s="135">
        <f>求节点($E$5:$E$39,G$5:G$39,BR108)*AM108</f>
        <v>1120000</v>
      </c>
      <c r="CY108" s="135">
        <f>求节点($E$5:$E$39,H$5:H$39,BS108)*AN108</f>
        <v>6720000</v>
      </c>
      <c r="CZ108" s="135">
        <f>求节点($E$5:$E$39,I$5:I$39,BT108)*AO108</f>
        <v>7000000</v>
      </c>
      <c r="DA108" s="135">
        <f t="shared" si="28"/>
        <v>15015000</v>
      </c>
      <c r="DC108" s="135">
        <f>求节点($E$5:$E$39,F$5:F$39,BW108)*AQ108</f>
        <v>175000</v>
      </c>
      <c r="DD108" s="135">
        <f>求节点($E$5:$E$39,G$5:G$39,BX108)*AR108</f>
        <v>1120000</v>
      </c>
      <c r="DE108" s="135">
        <f>求节点($E$5:$E$39,H$5:H$39,BY108)*AS108</f>
        <v>6720000</v>
      </c>
      <c r="DF108" s="135">
        <f>求节点($E$5:$E$39,I$5:I$39,BZ108)*AT108</f>
        <v>7000000</v>
      </c>
      <c r="DG108" s="135">
        <f t="shared" si="29"/>
        <v>15015000</v>
      </c>
    </row>
    <row r="109" spans="12:111" s="135" customFormat="1" x14ac:dyDescent="0.15">
      <c r="L109" s="135">
        <v>105</v>
      </c>
      <c r="M109" s="135">
        <f t="shared" si="20"/>
        <v>12662321.44940294</v>
      </c>
      <c r="N109" s="135">
        <f t="shared" si="21"/>
        <v>13681615.622476831</v>
      </c>
      <c r="O109" s="135">
        <f t="shared" si="22"/>
        <v>14307858.544358153</v>
      </c>
      <c r="P109" s="135">
        <f t="shared" si="23"/>
        <v>15015000</v>
      </c>
      <c r="Q109" s="135">
        <f t="shared" si="24"/>
        <v>15015000</v>
      </c>
      <c r="T109" s="97"/>
      <c r="V109" s="135">
        <v>105</v>
      </c>
      <c r="W109" s="135">
        <f>求节点(基础状态预期!$C$17:$C$55,基础状态预期!E$17:E$55,战法实力!$V109)</f>
        <v>5</v>
      </c>
      <c r="X109" s="135">
        <f>求节点(基础状态预期!$C$17:$C$55,基础状态预期!F$17:F$55,战法实力!$V109)</f>
        <v>16</v>
      </c>
      <c r="Y109" s="135">
        <f>求节点(基础状态预期!$C$17:$C$55,基础状态预期!G$17:G$55,战法实力!$V109)</f>
        <v>24</v>
      </c>
      <c r="Z109" s="135">
        <f>求节点(基础状态预期!$C$17:$C$55,基础状态预期!H$17:H$55,战法实力!$V109)</f>
        <v>8</v>
      </c>
      <c r="AB109" s="135">
        <f>求节点(基础状态预期!$C$62:$C$100,基础状态预期!E$62:E$100,战法实力!$V109)</f>
        <v>5</v>
      </c>
      <c r="AC109" s="135">
        <f>求节点(基础状态预期!$C$62:$C$100,基础状态预期!F$62:F$100,战法实力!$V109)</f>
        <v>16</v>
      </c>
      <c r="AD109" s="135">
        <f>求节点(基础状态预期!$C$62:$C$100,基础状态预期!G$62:G$100,战法实力!$V109)</f>
        <v>24</v>
      </c>
      <c r="AE109" s="135">
        <f>求节点(基础状态预期!$C$62:$C$100,基础状态预期!H$62:H$100,战法实力!$V109)</f>
        <v>8</v>
      </c>
      <c r="AG109" s="135">
        <f>求节点(基础状态预期!$C$107:$C$145,基础状态预期!E$107:E$145,战法实力!$V109)</f>
        <v>5</v>
      </c>
      <c r="AH109" s="135">
        <f>求节点(基础状态预期!$C$107:$C$145,基础状态预期!F$107:F$145,战法实力!$V109)</f>
        <v>16</v>
      </c>
      <c r="AI109" s="135">
        <f>求节点(基础状态预期!$C$107:$C$145,基础状态预期!G$107:G$145,战法实力!$V109)</f>
        <v>24</v>
      </c>
      <c r="AJ109" s="135">
        <f>求节点(基础状态预期!$C$107:$C$145,基础状态预期!H$107:H$145,战法实力!$V109)</f>
        <v>8</v>
      </c>
      <c r="AL109" s="135">
        <f>求节点(基础状态预期!$C$152:$C$190,基础状态预期!E$152:E$190,战法实力!$V109)</f>
        <v>5</v>
      </c>
      <c r="AM109" s="135">
        <f>求节点(基础状态预期!$C$152:$C$190,基础状态预期!F$152:F$190,战法实力!$V109)</f>
        <v>16</v>
      </c>
      <c r="AN109" s="135">
        <f>求节点(基础状态预期!$C$152:$C$190,基础状态预期!G$152:G$190,战法实力!$V109)</f>
        <v>24</v>
      </c>
      <c r="AO109" s="135">
        <f>求节点(基础状态预期!$C$152:$C$190,基础状态预期!H$152:H$190,战法实力!$V109)</f>
        <v>8</v>
      </c>
      <c r="AQ109" s="135">
        <f>求节点(基础状态预期!$C$197:$C$235,基础状态预期!E$197:E$235,战法实力!$V109)</f>
        <v>5</v>
      </c>
      <c r="AR109" s="135">
        <f>求节点(基础状态预期!$C$197:$C$235,基础状态预期!F$197:F$235,战法实力!$V109)</f>
        <v>16</v>
      </c>
      <c r="AS109" s="135">
        <f>求节点(基础状态预期!$C$197:$C$235,基础状态预期!G$197:G$235,战法实力!$V109)</f>
        <v>24</v>
      </c>
      <c r="AT109" s="135">
        <f>求节点(基础状态预期!$C$197:$C$235,基础状态预期!H$197:H$235,战法实力!$V109)</f>
        <v>8</v>
      </c>
      <c r="AV109" s="97"/>
      <c r="AX109" s="135">
        <v>105</v>
      </c>
      <c r="AY109" s="135">
        <f>求节点(基础状态预期!$C$17:$C$55,基础状态预期!M$17:M$55,战法实力!$V109)</f>
        <v>35</v>
      </c>
      <c r="AZ109" s="135">
        <f>求节点(基础状态预期!$C$17:$C$55,基础状态预期!N$17:N$55,战法实力!$V109)</f>
        <v>35</v>
      </c>
      <c r="BA109" s="135">
        <f>求节点(基础状态预期!$C$17:$C$55,基础状态预期!O$17:O$55,战法实力!$V109)</f>
        <v>31.871051936987261</v>
      </c>
      <c r="BB109" s="135">
        <f>求节点(基础状态预期!$C$17:$C$55,基础状态预期!P$17:P$55,战法实力!$V109)</f>
        <v>26.240397387506935</v>
      </c>
      <c r="BD109" s="135">
        <v>105</v>
      </c>
      <c r="BE109" s="135">
        <f>求节点(基础状态预期!$C$62:$C$100,基础状态预期!M$62:M$100,战法实力!$V109)</f>
        <v>35</v>
      </c>
      <c r="BF109" s="135">
        <f>求节点(基础状态预期!$C$62:$C$100,基础状态预期!N$62:N$100,战法实力!$V109)</f>
        <v>35</v>
      </c>
      <c r="BG109" s="135">
        <f>求节点(基础状态预期!$C$62:$C$100,基础状态预期!O$62:O$100,战法实力!$V109)</f>
        <v>34.436972478512949</v>
      </c>
      <c r="BH109" s="135">
        <f>求节点(基础状态预期!$C$62:$C$100,基础状态预期!P$62:P$100,战法实力!$V109)</f>
        <v>28.873584533011726</v>
      </c>
      <c r="BJ109" s="135">
        <v>105</v>
      </c>
      <c r="BK109" s="135">
        <f>求节点(基础状态预期!$C$107:$C$145,基础状态预期!M$107:M$145,战法实力!$V109)</f>
        <v>35</v>
      </c>
      <c r="BL109" s="135">
        <f>求节点(基础状态预期!$C$107:$C$145,基础状态预期!N$107:N$145,战法实力!$V109)</f>
        <v>35</v>
      </c>
      <c r="BM109" s="135">
        <f>求节点(基础状态预期!$C$107:$C$145,基础状态预期!O$107:O$145,战法实力!$V109)</f>
        <v>35</v>
      </c>
      <c r="BN109" s="135">
        <f>求节点(基础状态预期!$C$107:$C$145,基础状态预期!P$107:P$145,战法实力!$V109)</f>
        <v>31.464292721790759</v>
      </c>
      <c r="BP109" s="135">
        <v>105</v>
      </c>
      <c r="BQ109" s="135">
        <f>求节点(基础状态预期!$C$152:$C$190,基础状态预期!M$152:M$190,战法实力!$V109)</f>
        <v>35</v>
      </c>
      <c r="BR109" s="135">
        <f>求节点(基础状态预期!$C$152:$C$190,基础状态预期!N$152:N$190,战法实力!$V109)</f>
        <v>35</v>
      </c>
      <c r="BS109" s="135">
        <f>求节点(基础状态预期!$C$152:$C$190,基础状态预期!O$152:O$190,战法实力!$V109)</f>
        <v>35</v>
      </c>
      <c r="BT109" s="135">
        <f>求节点(基础状态预期!$C$152:$C$190,基础状态预期!P$152:P$190,战法实力!$V109)</f>
        <v>35</v>
      </c>
      <c r="BV109" s="135">
        <v>105</v>
      </c>
      <c r="BW109" s="135">
        <f>求节点(基础状态预期!$C$197:$C$235,基础状态预期!M$197:M$235,战法实力!$V109)</f>
        <v>35</v>
      </c>
      <c r="BX109" s="135">
        <f>求节点(基础状态预期!$C$197:$C$235,基础状态预期!N$197:N$235,战法实力!$V109)</f>
        <v>35</v>
      </c>
      <c r="BY109" s="135">
        <f>求节点(基础状态预期!$C$197:$C$235,基础状态预期!O$197:O$235,战法实力!$V109)</f>
        <v>35</v>
      </c>
      <c r="BZ109" s="135">
        <f>求节点(基础状态预期!$C$197:$C$235,基础状态预期!P$197:P$235,战法实力!$V109)</f>
        <v>35</v>
      </c>
      <c r="CB109" s="97"/>
      <c r="CD109" s="135">
        <v>105</v>
      </c>
      <c r="CE109" s="135">
        <f>求节点($E$5:$E$39,F$5:F$39,AY109)*W109</f>
        <v>175000</v>
      </c>
      <c r="CF109" s="135">
        <f>求节点($E$5:$E$39,G$5:G$39,AZ109)*X109</f>
        <v>1120000</v>
      </c>
      <c r="CG109" s="135">
        <f>求节点($E$5:$E$39,H$5:H$39,BA109)*Y109</f>
        <v>6119241.9719015537</v>
      </c>
      <c r="CH109" s="135">
        <f>求节点($E$5:$E$39,I$5:I$39,BB109)*Z109</f>
        <v>5248079.4775013868</v>
      </c>
      <c r="CI109" s="135">
        <f t="shared" si="25"/>
        <v>12662321.44940294</v>
      </c>
      <c r="CK109" s="135">
        <f>求节点($E$5:$E$39,F$5:F$39,BE109)*AB109</f>
        <v>175000</v>
      </c>
      <c r="CL109" s="135">
        <f>求节点($E$5:$E$39,G$5:G$39,BF109)*AC109</f>
        <v>1120000</v>
      </c>
      <c r="CM109" s="135">
        <f>求节点($E$5:$E$39,H$5:H$39,BG109)*AD109</f>
        <v>6611898.7158744866</v>
      </c>
      <c r="CN109" s="135">
        <f>求节点($E$5:$E$39,I$5:I$39,BH109)*AE109</f>
        <v>5774716.9066023454</v>
      </c>
      <c r="CO109" s="135">
        <f t="shared" si="26"/>
        <v>13681615.622476831</v>
      </c>
      <c r="CQ109" s="135">
        <f>求节点($E$5:$E$39,F$5:F$39,BK109)*AG109</f>
        <v>175000</v>
      </c>
      <c r="CR109" s="135">
        <f>求节点($E$5:$E$39,G$5:G$39,BL109)*AH109</f>
        <v>1120000</v>
      </c>
      <c r="CS109" s="135">
        <f>求节点($E$5:$E$39,H$5:H$39,BM109)*AI109</f>
        <v>6720000</v>
      </c>
      <c r="CT109" s="135">
        <f>求节点($E$5:$E$39,I$5:I$39,BN109)*AJ109</f>
        <v>6292858.544358152</v>
      </c>
      <c r="CU109" s="135">
        <f t="shared" si="27"/>
        <v>14307858.544358153</v>
      </c>
      <c r="CW109" s="135">
        <f>求节点($E$5:$E$39,F$5:F$39,BQ109)*AL109</f>
        <v>175000</v>
      </c>
      <c r="CX109" s="135">
        <f>求节点($E$5:$E$39,G$5:G$39,BR109)*AM109</f>
        <v>1120000</v>
      </c>
      <c r="CY109" s="135">
        <f>求节点($E$5:$E$39,H$5:H$39,BS109)*AN109</f>
        <v>6720000</v>
      </c>
      <c r="CZ109" s="135">
        <f>求节点($E$5:$E$39,I$5:I$39,BT109)*AO109</f>
        <v>7000000</v>
      </c>
      <c r="DA109" s="135">
        <f t="shared" si="28"/>
        <v>15015000</v>
      </c>
      <c r="DC109" s="135">
        <f>求节点($E$5:$E$39,F$5:F$39,BW109)*AQ109</f>
        <v>175000</v>
      </c>
      <c r="DD109" s="135">
        <f>求节点($E$5:$E$39,G$5:G$39,BX109)*AR109</f>
        <v>1120000</v>
      </c>
      <c r="DE109" s="135">
        <f>求节点($E$5:$E$39,H$5:H$39,BY109)*AS109</f>
        <v>6720000</v>
      </c>
      <c r="DF109" s="135">
        <f>求节点($E$5:$E$39,I$5:I$39,BZ109)*AT109</f>
        <v>7000000</v>
      </c>
      <c r="DG109" s="135">
        <f t="shared" si="29"/>
        <v>15015000</v>
      </c>
    </row>
    <row r="110" spans="12:111" s="135" customFormat="1" x14ac:dyDescent="0.15">
      <c r="L110" s="135">
        <v>106</v>
      </c>
      <c r="M110" s="135">
        <f t="shared" si="20"/>
        <v>12736198.622052353</v>
      </c>
      <c r="N110" s="135">
        <f t="shared" si="21"/>
        <v>13787517.535897808</v>
      </c>
      <c r="O110" s="135">
        <f t="shared" si="22"/>
        <v>14354012.566763114</v>
      </c>
      <c r="P110" s="135">
        <f t="shared" si="23"/>
        <v>15015000</v>
      </c>
      <c r="Q110" s="135">
        <f t="shared" si="24"/>
        <v>15015000</v>
      </c>
      <c r="T110" s="97"/>
      <c r="V110" s="135">
        <v>106</v>
      </c>
      <c r="W110" s="135">
        <f>求节点(基础状态预期!$C$17:$C$55,基础状态预期!E$17:E$55,战法实力!$V110)</f>
        <v>5</v>
      </c>
      <c r="X110" s="135">
        <f>求节点(基础状态预期!$C$17:$C$55,基础状态预期!F$17:F$55,战法实力!$V110)</f>
        <v>16</v>
      </c>
      <c r="Y110" s="135">
        <f>求节点(基础状态预期!$C$17:$C$55,基础状态预期!G$17:G$55,战法实力!$V110)</f>
        <v>24</v>
      </c>
      <c r="Z110" s="135">
        <f>求节点(基础状态预期!$C$17:$C$55,基础状态预期!H$17:H$55,战法实力!$V110)</f>
        <v>8</v>
      </c>
      <c r="AB110" s="135">
        <f>求节点(基础状态预期!$C$62:$C$100,基础状态预期!E$62:E$100,战法实力!$V110)</f>
        <v>5</v>
      </c>
      <c r="AC110" s="135">
        <f>求节点(基础状态预期!$C$62:$C$100,基础状态预期!F$62:F$100,战法实力!$V110)</f>
        <v>16</v>
      </c>
      <c r="AD110" s="135">
        <f>求节点(基础状态预期!$C$62:$C$100,基础状态预期!G$62:G$100,战法实力!$V110)</f>
        <v>24</v>
      </c>
      <c r="AE110" s="135">
        <f>求节点(基础状态预期!$C$62:$C$100,基础状态预期!H$62:H$100,战法实力!$V110)</f>
        <v>8</v>
      </c>
      <c r="AG110" s="135">
        <f>求节点(基础状态预期!$C$107:$C$145,基础状态预期!E$107:E$145,战法实力!$V110)</f>
        <v>5</v>
      </c>
      <c r="AH110" s="135">
        <f>求节点(基础状态预期!$C$107:$C$145,基础状态预期!F$107:F$145,战法实力!$V110)</f>
        <v>16</v>
      </c>
      <c r="AI110" s="135">
        <f>求节点(基础状态预期!$C$107:$C$145,基础状态预期!G$107:G$145,战法实力!$V110)</f>
        <v>24</v>
      </c>
      <c r="AJ110" s="135">
        <f>求节点(基础状态预期!$C$107:$C$145,基础状态预期!H$107:H$145,战法实力!$V110)</f>
        <v>8</v>
      </c>
      <c r="AL110" s="135">
        <f>求节点(基础状态预期!$C$152:$C$190,基础状态预期!E$152:E$190,战法实力!$V110)</f>
        <v>5</v>
      </c>
      <c r="AM110" s="135">
        <f>求节点(基础状态预期!$C$152:$C$190,基础状态预期!F$152:F$190,战法实力!$V110)</f>
        <v>16</v>
      </c>
      <c r="AN110" s="135">
        <f>求节点(基础状态预期!$C$152:$C$190,基础状态预期!G$152:G$190,战法实力!$V110)</f>
        <v>24</v>
      </c>
      <c r="AO110" s="135">
        <f>求节点(基础状态预期!$C$152:$C$190,基础状态预期!H$152:H$190,战法实力!$V110)</f>
        <v>8</v>
      </c>
      <c r="AQ110" s="135">
        <f>求节点(基础状态预期!$C$197:$C$235,基础状态预期!E$197:E$235,战法实力!$V110)</f>
        <v>5</v>
      </c>
      <c r="AR110" s="135">
        <f>求节点(基础状态预期!$C$197:$C$235,基础状态预期!F$197:F$235,战法实力!$V110)</f>
        <v>16</v>
      </c>
      <c r="AS110" s="135">
        <f>求节点(基础状态预期!$C$197:$C$235,基础状态预期!G$197:G$235,战法实力!$V110)</f>
        <v>24</v>
      </c>
      <c r="AT110" s="135">
        <f>求节点(基础状态预期!$C$197:$C$235,基础状态预期!H$197:H$235,战法实力!$V110)</f>
        <v>8</v>
      </c>
      <c r="AV110" s="97"/>
      <c r="AX110" s="135">
        <v>106</v>
      </c>
      <c r="AY110" s="135">
        <f>求节点(基础状态预期!$C$17:$C$55,基础状态预期!M$17:M$55,战法实力!$V110)</f>
        <v>35</v>
      </c>
      <c r="AZ110" s="135">
        <f>求节点(基础状态预期!$C$17:$C$55,基础状态预期!N$17:N$55,战法实力!$V110)</f>
        <v>35</v>
      </c>
      <c r="BA110" s="135">
        <f>求节点(基础状态预期!$C$17:$C$55,基础状态预期!O$17:O$55,战法实力!$V110)</f>
        <v>32.046710975216158</v>
      </c>
      <c r="BB110" s="135">
        <f>求节点(基础状态预期!$C$17:$C$55,基础状态预期!P$17:P$55,战法实力!$V110)</f>
        <v>26.441150574054248</v>
      </c>
      <c r="BD110" s="135">
        <v>106</v>
      </c>
      <c r="BE110" s="135">
        <f>求节点(基础状态预期!$C$62:$C$100,基础状态预期!M$62:M$100,战法实力!$V110)</f>
        <v>35</v>
      </c>
      <c r="BF110" s="135">
        <f>求节点(基础状态预期!$C$62:$C$100,基础状态预期!N$62:N$100,战法实力!$V110)</f>
        <v>35</v>
      </c>
      <c r="BG110" s="135">
        <f>求节点(基础状态预期!$C$62:$C$100,基础状态预期!O$62:O$100,战法实力!$V110)</f>
        <v>34.669380710772117</v>
      </c>
      <c r="BH110" s="135">
        <f>求节点(基础状态预期!$C$62:$C$100,基础状态预期!P$62:P$100,战法实力!$V110)</f>
        <v>29.179982197147812</v>
      </c>
      <c r="BJ110" s="135">
        <v>106</v>
      </c>
      <c r="BK110" s="135">
        <f>求节点(基础状态预期!$C$107:$C$145,基础状态预期!M$107:M$145,战法实力!$V110)</f>
        <v>35</v>
      </c>
      <c r="BL110" s="135">
        <f>求节点(基础状态预期!$C$107:$C$145,基础状态预期!N$107:N$145,战法实力!$V110)</f>
        <v>35</v>
      </c>
      <c r="BM110" s="135">
        <f>求节点(基础状态预期!$C$107:$C$145,基础状态预期!O$107:O$145,战法实力!$V110)</f>
        <v>35</v>
      </c>
      <c r="BN110" s="135">
        <f>求节点(基础状态预期!$C$107:$C$145,基础状态预期!P$107:P$145,战法实力!$V110)</f>
        <v>31.695062833815566</v>
      </c>
      <c r="BP110" s="135">
        <v>106</v>
      </c>
      <c r="BQ110" s="135">
        <f>求节点(基础状态预期!$C$152:$C$190,基础状态预期!M$152:M$190,战法实力!$V110)</f>
        <v>35</v>
      </c>
      <c r="BR110" s="135">
        <f>求节点(基础状态预期!$C$152:$C$190,基础状态预期!N$152:N$190,战法实力!$V110)</f>
        <v>35</v>
      </c>
      <c r="BS110" s="135">
        <f>求节点(基础状态预期!$C$152:$C$190,基础状态预期!O$152:O$190,战法实力!$V110)</f>
        <v>35</v>
      </c>
      <c r="BT110" s="135">
        <f>求节点(基础状态预期!$C$152:$C$190,基础状态预期!P$152:P$190,战法实力!$V110)</f>
        <v>35</v>
      </c>
      <c r="BV110" s="135">
        <v>106</v>
      </c>
      <c r="BW110" s="135">
        <f>求节点(基础状态预期!$C$197:$C$235,基础状态预期!M$197:M$235,战法实力!$V110)</f>
        <v>35</v>
      </c>
      <c r="BX110" s="135">
        <f>求节点(基础状态预期!$C$197:$C$235,基础状态预期!N$197:N$235,战法实力!$V110)</f>
        <v>35</v>
      </c>
      <c r="BY110" s="135">
        <f>求节点(基础状态预期!$C$197:$C$235,基础状态预期!O$197:O$235,战法实力!$V110)</f>
        <v>35</v>
      </c>
      <c r="BZ110" s="135">
        <f>求节点(基础状态预期!$C$197:$C$235,基础状态预期!P$197:P$235,战法实力!$V110)</f>
        <v>35</v>
      </c>
      <c r="CB110" s="97"/>
      <c r="CD110" s="135">
        <v>106</v>
      </c>
      <c r="CE110" s="135">
        <f>求节点($E$5:$E$39,F$5:F$39,AY110)*W110</f>
        <v>175000</v>
      </c>
      <c r="CF110" s="135">
        <f>求节点($E$5:$E$39,G$5:G$39,AZ110)*X110</f>
        <v>1120000</v>
      </c>
      <c r="CG110" s="135">
        <f>求节点($E$5:$E$39,H$5:H$39,BA110)*Y110</f>
        <v>6152968.5072415024</v>
      </c>
      <c r="CH110" s="135">
        <f>求节点($E$5:$E$39,I$5:I$39,BB110)*Z110</f>
        <v>5288230.1148108495</v>
      </c>
      <c r="CI110" s="135">
        <f t="shared" si="25"/>
        <v>12736198.622052353</v>
      </c>
      <c r="CK110" s="135">
        <f>求节点($E$5:$E$39,F$5:F$39,BE110)*AB110</f>
        <v>175000</v>
      </c>
      <c r="CL110" s="135">
        <f>求节点($E$5:$E$39,G$5:G$39,BF110)*AC110</f>
        <v>1120000</v>
      </c>
      <c r="CM110" s="135">
        <f>求节点($E$5:$E$39,H$5:H$39,BG110)*AD110</f>
        <v>6656521.0964682456</v>
      </c>
      <c r="CN110" s="135">
        <f>求节点($E$5:$E$39,I$5:I$39,BH110)*AE110</f>
        <v>5835996.4394295625</v>
      </c>
      <c r="CO110" s="135">
        <f t="shared" si="26"/>
        <v>13787517.535897808</v>
      </c>
      <c r="CQ110" s="135">
        <f>求节点($E$5:$E$39,F$5:F$39,BK110)*AG110</f>
        <v>175000</v>
      </c>
      <c r="CR110" s="135">
        <f>求节点($E$5:$E$39,G$5:G$39,BL110)*AH110</f>
        <v>1120000</v>
      </c>
      <c r="CS110" s="135">
        <f>求节点($E$5:$E$39,H$5:H$39,BM110)*AI110</f>
        <v>6720000</v>
      </c>
      <c r="CT110" s="135">
        <f>求节点($E$5:$E$39,I$5:I$39,BN110)*AJ110</f>
        <v>6339012.5667631133</v>
      </c>
      <c r="CU110" s="135">
        <f t="shared" si="27"/>
        <v>14354012.566763114</v>
      </c>
      <c r="CW110" s="135">
        <f>求节点($E$5:$E$39,F$5:F$39,BQ110)*AL110</f>
        <v>175000</v>
      </c>
      <c r="CX110" s="135">
        <f>求节点($E$5:$E$39,G$5:G$39,BR110)*AM110</f>
        <v>1120000</v>
      </c>
      <c r="CY110" s="135">
        <f>求节点($E$5:$E$39,H$5:H$39,BS110)*AN110</f>
        <v>6720000</v>
      </c>
      <c r="CZ110" s="135">
        <f>求节点($E$5:$E$39,I$5:I$39,BT110)*AO110</f>
        <v>7000000</v>
      </c>
      <c r="DA110" s="135">
        <f t="shared" si="28"/>
        <v>15015000</v>
      </c>
      <c r="DC110" s="135">
        <f>求节点($E$5:$E$39,F$5:F$39,BW110)*AQ110</f>
        <v>175000</v>
      </c>
      <c r="DD110" s="135">
        <f>求节点($E$5:$E$39,G$5:G$39,BX110)*AR110</f>
        <v>1120000</v>
      </c>
      <c r="DE110" s="135">
        <f>求节点($E$5:$E$39,H$5:H$39,BY110)*AS110</f>
        <v>6720000</v>
      </c>
      <c r="DF110" s="135">
        <f>求节点($E$5:$E$39,I$5:I$39,BZ110)*AT110</f>
        <v>7000000</v>
      </c>
      <c r="DG110" s="135">
        <f t="shared" si="29"/>
        <v>15015000</v>
      </c>
    </row>
    <row r="111" spans="12:111" s="135" customFormat="1" x14ac:dyDescent="0.15">
      <c r="L111" s="135">
        <v>107</v>
      </c>
      <c r="M111" s="135">
        <f t="shared" si="20"/>
        <v>12810075.794701762</v>
      </c>
      <c r="N111" s="135">
        <f t="shared" si="21"/>
        <v>13893419.449318789</v>
      </c>
      <c r="O111" s="135">
        <f t="shared" si="22"/>
        <v>14400166.589168074</v>
      </c>
      <c r="P111" s="135">
        <f t="shared" si="23"/>
        <v>15015000</v>
      </c>
      <c r="Q111" s="135">
        <f t="shared" si="24"/>
        <v>15015000</v>
      </c>
      <c r="T111" s="97"/>
      <c r="V111" s="135">
        <v>107</v>
      </c>
      <c r="W111" s="135">
        <f>求节点(基础状态预期!$C$17:$C$55,基础状态预期!E$17:E$55,战法实力!$V111)</f>
        <v>5</v>
      </c>
      <c r="X111" s="135">
        <f>求节点(基础状态预期!$C$17:$C$55,基础状态预期!F$17:F$55,战法实力!$V111)</f>
        <v>16</v>
      </c>
      <c r="Y111" s="135">
        <f>求节点(基础状态预期!$C$17:$C$55,基础状态预期!G$17:G$55,战法实力!$V111)</f>
        <v>24</v>
      </c>
      <c r="Z111" s="135">
        <f>求节点(基础状态预期!$C$17:$C$55,基础状态预期!H$17:H$55,战法实力!$V111)</f>
        <v>8</v>
      </c>
      <c r="AB111" s="135">
        <f>求节点(基础状态预期!$C$62:$C$100,基础状态预期!E$62:E$100,战法实力!$V111)</f>
        <v>5</v>
      </c>
      <c r="AC111" s="135">
        <f>求节点(基础状态预期!$C$62:$C$100,基础状态预期!F$62:F$100,战法实力!$V111)</f>
        <v>16</v>
      </c>
      <c r="AD111" s="135">
        <f>求节点(基础状态预期!$C$62:$C$100,基础状态预期!G$62:G$100,战法实力!$V111)</f>
        <v>24</v>
      </c>
      <c r="AE111" s="135">
        <f>求节点(基础状态预期!$C$62:$C$100,基础状态预期!H$62:H$100,战法实力!$V111)</f>
        <v>8</v>
      </c>
      <c r="AG111" s="135">
        <f>求节点(基础状态预期!$C$107:$C$145,基础状态预期!E$107:E$145,战法实力!$V111)</f>
        <v>5</v>
      </c>
      <c r="AH111" s="135">
        <f>求节点(基础状态预期!$C$107:$C$145,基础状态预期!F$107:F$145,战法实力!$V111)</f>
        <v>16</v>
      </c>
      <c r="AI111" s="135">
        <f>求节点(基础状态预期!$C$107:$C$145,基础状态预期!G$107:G$145,战法实力!$V111)</f>
        <v>24</v>
      </c>
      <c r="AJ111" s="135">
        <f>求节点(基础状态预期!$C$107:$C$145,基础状态预期!H$107:H$145,战法实力!$V111)</f>
        <v>8</v>
      </c>
      <c r="AL111" s="135">
        <f>求节点(基础状态预期!$C$152:$C$190,基础状态预期!E$152:E$190,战法实力!$V111)</f>
        <v>5</v>
      </c>
      <c r="AM111" s="135">
        <f>求节点(基础状态预期!$C$152:$C$190,基础状态预期!F$152:F$190,战法实力!$V111)</f>
        <v>16</v>
      </c>
      <c r="AN111" s="135">
        <f>求节点(基础状态预期!$C$152:$C$190,基础状态预期!G$152:G$190,战法实力!$V111)</f>
        <v>24</v>
      </c>
      <c r="AO111" s="135">
        <f>求节点(基础状态预期!$C$152:$C$190,基础状态预期!H$152:H$190,战法实力!$V111)</f>
        <v>8</v>
      </c>
      <c r="AQ111" s="135">
        <f>求节点(基础状态预期!$C$197:$C$235,基础状态预期!E$197:E$235,战法实力!$V111)</f>
        <v>5</v>
      </c>
      <c r="AR111" s="135">
        <f>求节点(基础状态预期!$C$197:$C$235,基础状态预期!F$197:F$235,战法实力!$V111)</f>
        <v>16</v>
      </c>
      <c r="AS111" s="135">
        <f>求节点(基础状态预期!$C$197:$C$235,基础状态预期!G$197:G$235,战法实力!$V111)</f>
        <v>24</v>
      </c>
      <c r="AT111" s="135">
        <f>求节点(基础状态预期!$C$197:$C$235,基础状态预期!H$197:H$235,战法实力!$V111)</f>
        <v>8</v>
      </c>
      <c r="AV111" s="97"/>
      <c r="AX111" s="135">
        <v>107</v>
      </c>
      <c r="AY111" s="135">
        <f>求节点(基础状态预期!$C$17:$C$55,基础状态预期!M$17:M$55,战法实力!$V111)</f>
        <v>35</v>
      </c>
      <c r="AZ111" s="135">
        <f>求节点(基础状态预期!$C$17:$C$55,基础状态预期!N$17:N$55,战法实力!$V111)</f>
        <v>35</v>
      </c>
      <c r="BA111" s="135">
        <f>求节点(基础状态预期!$C$17:$C$55,基础状态预期!O$17:O$55,战法实力!$V111)</f>
        <v>32.222370013445058</v>
      </c>
      <c r="BB111" s="135">
        <f>求节点(基础状态预期!$C$17:$C$55,基础状态预期!P$17:P$55,战法实力!$V111)</f>
        <v>26.641903760601558</v>
      </c>
      <c r="BD111" s="135">
        <v>107</v>
      </c>
      <c r="BE111" s="135">
        <f>求节点(基础状态预期!$C$62:$C$100,基础状态预期!M$62:M$100,战法实力!$V111)</f>
        <v>35</v>
      </c>
      <c r="BF111" s="135">
        <f>求节点(基础状态预期!$C$62:$C$100,基础状态预期!N$62:N$100,战法实力!$V111)</f>
        <v>35</v>
      </c>
      <c r="BG111" s="135">
        <f>求节点(基础状态预期!$C$62:$C$100,基础状态预期!O$62:O$100,战法实力!$V111)</f>
        <v>34.901788943031292</v>
      </c>
      <c r="BH111" s="135">
        <f>求节点(基础状态预期!$C$62:$C$100,基础状态预期!P$62:P$100,战法实力!$V111)</f>
        <v>29.486379861283897</v>
      </c>
      <c r="BJ111" s="135">
        <v>107</v>
      </c>
      <c r="BK111" s="135">
        <f>求节点(基础状态预期!$C$107:$C$145,基础状态预期!M$107:M$145,战法实力!$V111)</f>
        <v>35</v>
      </c>
      <c r="BL111" s="135">
        <f>求节点(基础状态预期!$C$107:$C$145,基础状态预期!N$107:N$145,战法实力!$V111)</f>
        <v>35</v>
      </c>
      <c r="BM111" s="135">
        <f>求节点(基础状态预期!$C$107:$C$145,基础状态预期!O$107:O$145,战法实力!$V111)</f>
        <v>35</v>
      </c>
      <c r="BN111" s="135">
        <f>求节点(基础状态预期!$C$107:$C$145,基础状态预期!P$107:P$145,战法实力!$V111)</f>
        <v>31.925832945840369</v>
      </c>
      <c r="BP111" s="135">
        <v>107</v>
      </c>
      <c r="BQ111" s="135">
        <f>求节点(基础状态预期!$C$152:$C$190,基础状态预期!M$152:M$190,战法实力!$V111)</f>
        <v>35</v>
      </c>
      <c r="BR111" s="135">
        <f>求节点(基础状态预期!$C$152:$C$190,基础状态预期!N$152:N$190,战法实力!$V111)</f>
        <v>35</v>
      </c>
      <c r="BS111" s="135">
        <f>求节点(基础状态预期!$C$152:$C$190,基础状态预期!O$152:O$190,战法实力!$V111)</f>
        <v>35</v>
      </c>
      <c r="BT111" s="135">
        <f>求节点(基础状态预期!$C$152:$C$190,基础状态预期!P$152:P$190,战法实力!$V111)</f>
        <v>35</v>
      </c>
      <c r="BV111" s="135">
        <v>107</v>
      </c>
      <c r="BW111" s="135">
        <f>求节点(基础状态预期!$C$197:$C$235,基础状态预期!M$197:M$235,战法实力!$V111)</f>
        <v>35</v>
      </c>
      <c r="BX111" s="135">
        <f>求节点(基础状态预期!$C$197:$C$235,基础状态预期!N$197:N$235,战法实力!$V111)</f>
        <v>35</v>
      </c>
      <c r="BY111" s="135">
        <f>求节点(基础状态预期!$C$197:$C$235,基础状态预期!O$197:O$235,战法实力!$V111)</f>
        <v>35</v>
      </c>
      <c r="BZ111" s="135">
        <f>求节点(基础状态预期!$C$197:$C$235,基础状态预期!P$197:P$235,战法实力!$V111)</f>
        <v>35</v>
      </c>
      <c r="CB111" s="97"/>
      <c r="CD111" s="135">
        <v>107</v>
      </c>
      <c r="CE111" s="135">
        <f>求节点($E$5:$E$39,F$5:F$39,AY111)*W111</f>
        <v>175000</v>
      </c>
      <c r="CF111" s="135">
        <f>求节点($E$5:$E$39,G$5:G$39,AZ111)*X111</f>
        <v>1120000</v>
      </c>
      <c r="CG111" s="135">
        <f>求节点($E$5:$E$39,H$5:H$39,BA111)*Y111</f>
        <v>6186695.0425814511</v>
      </c>
      <c r="CH111" s="135">
        <f>求节点($E$5:$E$39,I$5:I$39,BB111)*Z111</f>
        <v>5328380.7521203114</v>
      </c>
      <c r="CI111" s="135">
        <f t="shared" si="25"/>
        <v>12810075.794701762</v>
      </c>
      <c r="CK111" s="135">
        <f>求节点($E$5:$E$39,F$5:F$39,BE111)*AB111</f>
        <v>175000</v>
      </c>
      <c r="CL111" s="135">
        <f>求节点($E$5:$E$39,G$5:G$39,BF111)*AC111</f>
        <v>1120000</v>
      </c>
      <c r="CM111" s="135">
        <f>求节点($E$5:$E$39,H$5:H$39,BG111)*AD111</f>
        <v>6701143.4770620083</v>
      </c>
      <c r="CN111" s="135">
        <f>求节点($E$5:$E$39,I$5:I$39,BH111)*AE111</f>
        <v>5897275.9722567797</v>
      </c>
      <c r="CO111" s="135">
        <f t="shared" si="26"/>
        <v>13893419.449318789</v>
      </c>
      <c r="CQ111" s="135">
        <f>求节点($E$5:$E$39,F$5:F$39,BK111)*AG111</f>
        <v>175000</v>
      </c>
      <c r="CR111" s="135">
        <f>求节点($E$5:$E$39,G$5:G$39,BL111)*AH111</f>
        <v>1120000</v>
      </c>
      <c r="CS111" s="135">
        <f>求节点($E$5:$E$39,H$5:H$39,BM111)*AI111</f>
        <v>6720000</v>
      </c>
      <c r="CT111" s="135">
        <f>求节点($E$5:$E$39,I$5:I$39,BN111)*AJ111</f>
        <v>6385166.5891680736</v>
      </c>
      <c r="CU111" s="135">
        <f t="shared" si="27"/>
        <v>14400166.589168074</v>
      </c>
      <c r="CW111" s="135">
        <f>求节点($E$5:$E$39,F$5:F$39,BQ111)*AL111</f>
        <v>175000</v>
      </c>
      <c r="CX111" s="135">
        <f>求节点($E$5:$E$39,G$5:G$39,BR111)*AM111</f>
        <v>1120000</v>
      </c>
      <c r="CY111" s="135">
        <f>求节点($E$5:$E$39,H$5:H$39,BS111)*AN111</f>
        <v>6720000</v>
      </c>
      <c r="CZ111" s="135">
        <f>求节点($E$5:$E$39,I$5:I$39,BT111)*AO111</f>
        <v>7000000</v>
      </c>
      <c r="DA111" s="135">
        <f t="shared" si="28"/>
        <v>15015000</v>
      </c>
      <c r="DC111" s="135">
        <f>求节点($E$5:$E$39,F$5:F$39,BW111)*AQ111</f>
        <v>175000</v>
      </c>
      <c r="DD111" s="135">
        <f>求节点($E$5:$E$39,G$5:G$39,BX111)*AR111</f>
        <v>1120000</v>
      </c>
      <c r="DE111" s="135">
        <f>求节点($E$5:$E$39,H$5:H$39,BY111)*AS111</f>
        <v>6720000</v>
      </c>
      <c r="DF111" s="135">
        <f>求节点($E$5:$E$39,I$5:I$39,BZ111)*AT111</f>
        <v>7000000</v>
      </c>
      <c r="DG111" s="135">
        <f t="shared" si="29"/>
        <v>15015000</v>
      </c>
    </row>
    <row r="112" spans="12:111" s="135" customFormat="1" x14ac:dyDescent="0.15">
      <c r="L112" s="135">
        <v>108</v>
      </c>
      <c r="M112" s="135">
        <f t="shared" si="20"/>
        <v>12883952.967351172</v>
      </c>
      <c r="N112" s="135">
        <f t="shared" si="21"/>
        <v>13962051.847774707</v>
      </c>
      <c r="O112" s="135">
        <f t="shared" si="22"/>
        <v>14446320.611573035</v>
      </c>
      <c r="P112" s="135">
        <f t="shared" si="23"/>
        <v>15015000</v>
      </c>
      <c r="Q112" s="135">
        <f t="shared" si="24"/>
        <v>15015000</v>
      </c>
      <c r="T112" s="97"/>
      <c r="V112" s="135">
        <v>108</v>
      </c>
      <c r="W112" s="135">
        <f>求节点(基础状态预期!$C$17:$C$55,基础状态预期!E$17:E$55,战法实力!$V112)</f>
        <v>5</v>
      </c>
      <c r="X112" s="135">
        <f>求节点(基础状态预期!$C$17:$C$55,基础状态预期!F$17:F$55,战法实力!$V112)</f>
        <v>16</v>
      </c>
      <c r="Y112" s="135">
        <f>求节点(基础状态预期!$C$17:$C$55,基础状态预期!G$17:G$55,战法实力!$V112)</f>
        <v>24</v>
      </c>
      <c r="Z112" s="135">
        <f>求节点(基础状态预期!$C$17:$C$55,基础状态预期!H$17:H$55,战法实力!$V112)</f>
        <v>8</v>
      </c>
      <c r="AB112" s="135">
        <f>求节点(基础状态预期!$C$62:$C$100,基础状态预期!E$62:E$100,战法实力!$V112)</f>
        <v>5</v>
      </c>
      <c r="AC112" s="135">
        <f>求节点(基础状态预期!$C$62:$C$100,基础状态预期!F$62:F$100,战法实力!$V112)</f>
        <v>16</v>
      </c>
      <c r="AD112" s="135">
        <f>求节点(基础状态预期!$C$62:$C$100,基础状态预期!G$62:G$100,战法实力!$V112)</f>
        <v>24</v>
      </c>
      <c r="AE112" s="135">
        <f>求节点(基础状态预期!$C$62:$C$100,基础状态预期!H$62:H$100,战法实力!$V112)</f>
        <v>8</v>
      </c>
      <c r="AG112" s="135">
        <f>求节点(基础状态预期!$C$107:$C$145,基础状态预期!E$107:E$145,战法实力!$V112)</f>
        <v>5</v>
      </c>
      <c r="AH112" s="135">
        <f>求节点(基础状态预期!$C$107:$C$145,基础状态预期!F$107:F$145,战法实力!$V112)</f>
        <v>16</v>
      </c>
      <c r="AI112" s="135">
        <f>求节点(基础状态预期!$C$107:$C$145,基础状态预期!G$107:G$145,战法实力!$V112)</f>
        <v>24</v>
      </c>
      <c r="AJ112" s="135">
        <f>求节点(基础状态预期!$C$107:$C$145,基础状态预期!H$107:H$145,战法实力!$V112)</f>
        <v>8</v>
      </c>
      <c r="AL112" s="135">
        <f>求节点(基础状态预期!$C$152:$C$190,基础状态预期!E$152:E$190,战法实力!$V112)</f>
        <v>5</v>
      </c>
      <c r="AM112" s="135">
        <f>求节点(基础状态预期!$C$152:$C$190,基础状态预期!F$152:F$190,战法实力!$V112)</f>
        <v>16</v>
      </c>
      <c r="AN112" s="135">
        <f>求节点(基础状态预期!$C$152:$C$190,基础状态预期!G$152:G$190,战法实力!$V112)</f>
        <v>24</v>
      </c>
      <c r="AO112" s="135">
        <f>求节点(基础状态预期!$C$152:$C$190,基础状态预期!H$152:H$190,战法实力!$V112)</f>
        <v>8</v>
      </c>
      <c r="AQ112" s="135">
        <f>求节点(基础状态预期!$C$197:$C$235,基础状态预期!E$197:E$235,战法实力!$V112)</f>
        <v>5</v>
      </c>
      <c r="AR112" s="135">
        <f>求节点(基础状态预期!$C$197:$C$235,基础状态预期!F$197:F$235,战法实力!$V112)</f>
        <v>16</v>
      </c>
      <c r="AS112" s="135">
        <f>求节点(基础状态预期!$C$197:$C$235,基础状态预期!G$197:G$235,战法实力!$V112)</f>
        <v>24</v>
      </c>
      <c r="AT112" s="135">
        <f>求节点(基础状态预期!$C$197:$C$235,基础状态预期!H$197:H$235,战法实力!$V112)</f>
        <v>8</v>
      </c>
      <c r="AV112" s="97"/>
      <c r="AX112" s="135">
        <v>108</v>
      </c>
      <c r="AY112" s="135">
        <f>求节点(基础状态预期!$C$17:$C$55,基础状态预期!M$17:M$55,战法实力!$V112)</f>
        <v>35</v>
      </c>
      <c r="AZ112" s="135">
        <f>求节点(基础状态预期!$C$17:$C$55,基础状态预期!N$17:N$55,战法实力!$V112)</f>
        <v>35</v>
      </c>
      <c r="BA112" s="135">
        <f>求节点(基础状态预期!$C$17:$C$55,基础状态预期!O$17:O$55,战法实力!$V112)</f>
        <v>32.398029051673952</v>
      </c>
      <c r="BB112" s="135">
        <f>求节点(基础状态预期!$C$17:$C$55,基础状态预期!P$17:P$55,战法实力!$V112)</f>
        <v>26.842656947148868</v>
      </c>
      <c r="BD112" s="135">
        <v>108</v>
      </c>
      <c r="BE112" s="135">
        <f>求节点(基础状态预期!$C$62:$C$100,基础状态预期!M$62:M$100,战法实力!$V112)</f>
        <v>35</v>
      </c>
      <c r="BF112" s="135">
        <f>求节点(基础状态预期!$C$62:$C$100,基础状态预期!N$62:N$100,战法实力!$V112)</f>
        <v>35</v>
      </c>
      <c r="BG112" s="135">
        <f>求节点(基础状态预期!$C$62:$C$100,基础状态预期!O$62:O$100,战法实力!$V112)</f>
        <v>35</v>
      </c>
      <c r="BH112" s="135">
        <f>求节点(基础状态预期!$C$62:$C$100,基础状态预期!P$62:P$100,战法实力!$V112)</f>
        <v>29.735259238873532</v>
      </c>
      <c r="BJ112" s="135">
        <v>108</v>
      </c>
      <c r="BK112" s="135">
        <f>求节点(基础状态预期!$C$107:$C$145,基础状态预期!M$107:M$145,战法实力!$V112)</f>
        <v>35</v>
      </c>
      <c r="BL112" s="135">
        <f>求节点(基础状态预期!$C$107:$C$145,基础状态预期!N$107:N$145,战法实力!$V112)</f>
        <v>35</v>
      </c>
      <c r="BM112" s="135">
        <f>求节点(基础状态预期!$C$107:$C$145,基础状态预期!O$107:O$145,战法实力!$V112)</f>
        <v>35</v>
      </c>
      <c r="BN112" s="135">
        <f>求节点(基础状态预期!$C$107:$C$145,基础状态预期!P$107:P$145,战法实力!$V112)</f>
        <v>32.156603057865176</v>
      </c>
      <c r="BP112" s="135">
        <v>108</v>
      </c>
      <c r="BQ112" s="135">
        <f>求节点(基础状态预期!$C$152:$C$190,基础状态预期!M$152:M$190,战法实力!$V112)</f>
        <v>35</v>
      </c>
      <c r="BR112" s="135">
        <f>求节点(基础状态预期!$C$152:$C$190,基础状态预期!N$152:N$190,战法实力!$V112)</f>
        <v>35</v>
      </c>
      <c r="BS112" s="135">
        <f>求节点(基础状态预期!$C$152:$C$190,基础状态预期!O$152:O$190,战法实力!$V112)</f>
        <v>35</v>
      </c>
      <c r="BT112" s="135">
        <f>求节点(基础状态预期!$C$152:$C$190,基础状态预期!P$152:P$190,战法实力!$V112)</f>
        <v>35</v>
      </c>
      <c r="BV112" s="135">
        <v>108</v>
      </c>
      <c r="BW112" s="135">
        <f>求节点(基础状态预期!$C$197:$C$235,基础状态预期!M$197:M$235,战法实力!$V112)</f>
        <v>35</v>
      </c>
      <c r="BX112" s="135">
        <f>求节点(基础状态预期!$C$197:$C$235,基础状态预期!N$197:N$235,战法实力!$V112)</f>
        <v>35</v>
      </c>
      <c r="BY112" s="135">
        <f>求节点(基础状态预期!$C$197:$C$235,基础状态预期!O$197:O$235,战法实力!$V112)</f>
        <v>35</v>
      </c>
      <c r="BZ112" s="135">
        <f>求节点(基础状态预期!$C$197:$C$235,基础状态预期!P$197:P$235,战法实力!$V112)</f>
        <v>35</v>
      </c>
      <c r="CB112" s="97"/>
      <c r="CD112" s="135">
        <v>108</v>
      </c>
      <c r="CE112" s="135">
        <f>求节点($E$5:$E$39,F$5:F$39,AY112)*W112</f>
        <v>175000</v>
      </c>
      <c r="CF112" s="135">
        <f>求节点($E$5:$E$39,G$5:G$39,AZ112)*X112</f>
        <v>1120000</v>
      </c>
      <c r="CG112" s="135">
        <f>求节点($E$5:$E$39,H$5:H$39,BA112)*Y112</f>
        <v>6220421.5779213989</v>
      </c>
      <c r="CH112" s="135">
        <f>求节点($E$5:$E$39,I$5:I$39,BB112)*Z112</f>
        <v>5368531.3894297732</v>
      </c>
      <c r="CI112" s="135">
        <f t="shared" si="25"/>
        <v>12883952.967351172</v>
      </c>
      <c r="CK112" s="135">
        <f>求节点($E$5:$E$39,F$5:F$39,BE112)*AB112</f>
        <v>175000</v>
      </c>
      <c r="CL112" s="135">
        <f>求节点($E$5:$E$39,G$5:G$39,BF112)*AC112</f>
        <v>1120000</v>
      </c>
      <c r="CM112" s="135">
        <f>求节点($E$5:$E$39,H$5:H$39,BG112)*AD112</f>
        <v>6720000</v>
      </c>
      <c r="CN112" s="135">
        <f>求节点($E$5:$E$39,I$5:I$39,BH112)*AE112</f>
        <v>5947051.8477747068</v>
      </c>
      <c r="CO112" s="135">
        <f t="shared" si="26"/>
        <v>13962051.847774707</v>
      </c>
      <c r="CQ112" s="135">
        <f>求节点($E$5:$E$39,F$5:F$39,BK112)*AG112</f>
        <v>175000</v>
      </c>
      <c r="CR112" s="135">
        <f>求节点($E$5:$E$39,G$5:G$39,BL112)*AH112</f>
        <v>1120000</v>
      </c>
      <c r="CS112" s="135">
        <f>求节点($E$5:$E$39,H$5:H$39,BM112)*AI112</f>
        <v>6720000</v>
      </c>
      <c r="CT112" s="135">
        <f>求节点($E$5:$E$39,I$5:I$39,BN112)*AJ112</f>
        <v>6431320.6115730349</v>
      </c>
      <c r="CU112" s="135">
        <f t="shared" si="27"/>
        <v>14446320.611573035</v>
      </c>
      <c r="CW112" s="135">
        <f>求节点($E$5:$E$39,F$5:F$39,BQ112)*AL112</f>
        <v>175000</v>
      </c>
      <c r="CX112" s="135">
        <f>求节点($E$5:$E$39,G$5:G$39,BR112)*AM112</f>
        <v>1120000</v>
      </c>
      <c r="CY112" s="135">
        <f>求节点($E$5:$E$39,H$5:H$39,BS112)*AN112</f>
        <v>6720000</v>
      </c>
      <c r="CZ112" s="135">
        <f>求节点($E$5:$E$39,I$5:I$39,BT112)*AO112</f>
        <v>7000000</v>
      </c>
      <c r="DA112" s="135">
        <f t="shared" si="28"/>
        <v>15015000</v>
      </c>
      <c r="DC112" s="135">
        <f>求节点($E$5:$E$39,F$5:F$39,BW112)*AQ112</f>
        <v>175000</v>
      </c>
      <c r="DD112" s="135">
        <f>求节点($E$5:$E$39,G$5:G$39,BX112)*AR112</f>
        <v>1120000</v>
      </c>
      <c r="DE112" s="135">
        <f>求节点($E$5:$E$39,H$5:H$39,BY112)*AS112</f>
        <v>6720000</v>
      </c>
      <c r="DF112" s="135">
        <f>求节点($E$5:$E$39,I$5:I$39,BZ112)*AT112</f>
        <v>7000000</v>
      </c>
      <c r="DG112" s="135">
        <f t="shared" si="29"/>
        <v>15015000</v>
      </c>
    </row>
    <row r="113" spans="12:111" s="135" customFormat="1" x14ac:dyDescent="0.15">
      <c r="L113" s="135">
        <v>109</v>
      </c>
      <c r="M113" s="135">
        <f t="shared" si="20"/>
        <v>12957830.140000582</v>
      </c>
      <c r="N113" s="135">
        <f t="shared" si="21"/>
        <v>14003408.869908381</v>
      </c>
      <c r="O113" s="135">
        <f t="shared" si="22"/>
        <v>14492474.633977996</v>
      </c>
      <c r="P113" s="135">
        <f t="shared" si="23"/>
        <v>15015000</v>
      </c>
      <c r="Q113" s="135">
        <f t="shared" si="24"/>
        <v>15015000</v>
      </c>
      <c r="T113" s="97"/>
      <c r="V113" s="135">
        <v>109</v>
      </c>
      <c r="W113" s="135">
        <f>求节点(基础状态预期!$C$17:$C$55,基础状态预期!E$17:E$55,战法实力!$V113)</f>
        <v>5</v>
      </c>
      <c r="X113" s="135">
        <f>求节点(基础状态预期!$C$17:$C$55,基础状态预期!F$17:F$55,战法实力!$V113)</f>
        <v>16</v>
      </c>
      <c r="Y113" s="135">
        <f>求节点(基础状态预期!$C$17:$C$55,基础状态预期!G$17:G$55,战法实力!$V113)</f>
        <v>24</v>
      </c>
      <c r="Z113" s="135">
        <f>求节点(基础状态预期!$C$17:$C$55,基础状态预期!H$17:H$55,战法实力!$V113)</f>
        <v>8</v>
      </c>
      <c r="AB113" s="135">
        <f>求节点(基础状态预期!$C$62:$C$100,基础状态预期!E$62:E$100,战法实力!$V113)</f>
        <v>5</v>
      </c>
      <c r="AC113" s="135">
        <f>求节点(基础状态预期!$C$62:$C$100,基础状态预期!F$62:F$100,战法实力!$V113)</f>
        <v>16</v>
      </c>
      <c r="AD113" s="135">
        <f>求节点(基础状态预期!$C$62:$C$100,基础状态预期!G$62:G$100,战法实力!$V113)</f>
        <v>24</v>
      </c>
      <c r="AE113" s="135">
        <f>求节点(基础状态预期!$C$62:$C$100,基础状态预期!H$62:H$100,战法实力!$V113)</f>
        <v>8</v>
      </c>
      <c r="AG113" s="135">
        <f>求节点(基础状态预期!$C$107:$C$145,基础状态预期!E$107:E$145,战法实力!$V113)</f>
        <v>5</v>
      </c>
      <c r="AH113" s="135">
        <f>求节点(基础状态预期!$C$107:$C$145,基础状态预期!F$107:F$145,战法实力!$V113)</f>
        <v>16</v>
      </c>
      <c r="AI113" s="135">
        <f>求节点(基础状态预期!$C$107:$C$145,基础状态预期!G$107:G$145,战法实力!$V113)</f>
        <v>24</v>
      </c>
      <c r="AJ113" s="135">
        <f>求节点(基础状态预期!$C$107:$C$145,基础状态预期!H$107:H$145,战法实力!$V113)</f>
        <v>8</v>
      </c>
      <c r="AL113" s="135">
        <f>求节点(基础状态预期!$C$152:$C$190,基础状态预期!E$152:E$190,战法实力!$V113)</f>
        <v>5</v>
      </c>
      <c r="AM113" s="135">
        <f>求节点(基础状态预期!$C$152:$C$190,基础状态预期!F$152:F$190,战法实力!$V113)</f>
        <v>16</v>
      </c>
      <c r="AN113" s="135">
        <f>求节点(基础状态预期!$C$152:$C$190,基础状态预期!G$152:G$190,战法实力!$V113)</f>
        <v>24</v>
      </c>
      <c r="AO113" s="135">
        <f>求节点(基础状态预期!$C$152:$C$190,基础状态预期!H$152:H$190,战法实力!$V113)</f>
        <v>8</v>
      </c>
      <c r="AQ113" s="135">
        <f>求节点(基础状态预期!$C$197:$C$235,基础状态预期!E$197:E$235,战法实力!$V113)</f>
        <v>5</v>
      </c>
      <c r="AR113" s="135">
        <f>求节点(基础状态预期!$C$197:$C$235,基础状态预期!F$197:F$235,战法实力!$V113)</f>
        <v>16</v>
      </c>
      <c r="AS113" s="135">
        <f>求节点(基础状态预期!$C$197:$C$235,基础状态预期!G$197:G$235,战法实力!$V113)</f>
        <v>24</v>
      </c>
      <c r="AT113" s="135">
        <f>求节点(基础状态预期!$C$197:$C$235,基础状态预期!H$197:H$235,战法实力!$V113)</f>
        <v>8</v>
      </c>
      <c r="AV113" s="97"/>
      <c r="AX113" s="135">
        <v>109</v>
      </c>
      <c r="AY113" s="135">
        <f>求节点(基础状态预期!$C$17:$C$55,基础状态预期!M$17:M$55,战法实力!$V113)</f>
        <v>35</v>
      </c>
      <c r="AZ113" s="135">
        <f>求节点(基础状态预期!$C$17:$C$55,基础状态预期!N$17:N$55,战法实力!$V113)</f>
        <v>35</v>
      </c>
      <c r="BA113" s="135">
        <f>求节点(基础状态预期!$C$17:$C$55,基础状态预期!O$17:O$55,战法实力!$V113)</f>
        <v>32.573688089902845</v>
      </c>
      <c r="BB113" s="135">
        <f>求节点(基础状态预期!$C$17:$C$55,基础状态预期!P$17:P$55,战法实力!$V113)</f>
        <v>27.043410133696177</v>
      </c>
      <c r="BD113" s="135">
        <v>109</v>
      </c>
      <c r="BE113" s="135">
        <f>求节点(基础状态预期!$C$62:$C$100,基础状态预期!M$62:M$100,战法实力!$V113)</f>
        <v>35</v>
      </c>
      <c r="BF113" s="135">
        <f>求节点(基础状态预期!$C$62:$C$100,基础状态预期!N$62:N$100,战法实力!$V113)</f>
        <v>35</v>
      </c>
      <c r="BG113" s="135">
        <f>求节点(基础状态预期!$C$62:$C$100,基础状态预期!O$62:O$100,战法实力!$V113)</f>
        <v>35</v>
      </c>
      <c r="BH113" s="135">
        <f>求节点(基础状态预期!$C$62:$C$100,基础状态预期!P$62:P$100,战法实力!$V113)</f>
        <v>29.942044349541906</v>
      </c>
      <c r="BJ113" s="135">
        <v>109</v>
      </c>
      <c r="BK113" s="135">
        <f>求节点(基础状态预期!$C$107:$C$145,基础状态预期!M$107:M$145,战法实力!$V113)</f>
        <v>35</v>
      </c>
      <c r="BL113" s="135">
        <f>求节点(基础状态预期!$C$107:$C$145,基础状态预期!N$107:N$145,战法实力!$V113)</f>
        <v>35</v>
      </c>
      <c r="BM113" s="135">
        <f>求节点(基础状态预期!$C$107:$C$145,基础状态预期!O$107:O$145,战法实力!$V113)</f>
        <v>35</v>
      </c>
      <c r="BN113" s="135">
        <f>求节点(基础状态预期!$C$107:$C$145,基础状态预期!P$107:P$145,战法实力!$V113)</f>
        <v>32.387373169889983</v>
      </c>
      <c r="BP113" s="135">
        <v>109</v>
      </c>
      <c r="BQ113" s="135">
        <f>求节点(基础状态预期!$C$152:$C$190,基础状态预期!M$152:M$190,战法实力!$V113)</f>
        <v>35</v>
      </c>
      <c r="BR113" s="135">
        <f>求节点(基础状态预期!$C$152:$C$190,基础状态预期!N$152:N$190,战法实力!$V113)</f>
        <v>35</v>
      </c>
      <c r="BS113" s="135">
        <f>求节点(基础状态预期!$C$152:$C$190,基础状态预期!O$152:O$190,战法实力!$V113)</f>
        <v>35</v>
      </c>
      <c r="BT113" s="135">
        <f>求节点(基础状态预期!$C$152:$C$190,基础状态预期!P$152:P$190,战法实力!$V113)</f>
        <v>35</v>
      </c>
      <c r="BV113" s="135">
        <v>109</v>
      </c>
      <c r="BW113" s="135">
        <f>求节点(基础状态预期!$C$197:$C$235,基础状态预期!M$197:M$235,战法实力!$V113)</f>
        <v>35</v>
      </c>
      <c r="BX113" s="135">
        <f>求节点(基础状态预期!$C$197:$C$235,基础状态预期!N$197:N$235,战法实力!$V113)</f>
        <v>35</v>
      </c>
      <c r="BY113" s="135">
        <f>求节点(基础状态预期!$C$197:$C$235,基础状态预期!O$197:O$235,战法实力!$V113)</f>
        <v>35</v>
      </c>
      <c r="BZ113" s="135">
        <f>求节点(基础状态预期!$C$197:$C$235,基础状态预期!P$197:P$235,战法实力!$V113)</f>
        <v>35</v>
      </c>
      <c r="CB113" s="97"/>
      <c r="CD113" s="135">
        <v>109</v>
      </c>
      <c r="CE113" s="135">
        <f>求节点($E$5:$E$39,F$5:F$39,AY113)*W113</f>
        <v>175000</v>
      </c>
      <c r="CF113" s="135">
        <f>求节点($E$5:$E$39,G$5:G$39,AZ113)*X113</f>
        <v>1120000</v>
      </c>
      <c r="CG113" s="135">
        <f>求节点($E$5:$E$39,H$5:H$39,BA113)*Y113</f>
        <v>6254148.1132613458</v>
      </c>
      <c r="CH113" s="135">
        <f>求节点($E$5:$E$39,I$5:I$39,BB113)*Z113</f>
        <v>5408682.026739235</v>
      </c>
      <c r="CI113" s="135">
        <f t="shared" si="25"/>
        <v>12957830.140000582</v>
      </c>
      <c r="CK113" s="135">
        <f>求节点($E$5:$E$39,F$5:F$39,BE113)*AB113</f>
        <v>175000</v>
      </c>
      <c r="CL113" s="135">
        <f>求节点($E$5:$E$39,G$5:G$39,BF113)*AC113</f>
        <v>1120000</v>
      </c>
      <c r="CM113" s="135">
        <f>求节点($E$5:$E$39,H$5:H$39,BG113)*AD113</f>
        <v>6720000</v>
      </c>
      <c r="CN113" s="135">
        <f>求节点($E$5:$E$39,I$5:I$39,BH113)*AE113</f>
        <v>5988408.8699083813</v>
      </c>
      <c r="CO113" s="135">
        <f t="shared" si="26"/>
        <v>14003408.869908381</v>
      </c>
      <c r="CQ113" s="135">
        <f>求节点($E$5:$E$39,F$5:F$39,BK113)*AG113</f>
        <v>175000</v>
      </c>
      <c r="CR113" s="135">
        <f>求节点($E$5:$E$39,G$5:G$39,BL113)*AH113</f>
        <v>1120000</v>
      </c>
      <c r="CS113" s="135">
        <f>求节点($E$5:$E$39,H$5:H$39,BM113)*AI113</f>
        <v>6720000</v>
      </c>
      <c r="CT113" s="135">
        <f>求节点($E$5:$E$39,I$5:I$39,BN113)*AJ113</f>
        <v>6477474.6339779962</v>
      </c>
      <c r="CU113" s="135">
        <f t="shared" si="27"/>
        <v>14492474.633977996</v>
      </c>
      <c r="CW113" s="135">
        <f>求节点($E$5:$E$39,F$5:F$39,BQ113)*AL113</f>
        <v>175000</v>
      </c>
      <c r="CX113" s="135">
        <f>求节点($E$5:$E$39,G$5:G$39,BR113)*AM113</f>
        <v>1120000</v>
      </c>
      <c r="CY113" s="135">
        <f>求节点($E$5:$E$39,H$5:H$39,BS113)*AN113</f>
        <v>6720000</v>
      </c>
      <c r="CZ113" s="135">
        <f>求节点($E$5:$E$39,I$5:I$39,BT113)*AO113</f>
        <v>7000000</v>
      </c>
      <c r="DA113" s="135">
        <f t="shared" si="28"/>
        <v>15015000</v>
      </c>
      <c r="DC113" s="135">
        <f>求节点($E$5:$E$39,F$5:F$39,BW113)*AQ113</f>
        <v>175000</v>
      </c>
      <c r="DD113" s="135">
        <f>求节点($E$5:$E$39,G$5:G$39,BX113)*AR113</f>
        <v>1120000</v>
      </c>
      <c r="DE113" s="135">
        <f>求节点($E$5:$E$39,H$5:H$39,BY113)*AS113</f>
        <v>6720000</v>
      </c>
      <c r="DF113" s="135">
        <f>求节点($E$5:$E$39,I$5:I$39,BZ113)*AT113</f>
        <v>7000000</v>
      </c>
      <c r="DG113" s="135">
        <f t="shared" si="29"/>
        <v>15015000</v>
      </c>
    </row>
    <row r="114" spans="12:111" s="135" customFormat="1" x14ac:dyDescent="0.15">
      <c r="L114" s="135">
        <v>110</v>
      </c>
      <c r="M114" s="135">
        <f t="shared" si="20"/>
        <v>13031707.312649991</v>
      </c>
      <c r="N114" s="135">
        <f t="shared" si="21"/>
        <v>14044765.892042056</v>
      </c>
      <c r="O114" s="135">
        <f t="shared" si="22"/>
        <v>14538628.656382956</v>
      </c>
      <c r="P114" s="135">
        <f t="shared" si="23"/>
        <v>15015000</v>
      </c>
      <c r="Q114" s="135">
        <f t="shared" si="24"/>
        <v>15015000</v>
      </c>
      <c r="T114" s="97"/>
      <c r="V114" s="135">
        <v>110</v>
      </c>
      <c r="W114" s="135">
        <f>求节点(基础状态预期!$C$17:$C$55,基础状态预期!E$17:E$55,战法实力!$V114)</f>
        <v>5</v>
      </c>
      <c r="X114" s="135">
        <f>求节点(基础状态预期!$C$17:$C$55,基础状态预期!F$17:F$55,战法实力!$V114)</f>
        <v>16</v>
      </c>
      <c r="Y114" s="135">
        <f>求节点(基础状态预期!$C$17:$C$55,基础状态预期!G$17:G$55,战法实力!$V114)</f>
        <v>24</v>
      </c>
      <c r="Z114" s="135">
        <f>求节点(基础状态预期!$C$17:$C$55,基础状态预期!H$17:H$55,战法实力!$V114)</f>
        <v>8</v>
      </c>
      <c r="AB114" s="135">
        <f>求节点(基础状态预期!$C$62:$C$100,基础状态预期!E$62:E$100,战法实力!$V114)</f>
        <v>5</v>
      </c>
      <c r="AC114" s="135">
        <f>求节点(基础状态预期!$C$62:$C$100,基础状态预期!F$62:F$100,战法实力!$V114)</f>
        <v>16</v>
      </c>
      <c r="AD114" s="135">
        <f>求节点(基础状态预期!$C$62:$C$100,基础状态预期!G$62:G$100,战法实力!$V114)</f>
        <v>24</v>
      </c>
      <c r="AE114" s="135">
        <f>求节点(基础状态预期!$C$62:$C$100,基础状态预期!H$62:H$100,战法实力!$V114)</f>
        <v>8</v>
      </c>
      <c r="AG114" s="135">
        <f>求节点(基础状态预期!$C$107:$C$145,基础状态预期!E$107:E$145,战法实力!$V114)</f>
        <v>5</v>
      </c>
      <c r="AH114" s="135">
        <f>求节点(基础状态预期!$C$107:$C$145,基础状态预期!F$107:F$145,战法实力!$V114)</f>
        <v>16</v>
      </c>
      <c r="AI114" s="135">
        <f>求节点(基础状态预期!$C$107:$C$145,基础状态预期!G$107:G$145,战法实力!$V114)</f>
        <v>24</v>
      </c>
      <c r="AJ114" s="135">
        <f>求节点(基础状态预期!$C$107:$C$145,基础状态预期!H$107:H$145,战法实力!$V114)</f>
        <v>8</v>
      </c>
      <c r="AL114" s="135">
        <f>求节点(基础状态预期!$C$152:$C$190,基础状态预期!E$152:E$190,战法实力!$V114)</f>
        <v>5</v>
      </c>
      <c r="AM114" s="135">
        <f>求节点(基础状态预期!$C$152:$C$190,基础状态预期!F$152:F$190,战法实力!$V114)</f>
        <v>16</v>
      </c>
      <c r="AN114" s="135">
        <f>求节点(基础状态预期!$C$152:$C$190,基础状态预期!G$152:G$190,战法实力!$V114)</f>
        <v>24</v>
      </c>
      <c r="AO114" s="135">
        <f>求节点(基础状态预期!$C$152:$C$190,基础状态预期!H$152:H$190,战法实力!$V114)</f>
        <v>8</v>
      </c>
      <c r="AQ114" s="135">
        <f>求节点(基础状态预期!$C$197:$C$235,基础状态预期!E$197:E$235,战法实力!$V114)</f>
        <v>5</v>
      </c>
      <c r="AR114" s="135">
        <f>求节点(基础状态预期!$C$197:$C$235,基础状态预期!F$197:F$235,战法实力!$V114)</f>
        <v>16</v>
      </c>
      <c r="AS114" s="135">
        <f>求节点(基础状态预期!$C$197:$C$235,基础状态预期!G$197:G$235,战法实力!$V114)</f>
        <v>24</v>
      </c>
      <c r="AT114" s="135">
        <f>求节点(基础状态预期!$C$197:$C$235,基础状态预期!H$197:H$235,战法实力!$V114)</f>
        <v>8</v>
      </c>
      <c r="AV114" s="97"/>
      <c r="AX114" s="135">
        <v>110</v>
      </c>
      <c r="AY114" s="135">
        <f>求节点(基础状态预期!$C$17:$C$55,基础状态预期!M$17:M$55,战法实力!$V114)</f>
        <v>35</v>
      </c>
      <c r="AZ114" s="135">
        <f>求节点(基础状态预期!$C$17:$C$55,基础状态预期!N$17:N$55,战法实力!$V114)</f>
        <v>35</v>
      </c>
      <c r="BA114" s="135">
        <f>求节点(基础状态预期!$C$17:$C$55,基础状态预期!O$17:O$55,战法实力!$V114)</f>
        <v>32.749347128131738</v>
      </c>
      <c r="BB114" s="135">
        <f>求节点(基础状态预期!$C$17:$C$55,基础状态预期!P$17:P$55,战法实力!$V114)</f>
        <v>27.244163320243491</v>
      </c>
      <c r="BD114" s="135">
        <v>110</v>
      </c>
      <c r="BE114" s="135">
        <f>求节点(基础状态预期!$C$62:$C$100,基础状态预期!M$62:M$100,战法实力!$V114)</f>
        <v>35</v>
      </c>
      <c r="BF114" s="135">
        <f>求节点(基础状态预期!$C$62:$C$100,基础状态预期!N$62:N$100,战法实力!$V114)</f>
        <v>35</v>
      </c>
      <c r="BG114" s="135">
        <f>求节点(基础状态预期!$C$62:$C$100,基础状态预期!O$62:O$100,战法实力!$V114)</f>
        <v>35</v>
      </c>
      <c r="BH114" s="135">
        <f>求节点(基础状态预期!$C$62:$C$100,基础状态预期!P$62:P$100,战法实力!$V114)</f>
        <v>30.14882946021028</v>
      </c>
      <c r="BJ114" s="135">
        <v>110</v>
      </c>
      <c r="BK114" s="135">
        <f>求节点(基础状态预期!$C$107:$C$145,基础状态预期!M$107:M$145,战法实力!$V114)</f>
        <v>35</v>
      </c>
      <c r="BL114" s="135">
        <f>求节点(基础状态预期!$C$107:$C$145,基础状态预期!N$107:N$145,战法实力!$V114)</f>
        <v>35</v>
      </c>
      <c r="BM114" s="135">
        <f>求节点(基础状态预期!$C$107:$C$145,基础状态预期!O$107:O$145,战法实力!$V114)</f>
        <v>35</v>
      </c>
      <c r="BN114" s="135">
        <f>求节点(基础状态预期!$C$107:$C$145,基础状态预期!P$107:P$145,战法实力!$V114)</f>
        <v>32.618143281914783</v>
      </c>
      <c r="BP114" s="135">
        <v>110</v>
      </c>
      <c r="BQ114" s="135">
        <f>求节点(基础状态预期!$C$152:$C$190,基础状态预期!M$152:M$190,战法实力!$V114)</f>
        <v>35</v>
      </c>
      <c r="BR114" s="135">
        <f>求节点(基础状态预期!$C$152:$C$190,基础状态预期!N$152:N$190,战法实力!$V114)</f>
        <v>35</v>
      </c>
      <c r="BS114" s="135">
        <f>求节点(基础状态预期!$C$152:$C$190,基础状态预期!O$152:O$190,战法实力!$V114)</f>
        <v>35</v>
      </c>
      <c r="BT114" s="135">
        <f>求节点(基础状态预期!$C$152:$C$190,基础状态预期!P$152:P$190,战法实力!$V114)</f>
        <v>35</v>
      </c>
      <c r="BV114" s="135">
        <v>110</v>
      </c>
      <c r="BW114" s="135">
        <f>求节点(基础状态预期!$C$197:$C$235,基础状态预期!M$197:M$235,战法实力!$V114)</f>
        <v>35</v>
      </c>
      <c r="BX114" s="135">
        <f>求节点(基础状态预期!$C$197:$C$235,基础状态预期!N$197:N$235,战法实力!$V114)</f>
        <v>35</v>
      </c>
      <c r="BY114" s="135">
        <f>求节点(基础状态预期!$C$197:$C$235,基础状态预期!O$197:O$235,战法实力!$V114)</f>
        <v>35</v>
      </c>
      <c r="BZ114" s="135">
        <f>求节点(基础状态预期!$C$197:$C$235,基础状态预期!P$197:P$235,战法实力!$V114)</f>
        <v>35</v>
      </c>
      <c r="CB114" s="97"/>
      <c r="CD114" s="135">
        <v>110</v>
      </c>
      <c r="CE114" s="135">
        <f>求节点($E$5:$E$39,F$5:F$39,AY114)*W114</f>
        <v>175000</v>
      </c>
      <c r="CF114" s="135">
        <f>求节点($E$5:$E$39,G$5:G$39,AZ114)*X114</f>
        <v>1120000</v>
      </c>
      <c r="CG114" s="135">
        <f>求节点($E$5:$E$39,H$5:H$39,BA114)*Y114</f>
        <v>6287874.6486012936</v>
      </c>
      <c r="CH114" s="135">
        <f>求节点($E$5:$E$39,I$5:I$39,BB114)*Z114</f>
        <v>5448832.6640486978</v>
      </c>
      <c r="CI114" s="135">
        <f t="shared" si="25"/>
        <v>13031707.312649991</v>
      </c>
      <c r="CK114" s="135">
        <f>求节点($E$5:$E$39,F$5:F$39,BE114)*AB114</f>
        <v>175000</v>
      </c>
      <c r="CL114" s="135">
        <f>求节点($E$5:$E$39,G$5:G$39,BF114)*AC114</f>
        <v>1120000</v>
      </c>
      <c r="CM114" s="135">
        <f>求节点($E$5:$E$39,H$5:H$39,BG114)*AD114</f>
        <v>6720000</v>
      </c>
      <c r="CN114" s="135">
        <f>求节点($E$5:$E$39,I$5:I$39,BH114)*AE114</f>
        <v>6029765.8920420557</v>
      </c>
      <c r="CO114" s="135">
        <f t="shared" si="26"/>
        <v>14044765.892042056</v>
      </c>
      <c r="CQ114" s="135">
        <f>求节点($E$5:$E$39,F$5:F$39,BK114)*AG114</f>
        <v>175000</v>
      </c>
      <c r="CR114" s="135">
        <f>求节点($E$5:$E$39,G$5:G$39,BL114)*AH114</f>
        <v>1120000</v>
      </c>
      <c r="CS114" s="135">
        <f>求节点($E$5:$E$39,H$5:H$39,BM114)*AI114</f>
        <v>6720000</v>
      </c>
      <c r="CT114" s="135">
        <f>求节点($E$5:$E$39,I$5:I$39,BN114)*AJ114</f>
        <v>6523628.6563829565</v>
      </c>
      <c r="CU114" s="135">
        <f t="shared" si="27"/>
        <v>14538628.656382956</v>
      </c>
      <c r="CW114" s="135">
        <f>求节点($E$5:$E$39,F$5:F$39,BQ114)*AL114</f>
        <v>175000</v>
      </c>
      <c r="CX114" s="135">
        <f>求节点($E$5:$E$39,G$5:G$39,BR114)*AM114</f>
        <v>1120000</v>
      </c>
      <c r="CY114" s="135">
        <f>求节点($E$5:$E$39,H$5:H$39,BS114)*AN114</f>
        <v>6720000</v>
      </c>
      <c r="CZ114" s="135">
        <f>求节点($E$5:$E$39,I$5:I$39,BT114)*AO114</f>
        <v>7000000</v>
      </c>
      <c r="DA114" s="135">
        <f t="shared" si="28"/>
        <v>15015000</v>
      </c>
      <c r="DC114" s="135">
        <f>求节点($E$5:$E$39,F$5:F$39,BW114)*AQ114</f>
        <v>175000</v>
      </c>
      <c r="DD114" s="135">
        <f>求节点($E$5:$E$39,G$5:G$39,BX114)*AR114</f>
        <v>1120000</v>
      </c>
      <c r="DE114" s="135">
        <f>求节点($E$5:$E$39,H$5:H$39,BY114)*AS114</f>
        <v>6720000</v>
      </c>
      <c r="DF114" s="135">
        <f>求节点($E$5:$E$39,I$5:I$39,BZ114)*AT114</f>
        <v>7000000</v>
      </c>
      <c r="DG114" s="135">
        <f t="shared" si="29"/>
        <v>15015000</v>
      </c>
    </row>
    <row r="115" spans="12:111" s="135" customFormat="1" x14ac:dyDescent="0.15">
      <c r="L115" s="135">
        <v>111</v>
      </c>
      <c r="M115" s="135">
        <f t="shared" si="20"/>
        <v>13105584.485299405</v>
      </c>
      <c r="N115" s="135">
        <f t="shared" si="21"/>
        <v>14086122.91417573</v>
      </c>
      <c r="O115" s="135">
        <f t="shared" si="22"/>
        <v>14584782.678787917</v>
      </c>
      <c r="P115" s="135">
        <f t="shared" si="23"/>
        <v>15015000</v>
      </c>
      <c r="Q115" s="135">
        <f t="shared" si="24"/>
        <v>15015000</v>
      </c>
      <c r="T115" s="97"/>
      <c r="V115" s="135">
        <v>111</v>
      </c>
      <c r="W115" s="135">
        <f>求节点(基础状态预期!$C$17:$C$55,基础状态预期!E$17:E$55,战法实力!$V115)</f>
        <v>5</v>
      </c>
      <c r="X115" s="135">
        <f>求节点(基础状态预期!$C$17:$C$55,基础状态预期!F$17:F$55,战法实力!$V115)</f>
        <v>16</v>
      </c>
      <c r="Y115" s="135">
        <f>求节点(基础状态预期!$C$17:$C$55,基础状态预期!G$17:G$55,战法实力!$V115)</f>
        <v>24</v>
      </c>
      <c r="Z115" s="135">
        <f>求节点(基础状态预期!$C$17:$C$55,基础状态预期!H$17:H$55,战法实力!$V115)</f>
        <v>8</v>
      </c>
      <c r="AB115" s="135">
        <f>求节点(基础状态预期!$C$62:$C$100,基础状态预期!E$62:E$100,战法实力!$V115)</f>
        <v>5</v>
      </c>
      <c r="AC115" s="135">
        <f>求节点(基础状态预期!$C$62:$C$100,基础状态预期!F$62:F$100,战法实力!$V115)</f>
        <v>16</v>
      </c>
      <c r="AD115" s="135">
        <f>求节点(基础状态预期!$C$62:$C$100,基础状态预期!G$62:G$100,战法实力!$V115)</f>
        <v>24</v>
      </c>
      <c r="AE115" s="135">
        <f>求节点(基础状态预期!$C$62:$C$100,基础状态预期!H$62:H$100,战法实力!$V115)</f>
        <v>8</v>
      </c>
      <c r="AG115" s="135">
        <f>求节点(基础状态预期!$C$107:$C$145,基础状态预期!E$107:E$145,战法实力!$V115)</f>
        <v>5</v>
      </c>
      <c r="AH115" s="135">
        <f>求节点(基础状态预期!$C$107:$C$145,基础状态预期!F$107:F$145,战法实力!$V115)</f>
        <v>16</v>
      </c>
      <c r="AI115" s="135">
        <f>求节点(基础状态预期!$C$107:$C$145,基础状态预期!G$107:G$145,战法实力!$V115)</f>
        <v>24</v>
      </c>
      <c r="AJ115" s="135">
        <f>求节点(基础状态预期!$C$107:$C$145,基础状态预期!H$107:H$145,战法实力!$V115)</f>
        <v>8</v>
      </c>
      <c r="AL115" s="135">
        <f>求节点(基础状态预期!$C$152:$C$190,基础状态预期!E$152:E$190,战法实力!$V115)</f>
        <v>5</v>
      </c>
      <c r="AM115" s="135">
        <f>求节点(基础状态预期!$C$152:$C$190,基础状态预期!F$152:F$190,战法实力!$V115)</f>
        <v>16</v>
      </c>
      <c r="AN115" s="135">
        <f>求节点(基础状态预期!$C$152:$C$190,基础状态预期!G$152:G$190,战法实力!$V115)</f>
        <v>24</v>
      </c>
      <c r="AO115" s="135">
        <f>求节点(基础状态预期!$C$152:$C$190,基础状态预期!H$152:H$190,战法实力!$V115)</f>
        <v>8</v>
      </c>
      <c r="AQ115" s="135">
        <f>求节点(基础状态预期!$C$197:$C$235,基础状态预期!E$197:E$235,战法实力!$V115)</f>
        <v>5</v>
      </c>
      <c r="AR115" s="135">
        <f>求节点(基础状态预期!$C$197:$C$235,基础状态预期!F$197:F$235,战法实力!$V115)</f>
        <v>16</v>
      </c>
      <c r="AS115" s="135">
        <f>求节点(基础状态预期!$C$197:$C$235,基础状态预期!G$197:G$235,战法实力!$V115)</f>
        <v>24</v>
      </c>
      <c r="AT115" s="135">
        <f>求节点(基础状态预期!$C$197:$C$235,基础状态预期!H$197:H$235,战法实力!$V115)</f>
        <v>8</v>
      </c>
      <c r="AV115" s="97"/>
      <c r="AX115" s="135">
        <v>111</v>
      </c>
      <c r="AY115" s="135">
        <f>求节点(基础状态预期!$C$17:$C$55,基础状态预期!M$17:M$55,战法实力!$V115)</f>
        <v>35</v>
      </c>
      <c r="AZ115" s="135">
        <f>求节点(基础状态预期!$C$17:$C$55,基础状态预期!N$17:N$55,战法实力!$V115)</f>
        <v>35</v>
      </c>
      <c r="BA115" s="135">
        <f>求节点(基础状态预期!$C$17:$C$55,基础状态预期!O$17:O$55,战法实力!$V115)</f>
        <v>32.925006166360639</v>
      </c>
      <c r="BB115" s="135">
        <f>求节点(基础状态预期!$C$17:$C$55,基础状态预期!P$17:P$55,战法实力!$V115)</f>
        <v>27.444916506790801</v>
      </c>
      <c r="BD115" s="135">
        <v>111</v>
      </c>
      <c r="BE115" s="135">
        <f>求节点(基础状态预期!$C$62:$C$100,基础状态预期!M$62:M$100,战法实力!$V115)</f>
        <v>35</v>
      </c>
      <c r="BF115" s="135">
        <f>求节点(基础状态预期!$C$62:$C$100,基础状态预期!N$62:N$100,战法实力!$V115)</f>
        <v>35</v>
      </c>
      <c r="BG115" s="135">
        <f>求节点(基础状态预期!$C$62:$C$100,基础状态预期!O$62:O$100,战法实力!$V115)</f>
        <v>35</v>
      </c>
      <c r="BH115" s="135">
        <f>求节点(基础状态预期!$C$62:$C$100,基础状态预期!P$62:P$100,战法实力!$V115)</f>
        <v>30.355614570878654</v>
      </c>
      <c r="BJ115" s="135">
        <v>111</v>
      </c>
      <c r="BK115" s="135">
        <f>求节点(基础状态预期!$C$107:$C$145,基础状态预期!M$107:M$145,战法实力!$V115)</f>
        <v>35</v>
      </c>
      <c r="BL115" s="135">
        <f>求节点(基础状态预期!$C$107:$C$145,基础状态预期!N$107:N$145,战法实力!$V115)</f>
        <v>35</v>
      </c>
      <c r="BM115" s="135">
        <f>求节点(基础状态预期!$C$107:$C$145,基础状态预期!O$107:O$145,战法实力!$V115)</f>
        <v>35</v>
      </c>
      <c r="BN115" s="135">
        <f>求节点(基础状态预期!$C$107:$C$145,基础状态预期!P$107:P$145,战法实力!$V115)</f>
        <v>32.84891339393959</v>
      </c>
      <c r="BP115" s="135">
        <v>111</v>
      </c>
      <c r="BQ115" s="135">
        <f>求节点(基础状态预期!$C$152:$C$190,基础状态预期!M$152:M$190,战法实力!$V115)</f>
        <v>35</v>
      </c>
      <c r="BR115" s="135">
        <f>求节点(基础状态预期!$C$152:$C$190,基础状态预期!N$152:N$190,战法实力!$V115)</f>
        <v>35</v>
      </c>
      <c r="BS115" s="135">
        <f>求节点(基础状态预期!$C$152:$C$190,基础状态预期!O$152:O$190,战法实力!$V115)</f>
        <v>35</v>
      </c>
      <c r="BT115" s="135">
        <f>求节点(基础状态预期!$C$152:$C$190,基础状态预期!P$152:P$190,战法实力!$V115)</f>
        <v>35</v>
      </c>
      <c r="BV115" s="135">
        <v>111</v>
      </c>
      <c r="BW115" s="135">
        <f>求节点(基础状态预期!$C$197:$C$235,基础状态预期!M$197:M$235,战法实力!$V115)</f>
        <v>35</v>
      </c>
      <c r="BX115" s="135">
        <f>求节点(基础状态预期!$C$197:$C$235,基础状态预期!N$197:N$235,战法实力!$V115)</f>
        <v>35</v>
      </c>
      <c r="BY115" s="135">
        <f>求节点(基础状态预期!$C$197:$C$235,基础状态预期!O$197:O$235,战法实力!$V115)</f>
        <v>35</v>
      </c>
      <c r="BZ115" s="135">
        <f>求节点(基础状态预期!$C$197:$C$235,基础状态预期!P$197:P$235,战法实力!$V115)</f>
        <v>35</v>
      </c>
      <c r="CB115" s="97"/>
      <c r="CD115" s="135">
        <v>111</v>
      </c>
      <c r="CE115" s="135">
        <f>求节点($E$5:$E$39,F$5:F$39,AY115)*W115</f>
        <v>175000</v>
      </c>
      <c r="CF115" s="135">
        <f>求节点($E$5:$E$39,G$5:G$39,AZ115)*X115</f>
        <v>1120000</v>
      </c>
      <c r="CG115" s="135">
        <f>求节点($E$5:$E$39,H$5:H$39,BA115)*Y115</f>
        <v>6321601.1839412432</v>
      </c>
      <c r="CH115" s="135">
        <f>求节点($E$5:$E$39,I$5:I$39,BB115)*Z115</f>
        <v>5488983.3013581606</v>
      </c>
      <c r="CI115" s="135">
        <f t="shared" si="25"/>
        <v>13105584.485299405</v>
      </c>
      <c r="CK115" s="135">
        <f>求节点($E$5:$E$39,F$5:F$39,BE115)*AB115</f>
        <v>175000</v>
      </c>
      <c r="CL115" s="135">
        <f>求节点($E$5:$E$39,G$5:G$39,BF115)*AC115</f>
        <v>1120000</v>
      </c>
      <c r="CM115" s="135">
        <f>求节点($E$5:$E$39,H$5:H$39,BG115)*AD115</f>
        <v>6720000</v>
      </c>
      <c r="CN115" s="135">
        <f>求节点($E$5:$E$39,I$5:I$39,BH115)*AE115</f>
        <v>6071122.9141757311</v>
      </c>
      <c r="CO115" s="135">
        <f t="shared" si="26"/>
        <v>14086122.91417573</v>
      </c>
      <c r="CQ115" s="135">
        <f>求节点($E$5:$E$39,F$5:F$39,BK115)*AG115</f>
        <v>175000</v>
      </c>
      <c r="CR115" s="135">
        <f>求节点($E$5:$E$39,G$5:G$39,BL115)*AH115</f>
        <v>1120000</v>
      </c>
      <c r="CS115" s="135">
        <f>求节点($E$5:$E$39,H$5:H$39,BM115)*AI115</f>
        <v>6720000</v>
      </c>
      <c r="CT115" s="135">
        <f>求节点($E$5:$E$39,I$5:I$39,BN115)*AJ115</f>
        <v>6569782.6787879178</v>
      </c>
      <c r="CU115" s="135">
        <f t="shared" si="27"/>
        <v>14584782.678787917</v>
      </c>
      <c r="CW115" s="135">
        <f>求节点($E$5:$E$39,F$5:F$39,BQ115)*AL115</f>
        <v>175000</v>
      </c>
      <c r="CX115" s="135">
        <f>求节点($E$5:$E$39,G$5:G$39,BR115)*AM115</f>
        <v>1120000</v>
      </c>
      <c r="CY115" s="135">
        <f>求节点($E$5:$E$39,H$5:H$39,BS115)*AN115</f>
        <v>6720000</v>
      </c>
      <c r="CZ115" s="135">
        <f>求节点($E$5:$E$39,I$5:I$39,BT115)*AO115</f>
        <v>7000000</v>
      </c>
      <c r="DA115" s="135">
        <f t="shared" si="28"/>
        <v>15015000</v>
      </c>
      <c r="DC115" s="135">
        <f>求节点($E$5:$E$39,F$5:F$39,BW115)*AQ115</f>
        <v>175000</v>
      </c>
      <c r="DD115" s="135">
        <f>求节点($E$5:$E$39,G$5:G$39,BX115)*AR115</f>
        <v>1120000</v>
      </c>
      <c r="DE115" s="135">
        <f>求节点($E$5:$E$39,H$5:H$39,BY115)*AS115</f>
        <v>6720000</v>
      </c>
      <c r="DF115" s="135">
        <f>求节点($E$5:$E$39,I$5:I$39,BZ115)*AT115</f>
        <v>7000000</v>
      </c>
      <c r="DG115" s="135">
        <f t="shared" si="29"/>
        <v>15015000</v>
      </c>
    </row>
    <row r="116" spans="12:111" s="135" customFormat="1" x14ac:dyDescent="0.15">
      <c r="L116" s="135">
        <v>112</v>
      </c>
      <c r="M116" s="135">
        <f t="shared" si="20"/>
        <v>13179461.657948812</v>
      </c>
      <c r="N116" s="135">
        <f t="shared" si="21"/>
        <v>14116836.818196431</v>
      </c>
      <c r="O116" s="135">
        <f t="shared" si="22"/>
        <v>14630936.701192878</v>
      </c>
      <c r="P116" s="135">
        <f t="shared" si="23"/>
        <v>15015000</v>
      </c>
      <c r="Q116" s="135">
        <f t="shared" si="24"/>
        <v>15015000</v>
      </c>
      <c r="T116" s="97"/>
      <c r="V116" s="135">
        <v>112</v>
      </c>
      <c r="W116" s="135">
        <f>求节点(基础状态预期!$C$17:$C$55,基础状态预期!E$17:E$55,战法实力!$V116)</f>
        <v>5</v>
      </c>
      <c r="X116" s="135">
        <f>求节点(基础状态预期!$C$17:$C$55,基础状态预期!F$17:F$55,战法实力!$V116)</f>
        <v>16</v>
      </c>
      <c r="Y116" s="135">
        <f>求节点(基础状态预期!$C$17:$C$55,基础状态预期!G$17:G$55,战法实力!$V116)</f>
        <v>24</v>
      </c>
      <c r="Z116" s="135">
        <f>求节点(基础状态预期!$C$17:$C$55,基础状态预期!H$17:H$55,战法实力!$V116)</f>
        <v>8</v>
      </c>
      <c r="AB116" s="135">
        <f>求节点(基础状态预期!$C$62:$C$100,基础状态预期!E$62:E$100,战法实力!$V116)</f>
        <v>5</v>
      </c>
      <c r="AC116" s="135">
        <f>求节点(基础状态预期!$C$62:$C$100,基础状态预期!F$62:F$100,战法实力!$V116)</f>
        <v>16</v>
      </c>
      <c r="AD116" s="135">
        <f>求节点(基础状态预期!$C$62:$C$100,基础状态预期!G$62:G$100,战法实力!$V116)</f>
        <v>24</v>
      </c>
      <c r="AE116" s="135">
        <f>求节点(基础状态预期!$C$62:$C$100,基础状态预期!H$62:H$100,战法实力!$V116)</f>
        <v>8</v>
      </c>
      <c r="AG116" s="135">
        <f>求节点(基础状态预期!$C$107:$C$145,基础状态预期!E$107:E$145,战法实力!$V116)</f>
        <v>5</v>
      </c>
      <c r="AH116" s="135">
        <f>求节点(基础状态预期!$C$107:$C$145,基础状态预期!F$107:F$145,战法实力!$V116)</f>
        <v>16</v>
      </c>
      <c r="AI116" s="135">
        <f>求节点(基础状态预期!$C$107:$C$145,基础状态预期!G$107:G$145,战法实力!$V116)</f>
        <v>24</v>
      </c>
      <c r="AJ116" s="135">
        <f>求节点(基础状态预期!$C$107:$C$145,基础状态预期!H$107:H$145,战法实力!$V116)</f>
        <v>8</v>
      </c>
      <c r="AL116" s="135">
        <f>求节点(基础状态预期!$C$152:$C$190,基础状态预期!E$152:E$190,战法实力!$V116)</f>
        <v>5</v>
      </c>
      <c r="AM116" s="135">
        <f>求节点(基础状态预期!$C$152:$C$190,基础状态预期!F$152:F$190,战法实力!$V116)</f>
        <v>16</v>
      </c>
      <c r="AN116" s="135">
        <f>求节点(基础状态预期!$C$152:$C$190,基础状态预期!G$152:G$190,战法实力!$V116)</f>
        <v>24</v>
      </c>
      <c r="AO116" s="135">
        <f>求节点(基础状态预期!$C$152:$C$190,基础状态预期!H$152:H$190,战法实力!$V116)</f>
        <v>8</v>
      </c>
      <c r="AQ116" s="135">
        <f>求节点(基础状态预期!$C$197:$C$235,基础状态预期!E$197:E$235,战法实力!$V116)</f>
        <v>5</v>
      </c>
      <c r="AR116" s="135">
        <f>求节点(基础状态预期!$C$197:$C$235,基础状态预期!F$197:F$235,战法实力!$V116)</f>
        <v>16</v>
      </c>
      <c r="AS116" s="135">
        <f>求节点(基础状态预期!$C$197:$C$235,基础状态预期!G$197:G$235,战法实力!$V116)</f>
        <v>24</v>
      </c>
      <c r="AT116" s="135">
        <f>求节点(基础状态预期!$C$197:$C$235,基础状态预期!H$197:H$235,战法实力!$V116)</f>
        <v>8</v>
      </c>
      <c r="AV116" s="97"/>
      <c r="AX116" s="135">
        <v>112</v>
      </c>
      <c r="AY116" s="135">
        <f>求节点(基础状态预期!$C$17:$C$55,基础状态预期!M$17:M$55,战法实力!$V116)</f>
        <v>35</v>
      </c>
      <c r="AZ116" s="135">
        <f>求节点(基础状态预期!$C$17:$C$55,基础状态预期!N$17:N$55,战法实力!$V116)</f>
        <v>35</v>
      </c>
      <c r="BA116" s="135">
        <f>求节点(基础状态预期!$C$17:$C$55,基础状态预期!O$17:O$55,战法实力!$V116)</f>
        <v>33.100665204589532</v>
      </c>
      <c r="BB116" s="135">
        <f>求节点(基础状态预期!$C$17:$C$55,基础状态预期!P$17:P$55,战法实力!$V116)</f>
        <v>27.64566969333811</v>
      </c>
      <c r="BD116" s="135">
        <v>112</v>
      </c>
      <c r="BE116" s="135">
        <f>求节点(基础状态预期!$C$62:$C$100,基础状态预期!M$62:M$100,战法实力!$V116)</f>
        <v>35</v>
      </c>
      <c r="BF116" s="135">
        <f>求节点(基础状态预期!$C$62:$C$100,基础状态预期!N$62:N$100,战法实力!$V116)</f>
        <v>35</v>
      </c>
      <c r="BG116" s="135">
        <f>求节点(基础状态预期!$C$62:$C$100,基础状态预期!O$62:O$100,战法实力!$V116)</f>
        <v>35</v>
      </c>
      <c r="BH116" s="135">
        <f>求节点(基础状态预期!$C$62:$C$100,基础状态预期!P$62:P$100,战法实力!$V116)</f>
        <v>30.509184090982153</v>
      </c>
      <c r="BJ116" s="135">
        <v>112</v>
      </c>
      <c r="BK116" s="135">
        <f>求节点(基础状态预期!$C$107:$C$145,基础状态预期!M$107:M$145,战法实力!$V116)</f>
        <v>35</v>
      </c>
      <c r="BL116" s="135">
        <f>求节点(基础状态预期!$C$107:$C$145,基础状态预期!N$107:N$145,战法实力!$V116)</f>
        <v>35</v>
      </c>
      <c r="BM116" s="135">
        <f>求节点(基础状态预期!$C$107:$C$145,基础状态预期!O$107:O$145,战法实力!$V116)</f>
        <v>35</v>
      </c>
      <c r="BN116" s="135">
        <f>求节点(基础状态预期!$C$107:$C$145,基础状态预期!P$107:P$145,战法实力!$V116)</f>
        <v>33.079683505964397</v>
      </c>
      <c r="BP116" s="135">
        <v>112</v>
      </c>
      <c r="BQ116" s="135">
        <f>求节点(基础状态预期!$C$152:$C$190,基础状态预期!M$152:M$190,战法实力!$V116)</f>
        <v>35</v>
      </c>
      <c r="BR116" s="135">
        <f>求节点(基础状态预期!$C$152:$C$190,基础状态预期!N$152:N$190,战法实力!$V116)</f>
        <v>35</v>
      </c>
      <c r="BS116" s="135">
        <f>求节点(基础状态预期!$C$152:$C$190,基础状态预期!O$152:O$190,战法实力!$V116)</f>
        <v>35</v>
      </c>
      <c r="BT116" s="135">
        <f>求节点(基础状态预期!$C$152:$C$190,基础状态预期!P$152:P$190,战法实力!$V116)</f>
        <v>35</v>
      </c>
      <c r="BV116" s="135">
        <v>112</v>
      </c>
      <c r="BW116" s="135">
        <f>求节点(基础状态预期!$C$197:$C$235,基础状态预期!M$197:M$235,战法实力!$V116)</f>
        <v>35</v>
      </c>
      <c r="BX116" s="135">
        <f>求节点(基础状态预期!$C$197:$C$235,基础状态预期!N$197:N$235,战法实力!$V116)</f>
        <v>35</v>
      </c>
      <c r="BY116" s="135">
        <f>求节点(基础状态预期!$C$197:$C$235,基础状态预期!O$197:O$235,战法实力!$V116)</f>
        <v>35</v>
      </c>
      <c r="BZ116" s="135">
        <f>求节点(基础状态预期!$C$197:$C$235,基础状态预期!P$197:P$235,战法实力!$V116)</f>
        <v>35</v>
      </c>
      <c r="CB116" s="97"/>
      <c r="CD116" s="135">
        <v>112</v>
      </c>
      <c r="CE116" s="135">
        <f>求节点($E$5:$E$39,F$5:F$39,AY116)*W116</f>
        <v>175000</v>
      </c>
      <c r="CF116" s="135">
        <f>求节点($E$5:$E$39,G$5:G$39,AZ116)*X116</f>
        <v>1120000</v>
      </c>
      <c r="CG116" s="135">
        <f>求节点($E$5:$E$39,H$5:H$39,BA116)*Y116</f>
        <v>6355327.7192811901</v>
      </c>
      <c r="CH116" s="135">
        <f>求节点($E$5:$E$39,I$5:I$39,BB116)*Z116</f>
        <v>5529133.9386676224</v>
      </c>
      <c r="CI116" s="135">
        <f t="shared" si="25"/>
        <v>13179461.657948812</v>
      </c>
      <c r="CK116" s="135">
        <f>求节点($E$5:$E$39,F$5:F$39,BE116)*AB116</f>
        <v>175000</v>
      </c>
      <c r="CL116" s="135">
        <f>求节点($E$5:$E$39,G$5:G$39,BF116)*AC116</f>
        <v>1120000</v>
      </c>
      <c r="CM116" s="135">
        <f>求节点($E$5:$E$39,H$5:H$39,BG116)*AD116</f>
        <v>6720000</v>
      </c>
      <c r="CN116" s="135">
        <f>求节点($E$5:$E$39,I$5:I$39,BH116)*AE116</f>
        <v>6101836.8181964308</v>
      </c>
      <c r="CO116" s="135">
        <f t="shared" si="26"/>
        <v>14116836.818196431</v>
      </c>
      <c r="CQ116" s="135">
        <f>求节点($E$5:$E$39,F$5:F$39,BK116)*AG116</f>
        <v>175000</v>
      </c>
      <c r="CR116" s="135">
        <f>求节点($E$5:$E$39,G$5:G$39,BL116)*AH116</f>
        <v>1120000</v>
      </c>
      <c r="CS116" s="135">
        <f>求节点($E$5:$E$39,H$5:H$39,BM116)*AI116</f>
        <v>6720000</v>
      </c>
      <c r="CT116" s="135">
        <f>求节点($E$5:$E$39,I$5:I$39,BN116)*AJ116</f>
        <v>6615936.7011928791</v>
      </c>
      <c r="CU116" s="135">
        <f t="shared" si="27"/>
        <v>14630936.701192878</v>
      </c>
      <c r="CW116" s="135">
        <f>求节点($E$5:$E$39,F$5:F$39,BQ116)*AL116</f>
        <v>175000</v>
      </c>
      <c r="CX116" s="135">
        <f>求节点($E$5:$E$39,G$5:G$39,BR116)*AM116</f>
        <v>1120000</v>
      </c>
      <c r="CY116" s="135">
        <f>求节点($E$5:$E$39,H$5:H$39,BS116)*AN116</f>
        <v>6720000</v>
      </c>
      <c r="CZ116" s="135">
        <f>求节点($E$5:$E$39,I$5:I$39,BT116)*AO116</f>
        <v>7000000</v>
      </c>
      <c r="DA116" s="135">
        <f t="shared" si="28"/>
        <v>15015000</v>
      </c>
      <c r="DC116" s="135">
        <f>求节点($E$5:$E$39,F$5:F$39,BW116)*AQ116</f>
        <v>175000</v>
      </c>
      <c r="DD116" s="135">
        <f>求节点($E$5:$E$39,G$5:G$39,BX116)*AR116</f>
        <v>1120000</v>
      </c>
      <c r="DE116" s="135">
        <f>求节点($E$5:$E$39,H$5:H$39,BY116)*AS116</f>
        <v>6720000</v>
      </c>
      <c r="DF116" s="135">
        <f>求节点($E$5:$E$39,I$5:I$39,BZ116)*AT116</f>
        <v>7000000</v>
      </c>
      <c r="DG116" s="135">
        <f t="shared" si="29"/>
        <v>15015000</v>
      </c>
    </row>
    <row r="117" spans="12:111" s="135" customFormat="1" x14ac:dyDescent="0.15">
      <c r="L117" s="135">
        <v>113</v>
      </c>
      <c r="M117" s="135">
        <f t="shared" si="20"/>
        <v>13253338.830598224</v>
      </c>
      <c r="N117" s="135">
        <f t="shared" si="21"/>
        <v>14147476.584610039</v>
      </c>
      <c r="O117" s="135">
        <f t="shared" si="22"/>
        <v>14677090.723597839</v>
      </c>
      <c r="P117" s="135">
        <f t="shared" si="23"/>
        <v>15015000</v>
      </c>
      <c r="Q117" s="135">
        <f t="shared" si="24"/>
        <v>15015000</v>
      </c>
      <c r="T117" s="97"/>
      <c r="V117" s="135">
        <v>113</v>
      </c>
      <c r="W117" s="135">
        <f>求节点(基础状态预期!$C$17:$C$55,基础状态预期!E$17:E$55,战法实力!$V117)</f>
        <v>5</v>
      </c>
      <c r="X117" s="135">
        <f>求节点(基础状态预期!$C$17:$C$55,基础状态预期!F$17:F$55,战法实力!$V117)</f>
        <v>16</v>
      </c>
      <c r="Y117" s="135">
        <f>求节点(基础状态预期!$C$17:$C$55,基础状态预期!G$17:G$55,战法实力!$V117)</f>
        <v>24</v>
      </c>
      <c r="Z117" s="135">
        <f>求节点(基础状态预期!$C$17:$C$55,基础状态预期!H$17:H$55,战法实力!$V117)</f>
        <v>8</v>
      </c>
      <c r="AB117" s="135">
        <f>求节点(基础状态预期!$C$62:$C$100,基础状态预期!E$62:E$100,战法实力!$V117)</f>
        <v>5</v>
      </c>
      <c r="AC117" s="135">
        <f>求节点(基础状态预期!$C$62:$C$100,基础状态预期!F$62:F$100,战法实力!$V117)</f>
        <v>16</v>
      </c>
      <c r="AD117" s="135">
        <f>求节点(基础状态预期!$C$62:$C$100,基础状态预期!G$62:G$100,战法实力!$V117)</f>
        <v>24</v>
      </c>
      <c r="AE117" s="135">
        <f>求节点(基础状态预期!$C$62:$C$100,基础状态预期!H$62:H$100,战法实力!$V117)</f>
        <v>8</v>
      </c>
      <c r="AG117" s="135">
        <f>求节点(基础状态预期!$C$107:$C$145,基础状态预期!E$107:E$145,战法实力!$V117)</f>
        <v>5</v>
      </c>
      <c r="AH117" s="135">
        <f>求节点(基础状态预期!$C$107:$C$145,基础状态预期!F$107:F$145,战法实力!$V117)</f>
        <v>16</v>
      </c>
      <c r="AI117" s="135">
        <f>求节点(基础状态预期!$C$107:$C$145,基础状态预期!G$107:G$145,战法实力!$V117)</f>
        <v>24</v>
      </c>
      <c r="AJ117" s="135">
        <f>求节点(基础状态预期!$C$107:$C$145,基础状态预期!H$107:H$145,战法实力!$V117)</f>
        <v>8</v>
      </c>
      <c r="AL117" s="135">
        <f>求节点(基础状态预期!$C$152:$C$190,基础状态预期!E$152:E$190,战法实力!$V117)</f>
        <v>5</v>
      </c>
      <c r="AM117" s="135">
        <f>求节点(基础状态预期!$C$152:$C$190,基础状态预期!F$152:F$190,战法实力!$V117)</f>
        <v>16</v>
      </c>
      <c r="AN117" s="135">
        <f>求节点(基础状态预期!$C$152:$C$190,基础状态预期!G$152:G$190,战法实力!$V117)</f>
        <v>24</v>
      </c>
      <c r="AO117" s="135">
        <f>求节点(基础状态预期!$C$152:$C$190,基础状态预期!H$152:H$190,战法实力!$V117)</f>
        <v>8</v>
      </c>
      <c r="AQ117" s="135">
        <f>求节点(基础状态预期!$C$197:$C$235,基础状态预期!E$197:E$235,战法实力!$V117)</f>
        <v>5</v>
      </c>
      <c r="AR117" s="135">
        <f>求节点(基础状态预期!$C$197:$C$235,基础状态预期!F$197:F$235,战法实力!$V117)</f>
        <v>16</v>
      </c>
      <c r="AS117" s="135">
        <f>求节点(基础状态预期!$C$197:$C$235,基础状态预期!G$197:G$235,战法实力!$V117)</f>
        <v>24</v>
      </c>
      <c r="AT117" s="135">
        <f>求节点(基础状态预期!$C$197:$C$235,基础状态预期!H$197:H$235,战法实力!$V117)</f>
        <v>8</v>
      </c>
      <c r="AV117" s="97"/>
      <c r="AX117" s="135">
        <v>113</v>
      </c>
      <c r="AY117" s="135">
        <f>求节点(基础状态预期!$C$17:$C$55,基础状态预期!M$17:M$55,战法实力!$V117)</f>
        <v>35</v>
      </c>
      <c r="AZ117" s="135">
        <f>求节点(基础状态预期!$C$17:$C$55,基础状态预期!N$17:N$55,战法实力!$V117)</f>
        <v>35</v>
      </c>
      <c r="BA117" s="135">
        <f>求节点(基础状态预期!$C$17:$C$55,基础状态预期!O$17:O$55,战法实力!$V117)</f>
        <v>33.276324242818433</v>
      </c>
      <c r="BB117" s="135">
        <f>求节点(基础状态预期!$C$17:$C$55,基础状态预期!P$17:P$55,战法实力!$V117)</f>
        <v>27.846422879885424</v>
      </c>
      <c r="BD117" s="135">
        <v>113</v>
      </c>
      <c r="BE117" s="135">
        <f>求节点(基础状态预期!$C$62:$C$100,基础状态预期!M$62:M$100,战法实力!$V117)</f>
        <v>35</v>
      </c>
      <c r="BF117" s="135">
        <f>求节点(基础状态预期!$C$62:$C$100,基础状态预期!N$62:N$100,战法实力!$V117)</f>
        <v>35</v>
      </c>
      <c r="BG117" s="135">
        <f>求节点(基础状态预期!$C$62:$C$100,基础状态预期!O$62:O$100,战法实力!$V117)</f>
        <v>35</v>
      </c>
      <c r="BH117" s="135">
        <f>求节点(基础状态预期!$C$62:$C$100,基础状态预期!P$62:P$100,战法实力!$V117)</f>
        <v>30.662382923050195</v>
      </c>
      <c r="BJ117" s="135">
        <v>113</v>
      </c>
      <c r="BK117" s="135">
        <f>求节点(基础状态预期!$C$107:$C$145,基础状态预期!M$107:M$145,战法实力!$V117)</f>
        <v>35</v>
      </c>
      <c r="BL117" s="135">
        <f>求节点(基础状态预期!$C$107:$C$145,基础状态预期!N$107:N$145,战法实力!$V117)</f>
        <v>35</v>
      </c>
      <c r="BM117" s="135">
        <f>求节点(基础状态预期!$C$107:$C$145,基础状态预期!O$107:O$145,战法实力!$V117)</f>
        <v>35</v>
      </c>
      <c r="BN117" s="135">
        <f>求节点(基础状态预期!$C$107:$C$145,基础状态预期!P$107:P$145,战法实力!$V117)</f>
        <v>33.310453617989204</v>
      </c>
      <c r="BP117" s="135">
        <v>113</v>
      </c>
      <c r="BQ117" s="135">
        <f>求节点(基础状态预期!$C$152:$C$190,基础状态预期!M$152:M$190,战法实力!$V117)</f>
        <v>35</v>
      </c>
      <c r="BR117" s="135">
        <f>求节点(基础状态预期!$C$152:$C$190,基础状态预期!N$152:N$190,战法实力!$V117)</f>
        <v>35</v>
      </c>
      <c r="BS117" s="135">
        <f>求节点(基础状态预期!$C$152:$C$190,基础状态预期!O$152:O$190,战法实力!$V117)</f>
        <v>35</v>
      </c>
      <c r="BT117" s="135">
        <f>求节点(基础状态预期!$C$152:$C$190,基础状态预期!P$152:P$190,战法实力!$V117)</f>
        <v>35</v>
      </c>
      <c r="BV117" s="135">
        <v>113</v>
      </c>
      <c r="BW117" s="135">
        <f>求节点(基础状态预期!$C$197:$C$235,基础状态预期!M$197:M$235,战法实力!$V117)</f>
        <v>35</v>
      </c>
      <c r="BX117" s="135">
        <f>求节点(基础状态预期!$C$197:$C$235,基础状态预期!N$197:N$235,战法实力!$V117)</f>
        <v>35</v>
      </c>
      <c r="BY117" s="135">
        <f>求节点(基础状态预期!$C$197:$C$235,基础状态预期!O$197:O$235,战法实力!$V117)</f>
        <v>35</v>
      </c>
      <c r="BZ117" s="135">
        <f>求节点(基础状态预期!$C$197:$C$235,基础状态预期!P$197:P$235,战法实力!$V117)</f>
        <v>35</v>
      </c>
      <c r="CB117" s="97"/>
      <c r="CD117" s="135">
        <v>113</v>
      </c>
      <c r="CE117" s="135">
        <f>求节点($E$5:$E$39,F$5:F$39,AY117)*W117</f>
        <v>175000</v>
      </c>
      <c r="CF117" s="135">
        <f>求节点($E$5:$E$39,G$5:G$39,AZ117)*X117</f>
        <v>1120000</v>
      </c>
      <c r="CG117" s="135">
        <f>求节点($E$5:$E$39,H$5:H$39,BA117)*Y117</f>
        <v>6389054.2546211388</v>
      </c>
      <c r="CH117" s="135">
        <f>求节点($E$5:$E$39,I$5:I$39,BB117)*Z117</f>
        <v>5569284.5759770852</v>
      </c>
      <c r="CI117" s="135">
        <f t="shared" si="25"/>
        <v>13253338.830598224</v>
      </c>
      <c r="CK117" s="135">
        <f>求节点($E$5:$E$39,F$5:F$39,BE117)*AB117</f>
        <v>175000</v>
      </c>
      <c r="CL117" s="135">
        <f>求节点($E$5:$E$39,G$5:G$39,BF117)*AC117</f>
        <v>1120000</v>
      </c>
      <c r="CM117" s="135">
        <f>求节点($E$5:$E$39,H$5:H$39,BG117)*AD117</f>
        <v>6720000</v>
      </c>
      <c r="CN117" s="135">
        <f>求节点($E$5:$E$39,I$5:I$39,BH117)*AE117</f>
        <v>6132476.5846100394</v>
      </c>
      <c r="CO117" s="135">
        <f t="shared" si="26"/>
        <v>14147476.584610039</v>
      </c>
      <c r="CQ117" s="135">
        <f>求节点($E$5:$E$39,F$5:F$39,BK117)*AG117</f>
        <v>175000</v>
      </c>
      <c r="CR117" s="135">
        <f>求节点($E$5:$E$39,G$5:G$39,BL117)*AH117</f>
        <v>1120000</v>
      </c>
      <c r="CS117" s="135">
        <f>求节点($E$5:$E$39,H$5:H$39,BM117)*AI117</f>
        <v>6720000</v>
      </c>
      <c r="CT117" s="135">
        <f>求节点($E$5:$E$39,I$5:I$39,BN117)*AJ117</f>
        <v>6662090.7235978404</v>
      </c>
      <c r="CU117" s="135">
        <f t="shared" si="27"/>
        <v>14677090.723597839</v>
      </c>
      <c r="CW117" s="135">
        <f>求节点($E$5:$E$39,F$5:F$39,BQ117)*AL117</f>
        <v>175000</v>
      </c>
      <c r="CX117" s="135">
        <f>求节点($E$5:$E$39,G$5:G$39,BR117)*AM117</f>
        <v>1120000</v>
      </c>
      <c r="CY117" s="135">
        <f>求节点($E$5:$E$39,H$5:H$39,BS117)*AN117</f>
        <v>6720000</v>
      </c>
      <c r="CZ117" s="135">
        <f>求节点($E$5:$E$39,I$5:I$39,BT117)*AO117</f>
        <v>7000000</v>
      </c>
      <c r="DA117" s="135">
        <f t="shared" si="28"/>
        <v>15015000</v>
      </c>
      <c r="DC117" s="135">
        <f>求节点($E$5:$E$39,F$5:F$39,BW117)*AQ117</f>
        <v>175000</v>
      </c>
      <c r="DD117" s="135">
        <f>求节点($E$5:$E$39,G$5:G$39,BX117)*AR117</f>
        <v>1120000</v>
      </c>
      <c r="DE117" s="135">
        <f>求节点($E$5:$E$39,H$5:H$39,BY117)*AS117</f>
        <v>6720000</v>
      </c>
      <c r="DF117" s="135">
        <f>求节点($E$5:$E$39,I$5:I$39,BZ117)*AT117</f>
        <v>7000000</v>
      </c>
      <c r="DG117" s="135">
        <f t="shared" si="29"/>
        <v>15015000</v>
      </c>
    </row>
    <row r="118" spans="12:111" s="135" customFormat="1" x14ac:dyDescent="0.15">
      <c r="L118" s="135">
        <v>114</v>
      </c>
      <c r="M118" s="135">
        <f t="shared" si="20"/>
        <v>13327216.003247634</v>
      </c>
      <c r="N118" s="135">
        <f t="shared" si="21"/>
        <v>14178116.351023648</v>
      </c>
      <c r="O118" s="135">
        <f t="shared" si="22"/>
        <v>14723244.746002801</v>
      </c>
      <c r="P118" s="135">
        <f t="shared" si="23"/>
        <v>15015000</v>
      </c>
      <c r="Q118" s="135">
        <f t="shared" si="24"/>
        <v>15015000</v>
      </c>
      <c r="T118" s="97"/>
      <c r="V118" s="135">
        <v>114</v>
      </c>
      <c r="W118" s="135">
        <f>求节点(基础状态预期!$C$17:$C$55,基础状态预期!E$17:E$55,战法实力!$V118)</f>
        <v>5</v>
      </c>
      <c r="X118" s="135">
        <f>求节点(基础状态预期!$C$17:$C$55,基础状态预期!F$17:F$55,战法实力!$V118)</f>
        <v>16</v>
      </c>
      <c r="Y118" s="135">
        <f>求节点(基础状态预期!$C$17:$C$55,基础状态预期!G$17:G$55,战法实力!$V118)</f>
        <v>24</v>
      </c>
      <c r="Z118" s="135">
        <f>求节点(基础状态预期!$C$17:$C$55,基础状态预期!H$17:H$55,战法实力!$V118)</f>
        <v>8</v>
      </c>
      <c r="AB118" s="135">
        <f>求节点(基础状态预期!$C$62:$C$100,基础状态预期!E$62:E$100,战法实力!$V118)</f>
        <v>5</v>
      </c>
      <c r="AC118" s="135">
        <f>求节点(基础状态预期!$C$62:$C$100,基础状态预期!F$62:F$100,战法实力!$V118)</f>
        <v>16</v>
      </c>
      <c r="AD118" s="135">
        <f>求节点(基础状态预期!$C$62:$C$100,基础状态预期!G$62:G$100,战法实力!$V118)</f>
        <v>24</v>
      </c>
      <c r="AE118" s="135">
        <f>求节点(基础状态预期!$C$62:$C$100,基础状态预期!H$62:H$100,战法实力!$V118)</f>
        <v>8</v>
      </c>
      <c r="AG118" s="135">
        <f>求节点(基础状态预期!$C$107:$C$145,基础状态预期!E$107:E$145,战法实力!$V118)</f>
        <v>5</v>
      </c>
      <c r="AH118" s="135">
        <f>求节点(基础状态预期!$C$107:$C$145,基础状态预期!F$107:F$145,战法实力!$V118)</f>
        <v>16</v>
      </c>
      <c r="AI118" s="135">
        <f>求节点(基础状态预期!$C$107:$C$145,基础状态预期!G$107:G$145,战法实力!$V118)</f>
        <v>24</v>
      </c>
      <c r="AJ118" s="135">
        <f>求节点(基础状态预期!$C$107:$C$145,基础状态预期!H$107:H$145,战法实力!$V118)</f>
        <v>8</v>
      </c>
      <c r="AL118" s="135">
        <f>求节点(基础状态预期!$C$152:$C$190,基础状态预期!E$152:E$190,战法实力!$V118)</f>
        <v>5</v>
      </c>
      <c r="AM118" s="135">
        <f>求节点(基础状态预期!$C$152:$C$190,基础状态预期!F$152:F$190,战法实力!$V118)</f>
        <v>16</v>
      </c>
      <c r="AN118" s="135">
        <f>求节点(基础状态预期!$C$152:$C$190,基础状态预期!G$152:G$190,战法实力!$V118)</f>
        <v>24</v>
      </c>
      <c r="AO118" s="135">
        <f>求节点(基础状态预期!$C$152:$C$190,基础状态预期!H$152:H$190,战法实力!$V118)</f>
        <v>8</v>
      </c>
      <c r="AQ118" s="135">
        <f>求节点(基础状态预期!$C$197:$C$235,基础状态预期!E$197:E$235,战法实力!$V118)</f>
        <v>5</v>
      </c>
      <c r="AR118" s="135">
        <f>求节点(基础状态预期!$C$197:$C$235,基础状态预期!F$197:F$235,战法实力!$V118)</f>
        <v>16</v>
      </c>
      <c r="AS118" s="135">
        <f>求节点(基础状态预期!$C$197:$C$235,基础状态预期!G$197:G$235,战法实力!$V118)</f>
        <v>24</v>
      </c>
      <c r="AT118" s="135">
        <f>求节点(基础状态预期!$C$197:$C$235,基础状态预期!H$197:H$235,战法实力!$V118)</f>
        <v>8</v>
      </c>
      <c r="AV118" s="97"/>
      <c r="AX118" s="135">
        <v>114</v>
      </c>
      <c r="AY118" s="135">
        <f>求节点(基础状态预期!$C$17:$C$55,基础状态预期!M$17:M$55,战法实力!$V118)</f>
        <v>35</v>
      </c>
      <c r="AZ118" s="135">
        <f>求节点(基础状态预期!$C$17:$C$55,基础状态预期!N$17:N$55,战法实力!$V118)</f>
        <v>35</v>
      </c>
      <c r="BA118" s="135">
        <f>求节点(基础状态预期!$C$17:$C$55,基础状态预期!O$17:O$55,战法实力!$V118)</f>
        <v>33.451983281047333</v>
      </c>
      <c r="BB118" s="135">
        <f>求节点(基础状态预期!$C$17:$C$55,基础状态预期!P$17:P$55,战法实力!$V118)</f>
        <v>28.047176066432737</v>
      </c>
      <c r="BD118" s="135">
        <v>114</v>
      </c>
      <c r="BE118" s="135">
        <f>求节点(基础状态预期!$C$62:$C$100,基础状态预期!M$62:M$100,战法实力!$V118)</f>
        <v>35</v>
      </c>
      <c r="BF118" s="135">
        <f>求节点(基础状态预期!$C$62:$C$100,基础状态预期!N$62:N$100,战法实力!$V118)</f>
        <v>35</v>
      </c>
      <c r="BG118" s="135">
        <f>求节点(基础状态预期!$C$62:$C$100,基础状态预期!O$62:O$100,战法实力!$V118)</f>
        <v>35</v>
      </c>
      <c r="BH118" s="135">
        <f>求节点(基础状态预期!$C$62:$C$100,基础状态预期!P$62:P$100,战法实力!$V118)</f>
        <v>30.815581755118238</v>
      </c>
      <c r="BJ118" s="135">
        <v>114</v>
      </c>
      <c r="BK118" s="135">
        <f>求节点(基础状态预期!$C$107:$C$145,基础状态预期!M$107:M$145,战法实力!$V118)</f>
        <v>35</v>
      </c>
      <c r="BL118" s="135">
        <f>求节点(基础状态预期!$C$107:$C$145,基础状态预期!N$107:N$145,战法实力!$V118)</f>
        <v>35</v>
      </c>
      <c r="BM118" s="135">
        <f>求节点(基础状态预期!$C$107:$C$145,基础状态预期!O$107:O$145,战法实力!$V118)</f>
        <v>35</v>
      </c>
      <c r="BN118" s="135">
        <f>求节点(基础状态预期!$C$107:$C$145,基础状态预期!P$107:P$145,战法实力!$V118)</f>
        <v>33.541223730014011</v>
      </c>
      <c r="BP118" s="135">
        <v>114</v>
      </c>
      <c r="BQ118" s="135">
        <f>求节点(基础状态预期!$C$152:$C$190,基础状态预期!M$152:M$190,战法实力!$V118)</f>
        <v>35</v>
      </c>
      <c r="BR118" s="135">
        <f>求节点(基础状态预期!$C$152:$C$190,基础状态预期!N$152:N$190,战法实力!$V118)</f>
        <v>35</v>
      </c>
      <c r="BS118" s="135">
        <f>求节点(基础状态预期!$C$152:$C$190,基础状态预期!O$152:O$190,战法实力!$V118)</f>
        <v>35</v>
      </c>
      <c r="BT118" s="135">
        <f>求节点(基础状态预期!$C$152:$C$190,基础状态预期!P$152:P$190,战法实力!$V118)</f>
        <v>35</v>
      </c>
      <c r="BV118" s="135">
        <v>114</v>
      </c>
      <c r="BW118" s="135">
        <f>求节点(基础状态预期!$C$197:$C$235,基础状态预期!M$197:M$235,战法实力!$V118)</f>
        <v>35</v>
      </c>
      <c r="BX118" s="135">
        <f>求节点(基础状态预期!$C$197:$C$235,基础状态预期!N$197:N$235,战法实力!$V118)</f>
        <v>35</v>
      </c>
      <c r="BY118" s="135">
        <f>求节点(基础状态预期!$C$197:$C$235,基础状态预期!O$197:O$235,战法实力!$V118)</f>
        <v>35</v>
      </c>
      <c r="BZ118" s="135">
        <f>求节点(基础状态预期!$C$197:$C$235,基础状态预期!P$197:P$235,战法实力!$V118)</f>
        <v>35</v>
      </c>
      <c r="CB118" s="97"/>
      <c r="CD118" s="135">
        <v>114</v>
      </c>
      <c r="CE118" s="135">
        <f>求节点($E$5:$E$39,F$5:F$39,AY118)*W118</f>
        <v>175000</v>
      </c>
      <c r="CF118" s="135">
        <f>求节点($E$5:$E$39,G$5:G$39,AZ118)*X118</f>
        <v>1120000</v>
      </c>
      <c r="CG118" s="135">
        <f>求节点($E$5:$E$39,H$5:H$39,BA118)*Y118</f>
        <v>6422780.7899610875</v>
      </c>
      <c r="CH118" s="135">
        <f>求节点($E$5:$E$39,I$5:I$39,BB118)*Z118</f>
        <v>5609435.213286547</v>
      </c>
      <c r="CI118" s="135">
        <f t="shared" si="25"/>
        <v>13327216.003247634</v>
      </c>
      <c r="CK118" s="135">
        <f>求节点($E$5:$E$39,F$5:F$39,BE118)*AB118</f>
        <v>175000</v>
      </c>
      <c r="CL118" s="135">
        <f>求节点($E$5:$E$39,G$5:G$39,BF118)*AC118</f>
        <v>1120000</v>
      </c>
      <c r="CM118" s="135">
        <f>求节点($E$5:$E$39,H$5:H$39,BG118)*AD118</f>
        <v>6720000</v>
      </c>
      <c r="CN118" s="135">
        <f>求节点($E$5:$E$39,I$5:I$39,BH118)*AE118</f>
        <v>6163116.3510236479</v>
      </c>
      <c r="CO118" s="135">
        <f t="shared" si="26"/>
        <v>14178116.351023648</v>
      </c>
      <c r="CQ118" s="135">
        <f>求节点($E$5:$E$39,F$5:F$39,BK118)*AG118</f>
        <v>175000</v>
      </c>
      <c r="CR118" s="135">
        <f>求节点($E$5:$E$39,G$5:G$39,BL118)*AH118</f>
        <v>1120000</v>
      </c>
      <c r="CS118" s="135">
        <f>求节点($E$5:$E$39,H$5:H$39,BM118)*AI118</f>
        <v>6720000</v>
      </c>
      <c r="CT118" s="135">
        <f>求节点($E$5:$E$39,I$5:I$39,BN118)*AJ118</f>
        <v>6708244.7460028017</v>
      </c>
      <c r="CU118" s="135">
        <f t="shared" si="27"/>
        <v>14723244.746002801</v>
      </c>
      <c r="CW118" s="135">
        <f>求节点($E$5:$E$39,F$5:F$39,BQ118)*AL118</f>
        <v>175000</v>
      </c>
      <c r="CX118" s="135">
        <f>求节点($E$5:$E$39,G$5:G$39,BR118)*AM118</f>
        <v>1120000</v>
      </c>
      <c r="CY118" s="135">
        <f>求节点($E$5:$E$39,H$5:H$39,BS118)*AN118</f>
        <v>6720000</v>
      </c>
      <c r="CZ118" s="135">
        <f>求节点($E$5:$E$39,I$5:I$39,BT118)*AO118</f>
        <v>7000000</v>
      </c>
      <c r="DA118" s="135">
        <f t="shared" si="28"/>
        <v>15015000</v>
      </c>
      <c r="DC118" s="135">
        <f>求节点($E$5:$E$39,F$5:F$39,BW118)*AQ118</f>
        <v>175000</v>
      </c>
      <c r="DD118" s="135">
        <f>求节点($E$5:$E$39,G$5:G$39,BX118)*AR118</f>
        <v>1120000</v>
      </c>
      <c r="DE118" s="135">
        <f>求节点($E$5:$E$39,H$5:H$39,BY118)*AS118</f>
        <v>6720000</v>
      </c>
      <c r="DF118" s="135">
        <f>求节点($E$5:$E$39,I$5:I$39,BZ118)*AT118</f>
        <v>7000000</v>
      </c>
      <c r="DG118" s="135">
        <f t="shared" si="29"/>
        <v>15015000</v>
      </c>
    </row>
    <row r="119" spans="12:111" s="135" customFormat="1" x14ac:dyDescent="0.15">
      <c r="L119" s="135">
        <v>115</v>
      </c>
      <c r="M119" s="135">
        <f t="shared" si="20"/>
        <v>13401093.175897043</v>
      </c>
      <c r="N119" s="135">
        <f t="shared" si="21"/>
        <v>14208756.117437257</v>
      </c>
      <c r="O119" s="135">
        <f t="shared" si="22"/>
        <v>14769398.768407764</v>
      </c>
      <c r="P119" s="135">
        <f t="shared" si="23"/>
        <v>15015000</v>
      </c>
      <c r="Q119" s="135">
        <f t="shared" si="24"/>
        <v>15015000</v>
      </c>
      <c r="T119" s="97"/>
      <c r="V119" s="135">
        <v>115</v>
      </c>
      <c r="W119" s="135">
        <f>求节点(基础状态预期!$C$17:$C$55,基础状态预期!E$17:E$55,战法实力!$V119)</f>
        <v>5</v>
      </c>
      <c r="X119" s="135">
        <f>求节点(基础状态预期!$C$17:$C$55,基础状态预期!F$17:F$55,战法实力!$V119)</f>
        <v>16</v>
      </c>
      <c r="Y119" s="135">
        <f>求节点(基础状态预期!$C$17:$C$55,基础状态预期!G$17:G$55,战法实力!$V119)</f>
        <v>24</v>
      </c>
      <c r="Z119" s="135">
        <f>求节点(基础状态预期!$C$17:$C$55,基础状态预期!H$17:H$55,战法实力!$V119)</f>
        <v>8</v>
      </c>
      <c r="AB119" s="135">
        <f>求节点(基础状态预期!$C$62:$C$100,基础状态预期!E$62:E$100,战法实力!$V119)</f>
        <v>5</v>
      </c>
      <c r="AC119" s="135">
        <f>求节点(基础状态预期!$C$62:$C$100,基础状态预期!F$62:F$100,战法实力!$V119)</f>
        <v>16</v>
      </c>
      <c r="AD119" s="135">
        <f>求节点(基础状态预期!$C$62:$C$100,基础状态预期!G$62:G$100,战法实力!$V119)</f>
        <v>24</v>
      </c>
      <c r="AE119" s="135">
        <f>求节点(基础状态预期!$C$62:$C$100,基础状态预期!H$62:H$100,战法实力!$V119)</f>
        <v>8</v>
      </c>
      <c r="AG119" s="135">
        <f>求节点(基础状态预期!$C$107:$C$145,基础状态预期!E$107:E$145,战法实力!$V119)</f>
        <v>5</v>
      </c>
      <c r="AH119" s="135">
        <f>求节点(基础状态预期!$C$107:$C$145,基础状态预期!F$107:F$145,战法实力!$V119)</f>
        <v>16</v>
      </c>
      <c r="AI119" s="135">
        <f>求节点(基础状态预期!$C$107:$C$145,基础状态预期!G$107:G$145,战法实力!$V119)</f>
        <v>24</v>
      </c>
      <c r="AJ119" s="135">
        <f>求节点(基础状态预期!$C$107:$C$145,基础状态预期!H$107:H$145,战法实力!$V119)</f>
        <v>8</v>
      </c>
      <c r="AL119" s="135">
        <f>求节点(基础状态预期!$C$152:$C$190,基础状态预期!E$152:E$190,战法实力!$V119)</f>
        <v>5</v>
      </c>
      <c r="AM119" s="135">
        <f>求节点(基础状态预期!$C$152:$C$190,基础状态预期!F$152:F$190,战法实力!$V119)</f>
        <v>16</v>
      </c>
      <c r="AN119" s="135">
        <f>求节点(基础状态预期!$C$152:$C$190,基础状态预期!G$152:G$190,战法实力!$V119)</f>
        <v>24</v>
      </c>
      <c r="AO119" s="135">
        <f>求节点(基础状态预期!$C$152:$C$190,基础状态预期!H$152:H$190,战法实力!$V119)</f>
        <v>8</v>
      </c>
      <c r="AQ119" s="135">
        <f>求节点(基础状态预期!$C$197:$C$235,基础状态预期!E$197:E$235,战法实力!$V119)</f>
        <v>5</v>
      </c>
      <c r="AR119" s="135">
        <f>求节点(基础状态预期!$C$197:$C$235,基础状态预期!F$197:F$235,战法实力!$V119)</f>
        <v>16</v>
      </c>
      <c r="AS119" s="135">
        <f>求节点(基础状态预期!$C$197:$C$235,基础状态预期!G$197:G$235,战法实力!$V119)</f>
        <v>24</v>
      </c>
      <c r="AT119" s="135">
        <f>求节点(基础状态预期!$C$197:$C$235,基础状态预期!H$197:H$235,战法实力!$V119)</f>
        <v>8</v>
      </c>
      <c r="AV119" s="97"/>
      <c r="AX119" s="135">
        <v>115</v>
      </c>
      <c r="AY119" s="135">
        <f>求节点(基础状态预期!$C$17:$C$55,基础状态预期!M$17:M$55,战法实力!$V119)</f>
        <v>35</v>
      </c>
      <c r="AZ119" s="135">
        <f>求节点(基础状态预期!$C$17:$C$55,基础状态预期!N$17:N$55,战法实力!$V119)</f>
        <v>35</v>
      </c>
      <c r="BA119" s="135">
        <f>求节点(基础状态预期!$C$17:$C$55,基础状态预期!O$17:O$55,战法实力!$V119)</f>
        <v>33.627642319276227</v>
      </c>
      <c r="BB119" s="135">
        <f>求节点(基础状态预期!$C$17:$C$55,基础状态预期!P$17:P$55,战法实力!$V119)</f>
        <v>28.247929252980047</v>
      </c>
      <c r="BD119" s="135">
        <v>115</v>
      </c>
      <c r="BE119" s="135">
        <f>求节点(基础状态预期!$C$62:$C$100,基础状态预期!M$62:M$100,战法实力!$V119)</f>
        <v>35</v>
      </c>
      <c r="BF119" s="135">
        <f>求节点(基础状态预期!$C$62:$C$100,基础状态预期!N$62:N$100,战法实力!$V119)</f>
        <v>35</v>
      </c>
      <c r="BG119" s="135">
        <f>求节点(基础状态预期!$C$62:$C$100,基础状态预期!O$62:O$100,战法实力!$V119)</f>
        <v>35</v>
      </c>
      <c r="BH119" s="135">
        <f>求节点(基础状态预期!$C$62:$C$100,基础状态预期!P$62:P$100,战法实力!$V119)</f>
        <v>30.968780587186281</v>
      </c>
      <c r="BJ119" s="135">
        <v>115</v>
      </c>
      <c r="BK119" s="135">
        <f>求节点(基础状态预期!$C$107:$C$145,基础状态预期!M$107:M$145,战法实力!$V119)</f>
        <v>35</v>
      </c>
      <c r="BL119" s="135">
        <f>求节点(基础状态预期!$C$107:$C$145,基础状态预期!N$107:N$145,战法实力!$V119)</f>
        <v>35</v>
      </c>
      <c r="BM119" s="135">
        <f>求节点(基础状态预期!$C$107:$C$145,基础状态预期!O$107:O$145,战法实力!$V119)</f>
        <v>35</v>
      </c>
      <c r="BN119" s="135">
        <f>求节点(基础状态预期!$C$107:$C$145,基础状态预期!P$107:P$145,战法实力!$V119)</f>
        <v>33.771993842038817</v>
      </c>
      <c r="BP119" s="135">
        <v>115</v>
      </c>
      <c r="BQ119" s="135">
        <f>求节点(基础状态预期!$C$152:$C$190,基础状态预期!M$152:M$190,战法实力!$V119)</f>
        <v>35</v>
      </c>
      <c r="BR119" s="135">
        <f>求节点(基础状态预期!$C$152:$C$190,基础状态预期!N$152:N$190,战法实力!$V119)</f>
        <v>35</v>
      </c>
      <c r="BS119" s="135">
        <f>求节点(基础状态预期!$C$152:$C$190,基础状态预期!O$152:O$190,战法实力!$V119)</f>
        <v>35</v>
      </c>
      <c r="BT119" s="135">
        <f>求节点(基础状态预期!$C$152:$C$190,基础状态预期!P$152:P$190,战法实力!$V119)</f>
        <v>35</v>
      </c>
      <c r="BV119" s="135">
        <v>115</v>
      </c>
      <c r="BW119" s="135">
        <f>求节点(基础状态预期!$C$197:$C$235,基础状态预期!M$197:M$235,战法实力!$V119)</f>
        <v>35</v>
      </c>
      <c r="BX119" s="135">
        <f>求节点(基础状态预期!$C$197:$C$235,基础状态预期!N$197:N$235,战法实力!$V119)</f>
        <v>35</v>
      </c>
      <c r="BY119" s="135">
        <f>求节点(基础状态预期!$C$197:$C$235,基础状态预期!O$197:O$235,战法实力!$V119)</f>
        <v>35</v>
      </c>
      <c r="BZ119" s="135">
        <f>求节点(基础状态预期!$C$197:$C$235,基础状态预期!P$197:P$235,战法实力!$V119)</f>
        <v>35</v>
      </c>
      <c r="CB119" s="97"/>
      <c r="CD119" s="135">
        <v>115</v>
      </c>
      <c r="CE119" s="135">
        <f>求节点($E$5:$E$39,F$5:F$39,AY119)*W119</f>
        <v>175000</v>
      </c>
      <c r="CF119" s="135">
        <f>求节点($E$5:$E$39,G$5:G$39,AZ119)*X119</f>
        <v>1120000</v>
      </c>
      <c r="CG119" s="135">
        <f>求节点($E$5:$E$39,H$5:H$39,BA119)*Y119</f>
        <v>6456507.3253010344</v>
      </c>
      <c r="CH119" s="135">
        <f>求节点($E$5:$E$39,I$5:I$39,BB119)*Z119</f>
        <v>5649585.8505960098</v>
      </c>
      <c r="CI119" s="135">
        <f t="shared" si="25"/>
        <v>13401093.175897043</v>
      </c>
      <c r="CK119" s="135">
        <f>求节点($E$5:$E$39,F$5:F$39,BE119)*AB119</f>
        <v>175000</v>
      </c>
      <c r="CL119" s="135">
        <f>求节点($E$5:$E$39,G$5:G$39,BF119)*AC119</f>
        <v>1120000</v>
      </c>
      <c r="CM119" s="135">
        <f>求节点($E$5:$E$39,H$5:H$39,BG119)*AD119</f>
        <v>6720000</v>
      </c>
      <c r="CN119" s="135">
        <f>求节点($E$5:$E$39,I$5:I$39,BH119)*AE119</f>
        <v>6193756.1174372565</v>
      </c>
      <c r="CO119" s="135">
        <f t="shared" si="26"/>
        <v>14208756.117437257</v>
      </c>
      <c r="CQ119" s="135">
        <f>求节点($E$5:$E$39,F$5:F$39,BK119)*AG119</f>
        <v>175000</v>
      </c>
      <c r="CR119" s="135">
        <f>求节点($E$5:$E$39,G$5:G$39,BL119)*AH119</f>
        <v>1120000</v>
      </c>
      <c r="CS119" s="135">
        <f>求节点($E$5:$E$39,H$5:H$39,BM119)*AI119</f>
        <v>6720000</v>
      </c>
      <c r="CT119" s="135">
        <f>求节点($E$5:$E$39,I$5:I$39,BN119)*AJ119</f>
        <v>6754398.7684077639</v>
      </c>
      <c r="CU119" s="135">
        <f t="shared" si="27"/>
        <v>14769398.768407764</v>
      </c>
      <c r="CW119" s="135">
        <f>求节点($E$5:$E$39,F$5:F$39,BQ119)*AL119</f>
        <v>175000</v>
      </c>
      <c r="CX119" s="135">
        <f>求节点($E$5:$E$39,G$5:G$39,BR119)*AM119</f>
        <v>1120000</v>
      </c>
      <c r="CY119" s="135">
        <f>求节点($E$5:$E$39,H$5:H$39,BS119)*AN119</f>
        <v>6720000</v>
      </c>
      <c r="CZ119" s="135">
        <f>求节点($E$5:$E$39,I$5:I$39,BT119)*AO119</f>
        <v>7000000</v>
      </c>
      <c r="DA119" s="135">
        <f t="shared" si="28"/>
        <v>15015000</v>
      </c>
      <c r="DC119" s="135">
        <f>求节点($E$5:$E$39,F$5:F$39,BW119)*AQ119</f>
        <v>175000</v>
      </c>
      <c r="DD119" s="135">
        <f>求节点($E$5:$E$39,G$5:G$39,BX119)*AR119</f>
        <v>1120000</v>
      </c>
      <c r="DE119" s="135">
        <f>求节点($E$5:$E$39,H$5:H$39,BY119)*AS119</f>
        <v>6720000</v>
      </c>
      <c r="DF119" s="135">
        <f>求节点($E$5:$E$39,I$5:I$39,BZ119)*AT119</f>
        <v>7000000</v>
      </c>
      <c r="DG119" s="135">
        <f t="shared" si="29"/>
        <v>15015000</v>
      </c>
    </row>
    <row r="120" spans="12:111" s="135" customFormat="1" x14ac:dyDescent="0.15">
      <c r="L120" s="135">
        <v>116</v>
      </c>
      <c r="M120" s="135">
        <f t="shared" si="20"/>
        <v>13474970.348546457</v>
      </c>
      <c r="N120" s="135">
        <f t="shared" si="21"/>
        <v>14239395.883850865</v>
      </c>
      <c r="O120" s="135">
        <f t="shared" si="22"/>
        <v>14815552.790812723</v>
      </c>
      <c r="P120" s="135">
        <f t="shared" si="23"/>
        <v>15015000</v>
      </c>
      <c r="Q120" s="135">
        <f t="shared" si="24"/>
        <v>15015000</v>
      </c>
      <c r="T120" s="97"/>
      <c r="V120" s="135">
        <v>116</v>
      </c>
      <c r="W120" s="135">
        <f>求节点(基础状态预期!$C$17:$C$55,基础状态预期!E$17:E$55,战法实力!$V120)</f>
        <v>5</v>
      </c>
      <c r="X120" s="135">
        <f>求节点(基础状态预期!$C$17:$C$55,基础状态预期!F$17:F$55,战法实力!$V120)</f>
        <v>16</v>
      </c>
      <c r="Y120" s="135">
        <f>求节点(基础状态预期!$C$17:$C$55,基础状态预期!G$17:G$55,战法实力!$V120)</f>
        <v>24</v>
      </c>
      <c r="Z120" s="135">
        <f>求节点(基础状态预期!$C$17:$C$55,基础状态预期!H$17:H$55,战法实力!$V120)</f>
        <v>8</v>
      </c>
      <c r="AB120" s="135">
        <f>求节点(基础状态预期!$C$62:$C$100,基础状态预期!E$62:E$100,战法实力!$V120)</f>
        <v>5</v>
      </c>
      <c r="AC120" s="135">
        <f>求节点(基础状态预期!$C$62:$C$100,基础状态预期!F$62:F$100,战法实力!$V120)</f>
        <v>16</v>
      </c>
      <c r="AD120" s="135">
        <f>求节点(基础状态预期!$C$62:$C$100,基础状态预期!G$62:G$100,战法实力!$V120)</f>
        <v>24</v>
      </c>
      <c r="AE120" s="135">
        <f>求节点(基础状态预期!$C$62:$C$100,基础状态预期!H$62:H$100,战法实力!$V120)</f>
        <v>8</v>
      </c>
      <c r="AG120" s="135">
        <f>求节点(基础状态预期!$C$107:$C$145,基础状态预期!E$107:E$145,战法实力!$V120)</f>
        <v>5</v>
      </c>
      <c r="AH120" s="135">
        <f>求节点(基础状态预期!$C$107:$C$145,基础状态预期!F$107:F$145,战法实力!$V120)</f>
        <v>16</v>
      </c>
      <c r="AI120" s="135">
        <f>求节点(基础状态预期!$C$107:$C$145,基础状态预期!G$107:G$145,战法实力!$V120)</f>
        <v>24</v>
      </c>
      <c r="AJ120" s="135">
        <f>求节点(基础状态预期!$C$107:$C$145,基础状态预期!H$107:H$145,战法实力!$V120)</f>
        <v>8</v>
      </c>
      <c r="AL120" s="135">
        <f>求节点(基础状态预期!$C$152:$C$190,基础状态预期!E$152:E$190,战法实力!$V120)</f>
        <v>5</v>
      </c>
      <c r="AM120" s="135">
        <f>求节点(基础状态预期!$C$152:$C$190,基础状态预期!F$152:F$190,战法实力!$V120)</f>
        <v>16</v>
      </c>
      <c r="AN120" s="135">
        <f>求节点(基础状态预期!$C$152:$C$190,基础状态预期!G$152:G$190,战法实力!$V120)</f>
        <v>24</v>
      </c>
      <c r="AO120" s="135">
        <f>求节点(基础状态预期!$C$152:$C$190,基础状态预期!H$152:H$190,战法实力!$V120)</f>
        <v>8</v>
      </c>
      <c r="AQ120" s="135">
        <f>求节点(基础状态预期!$C$197:$C$235,基础状态预期!E$197:E$235,战法实力!$V120)</f>
        <v>5</v>
      </c>
      <c r="AR120" s="135">
        <f>求节点(基础状态预期!$C$197:$C$235,基础状态预期!F$197:F$235,战法实力!$V120)</f>
        <v>16</v>
      </c>
      <c r="AS120" s="135">
        <f>求节点(基础状态预期!$C$197:$C$235,基础状态预期!G$197:G$235,战法实力!$V120)</f>
        <v>24</v>
      </c>
      <c r="AT120" s="135">
        <f>求节点(基础状态预期!$C$197:$C$235,基础状态预期!H$197:H$235,战法实力!$V120)</f>
        <v>8</v>
      </c>
      <c r="AV120" s="97"/>
      <c r="AX120" s="135">
        <v>116</v>
      </c>
      <c r="AY120" s="135">
        <f>求节点(基础状态预期!$C$17:$C$55,基础状态预期!M$17:M$55,战法实力!$V120)</f>
        <v>35</v>
      </c>
      <c r="AZ120" s="135">
        <f>求节点(基础状态预期!$C$17:$C$55,基础状态预期!N$17:N$55,战法实力!$V120)</f>
        <v>35</v>
      </c>
      <c r="BA120" s="135">
        <f>求节点(基础状态预期!$C$17:$C$55,基础状态预期!O$17:O$55,战法实力!$V120)</f>
        <v>33.803301357505127</v>
      </c>
      <c r="BB120" s="135">
        <f>求节点(基础状态预期!$C$17:$C$55,基础状态预期!P$17:P$55,战法实力!$V120)</f>
        <v>28.448682439527353</v>
      </c>
      <c r="BD120" s="135">
        <v>116</v>
      </c>
      <c r="BE120" s="135">
        <f>求节点(基础状态预期!$C$62:$C$100,基础状态预期!M$62:M$100,战法实力!$V120)</f>
        <v>35</v>
      </c>
      <c r="BF120" s="135">
        <f>求节点(基础状态预期!$C$62:$C$100,基础状态预期!N$62:N$100,战法实力!$V120)</f>
        <v>35</v>
      </c>
      <c r="BG120" s="135">
        <f>求节点(基础状态预期!$C$62:$C$100,基础状态预期!O$62:O$100,战法实力!$V120)</f>
        <v>35</v>
      </c>
      <c r="BH120" s="135">
        <f>求节点(基础状态预期!$C$62:$C$100,基础状态预期!P$62:P$100,战法实力!$V120)</f>
        <v>31.12197941925432</v>
      </c>
      <c r="BJ120" s="135">
        <v>116</v>
      </c>
      <c r="BK120" s="135">
        <f>求节点(基础状态预期!$C$107:$C$145,基础状态预期!M$107:M$145,战法实力!$V120)</f>
        <v>35</v>
      </c>
      <c r="BL120" s="135">
        <f>求节点(基础状态预期!$C$107:$C$145,基础状态预期!N$107:N$145,战法实力!$V120)</f>
        <v>35</v>
      </c>
      <c r="BM120" s="135">
        <f>求节点(基础状态预期!$C$107:$C$145,基础状态预期!O$107:O$145,战法实力!$V120)</f>
        <v>35</v>
      </c>
      <c r="BN120" s="135">
        <f>求节点(基础状态预期!$C$107:$C$145,基础状态预期!P$107:P$145,战法实力!$V120)</f>
        <v>34.002763954063617</v>
      </c>
      <c r="BP120" s="135">
        <v>116</v>
      </c>
      <c r="BQ120" s="135">
        <f>求节点(基础状态预期!$C$152:$C$190,基础状态预期!M$152:M$190,战法实力!$V120)</f>
        <v>35</v>
      </c>
      <c r="BR120" s="135">
        <f>求节点(基础状态预期!$C$152:$C$190,基础状态预期!N$152:N$190,战法实力!$V120)</f>
        <v>35</v>
      </c>
      <c r="BS120" s="135">
        <f>求节点(基础状态预期!$C$152:$C$190,基础状态预期!O$152:O$190,战法实力!$V120)</f>
        <v>35</v>
      </c>
      <c r="BT120" s="135">
        <f>求节点(基础状态预期!$C$152:$C$190,基础状态预期!P$152:P$190,战法实力!$V120)</f>
        <v>35</v>
      </c>
      <c r="BV120" s="135">
        <v>116</v>
      </c>
      <c r="BW120" s="135">
        <f>求节点(基础状态预期!$C$197:$C$235,基础状态预期!M$197:M$235,战法实力!$V120)</f>
        <v>35</v>
      </c>
      <c r="BX120" s="135">
        <f>求节点(基础状态预期!$C$197:$C$235,基础状态预期!N$197:N$235,战法实力!$V120)</f>
        <v>35</v>
      </c>
      <c r="BY120" s="135">
        <f>求节点(基础状态预期!$C$197:$C$235,基础状态预期!O$197:O$235,战法实力!$V120)</f>
        <v>35</v>
      </c>
      <c r="BZ120" s="135">
        <f>求节点(基础状态预期!$C$197:$C$235,基础状态预期!P$197:P$235,战法实力!$V120)</f>
        <v>35</v>
      </c>
      <c r="CB120" s="97"/>
      <c r="CD120" s="135">
        <v>116</v>
      </c>
      <c r="CE120" s="135">
        <f>求节点($E$5:$E$39,F$5:F$39,AY120)*W120</f>
        <v>175000</v>
      </c>
      <c r="CF120" s="135">
        <f>求节点($E$5:$E$39,G$5:G$39,AZ120)*X120</f>
        <v>1120000</v>
      </c>
      <c r="CG120" s="135">
        <f>求节点($E$5:$E$39,H$5:H$39,BA120)*Y120</f>
        <v>6490233.860640985</v>
      </c>
      <c r="CH120" s="135">
        <f>求节点($E$5:$E$39,I$5:I$39,BB120)*Z120</f>
        <v>5689736.4879054707</v>
      </c>
      <c r="CI120" s="135">
        <f t="shared" si="25"/>
        <v>13474970.348546457</v>
      </c>
      <c r="CK120" s="135">
        <f>求节点($E$5:$E$39,F$5:F$39,BE120)*AB120</f>
        <v>175000</v>
      </c>
      <c r="CL120" s="135">
        <f>求节点($E$5:$E$39,G$5:G$39,BF120)*AC120</f>
        <v>1120000</v>
      </c>
      <c r="CM120" s="135">
        <f>求节点($E$5:$E$39,H$5:H$39,BG120)*AD120</f>
        <v>6720000</v>
      </c>
      <c r="CN120" s="135">
        <f>求节点($E$5:$E$39,I$5:I$39,BH120)*AE120</f>
        <v>6224395.8838508641</v>
      </c>
      <c r="CO120" s="135">
        <f t="shared" si="26"/>
        <v>14239395.883850865</v>
      </c>
      <c r="CQ120" s="135">
        <f>求节点($E$5:$E$39,F$5:F$39,BK120)*AG120</f>
        <v>175000</v>
      </c>
      <c r="CR120" s="135">
        <f>求节点($E$5:$E$39,G$5:G$39,BL120)*AH120</f>
        <v>1120000</v>
      </c>
      <c r="CS120" s="135">
        <f>求节点($E$5:$E$39,H$5:H$39,BM120)*AI120</f>
        <v>6720000</v>
      </c>
      <c r="CT120" s="135">
        <f>求节点($E$5:$E$39,I$5:I$39,BN120)*AJ120</f>
        <v>6800552.7908127233</v>
      </c>
      <c r="CU120" s="135">
        <f t="shared" si="27"/>
        <v>14815552.790812723</v>
      </c>
      <c r="CW120" s="135">
        <f>求节点($E$5:$E$39,F$5:F$39,BQ120)*AL120</f>
        <v>175000</v>
      </c>
      <c r="CX120" s="135">
        <f>求节点($E$5:$E$39,G$5:G$39,BR120)*AM120</f>
        <v>1120000</v>
      </c>
      <c r="CY120" s="135">
        <f>求节点($E$5:$E$39,H$5:H$39,BS120)*AN120</f>
        <v>6720000</v>
      </c>
      <c r="CZ120" s="135">
        <f>求节点($E$5:$E$39,I$5:I$39,BT120)*AO120</f>
        <v>7000000</v>
      </c>
      <c r="DA120" s="135">
        <f t="shared" si="28"/>
        <v>15015000</v>
      </c>
      <c r="DC120" s="135">
        <f>求节点($E$5:$E$39,F$5:F$39,BW120)*AQ120</f>
        <v>175000</v>
      </c>
      <c r="DD120" s="135">
        <f>求节点($E$5:$E$39,G$5:G$39,BX120)*AR120</f>
        <v>1120000</v>
      </c>
      <c r="DE120" s="135">
        <f>求节点($E$5:$E$39,H$5:H$39,BY120)*AS120</f>
        <v>6720000</v>
      </c>
      <c r="DF120" s="135">
        <f>求节点($E$5:$E$39,I$5:I$39,BZ120)*AT120</f>
        <v>7000000</v>
      </c>
      <c r="DG120" s="135">
        <f t="shared" si="29"/>
        <v>15015000</v>
      </c>
    </row>
    <row r="121" spans="12:111" s="135" customFormat="1" x14ac:dyDescent="0.15">
      <c r="L121" s="135">
        <v>117</v>
      </c>
      <c r="M121" s="135">
        <f t="shared" si="20"/>
        <v>13548847.521195864</v>
      </c>
      <c r="N121" s="135">
        <f t="shared" si="21"/>
        <v>14270035.650264472</v>
      </c>
      <c r="O121" s="135">
        <f t="shared" si="22"/>
        <v>14861706.813217685</v>
      </c>
      <c r="P121" s="135">
        <f t="shared" si="23"/>
        <v>15015000</v>
      </c>
      <c r="Q121" s="135">
        <f t="shared" si="24"/>
        <v>15015000</v>
      </c>
      <c r="T121" s="97"/>
      <c r="V121" s="135">
        <v>117</v>
      </c>
      <c r="W121" s="135">
        <f>求节点(基础状态预期!$C$17:$C$55,基础状态预期!E$17:E$55,战法实力!$V121)</f>
        <v>5</v>
      </c>
      <c r="X121" s="135">
        <f>求节点(基础状态预期!$C$17:$C$55,基础状态预期!F$17:F$55,战法实力!$V121)</f>
        <v>16</v>
      </c>
      <c r="Y121" s="135">
        <f>求节点(基础状态预期!$C$17:$C$55,基础状态预期!G$17:G$55,战法实力!$V121)</f>
        <v>24</v>
      </c>
      <c r="Z121" s="135">
        <f>求节点(基础状态预期!$C$17:$C$55,基础状态预期!H$17:H$55,战法实力!$V121)</f>
        <v>8</v>
      </c>
      <c r="AB121" s="135">
        <f>求节点(基础状态预期!$C$62:$C$100,基础状态预期!E$62:E$100,战法实力!$V121)</f>
        <v>5</v>
      </c>
      <c r="AC121" s="135">
        <f>求节点(基础状态预期!$C$62:$C$100,基础状态预期!F$62:F$100,战法实力!$V121)</f>
        <v>16</v>
      </c>
      <c r="AD121" s="135">
        <f>求节点(基础状态预期!$C$62:$C$100,基础状态预期!G$62:G$100,战法实力!$V121)</f>
        <v>24</v>
      </c>
      <c r="AE121" s="135">
        <f>求节点(基础状态预期!$C$62:$C$100,基础状态预期!H$62:H$100,战法实力!$V121)</f>
        <v>8</v>
      </c>
      <c r="AG121" s="135">
        <f>求节点(基础状态预期!$C$107:$C$145,基础状态预期!E$107:E$145,战法实力!$V121)</f>
        <v>5</v>
      </c>
      <c r="AH121" s="135">
        <f>求节点(基础状态预期!$C$107:$C$145,基础状态预期!F$107:F$145,战法实力!$V121)</f>
        <v>16</v>
      </c>
      <c r="AI121" s="135">
        <f>求节点(基础状态预期!$C$107:$C$145,基础状态预期!G$107:G$145,战法实力!$V121)</f>
        <v>24</v>
      </c>
      <c r="AJ121" s="135">
        <f>求节点(基础状态预期!$C$107:$C$145,基础状态预期!H$107:H$145,战法实力!$V121)</f>
        <v>8</v>
      </c>
      <c r="AL121" s="135">
        <f>求节点(基础状态预期!$C$152:$C$190,基础状态预期!E$152:E$190,战法实力!$V121)</f>
        <v>5</v>
      </c>
      <c r="AM121" s="135">
        <f>求节点(基础状态预期!$C$152:$C$190,基础状态预期!F$152:F$190,战法实力!$V121)</f>
        <v>16</v>
      </c>
      <c r="AN121" s="135">
        <f>求节点(基础状态预期!$C$152:$C$190,基础状态预期!G$152:G$190,战法实力!$V121)</f>
        <v>24</v>
      </c>
      <c r="AO121" s="135">
        <f>求节点(基础状态预期!$C$152:$C$190,基础状态预期!H$152:H$190,战法实力!$V121)</f>
        <v>8</v>
      </c>
      <c r="AQ121" s="135">
        <f>求节点(基础状态预期!$C$197:$C$235,基础状态预期!E$197:E$235,战法实力!$V121)</f>
        <v>5</v>
      </c>
      <c r="AR121" s="135">
        <f>求节点(基础状态预期!$C$197:$C$235,基础状态预期!F$197:F$235,战法实力!$V121)</f>
        <v>16</v>
      </c>
      <c r="AS121" s="135">
        <f>求节点(基础状态预期!$C$197:$C$235,基础状态预期!G$197:G$235,战法实力!$V121)</f>
        <v>24</v>
      </c>
      <c r="AT121" s="135">
        <f>求节点(基础状态预期!$C$197:$C$235,基础状态预期!H$197:H$235,战法实力!$V121)</f>
        <v>8</v>
      </c>
      <c r="AV121" s="97"/>
      <c r="AX121" s="135">
        <v>117</v>
      </c>
      <c r="AY121" s="135">
        <f>求节点(基础状态预期!$C$17:$C$55,基础状态预期!M$17:M$55,战法实力!$V121)</f>
        <v>35</v>
      </c>
      <c r="AZ121" s="135">
        <f>求节点(基础状态预期!$C$17:$C$55,基础状态预期!N$17:N$55,战法实力!$V121)</f>
        <v>35</v>
      </c>
      <c r="BA121" s="135">
        <f>求节点(基础状态预期!$C$17:$C$55,基础状态预期!O$17:O$55,战法实力!$V121)</f>
        <v>33.97896039573402</v>
      </c>
      <c r="BB121" s="135">
        <f>求节点(基础状态预期!$C$17:$C$55,基础状态预期!P$17:P$55,战法实力!$V121)</f>
        <v>28.649435626074663</v>
      </c>
      <c r="BD121" s="135">
        <v>117</v>
      </c>
      <c r="BE121" s="135">
        <f>求节点(基础状态预期!$C$62:$C$100,基础状态预期!M$62:M$100,战法实力!$V121)</f>
        <v>35</v>
      </c>
      <c r="BF121" s="135">
        <f>求节点(基础状态预期!$C$62:$C$100,基础状态预期!N$62:N$100,战法实力!$V121)</f>
        <v>35</v>
      </c>
      <c r="BG121" s="135">
        <f>求节点(基础状态预期!$C$62:$C$100,基础状态预期!O$62:O$100,战法实力!$V121)</f>
        <v>35</v>
      </c>
      <c r="BH121" s="135">
        <f>求节点(基础状态预期!$C$62:$C$100,基础状态预期!P$62:P$100,战法实力!$V121)</f>
        <v>31.275178251322359</v>
      </c>
      <c r="BJ121" s="135">
        <v>117</v>
      </c>
      <c r="BK121" s="135">
        <f>求节点(基础状态预期!$C$107:$C$145,基础状态预期!M$107:M$145,战法实力!$V121)</f>
        <v>35</v>
      </c>
      <c r="BL121" s="135">
        <f>求节点(基础状态预期!$C$107:$C$145,基础状态预期!N$107:N$145,战法实力!$V121)</f>
        <v>35</v>
      </c>
      <c r="BM121" s="135">
        <f>求节点(基础状态预期!$C$107:$C$145,基础状态预期!O$107:O$145,战法实力!$V121)</f>
        <v>35</v>
      </c>
      <c r="BN121" s="135">
        <f>求节点(基础状态预期!$C$107:$C$145,基础状态预期!P$107:P$145,战法实力!$V121)</f>
        <v>34.233534066088424</v>
      </c>
      <c r="BP121" s="135">
        <v>117</v>
      </c>
      <c r="BQ121" s="135">
        <f>求节点(基础状态预期!$C$152:$C$190,基础状态预期!M$152:M$190,战法实力!$V121)</f>
        <v>35</v>
      </c>
      <c r="BR121" s="135">
        <f>求节点(基础状态预期!$C$152:$C$190,基础状态预期!N$152:N$190,战法实力!$V121)</f>
        <v>35</v>
      </c>
      <c r="BS121" s="135">
        <f>求节点(基础状态预期!$C$152:$C$190,基础状态预期!O$152:O$190,战法实力!$V121)</f>
        <v>35</v>
      </c>
      <c r="BT121" s="135">
        <f>求节点(基础状态预期!$C$152:$C$190,基础状态预期!P$152:P$190,战法实力!$V121)</f>
        <v>35</v>
      </c>
      <c r="BV121" s="135">
        <v>117</v>
      </c>
      <c r="BW121" s="135">
        <f>求节点(基础状态预期!$C$197:$C$235,基础状态预期!M$197:M$235,战法实力!$V121)</f>
        <v>35</v>
      </c>
      <c r="BX121" s="135">
        <f>求节点(基础状态预期!$C$197:$C$235,基础状态预期!N$197:N$235,战法实力!$V121)</f>
        <v>35</v>
      </c>
      <c r="BY121" s="135">
        <f>求节点(基础状态预期!$C$197:$C$235,基础状态预期!O$197:O$235,战法实力!$V121)</f>
        <v>35</v>
      </c>
      <c r="BZ121" s="135">
        <f>求节点(基础状态预期!$C$197:$C$235,基础状态预期!P$197:P$235,战法实力!$V121)</f>
        <v>35</v>
      </c>
      <c r="CB121" s="97"/>
      <c r="CD121" s="135">
        <v>117</v>
      </c>
      <c r="CE121" s="135">
        <f>求节点($E$5:$E$39,F$5:F$39,AY121)*W121</f>
        <v>175000</v>
      </c>
      <c r="CF121" s="135">
        <f>求节点($E$5:$E$39,G$5:G$39,AZ121)*X121</f>
        <v>1120000</v>
      </c>
      <c r="CG121" s="135">
        <f>求节点($E$5:$E$39,H$5:H$39,BA121)*Y121</f>
        <v>6523960.3959809318</v>
      </c>
      <c r="CH121" s="135">
        <f>求节点($E$5:$E$39,I$5:I$39,BB121)*Z121</f>
        <v>5729887.1252149325</v>
      </c>
      <c r="CI121" s="135">
        <f t="shared" si="25"/>
        <v>13548847.521195864</v>
      </c>
      <c r="CK121" s="135">
        <f>求节点($E$5:$E$39,F$5:F$39,BE121)*AB121</f>
        <v>175000</v>
      </c>
      <c r="CL121" s="135">
        <f>求节点($E$5:$E$39,G$5:G$39,BF121)*AC121</f>
        <v>1120000</v>
      </c>
      <c r="CM121" s="135">
        <f>求节点($E$5:$E$39,H$5:H$39,BG121)*AD121</f>
        <v>6720000</v>
      </c>
      <c r="CN121" s="135">
        <f>求节点($E$5:$E$39,I$5:I$39,BH121)*AE121</f>
        <v>6255035.6502644718</v>
      </c>
      <c r="CO121" s="135">
        <f t="shared" si="26"/>
        <v>14270035.650264472</v>
      </c>
      <c r="CQ121" s="135">
        <f>求节点($E$5:$E$39,F$5:F$39,BK121)*AG121</f>
        <v>175000</v>
      </c>
      <c r="CR121" s="135">
        <f>求节点($E$5:$E$39,G$5:G$39,BL121)*AH121</f>
        <v>1120000</v>
      </c>
      <c r="CS121" s="135">
        <f>求节点($E$5:$E$39,H$5:H$39,BM121)*AI121</f>
        <v>6720000</v>
      </c>
      <c r="CT121" s="135">
        <f>求节点($E$5:$E$39,I$5:I$39,BN121)*AJ121</f>
        <v>6846706.8132176846</v>
      </c>
      <c r="CU121" s="135">
        <f t="shared" si="27"/>
        <v>14861706.813217685</v>
      </c>
      <c r="CW121" s="135">
        <f>求节点($E$5:$E$39,F$5:F$39,BQ121)*AL121</f>
        <v>175000</v>
      </c>
      <c r="CX121" s="135">
        <f>求节点($E$5:$E$39,G$5:G$39,BR121)*AM121</f>
        <v>1120000</v>
      </c>
      <c r="CY121" s="135">
        <f>求节点($E$5:$E$39,H$5:H$39,BS121)*AN121</f>
        <v>6720000</v>
      </c>
      <c r="CZ121" s="135">
        <f>求节点($E$5:$E$39,I$5:I$39,BT121)*AO121</f>
        <v>7000000</v>
      </c>
      <c r="DA121" s="135">
        <f t="shared" si="28"/>
        <v>15015000</v>
      </c>
      <c r="DC121" s="135">
        <f>求节点($E$5:$E$39,F$5:F$39,BW121)*AQ121</f>
        <v>175000</v>
      </c>
      <c r="DD121" s="135">
        <f>求节点($E$5:$E$39,G$5:G$39,BX121)*AR121</f>
        <v>1120000</v>
      </c>
      <c r="DE121" s="135">
        <f>求节点($E$5:$E$39,H$5:H$39,BY121)*AS121</f>
        <v>6720000</v>
      </c>
      <c r="DF121" s="135">
        <f>求节点($E$5:$E$39,I$5:I$39,BZ121)*AT121</f>
        <v>7000000</v>
      </c>
      <c r="DG121" s="135">
        <f t="shared" si="29"/>
        <v>15015000</v>
      </c>
    </row>
    <row r="122" spans="12:111" s="135" customFormat="1" x14ac:dyDescent="0.15">
      <c r="L122" s="135">
        <v>118</v>
      </c>
      <c r="M122" s="135">
        <f t="shared" si="20"/>
        <v>13622724.693845274</v>
      </c>
      <c r="N122" s="135">
        <f t="shared" si="21"/>
        <v>14300675.416678078</v>
      </c>
      <c r="O122" s="135">
        <f t="shared" si="22"/>
        <v>14907860.835622646</v>
      </c>
      <c r="P122" s="135">
        <f t="shared" si="23"/>
        <v>15015000</v>
      </c>
      <c r="Q122" s="135">
        <f t="shared" si="24"/>
        <v>15015000</v>
      </c>
      <c r="T122" s="97"/>
      <c r="V122" s="135">
        <v>118</v>
      </c>
      <c r="W122" s="135">
        <f>求节点(基础状态预期!$C$17:$C$55,基础状态预期!E$17:E$55,战法实力!$V122)</f>
        <v>5</v>
      </c>
      <c r="X122" s="135">
        <f>求节点(基础状态预期!$C$17:$C$55,基础状态预期!F$17:F$55,战法实力!$V122)</f>
        <v>16</v>
      </c>
      <c r="Y122" s="135">
        <f>求节点(基础状态预期!$C$17:$C$55,基础状态预期!G$17:G$55,战法实力!$V122)</f>
        <v>24</v>
      </c>
      <c r="Z122" s="135">
        <f>求节点(基础状态预期!$C$17:$C$55,基础状态预期!H$17:H$55,战法实力!$V122)</f>
        <v>8</v>
      </c>
      <c r="AB122" s="135">
        <f>求节点(基础状态预期!$C$62:$C$100,基础状态预期!E$62:E$100,战法实力!$V122)</f>
        <v>5</v>
      </c>
      <c r="AC122" s="135">
        <f>求节点(基础状态预期!$C$62:$C$100,基础状态预期!F$62:F$100,战法实力!$V122)</f>
        <v>16</v>
      </c>
      <c r="AD122" s="135">
        <f>求节点(基础状态预期!$C$62:$C$100,基础状态预期!G$62:G$100,战法实力!$V122)</f>
        <v>24</v>
      </c>
      <c r="AE122" s="135">
        <f>求节点(基础状态预期!$C$62:$C$100,基础状态预期!H$62:H$100,战法实力!$V122)</f>
        <v>8</v>
      </c>
      <c r="AG122" s="135">
        <f>求节点(基础状态预期!$C$107:$C$145,基础状态预期!E$107:E$145,战法实力!$V122)</f>
        <v>5</v>
      </c>
      <c r="AH122" s="135">
        <f>求节点(基础状态预期!$C$107:$C$145,基础状态预期!F$107:F$145,战法实力!$V122)</f>
        <v>16</v>
      </c>
      <c r="AI122" s="135">
        <f>求节点(基础状态预期!$C$107:$C$145,基础状态预期!G$107:G$145,战法实力!$V122)</f>
        <v>24</v>
      </c>
      <c r="AJ122" s="135">
        <f>求节点(基础状态预期!$C$107:$C$145,基础状态预期!H$107:H$145,战法实力!$V122)</f>
        <v>8</v>
      </c>
      <c r="AL122" s="135">
        <f>求节点(基础状态预期!$C$152:$C$190,基础状态预期!E$152:E$190,战法实力!$V122)</f>
        <v>5</v>
      </c>
      <c r="AM122" s="135">
        <f>求节点(基础状态预期!$C$152:$C$190,基础状态预期!F$152:F$190,战法实力!$V122)</f>
        <v>16</v>
      </c>
      <c r="AN122" s="135">
        <f>求节点(基础状态预期!$C$152:$C$190,基础状态预期!G$152:G$190,战法实力!$V122)</f>
        <v>24</v>
      </c>
      <c r="AO122" s="135">
        <f>求节点(基础状态预期!$C$152:$C$190,基础状态预期!H$152:H$190,战法实力!$V122)</f>
        <v>8</v>
      </c>
      <c r="AQ122" s="135">
        <f>求节点(基础状态预期!$C$197:$C$235,基础状态预期!E$197:E$235,战法实力!$V122)</f>
        <v>5</v>
      </c>
      <c r="AR122" s="135">
        <f>求节点(基础状态预期!$C$197:$C$235,基础状态预期!F$197:F$235,战法实力!$V122)</f>
        <v>16</v>
      </c>
      <c r="AS122" s="135">
        <f>求节点(基础状态预期!$C$197:$C$235,基础状态预期!G$197:G$235,战法实力!$V122)</f>
        <v>24</v>
      </c>
      <c r="AT122" s="135">
        <f>求节点(基础状态预期!$C$197:$C$235,基础状态预期!H$197:H$235,战法实力!$V122)</f>
        <v>8</v>
      </c>
      <c r="AV122" s="97"/>
      <c r="AX122" s="135">
        <v>118</v>
      </c>
      <c r="AY122" s="135">
        <f>求节点(基础状态预期!$C$17:$C$55,基础状态预期!M$17:M$55,战法实力!$V122)</f>
        <v>35</v>
      </c>
      <c r="AZ122" s="135">
        <f>求节点(基础状态预期!$C$17:$C$55,基础状态预期!N$17:N$55,战法实力!$V122)</f>
        <v>35</v>
      </c>
      <c r="BA122" s="135">
        <f>求节点(基础状态预期!$C$17:$C$55,基础状态预期!O$17:O$55,战法实力!$V122)</f>
        <v>34.154619433962914</v>
      </c>
      <c r="BB122" s="135">
        <f>求节点(基础状态预期!$C$17:$C$55,基础状态预期!P$17:P$55,战法实力!$V122)</f>
        <v>28.850188812621973</v>
      </c>
      <c r="BD122" s="135">
        <v>118</v>
      </c>
      <c r="BE122" s="135">
        <f>求节点(基础状态预期!$C$62:$C$100,基础状态预期!M$62:M$100,战法实力!$V122)</f>
        <v>35</v>
      </c>
      <c r="BF122" s="135">
        <f>求节点(基础状态预期!$C$62:$C$100,基础状态预期!N$62:N$100,战法实力!$V122)</f>
        <v>35</v>
      </c>
      <c r="BG122" s="135">
        <f>求节点(基础状态预期!$C$62:$C$100,基础状态预期!O$62:O$100,战法实力!$V122)</f>
        <v>35</v>
      </c>
      <c r="BH122" s="135">
        <f>求节点(基础状态预期!$C$62:$C$100,基础状态预期!P$62:P$100,战法实力!$V122)</f>
        <v>31.428377083390398</v>
      </c>
      <c r="BJ122" s="135">
        <v>118</v>
      </c>
      <c r="BK122" s="135">
        <f>求节点(基础状态预期!$C$107:$C$145,基础状态预期!M$107:M$145,战法实力!$V122)</f>
        <v>35</v>
      </c>
      <c r="BL122" s="135">
        <f>求节点(基础状态预期!$C$107:$C$145,基础状态预期!N$107:N$145,战法实力!$V122)</f>
        <v>35</v>
      </c>
      <c r="BM122" s="135">
        <f>求节点(基础状态预期!$C$107:$C$145,基础状态预期!O$107:O$145,战法实力!$V122)</f>
        <v>35</v>
      </c>
      <c r="BN122" s="135">
        <f>求节点(基础状态预期!$C$107:$C$145,基础状态预期!P$107:P$145,战法实力!$V122)</f>
        <v>34.464304178113231</v>
      </c>
      <c r="BP122" s="135">
        <v>118</v>
      </c>
      <c r="BQ122" s="135">
        <f>求节点(基础状态预期!$C$152:$C$190,基础状态预期!M$152:M$190,战法实力!$V122)</f>
        <v>35</v>
      </c>
      <c r="BR122" s="135">
        <f>求节点(基础状态预期!$C$152:$C$190,基础状态预期!N$152:N$190,战法实力!$V122)</f>
        <v>35</v>
      </c>
      <c r="BS122" s="135">
        <f>求节点(基础状态预期!$C$152:$C$190,基础状态预期!O$152:O$190,战法实力!$V122)</f>
        <v>35</v>
      </c>
      <c r="BT122" s="135">
        <f>求节点(基础状态预期!$C$152:$C$190,基础状态预期!P$152:P$190,战法实力!$V122)</f>
        <v>35</v>
      </c>
      <c r="BV122" s="135">
        <v>118</v>
      </c>
      <c r="BW122" s="135">
        <f>求节点(基础状态预期!$C$197:$C$235,基础状态预期!M$197:M$235,战法实力!$V122)</f>
        <v>35</v>
      </c>
      <c r="BX122" s="135">
        <f>求节点(基础状态预期!$C$197:$C$235,基础状态预期!N$197:N$235,战法实力!$V122)</f>
        <v>35</v>
      </c>
      <c r="BY122" s="135">
        <f>求节点(基础状态预期!$C$197:$C$235,基础状态预期!O$197:O$235,战法实力!$V122)</f>
        <v>35</v>
      </c>
      <c r="BZ122" s="135">
        <f>求节点(基础状态预期!$C$197:$C$235,基础状态预期!P$197:P$235,战法实力!$V122)</f>
        <v>35</v>
      </c>
      <c r="CB122" s="97"/>
      <c r="CD122" s="135">
        <v>118</v>
      </c>
      <c r="CE122" s="135">
        <f>求节点($E$5:$E$39,F$5:F$39,AY122)*W122</f>
        <v>175000</v>
      </c>
      <c r="CF122" s="135">
        <f>求节点($E$5:$E$39,G$5:G$39,AZ122)*X122</f>
        <v>1120000</v>
      </c>
      <c r="CG122" s="135">
        <f>求节点($E$5:$E$39,H$5:H$39,BA122)*Y122</f>
        <v>6557686.9313208796</v>
      </c>
      <c r="CH122" s="135">
        <f>求节点($E$5:$E$39,I$5:I$39,BB122)*Z122</f>
        <v>5770037.7625243943</v>
      </c>
      <c r="CI122" s="135">
        <f t="shared" si="25"/>
        <v>13622724.693845274</v>
      </c>
      <c r="CK122" s="135">
        <f>求节点($E$5:$E$39,F$5:F$39,BE122)*AB122</f>
        <v>175000</v>
      </c>
      <c r="CL122" s="135">
        <f>求节点($E$5:$E$39,G$5:G$39,BF122)*AC122</f>
        <v>1120000</v>
      </c>
      <c r="CM122" s="135">
        <f>求节点($E$5:$E$39,H$5:H$39,BG122)*AD122</f>
        <v>6720000</v>
      </c>
      <c r="CN122" s="135">
        <f>求节点($E$5:$E$39,I$5:I$39,BH122)*AE122</f>
        <v>6285675.4166780794</v>
      </c>
      <c r="CO122" s="135">
        <f t="shared" si="26"/>
        <v>14300675.416678078</v>
      </c>
      <c r="CQ122" s="135">
        <f>求节点($E$5:$E$39,F$5:F$39,BK122)*AG122</f>
        <v>175000</v>
      </c>
      <c r="CR122" s="135">
        <f>求节点($E$5:$E$39,G$5:G$39,BL122)*AH122</f>
        <v>1120000</v>
      </c>
      <c r="CS122" s="135">
        <f>求节点($E$5:$E$39,H$5:H$39,BM122)*AI122</f>
        <v>6720000</v>
      </c>
      <c r="CT122" s="135">
        <f>求节点($E$5:$E$39,I$5:I$39,BN122)*AJ122</f>
        <v>6892860.8356226459</v>
      </c>
      <c r="CU122" s="135">
        <f t="shared" si="27"/>
        <v>14907860.835622646</v>
      </c>
      <c r="CW122" s="135">
        <f>求节点($E$5:$E$39,F$5:F$39,BQ122)*AL122</f>
        <v>175000</v>
      </c>
      <c r="CX122" s="135">
        <f>求节点($E$5:$E$39,G$5:G$39,BR122)*AM122</f>
        <v>1120000</v>
      </c>
      <c r="CY122" s="135">
        <f>求节点($E$5:$E$39,H$5:H$39,BS122)*AN122</f>
        <v>6720000</v>
      </c>
      <c r="CZ122" s="135">
        <f>求节点($E$5:$E$39,I$5:I$39,BT122)*AO122</f>
        <v>7000000</v>
      </c>
      <c r="DA122" s="135">
        <f t="shared" si="28"/>
        <v>15015000</v>
      </c>
      <c r="DC122" s="135">
        <f>求节点($E$5:$E$39,F$5:F$39,BW122)*AQ122</f>
        <v>175000</v>
      </c>
      <c r="DD122" s="135">
        <f>求节点($E$5:$E$39,G$5:G$39,BX122)*AR122</f>
        <v>1120000</v>
      </c>
      <c r="DE122" s="135">
        <f>求节点($E$5:$E$39,H$5:H$39,BY122)*AS122</f>
        <v>6720000</v>
      </c>
      <c r="DF122" s="135">
        <f>求节点($E$5:$E$39,I$5:I$39,BZ122)*AT122</f>
        <v>7000000</v>
      </c>
      <c r="DG122" s="135">
        <f t="shared" si="29"/>
        <v>15015000</v>
      </c>
    </row>
    <row r="123" spans="12:111" s="135" customFormat="1" x14ac:dyDescent="0.15">
      <c r="L123" s="135">
        <v>119</v>
      </c>
      <c r="M123" s="135">
        <f t="shared" si="20"/>
        <v>13696601.866494685</v>
      </c>
      <c r="N123" s="135">
        <f t="shared" si="21"/>
        <v>14331315.183091689</v>
      </c>
      <c r="O123" s="135">
        <f t="shared" si="22"/>
        <v>14942070.261484353</v>
      </c>
      <c r="P123" s="135">
        <f t="shared" si="23"/>
        <v>15015000</v>
      </c>
      <c r="Q123" s="135">
        <f t="shared" si="24"/>
        <v>15015000</v>
      </c>
      <c r="T123" s="97"/>
      <c r="V123" s="135">
        <v>119</v>
      </c>
      <c r="W123" s="135">
        <f>求节点(基础状态预期!$C$17:$C$55,基础状态预期!E$17:E$55,战法实力!$V123)</f>
        <v>5</v>
      </c>
      <c r="X123" s="135">
        <f>求节点(基础状态预期!$C$17:$C$55,基础状态预期!F$17:F$55,战法实力!$V123)</f>
        <v>16</v>
      </c>
      <c r="Y123" s="135">
        <f>求节点(基础状态预期!$C$17:$C$55,基础状态预期!G$17:G$55,战法实力!$V123)</f>
        <v>24</v>
      </c>
      <c r="Z123" s="135">
        <f>求节点(基础状态预期!$C$17:$C$55,基础状态预期!H$17:H$55,战法实力!$V123)</f>
        <v>8</v>
      </c>
      <c r="AB123" s="135">
        <f>求节点(基础状态预期!$C$62:$C$100,基础状态预期!E$62:E$100,战法实力!$V123)</f>
        <v>5</v>
      </c>
      <c r="AC123" s="135">
        <f>求节点(基础状态预期!$C$62:$C$100,基础状态预期!F$62:F$100,战法实力!$V123)</f>
        <v>16</v>
      </c>
      <c r="AD123" s="135">
        <f>求节点(基础状态预期!$C$62:$C$100,基础状态预期!G$62:G$100,战法实力!$V123)</f>
        <v>24</v>
      </c>
      <c r="AE123" s="135">
        <f>求节点(基础状态预期!$C$62:$C$100,基础状态预期!H$62:H$100,战法实力!$V123)</f>
        <v>8</v>
      </c>
      <c r="AG123" s="135">
        <f>求节点(基础状态预期!$C$107:$C$145,基础状态预期!E$107:E$145,战法实力!$V123)</f>
        <v>5</v>
      </c>
      <c r="AH123" s="135">
        <f>求节点(基础状态预期!$C$107:$C$145,基础状态预期!F$107:F$145,战法实力!$V123)</f>
        <v>16</v>
      </c>
      <c r="AI123" s="135">
        <f>求节点(基础状态预期!$C$107:$C$145,基础状态预期!G$107:G$145,战法实力!$V123)</f>
        <v>24</v>
      </c>
      <c r="AJ123" s="135">
        <f>求节点(基础状态预期!$C$107:$C$145,基础状态预期!H$107:H$145,战法实力!$V123)</f>
        <v>8</v>
      </c>
      <c r="AL123" s="135">
        <f>求节点(基础状态预期!$C$152:$C$190,基础状态预期!E$152:E$190,战法实力!$V123)</f>
        <v>5</v>
      </c>
      <c r="AM123" s="135">
        <f>求节点(基础状态预期!$C$152:$C$190,基础状态预期!F$152:F$190,战法实力!$V123)</f>
        <v>16</v>
      </c>
      <c r="AN123" s="135">
        <f>求节点(基础状态预期!$C$152:$C$190,基础状态预期!G$152:G$190,战法实力!$V123)</f>
        <v>24</v>
      </c>
      <c r="AO123" s="135">
        <f>求节点(基础状态预期!$C$152:$C$190,基础状态预期!H$152:H$190,战法实力!$V123)</f>
        <v>8</v>
      </c>
      <c r="AQ123" s="135">
        <f>求节点(基础状态预期!$C$197:$C$235,基础状态预期!E$197:E$235,战法实力!$V123)</f>
        <v>5</v>
      </c>
      <c r="AR123" s="135">
        <f>求节点(基础状态预期!$C$197:$C$235,基础状态预期!F$197:F$235,战法实力!$V123)</f>
        <v>16</v>
      </c>
      <c r="AS123" s="135">
        <f>求节点(基础状态预期!$C$197:$C$235,基础状态预期!G$197:G$235,战法实力!$V123)</f>
        <v>24</v>
      </c>
      <c r="AT123" s="135">
        <f>求节点(基础状态预期!$C$197:$C$235,基础状态预期!H$197:H$235,战法实力!$V123)</f>
        <v>8</v>
      </c>
      <c r="AV123" s="97"/>
      <c r="AX123" s="135">
        <v>119</v>
      </c>
      <c r="AY123" s="135">
        <f>求节点(基础状态预期!$C$17:$C$55,基础状态预期!M$17:M$55,战法实力!$V123)</f>
        <v>35</v>
      </c>
      <c r="AZ123" s="135">
        <f>求节点(基础状态预期!$C$17:$C$55,基础状态预期!N$17:N$55,战法实力!$V123)</f>
        <v>35</v>
      </c>
      <c r="BA123" s="135">
        <f>求节点(基础状态预期!$C$17:$C$55,基础状态预期!O$17:O$55,战法实力!$V123)</f>
        <v>34.330278472191814</v>
      </c>
      <c r="BB123" s="135">
        <f>求节点(基础状态预期!$C$17:$C$55,基础状态预期!P$17:P$55,战法实力!$V123)</f>
        <v>29.050941999169282</v>
      </c>
      <c r="BD123" s="135">
        <v>119</v>
      </c>
      <c r="BE123" s="135">
        <f>求节点(基础状态预期!$C$62:$C$100,基础状态预期!M$62:M$100,战法实力!$V123)</f>
        <v>35</v>
      </c>
      <c r="BF123" s="135">
        <f>求节点(基础状态预期!$C$62:$C$100,基础状态预期!N$62:N$100,战法实力!$V123)</f>
        <v>35</v>
      </c>
      <c r="BG123" s="135">
        <f>求节点(基础状态预期!$C$62:$C$100,基础状态预期!O$62:O$100,战法实力!$V123)</f>
        <v>35</v>
      </c>
      <c r="BH123" s="135">
        <f>求节点(基础状态预期!$C$62:$C$100,基础状态预期!P$62:P$100,战法实力!$V123)</f>
        <v>31.581575915458441</v>
      </c>
      <c r="BJ123" s="135">
        <v>119</v>
      </c>
      <c r="BK123" s="135">
        <f>求节点(基础状态预期!$C$107:$C$145,基础状态预期!M$107:M$145,战法实力!$V123)</f>
        <v>35</v>
      </c>
      <c r="BL123" s="135">
        <f>求节点(基础状态预期!$C$107:$C$145,基础状态预期!N$107:N$145,战法实力!$V123)</f>
        <v>35</v>
      </c>
      <c r="BM123" s="135">
        <f>求节点(基础状态预期!$C$107:$C$145,基础状态预期!O$107:O$145,战法实力!$V123)</f>
        <v>35</v>
      </c>
      <c r="BN123" s="135">
        <f>求节点(基础状态预期!$C$107:$C$145,基础状态预期!P$107:P$145,战法实力!$V123)</f>
        <v>34.635351307421764</v>
      </c>
      <c r="BP123" s="135">
        <v>119</v>
      </c>
      <c r="BQ123" s="135">
        <f>求节点(基础状态预期!$C$152:$C$190,基础状态预期!M$152:M$190,战法实力!$V123)</f>
        <v>35</v>
      </c>
      <c r="BR123" s="135">
        <f>求节点(基础状态预期!$C$152:$C$190,基础状态预期!N$152:N$190,战法实力!$V123)</f>
        <v>35</v>
      </c>
      <c r="BS123" s="135">
        <f>求节点(基础状态预期!$C$152:$C$190,基础状态预期!O$152:O$190,战法实力!$V123)</f>
        <v>35</v>
      </c>
      <c r="BT123" s="135">
        <f>求节点(基础状态预期!$C$152:$C$190,基础状态预期!P$152:P$190,战法实力!$V123)</f>
        <v>35</v>
      </c>
      <c r="BV123" s="135">
        <v>119</v>
      </c>
      <c r="BW123" s="135">
        <f>求节点(基础状态预期!$C$197:$C$235,基础状态预期!M$197:M$235,战法实力!$V123)</f>
        <v>35</v>
      </c>
      <c r="BX123" s="135">
        <f>求节点(基础状态预期!$C$197:$C$235,基础状态预期!N$197:N$235,战法实力!$V123)</f>
        <v>35</v>
      </c>
      <c r="BY123" s="135">
        <f>求节点(基础状态预期!$C$197:$C$235,基础状态预期!O$197:O$235,战法实力!$V123)</f>
        <v>35</v>
      </c>
      <c r="BZ123" s="135">
        <f>求节点(基础状态预期!$C$197:$C$235,基础状态预期!P$197:P$235,战法实力!$V123)</f>
        <v>35</v>
      </c>
      <c r="CB123" s="97"/>
      <c r="CD123" s="135">
        <v>119</v>
      </c>
      <c r="CE123" s="135">
        <f>求节点($E$5:$E$39,F$5:F$39,AY123)*W123</f>
        <v>175000</v>
      </c>
      <c r="CF123" s="135">
        <f>求节点($E$5:$E$39,G$5:G$39,AZ123)*X123</f>
        <v>1120000</v>
      </c>
      <c r="CG123" s="135">
        <f>求节点($E$5:$E$39,H$5:H$39,BA123)*Y123</f>
        <v>6591413.4666608283</v>
      </c>
      <c r="CH123" s="135">
        <f>求节点($E$5:$E$39,I$5:I$39,BB123)*Z123</f>
        <v>5810188.3998338562</v>
      </c>
      <c r="CI123" s="135">
        <f t="shared" si="25"/>
        <v>13696601.866494685</v>
      </c>
      <c r="CK123" s="135">
        <f>求节点($E$5:$E$39,F$5:F$39,BE123)*AB123</f>
        <v>175000</v>
      </c>
      <c r="CL123" s="135">
        <f>求节点($E$5:$E$39,G$5:G$39,BF123)*AC123</f>
        <v>1120000</v>
      </c>
      <c r="CM123" s="135">
        <f>求节点($E$5:$E$39,H$5:H$39,BG123)*AD123</f>
        <v>6720000</v>
      </c>
      <c r="CN123" s="135">
        <f>求节点($E$5:$E$39,I$5:I$39,BH123)*AE123</f>
        <v>6316315.183091688</v>
      </c>
      <c r="CO123" s="135">
        <f t="shared" si="26"/>
        <v>14331315.183091689</v>
      </c>
      <c r="CQ123" s="135">
        <f>求节点($E$5:$E$39,F$5:F$39,BK123)*AG123</f>
        <v>175000</v>
      </c>
      <c r="CR123" s="135">
        <f>求节点($E$5:$E$39,G$5:G$39,BL123)*AH123</f>
        <v>1120000</v>
      </c>
      <c r="CS123" s="135">
        <f>求节点($E$5:$E$39,H$5:H$39,BM123)*AI123</f>
        <v>6720000</v>
      </c>
      <c r="CT123" s="135">
        <f>求节点($E$5:$E$39,I$5:I$39,BN123)*AJ123</f>
        <v>6927070.2614843529</v>
      </c>
      <c r="CU123" s="135">
        <f t="shared" si="27"/>
        <v>14942070.261484353</v>
      </c>
      <c r="CW123" s="135">
        <f>求节点($E$5:$E$39,F$5:F$39,BQ123)*AL123</f>
        <v>175000</v>
      </c>
      <c r="CX123" s="135">
        <f>求节点($E$5:$E$39,G$5:G$39,BR123)*AM123</f>
        <v>1120000</v>
      </c>
      <c r="CY123" s="135">
        <f>求节点($E$5:$E$39,H$5:H$39,BS123)*AN123</f>
        <v>6720000</v>
      </c>
      <c r="CZ123" s="135">
        <f>求节点($E$5:$E$39,I$5:I$39,BT123)*AO123</f>
        <v>7000000</v>
      </c>
      <c r="DA123" s="135">
        <f t="shared" si="28"/>
        <v>15015000</v>
      </c>
      <c r="DC123" s="135">
        <f>求节点($E$5:$E$39,F$5:F$39,BW123)*AQ123</f>
        <v>175000</v>
      </c>
      <c r="DD123" s="135">
        <f>求节点($E$5:$E$39,G$5:G$39,BX123)*AR123</f>
        <v>1120000</v>
      </c>
      <c r="DE123" s="135">
        <f>求节点($E$5:$E$39,H$5:H$39,BY123)*AS123</f>
        <v>6720000</v>
      </c>
      <c r="DF123" s="135">
        <f>求节点($E$5:$E$39,I$5:I$39,BZ123)*AT123</f>
        <v>7000000</v>
      </c>
      <c r="DG123" s="135">
        <f t="shared" si="29"/>
        <v>15015000</v>
      </c>
    </row>
    <row r="124" spans="12:111" s="135" customFormat="1" x14ac:dyDescent="0.15">
      <c r="L124" s="135">
        <v>120</v>
      </c>
      <c r="M124" s="135">
        <f t="shared" si="20"/>
        <v>13770479.039144093</v>
      </c>
      <c r="N124" s="135">
        <f t="shared" si="21"/>
        <v>14361954.949505296</v>
      </c>
      <c r="O124" s="135">
        <f t="shared" si="22"/>
        <v>14966608.239624981</v>
      </c>
      <c r="P124" s="135">
        <f t="shared" si="23"/>
        <v>15015000</v>
      </c>
      <c r="Q124" s="135">
        <f t="shared" si="24"/>
        <v>15015000</v>
      </c>
      <c r="T124" s="97"/>
      <c r="V124" s="135">
        <v>120</v>
      </c>
      <c r="W124" s="135">
        <f>求节点(基础状态预期!$C$17:$C$55,基础状态预期!E$17:E$55,战法实力!$V124)</f>
        <v>5</v>
      </c>
      <c r="X124" s="135">
        <f>求节点(基础状态预期!$C$17:$C$55,基础状态预期!F$17:F$55,战法实力!$V124)</f>
        <v>16</v>
      </c>
      <c r="Y124" s="135">
        <f>求节点(基础状态预期!$C$17:$C$55,基础状态预期!G$17:G$55,战法实力!$V124)</f>
        <v>24</v>
      </c>
      <c r="Z124" s="135">
        <f>求节点(基础状态预期!$C$17:$C$55,基础状态预期!H$17:H$55,战法实力!$V124)</f>
        <v>8</v>
      </c>
      <c r="AB124" s="135">
        <f>求节点(基础状态预期!$C$62:$C$100,基础状态预期!E$62:E$100,战法实力!$V124)</f>
        <v>5</v>
      </c>
      <c r="AC124" s="135">
        <f>求节点(基础状态预期!$C$62:$C$100,基础状态预期!F$62:F$100,战法实力!$V124)</f>
        <v>16</v>
      </c>
      <c r="AD124" s="135">
        <f>求节点(基础状态预期!$C$62:$C$100,基础状态预期!G$62:G$100,战法实力!$V124)</f>
        <v>24</v>
      </c>
      <c r="AE124" s="135">
        <f>求节点(基础状态预期!$C$62:$C$100,基础状态预期!H$62:H$100,战法实力!$V124)</f>
        <v>8</v>
      </c>
      <c r="AG124" s="135">
        <f>求节点(基础状态预期!$C$107:$C$145,基础状态预期!E$107:E$145,战法实力!$V124)</f>
        <v>5</v>
      </c>
      <c r="AH124" s="135">
        <f>求节点(基础状态预期!$C$107:$C$145,基础状态预期!F$107:F$145,战法实力!$V124)</f>
        <v>16</v>
      </c>
      <c r="AI124" s="135">
        <f>求节点(基础状态预期!$C$107:$C$145,基础状态预期!G$107:G$145,战法实力!$V124)</f>
        <v>24</v>
      </c>
      <c r="AJ124" s="135">
        <f>求节点(基础状态预期!$C$107:$C$145,基础状态预期!H$107:H$145,战法实力!$V124)</f>
        <v>8</v>
      </c>
      <c r="AL124" s="135">
        <f>求节点(基础状态预期!$C$152:$C$190,基础状态预期!E$152:E$190,战法实力!$V124)</f>
        <v>5</v>
      </c>
      <c r="AM124" s="135">
        <f>求节点(基础状态预期!$C$152:$C$190,基础状态预期!F$152:F$190,战法实力!$V124)</f>
        <v>16</v>
      </c>
      <c r="AN124" s="135">
        <f>求节点(基础状态预期!$C$152:$C$190,基础状态预期!G$152:G$190,战法实力!$V124)</f>
        <v>24</v>
      </c>
      <c r="AO124" s="135">
        <f>求节点(基础状态预期!$C$152:$C$190,基础状态预期!H$152:H$190,战法实力!$V124)</f>
        <v>8</v>
      </c>
      <c r="AQ124" s="135">
        <f>求节点(基础状态预期!$C$197:$C$235,基础状态预期!E$197:E$235,战法实力!$V124)</f>
        <v>5</v>
      </c>
      <c r="AR124" s="135">
        <f>求节点(基础状态预期!$C$197:$C$235,基础状态预期!F$197:F$235,战法实力!$V124)</f>
        <v>16</v>
      </c>
      <c r="AS124" s="135">
        <f>求节点(基础状态预期!$C$197:$C$235,基础状态预期!G$197:G$235,战法实力!$V124)</f>
        <v>24</v>
      </c>
      <c r="AT124" s="135">
        <f>求节点(基础状态预期!$C$197:$C$235,基础状态预期!H$197:H$235,战法实力!$V124)</f>
        <v>8</v>
      </c>
      <c r="AV124" s="97"/>
      <c r="AX124" s="135">
        <v>120</v>
      </c>
      <c r="AY124" s="135">
        <f>求节点(基础状态预期!$C$17:$C$55,基础状态预期!M$17:M$55,战法实力!$V124)</f>
        <v>35</v>
      </c>
      <c r="AZ124" s="135">
        <f>求节点(基础状态预期!$C$17:$C$55,基础状态预期!N$17:N$55,战法实力!$V124)</f>
        <v>35</v>
      </c>
      <c r="BA124" s="135">
        <f>求节点(基础状态预期!$C$17:$C$55,基础状态预期!O$17:O$55,战法实力!$V124)</f>
        <v>34.505937510420708</v>
      </c>
      <c r="BB124" s="135">
        <f>求节点(基础状态预期!$C$17:$C$55,基础状态预期!P$17:P$55,战法实力!$V124)</f>
        <v>29.251695185716592</v>
      </c>
      <c r="BD124" s="135">
        <v>120</v>
      </c>
      <c r="BE124" s="135">
        <f>求节点(基础状态预期!$C$62:$C$100,基础状态预期!M$62:M$100,战法实力!$V124)</f>
        <v>35</v>
      </c>
      <c r="BF124" s="135">
        <f>求节点(基础状态预期!$C$62:$C$100,基础状态预期!N$62:N$100,战法实力!$V124)</f>
        <v>35</v>
      </c>
      <c r="BG124" s="135">
        <f>求节点(基础状态预期!$C$62:$C$100,基础状态预期!O$62:O$100,战法实力!$V124)</f>
        <v>35</v>
      </c>
      <c r="BH124" s="135">
        <f>求节点(基础状态预期!$C$62:$C$100,基础状态预期!P$62:P$100,战法实力!$V124)</f>
        <v>31.734774747526483</v>
      </c>
      <c r="BJ124" s="135">
        <v>120</v>
      </c>
      <c r="BK124" s="135">
        <f>求节点(基础状态预期!$C$107:$C$145,基础状态预期!M$107:M$145,战法实力!$V124)</f>
        <v>35</v>
      </c>
      <c r="BL124" s="135">
        <f>求节点(基础状态预期!$C$107:$C$145,基础状态预期!N$107:N$145,战法实力!$V124)</f>
        <v>35</v>
      </c>
      <c r="BM124" s="135">
        <f>求节点(基础状态预期!$C$107:$C$145,基础状态预期!O$107:O$145,战法实力!$V124)</f>
        <v>35</v>
      </c>
      <c r="BN124" s="135">
        <f>求节点(基础状态预期!$C$107:$C$145,基础状态预期!P$107:P$145,战法实力!$V124)</f>
        <v>34.7580411981249</v>
      </c>
      <c r="BP124" s="135">
        <v>120</v>
      </c>
      <c r="BQ124" s="135">
        <f>求节点(基础状态预期!$C$152:$C$190,基础状态预期!M$152:M$190,战法实力!$V124)</f>
        <v>35</v>
      </c>
      <c r="BR124" s="135">
        <f>求节点(基础状态预期!$C$152:$C$190,基础状态预期!N$152:N$190,战法实力!$V124)</f>
        <v>35</v>
      </c>
      <c r="BS124" s="135">
        <f>求节点(基础状态预期!$C$152:$C$190,基础状态预期!O$152:O$190,战法实力!$V124)</f>
        <v>35</v>
      </c>
      <c r="BT124" s="135">
        <f>求节点(基础状态预期!$C$152:$C$190,基础状态预期!P$152:P$190,战法实力!$V124)</f>
        <v>35</v>
      </c>
      <c r="BV124" s="135">
        <v>120</v>
      </c>
      <c r="BW124" s="135">
        <f>求节点(基础状态预期!$C$197:$C$235,基础状态预期!M$197:M$235,战法实力!$V124)</f>
        <v>35</v>
      </c>
      <c r="BX124" s="135">
        <f>求节点(基础状态预期!$C$197:$C$235,基础状态预期!N$197:N$235,战法实力!$V124)</f>
        <v>35</v>
      </c>
      <c r="BY124" s="135">
        <f>求节点(基础状态预期!$C$197:$C$235,基础状态预期!O$197:O$235,战法实力!$V124)</f>
        <v>35</v>
      </c>
      <c r="BZ124" s="135">
        <f>求节点(基础状态预期!$C$197:$C$235,基础状态预期!P$197:P$235,战法实力!$V124)</f>
        <v>35</v>
      </c>
      <c r="CB124" s="97"/>
      <c r="CD124" s="135">
        <v>120</v>
      </c>
      <c r="CE124" s="135">
        <f>求节点($E$5:$E$39,F$5:F$39,AY124)*W124</f>
        <v>175000</v>
      </c>
      <c r="CF124" s="135">
        <f>求节点($E$5:$E$39,G$5:G$39,AZ124)*X124</f>
        <v>1120000</v>
      </c>
      <c r="CG124" s="135">
        <f>求节点($E$5:$E$39,H$5:H$39,BA124)*Y124</f>
        <v>6625140.0020007752</v>
      </c>
      <c r="CH124" s="135">
        <f>求节点($E$5:$E$39,I$5:I$39,BB124)*Z124</f>
        <v>5850339.037143318</v>
      </c>
      <c r="CI124" s="135">
        <f t="shared" si="25"/>
        <v>13770479.039144093</v>
      </c>
      <c r="CK124" s="135">
        <f>求节点($E$5:$E$39,F$5:F$39,BE124)*AB124</f>
        <v>175000</v>
      </c>
      <c r="CL124" s="135">
        <f>求节点($E$5:$E$39,G$5:G$39,BF124)*AC124</f>
        <v>1120000</v>
      </c>
      <c r="CM124" s="135">
        <f>求节点($E$5:$E$39,H$5:H$39,BG124)*AD124</f>
        <v>6720000</v>
      </c>
      <c r="CN124" s="135">
        <f>求节点($E$5:$E$39,I$5:I$39,BH124)*AE124</f>
        <v>6346954.9495052965</v>
      </c>
      <c r="CO124" s="135">
        <f t="shared" si="26"/>
        <v>14361954.949505296</v>
      </c>
      <c r="CQ124" s="135">
        <f>求节点($E$5:$E$39,F$5:F$39,BK124)*AG124</f>
        <v>175000</v>
      </c>
      <c r="CR124" s="135">
        <f>求节点($E$5:$E$39,G$5:G$39,BL124)*AH124</f>
        <v>1120000</v>
      </c>
      <c r="CS124" s="135">
        <f>求节点($E$5:$E$39,H$5:H$39,BM124)*AI124</f>
        <v>6720000</v>
      </c>
      <c r="CT124" s="135">
        <f>求节点($E$5:$E$39,I$5:I$39,BN124)*AJ124</f>
        <v>6951608.2396249799</v>
      </c>
      <c r="CU124" s="135">
        <f t="shared" si="27"/>
        <v>14966608.239624981</v>
      </c>
      <c r="CW124" s="135">
        <f>求节点($E$5:$E$39,F$5:F$39,BQ124)*AL124</f>
        <v>175000</v>
      </c>
      <c r="CX124" s="135">
        <f>求节点($E$5:$E$39,G$5:G$39,BR124)*AM124</f>
        <v>1120000</v>
      </c>
      <c r="CY124" s="135">
        <f>求节点($E$5:$E$39,H$5:H$39,BS124)*AN124</f>
        <v>6720000</v>
      </c>
      <c r="CZ124" s="135">
        <f>求节点($E$5:$E$39,I$5:I$39,BT124)*AO124</f>
        <v>7000000</v>
      </c>
      <c r="DA124" s="135">
        <f t="shared" si="28"/>
        <v>15015000</v>
      </c>
      <c r="DC124" s="135">
        <f>求节点($E$5:$E$39,F$5:F$39,BW124)*AQ124</f>
        <v>175000</v>
      </c>
      <c r="DD124" s="135">
        <f>求节点($E$5:$E$39,G$5:G$39,BX124)*AR124</f>
        <v>1120000</v>
      </c>
      <c r="DE124" s="135">
        <f>求节点($E$5:$E$39,H$5:H$39,BY124)*AS124</f>
        <v>6720000</v>
      </c>
      <c r="DF124" s="135">
        <f>求节点($E$5:$E$39,I$5:I$39,BZ124)*AT124</f>
        <v>7000000</v>
      </c>
      <c r="DG124" s="135">
        <f t="shared" si="29"/>
        <v>15015000</v>
      </c>
    </row>
    <row r="125" spans="12:111" s="135" customFormat="1" x14ac:dyDescent="0.15">
      <c r="L125" s="135">
        <v>121</v>
      </c>
      <c r="M125" s="135">
        <f t="shared" si="20"/>
        <v>13844356.211793505</v>
      </c>
      <c r="N125" s="135">
        <f t="shared" si="21"/>
        <v>14392594.715918906</v>
      </c>
      <c r="O125" s="135">
        <f t="shared" si="22"/>
        <v>14991146.217765607</v>
      </c>
      <c r="P125" s="135">
        <f t="shared" si="23"/>
        <v>15015000</v>
      </c>
      <c r="Q125" s="135">
        <f t="shared" si="24"/>
        <v>15015000</v>
      </c>
      <c r="T125" s="97"/>
      <c r="V125" s="135">
        <v>121</v>
      </c>
      <c r="W125" s="135">
        <f>求节点(基础状态预期!$C$17:$C$55,基础状态预期!E$17:E$55,战法实力!$V125)</f>
        <v>5</v>
      </c>
      <c r="X125" s="135">
        <f>求节点(基础状态预期!$C$17:$C$55,基础状态预期!F$17:F$55,战法实力!$V125)</f>
        <v>16</v>
      </c>
      <c r="Y125" s="135">
        <f>求节点(基础状态预期!$C$17:$C$55,基础状态预期!G$17:G$55,战法实力!$V125)</f>
        <v>24</v>
      </c>
      <c r="Z125" s="135">
        <f>求节点(基础状态预期!$C$17:$C$55,基础状态预期!H$17:H$55,战法实力!$V125)</f>
        <v>8</v>
      </c>
      <c r="AB125" s="135">
        <f>求节点(基础状态预期!$C$62:$C$100,基础状态预期!E$62:E$100,战法实力!$V125)</f>
        <v>5</v>
      </c>
      <c r="AC125" s="135">
        <f>求节点(基础状态预期!$C$62:$C$100,基础状态预期!F$62:F$100,战法实力!$V125)</f>
        <v>16</v>
      </c>
      <c r="AD125" s="135">
        <f>求节点(基础状态预期!$C$62:$C$100,基础状态预期!G$62:G$100,战法实力!$V125)</f>
        <v>24</v>
      </c>
      <c r="AE125" s="135">
        <f>求节点(基础状态预期!$C$62:$C$100,基础状态预期!H$62:H$100,战法实力!$V125)</f>
        <v>8</v>
      </c>
      <c r="AG125" s="135">
        <f>求节点(基础状态预期!$C$107:$C$145,基础状态预期!E$107:E$145,战法实力!$V125)</f>
        <v>5</v>
      </c>
      <c r="AH125" s="135">
        <f>求节点(基础状态预期!$C$107:$C$145,基础状态预期!F$107:F$145,战法实力!$V125)</f>
        <v>16</v>
      </c>
      <c r="AI125" s="135">
        <f>求节点(基础状态预期!$C$107:$C$145,基础状态预期!G$107:G$145,战法实力!$V125)</f>
        <v>24</v>
      </c>
      <c r="AJ125" s="135">
        <f>求节点(基础状态预期!$C$107:$C$145,基础状态预期!H$107:H$145,战法实力!$V125)</f>
        <v>8</v>
      </c>
      <c r="AL125" s="135">
        <f>求节点(基础状态预期!$C$152:$C$190,基础状态预期!E$152:E$190,战法实力!$V125)</f>
        <v>5</v>
      </c>
      <c r="AM125" s="135">
        <f>求节点(基础状态预期!$C$152:$C$190,基础状态预期!F$152:F$190,战法实力!$V125)</f>
        <v>16</v>
      </c>
      <c r="AN125" s="135">
        <f>求节点(基础状态预期!$C$152:$C$190,基础状态预期!G$152:G$190,战法实力!$V125)</f>
        <v>24</v>
      </c>
      <c r="AO125" s="135">
        <f>求节点(基础状态预期!$C$152:$C$190,基础状态预期!H$152:H$190,战法实力!$V125)</f>
        <v>8</v>
      </c>
      <c r="AQ125" s="135">
        <f>求节点(基础状态预期!$C$197:$C$235,基础状态预期!E$197:E$235,战法实力!$V125)</f>
        <v>5</v>
      </c>
      <c r="AR125" s="135">
        <f>求节点(基础状态预期!$C$197:$C$235,基础状态预期!F$197:F$235,战法实力!$V125)</f>
        <v>16</v>
      </c>
      <c r="AS125" s="135">
        <f>求节点(基础状态预期!$C$197:$C$235,基础状态预期!G$197:G$235,战法实力!$V125)</f>
        <v>24</v>
      </c>
      <c r="AT125" s="135">
        <f>求节点(基础状态预期!$C$197:$C$235,基础状态预期!H$197:H$235,战法实力!$V125)</f>
        <v>8</v>
      </c>
      <c r="AV125" s="97"/>
      <c r="AX125" s="135">
        <v>121</v>
      </c>
      <c r="AY125" s="135">
        <f>求节点(基础状态预期!$C$17:$C$55,基础状态预期!M$17:M$55,战法实力!$V125)</f>
        <v>35</v>
      </c>
      <c r="AZ125" s="135">
        <f>求节点(基础状态预期!$C$17:$C$55,基础状态预期!N$17:N$55,战法实力!$V125)</f>
        <v>35</v>
      </c>
      <c r="BA125" s="135">
        <f>求节点(基础状态预期!$C$17:$C$55,基础状态预期!O$17:O$55,战法实力!$V125)</f>
        <v>34.681596548649601</v>
      </c>
      <c r="BB125" s="135">
        <f>求节点(基础状态预期!$C$17:$C$55,基础状态预期!P$17:P$55,战法实力!$V125)</f>
        <v>29.452448372263902</v>
      </c>
      <c r="BD125" s="135">
        <v>121</v>
      </c>
      <c r="BE125" s="135">
        <f>求节点(基础状态预期!$C$62:$C$100,基础状态预期!M$62:M$100,战法实力!$V125)</f>
        <v>35</v>
      </c>
      <c r="BF125" s="135">
        <f>求节点(基础状态预期!$C$62:$C$100,基础状态预期!N$62:N$100,战法实力!$V125)</f>
        <v>35</v>
      </c>
      <c r="BG125" s="135">
        <f>求节点(基础状态预期!$C$62:$C$100,基础状态预期!O$62:O$100,战法实力!$V125)</f>
        <v>35</v>
      </c>
      <c r="BH125" s="135">
        <f>求节点(基础状态预期!$C$62:$C$100,基础状态预期!P$62:P$100,战法实力!$V125)</f>
        <v>31.887973579594526</v>
      </c>
      <c r="BJ125" s="135">
        <v>121</v>
      </c>
      <c r="BK125" s="135">
        <f>求节点(基础状态预期!$C$107:$C$145,基础状态预期!M$107:M$145,战法实力!$V125)</f>
        <v>35</v>
      </c>
      <c r="BL125" s="135">
        <f>求节点(基础状态预期!$C$107:$C$145,基础状态预期!N$107:N$145,战法实力!$V125)</f>
        <v>35</v>
      </c>
      <c r="BM125" s="135">
        <f>求节点(基础状态预期!$C$107:$C$145,基础状态预期!O$107:O$145,战法实力!$V125)</f>
        <v>35</v>
      </c>
      <c r="BN125" s="135">
        <f>求节点(基础状态预期!$C$107:$C$145,基础状态预期!P$107:P$145,战法实力!$V125)</f>
        <v>34.880731088828028</v>
      </c>
      <c r="BP125" s="135">
        <v>121</v>
      </c>
      <c r="BQ125" s="135">
        <f>求节点(基础状态预期!$C$152:$C$190,基础状态预期!M$152:M$190,战法实力!$V125)</f>
        <v>35</v>
      </c>
      <c r="BR125" s="135">
        <f>求节点(基础状态预期!$C$152:$C$190,基础状态预期!N$152:N$190,战法实力!$V125)</f>
        <v>35</v>
      </c>
      <c r="BS125" s="135">
        <f>求节点(基础状态预期!$C$152:$C$190,基础状态预期!O$152:O$190,战法实力!$V125)</f>
        <v>35</v>
      </c>
      <c r="BT125" s="135">
        <f>求节点(基础状态预期!$C$152:$C$190,基础状态预期!P$152:P$190,战法实力!$V125)</f>
        <v>35</v>
      </c>
      <c r="BV125" s="135">
        <v>121</v>
      </c>
      <c r="BW125" s="135">
        <f>求节点(基础状态预期!$C$197:$C$235,基础状态预期!M$197:M$235,战法实力!$V125)</f>
        <v>35</v>
      </c>
      <c r="BX125" s="135">
        <f>求节点(基础状态预期!$C$197:$C$235,基础状态预期!N$197:N$235,战法实力!$V125)</f>
        <v>35</v>
      </c>
      <c r="BY125" s="135">
        <f>求节点(基础状态预期!$C$197:$C$235,基础状态预期!O$197:O$235,战法实力!$V125)</f>
        <v>35</v>
      </c>
      <c r="BZ125" s="135">
        <f>求节点(基础状态预期!$C$197:$C$235,基础状态预期!P$197:P$235,战法实力!$V125)</f>
        <v>35</v>
      </c>
      <c r="CB125" s="97"/>
      <c r="CD125" s="135">
        <v>121</v>
      </c>
      <c r="CE125" s="135">
        <f>求节点($E$5:$E$39,F$5:F$39,AY125)*W125</f>
        <v>175000</v>
      </c>
      <c r="CF125" s="135">
        <f>求节点($E$5:$E$39,G$5:G$39,AZ125)*X125</f>
        <v>1120000</v>
      </c>
      <c r="CG125" s="135">
        <f>求节点($E$5:$E$39,H$5:H$39,BA125)*Y125</f>
        <v>6658866.537340723</v>
      </c>
      <c r="CH125" s="135">
        <f>求节点($E$5:$E$39,I$5:I$39,BB125)*Z125</f>
        <v>5890489.6744527807</v>
      </c>
      <c r="CI125" s="135">
        <f t="shared" si="25"/>
        <v>13844356.211793505</v>
      </c>
      <c r="CK125" s="135">
        <f>求节点($E$5:$E$39,F$5:F$39,BE125)*AB125</f>
        <v>175000</v>
      </c>
      <c r="CL125" s="135">
        <f>求节点($E$5:$E$39,G$5:G$39,BF125)*AC125</f>
        <v>1120000</v>
      </c>
      <c r="CM125" s="135">
        <f>求节点($E$5:$E$39,H$5:H$39,BG125)*AD125</f>
        <v>6720000</v>
      </c>
      <c r="CN125" s="135">
        <f>求节点($E$5:$E$39,I$5:I$39,BH125)*AE125</f>
        <v>6377594.7159189051</v>
      </c>
      <c r="CO125" s="135">
        <f t="shared" si="26"/>
        <v>14392594.715918906</v>
      </c>
      <c r="CQ125" s="135">
        <f>求节点($E$5:$E$39,F$5:F$39,BK125)*AG125</f>
        <v>175000</v>
      </c>
      <c r="CR125" s="135">
        <f>求节点($E$5:$E$39,G$5:G$39,BL125)*AH125</f>
        <v>1120000</v>
      </c>
      <c r="CS125" s="135">
        <f>求节点($E$5:$E$39,H$5:H$39,BM125)*AI125</f>
        <v>6720000</v>
      </c>
      <c r="CT125" s="135">
        <f>求节点($E$5:$E$39,I$5:I$39,BN125)*AJ125</f>
        <v>6976146.217765606</v>
      </c>
      <c r="CU125" s="135">
        <f t="shared" si="27"/>
        <v>14991146.217765607</v>
      </c>
      <c r="CW125" s="135">
        <f>求节点($E$5:$E$39,F$5:F$39,BQ125)*AL125</f>
        <v>175000</v>
      </c>
      <c r="CX125" s="135">
        <f>求节点($E$5:$E$39,G$5:G$39,BR125)*AM125</f>
        <v>1120000</v>
      </c>
      <c r="CY125" s="135">
        <f>求节点($E$5:$E$39,H$5:H$39,BS125)*AN125</f>
        <v>6720000</v>
      </c>
      <c r="CZ125" s="135">
        <f>求节点($E$5:$E$39,I$5:I$39,BT125)*AO125</f>
        <v>7000000</v>
      </c>
      <c r="DA125" s="135">
        <f t="shared" si="28"/>
        <v>15015000</v>
      </c>
      <c r="DC125" s="135">
        <f>求节点($E$5:$E$39,F$5:F$39,BW125)*AQ125</f>
        <v>175000</v>
      </c>
      <c r="DD125" s="135">
        <f>求节点($E$5:$E$39,G$5:G$39,BX125)*AR125</f>
        <v>1120000</v>
      </c>
      <c r="DE125" s="135">
        <f>求节点($E$5:$E$39,H$5:H$39,BY125)*AS125</f>
        <v>6720000</v>
      </c>
      <c r="DF125" s="135">
        <f>求节点($E$5:$E$39,I$5:I$39,BZ125)*AT125</f>
        <v>7000000</v>
      </c>
      <c r="DG125" s="135">
        <f t="shared" si="29"/>
        <v>15015000</v>
      </c>
    </row>
    <row r="126" spans="12:111" s="135" customFormat="1" x14ac:dyDescent="0.15">
      <c r="L126" s="135">
        <v>122</v>
      </c>
      <c r="M126" s="135">
        <f t="shared" si="20"/>
        <v>13903468.284053713</v>
      </c>
      <c r="N126" s="135">
        <f t="shared" si="21"/>
        <v>14423234.482332515</v>
      </c>
      <c r="O126" s="135">
        <f t="shared" si="22"/>
        <v>15015000</v>
      </c>
      <c r="P126" s="135">
        <f t="shared" si="23"/>
        <v>15015000</v>
      </c>
      <c r="Q126" s="135">
        <f t="shared" si="24"/>
        <v>15015000</v>
      </c>
      <c r="T126" s="97"/>
      <c r="V126" s="135">
        <v>122</v>
      </c>
      <c r="W126" s="135">
        <f>求节点(基础状态预期!$C$17:$C$55,基础状态预期!E$17:E$55,战法实力!$V126)</f>
        <v>5</v>
      </c>
      <c r="X126" s="135">
        <f>求节点(基础状态预期!$C$17:$C$55,基础状态预期!F$17:F$55,战法实力!$V126)</f>
        <v>16</v>
      </c>
      <c r="Y126" s="135">
        <f>求节点(基础状态预期!$C$17:$C$55,基础状态预期!G$17:G$55,战法实力!$V126)</f>
        <v>24</v>
      </c>
      <c r="Z126" s="135">
        <f>求节点(基础状态预期!$C$17:$C$55,基础状态预期!H$17:H$55,战法实力!$V126)</f>
        <v>8</v>
      </c>
      <c r="AB126" s="135">
        <f>求节点(基础状态预期!$C$62:$C$100,基础状态预期!E$62:E$100,战法实力!$V126)</f>
        <v>5</v>
      </c>
      <c r="AC126" s="135">
        <f>求节点(基础状态预期!$C$62:$C$100,基础状态预期!F$62:F$100,战法实力!$V126)</f>
        <v>16</v>
      </c>
      <c r="AD126" s="135">
        <f>求节点(基础状态预期!$C$62:$C$100,基础状态预期!G$62:G$100,战法实力!$V126)</f>
        <v>24</v>
      </c>
      <c r="AE126" s="135">
        <f>求节点(基础状态预期!$C$62:$C$100,基础状态预期!H$62:H$100,战法实力!$V126)</f>
        <v>8</v>
      </c>
      <c r="AG126" s="135">
        <f>求节点(基础状态预期!$C$107:$C$145,基础状态预期!E$107:E$145,战法实力!$V126)</f>
        <v>5</v>
      </c>
      <c r="AH126" s="135">
        <f>求节点(基础状态预期!$C$107:$C$145,基础状态预期!F$107:F$145,战法实力!$V126)</f>
        <v>16</v>
      </c>
      <c r="AI126" s="135">
        <f>求节点(基础状态预期!$C$107:$C$145,基础状态预期!G$107:G$145,战法实力!$V126)</f>
        <v>24</v>
      </c>
      <c r="AJ126" s="135">
        <f>求节点(基础状态预期!$C$107:$C$145,基础状态预期!H$107:H$145,战法实力!$V126)</f>
        <v>8</v>
      </c>
      <c r="AL126" s="135">
        <f>求节点(基础状态预期!$C$152:$C$190,基础状态预期!E$152:E$190,战法实力!$V126)</f>
        <v>5</v>
      </c>
      <c r="AM126" s="135">
        <f>求节点(基础状态预期!$C$152:$C$190,基础状态预期!F$152:F$190,战法实力!$V126)</f>
        <v>16</v>
      </c>
      <c r="AN126" s="135">
        <f>求节点(基础状态预期!$C$152:$C$190,基础状态预期!G$152:G$190,战法实力!$V126)</f>
        <v>24</v>
      </c>
      <c r="AO126" s="135">
        <f>求节点(基础状态预期!$C$152:$C$190,基础状态预期!H$152:H$190,战法实力!$V126)</f>
        <v>8</v>
      </c>
      <c r="AQ126" s="135">
        <f>求节点(基础状态预期!$C$197:$C$235,基础状态预期!E$197:E$235,战法实力!$V126)</f>
        <v>5</v>
      </c>
      <c r="AR126" s="135">
        <f>求节点(基础状态预期!$C$197:$C$235,基础状态预期!F$197:F$235,战法实力!$V126)</f>
        <v>16</v>
      </c>
      <c r="AS126" s="135">
        <f>求节点(基础状态预期!$C$197:$C$235,基础状态预期!G$197:G$235,战法实力!$V126)</f>
        <v>24</v>
      </c>
      <c r="AT126" s="135">
        <f>求节点(基础状态预期!$C$197:$C$235,基础状态预期!H$197:H$235,战法实力!$V126)</f>
        <v>8</v>
      </c>
      <c r="AV126" s="97"/>
      <c r="AX126" s="135">
        <v>122</v>
      </c>
      <c r="AY126" s="135">
        <f>求节点(基础状态预期!$C$17:$C$55,基础状态预期!M$17:M$55,战法实力!$V126)</f>
        <v>35</v>
      </c>
      <c r="AZ126" s="135">
        <f>求节点(基础状态预期!$C$17:$C$55,基础状态预期!N$17:N$55,战法实力!$V126)</f>
        <v>35</v>
      </c>
      <c r="BA126" s="135">
        <f>求节点(基础状态预期!$C$17:$C$55,基础状态预期!O$17:O$55,战法实力!$V126)</f>
        <v>34.800230423744608</v>
      </c>
      <c r="BB126" s="135">
        <f>求节点(基础状态预期!$C$17:$C$55,基础状态预期!P$17:P$55,战法实力!$V126)</f>
        <v>29.634120213473746</v>
      </c>
      <c r="BD126" s="135">
        <v>122</v>
      </c>
      <c r="BE126" s="135">
        <f>求节点(基础状态预期!$C$62:$C$100,基础状态预期!M$62:M$100,战法实力!$V126)</f>
        <v>35</v>
      </c>
      <c r="BF126" s="135">
        <f>求节点(基础状态预期!$C$62:$C$100,基础状态预期!N$62:N$100,战法实力!$V126)</f>
        <v>35</v>
      </c>
      <c r="BG126" s="135">
        <f>求节点(基础状态预期!$C$62:$C$100,基础状态预期!O$62:O$100,战法实力!$V126)</f>
        <v>35</v>
      </c>
      <c r="BH126" s="135">
        <f>求节点(基础状态预期!$C$62:$C$100,基础状态预期!P$62:P$100,战法实力!$V126)</f>
        <v>32.041172411662572</v>
      </c>
      <c r="BJ126" s="135">
        <v>122</v>
      </c>
      <c r="BK126" s="135">
        <f>求节点(基础状态预期!$C$107:$C$145,基础状态预期!M$107:M$145,战法实力!$V126)</f>
        <v>35</v>
      </c>
      <c r="BL126" s="135">
        <f>求节点(基础状态预期!$C$107:$C$145,基础状态预期!N$107:N$145,战法实力!$V126)</f>
        <v>35</v>
      </c>
      <c r="BM126" s="135">
        <f>求节点(基础状态预期!$C$107:$C$145,基础状态预期!O$107:O$145,战法实力!$V126)</f>
        <v>35</v>
      </c>
      <c r="BN126" s="135">
        <f>求节点(基础状态预期!$C$107:$C$145,基础状态预期!P$107:P$145,战法实力!$V126)</f>
        <v>35</v>
      </c>
      <c r="BP126" s="135">
        <v>122</v>
      </c>
      <c r="BQ126" s="135">
        <f>求节点(基础状态预期!$C$152:$C$190,基础状态预期!M$152:M$190,战法实力!$V126)</f>
        <v>35</v>
      </c>
      <c r="BR126" s="135">
        <f>求节点(基础状态预期!$C$152:$C$190,基础状态预期!N$152:N$190,战法实力!$V126)</f>
        <v>35</v>
      </c>
      <c r="BS126" s="135">
        <f>求节点(基础状态预期!$C$152:$C$190,基础状态预期!O$152:O$190,战法实力!$V126)</f>
        <v>35</v>
      </c>
      <c r="BT126" s="135">
        <f>求节点(基础状态预期!$C$152:$C$190,基础状态预期!P$152:P$190,战法实力!$V126)</f>
        <v>35</v>
      </c>
      <c r="BV126" s="135">
        <v>122</v>
      </c>
      <c r="BW126" s="135">
        <f>求节点(基础状态预期!$C$197:$C$235,基础状态预期!M$197:M$235,战法实力!$V126)</f>
        <v>35</v>
      </c>
      <c r="BX126" s="135">
        <f>求节点(基础状态预期!$C$197:$C$235,基础状态预期!N$197:N$235,战法实力!$V126)</f>
        <v>35</v>
      </c>
      <c r="BY126" s="135">
        <f>求节点(基础状态预期!$C$197:$C$235,基础状态预期!O$197:O$235,战法实力!$V126)</f>
        <v>35</v>
      </c>
      <c r="BZ126" s="135">
        <f>求节点(基础状态预期!$C$197:$C$235,基础状态预期!P$197:P$235,战法实力!$V126)</f>
        <v>35</v>
      </c>
      <c r="CB126" s="97"/>
      <c r="CD126" s="135">
        <v>122</v>
      </c>
      <c r="CE126" s="135">
        <f>求节点($E$5:$E$39,F$5:F$39,AY126)*W126</f>
        <v>175000</v>
      </c>
      <c r="CF126" s="135">
        <f>求节点($E$5:$E$39,G$5:G$39,AZ126)*X126</f>
        <v>1120000</v>
      </c>
      <c r="CG126" s="135">
        <f>求节点($E$5:$E$39,H$5:H$39,BA126)*Y126</f>
        <v>6681644.2413589647</v>
      </c>
      <c r="CH126" s="135">
        <f>求节点($E$5:$E$39,I$5:I$39,BB126)*Z126</f>
        <v>5926824.0426947493</v>
      </c>
      <c r="CI126" s="135">
        <f t="shared" si="25"/>
        <v>13903468.284053713</v>
      </c>
      <c r="CK126" s="135">
        <f>求节点($E$5:$E$39,F$5:F$39,BE126)*AB126</f>
        <v>175000</v>
      </c>
      <c r="CL126" s="135">
        <f>求节点($E$5:$E$39,G$5:G$39,BF126)*AC126</f>
        <v>1120000</v>
      </c>
      <c r="CM126" s="135">
        <f>求节点($E$5:$E$39,H$5:H$39,BG126)*AD126</f>
        <v>6720000</v>
      </c>
      <c r="CN126" s="135">
        <f>求节点($E$5:$E$39,I$5:I$39,BH126)*AE126</f>
        <v>6408234.4823325146</v>
      </c>
      <c r="CO126" s="135">
        <f t="shared" si="26"/>
        <v>14423234.482332515</v>
      </c>
      <c r="CQ126" s="135">
        <f>求节点($E$5:$E$39,F$5:F$39,BK126)*AG126</f>
        <v>175000</v>
      </c>
      <c r="CR126" s="135">
        <f>求节点($E$5:$E$39,G$5:G$39,BL126)*AH126</f>
        <v>1120000</v>
      </c>
      <c r="CS126" s="135">
        <f>求节点($E$5:$E$39,H$5:H$39,BM126)*AI126</f>
        <v>6720000</v>
      </c>
      <c r="CT126" s="135">
        <f>求节点($E$5:$E$39,I$5:I$39,BN126)*AJ126</f>
        <v>7000000</v>
      </c>
      <c r="CU126" s="135">
        <f t="shared" si="27"/>
        <v>15015000</v>
      </c>
      <c r="CW126" s="135">
        <f>求节点($E$5:$E$39,F$5:F$39,BQ126)*AL126</f>
        <v>175000</v>
      </c>
      <c r="CX126" s="135">
        <f>求节点($E$5:$E$39,G$5:G$39,BR126)*AM126</f>
        <v>1120000</v>
      </c>
      <c r="CY126" s="135">
        <f>求节点($E$5:$E$39,H$5:H$39,BS126)*AN126</f>
        <v>6720000</v>
      </c>
      <c r="CZ126" s="135">
        <f>求节点($E$5:$E$39,I$5:I$39,BT126)*AO126</f>
        <v>7000000</v>
      </c>
      <c r="DA126" s="135">
        <f t="shared" si="28"/>
        <v>15015000</v>
      </c>
      <c r="DC126" s="135">
        <f>求节点($E$5:$E$39,F$5:F$39,BW126)*AQ126</f>
        <v>175000</v>
      </c>
      <c r="DD126" s="135">
        <f>求节点($E$5:$E$39,G$5:G$39,BX126)*AR126</f>
        <v>1120000</v>
      </c>
      <c r="DE126" s="135">
        <f>求节点($E$5:$E$39,H$5:H$39,BY126)*AS126</f>
        <v>6720000</v>
      </c>
      <c r="DF126" s="135">
        <f>求节点($E$5:$E$39,I$5:I$39,BZ126)*AT126</f>
        <v>7000000</v>
      </c>
      <c r="DG126" s="135">
        <f t="shared" si="29"/>
        <v>15015000</v>
      </c>
    </row>
    <row r="127" spans="12:111" s="135" customFormat="1" x14ac:dyDescent="0.15">
      <c r="L127" s="135">
        <v>123</v>
      </c>
      <c r="M127" s="135">
        <f t="shared" si="20"/>
        <v>13948989.902316056</v>
      </c>
      <c r="N127" s="135">
        <f t="shared" si="21"/>
        <v>14453874.248746123</v>
      </c>
      <c r="O127" s="135">
        <f t="shared" si="22"/>
        <v>15015000</v>
      </c>
      <c r="P127" s="135">
        <f t="shared" si="23"/>
        <v>15015000</v>
      </c>
      <c r="Q127" s="135">
        <f t="shared" si="24"/>
        <v>15015000</v>
      </c>
      <c r="T127" s="97"/>
      <c r="V127" s="135">
        <v>123</v>
      </c>
      <c r="W127" s="135">
        <f>求节点(基础状态预期!$C$17:$C$55,基础状态预期!E$17:E$55,战法实力!$V127)</f>
        <v>5</v>
      </c>
      <c r="X127" s="135">
        <f>求节点(基础状态预期!$C$17:$C$55,基础状态预期!F$17:F$55,战法实力!$V127)</f>
        <v>16</v>
      </c>
      <c r="Y127" s="135">
        <f>求节点(基础状态预期!$C$17:$C$55,基础状态预期!G$17:G$55,战法实力!$V127)</f>
        <v>24</v>
      </c>
      <c r="Z127" s="135">
        <f>求节点(基础状态预期!$C$17:$C$55,基础状态预期!H$17:H$55,战法实力!$V127)</f>
        <v>8</v>
      </c>
      <c r="AB127" s="135">
        <f>求节点(基础状态预期!$C$62:$C$100,基础状态预期!E$62:E$100,战法实力!$V127)</f>
        <v>5</v>
      </c>
      <c r="AC127" s="135">
        <f>求节点(基础状态预期!$C$62:$C$100,基础状态预期!F$62:F$100,战法实力!$V127)</f>
        <v>16</v>
      </c>
      <c r="AD127" s="135">
        <f>求节点(基础状态预期!$C$62:$C$100,基础状态预期!G$62:G$100,战法实力!$V127)</f>
        <v>24</v>
      </c>
      <c r="AE127" s="135">
        <f>求节点(基础状态预期!$C$62:$C$100,基础状态预期!H$62:H$100,战法实力!$V127)</f>
        <v>8</v>
      </c>
      <c r="AG127" s="135">
        <f>求节点(基础状态预期!$C$107:$C$145,基础状态预期!E$107:E$145,战法实力!$V127)</f>
        <v>5</v>
      </c>
      <c r="AH127" s="135">
        <f>求节点(基础状态预期!$C$107:$C$145,基础状态预期!F$107:F$145,战法实力!$V127)</f>
        <v>16</v>
      </c>
      <c r="AI127" s="135">
        <f>求节点(基础状态预期!$C$107:$C$145,基础状态预期!G$107:G$145,战法实力!$V127)</f>
        <v>24</v>
      </c>
      <c r="AJ127" s="135">
        <f>求节点(基础状态预期!$C$107:$C$145,基础状态预期!H$107:H$145,战法实力!$V127)</f>
        <v>8</v>
      </c>
      <c r="AL127" s="135">
        <f>求节点(基础状态预期!$C$152:$C$190,基础状态预期!E$152:E$190,战法实力!$V127)</f>
        <v>5</v>
      </c>
      <c r="AM127" s="135">
        <f>求节点(基础状态预期!$C$152:$C$190,基础状态预期!F$152:F$190,战法实力!$V127)</f>
        <v>16</v>
      </c>
      <c r="AN127" s="135">
        <f>求节点(基础状态预期!$C$152:$C$190,基础状态预期!G$152:G$190,战法实力!$V127)</f>
        <v>24</v>
      </c>
      <c r="AO127" s="135">
        <f>求节点(基础状态预期!$C$152:$C$190,基础状态预期!H$152:H$190,战法实力!$V127)</f>
        <v>8</v>
      </c>
      <c r="AQ127" s="135">
        <f>求节点(基础状态预期!$C$197:$C$235,基础状态预期!E$197:E$235,战法实力!$V127)</f>
        <v>5</v>
      </c>
      <c r="AR127" s="135">
        <f>求节点(基础状态预期!$C$197:$C$235,基础状态预期!F$197:F$235,战法实力!$V127)</f>
        <v>16</v>
      </c>
      <c r="AS127" s="135">
        <f>求节点(基础状态预期!$C$197:$C$235,基础状态预期!G$197:G$235,战法实力!$V127)</f>
        <v>24</v>
      </c>
      <c r="AT127" s="135">
        <f>求节点(基础状态预期!$C$197:$C$235,基础状态预期!H$197:H$235,战法实力!$V127)</f>
        <v>8</v>
      </c>
      <c r="AV127" s="97"/>
      <c r="AX127" s="135">
        <v>123</v>
      </c>
      <c r="AY127" s="135">
        <f>求节点(基础状态预期!$C$17:$C$55,基础状态预期!M$17:M$55,战法实力!$V127)</f>
        <v>35</v>
      </c>
      <c r="AZ127" s="135">
        <f>求节点(基础状态预期!$C$17:$C$55,基础状态预期!N$17:N$55,战法实力!$V127)</f>
        <v>35</v>
      </c>
      <c r="BA127" s="135">
        <f>求节点(基础状态预期!$C$17:$C$55,基础状态预期!O$17:O$55,战法实力!$V127)</f>
        <v>34.866375806661189</v>
      </c>
      <c r="BB127" s="135">
        <f>求节点(基础状态预期!$C$17:$C$55,基础状态预期!P$17:P$55,战法实力!$V127)</f>
        <v>29.798228737185532</v>
      </c>
      <c r="BD127" s="135">
        <v>123</v>
      </c>
      <c r="BE127" s="135">
        <f>求节点(基础状态预期!$C$62:$C$100,基础状态预期!M$62:M$100,战法实力!$V127)</f>
        <v>35</v>
      </c>
      <c r="BF127" s="135">
        <f>求节点(基础状态预期!$C$62:$C$100,基础状态预期!N$62:N$100,战法实力!$V127)</f>
        <v>35</v>
      </c>
      <c r="BG127" s="135">
        <f>求节点(基础状态预期!$C$62:$C$100,基础状态预期!O$62:O$100,战法实力!$V127)</f>
        <v>35</v>
      </c>
      <c r="BH127" s="135">
        <f>求节点(基础状态预期!$C$62:$C$100,基础状态预期!P$62:P$100,战法实力!$V127)</f>
        <v>32.194371243730615</v>
      </c>
      <c r="BJ127" s="135">
        <v>123</v>
      </c>
      <c r="BK127" s="135">
        <f>求节点(基础状态预期!$C$107:$C$145,基础状态预期!M$107:M$145,战法实力!$V127)</f>
        <v>35</v>
      </c>
      <c r="BL127" s="135">
        <f>求节点(基础状态预期!$C$107:$C$145,基础状态预期!N$107:N$145,战法实力!$V127)</f>
        <v>35</v>
      </c>
      <c r="BM127" s="135">
        <f>求节点(基础状态预期!$C$107:$C$145,基础状态预期!O$107:O$145,战法实力!$V127)</f>
        <v>35</v>
      </c>
      <c r="BN127" s="135">
        <f>求节点(基础状态预期!$C$107:$C$145,基础状态预期!P$107:P$145,战法实力!$V127)</f>
        <v>35</v>
      </c>
      <c r="BP127" s="135">
        <v>123</v>
      </c>
      <c r="BQ127" s="135">
        <f>求节点(基础状态预期!$C$152:$C$190,基础状态预期!M$152:M$190,战法实力!$V127)</f>
        <v>35</v>
      </c>
      <c r="BR127" s="135">
        <f>求节点(基础状态预期!$C$152:$C$190,基础状态预期!N$152:N$190,战法实力!$V127)</f>
        <v>35</v>
      </c>
      <c r="BS127" s="135">
        <f>求节点(基础状态预期!$C$152:$C$190,基础状态预期!O$152:O$190,战法实力!$V127)</f>
        <v>35</v>
      </c>
      <c r="BT127" s="135">
        <f>求节点(基础状态预期!$C$152:$C$190,基础状态预期!P$152:P$190,战法实力!$V127)</f>
        <v>35</v>
      </c>
      <c r="BV127" s="135">
        <v>123</v>
      </c>
      <c r="BW127" s="135">
        <f>求节点(基础状态预期!$C$197:$C$235,基础状态预期!M$197:M$235,战法实力!$V127)</f>
        <v>35</v>
      </c>
      <c r="BX127" s="135">
        <f>求节点(基础状态预期!$C$197:$C$235,基础状态预期!N$197:N$235,战法实力!$V127)</f>
        <v>35</v>
      </c>
      <c r="BY127" s="135">
        <f>求节点(基础状态预期!$C$197:$C$235,基础状态预期!O$197:O$235,战法实力!$V127)</f>
        <v>35</v>
      </c>
      <c r="BZ127" s="135">
        <f>求节点(基础状态预期!$C$197:$C$235,基础状态预期!P$197:P$235,战法实力!$V127)</f>
        <v>35</v>
      </c>
      <c r="CB127" s="97"/>
      <c r="CD127" s="135">
        <v>123</v>
      </c>
      <c r="CE127" s="135">
        <f>求节点($E$5:$E$39,F$5:F$39,AY127)*W127</f>
        <v>175000</v>
      </c>
      <c r="CF127" s="135">
        <f>求节点($E$5:$E$39,G$5:G$39,AZ127)*X127</f>
        <v>1120000</v>
      </c>
      <c r="CG127" s="135">
        <f>求节点($E$5:$E$39,H$5:H$39,BA127)*Y127</f>
        <v>6694344.1548789488</v>
      </c>
      <c r="CH127" s="135">
        <f>求节点($E$5:$E$39,I$5:I$39,BB127)*Z127</f>
        <v>5959645.7474371064</v>
      </c>
      <c r="CI127" s="135">
        <f t="shared" si="25"/>
        <v>13948989.902316056</v>
      </c>
      <c r="CK127" s="135">
        <f>求节点($E$5:$E$39,F$5:F$39,BE127)*AB127</f>
        <v>175000</v>
      </c>
      <c r="CL127" s="135">
        <f>求节点($E$5:$E$39,G$5:G$39,BF127)*AC127</f>
        <v>1120000</v>
      </c>
      <c r="CM127" s="135">
        <f>求节点($E$5:$E$39,H$5:H$39,BG127)*AD127</f>
        <v>6720000</v>
      </c>
      <c r="CN127" s="135">
        <f>求节点($E$5:$E$39,I$5:I$39,BH127)*AE127</f>
        <v>6438874.2487461232</v>
      </c>
      <c r="CO127" s="135">
        <f t="shared" si="26"/>
        <v>14453874.248746123</v>
      </c>
      <c r="CQ127" s="135">
        <f>求节点($E$5:$E$39,F$5:F$39,BK127)*AG127</f>
        <v>175000</v>
      </c>
      <c r="CR127" s="135">
        <f>求节点($E$5:$E$39,G$5:G$39,BL127)*AH127</f>
        <v>1120000</v>
      </c>
      <c r="CS127" s="135">
        <f>求节点($E$5:$E$39,H$5:H$39,BM127)*AI127</f>
        <v>6720000</v>
      </c>
      <c r="CT127" s="135">
        <f>求节点($E$5:$E$39,I$5:I$39,BN127)*AJ127</f>
        <v>7000000</v>
      </c>
      <c r="CU127" s="135">
        <f t="shared" si="27"/>
        <v>15015000</v>
      </c>
      <c r="CW127" s="135">
        <f>求节点($E$5:$E$39,F$5:F$39,BQ127)*AL127</f>
        <v>175000</v>
      </c>
      <c r="CX127" s="135">
        <f>求节点($E$5:$E$39,G$5:G$39,BR127)*AM127</f>
        <v>1120000</v>
      </c>
      <c r="CY127" s="135">
        <f>求节点($E$5:$E$39,H$5:H$39,BS127)*AN127</f>
        <v>6720000</v>
      </c>
      <c r="CZ127" s="135">
        <f>求节点($E$5:$E$39,I$5:I$39,BT127)*AO127</f>
        <v>7000000</v>
      </c>
      <c r="DA127" s="135">
        <f t="shared" si="28"/>
        <v>15015000</v>
      </c>
      <c r="DC127" s="135">
        <f>求节点($E$5:$E$39,F$5:F$39,BW127)*AQ127</f>
        <v>175000</v>
      </c>
      <c r="DD127" s="135">
        <f>求节点($E$5:$E$39,G$5:G$39,BX127)*AR127</f>
        <v>1120000</v>
      </c>
      <c r="DE127" s="135">
        <f>求节点($E$5:$E$39,H$5:H$39,BY127)*AS127</f>
        <v>6720000</v>
      </c>
      <c r="DF127" s="135">
        <f>求节点($E$5:$E$39,I$5:I$39,BZ127)*AT127</f>
        <v>7000000</v>
      </c>
      <c r="DG127" s="135">
        <f t="shared" si="29"/>
        <v>15015000</v>
      </c>
    </row>
    <row r="128" spans="12:111" s="135" customFormat="1" x14ac:dyDescent="0.15">
      <c r="L128" s="135">
        <v>124</v>
      </c>
      <c r="M128" s="135">
        <f t="shared" si="20"/>
        <v>13994511.520578396</v>
      </c>
      <c r="N128" s="135">
        <f t="shared" si="21"/>
        <v>14484514.015159732</v>
      </c>
      <c r="O128" s="135">
        <f t="shared" si="22"/>
        <v>15015000</v>
      </c>
      <c r="P128" s="135">
        <f t="shared" si="23"/>
        <v>15015000</v>
      </c>
      <c r="Q128" s="135">
        <f t="shared" si="24"/>
        <v>15015000</v>
      </c>
      <c r="T128" s="97"/>
      <c r="V128" s="135">
        <v>124</v>
      </c>
      <c r="W128" s="135">
        <f>求节点(基础状态预期!$C$17:$C$55,基础状态预期!E$17:E$55,战法实力!$V128)</f>
        <v>5</v>
      </c>
      <c r="X128" s="135">
        <f>求节点(基础状态预期!$C$17:$C$55,基础状态预期!F$17:F$55,战法实力!$V128)</f>
        <v>16</v>
      </c>
      <c r="Y128" s="135">
        <f>求节点(基础状态预期!$C$17:$C$55,基础状态预期!G$17:G$55,战法实力!$V128)</f>
        <v>24</v>
      </c>
      <c r="Z128" s="135">
        <f>求节点(基础状态预期!$C$17:$C$55,基础状态预期!H$17:H$55,战法实力!$V128)</f>
        <v>8</v>
      </c>
      <c r="AB128" s="135">
        <f>求节点(基础状态预期!$C$62:$C$100,基础状态预期!E$62:E$100,战法实力!$V128)</f>
        <v>5</v>
      </c>
      <c r="AC128" s="135">
        <f>求节点(基础状态预期!$C$62:$C$100,基础状态预期!F$62:F$100,战法实力!$V128)</f>
        <v>16</v>
      </c>
      <c r="AD128" s="135">
        <f>求节点(基础状态预期!$C$62:$C$100,基础状态预期!G$62:G$100,战法实力!$V128)</f>
        <v>24</v>
      </c>
      <c r="AE128" s="135">
        <f>求节点(基础状态预期!$C$62:$C$100,基础状态预期!H$62:H$100,战法实力!$V128)</f>
        <v>8</v>
      </c>
      <c r="AG128" s="135">
        <f>求节点(基础状态预期!$C$107:$C$145,基础状态预期!E$107:E$145,战法实力!$V128)</f>
        <v>5</v>
      </c>
      <c r="AH128" s="135">
        <f>求节点(基础状态预期!$C$107:$C$145,基础状态预期!F$107:F$145,战法实力!$V128)</f>
        <v>16</v>
      </c>
      <c r="AI128" s="135">
        <f>求节点(基础状态预期!$C$107:$C$145,基础状态预期!G$107:G$145,战法实力!$V128)</f>
        <v>24</v>
      </c>
      <c r="AJ128" s="135">
        <f>求节点(基础状态预期!$C$107:$C$145,基础状态预期!H$107:H$145,战法实力!$V128)</f>
        <v>8</v>
      </c>
      <c r="AL128" s="135">
        <f>求节点(基础状态预期!$C$152:$C$190,基础状态预期!E$152:E$190,战法实力!$V128)</f>
        <v>5</v>
      </c>
      <c r="AM128" s="135">
        <f>求节点(基础状态预期!$C$152:$C$190,基础状态预期!F$152:F$190,战法实力!$V128)</f>
        <v>16</v>
      </c>
      <c r="AN128" s="135">
        <f>求节点(基础状态预期!$C$152:$C$190,基础状态预期!G$152:G$190,战法实力!$V128)</f>
        <v>24</v>
      </c>
      <c r="AO128" s="135">
        <f>求节点(基础状态预期!$C$152:$C$190,基础状态预期!H$152:H$190,战法实力!$V128)</f>
        <v>8</v>
      </c>
      <c r="AQ128" s="135">
        <f>求节点(基础状态预期!$C$197:$C$235,基础状态预期!E$197:E$235,战法实力!$V128)</f>
        <v>5</v>
      </c>
      <c r="AR128" s="135">
        <f>求节点(基础状态预期!$C$197:$C$235,基础状态预期!F$197:F$235,战法实力!$V128)</f>
        <v>16</v>
      </c>
      <c r="AS128" s="135">
        <f>求节点(基础状态预期!$C$197:$C$235,基础状态预期!G$197:G$235,战法实力!$V128)</f>
        <v>24</v>
      </c>
      <c r="AT128" s="135">
        <f>求节点(基础状态预期!$C$197:$C$235,基础状态预期!H$197:H$235,战法实力!$V128)</f>
        <v>8</v>
      </c>
      <c r="AV128" s="97"/>
      <c r="AX128" s="135">
        <v>124</v>
      </c>
      <c r="AY128" s="135">
        <f>求节点(基础状态预期!$C$17:$C$55,基础状态预期!M$17:M$55,战法实力!$V128)</f>
        <v>35</v>
      </c>
      <c r="AZ128" s="135">
        <f>求节点(基础状态预期!$C$17:$C$55,基础状态预期!N$17:N$55,战法实力!$V128)</f>
        <v>35</v>
      </c>
      <c r="BA128" s="135">
        <f>求节点(基础状态预期!$C$17:$C$55,基础状态预期!O$17:O$55,战法实力!$V128)</f>
        <v>34.93252118957777</v>
      </c>
      <c r="BB128" s="135">
        <f>求节点(基础状态预期!$C$17:$C$55,基础状态预期!P$17:P$55,战法实力!$V128)</f>
        <v>29.962337260897318</v>
      </c>
      <c r="BD128" s="135">
        <v>124</v>
      </c>
      <c r="BE128" s="135">
        <f>求节点(基础状态预期!$C$62:$C$100,基础状态预期!M$62:M$100,战法实力!$V128)</f>
        <v>35</v>
      </c>
      <c r="BF128" s="135">
        <f>求节点(基础状态预期!$C$62:$C$100,基础状态预期!N$62:N$100,战法实力!$V128)</f>
        <v>35</v>
      </c>
      <c r="BG128" s="135">
        <f>求节点(基础状态预期!$C$62:$C$100,基础状态预期!O$62:O$100,战法实力!$V128)</f>
        <v>35</v>
      </c>
      <c r="BH128" s="135">
        <f>求节点(基础状态预期!$C$62:$C$100,基础状态预期!P$62:P$100,战法实力!$V128)</f>
        <v>32.347570075798657</v>
      </c>
      <c r="BJ128" s="135">
        <v>124</v>
      </c>
      <c r="BK128" s="135">
        <f>求节点(基础状态预期!$C$107:$C$145,基础状态预期!M$107:M$145,战法实力!$V128)</f>
        <v>35</v>
      </c>
      <c r="BL128" s="135">
        <f>求节点(基础状态预期!$C$107:$C$145,基础状态预期!N$107:N$145,战法实力!$V128)</f>
        <v>35</v>
      </c>
      <c r="BM128" s="135">
        <f>求节点(基础状态预期!$C$107:$C$145,基础状态预期!O$107:O$145,战法实力!$V128)</f>
        <v>35</v>
      </c>
      <c r="BN128" s="135">
        <f>求节点(基础状态预期!$C$107:$C$145,基础状态预期!P$107:P$145,战法实力!$V128)</f>
        <v>35</v>
      </c>
      <c r="BP128" s="135">
        <v>124</v>
      </c>
      <c r="BQ128" s="135">
        <f>求节点(基础状态预期!$C$152:$C$190,基础状态预期!M$152:M$190,战法实力!$V128)</f>
        <v>35</v>
      </c>
      <c r="BR128" s="135">
        <f>求节点(基础状态预期!$C$152:$C$190,基础状态预期!N$152:N$190,战法实力!$V128)</f>
        <v>35</v>
      </c>
      <c r="BS128" s="135">
        <f>求节点(基础状态预期!$C$152:$C$190,基础状态预期!O$152:O$190,战法实力!$V128)</f>
        <v>35</v>
      </c>
      <c r="BT128" s="135">
        <f>求节点(基础状态预期!$C$152:$C$190,基础状态预期!P$152:P$190,战法实力!$V128)</f>
        <v>35</v>
      </c>
      <c r="BV128" s="135">
        <v>124</v>
      </c>
      <c r="BW128" s="135">
        <f>求节点(基础状态预期!$C$197:$C$235,基础状态预期!M$197:M$235,战法实力!$V128)</f>
        <v>35</v>
      </c>
      <c r="BX128" s="135">
        <f>求节点(基础状态预期!$C$197:$C$235,基础状态预期!N$197:N$235,战法实力!$V128)</f>
        <v>35</v>
      </c>
      <c r="BY128" s="135">
        <f>求节点(基础状态预期!$C$197:$C$235,基础状态预期!O$197:O$235,战法实力!$V128)</f>
        <v>35</v>
      </c>
      <c r="BZ128" s="135">
        <f>求节点(基础状态预期!$C$197:$C$235,基础状态预期!P$197:P$235,战法实力!$V128)</f>
        <v>35</v>
      </c>
      <c r="CB128" s="97"/>
      <c r="CD128" s="135">
        <v>124</v>
      </c>
      <c r="CE128" s="135">
        <f>求节点($E$5:$E$39,F$5:F$39,AY128)*W128</f>
        <v>175000</v>
      </c>
      <c r="CF128" s="135">
        <f>求节点($E$5:$E$39,G$5:G$39,AZ128)*X128</f>
        <v>1120000</v>
      </c>
      <c r="CG128" s="135">
        <f>求节点($E$5:$E$39,H$5:H$39,BA128)*Y128</f>
        <v>6707044.068398932</v>
      </c>
      <c r="CH128" s="135">
        <f>求节点($E$5:$E$39,I$5:I$39,BB128)*Z128</f>
        <v>5992467.4521794636</v>
      </c>
      <c r="CI128" s="135">
        <f t="shared" si="25"/>
        <v>13994511.520578396</v>
      </c>
      <c r="CK128" s="135">
        <f>求节点($E$5:$E$39,F$5:F$39,BE128)*AB128</f>
        <v>175000</v>
      </c>
      <c r="CL128" s="135">
        <f>求节点($E$5:$E$39,G$5:G$39,BF128)*AC128</f>
        <v>1120000</v>
      </c>
      <c r="CM128" s="135">
        <f>求节点($E$5:$E$39,H$5:H$39,BG128)*AD128</f>
        <v>6720000</v>
      </c>
      <c r="CN128" s="135">
        <f>求节点($E$5:$E$39,I$5:I$39,BH128)*AE128</f>
        <v>6469514.0151597317</v>
      </c>
      <c r="CO128" s="135">
        <f t="shared" si="26"/>
        <v>14484514.015159732</v>
      </c>
      <c r="CQ128" s="135">
        <f>求节点($E$5:$E$39,F$5:F$39,BK128)*AG128</f>
        <v>175000</v>
      </c>
      <c r="CR128" s="135">
        <f>求节点($E$5:$E$39,G$5:G$39,BL128)*AH128</f>
        <v>1120000</v>
      </c>
      <c r="CS128" s="135">
        <f>求节点($E$5:$E$39,H$5:H$39,BM128)*AI128</f>
        <v>6720000</v>
      </c>
      <c r="CT128" s="135">
        <f>求节点($E$5:$E$39,I$5:I$39,BN128)*AJ128</f>
        <v>7000000</v>
      </c>
      <c r="CU128" s="135">
        <f t="shared" si="27"/>
        <v>15015000</v>
      </c>
      <c r="CW128" s="135">
        <f>求节点($E$5:$E$39,F$5:F$39,BQ128)*AL128</f>
        <v>175000</v>
      </c>
      <c r="CX128" s="135">
        <f>求节点($E$5:$E$39,G$5:G$39,BR128)*AM128</f>
        <v>1120000</v>
      </c>
      <c r="CY128" s="135">
        <f>求节点($E$5:$E$39,H$5:H$39,BS128)*AN128</f>
        <v>6720000</v>
      </c>
      <c r="CZ128" s="135">
        <f>求节点($E$5:$E$39,I$5:I$39,BT128)*AO128</f>
        <v>7000000</v>
      </c>
      <c r="DA128" s="135">
        <f t="shared" si="28"/>
        <v>15015000</v>
      </c>
      <c r="DC128" s="135">
        <f>求节点($E$5:$E$39,F$5:F$39,BW128)*AQ128</f>
        <v>175000</v>
      </c>
      <c r="DD128" s="135">
        <f>求节点($E$5:$E$39,G$5:G$39,BX128)*AR128</f>
        <v>1120000</v>
      </c>
      <c r="DE128" s="135">
        <f>求节点($E$5:$E$39,H$5:H$39,BY128)*AS128</f>
        <v>6720000</v>
      </c>
      <c r="DF128" s="135">
        <f>求节点($E$5:$E$39,I$5:I$39,BZ128)*AT128</f>
        <v>7000000</v>
      </c>
      <c r="DG128" s="135">
        <f t="shared" si="29"/>
        <v>15015000</v>
      </c>
    </row>
    <row r="129" spans="12:111" s="135" customFormat="1" x14ac:dyDescent="0.15">
      <c r="L129" s="135">
        <v>125</v>
      </c>
      <c r="M129" s="135">
        <f t="shared" si="20"/>
        <v>14040033.138840737</v>
      </c>
      <c r="N129" s="135">
        <f t="shared" si="21"/>
        <v>14515153.78157334</v>
      </c>
      <c r="O129" s="135">
        <f t="shared" si="22"/>
        <v>15015000</v>
      </c>
      <c r="P129" s="135">
        <f t="shared" si="23"/>
        <v>15015000</v>
      </c>
      <c r="Q129" s="135">
        <f t="shared" si="24"/>
        <v>15015000</v>
      </c>
      <c r="T129" s="97"/>
      <c r="V129" s="135">
        <v>125</v>
      </c>
      <c r="W129" s="135">
        <f>求节点(基础状态预期!$C$17:$C$55,基础状态预期!E$17:E$55,战法实力!$V129)</f>
        <v>5</v>
      </c>
      <c r="X129" s="135">
        <f>求节点(基础状态预期!$C$17:$C$55,基础状态预期!F$17:F$55,战法实力!$V129)</f>
        <v>16</v>
      </c>
      <c r="Y129" s="135">
        <f>求节点(基础状态预期!$C$17:$C$55,基础状态预期!G$17:G$55,战法实力!$V129)</f>
        <v>24</v>
      </c>
      <c r="Z129" s="135">
        <f>求节点(基础状态预期!$C$17:$C$55,基础状态预期!H$17:H$55,战法实力!$V129)</f>
        <v>8</v>
      </c>
      <c r="AB129" s="135">
        <f>求节点(基础状态预期!$C$62:$C$100,基础状态预期!E$62:E$100,战法实力!$V129)</f>
        <v>5</v>
      </c>
      <c r="AC129" s="135">
        <f>求节点(基础状态预期!$C$62:$C$100,基础状态预期!F$62:F$100,战法实力!$V129)</f>
        <v>16</v>
      </c>
      <c r="AD129" s="135">
        <f>求节点(基础状态预期!$C$62:$C$100,基础状态预期!G$62:G$100,战法实力!$V129)</f>
        <v>24</v>
      </c>
      <c r="AE129" s="135">
        <f>求节点(基础状态预期!$C$62:$C$100,基础状态预期!H$62:H$100,战法实力!$V129)</f>
        <v>8</v>
      </c>
      <c r="AG129" s="135">
        <f>求节点(基础状态预期!$C$107:$C$145,基础状态预期!E$107:E$145,战法实力!$V129)</f>
        <v>5</v>
      </c>
      <c r="AH129" s="135">
        <f>求节点(基础状态预期!$C$107:$C$145,基础状态预期!F$107:F$145,战法实力!$V129)</f>
        <v>16</v>
      </c>
      <c r="AI129" s="135">
        <f>求节点(基础状态预期!$C$107:$C$145,基础状态预期!G$107:G$145,战法实力!$V129)</f>
        <v>24</v>
      </c>
      <c r="AJ129" s="135">
        <f>求节点(基础状态预期!$C$107:$C$145,基础状态预期!H$107:H$145,战法实力!$V129)</f>
        <v>8</v>
      </c>
      <c r="AL129" s="135">
        <f>求节点(基础状态预期!$C$152:$C$190,基础状态预期!E$152:E$190,战法实力!$V129)</f>
        <v>5</v>
      </c>
      <c r="AM129" s="135">
        <f>求节点(基础状态预期!$C$152:$C$190,基础状态预期!F$152:F$190,战法实力!$V129)</f>
        <v>16</v>
      </c>
      <c r="AN129" s="135">
        <f>求节点(基础状态预期!$C$152:$C$190,基础状态预期!G$152:G$190,战法实力!$V129)</f>
        <v>24</v>
      </c>
      <c r="AO129" s="135">
        <f>求节点(基础状态预期!$C$152:$C$190,基础状态预期!H$152:H$190,战法实力!$V129)</f>
        <v>8</v>
      </c>
      <c r="AQ129" s="135">
        <f>求节点(基础状态预期!$C$197:$C$235,基础状态预期!E$197:E$235,战法实力!$V129)</f>
        <v>5</v>
      </c>
      <c r="AR129" s="135">
        <f>求节点(基础状态预期!$C$197:$C$235,基础状态预期!F$197:F$235,战法实力!$V129)</f>
        <v>16</v>
      </c>
      <c r="AS129" s="135">
        <f>求节点(基础状态预期!$C$197:$C$235,基础状态预期!G$197:G$235,战法实力!$V129)</f>
        <v>24</v>
      </c>
      <c r="AT129" s="135">
        <f>求节点(基础状态预期!$C$197:$C$235,基础状态预期!H$197:H$235,战法实力!$V129)</f>
        <v>8</v>
      </c>
      <c r="AV129" s="97"/>
      <c r="AX129" s="135">
        <v>125</v>
      </c>
      <c r="AY129" s="135">
        <f>求节点(基础状态预期!$C$17:$C$55,基础状态预期!M$17:M$55,战法实力!$V129)</f>
        <v>35</v>
      </c>
      <c r="AZ129" s="135">
        <f>求节点(基础状态预期!$C$17:$C$55,基础状态预期!N$17:N$55,战法实力!$V129)</f>
        <v>35</v>
      </c>
      <c r="BA129" s="135">
        <f>求节点(基础状态预期!$C$17:$C$55,基础状态预期!O$17:O$55,战法实力!$V129)</f>
        <v>34.998666572494351</v>
      </c>
      <c r="BB129" s="135">
        <f>求节点(基础状态预期!$C$17:$C$55,基础状态预期!P$17:P$55,战法实力!$V129)</f>
        <v>30.126445784609103</v>
      </c>
      <c r="BD129" s="135">
        <v>125</v>
      </c>
      <c r="BE129" s="135">
        <f>求节点(基础状态预期!$C$62:$C$100,基础状态预期!M$62:M$100,战法实力!$V129)</f>
        <v>35</v>
      </c>
      <c r="BF129" s="135">
        <f>求节点(基础状态预期!$C$62:$C$100,基础状态预期!N$62:N$100,战法实力!$V129)</f>
        <v>35</v>
      </c>
      <c r="BG129" s="135">
        <f>求节点(基础状态预期!$C$62:$C$100,基础状态预期!O$62:O$100,战法实力!$V129)</f>
        <v>35</v>
      </c>
      <c r="BH129" s="135">
        <f>求节点(基础状态预期!$C$62:$C$100,基础状态预期!P$62:P$100,战法实力!$V129)</f>
        <v>32.5007689078667</v>
      </c>
      <c r="BJ129" s="135">
        <v>125</v>
      </c>
      <c r="BK129" s="135">
        <f>求节点(基础状态预期!$C$107:$C$145,基础状态预期!M$107:M$145,战法实力!$V129)</f>
        <v>35</v>
      </c>
      <c r="BL129" s="135">
        <f>求节点(基础状态预期!$C$107:$C$145,基础状态预期!N$107:N$145,战法实力!$V129)</f>
        <v>35</v>
      </c>
      <c r="BM129" s="135">
        <f>求节点(基础状态预期!$C$107:$C$145,基础状态预期!O$107:O$145,战法实力!$V129)</f>
        <v>35</v>
      </c>
      <c r="BN129" s="135">
        <f>求节点(基础状态预期!$C$107:$C$145,基础状态预期!P$107:P$145,战法实力!$V129)</f>
        <v>35</v>
      </c>
      <c r="BP129" s="135">
        <v>125</v>
      </c>
      <c r="BQ129" s="135">
        <f>求节点(基础状态预期!$C$152:$C$190,基础状态预期!M$152:M$190,战法实力!$V129)</f>
        <v>35</v>
      </c>
      <c r="BR129" s="135">
        <f>求节点(基础状态预期!$C$152:$C$190,基础状态预期!N$152:N$190,战法实力!$V129)</f>
        <v>35</v>
      </c>
      <c r="BS129" s="135">
        <f>求节点(基础状态预期!$C$152:$C$190,基础状态预期!O$152:O$190,战法实力!$V129)</f>
        <v>35</v>
      </c>
      <c r="BT129" s="135">
        <f>求节点(基础状态预期!$C$152:$C$190,基础状态预期!P$152:P$190,战法实力!$V129)</f>
        <v>35</v>
      </c>
      <c r="BV129" s="135">
        <v>125</v>
      </c>
      <c r="BW129" s="135">
        <f>求节点(基础状态预期!$C$197:$C$235,基础状态预期!M$197:M$235,战法实力!$V129)</f>
        <v>35</v>
      </c>
      <c r="BX129" s="135">
        <f>求节点(基础状态预期!$C$197:$C$235,基础状态预期!N$197:N$235,战法实力!$V129)</f>
        <v>35</v>
      </c>
      <c r="BY129" s="135">
        <f>求节点(基础状态预期!$C$197:$C$235,基础状态预期!O$197:O$235,战法实力!$V129)</f>
        <v>35</v>
      </c>
      <c r="BZ129" s="135">
        <f>求节点(基础状态预期!$C$197:$C$235,基础状态预期!P$197:P$235,战法实力!$V129)</f>
        <v>35</v>
      </c>
      <c r="CB129" s="97"/>
      <c r="CD129" s="135">
        <v>125</v>
      </c>
      <c r="CE129" s="135">
        <f>求节点($E$5:$E$39,F$5:F$39,AY129)*W129</f>
        <v>175000</v>
      </c>
      <c r="CF129" s="135">
        <f>求节点($E$5:$E$39,G$5:G$39,AZ129)*X129</f>
        <v>1120000</v>
      </c>
      <c r="CG129" s="135">
        <f>求节点($E$5:$E$39,H$5:H$39,BA129)*Y129</f>
        <v>6719743.9819189161</v>
      </c>
      <c r="CH129" s="135">
        <f>求节点($E$5:$E$39,I$5:I$39,BB129)*Z129</f>
        <v>6025289.1569218207</v>
      </c>
      <c r="CI129" s="135">
        <f t="shared" si="25"/>
        <v>14040033.138840737</v>
      </c>
      <c r="CK129" s="135">
        <f>求节点($E$5:$E$39,F$5:F$39,BE129)*AB129</f>
        <v>175000</v>
      </c>
      <c r="CL129" s="135">
        <f>求节点($E$5:$E$39,G$5:G$39,BF129)*AC129</f>
        <v>1120000</v>
      </c>
      <c r="CM129" s="135">
        <f>求节点($E$5:$E$39,H$5:H$39,BG129)*AD129</f>
        <v>6720000</v>
      </c>
      <c r="CN129" s="135">
        <f>求节点($E$5:$E$39,I$5:I$39,BH129)*AE129</f>
        <v>6500153.7815733403</v>
      </c>
      <c r="CO129" s="135">
        <f t="shared" si="26"/>
        <v>14515153.78157334</v>
      </c>
      <c r="CQ129" s="135">
        <f>求节点($E$5:$E$39,F$5:F$39,BK129)*AG129</f>
        <v>175000</v>
      </c>
      <c r="CR129" s="135">
        <f>求节点($E$5:$E$39,G$5:G$39,BL129)*AH129</f>
        <v>1120000</v>
      </c>
      <c r="CS129" s="135">
        <f>求节点($E$5:$E$39,H$5:H$39,BM129)*AI129</f>
        <v>6720000</v>
      </c>
      <c r="CT129" s="135">
        <f>求节点($E$5:$E$39,I$5:I$39,BN129)*AJ129</f>
        <v>7000000</v>
      </c>
      <c r="CU129" s="135">
        <f t="shared" si="27"/>
        <v>15015000</v>
      </c>
      <c r="CW129" s="135">
        <f>求节点($E$5:$E$39,F$5:F$39,BQ129)*AL129</f>
        <v>175000</v>
      </c>
      <c r="CX129" s="135">
        <f>求节点($E$5:$E$39,G$5:G$39,BR129)*AM129</f>
        <v>1120000</v>
      </c>
      <c r="CY129" s="135">
        <f>求节点($E$5:$E$39,H$5:H$39,BS129)*AN129</f>
        <v>6720000</v>
      </c>
      <c r="CZ129" s="135">
        <f>求节点($E$5:$E$39,I$5:I$39,BT129)*AO129</f>
        <v>7000000</v>
      </c>
      <c r="DA129" s="135">
        <f t="shared" si="28"/>
        <v>15015000</v>
      </c>
      <c r="DC129" s="135">
        <f>求节点($E$5:$E$39,F$5:F$39,BW129)*AQ129</f>
        <v>175000</v>
      </c>
      <c r="DD129" s="135">
        <f>求节点($E$5:$E$39,G$5:G$39,BX129)*AR129</f>
        <v>1120000</v>
      </c>
      <c r="DE129" s="135">
        <f>求节点($E$5:$E$39,H$5:H$39,BY129)*AS129</f>
        <v>6720000</v>
      </c>
      <c r="DF129" s="135">
        <f>求节点($E$5:$E$39,I$5:I$39,BZ129)*AT129</f>
        <v>7000000</v>
      </c>
      <c r="DG129" s="135">
        <f t="shared" si="29"/>
        <v>15015000</v>
      </c>
    </row>
    <row r="130" spans="12:111" s="135" customFormat="1" x14ac:dyDescent="0.15">
      <c r="L130" s="135">
        <v>126</v>
      </c>
      <c r="M130" s="135">
        <f t="shared" si="20"/>
        <v>14060621.430500045</v>
      </c>
      <c r="N130" s="135">
        <f t="shared" si="21"/>
        <v>14545793.547986949</v>
      </c>
      <c r="O130" s="135">
        <f t="shared" si="22"/>
        <v>15015000</v>
      </c>
      <c r="P130" s="135">
        <f t="shared" si="23"/>
        <v>15015000</v>
      </c>
      <c r="Q130" s="135">
        <f t="shared" si="24"/>
        <v>15015000</v>
      </c>
      <c r="T130" s="97"/>
      <c r="V130" s="135">
        <v>126</v>
      </c>
      <c r="W130" s="135">
        <f>求节点(基础状态预期!$C$17:$C$55,基础状态预期!E$17:E$55,战法实力!$V130)</f>
        <v>5</v>
      </c>
      <c r="X130" s="135">
        <f>求节点(基础状态预期!$C$17:$C$55,基础状态预期!F$17:F$55,战法实力!$V130)</f>
        <v>16</v>
      </c>
      <c r="Y130" s="135">
        <f>求节点(基础状态预期!$C$17:$C$55,基础状态预期!G$17:G$55,战法实力!$V130)</f>
        <v>24</v>
      </c>
      <c r="Z130" s="135">
        <f>求节点(基础状态预期!$C$17:$C$55,基础状态预期!H$17:H$55,战法实力!$V130)</f>
        <v>8</v>
      </c>
      <c r="AB130" s="135">
        <f>求节点(基础状态预期!$C$62:$C$100,基础状态预期!E$62:E$100,战法实力!$V130)</f>
        <v>5</v>
      </c>
      <c r="AC130" s="135">
        <f>求节点(基础状态预期!$C$62:$C$100,基础状态预期!F$62:F$100,战法实力!$V130)</f>
        <v>16</v>
      </c>
      <c r="AD130" s="135">
        <f>求节点(基础状态预期!$C$62:$C$100,基础状态预期!G$62:G$100,战法实力!$V130)</f>
        <v>24</v>
      </c>
      <c r="AE130" s="135">
        <f>求节点(基础状态预期!$C$62:$C$100,基础状态预期!H$62:H$100,战法实力!$V130)</f>
        <v>8</v>
      </c>
      <c r="AG130" s="135">
        <f>求节点(基础状态预期!$C$107:$C$145,基础状态预期!E$107:E$145,战法实力!$V130)</f>
        <v>5</v>
      </c>
      <c r="AH130" s="135">
        <f>求节点(基础状态预期!$C$107:$C$145,基础状态预期!F$107:F$145,战法实力!$V130)</f>
        <v>16</v>
      </c>
      <c r="AI130" s="135">
        <f>求节点(基础状态预期!$C$107:$C$145,基础状态预期!G$107:G$145,战法实力!$V130)</f>
        <v>24</v>
      </c>
      <c r="AJ130" s="135">
        <f>求节点(基础状态预期!$C$107:$C$145,基础状态预期!H$107:H$145,战法实力!$V130)</f>
        <v>8</v>
      </c>
      <c r="AL130" s="135">
        <f>求节点(基础状态预期!$C$152:$C$190,基础状态预期!E$152:E$190,战法实力!$V130)</f>
        <v>5</v>
      </c>
      <c r="AM130" s="135">
        <f>求节点(基础状态预期!$C$152:$C$190,基础状态预期!F$152:F$190,战法实力!$V130)</f>
        <v>16</v>
      </c>
      <c r="AN130" s="135">
        <f>求节点(基础状态预期!$C$152:$C$190,基础状态预期!G$152:G$190,战法实力!$V130)</f>
        <v>24</v>
      </c>
      <c r="AO130" s="135">
        <f>求节点(基础状态预期!$C$152:$C$190,基础状态预期!H$152:H$190,战法实力!$V130)</f>
        <v>8</v>
      </c>
      <c r="AQ130" s="135">
        <f>求节点(基础状态预期!$C$197:$C$235,基础状态预期!E$197:E$235,战法实力!$V130)</f>
        <v>5</v>
      </c>
      <c r="AR130" s="135">
        <f>求节点(基础状态预期!$C$197:$C$235,基础状态预期!F$197:F$235,战法实力!$V130)</f>
        <v>16</v>
      </c>
      <c r="AS130" s="135">
        <f>求节点(基础状态预期!$C$197:$C$235,基础状态预期!G$197:G$235,战法实力!$V130)</f>
        <v>24</v>
      </c>
      <c r="AT130" s="135">
        <f>求节点(基础状态预期!$C$197:$C$235,基础状态预期!H$197:H$235,战法实力!$V130)</f>
        <v>8</v>
      </c>
      <c r="AV130" s="97"/>
      <c r="AX130" s="135">
        <v>126</v>
      </c>
      <c r="AY130" s="135">
        <f>求节点(基础状态预期!$C$17:$C$55,基础状态预期!M$17:M$55,战法实力!$V130)</f>
        <v>35</v>
      </c>
      <c r="AZ130" s="135">
        <f>求节点(基础状态预期!$C$17:$C$55,基础状态预期!N$17:N$55,战法实力!$V130)</f>
        <v>35</v>
      </c>
      <c r="BA130" s="135">
        <f>求节点(基础状态预期!$C$17:$C$55,基础状态预期!O$17:O$55,战法实力!$V130)</f>
        <v>35</v>
      </c>
      <c r="BB130" s="135">
        <f>求节点(基础状态预期!$C$17:$C$55,基础状态预期!P$17:P$55,战法实力!$V130)</f>
        <v>30.228107152500229</v>
      </c>
      <c r="BD130" s="135">
        <v>126</v>
      </c>
      <c r="BE130" s="135">
        <f>求节点(基础状态预期!$C$62:$C$100,基础状态预期!M$62:M$100,战法实力!$V130)</f>
        <v>35</v>
      </c>
      <c r="BF130" s="135">
        <f>求节点(基础状态预期!$C$62:$C$100,基础状态预期!N$62:N$100,战法实力!$V130)</f>
        <v>35</v>
      </c>
      <c r="BG130" s="135">
        <f>求节点(基础状态预期!$C$62:$C$100,基础状态预期!O$62:O$100,战法实力!$V130)</f>
        <v>35</v>
      </c>
      <c r="BH130" s="135">
        <f>求节点(基础状态预期!$C$62:$C$100,基础状态预期!P$62:P$100,战法实力!$V130)</f>
        <v>32.653967739934743</v>
      </c>
      <c r="BJ130" s="135">
        <v>126</v>
      </c>
      <c r="BK130" s="135">
        <f>求节点(基础状态预期!$C$107:$C$145,基础状态预期!M$107:M$145,战法实力!$V130)</f>
        <v>35</v>
      </c>
      <c r="BL130" s="135">
        <f>求节点(基础状态预期!$C$107:$C$145,基础状态预期!N$107:N$145,战法实力!$V130)</f>
        <v>35</v>
      </c>
      <c r="BM130" s="135">
        <f>求节点(基础状态预期!$C$107:$C$145,基础状态预期!O$107:O$145,战法实力!$V130)</f>
        <v>35</v>
      </c>
      <c r="BN130" s="135">
        <f>求节点(基础状态预期!$C$107:$C$145,基础状态预期!P$107:P$145,战法实力!$V130)</f>
        <v>35</v>
      </c>
      <c r="BP130" s="135">
        <v>126</v>
      </c>
      <c r="BQ130" s="135">
        <f>求节点(基础状态预期!$C$152:$C$190,基础状态预期!M$152:M$190,战法实力!$V130)</f>
        <v>35</v>
      </c>
      <c r="BR130" s="135">
        <f>求节点(基础状态预期!$C$152:$C$190,基础状态预期!N$152:N$190,战法实力!$V130)</f>
        <v>35</v>
      </c>
      <c r="BS130" s="135">
        <f>求节点(基础状态预期!$C$152:$C$190,基础状态预期!O$152:O$190,战法实力!$V130)</f>
        <v>35</v>
      </c>
      <c r="BT130" s="135">
        <f>求节点(基础状态预期!$C$152:$C$190,基础状态预期!P$152:P$190,战法实力!$V130)</f>
        <v>35</v>
      </c>
      <c r="BV130" s="135">
        <v>126</v>
      </c>
      <c r="BW130" s="135">
        <f>求节点(基础状态预期!$C$197:$C$235,基础状态预期!M$197:M$235,战法实力!$V130)</f>
        <v>35</v>
      </c>
      <c r="BX130" s="135">
        <f>求节点(基础状态预期!$C$197:$C$235,基础状态预期!N$197:N$235,战法实力!$V130)</f>
        <v>35</v>
      </c>
      <c r="BY130" s="135">
        <f>求节点(基础状态预期!$C$197:$C$235,基础状态预期!O$197:O$235,战法实力!$V130)</f>
        <v>35</v>
      </c>
      <c r="BZ130" s="135">
        <f>求节点(基础状态预期!$C$197:$C$235,基础状态预期!P$197:P$235,战法实力!$V130)</f>
        <v>35</v>
      </c>
      <c r="CB130" s="97"/>
      <c r="CD130" s="135">
        <v>126</v>
      </c>
      <c r="CE130" s="135">
        <f>求节点($E$5:$E$39,F$5:F$39,AY130)*W130</f>
        <v>175000</v>
      </c>
      <c r="CF130" s="135">
        <f>求节点($E$5:$E$39,G$5:G$39,AZ130)*X130</f>
        <v>1120000</v>
      </c>
      <c r="CG130" s="135">
        <f>求节点($E$5:$E$39,H$5:H$39,BA130)*Y130</f>
        <v>6720000</v>
      </c>
      <c r="CH130" s="135">
        <f>求节点($E$5:$E$39,I$5:I$39,BB130)*Z130</f>
        <v>6045621.4305000454</v>
      </c>
      <c r="CI130" s="135">
        <f t="shared" si="25"/>
        <v>14060621.430500045</v>
      </c>
      <c r="CK130" s="135">
        <f>求节点($E$5:$E$39,F$5:F$39,BE130)*AB130</f>
        <v>175000</v>
      </c>
      <c r="CL130" s="135">
        <f>求节点($E$5:$E$39,G$5:G$39,BF130)*AC130</f>
        <v>1120000</v>
      </c>
      <c r="CM130" s="135">
        <f>求节点($E$5:$E$39,H$5:H$39,BG130)*AD130</f>
        <v>6720000</v>
      </c>
      <c r="CN130" s="135">
        <f>求节点($E$5:$E$39,I$5:I$39,BH130)*AE130</f>
        <v>6530793.5479869489</v>
      </c>
      <c r="CO130" s="135">
        <f t="shared" si="26"/>
        <v>14545793.547986949</v>
      </c>
      <c r="CQ130" s="135">
        <f>求节点($E$5:$E$39,F$5:F$39,BK130)*AG130</f>
        <v>175000</v>
      </c>
      <c r="CR130" s="135">
        <f>求节点($E$5:$E$39,G$5:G$39,BL130)*AH130</f>
        <v>1120000</v>
      </c>
      <c r="CS130" s="135">
        <f>求节点($E$5:$E$39,H$5:H$39,BM130)*AI130</f>
        <v>6720000</v>
      </c>
      <c r="CT130" s="135">
        <f>求节点($E$5:$E$39,I$5:I$39,BN130)*AJ130</f>
        <v>7000000</v>
      </c>
      <c r="CU130" s="135">
        <f t="shared" si="27"/>
        <v>15015000</v>
      </c>
      <c r="CW130" s="135">
        <f>求节点($E$5:$E$39,F$5:F$39,BQ130)*AL130</f>
        <v>175000</v>
      </c>
      <c r="CX130" s="135">
        <f>求节点($E$5:$E$39,G$5:G$39,BR130)*AM130</f>
        <v>1120000</v>
      </c>
      <c r="CY130" s="135">
        <f>求节点($E$5:$E$39,H$5:H$39,BS130)*AN130</f>
        <v>6720000</v>
      </c>
      <c r="CZ130" s="135">
        <f>求节点($E$5:$E$39,I$5:I$39,BT130)*AO130</f>
        <v>7000000</v>
      </c>
      <c r="DA130" s="135">
        <f t="shared" si="28"/>
        <v>15015000</v>
      </c>
      <c r="DC130" s="135">
        <f>求节点($E$5:$E$39,F$5:F$39,BW130)*AQ130</f>
        <v>175000</v>
      </c>
      <c r="DD130" s="135">
        <f>求节点($E$5:$E$39,G$5:G$39,BX130)*AR130</f>
        <v>1120000</v>
      </c>
      <c r="DE130" s="135">
        <f>求节点($E$5:$E$39,H$5:H$39,BY130)*AS130</f>
        <v>6720000</v>
      </c>
      <c r="DF130" s="135">
        <f>求节点($E$5:$E$39,I$5:I$39,BZ130)*AT130</f>
        <v>7000000</v>
      </c>
      <c r="DG130" s="135">
        <f t="shared" si="29"/>
        <v>15015000</v>
      </c>
    </row>
    <row r="131" spans="12:111" s="135" customFormat="1" x14ac:dyDescent="0.15">
      <c r="L131" s="135">
        <v>127</v>
      </c>
      <c r="M131" s="135">
        <f t="shared" si="20"/>
        <v>14080696.749154776</v>
      </c>
      <c r="N131" s="135">
        <f t="shared" si="21"/>
        <v>14576433.314400557</v>
      </c>
      <c r="O131" s="135">
        <f t="shared" si="22"/>
        <v>15015000</v>
      </c>
      <c r="P131" s="135">
        <f t="shared" si="23"/>
        <v>15015000</v>
      </c>
      <c r="Q131" s="135">
        <f t="shared" si="24"/>
        <v>15015000</v>
      </c>
      <c r="T131" s="97"/>
      <c r="V131" s="135">
        <v>127</v>
      </c>
      <c r="W131" s="135">
        <f>求节点(基础状态预期!$C$17:$C$55,基础状态预期!E$17:E$55,战法实力!$V131)</f>
        <v>5</v>
      </c>
      <c r="X131" s="135">
        <f>求节点(基础状态预期!$C$17:$C$55,基础状态预期!F$17:F$55,战法实力!$V131)</f>
        <v>16</v>
      </c>
      <c r="Y131" s="135">
        <f>求节点(基础状态预期!$C$17:$C$55,基础状态预期!G$17:G$55,战法实力!$V131)</f>
        <v>24</v>
      </c>
      <c r="Z131" s="135">
        <f>求节点(基础状态预期!$C$17:$C$55,基础状态预期!H$17:H$55,战法实力!$V131)</f>
        <v>8</v>
      </c>
      <c r="AB131" s="135">
        <f>求节点(基础状态预期!$C$62:$C$100,基础状态预期!E$62:E$100,战法实力!$V131)</f>
        <v>5</v>
      </c>
      <c r="AC131" s="135">
        <f>求节点(基础状态预期!$C$62:$C$100,基础状态预期!F$62:F$100,战法实力!$V131)</f>
        <v>16</v>
      </c>
      <c r="AD131" s="135">
        <f>求节点(基础状态预期!$C$62:$C$100,基础状态预期!G$62:G$100,战法实力!$V131)</f>
        <v>24</v>
      </c>
      <c r="AE131" s="135">
        <f>求节点(基础状态预期!$C$62:$C$100,基础状态预期!H$62:H$100,战法实力!$V131)</f>
        <v>8</v>
      </c>
      <c r="AG131" s="135">
        <f>求节点(基础状态预期!$C$107:$C$145,基础状态预期!E$107:E$145,战法实力!$V131)</f>
        <v>5</v>
      </c>
      <c r="AH131" s="135">
        <f>求节点(基础状态预期!$C$107:$C$145,基础状态预期!F$107:F$145,战法实力!$V131)</f>
        <v>16</v>
      </c>
      <c r="AI131" s="135">
        <f>求节点(基础状态预期!$C$107:$C$145,基础状态预期!G$107:G$145,战法实力!$V131)</f>
        <v>24</v>
      </c>
      <c r="AJ131" s="135">
        <f>求节点(基础状态预期!$C$107:$C$145,基础状态预期!H$107:H$145,战法实力!$V131)</f>
        <v>8</v>
      </c>
      <c r="AL131" s="135">
        <f>求节点(基础状态预期!$C$152:$C$190,基础状态预期!E$152:E$190,战法实力!$V131)</f>
        <v>5</v>
      </c>
      <c r="AM131" s="135">
        <f>求节点(基础状态预期!$C$152:$C$190,基础状态预期!F$152:F$190,战法实力!$V131)</f>
        <v>16</v>
      </c>
      <c r="AN131" s="135">
        <f>求节点(基础状态预期!$C$152:$C$190,基础状态预期!G$152:G$190,战法实力!$V131)</f>
        <v>24</v>
      </c>
      <c r="AO131" s="135">
        <f>求节点(基础状态预期!$C$152:$C$190,基础状态预期!H$152:H$190,战法实力!$V131)</f>
        <v>8</v>
      </c>
      <c r="AQ131" s="135">
        <f>求节点(基础状态预期!$C$197:$C$235,基础状态预期!E$197:E$235,战法实力!$V131)</f>
        <v>5</v>
      </c>
      <c r="AR131" s="135">
        <f>求节点(基础状态预期!$C$197:$C$235,基础状态预期!F$197:F$235,战法实力!$V131)</f>
        <v>16</v>
      </c>
      <c r="AS131" s="135">
        <f>求节点(基础状态预期!$C$197:$C$235,基础状态预期!G$197:G$235,战法实力!$V131)</f>
        <v>24</v>
      </c>
      <c r="AT131" s="135">
        <f>求节点(基础状态预期!$C$197:$C$235,基础状态预期!H$197:H$235,战法实力!$V131)</f>
        <v>8</v>
      </c>
      <c r="AV131" s="97"/>
      <c r="AX131" s="135">
        <v>127</v>
      </c>
      <c r="AY131" s="135">
        <f>求节点(基础状态预期!$C$17:$C$55,基础状态预期!M$17:M$55,战法实力!$V131)</f>
        <v>35</v>
      </c>
      <c r="AZ131" s="135">
        <f>求节点(基础状态预期!$C$17:$C$55,基础状态预期!N$17:N$55,战法实力!$V131)</f>
        <v>35</v>
      </c>
      <c r="BA131" s="135">
        <f>求节点(基础状态预期!$C$17:$C$55,基础状态预期!O$17:O$55,战法实力!$V131)</f>
        <v>35</v>
      </c>
      <c r="BB131" s="135">
        <f>求节点(基础状态预期!$C$17:$C$55,基础状态预期!P$17:P$55,战法实力!$V131)</f>
        <v>30.328483745773884</v>
      </c>
      <c r="BD131" s="135">
        <v>127</v>
      </c>
      <c r="BE131" s="135">
        <f>求节点(基础状态预期!$C$62:$C$100,基础状态预期!M$62:M$100,战法实力!$V131)</f>
        <v>35</v>
      </c>
      <c r="BF131" s="135">
        <f>求节点(基础状态预期!$C$62:$C$100,基础状态预期!N$62:N$100,战法实力!$V131)</f>
        <v>35</v>
      </c>
      <c r="BG131" s="135">
        <f>求节点(基础状态预期!$C$62:$C$100,基础状态预期!O$62:O$100,战法实力!$V131)</f>
        <v>35</v>
      </c>
      <c r="BH131" s="135">
        <f>求节点(基础状态预期!$C$62:$C$100,基础状态预期!P$62:P$100,战法实力!$V131)</f>
        <v>32.807166572002785</v>
      </c>
      <c r="BJ131" s="135">
        <v>127</v>
      </c>
      <c r="BK131" s="135">
        <f>求节点(基础状态预期!$C$107:$C$145,基础状态预期!M$107:M$145,战法实力!$V131)</f>
        <v>35</v>
      </c>
      <c r="BL131" s="135">
        <f>求节点(基础状态预期!$C$107:$C$145,基础状态预期!N$107:N$145,战法实力!$V131)</f>
        <v>35</v>
      </c>
      <c r="BM131" s="135">
        <f>求节点(基础状态预期!$C$107:$C$145,基础状态预期!O$107:O$145,战法实力!$V131)</f>
        <v>35</v>
      </c>
      <c r="BN131" s="135">
        <f>求节点(基础状态预期!$C$107:$C$145,基础状态预期!P$107:P$145,战法实力!$V131)</f>
        <v>35</v>
      </c>
      <c r="BP131" s="135">
        <v>127</v>
      </c>
      <c r="BQ131" s="135">
        <f>求节点(基础状态预期!$C$152:$C$190,基础状态预期!M$152:M$190,战法实力!$V131)</f>
        <v>35</v>
      </c>
      <c r="BR131" s="135">
        <f>求节点(基础状态预期!$C$152:$C$190,基础状态预期!N$152:N$190,战法实力!$V131)</f>
        <v>35</v>
      </c>
      <c r="BS131" s="135">
        <f>求节点(基础状态预期!$C$152:$C$190,基础状态预期!O$152:O$190,战法实力!$V131)</f>
        <v>35</v>
      </c>
      <c r="BT131" s="135">
        <f>求节点(基础状态预期!$C$152:$C$190,基础状态预期!P$152:P$190,战法实力!$V131)</f>
        <v>35</v>
      </c>
      <c r="BV131" s="135">
        <v>127</v>
      </c>
      <c r="BW131" s="135">
        <f>求节点(基础状态预期!$C$197:$C$235,基础状态预期!M$197:M$235,战法实力!$V131)</f>
        <v>35</v>
      </c>
      <c r="BX131" s="135">
        <f>求节点(基础状态预期!$C$197:$C$235,基础状态预期!N$197:N$235,战法实力!$V131)</f>
        <v>35</v>
      </c>
      <c r="BY131" s="135">
        <f>求节点(基础状态预期!$C$197:$C$235,基础状态预期!O$197:O$235,战法实力!$V131)</f>
        <v>35</v>
      </c>
      <c r="BZ131" s="135">
        <f>求节点(基础状态预期!$C$197:$C$235,基础状态预期!P$197:P$235,战法实力!$V131)</f>
        <v>35</v>
      </c>
      <c r="CB131" s="97"/>
      <c r="CD131" s="135">
        <v>127</v>
      </c>
      <c r="CE131" s="135">
        <f>求节点($E$5:$E$39,F$5:F$39,AY131)*W131</f>
        <v>175000</v>
      </c>
      <c r="CF131" s="135">
        <f>求节点($E$5:$E$39,G$5:G$39,AZ131)*X131</f>
        <v>1120000</v>
      </c>
      <c r="CG131" s="135">
        <f>求节点($E$5:$E$39,H$5:H$39,BA131)*Y131</f>
        <v>6720000</v>
      </c>
      <c r="CH131" s="135">
        <f>求节点($E$5:$E$39,I$5:I$39,BB131)*Z131</f>
        <v>6065696.7491547763</v>
      </c>
      <c r="CI131" s="135">
        <f t="shared" si="25"/>
        <v>14080696.749154776</v>
      </c>
      <c r="CK131" s="135">
        <f>求节点($E$5:$E$39,F$5:F$39,BE131)*AB131</f>
        <v>175000</v>
      </c>
      <c r="CL131" s="135">
        <f>求节点($E$5:$E$39,G$5:G$39,BF131)*AC131</f>
        <v>1120000</v>
      </c>
      <c r="CM131" s="135">
        <f>求节点($E$5:$E$39,H$5:H$39,BG131)*AD131</f>
        <v>6720000</v>
      </c>
      <c r="CN131" s="135">
        <f>求节点($E$5:$E$39,I$5:I$39,BH131)*AE131</f>
        <v>6561433.3144005574</v>
      </c>
      <c r="CO131" s="135">
        <f t="shared" si="26"/>
        <v>14576433.314400557</v>
      </c>
      <c r="CQ131" s="135">
        <f>求节点($E$5:$E$39,F$5:F$39,BK131)*AG131</f>
        <v>175000</v>
      </c>
      <c r="CR131" s="135">
        <f>求节点($E$5:$E$39,G$5:G$39,BL131)*AH131</f>
        <v>1120000</v>
      </c>
      <c r="CS131" s="135">
        <f>求节点($E$5:$E$39,H$5:H$39,BM131)*AI131</f>
        <v>6720000</v>
      </c>
      <c r="CT131" s="135">
        <f>求节点($E$5:$E$39,I$5:I$39,BN131)*AJ131</f>
        <v>7000000</v>
      </c>
      <c r="CU131" s="135">
        <f t="shared" si="27"/>
        <v>15015000</v>
      </c>
      <c r="CW131" s="135">
        <f>求节点($E$5:$E$39,F$5:F$39,BQ131)*AL131</f>
        <v>175000</v>
      </c>
      <c r="CX131" s="135">
        <f>求节点($E$5:$E$39,G$5:G$39,BR131)*AM131</f>
        <v>1120000</v>
      </c>
      <c r="CY131" s="135">
        <f>求节点($E$5:$E$39,H$5:H$39,BS131)*AN131</f>
        <v>6720000</v>
      </c>
      <c r="CZ131" s="135">
        <f>求节点($E$5:$E$39,I$5:I$39,BT131)*AO131</f>
        <v>7000000</v>
      </c>
      <c r="DA131" s="135">
        <f t="shared" si="28"/>
        <v>15015000</v>
      </c>
      <c r="DC131" s="135">
        <f>求节点($E$5:$E$39,F$5:F$39,BW131)*AQ131</f>
        <v>175000</v>
      </c>
      <c r="DD131" s="135">
        <f>求节点($E$5:$E$39,G$5:G$39,BX131)*AR131</f>
        <v>1120000</v>
      </c>
      <c r="DE131" s="135">
        <f>求节点($E$5:$E$39,H$5:H$39,BY131)*AS131</f>
        <v>6720000</v>
      </c>
      <c r="DF131" s="135">
        <f>求节点($E$5:$E$39,I$5:I$39,BZ131)*AT131</f>
        <v>7000000</v>
      </c>
      <c r="DG131" s="135">
        <f t="shared" si="29"/>
        <v>15015000</v>
      </c>
    </row>
    <row r="132" spans="12:111" s="135" customFormat="1" x14ac:dyDescent="0.15">
      <c r="L132" s="135">
        <v>128</v>
      </c>
      <c r="M132" s="135">
        <f t="shared" si="20"/>
        <v>14100772.067809507</v>
      </c>
      <c r="N132" s="135">
        <f t="shared" si="21"/>
        <v>14607073.080814166</v>
      </c>
      <c r="O132" s="135">
        <f t="shared" si="22"/>
        <v>15015000</v>
      </c>
      <c r="P132" s="135">
        <f t="shared" si="23"/>
        <v>15015000</v>
      </c>
      <c r="Q132" s="135">
        <f t="shared" si="24"/>
        <v>15015000</v>
      </c>
      <c r="T132" s="97"/>
      <c r="V132" s="135">
        <v>128</v>
      </c>
      <c r="W132" s="135">
        <f>求节点(基础状态预期!$C$17:$C$55,基础状态预期!E$17:E$55,战法实力!$V132)</f>
        <v>5</v>
      </c>
      <c r="X132" s="135">
        <f>求节点(基础状态预期!$C$17:$C$55,基础状态预期!F$17:F$55,战法实力!$V132)</f>
        <v>16</v>
      </c>
      <c r="Y132" s="135">
        <f>求节点(基础状态预期!$C$17:$C$55,基础状态预期!G$17:G$55,战法实力!$V132)</f>
        <v>24</v>
      </c>
      <c r="Z132" s="135">
        <f>求节点(基础状态预期!$C$17:$C$55,基础状态预期!H$17:H$55,战法实力!$V132)</f>
        <v>8</v>
      </c>
      <c r="AB132" s="135">
        <f>求节点(基础状态预期!$C$62:$C$100,基础状态预期!E$62:E$100,战法实力!$V132)</f>
        <v>5</v>
      </c>
      <c r="AC132" s="135">
        <f>求节点(基础状态预期!$C$62:$C$100,基础状态预期!F$62:F$100,战法实力!$V132)</f>
        <v>16</v>
      </c>
      <c r="AD132" s="135">
        <f>求节点(基础状态预期!$C$62:$C$100,基础状态预期!G$62:G$100,战法实力!$V132)</f>
        <v>24</v>
      </c>
      <c r="AE132" s="135">
        <f>求节点(基础状态预期!$C$62:$C$100,基础状态预期!H$62:H$100,战法实力!$V132)</f>
        <v>8</v>
      </c>
      <c r="AG132" s="135">
        <f>求节点(基础状态预期!$C$107:$C$145,基础状态预期!E$107:E$145,战法实力!$V132)</f>
        <v>5</v>
      </c>
      <c r="AH132" s="135">
        <f>求节点(基础状态预期!$C$107:$C$145,基础状态预期!F$107:F$145,战法实力!$V132)</f>
        <v>16</v>
      </c>
      <c r="AI132" s="135">
        <f>求节点(基础状态预期!$C$107:$C$145,基础状态预期!G$107:G$145,战法实力!$V132)</f>
        <v>24</v>
      </c>
      <c r="AJ132" s="135">
        <f>求节点(基础状态预期!$C$107:$C$145,基础状态预期!H$107:H$145,战法实力!$V132)</f>
        <v>8</v>
      </c>
      <c r="AL132" s="135">
        <f>求节点(基础状态预期!$C$152:$C$190,基础状态预期!E$152:E$190,战法实力!$V132)</f>
        <v>5</v>
      </c>
      <c r="AM132" s="135">
        <f>求节点(基础状态预期!$C$152:$C$190,基础状态预期!F$152:F$190,战法实力!$V132)</f>
        <v>16</v>
      </c>
      <c r="AN132" s="135">
        <f>求节点(基础状态预期!$C$152:$C$190,基础状态预期!G$152:G$190,战法实力!$V132)</f>
        <v>24</v>
      </c>
      <c r="AO132" s="135">
        <f>求节点(基础状态预期!$C$152:$C$190,基础状态预期!H$152:H$190,战法实力!$V132)</f>
        <v>8</v>
      </c>
      <c r="AQ132" s="135">
        <f>求节点(基础状态预期!$C$197:$C$235,基础状态预期!E$197:E$235,战法实力!$V132)</f>
        <v>5</v>
      </c>
      <c r="AR132" s="135">
        <f>求节点(基础状态预期!$C$197:$C$235,基础状态预期!F$197:F$235,战法实力!$V132)</f>
        <v>16</v>
      </c>
      <c r="AS132" s="135">
        <f>求节点(基础状态预期!$C$197:$C$235,基础状态预期!G$197:G$235,战法实力!$V132)</f>
        <v>24</v>
      </c>
      <c r="AT132" s="135">
        <f>求节点(基础状态预期!$C$197:$C$235,基础状态预期!H$197:H$235,战法实力!$V132)</f>
        <v>8</v>
      </c>
      <c r="AV132" s="97"/>
      <c r="AX132" s="135">
        <v>128</v>
      </c>
      <c r="AY132" s="135">
        <f>求节点(基础状态预期!$C$17:$C$55,基础状态预期!M$17:M$55,战法实力!$V132)</f>
        <v>35</v>
      </c>
      <c r="AZ132" s="135">
        <f>求节点(基础状态预期!$C$17:$C$55,基础状态预期!N$17:N$55,战法实力!$V132)</f>
        <v>35</v>
      </c>
      <c r="BA132" s="135">
        <f>求节点(基础状态预期!$C$17:$C$55,基础状态预期!O$17:O$55,战法实力!$V132)</f>
        <v>35</v>
      </c>
      <c r="BB132" s="135">
        <f>求节点(基础状态预期!$C$17:$C$55,基础状态预期!P$17:P$55,战法实力!$V132)</f>
        <v>30.428860339047539</v>
      </c>
      <c r="BD132" s="135">
        <v>128</v>
      </c>
      <c r="BE132" s="135">
        <f>求节点(基础状态预期!$C$62:$C$100,基础状态预期!M$62:M$100,战法实力!$V132)</f>
        <v>35</v>
      </c>
      <c r="BF132" s="135">
        <f>求节点(基础状态预期!$C$62:$C$100,基础状态预期!N$62:N$100,战法实力!$V132)</f>
        <v>35</v>
      </c>
      <c r="BG132" s="135">
        <f>求节点(基础状态预期!$C$62:$C$100,基础状态预期!O$62:O$100,战法实力!$V132)</f>
        <v>35</v>
      </c>
      <c r="BH132" s="135">
        <f>求节点(基础状态预期!$C$62:$C$100,基础状态预期!P$62:P$100,战法实力!$V132)</f>
        <v>32.960365404070828</v>
      </c>
      <c r="BJ132" s="135">
        <v>128</v>
      </c>
      <c r="BK132" s="135">
        <f>求节点(基础状态预期!$C$107:$C$145,基础状态预期!M$107:M$145,战法实力!$V132)</f>
        <v>35</v>
      </c>
      <c r="BL132" s="135">
        <f>求节点(基础状态预期!$C$107:$C$145,基础状态预期!N$107:N$145,战法实力!$V132)</f>
        <v>35</v>
      </c>
      <c r="BM132" s="135">
        <f>求节点(基础状态预期!$C$107:$C$145,基础状态预期!O$107:O$145,战法实力!$V132)</f>
        <v>35</v>
      </c>
      <c r="BN132" s="135">
        <f>求节点(基础状态预期!$C$107:$C$145,基础状态预期!P$107:P$145,战法实力!$V132)</f>
        <v>35</v>
      </c>
      <c r="BP132" s="135">
        <v>128</v>
      </c>
      <c r="BQ132" s="135">
        <f>求节点(基础状态预期!$C$152:$C$190,基础状态预期!M$152:M$190,战法实力!$V132)</f>
        <v>35</v>
      </c>
      <c r="BR132" s="135">
        <f>求节点(基础状态预期!$C$152:$C$190,基础状态预期!N$152:N$190,战法实力!$V132)</f>
        <v>35</v>
      </c>
      <c r="BS132" s="135">
        <f>求节点(基础状态预期!$C$152:$C$190,基础状态预期!O$152:O$190,战法实力!$V132)</f>
        <v>35</v>
      </c>
      <c r="BT132" s="135">
        <f>求节点(基础状态预期!$C$152:$C$190,基础状态预期!P$152:P$190,战法实力!$V132)</f>
        <v>35</v>
      </c>
      <c r="BV132" s="135">
        <v>128</v>
      </c>
      <c r="BW132" s="135">
        <f>求节点(基础状态预期!$C$197:$C$235,基础状态预期!M$197:M$235,战法实力!$V132)</f>
        <v>35</v>
      </c>
      <c r="BX132" s="135">
        <f>求节点(基础状态预期!$C$197:$C$235,基础状态预期!N$197:N$235,战法实力!$V132)</f>
        <v>35</v>
      </c>
      <c r="BY132" s="135">
        <f>求节点(基础状态预期!$C$197:$C$235,基础状态预期!O$197:O$235,战法实力!$V132)</f>
        <v>35</v>
      </c>
      <c r="BZ132" s="135">
        <f>求节点(基础状态预期!$C$197:$C$235,基础状态预期!P$197:P$235,战法实力!$V132)</f>
        <v>35</v>
      </c>
      <c r="CB132" s="97"/>
      <c r="CD132" s="135">
        <v>128</v>
      </c>
      <c r="CE132" s="135">
        <f>求节点($E$5:$E$39,F$5:F$39,AY132)*W132</f>
        <v>175000</v>
      </c>
      <c r="CF132" s="135">
        <f>求节点($E$5:$E$39,G$5:G$39,AZ132)*X132</f>
        <v>1120000</v>
      </c>
      <c r="CG132" s="135">
        <f>求节点($E$5:$E$39,H$5:H$39,BA132)*Y132</f>
        <v>6720000</v>
      </c>
      <c r="CH132" s="135">
        <f>求节点($E$5:$E$39,I$5:I$39,BB132)*Z132</f>
        <v>6085772.0678095082</v>
      </c>
      <c r="CI132" s="135">
        <f t="shared" si="25"/>
        <v>14100772.067809507</v>
      </c>
      <c r="CK132" s="135">
        <f>求节点($E$5:$E$39,F$5:F$39,BE132)*AB132</f>
        <v>175000</v>
      </c>
      <c r="CL132" s="135">
        <f>求节点($E$5:$E$39,G$5:G$39,BF132)*AC132</f>
        <v>1120000</v>
      </c>
      <c r="CM132" s="135">
        <f>求节点($E$5:$E$39,H$5:H$39,BG132)*AD132</f>
        <v>6720000</v>
      </c>
      <c r="CN132" s="135">
        <f>求节点($E$5:$E$39,I$5:I$39,BH132)*AE132</f>
        <v>6592073.080814166</v>
      </c>
      <c r="CO132" s="135">
        <f t="shared" si="26"/>
        <v>14607073.080814166</v>
      </c>
      <c r="CQ132" s="135">
        <f>求节点($E$5:$E$39,F$5:F$39,BK132)*AG132</f>
        <v>175000</v>
      </c>
      <c r="CR132" s="135">
        <f>求节点($E$5:$E$39,G$5:G$39,BL132)*AH132</f>
        <v>1120000</v>
      </c>
      <c r="CS132" s="135">
        <f>求节点($E$5:$E$39,H$5:H$39,BM132)*AI132</f>
        <v>6720000</v>
      </c>
      <c r="CT132" s="135">
        <f>求节点($E$5:$E$39,I$5:I$39,BN132)*AJ132</f>
        <v>7000000</v>
      </c>
      <c r="CU132" s="135">
        <f t="shared" si="27"/>
        <v>15015000</v>
      </c>
      <c r="CW132" s="135">
        <f>求节点($E$5:$E$39,F$5:F$39,BQ132)*AL132</f>
        <v>175000</v>
      </c>
      <c r="CX132" s="135">
        <f>求节点($E$5:$E$39,G$5:G$39,BR132)*AM132</f>
        <v>1120000</v>
      </c>
      <c r="CY132" s="135">
        <f>求节点($E$5:$E$39,H$5:H$39,BS132)*AN132</f>
        <v>6720000</v>
      </c>
      <c r="CZ132" s="135">
        <f>求节点($E$5:$E$39,I$5:I$39,BT132)*AO132</f>
        <v>7000000</v>
      </c>
      <c r="DA132" s="135">
        <f t="shared" si="28"/>
        <v>15015000</v>
      </c>
      <c r="DC132" s="135">
        <f>求节点($E$5:$E$39,F$5:F$39,BW132)*AQ132</f>
        <v>175000</v>
      </c>
      <c r="DD132" s="135">
        <f>求节点($E$5:$E$39,G$5:G$39,BX132)*AR132</f>
        <v>1120000</v>
      </c>
      <c r="DE132" s="135">
        <f>求节点($E$5:$E$39,H$5:H$39,BY132)*AS132</f>
        <v>6720000</v>
      </c>
      <c r="DF132" s="135">
        <f>求节点($E$5:$E$39,I$5:I$39,BZ132)*AT132</f>
        <v>7000000</v>
      </c>
      <c r="DG132" s="135">
        <f t="shared" si="29"/>
        <v>15015000</v>
      </c>
    </row>
    <row r="133" spans="12:111" s="135" customFormat="1" x14ac:dyDescent="0.15">
      <c r="L133" s="135">
        <v>129</v>
      </c>
      <c r="M133" s="135">
        <f t="shared" si="20"/>
        <v>14120847.386464238</v>
      </c>
      <c r="N133" s="135">
        <f t="shared" si="21"/>
        <v>14637712.847227775</v>
      </c>
      <c r="O133" s="135">
        <f t="shared" si="22"/>
        <v>15015000</v>
      </c>
      <c r="P133" s="135">
        <f t="shared" si="23"/>
        <v>15015000</v>
      </c>
      <c r="Q133" s="135">
        <f t="shared" si="24"/>
        <v>15015000</v>
      </c>
      <c r="T133" s="97"/>
      <c r="V133" s="135">
        <v>129</v>
      </c>
      <c r="W133" s="135">
        <f>求节点(基础状态预期!$C$17:$C$55,基础状态预期!E$17:E$55,战法实力!$V133)</f>
        <v>5</v>
      </c>
      <c r="X133" s="135">
        <f>求节点(基础状态预期!$C$17:$C$55,基础状态预期!F$17:F$55,战法实力!$V133)</f>
        <v>16</v>
      </c>
      <c r="Y133" s="135">
        <f>求节点(基础状态预期!$C$17:$C$55,基础状态预期!G$17:G$55,战法实力!$V133)</f>
        <v>24</v>
      </c>
      <c r="Z133" s="135">
        <f>求节点(基础状态预期!$C$17:$C$55,基础状态预期!H$17:H$55,战法实力!$V133)</f>
        <v>8</v>
      </c>
      <c r="AB133" s="135">
        <f>求节点(基础状态预期!$C$62:$C$100,基础状态预期!E$62:E$100,战法实力!$V133)</f>
        <v>5</v>
      </c>
      <c r="AC133" s="135">
        <f>求节点(基础状态预期!$C$62:$C$100,基础状态预期!F$62:F$100,战法实力!$V133)</f>
        <v>16</v>
      </c>
      <c r="AD133" s="135">
        <f>求节点(基础状态预期!$C$62:$C$100,基础状态预期!G$62:G$100,战法实力!$V133)</f>
        <v>24</v>
      </c>
      <c r="AE133" s="135">
        <f>求节点(基础状态预期!$C$62:$C$100,基础状态预期!H$62:H$100,战法实力!$V133)</f>
        <v>8</v>
      </c>
      <c r="AG133" s="135">
        <f>求节点(基础状态预期!$C$107:$C$145,基础状态预期!E$107:E$145,战法实力!$V133)</f>
        <v>5</v>
      </c>
      <c r="AH133" s="135">
        <f>求节点(基础状态预期!$C$107:$C$145,基础状态预期!F$107:F$145,战法实力!$V133)</f>
        <v>16</v>
      </c>
      <c r="AI133" s="135">
        <f>求节点(基础状态预期!$C$107:$C$145,基础状态预期!G$107:G$145,战法实力!$V133)</f>
        <v>24</v>
      </c>
      <c r="AJ133" s="135">
        <f>求节点(基础状态预期!$C$107:$C$145,基础状态预期!H$107:H$145,战法实力!$V133)</f>
        <v>8</v>
      </c>
      <c r="AL133" s="135">
        <f>求节点(基础状态预期!$C$152:$C$190,基础状态预期!E$152:E$190,战法实力!$V133)</f>
        <v>5</v>
      </c>
      <c r="AM133" s="135">
        <f>求节点(基础状态预期!$C$152:$C$190,基础状态预期!F$152:F$190,战法实力!$V133)</f>
        <v>16</v>
      </c>
      <c r="AN133" s="135">
        <f>求节点(基础状态预期!$C$152:$C$190,基础状态预期!G$152:G$190,战法实力!$V133)</f>
        <v>24</v>
      </c>
      <c r="AO133" s="135">
        <f>求节点(基础状态预期!$C$152:$C$190,基础状态预期!H$152:H$190,战法实力!$V133)</f>
        <v>8</v>
      </c>
      <c r="AQ133" s="135">
        <f>求节点(基础状态预期!$C$197:$C$235,基础状态预期!E$197:E$235,战法实力!$V133)</f>
        <v>5</v>
      </c>
      <c r="AR133" s="135">
        <f>求节点(基础状态预期!$C$197:$C$235,基础状态预期!F$197:F$235,战法实力!$V133)</f>
        <v>16</v>
      </c>
      <c r="AS133" s="135">
        <f>求节点(基础状态预期!$C$197:$C$235,基础状态预期!G$197:G$235,战法实力!$V133)</f>
        <v>24</v>
      </c>
      <c r="AT133" s="135">
        <f>求节点(基础状态预期!$C$197:$C$235,基础状态预期!H$197:H$235,战法实力!$V133)</f>
        <v>8</v>
      </c>
      <c r="AV133" s="97"/>
      <c r="AX133" s="135">
        <v>129</v>
      </c>
      <c r="AY133" s="135">
        <f>求节点(基础状态预期!$C$17:$C$55,基础状态预期!M$17:M$55,战法实力!$V133)</f>
        <v>35</v>
      </c>
      <c r="AZ133" s="135">
        <f>求节点(基础状态预期!$C$17:$C$55,基础状态预期!N$17:N$55,战法实力!$V133)</f>
        <v>35</v>
      </c>
      <c r="BA133" s="135">
        <f>求节点(基础状态预期!$C$17:$C$55,基础状态预期!O$17:O$55,战法实力!$V133)</f>
        <v>35</v>
      </c>
      <c r="BB133" s="135">
        <f>求节点(基础状态预期!$C$17:$C$55,基础状态预期!P$17:P$55,战法实力!$V133)</f>
        <v>30.529236932321194</v>
      </c>
      <c r="BD133" s="135">
        <v>129</v>
      </c>
      <c r="BE133" s="135">
        <f>求节点(基础状态预期!$C$62:$C$100,基础状态预期!M$62:M$100,战法实力!$V133)</f>
        <v>35</v>
      </c>
      <c r="BF133" s="135">
        <f>求节点(基础状态预期!$C$62:$C$100,基础状态预期!N$62:N$100,战法实力!$V133)</f>
        <v>35</v>
      </c>
      <c r="BG133" s="135">
        <f>求节点(基础状态预期!$C$62:$C$100,基础状态预期!O$62:O$100,战法实力!$V133)</f>
        <v>35</v>
      </c>
      <c r="BH133" s="135">
        <f>求节点(基础状态预期!$C$62:$C$100,基础状态预期!P$62:P$100,战法实力!$V133)</f>
        <v>33.11356423613887</v>
      </c>
      <c r="BJ133" s="135">
        <v>129</v>
      </c>
      <c r="BK133" s="135">
        <f>求节点(基础状态预期!$C$107:$C$145,基础状态预期!M$107:M$145,战法实力!$V133)</f>
        <v>35</v>
      </c>
      <c r="BL133" s="135">
        <f>求节点(基础状态预期!$C$107:$C$145,基础状态预期!N$107:N$145,战法实力!$V133)</f>
        <v>35</v>
      </c>
      <c r="BM133" s="135">
        <f>求节点(基础状态预期!$C$107:$C$145,基础状态预期!O$107:O$145,战法实力!$V133)</f>
        <v>35</v>
      </c>
      <c r="BN133" s="135">
        <f>求节点(基础状态预期!$C$107:$C$145,基础状态预期!P$107:P$145,战法实力!$V133)</f>
        <v>35</v>
      </c>
      <c r="BP133" s="135">
        <v>129</v>
      </c>
      <c r="BQ133" s="135">
        <f>求节点(基础状态预期!$C$152:$C$190,基础状态预期!M$152:M$190,战法实力!$V133)</f>
        <v>35</v>
      </c>
      <c r="BR133" s="135">
        <f>求节点(基础状态预期!$C$152:$C$190,基础状态预期!N$152:N$190,战法实力!$V133)</f>
        <v>35</v>
      </c>
      <c r="BS133" s="135">
        <f>求节点(基础状态预期!$C$152:$C$190,基础状态预期!O$152:O$190,战法实力!$V133)</f>
        <v>35</v>
      </c>
      <c r="BT133" s="135">
        <f>求节点(基础状态预期!$C$152:$C$190,基础状态预期!P$152:P$190,战法实力!$V133)</f>
        <v>35</v>
      </c>
      <c r="BV133" s="135">
        <v>129</v>
      </c>
      <c r="BW133" s="135">
        <f>求节点(基础状态预期!$C$197:$C$235,基础状态预期!M$197:M$235,战法实力!$V133)</f>
        <v>35</v>
      </c>
      <c r="BX133" s="135">
        <f>求节点(基础状态预期!$C$197:$C$235,基础状态预期!N$197:N$235,战法实力!$V133)</f>
        <v>35</v>
      </c>
      <c r="BY133" s="135">
        <f>求节点(基础状态预期!$C$197:$C$235,基础状态预期!O$197:O$235,战法实力!$V133)</f>
        <v>35</v>
      </c>
      <c r="BZ133" s="135">
        <f>求节点(基础状态预期!$C$197:$C$235,基础状态预期!P$197:P$235,战法实力!$V133)</f>
        <v>35</v>
      </c>
      <c r="CB133" s="97"/>
      <c r="CD133" s="135">
        <v>129</v>
      </c>
      <c r="CE133" s="135">
        <f>求节点($E$5:$E$39,F$5:F$39,AY133)*W133</f>
        <v>175000</v>
      </c>
      <c r="CF133" s="135">
        <f>求节点($E$5:$E$39,G$5:G$39,AZ133)*X133</f>
        <v>1120000</v>
      </c>
      <c r="CG133" s="135">
        <f>求节点($E$5:$E$39,H$5:H$39,BA133)*Y133</f>
        <v>6720000</v>
      </c>
      <c r="CH133" s="135">
        <f>求节点($E$5:$E$39,I$5:I$39,BB133)*Z133</f>
        <v>6105847.3864642391</v>
      </c>
      <c r="CI133" s="135">
        <f t="shared" si="25"/>
        <v>14120847.386464238</v>
      </c>
      <c r="CK133" s="135">
        <f>求节点($E$5:$E$39,F$5:F$39,BE133)*AB133</f>
        <v>175000</v>
      </c>
      <c r="CL133" s="135">
        <f>求节点($E$5:$E$39,G$5:G$39,BF133)*AC133</f>
        <v>1120000</v>
      </c>
      <c r="CM133" s="135">
        <f>求节点($E$5:$E$39,H$5:H$39,BG133)*AD133</f>
        <v>6720000</v>
      </c>
      <c r="CN133" s="135">
        <f>求节点($E$5:$E$39,I$5:I$39,BH133)*AE133</f>
        <v>6622712.8472277736</v>
      </c>
      <c r="CO133" s="135">
        <f t="shared" si="26"/>
        <v>14637712.847227775</v>
      </c>
      <c r="CQ133" s="135">
        <f>求节点($E$5:$E$39,F$5:F$39,BK133)*AG133</f>
        <v>175000</v>
      </c>
      <c r="CR133" s="135">
        <f>求节点($E$5:$E$39,G$5:G$39,BL133)*AH133</f>
        <v>1120000</v>
      </c>
      <c r="CS133" s="135">
        <f>求节点($E$5:$E$39,H$5:H$39,BM133)*AI133</f>
        <v>6720000</v>
      </c>
      <c r="CT133" s="135">
        <f>求节点($E$5:$E$39,I$5:I$39,BN133)*AJ133</f>
        <v>7000000</v>
      </c>
      <c r="CU133" s="135">
        <f t="shared" si="27"/>
        <v>15015000</v>
      </c>
      <c r="CW133" s="135">
        <f>求节点($E$5:$E$39,F$5:F$39,BQ133)*AL133</f>
        <v>175000</v>
      </c>
      <c r="CX133" s="135">
        <f>求节点($E$5:$E$39,G$5:G$39,BR133)*AM133</f>
        <v>1120000</v>
      </c>
      <c r="CY133" s="135">
        <f>求节点($E$5:$E$39,H$5:H$39,BS133)*AN133</f>
        <v>6720000</v>
      </c>
      <c r="CZ133" s="135">
        <f>求节点($E$5:$E$39,I$5:I$39,BT133)*AO133</f>
        <v>7000000</v>
      </c>
      <c r="DA133" s="135">
        <f t="shared" si="28"/>
        <v>15015000</v>
      </c>
      <c r="DC133" s="135">
        <f>求节点($E$5:$E$39,F$5:F$39,BW133)*AQ133</f>
        <v>175000</v>
      </c>
      <c r="DD133" s="135">
        <f>求节点($E$5:$E$39,G$5:G$39,BX133)*AR133</f>
        <v>1120000</v>
      </c>
      <c r="DE133" s="135">
        <f>求节点($E$5:$E$39,H$5:H$39,BY133)*AS133</f>
        <v>6720000</v>
      </c>
      <c r="DF133" s="135">
        <f>求节点($E$5:$E$39,I$5:I$39,BZ133)*AT133</f>
        <v>7000000</v>
      </c>
      <c r="DG133" s="135">
        <f t="shared" si="29"/>
        <v>15015000</v>
      </c>
    </row>
    <row r="134" spans="12:111" s="135" customFormat="1" x14ac:dyDescent="0.15">
      <c r="L134" s="135">
        <v>130</v>
      </c>
      <c r="M134" s="135">
        <f t="shared" si="20"/>
        <v>14140922.705118969</v>
      </c>
      <c r="N134" s="135">
        <f t="shared" si="21"/>
        <v>14668352.613641381</v>
      </c>
      <c r="O134" s="135">
        <f t="shared" si="22"/>
        <v>15015000</v>
      </c>
      <c r="P134" s="135">
        <f t="shared" si="23"/>
        <v>15015000</v>
      </c>
      <c r="Q134" s="135">
        <f t="shared" si="24"/>
        <v>15015000</v>
      </c>
      <c r="T134" s="97"/>
      <c r="V134" s="135">
        <v>130</v>
      </c>
      <c r="W134" s="135">
        <f>求节点(基础状态预期!$C$17:$C$55,基础状态预期!E$17:E$55,战法实力!$V134)</f>
        <v>5</v>
      </c>
      <c r="X134" s="135">
        <f>求节点(基础状态预期!$C$17:$C$55,基础状态预期!F$17:F$55,战法实力!$V134)</f>
        <v>16</v>
      </c>
      <c r="Y134" s="135">
        <f>求节点(基础状态预期!$C$17:$C$55,基础状态预期!G$17:G$55,战法实力!$V134)</f>
        <v>24</v>
      </c>
      <c r="Z134" s="135">
        <f>求节点(基础状态预期!$C$17:$C$55,基础状态预期!H$17:H$55,战法实力!$V134)</f>
        <v>8</v>
      </c>
      <c r="AB134" s="135">
        <f>求节点(基础状态预期!$C$62:$C$100,基础状态预期!E$62:E$100,战法实力!$V134)</f>
        <v>5</v>
      </c>
      <c r="AC134" s="135">
        <f>求节点(基础状态预期!$C$62:$C$100,基础状态预期!F$62:F$100,战法实力!$V134)</f>
        <v>16</v>
      </c>
      <c r="AD134" s="135">
        <f>求节点(基础状态预期!$C$62:$C$100,基础状态预期!G$62:G$100,战法实力!$V134)</f>
        <v>24</v>
      </c>
      <c r="AE134" s="135">
        <f>求节点(基础状态预期!$C$62:$C$100,基础状态预期!H$62:H$100,战法实力!$V134)</f>
        <v>8</v>
      </c>
      <c r="AG134" s="135">
        <f>求节点(基础状态预期!$C$107:$C$145,基础状态预期!E$107:E$145,战法实力!$V134)</f>
        <v>5</v>
      </c>
      <c r="AH134" s="135">
        <f>求节点(基础状态预期!$C$107:$C$145,基础状态预期!F$107:F$145,战法实力!$V134)</f>
        <v>16</v>
      </c>
      <c r="AI134" s="135">
        <f>求节点(基础状态预期!$C$107:$C$145,基础状态预期!G$107:G$145,战法实力!$V134)</f>
        <v>24</v>
      </c>
      <c r="AJ134" s="135">
        <f>求节点(基础状态预期!$C$107:$C$145,基础状态预期!H$107:H$145,战法实力!$V134)</f>
        <v>8</v>
      </c>
      <c r="AL134" s="135">
        <f>求节点(基础状态预期!$C$152:$C$190,基础状态预期!E$152:E$190,战法实力!$V134)</f>
        <v>5</v>
      </c>
      <c r="AM134" s="135">
        <f>求节点(基础状态预期!$C$152:$C$190,基础状态预期!F$152:F$190,战法实力!$V134)</f>
        <v>16</v>
      </c>
      <c r="AN134" s="135">
        <f>求节点(基础状态预期!$C$152:$C$190,基础状态预期!G$152:G$190,战法实力!$V134)</f>
        <v>24</v>
      </c>
      <c r="AO134" s="135">
        <f>求节点(基础状态预期!$C$152:$C$190,基础状态预期!H$152:H$190,战法实力!$V134)</f>
        <v>8</v>
      </c>
      <c r="AQ134" s="135">
        <f>求节点(基础状态预期!$C$197:$C$235,基础状态预期!E$197:E$235,战法实力!$V134)</f>
        <v>5</v>
      </c>
      <c r="AR134" s="135">
        <f>求节点(基础状态预期!$C$197:$C$235,基础状态预期!F$197:F$235,战法实力!$V134)</f>
        <v>16</v>
      </c>
      <c r="AS134" s="135">
        <f>求节点(基础状态预期!$C$197:$C$235,基础状态预期!G$197:G$235,战法实力!$V134)</f>
        <v>24</v>
      </c>
      <c r="AT134" s="135">
        <f>求节点(基础状态预期!$C$197:$C$235,基础状态预期!H$197:H$235,战法实力!$V134)</f>
        <v>8</v>
      </c>
      <c r="AV134" s="97"/>
      <c r="AX134" s="135">
        <v>130</v>
      </c>
      <c r="AY134" s="135">
        <f>求节点(基础状态预期!$C$17:$C$55,基础状态预期!M$17:M$55,战法实力!$V134)</f>
        <v>35</v>
      </c>
      <c r="AZ134" s="135">
        <f>求节点(基础状态预期!$C$17:$C$55,基础状态预期!N$17:N$55,战法实力!$V134)</f>
        <v>35</v>
      </c>
      <c r="BA134" s="135">
        <f>求节点(基础状态预期!$C$17:$C$55,基础状态预期!O$17:O$55,战法实力!$V134)</f>
        <v>35</v>
      </c>
      <c r="BB134" s="135">
        <f>求节点(基础状态预期!$C$17:$C$55,基础状态预期!P$17:P$55,战法实力!$V134)</f>
        <v>30.629613525594849</v>
      </c>
      <c r="BD134" s="135">
        <v>130</v>
      </c>
      <c r="BE134" s="135">
        <f>求节点(基础状态预期!$C$62:$C$100,基础状态预期!M$62:M$100,战法实力!$V134)</f>
        <v>35</v>
      </c>
      <c r="BF134" s="135">
        <f>求节点(基础状态预期!$C$62:$C$100,基础状态预期!N$62:N$100,战法实力!$V134)</f>
        <v>35</v>
      </c>
      <c r="BG134" s="135">
        <f>求节点(基础状态预期!$C$62:$C$100,基础状态预期!O$62:O$100,战法实力!$V134)</f>
        <v>35</v>
      </c>
      <c r="BH134" s="135">
        <f>求节点(基础状态预期!$C$62:$C$100,基础状态预期!P$62:P$100,战法实力!$V134)</f>
        <v>33.266763068206913</v>
      </c>
      <c r="BJ134" s="135">
        <v>130</v>
      </c>
      <c r="BK134" s="135">
        <f>求节点(基础状态预期!$C$107:$C$145,基础状态预期!M$107:M$145,战法实力!$V134)</f>
        <v>35</v>
      </c>
      <c r="BL134" s="135">
        <f>求节点(基础状态预期!$C$107:$C$145,基础状态预期!N$107:N$145,战法实力!$V134)</f>
        <v>35</v>
      </c>
      <c r="BM134" s="135">
        <f>求节点(基础状态预期!$C$107:$C$145,基础状态预期!O$107:O$145,战法实力!$V134)</f>
        <v>35</v>
      </c>
      <c r="BN134" s="135">
        <f>求节点(基础状态预期!$C$107:$C$145,基础状态预期!P$107:P$145,战法实力!$V134)</f>
        <v>35</v>
      </c>
      <c r="BP134" s="135">
        <v>130</v>
      </c>
      <c r="BQ134" s="135">
        <f>求节点(基础状态预期!$C$152:$C$190,基础状态预期!M$152:M$190,战法实力!$V134)</f>
        <v>35</v>
      </c>
      <c r="BR134" s="135">
        <f>求节点(基础状态预期!$C$152:$C$190,基础状态预期!N$152:N$190,战法实力!$V134)</f>
        <v>35</v>
      </c>
      <c r="BS134" s="135">
        <f>求节点(基础状态预期!$C$152:$C$190,基础状态预期!O$152:O$190,战法实力!$V134)</f>
        <v>35</v>
      </c>
      <c r="BT134" s="135">
        <f>求节点(基础状态预期!$C$152:$C$190,基础状态预期!P$152:P$190,战法实力!$V134)</f>
        <v>35</v>
      </c>
      <c r="BV134" s="135">
        <v>130</v>
      </c>
      <c r="BW134" s="135">
        <f>求节点(基础状态预期!$C$197:$C$235,基础状态预期!M$197:M$235,战法实力!$V134)</f>
        <v>35</v>
      </c>
      <c r="BX134" s="135">
        <f>求节点(基础状态预期!$C$197:$C$235,基础状态预期!N$197:N$235,战法实力!$V134)</f>
        <v>35</v>
      </c>
      <c r="BY134" s="135">
        <f>求节点(基础状态预期!$C$197:$C$235,基础状态预期!O$197:O$235,战法实力!$V134)</f>
        <v>35</v>
      </c>
      <c r="BZ134" s="135">
        <f>求节点(基础状态预期!$C$197:$C$235,基础状态预期!P$197:P$235,战法实力!$V134)</f>
        <v>35</v>
      </c>
      <c r="CB134" s="97"/>
      <c r="CD134" s="135">
        <v>130</v>
      </c>
      <c r="CE134" s="135">
        <f>求节点($E$5:$E$39,F$5:F$39,AY134)*W134</f>
        <v>175000</v>
      </c>
      <c r="CF134" s="135">
        <f>求节点($E$5:$E$39,G$5:G$39,AZ134)*X134</f>
        <v>1120000</v>
      </c>
      <c r="CG134" s="135">
        <f>求节点($E$5:$E$39,H$5:H$39,BA134)*Y134</f>
        <v>6720000</v>
      </c>
      <c r="CH134" s="135">
        <f>求节点($E$5:$E$39,I$5:I$39,BB134)*Z134</f>
        <v>6125922.70511897</v>
      </c>
      <c r="CI134" s="135">
        <f t="shared" si="25"/>
        <v>14140922.705118969</v>
      </c>
      <c r="CK134" s="135">
        <f>求节点($E$5:$E$39,F$5:F$39,BE134)*AB134</f>
        <v>175000</v>
      </c>
      <c r="CL134" s="135">
        <f>求节点($E$5:$E$39,G$5:G$39,BF134)*AC134</f>
        <v>1120000</v>
      </c>
      <c r="CM134" s="135">
        <f>求节点($E$5:$E$39,H$5:H$39,BG134)*AD134</f>
        <v>6720000</v>
      </c>
      <c r="CN134" s="135">
        <f>求节点($E$5:$E$39,I$5:I$39,BH134)*AE134</f>
        <v>6653352.6136413822</v>
      </c>
      <c r="CO134" s="135">
        <f t="shared" si="26"/>
        <v>14668352.613641381</v>
      </c>
      <c r="CQ134" s="135">
        <f>求节点($E$5:$E$39,F$5:F$39,BK134)*AG134</f>
        <v>175000</v>
      </c>
      <c r="CR134" s="135">
        <f>求节点($E$5:$E$39,G$5:G$39,BL134)*AH134</f>
        <v>1120000</v>
      </c>
      <c r="CS134" s="135">
        <f>求节点($E$5:$E$39,H$5:H$39,BM134)*AI134</f>
        <v>6720000</v>
      </c>
      <c r="CT134" s="135">
        <f>求节点($E$5:$E$39,I$5:I$39,BN134)*AJ134</f>
        <v>7000000</v>
      </c>
      <c r="CU134" s="135">
        <f t="shared" si="27"/>
        <v>15015000</v>
      </c>
      <c r="CW134" s="135">
        <f>求节点($E$5:$E$39,F$5:F$39,BQ134)*AL134</f>
        <v>175000</v>
      </c>
      <c r="CX134" s="135">
        <f>求节点($E$5:$E$39,G$5:G$39,BR134)*AM134</f>
        <v>1120000</v>
      </c>
      <c r="CY134" s="135">
        <f>求节点($E$5:$E$39,H$5:H$39,BS134)*AN134</f>
        <v>6720000</v>
      </c>
      <c r="CZ134" s="135">
        <f>求节点($E$5:$E$39,I$5:I$39,BT134)*AO134</f>
        <v>7000000</v>
      </c>
      <c r="DA134" s="135">
        <f t="shared" si="28"/>
        <v>15015000</v>
      </c>
      <c r="DC134" s="135">
        <f>求节点($E$5:$E$39,F$5:F$39,BW134)*AQ134</f>
        <v>175000</v>
      </c>
      <c r="DD134" s="135">
        <f>求节点($E$5:$E$39,G$5:G$39,BX134)*AR134</f>
        <v>1120000</v>
      </c>
      <c r="DE134" s="135">
        <f>求节点($E$5:$E$39,H$5:H$39,BY134)*AS134</f>
        <v>6720000</v>
      </c>
      <c r="DF134" s="135">
        <f>求节点($E$5:$E$39,I$5:I$39,BZ134)*AT134</f>
        <v>7000000</v>
      </c>
      <c r="DG134" s="135">
        <f t="shared" si="29"/>
        <v>15015000</v>
      </c>
    </row>
    <row r="135" spans="12:111" s="135" customFormat="1" x14ac:dyDescent="0.15">
      <c r="L135" s="135">
        <v>131</v>
      </c>
      <c r="M135" s="135">
        <f t="shared" si="20"/>
        <v>14160998.023773702</v>
      </c>
      <c r="N135" s="135">
        <f t="shared" si="21"/>
        <v>14698992.380054992</v>
      </c>
      <c r="O135" s="135">
        <f t="shared" si="22"/>
        <v>15015000</v>
      </c>
      <c r="P135" s="135">
        <f t="shared" si="23"/>
        <v>15015000</v>
      </c>
      <c r="Q135" s="135">
        <f t="shared" si="24"/>
        <v>15015000</v>
      </c>
      <c r="T135" s="97"/>
      <c r="V135" s="135">
        <v>131</v>
      </c>
      <c r="W135" s="135">
        <f>求节点(基础状态预期!$C$17:$C$55,基础状态预期!E$17:E$55,战法实力!$V135)</f>
        <v>5</v>
      </c>
      <c r="X135" s="135">
        <f>求节点(基础状态预期!$C$17:$C$55,基础状态预期!F$17:F$55,战法实力!$V135)</f>
        <v>16</v>
      </c>
      <c r="Y135" s="135">
        <f>求节点(基础状态预期!$C$17:$C$55,基础状态预期!G$17:G$55,战法实力!$V135)</f>
        <v>24</v>
      </c>
      <c r="Z135" s="135">
        <f>求节点(基础状态预期!$C$17:$C$55,基础状态预期!H$17:H$55,战法实力!$V135)</f>
        <v>8</v>
      </c>
      <c r="AB135" s="135">
        <f>求节点(基础状态预期!$C$62:$C$100,基础状态预期!E$62:E$100,战法实力!$V135)</f>
        <v>5</v>
      </c>
      <c r="AC135" s="135">
        <f>求节点(基础状态预期!$C$62:$C$100,基础状态预期!F$62:F$100,战法实力!$V135)</f>
        <v>16</v>
      </c>
      <c r="AD135" s="135">
        <f>求节点(基础状态预期!$C$62:$C$100,基础状态预期!G$62:G$100,战法实力!$V135)</f>
        <v>24</v>
      </c>
      <c r="AE135" s="135">
        <f>求节点(基础状态预期!$C$62:$C$100,基础状态预期!H$62:H$100,战法实力!$V135)</f>
        <v>8</v>
      </c>
      <c r="AG135" s="135">
        <f>求节点(基础状态预期!$C$107:$C$145,基础状态预期!E$107:E$145,战法实力!$V135)</f>
        <v>5</v>
      </c>
      <c r="AH135" s="135">
        <f>求节点(基础状态预期!$C$107:$C$145,基础状态预期!F$107:F$145,战法实力!$V135)</f>
        <v>16</v>
      </c>
      <c r="AI135" s="135">
        <f>求节点(基础状态预期!$C$107:$C$145,基础状态预期!G$107:G$145,战法实力!$V135)</f>
        <v>24</v>
      </c>
      <c r="AJ135" s="135">
        <f>求节点(基础状态预期!$C$107:$C$145,基础状态预期!H$107:H$145,战法实力!$V135)</f>
        <v>8</v>
      </c>
      <c r="AL135" s="135">
        <f>求节点(基础状态预期!$C$152:$C$190,基础状态预期!E$152:E$190,战法实力!$V135)</f>
        <v>5</v>
      </c>
      <c r="AM135" s="135">
        <f>求节点(基础状态预期!$C$152:$C$190,基础状态预期!F$152:F$190,战法实力!$V135)</f>
        <v>16</v>
      </c>
      <c r="AN135" s="135">
        <f>求节点(基础状态预期!$C$152:$C$190,基础状态预期!G$152:G$190,战法实力!$V135)</f>
        <v>24</v>
      </c>
      <c r="AO135" s="135">
        <f>求节点(基础状态预期!$C$152:$C$190,基础状态预期!H$152:H$190,战法实力!$V135)</f>
        <v>8</v>
      </c>
      <c r="AQ135" s="135">
        <f>求节点(基础状态预期!$C$197:$C$235,基础状态预期!E$197:E$235,战法实力!$V135)</f>
        <v>5</v>
      </c>
      <c r="AR135" s="135">
        <f>求节点(基础状态预期!$C$197:$C$235,基础状态预期!F$197:F$235,战法实力!$V135)</f>
        <v>16</v>
      </c>
      <c r="AS135" s="135">
        <f>求节点(基础状态预期!$C$197:$C$235,基础状态预期!G$197:G$235,战法实力!$V135)</f>
        <v>24</v>
      </c>
      <c r="AT135" s="135">
        <f>求节点(基础状态预期!$C$197:$C$235,基础状态预期!H$197:H$235,战法实力!$V135)</f>
        <v>8</v>
      </c>
      <c r="AV135" s="97"/>
      <c r="AX135" s="135">
        <v>131</v>
      </c>
      <c r="AY135" s="135">
        <f>求节点(基础状态预期!$C$17:$C$55,基础状态预期!M$17:M$55,战法实力!$V135)</f>
        <v>35</v>
      </c>
      <c r="AZ135" s="135">
        <f>求节点(基础状态预期!$C$17:$C$55,基础状态预期!N$17:N$55,战法实力!$V135)</f>
        <v>35</v>
      </c>
      <c r="BA135" s="135">
        <f>求节点(基础状态预期!$C$17:$C$55,基础状态预期!O$17:O$55,战法实力!$V135)</f>
        <v>35</v>
      </c>
      <c r="BB135" s="135">
        <f>求节点(基础状态预期!$C$17:$C$55,基础状态预期!P$17:P$55,战法实力!$V135)</f>
        <v>30.729990118868507</v>
      </c>
      <c r="BD135" s="135">
        <v>131</v>
      </c>
      <c r="BE135" s="135">
        <f>求节点(基础状态预期!$C$62:$C$100,基础状态预期!M$62:M$100,战法实力!$V135)</f>
        <v>35</v>
      </c>
      <c r="BF135" s="135">
        <f>求节点(基础状态预期!$C$62:$C$100,基础状态预期!N$62:N$100,战法实力!$V135)</f>
        <v>35</v>
      </c>
      <c r="BG135" s="135">
        <f>求节点(基础状态预期!$C$62:$C$100,基础状态预期!O$62:O$100,战法实力!$V135)</f>
        <v>35</v>
      </c>
      <c r="BH135" s="135">
        <f>求节点(基础状态预期!$C$62:$C$100,基础状态预期!P$62:P$100,战法实力!$V135)</f>
        <v>33.419961900274956</v>
      </c>
      <c r="BJ135" s="135">
        <v>131</v>
      </c>
      <c r="BK135" s="135">
        <f>求节点(基础状态预期!$C$107:$C$145,基础状态预期!M$107:M$145,战法实力!$V135)</f>
        <v>35</v>
      </c>
      <c r="BL135" s="135">
        <f>求节点(基础状态预期!$C$107:$C$145,基础状态预期!N$107:N$145,战法实力!$V135)</f>
        <v>35</v>
      </c>
      <c r="BM135" s="135">
        <f>求节点(基础状态预期!$C$107:$C$145,基础状态预期!O$107:O$145,战法实力!$V135)</f>
        <v>35</v>
      </c>
      <c r="BN135" s="135">
        <f>求节点(基础状态预期!$C$107:$C$145,基础状态预期!P$107:P$145,战法实力!$V135)</f>
        <v>35</v>
      </c>
      <c r="BP135" s="135">
        <v>131</v>
      </c>
      <c r="BQ135" s="135">
        <f>求节点(基础状态预期!$C$152:$C$190,基础状态预期!M$152:M$190,战法实力!$V135)</f>
        <v>35</v>
      </c>
      <c r="BR135" s="135">
        <f>求节点(基础状态预期!$C$152:$C$190,基础状态预期!N$152:N$190,战法实力!$V135)</f>
        <v>35</v>
      </c>
      <c r="BS135" s="135">
        <f>求节点(基础状态预期!$C$152:$C$190,基础状态预期!O$152:O$190,战法实力!$V135)</f>
        <v>35</v>
      </c>
      <c r="BT135" s="135">
        <f>求节点(基础状态预期!$C$152:$C$190,基础状态预期!P$152:P$190,战法实力!$V135)</f>
        <v>35</v>
      </c>
      <c r="BV135" s="135">
        <v>131</v>
      </c>
      <c r="BW135" s="135">
        <f>求节点(基础状态预期!$C$197:$C$235,基础状态预期!M$197:M$235,战法实力!$V135)</f>
        <v>35</v>
      </c>
      <c r="BX135" s="135">
        <f>求节点(基础状态预期!$C$197:$C$235,基础状态预期!N$197:N$235,战法实力!$V135)</f>
        <v>35</v>
      </c>
      <c r="BY135" s="135">
        <f>求节点(基础状态预期!$C$197:$C$235,基础状态预期!O$197:O$235,战法实力!$V135)</f>
        <v>35</v>
      </c>
      <c r="BZ135" s="135">
        <f>求节点(基础状态预期!$C$197:$C$235,基础状态预期!P$197:P$235,战法实力!$V135)</f>
        <v>35</v>
      </c>
      <c r="CB135" s="97"/>
      <c r="CD135" s="135">
        <v>131</v>
      </c>
      <c r="CE135" s="135">
        <f>求节点($E$5:$E$39,F$5:F$39,AY135)*W135</f>
        <v>175000</v>
      </c>
      <c r="CF135" s="135">
        <f>求节点($E$5:$E$39,G$5:G$39,AZ135)*X135</f>
        <v>1120000</v>
      </c>
      <c r="CG135" s="135">
        <f>求节点($E$5:$E$39,H$5:H$39,BA135)*Y135</f>
        <v>6720000</v>
      </c>
      <c r="CH135" s="135">
        <f>求节点($E$5:$E$39,I$5:I$39,BB135)*Z135</f>
        <v>6145998.0237737019</v>
      </c>
      <c r="CI135" s="135">
        <f t="shared" si="25"/>
        <v>14160998.023773702</v>
      </c>
      <c r="CK135" s="135">
        <f>求节点($E$5:$E$39,F$5:F$39,BE135)*AB135</f>
        <v>175000</v>
      </c>
      <c r="CL135" s="135">
        <f>求节点($E$5:$E$39,G$5:G$39,BF135)*AC135</f>
        <v>1120000</v>
      </c>
      <c r="CM135" s="135">
        <f>求节点($E$5:$E$39,H$5:H$39,BG135)*AD135</f>
        <v>6720000</v>
      </c>
      <c r="CN135" s="135">
        <f>求节点($E$5:$E$39,I$5:I$39,BH135)*AE135</f>
        <v>6683992.3800549908</v>
      </c>
      <c r="CO135" s="135">
        <f t="shared" si="26"/>
        <v>14698992.380054992</v>
      </c>
      <c r="CQ135" s="135">
        <f>求节点($E$5:$E$39,F$5:F$39,BK135)*AG135</f>
        <v>175000</v>
      </c>
      <c r="CR135" s="135">
        <f>求节点($E$5:$E$39,G$5:G$39,BL135)*AH135</f>
        <v>1120000</v>
      </c>
      <c r="CS135" s="135">
        <f>求节点($E$5:$E$39,H$5:H$39,BM135)*AI135</f>
        <v>6720000</v>
      </c>
      <c r="CT135" s="135">
        <f>求节点($E$5:$E$39,I$5:I$39,BN135)*AJ135</f>
        <v>7000000</v>
      </c>
      <c r="CU135" s="135">
        <f t="shared" si="27"/>
        <v>15015000</v>
      </c>
      <c r="CW135" s="135">
        <f>求节点($E$5:$E$39,F$5:F$39,BQ135)*AL135</f>
        <v>175000</v>
      </c>
      <c r="CX135" s="135">
        <f>求节点($E$5:$E$39,G$5:G$39,BR135)*AM135</f>
        <v>1120000</v>
      </c>
      <c r="CY135" s="135">
        <f>求节点($E$5:$E$39,H$5:H$39,BS135)*AN135</f>
        <v>6720000</v>
      </c>
      <c r="CZ135" s="135">
        <f>求节点($E$5:$E$39,I$5:I$39,BT135)*AO135</f>
        <v>7000000</v>
      </c>
      <c r="DA135" s="135">
        <f t="shared" si="28"/>
        <v>15015000</v>
      </c>
      <c r="DC135" s="135">
        <f>求节点($E$5:$E$39,F$5:F$39,BW135)*AQ135</f>
        <v>175000</v>
      </c>
      <c r="DD135" s="135">
        <f>求节点($E$5:$E$39,G$5:G$39,BX135)*AR135</f>
        <v>1120000</v>
      </c>
      <c r="DE135" s="135">
        <f>求节点($E$5:$E$39,H$5:H$39,BY135)*AS135</f>
        <v>6720000</v>
      </c>
      <c r="DF135" s="135">
        <f>求节点($E$5:$E$39,I$5:I$39,BZ135)*AT135</f>
        <v>7000000</v>
      </c>
      <c r="DG135" s="135">
        <f t="shared" si="29"/>
        <v>15015000</v>
      </c>
    </row>
    <row r="136" spans="12:111" s="135" customFormat="1" x14ac:dyDescent="0.15">
      <c r="L136" s="135">
        <v>132</v>
      </c>
      <c r="M136" s="135">
        <f t="shared" si="20"/>
        <v>14181073.342428433</v>
      </c>
      <c r="N136" s="135">
        <f t="shared" si="21"/>
        <v>14729632.146468598</v>
      </c>
      <c r="O136" s="135">
        <f t="shared" si="22"/>
        <v>15015000</v>
      </c>
      <c r="P136" s="135">
        <f t="shared" si="23"/>
        <v>15015000</v>
      </c>
      <c r="Q136" s="135">
        <f t="shared" si="24"/>
        <v>15015000</v>
      </c>
      <c r="T136" s="97"/>
      <c r="V136" s="135">
        <v>132</v>
      </c>
      <c r="W136" s="135">
        <f>求节点(基础状态预期!$C$17:$C$55,基础状态预期!E$17:E$55,战法实力!$V136)</f>
        <v>5</v>
      </c>
      <c r="X136" s="135">
        <f>求节点(基础状态预期!$C$17:$C$55,基础状态预期!F$17:F$55,战法实力!$V136)</f>
        <v>16</v>
      </c>
      <c r="Y136" s="135">
        <f>求节点(基础状态预期!$C$17:$C$55,基础状态预期!G$17:G$55,战法实力!$V136)</f>
        <v>24</v>
      </c>
      <c r="Z136" s="135">
        <f>求节点(基础状态预期!$C$17:$C$55,基础状态预期!H$17:H$55,战法实力!$V136)</f>
        <v>8</v>
      </c>
      <c r="AB136" s="135">
        <f>求节点(基础状态预期!$C$62:$C$100,基础状态预期!E$62:E$100,战法实力!$V136)</f>
        <v>5</v>
      </c>
      <c r="AC136" s="135">
        <f>求节点(基础状态预期!$C$62:$C$100,基础状态预期!F$62:F$100,战法实力!$V136)</f>
        <v>16</v>
      </c>
      <c r="AD136" s="135">
        <f>求节点(基础状态预期!$C$62:$C$100,基础状态预期!G$62:G$100,战法实力!$V136)</f>
        <v>24</v>
      </c>
      <c r="AE136" s="135">
        <f>求节点(基础状态预期!$C$62:$C$100,基础状态预期!H$62:H$100,战法实力!$V136)</f>
        <v>8</v>
      </c>
      <c r="AG136" s="135">
        <f>求节点(基础状态预期!$C$107:$C$145,基础状态预期!E$107:E$145,战法实力!$V136)</f>
        <v>5</v>
      </c>
      <c r="AH136" s="135">
        <f>求节点(基础状态预期!$C$107:$C$145,基础状态预期!F$107:F$145,战法实力!$V136)</f>
        <v>16</v>
      </c>
      <c r="AI136" s="135">
        <f>求节点(基础状态预期!$C$107:$C$145,基础状态预期!G$107:G$145,战法实力!$V136)</f>
        <v>24</v>
      </c>
      <c r="AJ136" s="135">
        <f>求节点(基础状态预期!$C$107:$C$145,基础状态预期!H$107:H$145,战法实力!$V136)</f>
        <v>8</v>
      </c>
      <c r="AL136" s="135">
        <f>求节点(基础状态预期!$C$152:$C$190,基础状态预期!E$152:E$190,战法实力!$V136)</f>
        <v>5</v>
      </c>
      <c r="AM136" s="135">
        <f>求节点(基础状态预期!$C$152:$C$190,基础状态预期!F$152:F$190,战法实力!$V136)</f>
        <v>16</v>
      </c>
      <c r="AN136" s="135">
        <f>求节点(基础状态预期!$C$152:$C$190,基础状态预期!G$152:G$190,战法实力!$V136)</f>
        <v>24</v>
      </c>
      <c r="AO136" s="135">
        <f>求节点(基础状态预期!$C$152:$C$190,基础状态预期!H$152:H$190,战法实力!$V136)</f>
        <v>8</v>
      </c>
      <c r="AQ136" s="135">
        <f>求节点(基础状态预期!$C$197:$C$235,基础状态预期!E$197:E$235,战法实力!$V136)</f>
        <v>5</v>
      </c>
      <c r="AR136" s="135">
        <f>求节点(基础状态预期!$C$197:$C$235,基础状态预期!F$197:F$235,战法实力!$V136)</f>
        <v>16</v>
      </c>
      <c r="AS136" s="135">
        <f>求节点(基础状态预期!$C$197:$C$235,基础状态预期!G$197:G$235,战法实力!$V136)</f>
        <v>24</v>
      </c>
      <c r="AT136" s="135">
        <f>求节点(基础状态预期!$C$197:$C$235,基础状态预期!H$197:H$235,战法实力!$V136)</f>
        <v>8</v>
      </c>
      <c r="AV136" s="97"/>
      <c r="AX136" s="135">
        <v>132</v>
      </c>
      <c r="AY136" s="135">
        <f>求节点(基础状态预期!$C$17:$C$55,基础状态预期!M$17:M$55,战法实力!$V136)</f>
        <v>35</v>
      </c>
      <c r="AZ136" s="135">
        <f>求节点(基础状态预期!$C$17:$C$55,基础状态预期!N$17:N$55,战法实力!$V136)</f>
        <v>35</v>
      </c>
      <c r="BA136" s="135">
        <f>求节点(基础状态预期!$C$17:$C$55,基础状态预期!O$17:O$55,战法实力!$V136)</f>
        <v>35</v>
      </c>
      <c r="BB136" s="135">
        <f>求节点(基础状态预期!$C$17:$C$55,基础状态预期!P$17:P$55,战法实力!$V136)</f>
        <v>30.830366712142162</v>
      </c>
      <c r="BD136" s="135">
        <v>132</v>
      </c>
      <c r="BE136" s="135">
        <f>求节点(基础状态预期!$C$62:$C$100,基础状态预期!M$62:M$100,战法实力!$V136)</f>
        <v>35</v>
      </c>
      <c r="BF136" s="135">
        <f>求节点(基础状态预期!$C$62:$C$100,基础状态预期!N$62:N$100,战法实力!$V136)</f>
        <v>35</v>
      </c>
      <c r="BG136" s="135">
        <f>求节点(基础状态预期!$C$62:$C$100,基础状态预期!O$62:O$100,战法实力!$V136)</f>
        <v>35</v>
      </c>
      <c r="BH136" s="135">
        <f>求节点(基础状态预期!$C$62:$C$100,基础状态预期!P$62:P$100,战法实力!$V136)</f>
        <v>33.573160732342991</v>
      </c>
      <c r="BJ136" s="135">
        <v>132</v>
      </c>
      <c r="BK136" s="135">
        <f>求节点(基础状态预期!$C$107:$C$145,基础状态预期!M$107:M$145,战法实力!$V136)</f>
        <v>35</v>
      </c>
      <c r="BL136" s="135">
        <f>求节点(基础状态预期!$C$107:$C$145,基础状态预期!N$107:N$145,战法实力!$V136)</f>
        <v>35</v>
      </c>
      <c r="BM136" s="135">
        <f>求节点(基础状态预期!$C$107:$C$145,基础状态预期!O$107:O$145,战法实力!$V136)</f>
        <v>35</v>
      </c>
      <c r="BN136" s="135">
        <f>求节点(基础状态预期!$C$107:$C$145,基础状态预期!P$107:P$145,战法实力!$V136)</f>
        <v>35</v>
      </c>
      <c r="BP136" s="135">
        <v>132</v>
      </c>
      <c r="BQ136" s="135">
        <f>求节点(基础状态预期!$C$152:$C$190,基础状态预期!M$152:M$190,战法实力!$V136)</f>
        <v>35</v>
      </c>
      <c r="BR136" s="135">
        <f>求节点(基础状态预期!$C$152:$C$190,基础状态预期!N$152:N$190,战法实力!$V136)</f>
        <v>35</v>
      </c>
      <c r="BS136" s="135">
        <f>求节点(基础状态预期!$C$152:$C$190,基础状态预期!O$152:O$190,战法实力!$V136)</f>
        <v>35</v>
      </c>
      <c r="BT136" s="135">
        <f>求节点(基础状态预期!$C$152:$C$190,基础状态预期!P$152:P$190,战法实力!$V136)</f>
        <v>35</v>
      </c>
      <c r="BV136" s="135">
        <v>132</v>
      </c>
      <c r="BW136" s="135">
        <f>求节点(基础状态预期!$C$197:$C$235,基础状态预期!M$197:M$235,战法实力!$V136)</f>
        <v>35</v>
      </c>
      <c r="BX136" s="135">
        <f>求节点(基础状态预期!$C$197:$C$235,基础状态预期!N$197:N$235,战法实力!$V136)</f>
        <v>35</v>
      </c>
      <c r="BY136" s="135">
        <f>求节点(基础状态预期!$C$197:$C$235,基础状态预期!O$197:O$235,战法实力!$V136)</f>
        <v>35</v>
      </c>
      <c r="BZ136" s="135">
        <f>求节点(基础状态预期!$C$197:$C$235,基础状态预期!P$197:P$235,战法实力!$V136)</f>
        <v>35</v>
      </c>
      <c r="CB136" s="97"/>
      <c r="CD136" s="135">
        <v>132</v>
      </c>
      <c r="CE136" s="135">
        <f>求节点($E$5:$E$39,F$5:F$39,AY136)*W136</f>
        <v>175000</v>
      </c>
      <c r="CF136" s="135">
        <f>求节点($E$5:$E$39,G$5:G$39,AZ136)*X136</f>
        <v>1120000</v>
      </c>
      <c r="CG136" s="135">
        <f>求节点($E$5:$E$39,H$5:H$39,BA136)*Y136</f>
        <v>6720000</v>
      </c>
      <c r="CH136" s="135">
        <f>求节点($E$5:$E$39,I$5:I$39,BB136)*Z136</f>
        <v>6166073.3424284328</v>
      </c>
      <c r="CI136" s="135">
        <f t="shared" si="25"/>
        <v>14181073.342428433</v>
      </c>
      <c r="CK136" s="135">
        <f>求节点($E$5:$E$39,F$5:F$39,BE136)*AB136</f>
        <v>175000</v>
      </c>
      <c r="CL136" s="135">
        <f>求节点($E$5:$E$39,G$5:G$39,BF136)*AC136</f>
        <v>1120000</v>
      </c>
      <c r="CM136" s="135">
        <f>求节点($E$5:$E$39,H$5:H$39,BG136)*AD136</f>
        <v>6720000</v>
      </c>
      <c r="CN136" s="135">
        <f>求节点($E$5:$E$39,I$5:I$39,BH136)*AE136</f>
        <v>6714632.1464685984</v>
      </c>
      <c r="CO136" s="135">
        <f t="shared" si="26"/>
        <v>14729632.146468598</v>
      </c>
      <c r="CQ136" s="135">
        <f>求节点($E$5:$E$39,F$5:F$39,BK136)*AG136</f>
        <v>175000</v>
      </c>
      <c r="CR136" s="135">
        <f>求节点($E$5:$E$39,G$5:G$39,BL136)*AH136</f>
        <v>1120000</v>
      </c>
      <c r="CS136" s="135">
        <f>求节点($E$5:$E$39,H$5:H$39,BM136)*AI136</f>
        <v>6720000</v>
      </c>
      <c r="CT136" s="135">
        <f>求节点($E$5:$E$39,I$5:I$39,BN136)*AJ136</f>
        <v>7000000</v>
      </c>
      <c r="CU136" s="135">
        <f t="shared" si="27"/>
        <v>15015000</v>
      </c>
      <c r="CW136" s="135">
        <f>求节点($E$5:$E$39,F$5:F$39,BQ136)*AL136</f>
        <v>175000</v>
      </c>
      <c r="CX136" s="135">
        <f>求节点($E$5:$E$39,G$5:G$39,BR136)*AM136</f>
        <v>1120000</v>
      </c>
      <c r="CY136" s="135">
        <f>求节点($E$5:$E$39,H$5:H$39,BS136)*AN136</f>
        <v>6720000</v>
      </c>
      <c r="CZ136" s="135">
        <f>求节点($E$5:$E$39,I$5:I$39,BT136)*AO136</f>
        <v>7000000</v>
      </c>
      <c r="DA136" s="135">
        <f t="shared" si="28"/>
        <v>15015000</v>
      </c>
      <c r="DC136" s="135">
        <f>求节点($E$5:$E$39,F$5:F$39,BW136)*AQ136</f>
        <v>175000</v>
      </c>
      <c r="DD136" s="135">
        <f>求节点($E$5:$E$39,G$5:G$39,BX136)*AR136</f>
        <v>1120000</v>
      </c>
      <c r="DE136" s="135">
        <f>求节点($E$5:$E$39,H$5:H$39,BY136)*AS136</f>
        <v>6720000</v>
      </c>
      <c r="DF136" s="135">
        <f>求节点($E$5:$E$39,I$5:I$39,BZ136)*AT136</f>
        <v>7000000</v>
      </c>
      <c r="DG136" s="135">
        <f t="shared" si="29"/>
        <v>15015000</v>
      </c>
    </row>
    <row r="137" spans="12:111" s="135" customFormat="1" x14ac:dyDescent="0.15">
      <c r="L137" s="135">
        <v>133</v>
      </c>
      <c r="M137" s="135">
        <f t="shared" si="20"/>
        <v>14201148.661083164</v>
      </c>
      <c r="N137" s="135">
        <f t="shared" si="21"/>
        <v>14760271.912882207</v>
      </c>
      <c r="O137" s="135">
        <f t="shared" si="22"/>
        <v>15015000</v>
      </c>
      <c r="P137" s="135">
        <f t="shared" si="23"/>
        <v>15015000</v>
      </c>
      <c r="Q137" s="135">
        <f t="shared" si="24"/>
        <v>15015000</v>
      </c>
      <c r="T137" s="97"/>
      <c r="V137" s="135">
        <v>133</v>
      </c>
      <c r="W137" s="135">
        <f>求节点(基础状态预期!$C$17:$C$55,基础状态预期!E$17:E$55,战法实力!$V137)</f>
        <v>5</v>
      </c>
      <c r="X137" s="135">
        <f>求节点(基础状态预期!$C$17:$C$55,基础状态预期!F$17:F$55,战法实力!$V137)</f>
        <v>16</v>
      </c>
      <c r="Y137" s="135">
        <f>求节点(基础状态预期!$C$17:$C$55,基础状态预期!G$17:G$55,战法实力!$V137)</f>
        <v>24</v>
      </c>
      <c r="Z137" s="135">
        <f>求节点(基础状态预期!$C$17:$C$55,基础状态预期!H$17:H$55,战法实力!$V137)</f>
        <v>8</v>
      </c>
      <c r="AB137" s="135">
        <f>求节点(基础状态预期!$C$62:$C$100,基础状态预期!E$62:E$100,战法实力!$V137)</f>
        <v>5</v>
      </c>
      <c r="AC137" s="135">
        <f>求节点(基础状态预期!$C$62:$C$100,基础状态预期!F$62:F$100,战法实力!$V137)</f>
        <v>16</v>
      </c>
      <c r="AD137" s="135">
        <f>求节点(基础状态预期!$C$62:$C$100,基础状态预期!G$62:G$100,战法实力!$V137)</f>
        <v>24</v>
      </c>
      <c r="AE137" s="135">
        <f>求节点(基础状态预期!$C$62:$C$100,基础状态预期!H$62:H$100,战法实力!$V137)</f>
        <v>8</v>
      </c>
      <c r="AG137" s="135">
        <f>求节点(基础状态预期!$C$107:$C$145,基础状态预期!E$107:E$145,战法实力!$V137)</f>
        <v>5</v>
      </c>
      <c r="AH137" s="135">
        <f>求节点(基础状态预期!$C$107:$C$145,基础状态预期!F$107:F$145,战法实力!$V137)</f>
        <v>16</v>
      </c>
      <c r="AI137" s="135">
        <f>求节点(基础状态预期!$C$107:$C$145,基础状态预期!G$107:G$145,战法实力!$V137)</f>
        <v>24</v>
      </c>
      <c r="AJ137" s="135">
        <f>求节点(基础状态预期!$C$107:$C$145,基础状态预期!H$107:H$145,战法实力!$V137)</f>
        <v>8</v>
      </c>
      <c r="AL137" s="135">
        <f>求节点(基础状态预期!$C$152:$C$190,基础状态预期!E$152:E$190,战法实力!$V137)</f>
        <v>5</v>
      </c>
      <c r="AM137" s="135">
        <f>求节点(基础状态预期!$C$152:$C$190,基础状态预期!F$152:F$190,战法实力!$V137)</f>
        <v>16</v>
      </c>
      <c r="AN137" s="135">
        <f>求节点(基础状态预期!$C$152:$C$190,基础状态预期!G$152:G$190,战法实力!$V137)</f>
        <v>24</v>
      </c>
      <c r="AO137" s="135">
        <f>求节点(基础状态预期!$C$152:$C$190,基础状态预期!H$152:H$190,战法实力!$V137)</f>
        <v>8</v>
      </c>
      <c r="AQ137" s="135">
        <f>求节点(基础状态预期!$C$197:$C$235,基础状态预期!E$197:E$235,战法实力!$V137)</f>
        <v>5</v>
      </c>
      <c r="AR137" s="135">
        <f>求节点(基础状态预期!$C$197:$C$235,基础状态预期!F$197:F$235,战法实力!$V137)</f>
        <v>16</v>
      </c>
      <c r="AS137" s="135">
        <f>求节点(基础状态预期!$C$197:$C$235,基础状态预期!G$197:G$235,战法实力!$V137)</f>
        <v>24</v>
      </c>
      <c r="AT137" s="135">
        <f>求节点(基础状态预期!$C$197:$C$235,基础状态预期!H$197:H$235,战法实力!$V137)</f>
        <v>8</v>
      </c>
      <c r="AV137" s="97"/>
      <c r="AX137" s="135">
        <v>133</v>
      </c>
      <c r="AY137" s="135">
        <f>求节点(基础状态预期!$C$17:$C$55,基础状态预期!M$17:M$55,战法实力!$V137)</f>
        <v>35</v>
      </c>
      <c r="AZ137" s="135">
        <f>求节点(基础状态预期!$C$17:$C$55,基础状态预期!N$17:N$55,战法实力!$V137)</f>
        <v>35</v>
      </c>
      <c r="BA137" s="135">
        <f>求节点(基础状态预期!$C$17:$C$55,基础状态预期!O$17:O$55,战法实力!$V137)</f>
        <v>35</v>
      </c>
      <c r="BB137" s="135">
        <f>求节点(基础状态预期!$C$17:$C$55,基础状态预期!P$17:P$55,战法实力!$V137)</f>
        <v>30.930743305415817</v>
      </c>
      <c r="BD137" s="135">
        <v>133</v>
      </c>
      <c r="BE137" s="135">
        <f>求节点(基础状态预期!$C$62:$C$100,基础状态预期!M$62:M$100,战法实力!$V137)</f>
        <v>35</v>
      </c>
      <c r="BF137" s="135">
        <f>求节点(基础状态预期!$C$62:$C$100,基础状态预期!N$62:N$100,战法实力!$V137)</f>
        <v>35</v>
      </c>
      <c r="BG137" s="135">
        <f>求节点(基础状态预期!$C$62:$C$100,基础状态预期!O$62:O$100,战法实力!$V137)</f>
        <v>35</v>
      </c>
      <c r="BH137" s="135">
        <f>求节点(基础状态预期!$C$62:$C$100,基础状态预期!P$62:P$100,战法实力!$V137)</f>
        <v>33.726359564411034</v>
      </c>
      <c r="BJ137" s="135">
        <v>133</v>
      </c>
      <c r="BK137" s="135">
        <f>求节点(基础状态预期!$C$107:$C$145,基础状态预期!M$107:M$145,战法实力!$V137)</f>
        <v>35</v>
      </c>
      <c r="BL137" s="135">
        <f>求节点(基础状态预期!$C$107:$C$145,基础状态预期!N$107:N$145,战法实力!$V137)</f>
        <v>35</v>
      </c>
      <c r="BM137" s="135">
        <f>求节点(基础状态预期!$C$107:$C$145,基础状态预期!O$107:O$145,战法实力!$V137)</f>
        <v>35</v>
      </c>
      <c r="BN137" s="135">
        <f>求节点(基础状态预期!$C$107:$C$145,基础状态预期!P$107:P$145,战法实力!$V137)</f>
        <v>35</v>
      </c>
      <c r="BP137" s="135">
        <v>133</v>
      </c>
      <c r="BQ137" s="135">
        <f>求节点(基础状态预期!$C$152:$C$190,基础状态预期!M$152:M$190,战法实力!$V137)</f>
        <v>35</v>
      </c>
      <c r="BR137" s="135">
        <f>求节点(基础状态预期!$C$152:$C$190,基础状态预期!N$152:N$190,战法实力!$V137)</f>
        <v>35</v>
      </c>
      <c r="BS137" s="135">
        <f>求节点(基础状态预期!$C$152:$C$190,基础状态预期!O$152:O$190,战法实力!$V137)</f>
        <v>35</v>
      </c>
      <c r="BT137" s="135">
        <f>求节点(基础状态预期!$C$152:$C$190,基础状态预期!P$152:P$190,战法实力!$V137)</f>
        <v>35</v>
      </c>
      <c r="BV137" s="135">
        <v>133</v>
      </c>
      <c r="BW137" s="135">
        <f>求节点(基础状态预期!$C$197:$C$235,基础状态预期!M$197:M$235,战法实力!$V137)</f>
        <v>35</v>
      </c>
      <c r="BX137" s="135">
        <f>求节点(基础状态预期!$C$197:$C$235,基础状态预期!N$197:N$235,战法实力!$V137)</f>
        <v>35</v>
      </c>
      <c r="BY137" s="135">
        <f>求节点(基础状态预期!$C$197:$C$235,基础状态预期!O$197:O$235,战法实力!$V137)</f>
        <v>35</v>
      </c>
      <c r="BZ137" s="135">
        <f>求节点(基础状态预期!$C$197:$C$235,基础状态预期!P$197:P$235,战法实力!$V137)</f>
        <v>35</v>
      </c>
      <c r="CB137" s="97"/>
      <c r="CD137" s="135">
        <v>133</v>
      </c>
      <c r="CE137" s="135">
        <f>求节点($E$5:$E$39,F$5:F$39,AY137)*W137</f>
        <v>175000</v>
      </c>
      <c r="CF137" s="135">
        <f>求节点($E$5:$E$39,G$5:G$39,AZ137)*X137</f>
        <v>1120000</v>
      </c>
      <c r="CG137" s="135">
        <f>求节点($E$5:$E$39,H$5:H$39,BA137)*Y137</f>
        <v>6720000</v>
      </c>
      <c r="CH137" s="135">
        <f>求节点($E$5:$E$39,I$5:I$39,BB137)*Z137</f>
        <v>6186148.6610831637</v>
      </c>
      <c r="CI137" s="135">
        <f t="shared" si="25"/>
        <v>14201148.661083164</v>
      </c>
      <c r="CK137" s="135">
        <f>求节点($E$5:$E$39,F$5:F$39,BE137)*AB137</f>
        <v>175000</v>
      </c>
      <c r="CL137" s="135">
        <f>求节点($E$5:$E$39,G$5:G$39,BF137)*AC137</f>
        <v>1120000</v>
      </c>
      <c r="CM137" s="135">
        <f>求节点($E$5:$E$39,H$5:H$39,BG137)*AD137</f>
        <v>6720000</v>
      </c>
      <c r="CN137" s="135">
        <f>求节点($E$5:$E$39,I$5:I$39,BH137)*AE137</f>
        <v>6745271.912882207</v>
      </c>
      <c r="CO137" s="135">
        <f t="shared" si="26"/>
        <v>14760271.912882207</v>
      </c>
      <c r="CQ137" s="135">
        <f>求节点($E$5:$E$39,F$5:F$39,BK137)*AG137</f>
        <v>175000</v>
      </c>
      <c r="CR137" s="135">
        <f>求节点($E$5:$E$39,G$5:G$39,BL137)*AH137</f>
        <v>1120000</v>
      </c>
      <c r="CS137" s="135">
        <f>求节点($E$5:$E$39,H$5:H$39,BM137)*AI137</f>
        <v>6720000</v>
      </c>
      <c r="CT137" s="135">
        <f>求节点($E$5:$E$39,I$5:I$39,BN137)*AJ137</f>
        <v>7000000</v>
      </c>
      <c r="CU137" s="135">
        <f t="shared" si="27"/>
        <v>15015000</v>
      </c>
      <c r="CW137" s="135">
        <f>求节点($E$5:$E$39,F$5:F$39,BQ137)*AL137</f>
        <v>175000</v>
      </c>
      <c r="CX137" s="135">
        <f>求节点($E$5:$E$39,G$5:G$39,BR137)*AM137</f>
        <v>1120000</v>
      </c>
      <c r="CY137" s="135">
        <f>求节点($E$5:$E$39,H$5:H$39,BS137)*AN137</f>
        <v>6720000</v>
      </c>
      <c r="CZ137" s="135">
        <f>求节点($E$5:$E$39,I$5:I$39,BT137)*AO137</f>
        <v>7000000</v>
      </c>
      <c r="DA137" s="135">
        <f t="shared" si="28"/>
        <v>15015000</v>
      </c>
      <c r="DC137" s="135">
        <f>求节点($E$5:$E$39,F$5:F$39,BW137)*AQ137</f>
        <v>175000</v>
      </c>
      <c r="DD137" s="135">
        <f>求节点($E$5:$E$39,G$5:G$39,BX137)*AR137</f>
        <v>1120000</v>
      </c>
      <c r="DE137" s="135">
        <f>求节点($E$5:$E$39,H$5:H$39,BY137)*AS137</f>
        <v>6720000</v>
      </c>
      <c r="DF137" s="135">
        <f>求节点($E$5:$E$39,I$5:I$39,BZ137)*AT137</f>
        <v>7000000</v>
      </c>
      <c r="DG137" s="135">
        <f t="shared" si="29"/>
        <v>15015000</v>
      </c>
    </row>
    <row r="138" spans="12:111" s="135" customFormat="1" x14ac:dyDescent="0.15">
      <c r="L138" s="135">
        <v>134</v>
      </c>
      <c r="M138" s="135">
        <f t="shared" si="20"/>
        <v>14221223.979737895</v>
      </c>
      <c r="N138" s="135">
        <f t="shared" si="21"/>
        <v>14790911.679295816</v>
      </c>
      <c r="O138" s="135">
        <f t="shared" si="22"/>
        <v>15015000</v>
      </c>
      <c r="P138" s="135">
        <f t="shared" si="23"/>
        <v>15015000</v>
      </c>
      <c r="Q138" s="135">
        <f t="shared" si="24"/>
        <v>15015000</v>
      </c>
      <c r="T138" s="97"/>
      <c r="V138" s="135">
        <v>134</v>
      </c>
      <c r="W138" s="135">
        <f>求节点(基础状态预期!$C$17:$C$55,基础状态预期!E$17:E$55,战法实力!$V138)</f>
        <v>5</v>
      </c>
      <c r="X138" s="135">
        <f>求节点(基础状态预期!$C$17:$C$55,基础状态预期!F$17:F$55,战法实力!$V138)</f>
        <v>16</v>
      </c>
      <c r="Y138" s="135">
        <f>求节点(基础状态预期!$C$17:$C$55,基础状态预期!G$17:G$55,战法实力!$V138)</f>
        <v>24</v>
      </c>
      <c r="Z138" s="135">
        <f>求节点(基础状态预期!$C$17:$C$55,基础状态预期!H$17:H$55,战法实力!$V138)</f>
        <v>8</v>
      </c>
      <c r="AB138" s="135">
        <f>求节点(基础状态预期!$C$62:$C$100,基础状态预期!E$62:E$100,战法实力!$V138)</f>
        <v>5</v>
      </c>
      <c r="AC138" s="135">
        <f>求节点(基础状态预期!$C$62:$C$100,基础状态预期!F$62:F$100,战法实力!$V138)</f>
        <v>16</v>
      </c>
      <c r="AD138" s="135">
        <f>求节点(基础状态预期!$C$62:$C$100,基础状态预期!G$62:G$100,战法实力!$V138)</f>
        <v>24</v>
      </c>
      <c r="AE138" s="135">
        <f>求节点(基础状态预期!$C$62:$C$100,基础状态预期!H$62:H$100,战法实力!$V138)</f>
        <v>8</v>
      </c>
      <c r="AG138" s="135">
        <f>求节点(基础状态预期!$C$107:$C$145,基础状态预期!E$107:E$145,战法实力!$V138)</f>
        <v>5</v>
      </c>
      <c r="AH138" s="135">
        <f>求节点(基础状态预期!$C$107:$C$145,基础状态预期!F$107:F$145,战法实力!$V138)</f>
        <v>16</v>
      </c>
      <c r="AI138" s="135">
        <f>求节点(基础状态预期!$C$107:$C$145,基础状态预期!G$107:G$145,战法实力!$V138)</f>
        <v>24</v>
      </c>
      <c r="AJ138" s="135">
        <f>求节点(基础状态预期!$C$107:$C$145,基础状态预期!H$107:H$145,战法实力!$V138)</f>
        <v>8</v>
      </c>
      <c r="AL138" s="135">
        <f>求节点(基础状态预期!$C$152:$C$190,基础状态预期!E$152:E$190,战法实力!$V138)</f>
        <v>5</v>
      </c>
      <c r="AM138" s="135">
        <f>求节点(基础状态预期!$C$152:$C$190,基础状态预期!F$152:F$190,战法实力!$V138)</f>
        <v>16</v>
      </c>
      <c r="AN138" s="135">
        <f>求节点(基础状态预期!$C$152:$C$190,基础状态预期!G$152:G$190,战法实力!$V138)</f>
        <v>24</v>
      </c>
      <c r="AO138" s="135">
        <f>求节点(基础状态预期!$C$152:$C$190,基础状态预期!H$152:H$190,战法实力!$V138)</f>
        <v>8</v>
      </c>
      <c r="AQ138" s="135">
        <f>求节点(基础状态预期!$C$197:$C$235,基础状态预期!E$197:E$235,战法实力!$V138)</f>
        <v>5</v>
      </c>
      <c r="AR138" s="135">
        <f>求节点(基础状态预期!$C$197:$C$235,基础状态预期!F$197:F$235,战法实力!$V138)</f>
        <v>16</v>
      </c>
      <c r="AS138" s="135">
        <f>求节点(基础状态预期!$C$197:$C$235,基础状态预期!G$197:G$235,战法实力!$V138)</f>
        <v>24</v>
      </c>
      <c r="AT138" s="135">
        <f>求节点(基础状态预期!$C$197:$C$235,基础状态预期!H$197:H$235,战法实力!$V138)</f>
        <v>8</v>
      </c>
      <c r="AV138" s="97"/>
      <c r="AX138" s="135">
        <v>134</v>
      </c>
      <c r="AY138" s="135">
        <f>求节点(基础状态预期!$C$17:$C$55,基础状态预期!M$17:M$55,战法实力!$V138)</f>
        <v>35</v>
      </c>
      <c r="AZ138" s="135">
        <f>求节点(基础状态预期!$C$17:$C$55,基础状态预期!N$17:N$55,战法实力!$V138)</f>
        <v>35</v>
      </c>
      <c r="BA138" s="135">
        <f>求节点(基础状态预期!$C$17:$C$55,基础状态预期!O$17:O$55,战法实力!$V138)</f>
        <v>35</v>
      </c>
      <c r="BB138" s="135">
        <f>求节点(基础状态预期!$C$17:$C$55,基础状态预期!P$17:P$55,战法实力!$V138)</f>
        <v>31.031119898689472</v>
      </c>
      <c r="BD138" s="135">
        <v>134</v>
      </c>
      <c r="BE138" s="135">
        <f>求节点(基础状态预期!$C$62:$C$100,基础状态预期!M$62:M$100,战法实力!$V138)</f>
        <v>35</v>
      </c>
      <c r="BF138" s="135">
        <f>求节点(基础状态预期!$C$62:$C$100,基础状态预期!N$62:N$100,战法实力!$V138)</f>
        <v>35</v>
      </c>
      <c r="BG138" s="135">
        <f>求节点(基础状态预期!$C$62:$C$100,基础状态预期!O$62:O$100,战法实力!$V138)</f>
        <v>35</v>
      </c>
      <c r="BH138" s="135">
        <f>求节点(基础状态预期!$C$62:$C$100,基础状态预期!P$62:P$100,战法实力!$V138)</f>
        <v>33.879558396479077</v>
      </c>
      <c r="BJ138" s="135">
        <v>134</v>
      </c>
      <c r="BK138" s="135">
        <f>求节点(基础状态预期!$C$107:$C$145,基础状态预期!M$107:M$145,战法实力!$V138)</f>
        <v>35</v>
      </c>
      <c r="BL138" s="135">
        <f>求节点(基础状态预期!$C$107:$C$145,基础状态预期!N$107:N$145,战法实力!$V138)</f>
        <v>35</v>
      </c>
      <c r="BM138" s="135">
        <f>求节点(基础状态预期!$C$107:$C$145,基础状态预期!O$107:O$145,战法实力!$V138)</f>
        <v>35</v>
      </c>
      <c r="BN138" s="135">
        <f>求节点(基础状态预期!$C$107:$C$145,基础状态预期!P$107:P$145,战法实力!$V138)</f>
        <v>35</v>
      </c>
      <c r="BP138" s="135">
        <v>134</v>
      </c>
      <c r="BQ138" s="135">
        <f>求节点(基础状态预期!$C$152:$C$190,基础状态预期!M$152:M$190,战法实力!$V138)</f>
        <v>35</v>
      </c>
      <c r="BR138" s="135">
        <f>求节点(基础状态预期!$C$152:$C$190,基础状态预期!N$152:N$190,战法实力!$V138)</f>
        <v>35</v>
      </c>
      <c r="BS138" s="135">
        <f>求节点(基础状态预期!$C$152:$C$190,基础状态预期!O$152:O$190,战法实力!$V138)</f>
        <v>35</v>
      </c>
      <c r="BT138" s="135">
        <f>求节点(基础状态预期!$C$152:$C$190,基础状态预期!P$152:P$190,战法实力!$V138)</f>
        <v>35</v>
      </c>
      <c r="BV138" s="135">
        <v>134</v>
      </c>
      <c r="BW138" s="135">
        <f>求节点(基础状态预期!$C$197:$C$235,基础状态预期!M$197:M$235,战法实力!$V138)</f>
        <v>35</v>
      </c>
      <c r="BX138" s="135">
        <f>求节点(基础状态预期!$C$197:$C$235,基础状态预期!N$197:N$235,战法实力!$V138)</f>
        <v>35</v>
      </c>
      <c r="BY138" s="135">
        <f>求节点(基础状态预期!$C$197:$C$235,基础状态预期!O$197:O$235,战法实力!$V138)</f>
        <v>35</v>
      </c>
      <c r="BZ138" s="135">
        <f>求节点(基础状态预期!$C$197:$C$235,基础状态预期!P$197:P$235,战法实力!$V138)</f>
        <v>35</v>
      </c>
      <c r="CB138" s="97"/>
      <c r="CD138" s="135">
        <v>134</v>
      </c>
      <c r="CE138" s="135">
        <f>求节点($E$5:$E$39,F$5:F$39,AY138)*W138</f>
        <v>175000</v>
      </c>
      <c r="CF138" s="135">
        <f>求节点($E$5:$E$39,G$5:G$39,AZ138)*X138</f>
        <v>1120000</v>
      </c>
      <c r="CG138" s="135">
        <f>求节点($E$5:$E$39,H$5:H$39,BA138)*Y138</f>
        <v>6720000</v>
      </c>
      <c r="CH138" s="135">
        <f>求节点($E$5:$E$39,I$5:I$39,BB138)*Z138</f>
        <v>6206223.9797378946</v>
      </c>
      <c r="CI138" s="135">
        <f t="shared" si="25"/>
        <v>14221223.979737895</v>
      </c>
      <c r="CK138" s="135">
        <f>求节点($E$5:$E$39,F$5:F$39,BE138)*AB138</f>
        <v>175000</v>
      </c>
      <c r="CL138" s="135">
        <f>求节点($E$5:$E$39,G$5:G$39,BF138)*AC138</f>
        <v>1120000</v>
      </c>
      <c r="CM138" s="135">
        <f>求节点($E$5:$E$39,H$5:H$39,BG138)*AD138</f>
        <v>6720000</v>
      </c>
      <c r="CN138" s="135">
        <f>求节点($E$5:$E$39,I$5:I$39,BH138)*AE138</f>
        <v>6775911.6792958155</v>
      </c>
      <c r="CO138" s="135">
        <f t="shared" si="26"/>
        <v>14790911.679295816</v>
      </c>
      <c r="CQ138" s="135">
        <f>求节点($E$5:$E$39,F$5:F$39,BK138)*AG138</f>
        <v>175000</v>
      </c>
      <c r="CR138" s="135">
        <f>求节点($E$5:$E$39,G$5:G$39,BL138)*AH138</f>
        <v>1120000</v>
      </c>
      <c r="CS138" s="135">
        <f>求节点($E$5:$E$39,H$5:H$39,BM138)*AI138</f>
        <v>6720000</v>
      </c>
      <c r="CT138" s="135">
        <f>求节点($E$5:$E$39,I$5:I$39,BN138)*AJ138</f>
        <v>7000000</v>
      </c>
      <c r="CU138" s="135">
        <f t="shared" si="27"/>
        <v>15015000</v>
      </c>
      <c r="CW138" s="135">
        <f>求节点($E$5:$E$39,F$5:F$39,BQ138)*AL138</f>
        <v>175000</v>
      </c>
      <c r="CX138" s="135">
        <f>求节点($E$5:$E$39,G$5:G$39,BR138)*AM138</f>
        <v>1120000</v>
      </c>
      <c r="CY138" s="135">
        <f>求节点($E$5:$E$39,H$5:H$39,BS138)*AN138</f>
        <v>6720000</v>
      </c>
      <c r="CZ138" s="135">
        <f>求节点($E$5:$E$39,I$5:I$39,BT138)*AO138</f>
        <v>7000000</v>
      </c>
      <c r="DA138" s="135">
        <f t="shared" si="28"/>
        <v>15015000</v>
      </c>
      <c r="DC138" s="135">
        <f>求节点($E$5:$E$39,F$5:F$39,BW138)*AQ138</f>
        <v>175000</v>
      </c>
      <c r="DD138" s="135">
        <f>求节点($E$5:$E$39,G$5:G$39,BX138)*AR138</f>
        <v>1120000</v>
      </c>
      <c r="DE138" s="135">
        <f>求节点($E$5:$E$39,H$5:H$39,BY138)*AS138</f>
        <v>6720000</v>
      </c>
      <c r="DF138" s="135">
        <f>求节点($E$5:$E$39,I$5:I$39,BZ138)*AT138</f>
        <v>7000000</v>
      </c>
      <c r="DG138" s="135">
        <f t="shared" si="29"/>
        <v>15015000</v>
      </c>
    </row>
    <row r="139" spans="12:111" s="135" customFormat="1" x14ac:dyDescent="0.15">
      <c r="L139" s="135">
        <v>135</v>
      </c>
      <c r="M139" s="135">
        <f t="shared" si="20"/>
        <v>14241299.298392626</v>
      </c>
      <c r="N139" s="135">
        <f t="shared" si="21"/>
        <v>14821551.445709424</v>
      </c>
      <c r="O139" s="135">
        <f t="shared" si="22"/>
        <v>15015000</v>
      </c>
      <c r="P139" s="135">
        <f t="shared" si="23"/>
        <v>15015000</v>
      </c>
      <c r="Q139" s="135">
        <f t="shared" si="24"/>
        <v>15015000</v>
      </c>
      <c r="T139" s="97"/>
      <c r="V139" s="135">
        <v>135</v>
      </c>
      <c r="W139" s="135">
        <f>求节点(基础状态预期!$C$17:$C$55,基础状态预期!E$17:E$55,战法实力!$V139)</f>
        <v>5</v>
      </c>
      <c r="X139" s="135">
        <f>求节点(基础状态预期!$C$17:$C$55,基础状态预期!F$17:F$55,战法实力!$V139)</f>
        <v>16</v>
      </c>
      <c r="Y139" s="135">
        <f>求节点(基础状态预期!$C$17:$C$55,基础状态预期!G$17:G$55,战法实力!$V139)</f>
        <v>24</v>
      </c>
      <c r="Z139" s="135">
        <f>求节点(基础状态预期!$C$17:$C$55,基础状态预期!H$17:H$55,战法实力!$V139)</f>
        <v>8</v>
      </c>
      <c r="AB139" s="135">
        <f>求节点(基础状态预期!$C$62:$C$100,基础状态预期!E$62:E$100,战法实力!$V139)</f>
        <v>5</v>
      </c>
      <c r="AC139" s="135">
        <f>求节点(基础状态预期!$C$62:$C$100,基础状态预期!F$62:F$100,战法实力!$V139)</f>
        <v>16</v>
      </c>
      <c r="AD139" s="135">
        <f>求节点(基础状态预期!$C$62:$C$100,基础状态预期!G$62:G$100,战法实力!$V139)</f>
        <v>24</v>
      </c>
      <c r="AE139" s="135">
        <f>求节点(基础状态预期!$C$62:$C$100,基础状态预期!H$62:H$100,战法实力!$V139)</f>
        <v>8</v>
      </c>
      <c r="AG139" s="135">
        <f>求节点(基础状态预期!$C$107:$C$145,基础状态预期!E$107:E$145,战法实力!$V139)</f>
        <v>5</v>
      </c>
      <c r="AH139" s="135">
        <f>求节点(基础状态预期!$C$107:$C$145,基础状态预期!F$107:F$145,战法实力!$V139)</f>
        <v>16</v>
      </c>
      <c r="AI139" s="135">
        <f>求节点(基础状态预期!$C$107:$C$145,基础状态预期!G$107:G$145,战法实力!$V139)</f>
        <v>24</v>
      </c>
      <c r="AJ139" s="135">
        <f>求节点(基础状态预期!$C$107:$C$145,基础状态预期!H$107:H$145,战法实力!$V139)</f>
        <v>8</v>
      </c>
      <c r="AL139" s="135">
        <f>求节点(基础状态预期!$C$152:$C$190,基础状态预期!E$152:E$190,战法实力!$V139)</f>
        <v>5</v>
      </c>
      <c r="AM139" s="135">
        <f>求节点(基础状态预期!$C$152:$C$190,基础状态预期!F$152:F$190,战法实力!$V139)</f>
        <v>16</v>
      </c>
      <c r="AN139" s="135">
        <f>求节点(基础状态预期!$C$152:$C$190,基础状态预期!G$152:G$190,战法实力!$V139)</f>
        <v>24</v>
      </c>
      <c r="AO139" s="135">
        <f>求节点(基础状态预期!$C$152:$C$190,基础状态预期!H$152:H$190,战法实力!$V139)</f>
        <v>8</v>
      </c>
      <c r="AQ139" s="135">
        <f>求节点(基础状态预期!$C$197:$C$235,基础状态预期!E$197:E$235,战法实力!$V139)</f>
        <v>5</v>
      </c>
      <c r="AR139" s="135">
        <f>求节点(基础状态预期!$C$197:$C$235,基础状态预期!F$197:F$235,战法实力!$V139)</f>
        <v>16</v>
      </c>
      <c r="AS139" s="135">
        <f>求节点(基础状态预期!$C$197:$C$235,基础状态预期!G$197:G$235,战法实力!$V139)</f>
        <v>24</v>
      </c>
      <c r="AT139" s="135">
        <f>求节点(基础状态预期!$C$197:$C$235,基础状态预期!H$197:H$235,战法实力!$V139)</f>
        <v>8</v>
      </c>
      <c r="AV139" s="97"/>
      <c r="AX139" s="135">
        <v>135</v>
      </c>
      <c r="AY139" s="135">
        <f>求节点(基础状态预期!$C$17:$C$55,基础状态预期!M$17:M$55,战法实力!$V139)</f>
        <v>35</v>
      </c>
      <c r="AZ139" s="135">
        <f>求节点(基础状态预期!$C$17:$C$55,基础状态预期!N$17:N$55,战法实力!$V139)</f>
        <v>35</v>
      </c>
      <c r="BA139" s="135">
        <f>求节点(基础状态预期!$C$17:$C$55,基础状态预期!O$17:O$55,战法实力!$V139)</f>
        <v>35</v>
      </c>
      <c r="BB139" s="135">
        <f>求节点(基础状态预期!$C$17:$C$55,基础状态预期!P$17:P$55,战法实力!$V139)</f>
        <v>31.131496491963127</v>
      </c>
      <c r="BD139" s="135">
        <v>135</v>
      </c>
      <c r="BE139" s="135">
        <f>求节点(基础状态预期!$C$62:$C$100,基础状态预期!M$62:M$100,战法实力!$V139)</f>
        <v>35</v>
      </c>
      <c r="BF139" s="135">
        <f>求节点(基础状态预期!$C$62:$C$100,基础状态预期!N$62:N$100,战法实力!$V139)</f>
        <v>35</v>
      </c>
      <c r="BG139" s="135">
        <f>求节点(基础状态预期!$C$62:$C$100,基础状态预期!O$62:O$100,战法实力!$V139)</f>
        <v>35</v>
      </c>
      <c r="BH139" s="135">
        <f>求节点(基础状态预期!$C$62:$C$100,基础状态预期!P$62:P$100,战法实力!$V139)</f>
        <v>34.032757228547119</v>
      </c>
      <c r="BJ139" s="135">
        <v>135</v>
      </c>
      <c r="BK139" s="135">
        <f>求节点(基础状态预期!$C$107:$C$145,基础状态预期!M$107:M$145,战法实力!$V139)</f>
        <v>35</v>
      </c>
      <c r="BL139" s="135">
        <f>求节点(基础状态预期!$C$107:$C$145,基础状态预期!N$107:N$145,战法实力!$V139)</f>
        <v>35</v>
      </c>
      <c r="BM139" s="135">
        <f>求节点(基础状态预期!$C$107:$C$145,基础状态预期!O$107:O$145,战法实力!$V139)</f>
        <v>35</v>
      </c>
      <c r="BN139" s="135">
        <f>求节点(基础状态预期!$C$107:$C$145,基础状态预期!P$107:P$145,战法实力!$V139)</f>
        <v>35</v>
      </c>
      <c r="BP139" s="135">
        <v>135</v>
      </c>
      <c r="BQ139" s="135">
        <f>求节点(基础状态预期!$C$152:$C$190,基础状态预期!M$152:M$190,战法实力!$V139)</f>
        <v>35</v>
      </c>
      <c r="BR139" s="135">
        <f>求节点(基础状态预期!$C$152:$C$190,基础状态预期!N$152:N$190,战法实力!$V139)</f>
        <v>35</v>
      </c>
      <c r="BS139" s="135">
        <f>求节点(基础状态预期!$C$152:$C$190,基础状态预期!O$152:O$190,战法实力!$V139)</f>
        <v>35</v>
      </c>
      <c r="BT139" s="135">
        <f>求节点(基础状态预期!$C$152:$C$190,基础状态预期!P$152:P$190,战法实力!$V139)</f>
        <v>35</v>
      </c>
      <c r="BV139" s="135">
        <v>135</v>
      </c>
      <c r="BW139" s="135">
        <f>求节点(基础状态预期!$C$197:$C$235,基础状态预期!M$197:M$235,战法实力!$V139)</f>
        <v>35</v>
      </c>
      <c r="BX139" s="135">
        <f>求节点(基础状态预期!$C$197:$C$235,基础状态预期!N$197:N$235,战法实力!$V139)</f>
        <v>35</v>
      </c>
      <c r="BY139" s="135">
        <f>求节点(基础状态预期!$C$197:$C$235,基础状态预期!O$197:O$235,战法实力!$V139)</f>
        <v>35</v>
      </c>
      <c r="BZ139" s="135">
        <f>求节点(基础状态预期!$C$197:$C$235,基础状态预期!P$197:P$235,战法实力!$V139)</f>
        <v>35</v>
      </c>
      <c r="CB139" s="97"/>
      <c r="CD139" s="135">
        <v>135</v>
      </c>
      <c r="CE139" s="135">
        <f>求节点($E$5:$E$39,F$5:F$39,AY139)*W139</f>
        <v>175000</v>
      </c>
      <c r="CF139" s="135">
        <f>求节点($E$5:$E$39,G$5:G$39,AZ139)*X139</f>
        <v>1120000</v>
      </c>
      <c r="CG139" s="135">
        <f>求节点($E$5:$E$39,H$5:H$39,BA139)*Y139</f>
        <v>6720000</v>
      </c>
      <c r="CH139" s="135">
        <f>求节点($E$5:$E$39,I$5:I$39,BB139)*Z139</f>
        <v>6226299.2983926255</v>
      </c>
      <c r="CI139" s="135">
        <f t="shared" si="25"/>
        <v>14241299.298392626</v>
      </c>
      <c r="CK139" s="135">
        <f>求节点($E$5:$E$39,F$5:F$39,BE139)*AB139</f>
        <v>175000</v>
      </c>
      <c r="CL139" s="135">
        <f>求节点($E$5:$E$39,G$5:G$39,BF139)*AC139</f>
        <v>1120000</v>
      </c>
      <c r="CM139" s="135">
        <f>求节点($E$5:$E$39,H$5:H$39,BG139)*AD139</f>
        <v>6720000</v>
      </c>
      <c r="CN139" s="135">
        <f>求节点($E$5:$E$39,I$5:I$39,BH139)*AE139</f>
        <v>6806551.4457094241</v>
      </c>
      <c r="CO139" s="135">
        <f t="shared" si="26"/>
        <v>14821551.445709424</v>
      </c>
      <c r="CQ139" s="135">
        <f>求节点($E$5:$E$39,F$5:F$39,BK139)*AG139</f>
        <v>175000</v>
      </c>
      <c r="CR139" s="135">
        <f>求节点($E$5:$E$39,G$5:G$39,BL139)*AH139</f>
        <v>1120000</v>
      </c>
      <c r="CS139" s="135">
        <f>求节点($E$5:$E$39,H$5:H$39,BM139)*AI139</f>
        <v>6720000</v>
      </c>
      <c r="CT139" s="135">
        <f>求节点($E$5:$E$39,I$5:I$39,BN139)*AJ139</f>
        <v>7000000</v>
      </c>
      <c r="CU139" s="135">
        <f t="shared" si="27"/>
        <v>15015000</v>
      </c>
      <c r="CW139" s="135">
        <f>求节点($E$5:$E$39,F$5:F$39,BQ139)*AL139</f>
        <v>175000</v>
      </c>
      <c r="CX139" s="135">
        <f>求节点($E$5:$E$39,G$5:G$39,BR139)*AM139</f>
        <v>1120000</v>
      </c>
      <c r="CY139" s="135">
        <f>求节点($E$5:$E$39,H$5:H$39,BS139)*AN139</f>
        <v>6720000</v>
      </c>
      <c r="CZ139" s="135">
        <f>求节点($E$5:$E$39,I$5:I$39,BT139)*AO139</f>
        <v>7000000</v>
      </c>
      <c r="DA139" s="135">
        <f t="shared" si="28"/>
        <v>15015000</v>
      </c>
      <c r="DC139" s="135">
        <f>求节点($E$5:$E$39,F$5:F$39,BW139)*AQ139</f>
        <v>175000</v>
      </c>
      <c r="DD139" s="135">
        <f>求节点($E$5:$E$39,G$5:G$39,BX139)*AR139</f>
        <v>1120000</v>
      </c>
      <c r="DE139" s="135">
        <f>求节点($E$5:$E$39,H$5:H$39,BY139)*AS139</f>
        <v>6720000</v>
      </c>
      <c r="DF139" s="135">
        <f>求节点($E$5:$E$39,I$5:I$39,BZ139)*AT139</f>
        <v>7000000</v>
      </c>
      <c r="DG139" s="135">
        <f t="shared" si="29"/>
        <v>15015000</v>
      </c>
    </row>
    <row r="140" spans="12:111" s="135" customFormat="1" x14ac:dyDescent="0.15">
      <c r="L140" s="135">
        <v>136</v>
      </c>
      <c r="M140" s="135">
        <f t="shared" si="20"/>
        <v>14261374.617047356</v>
      </c>
      <c r="N140" s="135">
        <f t="shared" si="21"/>
        <v>14852191.212123033</v>
      </c>
      <c r="O140" s="135">
        <f t="shared" si="22"/>
        <v>15015000</v>
      </c>
      <c r="P140" s="135">
        <f t="shared" si="23"/>
        <v>15015000</v>
      </c>
      <c r="Q140" s="135">
        <f t="shared" si="24"/>
        <v>15015000</v>
      </c>
      <c r="T140" s="97"/>
      <c r="V140" s="135">
        <v>136</v>
      </c>
      <c r="W140" s="135">
        <f>求节点(基础状态预期!$C$17:$C$55,基础状态预期!E$17:E$55,战法实力!$V140)</f>
        <v>5</v>
      </c>
      <c r="X140" s="135">
        <f>求节点(基础状态预期!$C$17:$C$55,基础状态预期!F$17:F$55,战法实力!$V140)</f>
        <v>16</v>
      </c>
      <c r="Y140" s="135">
        <f>求节点(基础状态预期!$C$17:$C$55,基础状态预期!G$17:G$55,战法实力!$V140)</f>
        <v>24</v>
      </c>
      <c r="Z140" s="135">
        <f>求节点(基础状态预期!$C$17:$C$55,基础状态预期!H$17:H$55,战法实力!$V140)</f>
        <v>8</v>
      </c>
      <c r="AB140" s="135">
        <f>求节点(基础状态预期!$C$62:$C$100,基础状态预期!E$62:E$100,战法实力!$V140)</f>
        <v>5</v>
      </c>
      <c r="AC140" s="135">
        <f>求节点(基础状态预期!$C$62:$C$100,基础状态预期!F$62:F$100,战法实力!$V140)</f>
        <v>16</v>
      </c>
      <c r="AD140" s="135">
        <f>求节点(基础状态预期!$C$62:$C$100,基础状态预期!G$62:G$100,战法实力!$V140)</f>
        <v>24</v>
      </c>
      <c r="AE140" s="135">
        <f>求节点(基础状态预期!$C$62:$C$100,基础状态预期!H$62:H$100,战法实力!$V140)</f>
        <v>8</v>
      </c>
      <c r="AG140" s="135">
        <f>求节点(基础状态预期!$C$107:$C$145,基础状态预期!E$107:E$145,战法实力!$V140)</f>
        <v>5</v>
      </c>
      <c r="AH140" s="135">
        <f>求节点(基础状态预期!$C$107:$C$145,基础状态预期!F$107:F$145,战法实力!$V140)</f>
        <v>16</v>
      </c>
      <c r="AI140" s="135">
        <f>求节点(基础状态预期!$C$107:$C$145,基础状态预期!G$107:G$145,战法实力!$V140)</f>
        <v>24</v>
      </c>
      <c r="AJ140" s="135">
        <f>求节点(基础状态预期!$C$107:$C$145,基础状态预期!H$107:H$145,战法实力!$V140)</f>
        <v>8</v>
      </c>
      <c r="AL140" s="135">
        <f>求节点(基础状态预期!$C$152:$C$190,基础状态预期!E$152:E$190,战法实力!$V140)</f>
        <v>5</v>
      </c>
      <c r="AM140" s="135">
        <f>求节点(基础状态预期!$C$152:$C$190,基础状态预期!F$152:F$190,战法实力!$V140)</f>
        <v>16</v>
      </c>
      <c r="AN140" s="135">
        <f>求节点(基础状态预期!$C$152:$C$190,基础状态预期!G$152:G$190,战法实力!$V140)</f>
        <v>24</v>
      </c>
      <c r="AO140" s="135">
        <f>求节点(基础状态预期!$C$152:$C$190,基础状态预期!H$152:H$190,战法实力!$V140)</f>
        <v>8</v>
      </c>
      <c r="AQ140" s="135">
        <f>求节点(基础状态预期!$C$197:$C$235,基础状态预期!E$197:E$235,战法实力!$V140)</f>
        <v>5</v>
      </c>
      <c r="AR140" s="135">
        <f>求节点(基础状态预期!$C$197:$C$235,基础状态预期!F$197:F$235,战法实力!$V140)</f>
        <v>16</v>
      </c>
      <c r="AS140" s="135">
        <f>求节点(基础状态预期!$C$197:$C$235,基础状态预期!G$197:G$235,战法实力!$V140)</f>
        <v>24</v>
      </c>
      <c r="AT140" s="135">
        <f>求节点(基础状态预期!$C$197:$C$235,基础状态预期!H$197:H$235,战法实力!$V140)</f>
        <v>8</v>
      </c>
      <c r="AV140" s="97"/>
      <c r="AX140" s="135">
        <v>136</v>
      </c>
      <c r="AY140" s="135">
        <f>求节点(基础状态预期!$C$17:$C$55,基础状态预期!M$17:M$55,战法实力!$V140)</f>
        <v>35</v>
      </c>
      <c r="AZ140" s="135">
        <f>求节点(基础状态预期!$C$17:$C$55,基础状态预期!N$17:N$55,战法实力!$V140)</f>
        <v>35</v>
      </c>
      <c r="BA140" s="135">
        <f>求节点(基础状态预期!$C$17:$C$55,基础状态预期!O$17:O$55,战法实力!$V140)</f>
        <v>35</v>
      </c>
      <c r="BB140" s="135">
        <f>求节点(基础状态预期!$C$17:$C$55,基础状态预期!P$17:P$55,战法实力!$V140)</f>
        <v>31.231873085236781</v>
      </c>
      <c r="BD140" s="135">
        <v>136</v>
      </c>
      <c r="BE140" s="135">
        <f>求节点(基础状态预期!$C$62:$C$100,基础状态预期!M$62:M$100,战法实力!$V140)</f>
        <v>35</v>
      </c>
      <c r="BF140" s="135">
        <f>求节点(基础状态预期!$C$62:$C$100,基础状态预期!N$62:N$100,战法实力!$V140)</f>
        <v>35</v>
      </c>
      <c r="BG140" s="135">
        <f>求节点(基础状态预期!$C$62:$C$100,基础状态预期!O$62:O$100,战法实力!$V140)</f>
        <v>35</v>
      </c>
      <c r="BH140" s="135">
        <f>求节点(基础状态预期!$C$62:$C$100,基础状态预期!P$62:P$100,战法实力!$V140)</f>
        <v>34.185956060615162</v>
      </c>
      <c r="BJ140" s="135">
        <v>136</v>
      </c>
      <c r="BK140" s="135">
        <f>求节点(基础状态预期!$C$107:$C$145,基础状态预期!M$107:M$145,战法实力!$V140)</f>
        <v>35</v>
      </c>
      <c r="BL140" s="135">
        <f>求节点(基础状态预期!$C$107:$C$145,基础状态预期!N$107:N$145,战法实力!$V140)</f>
        <v>35</v>
      </c>
      <c r="BM140" s="135">
        <f>求节点(基础状态预期!$C$107:$C$145,基础状态预期!O$107:O$145,战法实力!$V140)</f>
        <v>35</v>
      </c>
      <c r="BN140" s="135">
        <f>求节点(基础状态预期!$C$107:$C$145,基础状态预期!P$107:P$145,战法实力!$V140)</f>
        <v>35</v>
      </c>
      <c r="BP140" s="135">
        <v>136</v>
      </c>
      <c r="BQ140" s="135">
        <f>求节点(基础状态预期!$C$152:$C$190,基础状态预期!M$152:M$190,战法实力!$V140)</f>
        <v>35</v>
      </c>
      <c r="BR140" s="135">
        <f>求节点(基础状态预期!$C$152:$C$190,基础状态预期!N$152:N$190,战法实力!$V140)</f>
        <v>35</v>
      </c>
      <c r="BS140" s="135">
        <f>求节点(基础状态预期!$C$152:$C$190,基础状态预期!O$152:O$190,战法实力!$V140)</f>
        <v>35</v>
      </c>
      <c r="BT140" s="135">
        <f>求节点(基础状态预期!$C$152:$C$190,基础状态预期!P$152:P$190,战法实力!$V140)</f>
        <v>35</v>
      </c>
      <c r="BV140" s="135">
        <v>136</v>
      </c>
      <c r="BW140" s="135">
        <f>求节点(基础状态预期!$C$197:$C$235,基础状态预期!M$197:M$235,战法实力!$V140)</f>
        <v>35</v>
      </c>
      <c r="BX140" s="135">
        <f>求节点(基础状态预期!$C$197:$C$235,基础状态预期!N$197:N$235,战法实力!$V140)</f>
        <v>35</v>
      </c>
      <c r="BY140" s="135">
        <f>求节点(基础状态预期!$C$197:$C$235,基础状态预期!O$197:O$235,战法实力!$V140)</f>
        <v>35</v>
      </c>
      <c r="BZ140" s="135">
        <f>求节点(基础状态预期!$C$197:$C$235,基础状态预期!P$197:P$235,战法实力!$V140)</f>
        <v>35</v>
      </c>
      <c r="CB140" s="97"/>
      <c r="CD140" s="135">
        <v>136</v>
      </c>
      <c r="CE140" s="135">
        <f>求节点($E$5:$E$39,F$5:F$39,AY140)*W140</f>
        <v>175000</v>
      </c>
      <c r="CF140" s="135">
        <f>求节点($E$5:$E$39,G$5:G$39,AZ140)*X140</f>
        <v>1120000</v>
      </c>
      <c r="CG140" s="135">
        <f>求节点($E$5:$E$39,H$5:H$39,BA140)*Y140</f>
        <v>6720000</v>
      </c>
      <c r="CH140" s="135">
        <f>求节点($E$5:$E$39,I$5:I$39,BB140)*Z140</f>
        <v>6246374.6170473564</v>
      </c>
      <c r="CI140" s="135">
        <f t="shared" si="25"/>
        <v>14261374.617047356</v>
      </c>
      <c r="CK140" s="135">
        <f>求节点($E$5:$E$39,F$5:F$39,BE140)*AB140</f>
        <v>175000</v>
      </c>
      <c r="CL140" s="135">
        <f>求节点($E$5:$E$39,G$5:G$39,BF140)*AC140</f>
        <v>1120000</v>
      </c>
      <c r="CM140" s="135">
        <f>求节点($E$5:$E$39,H$5:H$39,BG140)*AD140</f>
        <v>6720000</v>
      </c>
      <c r="CN140" s="135">
        <f>求节点($E$5:$E$39,I$5:I$39,BH140)*AE140</f>
        <v>6837191.2121230327</v>
      </c>
      <c r="CO140" s="135">
        <f t="shared" si="26"/>
        <v>14852191.212123033</v>
      </c>
      <c r="CQ140" s="135">
        <f>求节点($E$5:$E$39,F$5:F$39,BK140)*AG140</f>
        <v>175000</v>
      </c>
      <c r="CR140" s="135">
        <f>求节点($E$5:$E$39,G$5:G$39,BL140)*AH140</f>
        <v>1120000</v>
      </c>
      <c r="CS140" s="135">
        <f>求节点($E$5:$E$39,H$5:H$39,BM140)*AI140</f>
        <v>6720000</v>
      </c>
      <c r="CT140" s="135">
        <f>求节点($E$5:$E$39,I$5:I$39,BN140)*AJ140</f>
        <v>7000000</v>
      </c>
      <c r="CU140" s="135">
        <f t="shared" si="27"/>
        <v>15015000</v>
      </c>
      <c r="CW140" s="135">
        <f>求节点($E$5:$E$39,F$5:F$39,BQ140)*AL140</f>
        <v>175000</v>
      </c>
      <c r="CX140" s="135">
        <f>求节点($E$5:$E$39,G$5:G$39,BR140)*AM140</f>
        <v>1120000</v>
      </c>
      <c r="CY140" s="135">
        <f>求节点($E$5:$E$39,H$5:H$39,BS140)*AN140</f>
        <v>6720000</v>
      </c>
      <c r="CZ140" s="135">
        <f>求节点($E$5:$E$39,I$5:I$39,BT140)*AO140</f>
        <v>7000000</v>
      </c>
      <c r="DA140" s="135">
        <f t="shared" si="28"/>
        <v>15015000</v>
      </c>
      <c r="DC140" s="135">
        <f>求节点($E$5:$E$39,F$5:F$39,BW140)*AQ140</f>
        <v>175000</v>
      </c>
      <c r="DD140" s="135">
        <f>求节点($E$5:$E$39,G$5:G$39,BX140)*AR140</f>
        <v>1120000</v>
      </c>
      <c r="DE140" s="135">
        <f>求节点($E$5:$E$39,H$5:H$39,BY140)*AS140</f>
        <v>6720000</v>
      </c>
      <c r="DF140" s="135">
        <f>求节点($E$5:$E$39,I$5:I$39,BZ140)*AT140</f>
        <v>7000000</v>
      </c>
      <c r="DG140" s="135">
        <f t="shared" si="29"/>
        <v>15015000</v>
      </c>
    </row>
    <row r="141" spans="12:111" s="135" customFormat="1" x14ac:dyDescent="0.15">
      <c r="L141" s="135">
        <v>137</v>
      </c>
      <c r="M141" s="135">
        <f t="shared" si="20"/>
        <v>14281449.935702087</v>
      </c>
      <c r="N141" s="135">
        <f t="shared" si="21"/>
        <v>14882830.978536641</v>
      </c>
      <c r="O141" s="135">
        <f t="shared" si="22"/>
        <v>15015000</v>
      </c>
      <c r="P141" s="135">
        <f t="shared" si="23"/>
        <v>15015000</v>
      </c>
      <c r="Q141" s="135">
        <f t="shared" si="24"/>
        <v>15015000</v>
      </c>
      <c r="T141" s="97"/>
      <c r="V141" s="135">
        <v>137</v>
      </c>
      <c r="W141" s="135">
        <f>求节点(基础状态预期!$C$17:$C$55,基础状态预期!E$17:E$55,战法实力!$V141)</f>
        <v>5</v>
      </c>
      <c r="X141" s="135">
        <f>求节点(基础状态预期!$C$17:$C$55,基础状态预期!F$17:F$55,战法实力!$V141)</f>
        <v>16</v>
      </c>
      <c r="Y141" s="135">
        <f>求节点(基础状态预期!$C$17:$C$55,基础状态预期!G$17:G$55,战法实力!$V141)</f>
        <v>24</v>
      </c>
      <c r="Z141" s="135">
        <f>求节点(基础状态预期!$C$17:$C$55,基础状态预期!H$17:H$55,战法实力!$V141)</f>
        <v>8</v>
      </c>
      <c r="AB141" s="135">
        <f>求节点(基础状态预期!$C$62:$C$100,基础状态预期!E$62:E$100,战法实力!$V141)</f>
        <v>5</v>
      </c>
      <c r="AC141" s="135">
        <f>求节点(基础状态预期!$C$62:$C$100,基础状态预期!F$62:F$100,战法实力!$V141)</f>
        <v>16</v>
      </c>
      <c r="AD141" s="135">
        <f>求节点(基础状态预期!$C$62:$C$100,基础状态预期!G$62:G$100,战法实力!$V141)</f>
        <v>24</v>
      </c>
      <c r="AE141" s="135">
        <f>求节点(基础状态预期!$C$62:$C$100,基础状态预期!H$62:H$100,战法实力!$V141)</f>
        <v>8</v>
      </c>
      <c r="AG141" s="135">
        <f>求节点(基础状态预期!$C$107:$C$145,基础状态预期!E$107:E$145,战法实力!$V141)</f>
        <v>5</v>
      </c>
      <c r="AH141" s="135">
        <f>求节点(基础状态预期!$C$107:$C$145,基础状态预期!F$107:F$145,战法实力!$V141)</f>
        <v>16</v>
      </c>
      <c r="AI141" s="135">
        <f>求节点(基础状态预期!$C$107:$C$145,基础状态预期!G$107:G$145,战法实力!$V141)</f>
        <v>24</v>
      </c>
      <c r="AJ141" s="135">
        <f>求节点(基础状态预期!$C$107:$C$145,基础状态预期!H$107:H$145,战法实力!$V141)</f>
        <v>8</v>
      </c>
      <c r="AL141" s="135">
        <f>求节点(基础状态预期!$C$152:$C$190,基础状态预期!E$152:E$190,战法实力!$V141)</f>
        <v>5</v>
      </c>
      <c r="AM141" s="135">
        <f>求节点(基础状态预期!$C$152:$C$190,基础状态预期!F$152:F$190,战法实力!$V141)</f>
        <v>16</v>
      </c>
      <c r="AN141" s="135">
        <f>求节点(基础状态预期!$C$152:$C$190,基础状态预期!G$152:G$190,战法实力!$V141)</f>
        <v>24</v>
      </c>
      <c r="AO141" s="135">
        <f>求节点(基础状态预期!$C$152:$C$190,基础状态预期!H$152:H$190,战法实力!$V141)</f>
        <v>8</v>
      </c>
      <c r="AQ141" s="135">
        <f>求节点(基础状态预期!$C$197:$C$235,基础状态预期!E$197:E$235,战法实力!$V141)</f>
        <v>5</v>
      </c>
      <c r="AR141" s="135">
        <f>求节点(基础状态预期!$C$197:$C$235,基础状态预期!F$197:F$235,战法实力!$V141)</f>
        <v>16</v>
      </c>
      <c r="AS141" s="135">
        <f>求节点(基础状态预期!$C$197:$C$235,基础状态预期!G$197:G$235,战法实力!$V141)</f>
        <v>24</v>
      </c>
      <c r="AT141" s="135">
        <f>求节点(基础状态预期!$C$197:$C$235,基础状态预期!H$197:H$235,战法实力!$V141)</f>
        <v>8</v>
      </c>
      <c r="AV141" s="97"/>
      <c r="AX141" s="135">
        <v>137</v>
      </c>
      <c r="AY141" s="135">
        <f>求节点(基础状态预期!$C$17:$C$55,基础状态预期!M$17:M$55,战法实力!$V141)</f>
        <v>35</v>
      </c>
      <c r="AZ141" s="135">
        <f>求节点(基础状态预期!$C$17:$C$55,基础状态预期!N$17:N$55,战法实力!$V141)</f>
        <v>35</v>
      </c>
      <c r="BA141" s="135">
        <f>求节点(基础状态预期!$C$17:$C$55,基础状态预期!O$17:O$55,战法实力!$V141)</f>
        <v>35</v>
      </c>
      <c r="BB141" s="135">
        <f>求节点(基础状态预期!$C$17:$C$55,基础状态预期!P$17:P$55,战法实力!$V141)</f>
        <v>31.332249678510436</v>
      </c>
      <c r="BD141" s="135">
        <v>137</v>
      </c>
      <c r="BE141" s="135">
        <f>求节点(基础状态预期!$C$62:$C$100,基础状态预期!M$62:M$100,战法实力!$V141)</f>
        <v>35</v>
      </c>
      <c r="BF141" s="135">
        <f>求节点(基础状态预期!$C$62:$C$100,基础状态预期!N$62:N$100,战法实力!$V141)</f>
        <v>35</v>
      </c>
      <c r="BG141" s="135">
        <f>求节点(基础状态预期!$C$62:$C$100,基础状态预期!O$62:O$100,战法实力!$V141)</f>
        <v>35</v>
      </c>
      <c r="BH141" s="135">
        <f>求节点(基础状态预期!$C$62:$C$100,基础状态预期!P$62:P$100,战法实力!$V141)</f>
        <v>34.339154892683204</v>
      </c>
      <c r="BJ141" s="135">
        <v>137</v>
      </c>
      <c r="BK141" s="135">
        <f>求节点(基础状态预期!$C$107:$C$145,基础状态预期!M$107:M$145,战法实力!$V141)</f>
        <v>35</v>
      </c>
      <c r="BL141" s="135">
        <f>求节点(基础状态预期!$C$107:$C$145,基础状态预期!N$107:N$145,战法实力!$V141)</f>
        <v>35</v>
      </c>
      <c r="BM141" s="135">
        <f>求节点(基础状态预期!$C$107:$C$145,基础状态预期!O$107:O$145,战法实力!$V141)</f>
        <v>35</v>
      </c>
      <c r="BN141" s="135">
        <f>求节点(基础状态预期!$C$107:$C$145,基础状态预期!P$107:P$145,战法实力!$V141)</f>
        <v>35</v>
      </c>
      <c r="BP141" s="135">
        <v>137</v>
      </c>
      <c r="BQ141" s="135">
        <f>求节点(基础状态预期!$C$152:$C$190,基础状态预期!M$152:M$190,战法实力!$V141)</f>
        <v>35</v>
      </c>
      <c r="BR141" s="135">
        <f>求节点(基础状态预期!$C$152:$C$190,基础状态预期!N$152:N$190,战法实力!$V141)</f>
        <v>35</v>
      </c>
      <c r="BS141" s="135">
        <f>求节点(基础状态预期!$C$152:$C$190,基础状态预期!O$152:O$190,战法实力!$V141)</f>
        <v>35</v>
      </c>
      <c r="BT141" s="135">
        <f>求节点(基础状态预期!$C$152:$C$190,基础状态预期!P$152:P$190,战法实力!$V141)</f>
        <v>35</v>
      </c>
      <c r="BV141" s="135">
        <v>137</v>
      </c>
      <c r="BW141" s="135">
        <f>求节点(基础状态预期!$C$197:$C$235,基础状态预期!M$197:M$235,战法实力!$V141)</f>
        <v>35</v>
      </c>
      <c r="BX141" s="135">
        <f>求节点(基础状态预期!$C$197:$C$235,基础状态预期!N$197:N$235,战法实力!$V141)</f>
        <v>35</v>
      </c>
      <c r="BY141" s="135">
        <f>求节点(基础状态预期!$C$197:$C$235,基础状态预期!O$197:O$235,战法实力!$V141)</f>
        <v>35</v>
      </c>
      <c r="BZ141" s="135">
        <f>求节点(基础状态预期!$C$197:$C$235,基础状态预期!P$197:P$235,战法实力!$V141)</f>
        <v>35</v>
      </c>
      <c r="CB141" s="97"/>
      <c r="CD141" s="135">
        <v>137</v>
      </c>
      <c r="CE141" s="135">
        <f>求节点($E$5:$E$39,F$5:F$39,AY141)*W141</f>
        <v>175000</v>
      </c>
      <c r="CF141" s="135">
        <f>求节点($E$5:$E$39,G$5:G$39,AZ141)*X141</f>
        <v>1120000</v>
      </c>
      <c r="CG141" s="135">
        <f>求节点($E$5:$E$39,H$5:H$39,BA141)*Y141</f>
        <v>6720000</v>
      </c>
      <c r="CH141" s="135">
        <f>求节点($E$5:$E$39,I$5:I$39,BB141)*Z141</f>
        <v>6266449.9357020874</v>
      </c>
      <c r="CI141" s="135">
        <f t="shared" si="25"/>
        <v>14281449.935702087</v>
      </c>
      <c r="CK141" s="135">
        <f>求节点($E$5:$E$39,F$5:F$39,BE141)*AB141</f>
        <v>175000</v>
      </c>
      <c r="CL141" s="135">
        <f>求节点($E$5:$E$39,G$5:G$39,BF141)*AC141</f>
        <v>1120000</v>
      </c>
      <c r="CM141" s="135">
        <f>求节点($E$5:$E$39,H$5:H$39,BG141)*AD141</f>
        <v>6720000</v>
      </c>
      <c r="CN141" s="135">
        <f>求节点($E$5:$E$39,I$5:I$39,BH141)*AE141</f>
        <v>6867830.9785366412</v>
      </c>
      <c r="CO141" s="135">
        <f t="shared" si="26"/>
        <v>14882830.978536641</v>
      </c>
      <c r="CQ141" s="135">
        <f>求节点($E$5:$E$39,F$5:F$39,BK141)*AG141</f>
        <v>175000</v>
      </c>
      <c r="CR141" s="135">
        <f>求节点($E$5:$E$39,G$5:G$39,BL141)*AH141</f>
        <v>1120000</v>
      </c>
      <c r="CS141" s="135">
        <f>求节点($E$5:$E$39,H$5:H$39,BM141)*AI141</f>
        <v>6720000</v>
      </c>
      <c r="CT141" s="135">
        <f>求节点($E$5:$E$39,I$5:I$39,BN141)*AJ141</f>
        <v>7000000</v>
      </c>
      <c r="CU141" s="135">
        <f t="shared" si="27"/>
        <v>15015000</v>
      </c>
      <c r="CW141" s="135">
        <f>求节点($E$5:$E$39,F$5:F$39,BQ141)*AL141</f>
        <v>175000</v>
      </c>
      <c r="CX141" s="135">
        <f>求节点($E$5:$E$39,G$5:G$39,BR141)*AM141</f>
        <v>1120000</v>
      </c>
      <c r="CY141" s="135">
        <f>求节点($E$5:$E$39,H$5:H$39,BS141)*AN141</f>
        <v>6720000</v>
      </c>
      <c r="CZ141" s="135">
        <f>求节点($E$5:$E$39,I$5:I$39,BT141)*AO141</f>
        <v>7000000</v>
      </c>
      <c r="DA141" s="135">
        <f t="shared" si="28"/>
        <v>15015000</v>
      </c>
      <c r="DC141" s="135">
        <f>求节点($E$5:$E$39,F$5:F$39,BW141)*AQ141</f>
        <v>175000</v>
      </c>
      <c r="DD141" s="135">
        <f>求节点($E$5:$E$39,G$5:G$39,BX141)*AR141</f>
        <v>1120000</v>
      </c>
      <c r="DE141" s="135">
        <f>求节点($E$5:$E$39,H$5:H$39,BY141)*AS141</f>
        <v>6720000</v>
      </c>
      <c r="DF141" s="135">
        <f>求节点($E$5:$E$39,I$5:I$39,BZ141)*AT141</f>
        <v>7000000</v>
      </c>
      <c r="DG141" s="135">
        <f t="shared" si="29"/>
        <v>15015000</v>
      </c>
    </row>
    <row r="142" spans="12:111" s="135" customFormat="1" x14ac:dyDescent="0.15">
      <c r="L142" s="135">
        <v>138</v>
      </c>
      <c r="M142" s="135">
        <f t="shared" si="20"/>
        <v>14301525.254356818</v>
      </c>
      <c r="N142" s="135">
        <f t="shared" si="21"/>
        <v>14913470.74495025</v>
      </c>
      <c r="O142" s="135">
        <f t="shared" si="22"/>
        <v>15015000</v>
      </c>
      <c r="P142" s="135">
        <f t="shared" si="23"/>
        <v>15015000</v>
      </c>
      <c r="Q142" s="135">
        <f t="shared" si="24"/>
        <v>15015000</v>
      </c>
      <c r="T142" s="97"/>
      <c r="V142" s="135">
        <v>138</v>
      </c>
      <c r="W142" s="135">
        <f>求节点(基础状态预期!$C$17:$C$55,基础状态预期!E$17:E$55,战法实力!$V142)</f>
        <v>5</v>
      </c>
      <c r="X142" s="135">
        <f>求节点(基础状态预期!$C$17:$C$55,基础状态预期!F$17:F$55,战法实力!$V142)</f>
        <v>16</v>
      </c>
      <c r="Y142" s="135">
        <f>求节点(基础状态预期!$C$17:$C$55,基础状态预期!G$17:G$55,战法实力!$V142)</f>
        <v>24</v>
      </c>
      <c r="Z142" s="135">
        <f>求节点(基础状态预期!$C$17:$C$55,基础状态预期!H$17:H$55,战法实力!$V142)</f>
        <v>8</v>
      </c>
      <c r="AB142" s="135">
        <f>求节点(基础状态预期!$C$62:$C$100,基础状态预期!E$62:E$100,战法实力!$V142)</f>
        <v>5</v>
      </c>
      <c r="AC142" s="135">
        <f>求节点(基础状态预期!$C$62:$C$100,基础状态预期!F$62:F$100,战法实力!$V142)</f>
        <v>16</v>
      </c>
      <c r="AD142" s="135">
        <f>求节点(基础状态预期!$C$62:$C$100,基础状态预期!G$62:G$100,战法实力!$V142)</f>
        <v>24</v>
      </c>
      <c r="AE142" s="135">
        <f>求节点(基础状态预期!$C$62:$C$100,基础状态预期!H$62:H$100,战法实力!$V142)</f>
        <v>8</v>
      </c>
      <c r="AG142" s="135">
        <f>求节点(基础状态预期!$C$107:$C$145,基础状态预期!E$107:E$145,战法实力!$V142)</f>
        <v>5</v>
      </c>
      <c r="AH142" s="135">
        <f>求节点(基础状态预期!$C$107:$C$145,基础状态预期!F$107:F$145,战法实力!$V142)</f>
        <v>16</v>
      </c>
      <c r="AI142" s="135">
        <f>求节点(基础状态预期!$C$107:$C$145,基础状态预期!G$107:G$145,战法实力!$V142)</f>
        <v>24</v>
      </c>
      <c r="AJ142" s="135">
        <f>求节点(基础状态预期!$C$107:$C$145,基础状态预期!H$107:H$145,战法实力!$V142)</f>
        <v>8</v>
      </c>
      <c r="AL142" s="135">
        <f>求节点(基础状态预期!$C$152:$C$190,基础状态预期!E$152:E$190,战法实力!$V142)</f>
        <v>5</v>
      </c>
      <c r="AM142" s="135">
        <f>求节点(基础状态预期!$C$152:$C$190,基础状态预期!F$152:F$190,战法实力!$V142)</f>
        <v>16</v>
      </c>
      <c r="AN142" s="135">
        <f>求节点(基础状态预期!$C$152:$C$190,基础状态预期!G$152:G$190,战法实力!$V142)</f>
        <v>24</v>
      </c>
      <c r="AO142" s="135">
        <f>求节点(基础状态预期!$C$152:$C$190,基础状态预期!H$152:H$190,战法实力!$V142)</f>
        <v>8</v>
      </c>
      <c r="AQ142" s="135">
        <f>求节点(基础状态预期!$C$197:$C$235,基础状态预期!E$197:E$235,战法实力!$V142)</f>
        <v>5</v>
      </c>
      <c r="AR142" s="135">
        <f>求节点(基础状态预期!$C$197:$C$235,基础状态预期!F$197:F$235,战法实力!$V142)</f>
        <v>16</v>
      </c>
      <c r="AS142" s="135">
        <f>求节点(基础状态预期!$C$197:$C$235,基础状态预期!G$197:G$235,战法实力!$V142)</f>
        <v>24</v>
      </c>
      <c r="AT142" s="135">
        <f>求节点(基础状态预期!$C$197:$C$235,基础状态预期!H$197:H$235,战法实力!$V142)</f>
        <v>8</v>
      </c>
      <c r="AV142" s="97"/>
      <c r="AX142" s="135">
        <v>138</v>
      </c>
      <c r="AY142" s="135">
        <f>求节点(基础状态预期!$C$17:$C$55,基础状态预期!M$17:M$55,战法实力!$V142)</f>
        <v>35</v>
      </c>
      <c r="AZ142" s="135">
        <f>求节点(基础状态预期!$C$17:$C$55,基础状态预期!N$17:N$55,战法实力!$V142)</f>
        <v>35</v>
      </c>
      <c r="BA142" s="135">
        <f>求节点(基础状态预期!$C$17:$C$55,基础状态预期!O$17:O$55,战法实力!$V142)</f>
        <v>35</v>
      </c>
      <c r="BB142" s="135">
        <f>求节点(基础状态预期!$C$17:$C$55,基础状态预期!P$17:P$55,战法实力!$V142)</f>
        <v>31.432626271784091</v>
      </c>
      <c r="BD142" s="135">
        <v>138</v>
      </c>
      <c r="BE142" s="135">
        <f>求节点(基础状态预期!$C$62:$C$100,基础状态预期!M$62:M$100,战法实力!$V142)</f>
        <v>35</v>
      </c>
      <c r="BF142" s="135">
        <f>求节点(基础状态预期!$C$62:$C$100,基础状态预期!N$62:N$100,战法实力!$V142)</f>
        <v>35</v>
      </c>
      <c r="BG142" s="135">
        <f>求节点(基础状态预期!$C$62:$C$100,基础状态预期!O$62:O$100,战法实力!$V142)</f>
        <v>35</v>
      </c>
      <c r="BH142" s="135">
        <f>求节点(基础状态预期!$C$62:$C$100,基础状态预期!P$62:P$100,战法实力!$V142)</f>
        <v>34.492353724751247</v>
      </c>
      <c r="BJ142" s="135">
        <v>138</v>
      </c>
      <c r="BK142" s="135">
        <f>求节点(基础状态预期!$C$107:$C$145,基础状态预期!M$107:M$145,战法实力!$V142)</f>
        <v>35</v>
      </c>
      <c r="BL142" s="135">
        <f>求节点(基础状态预期!$C$107:$C$145,基础状态预期!N$107:N$145,战法实力!$V142)</f>
        <v>35</v>
      </c>
      <c r="BM142" s="135">
        <f>求节点(基础状态预期!$C$107:$C$145,基础状态预期!O$107:O$145,战法实力!$V142)</f>
        <v>35</v>
      </c>
      <c r="BN142" s="135">
        <f>求节点(基础状态预期!$C$107:$C$145,基础状态预期!P$107:P$145,战法实力!$V142)</f>
        <v>35</v>
      </c>
      <c r="BP142" s="135">
        <v>138</v>
      </c>
      <c r="BQ142" s="135">
        <f>求节点(基础状态预期!$C$152:$C$190,基础状态预期!M$152:M$190,战法实力!$V142)</f>
        <v>35</v>
      </c>
      <c r="BR142" s="135">
        <f>求节点(基础状态预期!$C$152:$C$190,基础状态预期!N$152:N$190,战法实力!$V142)</f>
        <v>35</v>
      </c>
      <c r="BS142" s="135">
        <f>求节点(基础状态预期!$C$152:$C$190,基础状态预期!O$152:O$190,战法实力!$V142)</f>
        <v>35</v>
      </c>
      <c r="BT142" s="135">
        <f>求节点(基础状态预期!$C$152:$C$190,基础状态预期!P$152:P$190,战法实力!$V142)</f>
        <v>35</v>
      </c>
      <c r="BV142" s="135">
        <v>138</v>
      </c>
      <c r="BW142" s="135">
        <f>求节点(基础状态预期!$C$197:$C$235,基础状态预期!M$197:M$235,战法实力!$V142)</f>
        <v>35</v>
      </c>
      <c r="BX142" s="135">
        <f>求节点(基础状态预期!$C$197:$C$235,基础状态预期!N$197:N$235,战法实力!$V142)</f>
        <v>35</v>
      </c>
      <c r="BY142" s="135">
        <f>求节点(基础状态预期!$C$197:$C$235,基础状态预期!O$197:O$235,战法实力!$V142)</f>
        <v>35</v>
      </c>
      <c r="BZ142" s="135">
        <f>求节点(基础状态预期!$C$197:$C$235,基础状态预期!P$197:P$235,战法实力!$V142)</f>
        <v>35</v>
      </c>
      <c r="CB142" s="97"/>
      <c r="CD142" s="135">
        <v>138</v>
      </c>
      <c r="CE142" s="135">
        <f>求节点($E$5:$E$39,F$5:F$39,AY142)*W142</f>
        <v>175000</v>
      </c>
      <c r="CF142" s="135">
        <f>求节点($E$5:$E$39,G$5:G$39,AZ142)*X142</f>
        <v>1120000</v>
      </c>
      <c r="CG142" s="135">
        <f>求节点($E$5:$E$39,H$5:H$39,BA142)*Y142</f>
        <v>6720000</v>
      </c>
      <c r="CH142" s="135">
        <f>求节点($E$5:$E$39,I$5:I$39,BB142)*Z142</f>
        <v>6286525.2543568183</v>
      </c>
      <c r="CI142" s="135">
        <f t="shared" si="25"/>
        <v>14301525.254356818</v>
      </c>
      <c r="CK142" s="135">
        <f>求节点($E$5:$E$39,F$5:F$39,BE142)*AB142</f>
        <v>175000</v>
      </c>
      <c r="CL142" s="135">
        <f>求节点($E$5:$E$39,G$5:G$39,BF142)*AC142</f>
        <v>1120000</v>
      </c>
      <c r="CM142" s="135">
        <f>求节点($E$5:$E$39,H$5:H$39,BG142)*AD142</f>
        <v>6720000</v>
      </c>
      <c r="CN142" s="135">
        <f>求节点($E$5:$E$39,I$5:I$39,BH142)*AE142</f>
        <v>6898470.7449502498</v>
      </c>
      <c r="CO142" s="135">
        <f t="shared" si="26"/>
        <v>14913470.74495025</v>
      </c>
      <c r="CQ142" s="135">
        <f>求节点($E$5:$E$39,F$5:F$39,BK142)*AG142</f>
        <v>175000</v>
      </c>
      <c r="CR142" s="135">
        <f>求节点($E$5:$E$39,G$5:G$39,BL142)*AH142</f>
        <v>1120000</v>
      </c>
      <c r="CS142" s="135">
        <f>求节点($E$5:$E$39,H$5:H$39,BM142)*AI142</f>
        <v>6720000</v>
      </c>
      <c r="CT142" s="135">
        <f>求节点($E$5:$E$39,I$5:I$39,BN142)*AJ142</f>
        <v>7000000</v>
      </c>
      <c r="CU142" s="135">
        <f t="shared" si="27"/>
        <v>15015000</v>
      </c>
      <c r="CW142" s="135">
        <f>求节点($E$5:$E$39,F$5:F$39,BQ142)*AL142</f>
        <v>175000</v>
      </c>
      <c r="CX142" s="135">
        <f>求节点($E$5:$E$39,G$5:G$39,BR142)*AM142</f>
        <v>1120000</v>
      </c>
      <c r="CY142" s="135">
        <f>求节点($E$5:$E$39,H$5:H$39,BS142)*AN142</f>
        <v>6720000</v>
      </c>
      <c r="CZ142" s="135">
        <f>求节点($E$5:$E$39,I$5:I$39,BT142)*AO142</f>
        <v>7000000</v>
      </c>
      <c r="DA142" s="135">
        <f t="shared" si="28"/>
        <v>15015000</v>
      </c>
      <c r="DC142" s="135">
        <f>求节点($E$5:$E$39,F$5:F$39,BW142)*AQ142</f>
        <v>175000</v>
      </c>
      <c r="DD142" s="135">
        <f>求节点($E$5:$E$39,G$5:G$39,BX142)*AR142</f>
        <v>1120000</v>
      </c>
      <c r="DE142" s="135">
        <f>求节点($E$5:$E$39,H$5:H$39,BY142)*AS142</f>
        <v>6720000</v>
      </c>
      <c r="DF142" s="135">
        <f>求节点($E$5:$E$39,I$5:I$39,BZ142)*AT142</f>
        <v>7000000</v>
      </c>
      <c r="DG142" s="135">
        <f t="shared" si="29"/>
        <v>15015000</v>
      </c>
    </row>
    <row r="143" spans="12:111" s="135" customFormat="1" x14ac:dyDescent="0.15">
      <c r="L143" s="135">
        <v>139</v>
      </c>
      <c r="M143" s="135">
        <f t="shared" si="20"/>
        <v>14321600.573011549</v>
      </c>
      <c r="N143" s="135">
        <f t="shared" si="21"/>
        <v>14944110.511363856</v>
      </c>
      <c r="O143" s="135">
        <f t="shared" si="22"/>
        <v>15015000</v>
      </c>
      <c r="P143" s="135">
        <f t="shared" si="23"/>
        <v>15015000</v>
      </c>
      <c r="Q143" s="135">
        <f t="shared" si="24"/>
        <v>15015000</v>
      </c>
      <c r="T143" s="97"/>
      <c r="V143" s="135">
        <v>139</v>
      </c>
      <c r="W143" s="135">
        <f>求节点(基础状态预期!$C$17:$C$55,基础状态预期!E$17:E$55,战法实力!$V143)</f>
        <v>5</v>
      </c>
      <c r="X143" s="135">
        <f>求节点(基础状态预期!$C$17:$C$55,基础状态预期!F$17:F$55,战法实力!$V143)</f>
        <v>16</v>
      </c>
      <c r="Y143" s="135">
        <f>求节点(基础状态预期!$C$17:$C$55,基础状态预期!G$17:G$55,战法实力!$V143)</f>
        <v>24</v>
      </c>
      <c r="Z143" s="135">
        <f>求节点(基础状态预期!$C$17:$C$55,基础状态预期!H$17:H$55,战法实力!$V143)</f>
        <v>8</v>
      </c>
      <c r="AB143" s="135">
        <f>求节点(基础状态预期!$C$62:$C$100,基础状态预期!E$62:E$100,战法实力!$V143)</f>
        <v>5</v>
      </c>
      <c r="AC143" s="135">
        <f>求节点(基础状态预期!$C$62:$C$100,基础状态预期!F$62:F$100,战法实力!$V143)</f>
        <v>16</v>
      </c>
      <c r="AD143" s="135">
        <f>求节点(基础状态预期!$C$62:$C$100,基础状态预期!G$62:G$100,战法实力!$V143)</f>
        <v>24</v>
      </c>
      <c r="AE143" s="135">
        <f>求节点(基础状态预期!$C$62:$C$100,基础状态预期!H$62:H$100,战法实力!$V143)</f>
        <v>8</v>
      </c>
      <c r="AG143" s="135">
        <f>求节点(基础状态预期!$C$107:$C$145,基础状态预期!E$107:E$145,战法实力!$V143)</f>
        <v>5</v>
      </c>
      <c r="AH143" s="135">
        <f>求节点(基础状态预期!$C$107:$C$145,基础状态预期!F$107:F$145,战法实力!$V143)</f>
        <v>16</v>
      </c>
      <c r="AI143" s="135">
        <f>求节点(基础状态预期!$C$107:$C$145,基础状态预期!G$107:G$145,战法实力!$V143)</f>
        <v>24</v>
      </c>
      <c r="AJ143" s="135">
        <f>求节点(基础状态预期!$C$107:$C$145,基础状态预期!H$107:H$145,战法实力!$V143)</f>
        <v>8</v>
      </c>
      <c r="AL143" s="135">
        <f>求节点(基础状态预期!$C$152:$C$190,基础状态预期!E$152:E$190,战法实力!$V143)</f>
        <v>5</v>
      </c>
      <c r="AM143" s="135">
        <f>求节点(基础状态预期!$C$152:$C$190,基础状态预期!F$152:F$190,战法实力!$V143)</f>
        <v>16</v>
      </c>
      <c r="AN143" s="135">
        <f>求节点(基础状态预期!$C$152:$C$190,基础状态预期!G$152:G$190,战法实力!$V143)</f>
        <v>24</v>
      </c>
      <c r="AO143" s="135">
        <f>求节点(基础状态预期!$C$152:$C$190,基础状态预期!H$152:H$190,战法实力!$V143)</f>
        <v>8</v>
      </c>
      <c r="AQ143" s="135">
        <f>求节点(基础状态预期!$C$197:$C$235,基础状态预期!E$197:E$235,战法实力!$V143)</f>
        <v>5</v>
      </c>
      <c r="AR143" s="135">
        <f>求节点(基础状态预期!$C$197:$C$235,基础状态预期!F$197:F$235,战法实力!$V143)</f>
        <v>16</v>
      </c>
      <c r="AS143" s="135">
        <f>求节点(基础状态预期!$C$197:$C$235,基础状态预期!G$197:G$235,战法实力!$V143)</f>
        <v>24</v>
      </c>
      <c r="AT143" s="135">
        <f>求节点(基础状态预期!$C$197:$C$235,基础状态预期!H$197:H$235,战法实力!$V143)</f>
        <v>8</v>
      </c>
      <c r="AV143" s="97"/>
      <c r="AX143" s="135">
        <v>139</v>
      </c>
      <c r="AY143" s="135">
        <f>求节点(基础状态预期!$C$17:$C$55,基础状态预期!M$17:M$55,战法实力!$V143)</f>
        <v>35</v>
      </c>
      <c r="AZ143" s="135">
        <f>求节点(基础状态预期!$C$17:$C$55,基础状态预期!N$17:N$55,战法实力!$V143)</f>
        <v>35</v>
      </c>
      <c r="BA143" s="135">
        <f>求节点(基础状态预期!$C$17:$C$55,基础状态预期!O$17:O$55,战法实力!$V143)</f>
        <v>35</v>
      </c>
      <c r="BB143" s="135">
        <f>求节点(基础状态预期!$C$17:$C$55,基础状态预期!P$17:P$55,战法实力!$V143)</f>
        <v>31.533002865057746</v>
      </c>
      <c r="BD143" s="135">
        <v>139</v>
      </c>
      <c r="BE143" s="135">
        <f>求节点(基础状态预期!$C$62:$C$100,基础状态预期!M$62:M$100,战法实力!$V143)</f>
        <v>35</v>
      </c>
      <c r="BF143" s="135">
        <f>求节点(基础状态预期!$C$62:$C$100,基础状态预期!N$62:N$100,战法实力!$V143)</f>
        <v>35</v>
      </c>
      <c r="BG143" s="135">
        <f>求节点(基础状态预期!$C$62:$C$100,基础状态预期!O$62:O$100,战法实力!$V143)</f>
        <v>35</v>
      </c>
      <c r="BH143" s="135">
        <f>求节点(基础状态预期!$C$62:$C$100,基础状态预期!P$62:P$100,战法实力!$V143)</f>
        <v>34.645552556819283</v>
      </c>
      <c r="BJ143" s="135">
        <v>139</v>
      </c>
      <c r="BK143" s="135">
        <f>求节点(基础状态预期!$C$107:$C$145,基础状态预期!M$107:M$145,战法实力!$V143)</f>
        <v>35</v>
      </c>
      <c r="BL143" s="135">
        <f>求节点(基础状态预期!$C$107:$C$145,基础状态预期!N$107:N$145,战法实力!$V143)</f>
        <v>35</v>
      </c>
      <c r="BM143" s="135">
        <f>求节点(基础状态预期!$C$107:$C$145,基础状态预期!O$107:O$145,战法实力!$V143)</f>
        <v>35</v>
      </c>
      <c r="BN143" s="135">
        <f>求节点(基础状态预期!$C$107:$C$145,基础状态预期!P$107:P$145,战法实力!$V143)</f>
        <v>35</v>
      </c>
      <c r="BP143" s="135">
        <v>139</v>
      </c>
      <c r="BQ143" s="135">
        <f>求节点(基础状态预期!$C$152:$C$190,基础状态预期!M$152:M$190,战法实力!$V143)</f>
        <v>35</v>
      </c>
      <c r="BR143" s="135">
        <f>求节点(基础状态预期!$C$152:$C$190,基础状态预期!N$152:N$190,战法实力!$V143)</f>
        <v>35</v>
      </c>
      <c r="BS143" s="135">
        <f>求节点(基础状态预期!$C$152:$C$190,基础状态预期!O$152:O$190,战法实力!$V143)</f>
        <v>35</v>
      </c>
      <c r="BT143" s="135">
        <f>求节点(基础状态预期!$C$152:$C$190,基础状态预期!P$152:P$190,战法实力!$V143)</f>
        <v>35</v>
      </c>
      <c r="BV143" s="135">
        <v>139</v>
      </c>
      <c r="BW143" s="135">
        <f>求节点(基础状态预期!$C$197:$C$235,基础状态预期!M$197:M$235,战法实力!$V143)</f>
        <v>35</v>
      </c>
      <c r="BX143" s="135">
        <f>求节点(基础状态预期!$C$197:$C$235,基础状态预期!N$197:N$235,战法实力!$V143)</f>
        <v>35</v>
      </c>
      <c r="BY143" s="135">
        <f>求节点(基础状态预期!$C$197:$C$235,基础状态预期!O$197:O$235,战法实力!$V143)</f>
        <v>35</v>
      </c>
      <c r="BZ143" s="135">
        <f>求节点(基础状态预期!$C$197:$C$235,基础状态预期!P$197:P$235,战法实力!$V143)</f>
        <v>35</v>
      </c>
      <c r="CB143" s="97"/>
      <c r="CD143" s="135">
        <v>139</v>
      </c>
      <c r="CE143" s="135">
        <f>求节点($E$5:$E$39,F$5:F$39,AY143)*W143</f>
        <v>175000</v>
      </c>
      <c r="CF143" s="135">
        <f>求节点($E$5:$E$39,G$5:G$39,AZ143)*X143</f>
        <v>1120000</v>
      </c>
      <c r="CG143" s="135">
        <f>求节点($E$5:$E$39,H$5:H$39,BA143)*Y143</f>
        <v>6720000</v>
      </c>
      <c r="CH143" s="135">
        <f>求节点($E$5:$E$39,I$5:I$39,BB143)*Z143</f>
        <v>6306600.5730115492</v>
      </c>
      <c r="CI143" s="135">
        <f t="shared" si="25"/>
        <v>14321600.573011549</v>
      </c>
      <c r="CK143" s="135">
        <f>求节点($E$5:$E$39,F$5:F$39,BE143)*AB143</f>
        <v>175000</v>
      </c>
      <c r="CL143" s="135">
        <f>求节点($E$5:$E$39,G$5:G$39,BF143)*AC143</f>
        <v>1120000</v>
      </c>
      <c r="CM143" s="135">
        <f>求节点($E$5:$E$39,H$5:H$39,BG143)*AD143</f>
        <v>6720000</v>
      </c>
      <c r="CN143" s="135">
        <f>求节点($E$5:$E$39,I$5:I$39,BH143)*AE143</f>
        <v>6929110.5113638565</v>
      </c>
      <c r="CO143" s="135">
        <f t="shared" si="26"/>
        <v>14944110.511363856</v>
      </c>
      <c r="CQ143" s="135">
        <f>求节点($E$5:$E$39,F$5:F$39,BK143)*AG143</f>
        <v>175000</v>
      </c>
      <c r="CR143" s="135">
        <f>求节点($E$5:$E$39,G$5:G$39,BL143)*AH143</f>
        <v>1120000</v>
      </c>
      <c r="CS143" s="135">
        <f>求节点($E$5:$E$39,H$5:H$39,BM143)*AI143</f>
        <v>6720000</v>
      </c>
      <c r="CT143" s="135">
        <f>求节点($E$5:$E$39,I$5:I$39,BN143)*AJ143</f>
        <v>7000000</v>
      </c>
      <c r="CU143" s="135">
        <f t="shared" si="27"/>
        <v>15015000</v>
      </c>
      <c r="CW143" s="135">
        <f>求节点($E$5:$E$39,F$5:F$39,BQ143)*AL143</f>
        <v>175000</v>
      </c>
      <c r="CX143" s="135">
        <f>求节点($E$5:$E$39,G$5:G$39,BR143)*AM143</f>
        <v>1120000</v>
      </c>
      <c r="CY143" s="135">
        <f>求节点($E$5:$E$39,H$5:H$39,BS143)*AN143</f>
        <v>6720000</v>
      </c>
      <c r="CZ143" s="135">
        <f>求节点($E$5:$E$39,I$5:I$39,BT143)*AO143</f>
        <v>7000000</v>
      </c>
      <c r="DA143" s="135">
        <f t="shared" si="28"/>
        <v>15015000</v>
      </c>
      <c r="DC143" s="135">
        <f>求节点($E$5:$E$39,F$5:F$39,BW143)*AQ143</f>
        <v>175000</v>
      </c>
      <c r="DD143" s="135">
        <f>求节点($E$5:$E$39,G$5:G$39,BX143)*AR143</f>
        <v>1120000</v>
      </c>
      <c r="DE143" s="135">
        <f>求节点($E$5:$E$39,H$5:H$39,BY143)*AS143</f>
        <v>6720000</v>
      </c>
      <c r="DF143" s="135">
        <f>求节点($E$5:$E$39,I$5:I$39,BZ143)*AT143</f>
        <v>7000000</v>
      </c>
      <c r="DG143" s="135">
        <f t="shared" si="29"/>
        <v>15015000</v>
      </c>
    </row>
    <row r="144" spans="12:111" s="135" customFormat="1" x14ac:dyDescent="0.15">
      <c r="L144" s="135">
        <v>140</v>
      </c>
      <c r="M144" s="135">
        <f t="shared" si="20"/>
        <v>14341675.89166628</v>
      </c>
      <c r="N144" s="135">
        <f t="shared" si="21"/>
        <v>14964481.035742575</v>
      </c>
      <c r="O144" s="135">
        <f t="shared" si="22"/>
        <v>15015000</v>
      </c>
      <c r="P144" s="135">
        <f t="shared" si="23"/>
        <v>15015000</v>
      </c>
      <c r="Q144" s="135">
        <f t="shared" si="24"/>
        <v>15015000</v>
      </c>
      <c r="T144" s="97"/>
      <c r="V144" s="135">
        <v>140</v>
      </c>
      <c r="W144" s="135">
        <f>求节点(基础状态预期!$C$17:$C$55,基础状态预期!E$17:E$55,战法实力!$V144)</f>
        <v>5</v>
      </c>
      <c r="X144" s="135">
        <f>求节点(基础状态预期!$C$17:$C$55,基础状态预期!F$17:F$55,战法实力!$V144)</f>
        <v>16</v>
      </c>
      <c r="Y144" s="135">
        <f>求节点(基础状态预期!$C$17:$C$55,基础状态预期!G$17:G$55,战法实力!$V144)</f>
        <v>24</v>
      </c>
      <c r="Z144" s="135">
        <f>求节点(基础状态预期!$C$17:$C$55,基础状态预期!H$17:H$55,战法实力!$V144)</f>
        <v>8</v>
      </c>
      <c r="AB144" s="135">
        <f>求节点(基础状态预期!$C$62:$C$100,基础状态预期!E$62:E$100,战法实力!$V144)</f>
        <v>5</v>
      </c>
      <c r="AC144" s="135">
        <f>求节点(基础状态预期!$C$62:$C$100,基础状态预期!F$62:F$100,战法实力!$V144)</f>
        <v>16</v>
      </c>
      <c r="AD144" s="135">
        <f>求节点(基础状态预期!$C$62:$C$100,基础状态预期!G$62:G$100,战法实力!$V144)</f>
        <v>24</v>
      </c>
      <c r="AE144" s="135">
        <f>求节点(基础状态预期!$C$62:$C$100,基础状态预期!H$62:H$100,战法实力!$V144)</f>
        <v>8</v>
      </c>
      <c r="AG144" s="135">
        <f>求节点(基础状态预期!$C$107:$C$145,基础状态预期!E$107:E$145,战法实力!$V144)</f>
        <v>5</v>
      </c>
      <c r="AH144" s="135">
        <f>求节点(基础状态预期!$C$107:$C$145,基础状态预期!F$107:F$145,战法实力!$V144)</f>
        <v>16</v>
      </c>
      <c r="AI144" s="135">
        <f>求节点(基础状态预期!$C$107:$C$145,基础状态预期!G$107:G$145,战法实力!$V144)</f>
        <v>24</v>
      </c>
      <c r="AJ144" s="135">
        <f>求节点(基础状态预期!$C$107:$C$145,基础状态预期!H$107:H$145,战法实力!$V144)</f>
        <v>8</v>
      </c>
      <c r="AL144" s="135">
        <f>求节点(基础状态预期!$C$152:$C$190,基础状态预期!E$152:E$190,战法实力!$V144)</f>
        <v>5</v>
      </c>
      <c r="AM144" s="135">
        <f>求节点(基础状态预期!$C$152:$C$190,基础状态预期!F$152:F$190,战法实力!$V144)</f>
        <v>16</v>
      </c>
      <c r="AN144" s="135">
        <f>求节点(基础状态预期!$C$152:$C$190,基础状态预期!G$152:G$190,战法实力!$V144)</f>
        <v>24</v>
      </c>
      <c r="AO144" s="135">
        <f>求节点(基础状态预期!$C$152:$C$190,基础状态预期!H$152:H$190,战法实力!$V144)</f>
        <v>8</v>
      </c>
      <c r="AQ144" s="135">
        <f>求节点(基础状态预期!$C$197:$C$235,基础状态预期!E$197:E$235,战法实力!$V144)</f>
        <v>5</v>
      </c>
      <c r="AR144" s="135">
        <f>求节点(基础状态预期!$C$197:$C$235,基础状态预期!F$197:F$235,战法实力!$V144)</f>
        <v>16</v>
      </c>
      <c r="AS144" s="135">
        <f>求节点(基础状态预期!$C$197:$C$235,基础状态预期!G$197:G$235,战法实力!$V144)</f>
        <v>24</v>
      </c>
      <c r="AT144" s="135">
        <f>求节点(基础状态预期!$C$197:$C$235,基础状态预期!H$197:H$235,战法实力!$V144)</f>
        <v>8</v>
      </c>
      <c r="AV144" s="97"/>
      <c r="AX144" s="135">
        <v>140</v>
      </c>
      <c r="AY144" s="135">
        <f>求节点(基础状态预期!$C$17:$C$55,基础状态预期!M$17:M$55,战法实力!$V144)</f>
        <v>35</v>
      </c>
      <c r="AZ144" s="135">
        <f>求节点(基础状态预期!$C$17:$C$55,基础状态预期!N$17:N$55,战法实力!$V144)</f>
        <v>35</v>
      </c>
      <c r="BA144" s="135">
        <f>求节点(基础状态预期!$C$17:$C$55,基础状态预期!O$17:O$55,战法实力!$V144)</f>
        <v>35</v>
      </c>
      <c r="BB144" s="135">
        <f>求节点(基础状态预期!$C$17:$C$55,基础状态预期!P$17:P$55,战法实力!$V144)</f>
        <v>31.633379458331401</v>
      </c>
      <c r="BD144" s="135">
        <v>140</v>
      </c>
      <c r="BE144" s="135">
        <f>求节点(基础状态预期!$C$62:$C$100,基础状态预期!M$62:M$100,战法实力!$V144)</f>
        <v>35</v>
      </c>
      <c r="BF144" s="135">
        <f>求节点(基础状态预期!$C$62:$C$100,基础状态预期!N$62:N$100,战法实力!$V144)</f>
        <v>35</v>
      </c>
      <c r="BG144" s="135">
        <f>求节点(基础状态预期!$C$62:$C$100,基础状态预期!O$62:O$100,战法实力!$V144)</f>
        <v>35</v>
      </c>
      <c r="BH144" s="135">
        <f>求节点(基础状态预期!$C$62:$C$100,基础状态预期!P$62:P$100,战法实力!$V144)</f>
        <v>34.747405178712874</v>
      </c>
      <c r="BJ144" s="135">
        <v>140</v>
      </c>
      <c r="BK144" s="135">
        <f>求节点(基础状态预期!$C$107:$C$145,基础状态预期!M$107:M$145,战法实力!$V144)</f>
        <v>35</v>
      </c>
      <c r="BL144" s="135">
        <f>求节点(基础状态预期!$C$107:$C$145,基础状态预期!N$107:N$145,战法实力!$V144)</f>
        <v>35</v>
      </c>
      <c r="BM144" s="135">
        <f>求节点(基础状态预期!$C$107:$C$145,基础状态预期!O$107:O$145,战法实力!$V144)</f>
        <v>35</v>
      </c>
      <c r="BN144" s="135">
        <f>求节点(基础状态预期!$C$107:$C$145,基础状态预期!P$107:P$145,战法实力!$V144)</f>
        <v>35</v>
      </c>
      <c r="BP144" s="135">
        <v>140</v>
      </c>
      <c r="BQ144" s="135">
        <f>求节点(基础状态预期!$C$152:$C$190,基础状态预期!M$152:M$190,战法实力!$V144)</f>
        <v>35</v>
      </c>
      <c r="BR144" s="135">
        <f>求节点(基础状态预期!$C$152:$C$190,基础状态预期!N$152:N$190,战法实力!$V144)</f>
        <v>35</v>
      </c>
      <c r="BS144" s="135">
        <f>求节点(基础状态预期!$C$152:$C$190,基础状态预期!O$152:O$190,战法实力!$V144)</f>
        <v>35</v>
      </c>
      <c r="BT144" s="135">
        <f>求节点(基础状态预期!$C$152:$C$190,基础状态预期!P$152:P$190,战法实力!$V144)</f>
        <v>35</v>
      </c>
      <c r="BV144" s="135">
        <v>140</v>
      </c>
      <c r="BW144" s="135">
        <f>求节点(基础状态预期!$C$197:$C$235,基础状态预期!M$197:M$235,战法实力!$V144)</f>
        <v>35</v>
      </c>
      <c r="BX144" s="135">
        <f>求节点(基础状态预期!$C$197:$C$235,基础状态预期!N$197:N$235,战法实力!$V144)</f>
        <v>35</v>
      </c>
      <c r="BY144" s="135">
        <f>求节点(基础状态预期!$C$197:$C$235,基础状态预期!O$197:O$235,战法实力!$V144)</f>
        <v>35</v>
      </c>
      <c r="BZ144" s="135">
        <f>求节点(基础状态预期!$C$197:$C$235,基础状态预期!P$197:P$235,战法实力!$V144)</f>
        <v>35</v>
      </c>
      <c r="CB144" s="97"/>
      <c r="CD144" s="135">
        <v>140</v>
      </c>
      <c r="CE144" s="135">
        <f>求节点($E$5:$E$39,F$5:F$39,AY144)*W144</f>
        <v>175000</v>
      </c>
      <c r="CF144" s="135">
        <f>求节点($E$5:$E$39,G$5:G$39,AZ144)*X144</f>
        <v>1120000</v>
      </c>
      <c r="CG144" s="135">
        <f>求节点($E$5:$E$39,H$5:H$39,BA144)*Y144</f>
        <v>6720000</v>
      </c>
      <c r="CH144" s="135">
        <f>求节点($E$5:$E$39,I$5:I$39,BB144)*Z144</f>
        <v>6326675.8916662801</v>
      </c>
      <c r="CI144" s="135">
        <f t="shared" si="25"/>
        <v>14341675.89166628</v>
      </c>
      <c r="CK144" s="135">
        <f>求节点($E$5:$E$39,F$5:F$39,BE144)*AB144</f>
        <v>175000</v>
      </c>
      <c r="CL144" s="135">
        <f>求节点($E$5:$E$39,G$5:G$39,BF144)*AC144</f>
        <v>1120000</v>
      </c>
      <c r="CM144" s="135">
        <f>求节点($E$5:$E$39,H$5:H$39,BG144)*AD144</f>
        <v>6720000</v>
      </c>
      <c r="CN144" s="135">
        <f>求节点($E$5:$E$39,I$5:I$39,BH144)*AE144</f>
        <v>6949481.0357425753</v>
      </c>
      <c r="CO144" s="135">
        <f t="shared" si="26"/>
        <v>14964481.035742575</v>
      </c>
      <c r="CQ144" s="135">
        <f>求节点($E$5:$E$39,F$5:F$39,BK144)*AG144</f>
        <v>175000</v>
      </c>
      <c r="CR144" s="135">
        <f>求节点($E$5:$E$39,G$5:G$39,BL144)*AH144</f>
        <v>1120000</v>
      </c>
      <c r="CS144" s="135">
        <f>求节点($E$5:$E$39,H$5:H$39,BM144)*AI144</f>
        <v>6720000</v>
      </c>
      <c r="CT144" s="135">
        <f>求节点($E$5:$E$39,I$5:I$39,BN144)*AJ144</f>
        <v>7000000</v>
      </c>
      <c r="CU144" s="135">
        <f t="shared" si="27"/>
        <v>15015000</v>
      </c>
      <c r="CW144" s="135">
        <f>求节点($E$5:$E$39,F$5:F$39,BQ144)*AL144</f>
        <v>175000</v>
      </c>
      <c r="CX144" s="135">
        <f>求节点($E$5:$E$39,G$5:G$39,BR144)*AM144</f>
        <v>1120000</v>
      </c>
      <c r="CY144" s="135">
        <f>求节点($E$5:$E$39,H$5:H$39,BS144)*AN144</f>
        <v>6720000</v>
      </c>
      <c r="CZ144" s="135">
        <f>求节点($E$5:$E$39,I$5:I$39,BT144)*AO144</f>
        <v>7000000</v>
      </c>
      <c r="DA144" s="135">
        <f t="shared" si="28"/>
        <v>15015000</v>
      </c>
      <c r="DC144" s="135">
        <f>求节点($E$5:$E$39,F$5:F$39,BW144)*AQ144</f>
        <v>175000</v>
      </c>
      <c r="DD144" s="135">
        <f>求节点($E$5:$E$39,G$5:G$39,BX144)*AR144</f>
        <v>1120000</v>
      </c>
      <c r="DE144" s="135">
        <f>求节点($E$5:$E$39,H$5:H$39,BY144)*AS144</f>
        <v>6720000</v>
      </c>
      <c r="DF144" s="135">
        <f>求节点($E$5:$E$39,I$5:I$39,BZ144)*AT144</f>
        <v>7000000</v>
      </c>
      <c r="DG144" s="135">
        <f t="shared" si="29"/>
        <v>15015000</v>
      </c>
    </row>
    <row r="145" spans="12:111" s="135" customFormat="1" x14ac:dyDescent="0.15">
      <c r="L145" s="135">
        <v>141</v>
      </c>
      <c r="M145" s="135">
        <f t="shared" si="20"/>
        <v>14361751.210321011</v>
      </c>
      <c r="N145" s="135">
        <f t="shared" si="21"/>
        <v>14983861.392289212</v>
      </c>
      <c r="O145" s="135">
        <f t="shared" si="22"/>
        <v>15015000</v>
      </c>
      <c r="P145" s="135">
        <f t="shared" si="23"/>
        <v>15015000</v>
      </c>
      <c r="Q145" s="135">
        <f t="shared" si="24"/>
        <v>15015000</v>
      </c>
      <c r="T145" s="97"/>
      <c r="V145" s="135">
        <v>141</v>
      </c>
      <c r="W145" s="135">
        <f>求节点(基础状态预期!$C$17:$C$55,基础状态预期!E$17:E$55,战法实力!$V145)</f>
        <v>5</v>
      </c>
      <c r="X145" s="135">
        <f>求节点(基础状态预期!$C$17:$C$55,基础状态预期!F$17:F$55,战法实力!$V145)</f>
        <v>16</v>
      </c>
      <c r="Y145" s="135">
        <f>求节点(基础状态预期!$C$17:$C$55,基础状态预期!G$17:G$55,战法实力!$V145)</f>
        <v>24</v>
      </c>
      <c r="Z145" s="135">
        <f>求节点(基础状态预期!$C$17:$C$55,基础状态预期!H$17:H$55,战法实力!$V145)</f>
        <v>8</v>
      </c>
      <c r="AB145" s="135">
        <f>求节点(基础状态预期!$C$62:$C$100,基础状态预期!E$62:E$100,战法实力!$V145)</f>
        <v>5</v>
      </c>
      <c r="AC145" s="135">
        <f>求节点(基础状态预期!$C$62:$C$100,基础状态预期!F$62:F$100,战法实力!$V145)</f>
        <v>16</v>
      </c>
      <c r="AD145" s="135">
        <f>求节点(基础状态预期!$C$62:$C$100,基础状态预期!G$62:G$100,战法实力!$V145)</f>
        <v>24</v>
      </c>
      <c r="AE145" s="135">
        <f>求节点(基础状态预期!$C$62:$C$100,基础状态预期!H$62:H$100,战法实力!$V145)</f>
        <v>8</v>
      </c>
      <c r="AG145" s="135">
        <f>求节点(基础状态预期!$C$107:$C$145,基础状态预期!E$107:E$145,战法实力!$V145)</f>
        <v>5</v>
      </c>
      <c r="AH145" s="135">
        <f>求节点(基础状态预期!$C$107:$C$145,基础状态预期!F$107:F$145,战法实力!$V145)</f>
        <v>16</v>
      </c>
      <c r="AI145" s="135">
        <f>求节点(基础状态预期!$C$107:$C$145,基础状态预期!G$107:G$145,战法实力!$V145)</f>
        <v>24</v>
      </c>
      <c r="AJ145" s="135">
        <f>求节点(基础状态预期!$C$107:$C$145,基础状态预期!H$107:H$145,战法实力!$V145)</f>
        <v>8</v>
      </c>
      <c r="AL145" s="135">
        <f>求节点(基础状态预期!$C$152:$C$190,基础状态预期!E$152:E$190,战法实力!$V145)</f>
        <v>5</v>
      </c>
      <c r="AM145" s="135">
        <f>求节点(基础状态预期!$C$152:$C$190,基础状态预期!F$152:F$190,战法实力!$V145)</f>
        <v>16</v>
      </c>
      <c r="AN145" s="135">
        <f>求节点(基础状态预期!$C$152:$C$190,基础状态预期!G$152:G$190,战法实力!$V145)</f>
        <v>24</v>
      </c>
      <c r="AO145" s="135">
        <f>求节点(基础状态预期!$C$152:$C$190,基础状态预期!H$152:H$190,战法实力!$V145)</f>
        <v>8</v>
      </c>
      <c r="AQ145" s="135">
        <f>求节点(基础状态预期!$C$197:$C$235,基础状态预期!E$197:E$235,战法实力!$V145)</f>
        <v>5</v>
      </c>
      <c r="AR145" s="135">
        <f>求节点(基础状态预期!$C$197:$C$235,基础状态预期!F$197:F$235,战法实力!$V145)</f>
        <v>16</v>
      </c>
      <c r="AS145" s="135">
        <f>求节点(基础状态预期!$C$197:$C$235,基础状态预期!G$197:G$235,战法实力!$V145)</f>
        <v>24</v>
      </c>
      <c r="AT145" s="135">
        <f>求节点(基础状态预期!$C$197:$C$235,基础状态预期!H$197:H$235,战法实力!$V145)</f>
        <v>8</v>
      </c>
      <c r="AV145" s="97"/>
      <c r="AX145" s="135">
        <v>141</v>
      </c>
      <c r="AY145" s="135">
        <f>求节点(基础状态预期!$C$17:$C$55,基础状态预期!M$17:M$55,战法实力!$V145)</f>
        <v>35</v>
      </c>
      <c r="AZ145" s="135">
        <f>求节点(基础状态预期!$C$17:$C$55,基础状态预期!N$17:N$55,战法实力!$V145)</f>
        <v>35</v>
      </c>
      <c r="BA145" s="135">
        <f>求节点(基础状态预期!$C$17:$C$55,基础状态预期!O$17:O$55,战法实力!$V145)</f>
        <v>35</v>
      </c>
      <c r="BB145" s="135">
        <f>求节点(基础状态预期!$C$17:$C$55,基础状态预期!P$17:P$55,战法实力!$V145)</f>
        <v>31.733756051605056</v>
      </c>
      <c r="BD145" s="135">
        <v>141</v>
      </c>
      <c r="BE145" s="135">
        <f>求节点(基础状态预期!$C$62:$C$100,基础状态预期!M$62:M$100,战法实力!$V145)</f>
        <v>35</v>
      </c>
      <c r="BF145" s="135">
        <f>求节点(基础状态预期!$C$62:$C$100,基础状态预期!N$62:N$100,战法实力!$V145)</f>
        <v>35</v>
      </c>
      <c r="BG145" s="135">
        <f>求节点(基础状态预期!$C$62:$C$100,基础状态预期!O$62:O$100,战法实力!$V145)</f>
        <v>35</v>
      </c>
      <c r="BH145" s="135">
        <f>求节点(基础状态预期!$C$62:$C$100,基础状态预期!P$62:P$100,战法实力!$V145)</f>
        <v>34.844306961446058</v>
      </c>
      <c r="BJ145" s="135">
        <v>141</v>
      </c>
      <c r="BK145" s="135">
        <f>求节点(基础状态预期!$C$107:$C$145,基础状态预期!M$107:M$145,战法实力!$V145)</f>
        <v>35</v>
      </c>
      <c r="BL145" s="135">
        <f>求节点(基础状态预期!$C$107:$C$145,基础状态预期!N$107:N$145,战法实力!$V145)</f>
        <v>35</v>
      </c>
      <c r="BM145" s="135">
        <f>求节点(基础状态预期!$C$107:$C$145,基础状态预期!O$107:O$145,战法实力!$V145)</f>
        <v>35</v>
      </c>
      <c r="BN145" s="135">
        <f>求节点(基础状态预期!$C$107:$C$145,基础状态预期!P$107:P$145,战法实力!$V145)</f>
        <v>35</v>
      </c>
      <c r="BP145" s="135">
        <v>141</v>
      </c>
      <c r="BQ145" s="135">
        <f>求节点(基础状态预期!$C$152:$C$190,基础状态预期!M$152:M$190,战法实力!$V145)</f>
        <v>35</v>
      </c>
      <c r="BR145" s="135">
        <f>求节点(基础状态预期!$C$152:$C$190,基础状态预期!N$152:N$190,战法实力!$V145)</f>
        <v>35</v>
      </c>
      <c r="BS145" s="135">
        <f>求节点(基础状态预期!$C$152:$C$190,基础状态预期!O$152:O$190,战法实力!$V145)</f>
        <v>35</v>
      </c>
      <c r="BT145" s="135">
        <f>求节点(基础状态预期!$C$152:$C$190,基础状态预期!P$152:P$190,战法实力!$V145)</f>
        <v>35</v>
      </c>
      <c r="BV145" s="135">
        <v>141</v>
      </c>
      <c r="BW145" s="135">
        <f>求节点(基础状态预期!$C$197:$C$235,基础状态预期!M$197:M$235,战法实力!$V145)</f>
        <v>35</v>
      </c>
      <c r="BX145" s="135">
        <f>求节点(基础状态预期!$C$197:$C$235,基础状态预期!N$197:N$235,战法实力!$V145)</f>
        <v>35</v>
      </c>
      <c r="BY145" s="135">
        <f>求节点(基础状态预期!$C$197:$C$235,基础状态预期!O$197:O$235,战法实力!$V145)</f>
        <v>35</v>
      </c>
      <c r="BZ145" s="135">
        <f>求节点(基础状态预期!$C$197:$C$235,基础状态预期!P$197:P$235,战法实力!$V145)</f>
        <v>35</v>
      </c>
      <c r="CB145" s="97"/>
      <c r="CD145" s="135">
        <v>141</v>
      </c>
      <c r="CE145" s="135">
        <f>求节点($E$5:$E$39,F$5:F$39,AY145)*W145</f>
        <v>175000</v>
      </c>
      <c r="CF145" s="135">
        <f>求节点($E$5:$E$39,G$5:G$39,AZ145)*X145</f>
        <v>1120000</v>
      </c>
      <c r="CG145" s="135">
        <f>求节点($E$5:$E$39,H$5:H$39,BA145)*Y145</f>
        <v>6720000</v>
      </c>
      <c r="CH145" s="135">
        <f>求节点($E$5:$E$39,I$5:I$39,BB145)*Z145</f>
        <v>6346751.210321011</v>
      </c>
      <c r="CI145" s="135">
        <f t="shared" si="25"/>
        <v>14361751.210321011</v>
      </c>
      <c r="CK145" s="135">
        <f>求节点($E$5:$E$39,F$5:F$39,BE145)*AB145</f>
        <v>175000</v>
      </c>
      <c r="CL145" s="135">
        <f>求节点($E$5:$E$39,G$5:G$39,BF145)*AC145</f>
        <v>1120000</v>
      </c>
      <c r="CM145" s="135">
        <f>求节点($E$5:$E$39,H$5:H$39,BG145)*AD145</f>
        <v>6720000</v>
      </c>
      <c r="CN145" s="135">
        <f>求节点($E$5:$E$39,I$5:I$39,BH145)*AE145</f>
        <v>6968861.392289212</v>
      </c>
      <c r="CO145" s="135">
        <f t="shared" si="26"/>
        <v>14983861.392289212</v>
      </c>
      <c r="CQ145" s="135">
        <f>求节点($E$5:$E$39,F$5:F$39,BK145)*AG145</f>
        <v>175000</v>
      </c>
      <c r="CR145" s="135">
        <f>求节点($E$5:$E$39,G$5:G$39,BL145)*AH145</f>
        <v>1120000</v>
      </c>
      <c r="CS145" s="135">
        <f>求节点($E$5:$E$39,H$5:H$39,BM145)*AI145</f>
        <v>6720000</v>
      </c>
      <c r="CT145" s="135">
        <f>求节点($E$5:$E$39,I$5:I$39,BN145)*AJ145</f>
        <v>7000000</v>
      </c>
      <c r="CU145" s="135">
        <f t="shared" si="27"/>
        <v>15015000</v>
      </c>
      <c r="CW145" s="135">
        <f>求节点($E$5:$E$39,F$5:F$39,BQ145)*AL145</f>
        <v>175000</v>
      </c>
      <c r="CX145" s="135">
        <f>求节点($E$5:$E$39,G$5:G$39,BR145)*AM145</f>
        <v>1120000</v>
      </c>
      <c r="CY145" s="135">
        <f>求节点($E$5:$E$39,H$5:H$39,BS145)*AN145</f>
        <v>6720000</v>
      </c>
      <c r="CZ145" s="135">
        <f>求节点($E$5:$E$39,I$5:I$39,BT145)*AO145</f>
        <v>7000000</v>
      </c>
      <c r="DA145" s="135">
        <f t="shared" si="28"/>
        <v>15015000</v>
      </c>
      <c r="DC145" s="135">
        <f>求节点($E$5:$E$39,F$5:F$39,BW145)*AQ145</f>
        <v>175000</v>
      </c>
      <c r="DD145" s="135">
        <f>求节点($E$5:$E$39,G$5:G$39,BX145)*AR145</f>
        <v>1120000</v>
      </c>
      <c r="DE145" s="135">
        <f>求节点($E$5:$E$39,H$5:H$39,BY145)*AS145</f>
        <v>6720000</v>
      </c>
      <c r="DF145" s="135">
        <f>求节点($E$5:$E$39,I$5:I$39,BZ145)*AT145</f>
        <v>7000000</v>
      </c>
      <c r="DG145" s="135">
        <f t="shared" si="29"/>
        <v>15015000</v>
      </c>
    </row>
    <row r="146" spans="12:111" s="135" customFormat="1" x14ac:dyDescent="0.15">
      <c r="L146" s="135">
        <v>142</v>
      </c>
      <c r="M146" s="135">
        <f t="shared" si="20"/>
        <v>14381826.528975742</v>
      </c>
      <c r="N146" s="135">
        <f t="shared" si="21"/>
        <v>15003241.748835847</v>
      </c>
      <c r="O146" s="135">
        <f t="shared" si="22"/>
        <v>15015000</v>
      </c>
      <c r="P146" s="135">
        <f t="shared" si="23"/>
        <v>15015000</v>
      </c>
      <c r="Q146" s="135">
        <f t="shared" si="24"/>
        <v>15015000</v>
      </c>
      <c r="T146" s="97"/>
      <c r="V146" s="135">
        <v>142</v>
      </c>
      <c r="W146" s="135">
        <f>求节点(基础状态预期!$C$17:$C$55,基础状态预期!E$17:E$55,战法实力!$V146)</f>
        <v>5</v>
      </c>
      <c r="X146" s="135">
        <f>求节点(基础状态预期!$C$17:$C$55,基础状态预期!F$17:F$55,战法实力!$V146)</f>
        <v>16</v>
      </c>
      <c r="Y146" s="135">
        <f>求节点(基础状态预期!$C$17:$C$55,基础状态预期!G$17:G$55,战法实力!$V146)</f>
        <v>24</v>
      </c>
      <c r="Z146" s="135">
        <f>求节点(基础状态预期!$C$17:$C$55,基础状态预期!H$17:H$55,战法实力!$V146)</f>
        <v>8</v>
      </c>
      <c r="AB146" s="135">
        <f>求节点(基础状态预期!$C$62:$C$100,基础状态预期!E$62:E$100,战法实力!$V146)</f>
        <v>5</v>
      </c>
      <c r="AC146" s="135">
        <f>求节点(基础状态预期!$C$62:$C$100,基础状态预期!F$62:F$100,战法实力!$V146)</f>
        <v>16</v>
      </c>
      <c r="AD146" s="135">
        <f>求节点(基础状态预期!$C$62:$C$100,基础状态预期!G$62:G$100,战法实力!$V146)</f>
        <v>24</v>
      </c>
      <c r="AE146" s="135">
        <f>求节点(基础状态预期!$C$62:$C$100,基础状态预期!H$62:H$100,战法实力!$V146)</f>
        <v>8</v>
      </c>
      <c r="AG146" s="135">
        <f>求节点(基础状态预期!$C$107:$C$145,基础状态预期!E$107:E$145,战法实力!$V146)</f>
        <v>5</v>
      </c>
      <c r="AH146" s="135">
        <f>求节点(基础状态预期!$C$107:$C$145,基础状态预期!F$107:F$145,战法实力!$V146)</f>
        <v>16</v>
      </c>
      <c r="AI146" s="135">
        <f>求节点(基础状态预期!$C$107:$C$145,基础状态预期!G$107:G$145,战法实力!$V146)</f>
        <v>24</v>
      </c>
      <c r="AJ146" s="135">
        <f>求节点(基础状态预期!$C$107:$C$145,基础状态预期!H$107:H$145,战法实力!$V146)</f>
        <v>8</v>
      </c>
      <c r="AL146" s="135">
        <f>求节点(基础状态预期!$C$152:$C$190,基础状态预期!E$152:E$190,战法实力!$V146)</f>
        <v>5</v>
      </c>
      <c r="AM146" s="135">
        <f>求节点(基础状态预期!$C$152:$C$190,基础状态预期!F$152:F$190,战法实力!$V146)</f>
        <v>16</v>
      </c>
      <c r="AN146" s="135">
        <f>求节点(基础状态预期!$C$152:$C$190,基础状态预期!G$152:G$190,战法实力!$V146)</f>
        <v>24</v>
      </c>
      <c r="AO146" s="135">
        <f>求节点(基础状态预期!$C$152:$C$190,基础状态预期!H$152:H$190,战法实力!$V146)</f>
        <v>8</v>
      </c>
      <c r="AQ146" s="135">
        <f>求节点(基础状态预期!$C$197:$C$235,基础状态预期!E$197:E$235,战法实力!$V146)</f>
        <v>5</v>
      </c>
      <c r="AR146" s="135">
        <f>求节点(基础状态预期!$C$197:$C$235,基础状态预期!F$197:F$235,战法实力!$V146)</f>
        <v>16</v>
      </c>
      <c r="AS146" s="135">
        <f>求节点(基础状态预期!$C$197:$C$235,基础状态预期!G$197:G$235,战法实力!$V146)</f>
        <v>24</v>
      </c>
      <c r="AT146" s="135">
        <f>求节点(基础状态预期!$C$197:$C$235,基础状态预期!H$197:H$235,战法实力!$V146)</f>
        <v>8</v>
      </c>
      <c r="AV146" s="97"/>
      <c r="AX146" s="135">
        <v>142</v>
      </c>
      <c r="AY146" s="135">
        <f>求节点(基础状态预期!$C$17:$C$55,基础状态预期!M$17:M$55,战法实力!$V146)</f>
        <v>35</v>
      </c>
      <c r="AZ146" s="135">
        <f>求节点(基础状态预期!$C$17:$C$55,基础状态预期!N$17:N$55,战法实力!$V146)</f>
        <v>35</v>
      </c>
      <c r="BA146" s="135">
        <f>求节点(基础状态预期!$C$17:$C$55,基础状态预期!O$17:O$55,战法实力!$V146)</f>
        <v>35</v>
      </c>
      <c r="BB146" s="135">
        <f>求节点(基础状态预期!$C$17:$C$55,基础状态预期!P$17:P$55,战法实力!$V146)</f>
        <v>31.834132644878711</v>
      </c>
      <c r="BD146" s="135">
        <v>142</v>
      </c>
      <c r="BE146" s="135">
        <f>求节点(基础状态预期!$C$62:$C$100,基础状态预期!M$62:M$100,战法实力!$V146)</f>
        <v>35</v>
      </c>
      <c r="BF146" s="135">
        <f>求节点(基础状态预期!$C$62:$C$100,基础状态预期!N$62:N$100,战法实力!$V146)</f>
        <v>35</v>
      </c>
      <c r="BG146" s="135">
        <f>求节点(基础状态预期!$C$62:$C$100,基础状态预期!O$62:O$100,战法实力!$V146)</f>
        <v>35</v>
      </c>
      <c r="BH146" s="135">
        <f>求节点(基础状态预期!$C$62:$C$100,基础状态预期!P$62:P$100,战法实力!$V146)</f>
        <v>34.941208744179235</v>
      </c>
      <c r="BJ146" s="135">
        <v>142</v>
      </c>
      <c r="BK146" s="135">
        <f>求节点(基础状态预期!$C$107:$C$145,基础状态预期!M$107:M$145,战法实力!$V146)</f>
        <v>35</v>
      </c>
      <c r="BL146" s="135">
        <f>求节点(基础状态预期!$C$107:$C$145,基础状态预期!N$107:N$145,战法实力!$V146)</f>
        <v>35</v>
      </c>
      <c r="BM146" s="135">
        <f>求节点(基础状态预期!$C$107:$C$145,基础状态预期!O$107:O$145,战法实力!$V146)</f>
        <v>35</v>
      </c>
      <c r="BN146" s="135">
        <f>求节点(基础状态预期!$C$107:$C$145,基础状态预期!P$107:P$145,战法实力!$V146)</f>
        <v>35</v>
      </c>
      <c r="BP146" s="135">
        <v>142</v>
      </c>
      <c r="BQ146" s="135">
        <f>求节点(基础状态预期!$C$152:$C$190,基础状态预期!M$152:M$190,战法实力!$V146)</f>
        <v>35</v>
      </c>
      <c r="BR146" s="135">
        <f>求节点(基础状态预期!$C$152:$C$190,基础状态预期!N$152:N$190,战法实力!$V146)</f>
        <v>35</v>
      </c>
      <c r="BS146" s="135">
        <f>求节点(基础状态预期!$C$152:$C$190,基础状态预期!O$152:O$190,战法实力!$V146)</f>
        <v>35</v>
      </c>
      <c r="BT146" s="135">
        <f>求节点(基础状态预期!$C$152:$C$190,基础状态预期!P$152:P$190,战法实力!$V146)</f>
        <v>35</v>
      </c>
      <c r="BV146" s="135">
        <v>142</v>
      </c>
      <c r="BW146" s="135">
        <f>求节点(基础状态预期!$C$197:$C$235,基础状态预期!M$197:M$235,战法实力!$V146)</f>
        <v>35</v>
      </c>
      <c r="BX146" s="135">
        <f>求节点(基础状态预期!$C$197:$C$235,基础状态预期!N$197:N$235,战法实力!$V146)</f>
        <v>35</v>
      </c>
      <c r="BY146" s="135">
        <f>求节点(基础状态预期!$C$197:$C$235,基础状态预期!O$197:O$235,战法实力!$V146)</f>
        <v>35</v>
      </c>
      <c r="BZ146" s="135">
        <f>求节点(基础状态预期!$C$197:$C$235,基础状态预期!P$197:P$235,战法实力!$V146)</f>
        <v>35</v>
      </c>
      <c r="CB146" s="97"/>
      <c r="CD146" s="135">
        <v>142</v>
      </c>
      <c r="CE146" s="135">
        <f>求节点($E$5:$E$39,F$5:F$39,AY146)*W146</f>
        <v>175000</v>
      </c>
      <c r="CF146" s="135">
        <f>求节点($E$5:$E$39,G$5:G$39,AZ146)*X146</f>
        <v>1120000</v>
      </c>
      <c r="CG146" s="135">
        <f>求节点($E$5:$E$39,H$5:H$39,BA146)*Y146</f>
        <v>6720000</v>
      </c>
      <c r="CH146" s="135">
        <f>求节点($E$5:$E$39,I$5:I$39,BB146)*Z146</f>
        <v>6366826.5289757419</v>
      </c>
      <c r="CI146" s="135">
        <f t="shared" si="25"/>
        <v>14381826.528975742</v>
      </c>
      <c r="CK146" s="135">
        <f>求节点($E$5:$E$39,F$5:F$39,BE146)*AB146</f>
        <v>175000</v>
      </c>
      <c r="CL146" s="135">
        <f>求节点($E$5:$E$39,G$5:G$39,BF146)*AC146</f>
        <v>1120000</v>
      </c>
      <c r="CM146" s="135">
        <f>求节点($E$5:$E$39,H$5:H$39,BG146)*AD146</f>
        <v>6720000</v>
      </c>
      <c r="CN146" s="135">
        <f>求节点($E$5:$E$39,I$5:I$39,BH146)*AE146</f>
        <v>6988241.7488358468</v>
      </c>
      <c r="CO146" s="135">
        <f t="shared" si="26"/>
        <v>15003241.748835847</v>
      </c>
      <c r="CQ146" s="135">
        <f>求节点($E$5:$E$39,F$5:F$39,BK146)*AG146</f>
        <v>175000</v>
      </c>
      <c r="CR146" s="135">
        <f>求节点($E$5:$E$39,G$5:G$39,BL146)*AH146</f>
        <v>1120000</v>
      </c>
      <c r="CS146" s="135">
        <f>求节点($E$5:$E$39,H$5:H$39,BM146)*AI146</f>
        <v>6720000</v>
      </c>
      <c r="CT146" s="135">
        <f>求节点($E$5:$E$39,I$5:I$39,BN146)*AJ146</f>
        <v>7000000</v>
      </c>
      <c r="CU146" s="135">
        <f t="shared" si="27"/>
        <v>15015000</v>
      </c>
      <c r="CW146" s="135">
        <f>求节点($E$5:$E$39,F$5:F$39,BQ146)*AL146</f>
        <v>175000</v>
      </c>
      <c r="CX146" s="135">
        <f>求节点($E$5:$E$39,G$5:G$39,BR146)*AM146</f>
        <v>1120000</v>
      </c>
      <c r="CY146" s="135">
        <f>求节点($E$5:$E$39,H$5:H$39,BS146)*AN146</f>
        <v>6720000</v>
      </c>
      <c r="CZ146" s="135">
        <f>求节点($E$5:$E$39,I$5:I$39,BT146)*AO146</f>
        <v>7000000</v>
      </c>
      <c r="DA146" s="135">
        <f t="shared" si="28"/>
        <v>15015000</v>
      </c>
      <c r="DC146" s="135">
        <f>求节点($E$5:$E$39,F$5:F$39,BW146)*AQ146</f>
        <v>175000</v>
      </c>
      <c r="DD146" s="135">
        <f>求节点($E$5:$E$39,G$5:G$39,BX146)*AR146</f>
        <v>1120000</v>
      </c>
      <c r="DE146" s="135">
        <f>求节点($E$5:$E$39,H$5:H$39,BY146)*AS146</f>
        <v>6720000</v>
      </c>
      <c r="DF146" s="135">
        <f>求节点($E$5:$E$39,I$5:I$39,BZ146)*AT146</f>
        <v>7000000</v>
      </c>
      <c r="DG146" s="135">
        <f t="shared" si="29"/>
        <v>15015000</v>
      </c>
    </row>
    <row r="147" spans="12:111" s="135" customFormat="1" x14ac:dyDescent="0.15">
      <c r="L147" s="135">
        <v>143</v>
      </c>
      <c r="M147" s="135">
        <f t="shared" si="20"/>
        <v>14401901.847630473</v>
      </c>
      <c r="N147" s="135">
        <f t="shared" si="21"/>
        <v>15015000</v>
      </c>
      <c r="O147" s="135">
        <f t="shared" si="22"/>
        <v>15015000</v>
      </c>
      <c r="P147" s="135">
        <f t="shared" si="23"/>
        <v>15015000</v>
      </c>
      <c r="Q147" s="135">
        <f t="shared" si="24"/>
        <v>15015000</v>
      </c>
      <c r="T147" s="97"/>
      <c r="V147" s="135">
        <v>143</v>
      </c>
      <c r="W147" s="135">
        <f>求节点(基础状态预期!$C$17:$C$55,基础状态预期!E$17:E$55,战法实力!$V147)</f>
        <v>5</v>
      </c>
      <c r="X147" s="135">
        <f>求节点(基础状态预期!$C$17:$C$55,基础状态预期!F$17:F$55,战法实力!$V147)</f>
        <v>16</v>
      </c>
      <c r="Y147" s="135">
        <f>求节点(基础状态预期!$C$17:$C$55,基础状态预期!G$17:G$55,战法实力!$V147)</f>
        <v>24</v>
      </c>
      <c r="Z147" s="135">
        <f>求节点(基础状态预期!$C$17:$C$55,基础状态预期!H$17:H$55,战法实力!$V147)</f>
        <v>8</v>
      </c>
      <c r="AB147" s="135">
        <f>求节点(基础状态预期!$C$62:$C$100,基础状态预期!E$62:E$100,战法实力!$V147)</f>
        <v>5</v>
      </c>
      <c r="AC147" s="135">
        <f>求节点(基础状态预期!$C$62:$C$100,基础状态预期!F$62:F$100,战法实力!$V147)</f>
        <v>16</v>
      </c>
      <c r="AD147" s="135">
        <f>求节点(基础状态预期!$C$62:$C$100,基础状态预期!G$62:G$100,战法实力!$V147)</f>
        <v>24</v>
      </c>
      <c r="AE147" s="135">
        <f>求节点(基础状态预期!$C$62:$C$100,基础状态预期!H$62:H$100,战法实力!$V147)</f>
        <v>8</v>
      </c>
      <c r="AG147" s="135">
        <f>求节点(基础状态预期!$C$107:$C$145,基础状态预期!E$107:E$145,战法实力!$V147)</f>
        <v>5</v>
      </c>
      <c r="AH147" s="135">
        <f>求节点(基础状态预期!$C$107:$C$145,基础状态预期!F$107:F$145,战法实力!$V147)</f>
        <v>16</v>
      </c>
      <c r="AI147" s="135">
        <f>求节点(基础状态预期!$C$107:$C$145,基础状态预期!G$107:G$145,战法实力!$V147)</f>
        <v>24</v>
      </c>
      <c r="AJ147" s="135">
        <f>求节点(基础状态预期!$C$107:$C$145,基础状态预期!H$107:H$145,战法实力!$V147)</f>
        <v>8</v>
      </c>
      <c r="AL147" s="135">
        <f>求节点(基础状态预期!$C$152:$C$190,基础状态预期!E$152:E$190,战法实力!$V147)</f>
        <v>5</v>
      </c>
      <c r="AM147" s="135">
        <f>求节点(基础状态预期!$C$152:$C$190,基础状态预期!F$152:F$190,战法实力!$V147)</f>
        <v>16</v>
      </c>
      <c r="AN147" s="135">
        <f>求节点(基础状态预期!$C$152:$C$190,基础状态预期!G$152:G$190,战法实力!$V147)</f>
        <v>24</v>
      </c>
      <c r="AO147" s="135">
        <f>求节点(基础状态预期!$C$152:$C$190,基础状态预期!H$152:H$190,战法实力!$V147)</f>
        <v>8</v>
      </c>
      <c r="AQ147" s="135">
        <f>求节点(基础状态预期!$C$197:$C$235,基础状态预期!E$197:E$235,战法实力!$V147)</f>
        <v>5</v>
      </c>
      <c r="AR147" s="135">
        <f>求节点(基础状态预期!$C$197:$C$235,基础状态预期!F$197:F$235,战法实力!$V147)</f>
        <v>16</v>
      </c>
      <c r="AS147" s="135">
        <f>求节点(基础状态预期!$C$197:$C$235,基础状态预期!G$197:G$235,战法实力!$V147)</f>
        <v>24</v>
      </c>
      <c r="AT147" s="135">
        <f>求节点(基础状态预期!$C$197:$C$235,基础状态预期!H$197:H$235,战法实力!$V147)</f>
        <v>8</v>
      </c>
      <c r="AV147" s="97"/>
      <c r="AX147" s="135">
        <v>143</v>
      </c>
      <c r="AY147" s="135">
        <f>求节点(基础状态预期!$C$17:$C$55,基础状态预期!M$17:M$55,战法实力!$V147)</f>
        <v>35</v>
      </c>
      <c r="AZ147" s="135">
        <f>求节点(基础状态预期!$C$17:$C$55,基础状态预期!N$17:N$55,战法实力!$V147)</f>
        <v>35</v>
      </c>
      <c r="BA147" s="135">
        <f>求节点(基础状态预期!$C$17:$C$55,基础状态预期!O$17:O$55,战法实力!$V147)</f>
        <v>35</v>
      </c>
      <c r="BB147" s="135">
        <f>求节点(基础状态预期!$C$17:$C$55,基础状态预期!P$17:P$55,战法实力!$V147)</f>
        <v>31.934509238152366</v>
      </c>
      <c r="BD147" s="135">
        <v>143</v>
      </c>
      <c r="BE147" s="135">
        <f>求节点(基础状态预期!$C$62:$C$100,基础状态预期!M$62:M$100,战法实力!$V147)</f>
        <v>35</v>
      </c>
      <c r="BF147" s="135">
        <f>求节点(基础状态预期!$C$62:$C$100,基础状态预期!N$62:N$100,战法实力!$V147)</f>
        <v>35</v>
      </c>
      <c r="BG147" s="135">
        <f>求节点(基础状态预期!$C$62:$C$100,基础状态预期!O$62:O$100,战法实力!$V147)</f>
        <v>35</v>
      </c>
      <c r="BH147" s="135">
        <f>求节点(基础状态预期!$C$62:$C$100,基础状态预期!P$62:P$100,战法实力!$V147)</f>
        <v>35</v>
      </c>
      <c r="BJ147" s="135">
        <v>143</v>
      </c>
      <c r="BK147" s="135">
        <f>求节点(基础状态预期!$C$107:$C$145,基础状态预期!M$107:M$145,战法实力!$V147)</f>
        <v>35</v>
      </c>
      <c r="BL147" s="135">
        <f>求节点(基础状态预期!$C$107:$C$145,基础状态预期!N$107:N$145,战法实力!$V147)</f>
        <v>35</v>
      </c>
      <c r="BM147" s="135">
        <f>求节点(基础状态预期!$C$107:$C$145,基础状态预期!O$107:O$145,战法实力!$V147)</f>
        <v>35</v>
      </c>
      <c r="BN147" s="135">
        <f>求节点(基础状态预期!$C$107:$C$145,基础状态预期!P$107:P$145,战法实力!$V147)</f>
        <v>35</v>
      </c>
      <c r="BP147" s="135">
        <v>143</v>
      </c>
      <c r="BQ147" s="135">
        <f>求节点(基础状态预期!$C$152:$C$190,基础状态预期!M$152:M$190,战法实力!$V147)</f>
        <v>35</v>
      </c>
      <c r="BR147" s="135">
        <f>求节点(基础状态预期!$C$152:$C$190,基础状态预期!N$152:N$190,战法实力!$V147)</f>
        <v>35</v>
      </c>
      <c r="BS147" s="135">
        <f>求节点(基础状态预期!$C$152:$C$190,基础状态预期!O$152:O$190,战法实力!$V147)</f>
        <v>35</v>
      </c>
      <c r="BT147" s="135">
        <f>求节点(基础状态预期!$C$152:$C$190,基础状态预期!P$152:P$190,战法实力!$V147)</f>
        <v>35</v>
      </c>
      <c r="BV147" s="135">
        <v>143</v>
      </c>
      <c r="BW147" s="135">
        <f>求节点(基础状态预期!$C$197:$C$235,基础状态预期!M$197:M$235,战法实力!$V147)</f>
        <v>35</v>
      </c>
      <c r="BX147" s="135">
        <f>求节点(基础状态预期!$C$197:$C$235,基础状态预期!N$197:N$235,战法实力!$V147)</f>
        <v>35</v>
      </c>
      <c r="BY147" s="135">
        <f>求节点(基础状态预期!$C$197:$C$235,基础状态预期!O$197:O$235,战法实力!$V147)</f>
        <v>35</v>
      </c>
      <c r="BZ147" s="135">
        <f>求节点(基础状态预期!$C$197:$C$235,基础状态预期!P$197:P$235,战法实力!$V147)</f>
        <v>35</v>
      </c>
      <c r="CB147" s="97"/>
      <c r="CD147" s="135">
        <v>143</v>
      </c>
      <c r="CE147" s="135">
        <f>求节点($E$5:$E$39,F$5:F$39,AY147)*W147</f>
        <v>175000</v>
      </c>
      <c r="CF147" s="135">
        <f>求节点($E$5:$E$39,G$5:G$39,AZ147)*X147</f>
        <v>1120000</v>
      </c>
      <c r="CG147" s="135">
        <f>求节点($E$5:$E$39,H$5:H$39,BA147)*Y147</f>
        <v>6720000</v>
      </c>
      <c r="CH147" s="135">
        <f>求节点($E$5:$E$39,I$5:I$39,BB147)*Z147</f>
        <v>6386901.8476304729</v>
      </c>
      <c r="CI147" s="135">
        <f t="shared" si="25"/>
        <v>14401901.847630473</v>
      </c>
      <c r="CK147" s="135">
        <f>求节点($E$5:$E$39,F$5:F$39,BE147)*AB147</f>
        <v>175000</v>
      </c>
      <c r="CL147" s="135">
        <f>求节点($E$5:$E$39,G$5:G$39,BF147)*AC147</f>
        <v>1120000</v>
      </c>
      <c r="CM147" s="135">
        <f>求节点($E$5:$E$39,H$5:H$39,BG147)*AD147</f>
        <v>6720000</v>
      </c>
      <c r="CN147" s="135">
        <f>求节点($E$5:$E$39,I$5:I$39,BH147)*AE147</f>
        <v>7000000</v>
      </c>
      <c r="CO147" s="135">
        <f t="shared" si="26"/>
        <v>15015000</v>
      </c>
      <c r="CQ147" s="135">
        <f>求节点($E$5:$E$39,F$5:F$39,BK147)*AG147</f>
        <v>175000</v>
      </c>
      <c r="CR147" s="135">
        <f>求节点($E$5:$E$39,G$5:G$39,BL147)*AH147</f>
        <v>1120000</v>
      </c>
      <c r="CS147" s="135">
        <f>求节点($E$5:$E$39,H$5:H$39,BM147)*AI147</f>
        <v>6720000</v>
      </c>
      <c r="CT147" s="135">
        <f>求节点($E$5:$E$39,I$5:I$39,BN147)*AJ147</f>
        <v>7000000</v>
      </c>
      <c r="CU147" s="135">
        <f t="shared" si="27"/>
        <v>15015000</v>
      </c>
      <c r="CW147" s="135">
        <f>求节点($E$5:$E$39,F$5:F$39,BQ147)*AL147</f>
        <v>175000</v>
      </c>
      <c r="CX147" s="135">
        <f>求节点($E$5:$E$39,G$5:G$39,BR147)*AM147</f>
        <v>1120000</v>
      </c>
      <c r="CY147" s="135">
        <f>求节点($E$5:$E$39,H$5:H$39,BS147)*AN147</f>
        <v>6720000</v>
      </c>
      <c r="CZ147" s="135">
        <f>求节点($E$5:$E$39,I$5:I$39,BT147)*AO147</f>
        <v>7000000</v>
      </c>
      <c r="DA147" s="135">
        <f t="shared" si="28"/>
        <v>15015000</v>
      </c>
      <c r="DC147" s="135">
        <f>求节点($E$5:$E$39,F$5:F$39,BW147)*AQ147</f>
        <v>175000</v>
      </c>
      <c r="DD147" s="135">
        <f>求节点($E$5:$E$39,G$5:G$39,BX147)*AR147</f>
        <v>1120000</v>
      </c>
      <c r="DE147" s="135">
        <f>求节点($E$5:$E$39,H$5:H$39,BY147)*AS147</f>
        <v>6720000</v>
      </c>
      <c r="DF147" s="135">
        <f>求节点($E$5:$E$39,I$5:I$39,BZ147)*AT147</f>
        <v>7000000</v>
      </c>
      <c r="DG147" s="135">
        <f t="shared" si="29"/>
        <v>15015000</v>
      </c>
    </row>
    <row r="148" spans="12:111" s="135" customFormat="1" x14ac:dyDescent="0.15">
      <c r="L148" s="135">
        <v>144</v>
      </c>
      <c r="M148" s="135">
        <f t="shared" si="20"/>
        <v>14421977.166285206</v>
      </c>
      <c r="N148" s="135">
        <f t="shared" si="21"/>
        <v>15015000</v>
      </c>
      <c r="O148" s="135">
        <f t="shared" si="22"/>
        <v>15015000</v>
      </c>
      <c r="P148" s="135">
        <f t="shared" si="23"/>
        <v>15015000</v>
      </c>
      <c r="Q148" s="135">
        <f t="shared" si="24"/>
        <v>15015000</v>
      </c>
      <c r="T148" s="97"/>
      <c r="V148" s="135">
        <v>144</v>
      </c>
      <c r="W148" s="135">
        <f>求节点(基础状态预期!$C$17:$C$55,基础状态预期!E$17:E$55,战法实力!$V148)</f>
        <v>5</v>
      </c>
      <c r="X148" s="135">
        <f>求节点(基础状态预期!$C$17:$C$55,基础状态预期!F$17:F$55,战法实力!$V148)</f>
        <v>16</v>
      </c>
      <c r="Y148" s="135">
        <f>求节点(基础状态预期!$C$17:$C$55,基础状态预期!G$17:G$55,战法实力!$V148)</f>
        <v>24</v>
      </c>
      <c r="Z148" s="135">
        <f>求节点(基础状态预期!$C$17:$C$55,基础状态预期!H$17:H$55,战法实力!$V148)</f>
        <v>8</v>
      </c>
      <c r="AB148" s="135">
        <f>求节点(基础状态预期!$C$62:$C$100,基础状态预期!E$62:E$100,战法实力!$V148)</f>
        <v>5</v>
      </c>
      <c r="AC148" s="135">
        <f>求节点(基础状态预期!$C$62:$C$100,基础状态预期!F$62:F$100,战法实力!$V148)</f>
        <v>16</v>
      </c>
      <c r="AD148" s="135">
        <f>求节点(基础状态预期!$C$62:$C$100,基础状态预期!G$62:G$100,战法实力!$V148)</f>
        <v>24</v>
      </c>
      <c r="AE148" s="135">
        <f>求节点(基础状态预期!$C$62:$C$100,基础状态预期!H$62:H$100,战法实力!$V148)</f>
        <v>8</v>
      </c>
      <c r="AG148" s="135">
        <f>求节点(基础状态预期!$C$107:$C$145,基础状态预期!E$107:E$145,战法实力!$V148)</f>
        <v>5</v>
      </c>
      <c r="AH148" s="135">
        <f>求节点(基础状态预期!$C$107:$C$145,基础状态预期!F$107:F$145,战法实力!$V148)</f>
        <v>16</v>
      </c>
      <c r="AI148" s="135">
        <f>求节点(基础状态预期!$C$107:$C$145,基础状态预期!G$107:G$145,战法实力!$V148)</f>
        <v>24</v>
      </c>
      <c r="AJ148" s="135">
        <f>求节点(基础状态预期!$C$107:$C$145,基础状态预期!H$107:H$145,战法实力!$V148)</f>
        <v>8</v>
      </c>
      <c r="AL148" s="135">
        <f>求节点(基础状态预期!$C$152:$C$190,基础状态预期!E$152:E$190,战法实力!$V148)</f>
        <v>5</v>
      </c>
      <c r="AM148" s="135">
        <f>求节点(基础状态预期!$C$152:$C$190,基础状态预期!F$152:F$190,战法实力!$V148)</f>
        <v>16</v>
      </c>
      <c r="AN148" s="135">
        <f>求节点(基础状态预期!$C$152:$C$190,基础状态预期!G$152:G$190,战法实力!$V148)</f>
        <v>24</v>
      </c>
      <c r="AO148" s="135">
        <f>求节点(基础状态预期!$C$152:$C$190,基础状态预期!H$152:H$190,战法实力!$V148)</f>
        <v>8</v>
      </c>
      <c r="AQ148" s="135">
        <f>求节点(基础状态预期!$C$197:$C$235,基础状态预期!E$197:E$235,战法实力!$V148)</f>
        <v>5</v>
      </c>
      <c r="AR148" s="135">
        <f>求节点(基础状态预期!$C$197:$C$235,基础状态预期!F$197:F$235,战法实力!$V148)</f>
        <v>16</v>
      </c>
      <c r="AS148" s="135">
        <f>求节点(基础状态预期!$C$197:$C$235,基础状态预期!G$197:G$235,战法实力!$V148)</f>
        <v>24</v>
      </c>
      <c r="AT148" s="135">
        <f>求节点(基础状态预期!$C$197:$C$235,基础状态预期!H$197:H$235,战法实力!$V148)</f>
        <v>8</v>
      </c>
      <c r="AV148" s="97"/>
      <c r="AX148" s="135">
        <v>144</v>
      </c>
      <c r="AY148" s="135">
        <f>求节点(基础状态预期!$C$17:$C$55,基础状态预期!M$17:M$55,战法实力!$V148)</f>
        <v>35</v>
      </c>
      <c r="AZ148" s="135">
        <f>求节点(基础状态预期!$C$17:$C$55,基础状态预期!N$17:N$55,战法实力!$V148)</f>
        <v>35</v>
      </c>
      <c r="BA148" s="135">
        <f>求节点(基础状态预期!$C$17:$C$55,基础状态预期!O$17:O$55,战法实力!$V148)</f>
        <v>35</v>
      </c>
      <c r="BB148" s="135">
        <f>求节点(基础状态预期!$C$17:$C$55,基础状态预期!P$17:P$55,战法实力!$V148)</f>
        <v>32.034885831426024</v>
      </c>
      <c r="BD148" s="135">
        <v>144</v>
      </c>
      <c r="BE148" s="135">
        <f>求节点(基础状态预期!$C$62:$C$100,基础状态预期!M$62:M$100,战法实力!$V148)</f>
        <v>35</v>
      </c>
      <c r="BF148" s="135">
        <f>求节点(基础状态预期!$C$62:$C$100,基础状态预期!N$62:N$100,战法实力!$V148)</f>
        <v>35</v>
      </c>
      <c r="BG148" s="135">
        <f>求节点(基础状态预期!$C$62:$C$100,基础状态预期!O$62:O$100,战法实力!$V148)</f>
        <v>35</v>
      </c>
      <c r="BH148" s="135">
        <f>求节点(基础状态预期!$C$62:$C$100,基础状态预期!P$62:P$100,战法实力!$V148)</f>
        <v>35</v>
      </c>
      <c r="BJ148" s="135">
        <v>144</v>
      </c>
      <c r="BK148" s="135">
        <f>求节点(基础状态预期!$C$107:$C$145,基础状态预期!M$107:M$145,战法实力!$V148)</f>
        <v>35</v>
      </c>
      <c r="BL148" s="135">
        <f>求节点(基础状态预期!$C$107:$C$145,基础状态预期!N$107:N$145,战法实力!$V148)</f>
        <v>35</v>
      </c>
      <c r="BM148" s="135">
        <f>求节点(基础状态预期!$C$107:$C$145,基础状态预期!O$107:O$145,战法实力!$V148)</f>
        <v>35</v>
      </c>
      <c r="BN148" s="135">
        <f>求节点(基础状态预期!$C$107:$C$145,基础状态预期!P$107:P$145,战法实力!$V148)</f>
        <v>35</v>
      </c>
      <c r="BP148" s="135">
        <v>144</v>
      </c>
      <c r="BQ148" s="135">
        <f>求节点(基础状态预期!$C$152:$C$190,基础状态预期!M$152:M$190,战法实力!$V148)</f>
        <v>35</v>
      </c>
      <c r="BR148" s="135">
        <f>求节点(基础状态预期!$C$152:$C$190,基础状态预期!N$152:N$190,战法实力!$V148)</f>
        <v>35</v>
      </c>
      <c r="BS148" s="135">
        <f>求节点(基础状态预期!$C$152:$C$190,基础状态预期!O$152:O$190,战法实力!$V148)</f>
        <v>35</v>
      </c>
      <c r="BT148" s="135">
        <f>求节点(基础状态预期!$C$152:$C$190,基础状态预期!P$152:P$190,战法实力!$V148)</f>
        <v>35</v>
      </c>
      <c r="BV148" s="135">
        <v>144</v>
      </c>
      <c r="BW148" s="135">
        <f>求节点(基础状态预期!$C$197:$C$235,基础状态预期!M$197:M$235,战法实力!$V148)</f>
        <v>35</v>
      </c>
      <c r="BX148" s="135">
        <f>求节点(基础状态预期!$C$197:$C$235,基础状态预期!N$197:N$235,战法实力!$V148)</f>
        <v>35</v>
      </c>
      <c r="BY148" s="135">
        <f>求节点(基础状态预期!$C$197:$C$235,基础状态预期!O$197:O$235,战法实力!$V148)</f>
        <v>35</v>
      </c>
      <c r="BZ148" s="135">
        <f>求节点(基础状态预期!$C$197:$C$235,基础状态预期!P$197:P$235,战法实力!$V148)</f>
        <v>35</v>
      </c>
      <c r="CB148" s="97"/>
      <c r="CD148" s="135">
        <v>144</v>
      </c>
      <c r="CE148" s="135">
        <f>求节点($E$5:$E$39,F$5:F$39,AY148)*W148</f>
        <v>175000</v>
      </c>
      <c r="CF148" s="135">
        <f>求节点($E$5:$E$39,G$5:G$39,AZ148)*X148</f>
        <v>1120000</v>
      </c>
      <c r="CG148" s="135">
        <f>求节点($E$5:$E$39,H$5:H$39,BA148)*Y148</f>
        <v>6720000</v>
      </c>
      <c r="CH148" s="135">
        <f>求节点($E$5:$E$39,I$5:I$39,BB148)*Z148</f>
        <v>6406977.1662852047</v>
      </c>
      <c r="CI148" s="135">
        <f t="shared" si="25"/>
        <v>14421977.166285206</v>
      </c>
      <c r="CK148" s="135">
        <f>求节点($E$5:$E$39,F$5:F$39,BE148)*AB148</f>
        <v>175000</v>
      </c>
      <c r="CL148" s="135">
        <f>求节点($E$5:$E$39,G$5:G$39,BF148)*AC148</f>
        <v>1120000</v>
      </c>
      <c r="CM148" s="135">
        <f>求节点($E$5:$E$39,H$5:H$39,BG148)*AD148</f>
        <v>6720000</v>
      </c>
      <c r="CN148" s="135">
        <f>求节点($E$5:$E$39,I$5:I$39,BH148)*AE148</f>
        <v>7000000</v>
      </c>
      <c r="CO148" s="135">
        <f t="shared" si="26"/>
        <v>15015000</v>
      </c>
      <c r="CQ148" s="135">
        <f>求节点($E$5:$E$39,F$5:F$39,BK148)*AG148</f>
        <v>175000</v>
      </c>
      <c r="CR148" s="135">
        <f>求节点($E$5:$E$39,G$5:G$39,BL148)*AH148</f>
        <v>1120000</v>
      </c>
      <c r="CS148" s="135">
        <f>求节点($E$5:$E$39,H$5:H$39,BM148)*AI148</f>
        <v>6720000</v>
      </c>
      <c r="CT148" s="135">
        <f>求节点($E$5:$E$39,I$5:I$39,BN148)*AJ148</f>
        <v>7000000</v>
      </c>
      <c r="CU148" s="135">
        <f t="shared" si="27"/>
        <v>15015000</v>
      </c>
      <c r="CW148" s="135">
        <f>求节点($E$5:$E$39,F$5:F$39,BQ148)*AL148</f>
        <v>175000</v>
      </c>
      <c r="CX148" s="135">
        <f>求节点($E$5:$E$39,G$5:G$39,BR148)*AM148</f>
        <v>1120000</v>
      </c>
      <c r="CY148" s="135">
        <f>求节点($E$5:$E$39,H$5:H$39,BS148)*AN148</f>
        <v>6720000</v>
      </c>
      <c r="CZ148" s="135">
        <f>求节点($E$5:$E$39,I$5:I$39,BT148)*AO148</f>
        <v>7000000</v>
      </c>
      <c r="DA148" s="135">
        <f t="shared" si="28"/>
        <v>15015000</v>
      </c>
      <c r="DC148" s="135">
        <f>求节点($E$5:$E$39,F$5:F$39,BW148)*AQ148</f>
        <v>175000</v>
      </c>
      <c r="DD148" s="135">
        <f>求节点($E$5:$E$39,G$5:G$39,BX148)*AR148</f>
        <v>1120000</v>
      </c>
      <c r="DE148" s="135">
        <f>求节点($E$5:$E$39,H$5:H$39,BY148)*AS148</f>
        <v>6720000</v>
      </c>
      <c r="DF148" s="135">
        <f>求节点($E$5:$E$39,I$5:I$39,BZ148)*AT148</f>
        <v>7000000</v>
      </c>
      <c r="DG148" s="135">
        <f t="shared" si="29"/>
        <v>15015000</v>
      </c>
    </row>
    <row r="149" spans="12:111" s="135" customFormat="1" x14ac:dyDescent="0.15">
      <c r="L149" s="135">
        <v>145</v>
      </c>
      <c r="M149" s="135">
        <f t="shared" si="20"/>
        <v>14442052.484939935</v>
      </c>
      <c r="N149" s="135">
        <f t="shared" si="21"/>
        <v>15015000</v>
      </c>
      <c r="O149" s="135">
        <f t="shared" si="22"/>
        <v>15015000</v>
      </c>
      <c r="P149" s="135">
        <f t="shared" si="23"/>
        <v>15015000</v>
      </c>
      <c r="Q149" s="135">
        <f t="shared" si="24"/>
        <v>15015000</v>
      </c>
      <c r="T149" s="97"/>
      <c r="V149" s="135">
        <v>145</v>
      </c>
      <c r="W149" s="135">
        <f>求节点(基础状态预期!$C$17:$C$55,基础状态预期!E$17:E$55,战法实力!$V149)</f>
        <v>5</v>
      </c>
      <c r="X149" s="135">
        <f>求节点(基础状态预期!$C$17:$C$55,基础状态预期!F$17:F$55,战法实力!$V149)</f>
        <v>16</v>
      </c>
      <c r="Y149" s="135">
        <f>求节点(基础状态预期!$C$17:$C$55,基础状态预期!G$17:G$55,战法实力!$V149)</f>
        <v>24</v>
      </c>
      <c r="Z149" s="135">
        <f>求节点(基础状态预期!$C$17:$C$55,基础状态预期!H$17:H$55,战法实力!$V149)</f>
        <v>8</v>
      </c>
      <c r="AB149" s="135">
        <f>求节点(基础状态预期!$C$62:$C$100,基础状态预期!E$62:E$100,战法实力!$V149)</f>
        <v>5</v>
      </c>
      <c r="AC149" s="135">
        <f>求节点(基础状态预期!$C$62:$C$100,基础状态预期!F$62:F$100,战法实力!$V149)</f>
        <v>16</v>
      </c>
      <c r="AD149" s="135">
        <f>求节点(基础状态预期!$C$62:$C$100,基础状态预期!G$62:G$100,战法实力!$V149)</f>
        <v>24</v>
      </c>
      <c r="AE149" s="135">
        <f>求节点(基础状态预期!$C$62:$C$100,基础状态预期!H$62:H$100,战法实力!$V149)</f>
        <v>8</v>
      </c>
      <c r="AG149" s="135">
        <f>求节点(基础状态预期!$C$107:$C$145,基础状态预期!E$107:E$145,战法实力!$V149)</f>
        <v>5</v>
      </c>
      <c r="AH149" s="135">
        <f>求节点(基础状态预期!$C$107:$C$145,基础状态预期!F$107:F$145,战法实力!$V149)</f>
        <v>16</v>
      </c>
      <c r="AI149" s="135">
        <f>求节点(基础状态预期!$C$107:$C$145,基础状态预期!G$107:G$145,战法实力!$V149)</f>
        <v>24</v>
      </c>
      <c r="AJ149" s="135">
        <f>求节点(基础状态预期!$C$107:$C$145,基础状态预期!H$107:H$145,战法实力!$V149)</f>
        <v>8</v>
      </c>
      <c r="AL149" s="135">
        <f>求节点(基础状态预期!$C$152:$C$190,基础状态预期!E$152:E$190,战法实力!$V149)</f>
        <v>5</v>
      </c>
      <c r="AM149" s="135">
        <f>求节点(基础状态预期!$C$152:$C$190,基础状态预期!F$152:F$190,战法实力!$V149)</f>
        <v>16</v>
      </c>
      <c r="AN149" s="135">
        <f>求节点(基础状态预期!$C$152:$C$190,基础状态预期!G$152:G$190,战法实力!$V149)</f>
        <v>24</v>
      </c>
      <c r="AO149" s="135">
        <f>求节点(基础状态预期!$C$152:$C$190,基础状态预期!H$152:H$190,战法实力!$V149)</f>
        <v>8</v>
      </c>
      <c r="AQ149" s="135">
        <f>求节点(基础状态预期!$C$197:$C$235,基础状态预期!E$197:E$235,战法实力!$V149)</f>
        <v>5</v>
      </c>
      <c r="AR149" s="135">
        <f>求节点(基础状态预期!$C$197:$C$235,基础状态预期!F$197:F$235,战法实力!$V149)</f>
        <v>16</v>
      </c>
      <c r="AS149" s="135">
        <f>求节点(基础状态预期!$C$197:$C$235,基础状态预期!G$197:G$235,战法实力!$V149)</f>
        <v>24</v>
      </c>
      <c r="AT149" s="135">
        <f>求节点(基础状态预期!$C$197:$C$235,基础状态预期!H$197:H$235,战法实力!$V149)</f>
        <v>8</v>
      </c>
      <c r="AV149" s="97"/>
      <c r="AX149" s="135">
        <v>145</v>
      </c>
      <c r="AY149" s="135">
        <f>求节点(基础状态预期!$C$17:$C$55,基础状态预期!M$17:M$55,战法实力!$V149)</f>
        <v>35</v>
      </c>
      <c r="AZ149" s="135">
        <f>求节点(基础状态预期!$C$17:$C$55,基础状态预期!N$17:N$55,战法实力!$V149)</f>
        <v>35</v>
      </c>
      <c r="BA149" s="135">
        <f>求节点(基础状态预期!$C$17:$C$55,基础状态预期!O$17:O$55,战法实力!$V149)</f>
        <v>35</v>
      </c>
      <c r="BB149" s="135">
        <f>求节点(基础状态预期!$C$17:$C$55,基础状态预期!P$17:P$55,战法实力!$V149)</f>
        <v>32.135262424699675</v>
      </c>
      <c r="BD149" s="135">
        <v>145</v>
      </c>
      <c r="BE149" s="135">
        <f>求节点(基础状态预期!$C$62:$C$100,基础状态预期!M$62:M$100,战法实力!$V149)</f>
        <v>35</v>
      </c>
      <c r="BF149" s="135">
        <f>求节点(基础状态预期!$C$62:$C$100,基础状态预期!N$62:N$100,战法实力!$V149)</f>
        <v>35</v>
      </c>
      <c r="BG149" s="135">
        <f>求节点(基础状态预期!$C$62:$C$100,基础状态预期!O$62:O$100,战法实力!$V149)</f>
        <v>35</v>
      </c>
      <c r="BH149" s="135">
        <f>求节点(基础状态预期!$C$62:$C$100,基础状态预期!P$62:P$100,战法实力!$V149)</f>
        <v>35</v>
      </c>
      <c r="BJ149" s="135">
        <v>145</v>
      </c>
      <c r="BK149" s="135">
        <f>求节点(基础状态预期!$C$107:$C$145,基础状态预期!M$107:M$145,战法实力!$V149)</f>
        <v>35</v>
      </c>
      <c r="BL149" s="135">
        <f>求节点(基础状态预期!$C$107:$C$145,基础状态预期!N$107:N$145,战法实力!$V149)</f>
        <v>35</v>
      </c>
      <c r="BM149" s="135">
        <f>求节点(基础状态预期!$C$107:$C$145,基础状态预期!O$107:O$145,战法实力!$V149)</f>
        <v>35</v>
      </c>
      <c r="BN149" s="135">
        <f>求节点(基础状态预期!$C$107:$C$145,基础状态预期!P$107:P$145,战法实力!$V149)</f>
        <v>35</v>
      </c>
      <c r="BP149" s="135">
        <v>145</v>
      </c>
      <c r="BQ149" s="135">
        <f>求节点(基础状态预期!$C$152:$C$190,基础状态预期!M$152:M$190,战法实力!$V149)</f>
        <v>35</v>
      </c>
      <c r="BR149" s="135">
        <f>求节点(基础状态预期!$C$152:$C$190,基础状态预期!N$152:N$190,战法实力!$V149)</f>
        <v>35</v>
      </c>
      <c r="BS149" s="135">
        <f>求节点(基础状态预期!$C$152:$C$190,基础状态预期!O$152:O$190,战法实力!$V149)</f>
        <v>35</v>
      </c>
      <c r="BT149" s="135">
        <f>求节点(基础状态预期!$C$152:$C$190,基础状态预期!P$152:P$190,战法实力!$V149)</f>
        <v>35</v>
      </c>
      <c r="BV149" s="135">
        <v>145</v>
      </c>
      <c r="BW149" s="135">
        <f>求节点(基础状态预期!$C$197:$C$235,基础状态预期!M$197:M$235,战法实力!$V149)</f>
        <v>35</v>
      </c>
      <c r="BX149" s="135">
        <f>求节点(基础状态预期!$C$197:$C$235,基础状态预期!N$197:N$235,战法实力!$V149)</f>
        <v>35</v>
      </c>
      <c r="BY149" s="135">
        <f>求节点(基础状态预期!$C$197:$C$235,基础状态预期!O$197:O$235,战法实力!$V149)</f>
        <v>35</v>
      </c>
      <c r="BZ149" s="135">
        <f>求节点(基础状态预期!$C$197:$C$235,基础状态预期!P$197:P$235,战法实力!$V149)</f>
        <v>35</v>
      </c>
      <c r="CB149" s="97"/>
      <c r="CD149" s="135">
        <v>145</v>
      </c>
      <c r="CE149" s="135">
        <f>求节点($E$5:$E$39,F$5:F$39,AY149)*W149</f>
        <v>175000</v>
      </c>
      <c r="CF149" s="135">
        <f>求节点($E$5:$E$39,G$5:G$39,AZ149)*X149</f>
        <v>1120000</v>
      </c>
      <c r="CG149" s="135">
        <f>求节点($E$5:$E$39,H$5:H$39,BA149)*Y149</f>
        <v>6720000</v>
      </c>
      <c r="CH149" s="135">
        <f>求节点($E$5:$E$39,I$5:I$39,BB149)*Z149</f>
        <v>6427052.4849399347</v>
      </c>
      <c r="CI149" s="135">
        <f t="shared" si="25"/>
        <v>14442052.484939935</v>
      </c>
      <c r="CK149" s="135">
        <f>求节点($E$5:$E$39,F$5:F$39,BE149)*AB149</f>
        <v>175000</v>
      </c>
      <c r="CL149" s="135">
        <f>求节点($E$5:$E$39,G$5:G$39,BF149)*AC149</f>
        <v>1120000</v>
      </c>
      <c r="CM149" s="135">
        <f>求节点($E$5:$E$39,H$5:H$39,BG149)*AD149</f>
        <v>6720000</v>
      </c>
      <c r="CN149" s="135">
        <f>求节点($E$5:$E$39,I$5:I$39,BH149)*AE149</f>
        <v>7000000</v>
      </c>
      <c r="CO149" s="135">
        <f t="shared" si="26"/>
        <v>15015000</v>
      </c>
      <c r="CQ149" s="135">
        <f>求节点($E$5:$E$39,F$5:F$39,BK149)*AG149</f>
        <v>175000</v>
      </c>
      <c r="CR149" s="135">
        <f>求节点($E$5:$E$39,G$5:G$39,BL149)*AH149</f>
        <v>1120000</v>
      </c>
      <c r="CS149" s="135">
        <f>求节点($E$5:$E$39,H$5:H$39,BM149)*AI149</f>
        <v>6720000</v>
      </c>
      <c r="CT149" s="135">
        <f>求节点($E$5:$E$39,I$5:I$39,BN149)*AJ149</f>
        <v>7000000</v>
      </c>
      <c r="CU149" s="135">
        <f t="shared" si="27"/>
        <v>15015000</v>
      </c>
      <c r="CW149" s="135">
        <f>求节点($E$5:$E$39,F$5:F$39,BQ149)*AL149</f>
        <v>175000</v>
      </c>
      <c r="CX149" s="135">
        <f>求节点($E$5:$E$39,G$5:G$39,BR149)*AM149</f>
        <v>1120000</v>
      </c>
      <c r="CY149" s="135">
        <f>求节点($E$5:$E$39,H$5:H$39,BS149)*AN149</f>
        <v>6720000</v>
      </c>
      <c r="CZ149" s="135">
        <f>求节点($E$5:$E$39,I$5:I$39,BT149)*AO149</f>
        <v>7000000</v>
      </c>
      <c r="DA149" s="135">
        <f t="shared" si="28"/>
        <v>15015000</v>
      </c>
      <c r="DC149" s="135">
        <f>求节点($E$5:$E$39,F$5:F$39,BW149)*AQ149</f>
        <v>175000</v>
      </c>
      <c r="DD149" s="135">
        <f>求节点($E$5:$E$39,G$5:G$39,BX149)*AR149</f>
        <v>1120000</v>
      </c>
      <c r="DE149" s="135">
        <f>求节点($E$5:$E$39,H$5:H$39,BY149)*AS149</f>
        <v>6720000</v>
      </c>
      <c r="DF149" s="135">
        <f>求节点($E$5:$E$39,I$5:I$39,BZ149)*AT149</f>
        <v>7000000</v>
      </c>
      <c r="DG149" s="135">
        <f t="shared" si="29"/>
        <v>15015000</v>
      </c>
    </row>
    <row r="150" spans="12:111" s="135" customFormat="1" x14ac:dyDescent="0.15">
      <c r="L150" s="135">
        <v>146</v>
      </c>
      <c r="M150" s="135">
        <f t="shared" si="20"/>
        <v>14462127.803594667</v>
      </c>
      <c r="N150" s="135">
        <f t="shared" si="21"/>
        <v>15015000</v>
      </c>
      <c r="O150" s="135">
        <f t="shared" si="22"/>
        <v>15015000</v>
      </c>
      <c r="P150" s="135">
        <f t="shared" si="23"/>
        <v>15015000</v>
      </c>
      <c r="Q150" s="135">
        <f t="shared" si="24"/>
        <v>15015000</v>
      </c>
      <c r="T150" s="97"/>
      <c r="V150" s="135">
        <v>146</v>
      </c>
      <c r="W150" s="135">
        <f>求节点(基础状态预期!$C$17:$C$55,基础状态预期!E$17:E$55,战法实力!$V150)</f>
        <v>5</v>
      </c>
      <c r="X150" s="135">
        <f>求节点(基础状态预期!$C$17:$C$55,基础状态预期!F$17:F$55,战法实力!$V150)</f>
        <v>16</v>
      </c>
      <c r="Y150" s="135">
        <f>求节点(基础状态预期!$C$17:$C$55,基础状态预期!G$17:G$55,战法实力!$V150)</f>
        <v>24</v>
      </c>
      <c r="Z150" s="135">
        <f>求节点(基础状态预期!$C$17:$C$55,基础状态预期!H$17:H$55,战法实力!$V150)</f>
        <v>8</v>
      </c>
      <c r="AB150" s="135">
        <f>求节点(基础状态预期!$C$62:$C$100,基础状态预期!E$62:E$100,战法实力!$V150)</f>
        <v>5</v>
      </c>
      <c r="AC150" s="135">
        <f>求节点(基础状态预期!$C$62:$C$100,基础状态预期!F$62:F$100,战法实力!$V150)</f>
        <v>16</v>
      </c>
      <c r="AD150" s="135">
        <f>求节点(基础状态预期!$C$62:$C$100,基础状态预期!G$62:G$100,战法实力!$V150)</f>
        <v>24</v>
      </c>
      <c r="AE150" s="135">
        <f>求节点(基础状态预期!$C$62:$C$100,基础状态预期!H$62:H$100,战法实力!$V150)</f>
        <v>8</v>
      </c>
      <c r="AG150" s="135">
        <f>求节点(基础状态预期!$C$107:$C$145,基础状态预期!E$107:E$145,战法实力!$V150)</f>
        <v>5</v>
      </c>
      <c r="AH150" s="135">
        <f>求节点(基础状态预期!$C$107:$C$145,基础状态预期!F$107:F$145,战法实力!$V150)</f>
        <v>16</v>
      </c>
      <c r="AI150" s="135">
        <f>求节点(基础状态预期!$C$107:$C$145,基础状态预期!G$107:G$145,战法实力!$V150)</f>
        <v>24</v>
      </c>
      <c r="AJ150" s="135">
        <f>求节点(基础状态预期!$C$107:$C$145,基础状态预期!H$107:H$145,战法实力!$V150)</f>
        <v>8</v>
      </c>
      <c r="AL150" s="135">
        <f>求节点(基础状态预期!$C$152:$C$190,基础状态预期!E$152:E$190,战法实力!$V150)</f>
        <v>5</v>
      </c>
      <c r="AM150" s="135">
        <f>求节点(基础状态预期!$C$152:$C$190,基础状态预期!F$152:F$190,战法实力!$V150)</f>
        <v>16</v>
      </c>
      <c r="AN150" s="135">
        <f>求节点(基础状态预期!$C$152:$C$190,基础状态预期!G$152:G$190,战法实力!$V150)</f>
        <v>24</v>
      </c>
      <c r="AO150" s="135">
        <f>求节点(基础状态预期!$C$152:$C$190,基础状态预期!H$152:H$190,战法实力!$V150)</f>
        <v>8</v>
      </c>
      <c r="AQ150" s="135">
        <f>求节点(基础状态预期!$C$197:$C$235,基础状态预期!E$197:E$235,战法实力!$V150)</f>
        <v>5</v>
      </c>
      <c r="AR150" s="135">
        <f>求节点(基础状态预期!$C$197:$C$235,基础状态预期!F$197:F$235,战法实力!$V150)</f>
        <v>16</v>
      </c>
      <c r="AS150" s="135">
        <f>求节点(基础状态预期!$C$197:$C$235,基础状态预期!G$197:G$235,战法实力!$V150)</f>
        <v>24</v>
      </c>
      <c r="AT150" s="135">
        <f>求节点(基础状态预期!$C$197:$C$235,基础状态预期!H$197:H$235,战法实力!$V150)</f>
        <v>8</v>
      </c>
      <c r="AV150" s="97"/>
      <c r="AX150" s="135">
        <v>146</v>
      </c>
      <c r="AY150" s="135">
        <f>求节点(基础状态预期!$C$17:$C$55,基础状态预期!M$17:M$55,战法实力!$V150)</f>
        <v>35</v>
      </c>
      <c r="AZ150" s="135">
        <f>求节点(基础状态预期!$C$17:$C$55,基础状态预期!N$17:N$55,战法实力!$V150)</f>
        <v>35</v>
      </c>
      <c r="BA150" s="135">
        <f>求节点(基础状态预期!$C$17:$C$55,基础状态预期!O$17:O$55,战法实力!$V150)</f>
        <v>35</v>
      </c>
      <c r="BB150" s="135">
        <f>求节点(基础状态预期!$C$17:$C$55,基础状态预期!P$17:P$55,战法实力!$V150)</f>
        <v>32.235639017973334</v>
      </c>
      <c r="BD150" s="135">
        <v>146</v>
      </c>
      <c r="BE150" s="135">
        <f>求节点(基础状态预期!$C$62:$C$100,基础状态预期!M$62:M$100,战法实力!$V150)</f>
        <v>35</v>
      </c>
      <c r="BF150" s="135">
        <f>求节点(基础状态预期!$C$62:$C$100,基础状态预期!N$62:N$100,战法实力!$V150)</f>
        <v>35</v>
      </c>
      <c r="BG150" s="135">
        <f>求节点(基础状态预期!$C$62:$C$100,基础状态预期!O$62:O$100,战法实力!$V150)</f>
        <v>35</v>
      </c>
      <c r="BH150" s="135">
        <f>求节点(基础状态预期!$C$62:$C$100,基础状态预期!P$62:P$100,战法实力!$V150)</f>
        <v>35</v>
      </c>
      <c r="BJ150" s="135">
        <v>146</v>
      </c>
      <c r="BK150" s="135">
        <f>求节点(基础状态预期!$C$107:$C$145,基础状态预期!M$107:M$145,战法实力!$V150)</f>
        <v>35</v>
      </c>
      <c r="BL150" s="135">
        <f>求节点(基础状态预期!$C$107:$C$145,基础状态预期!N$107:N$145,战法实力!$V150)</f>
        <v>35</v>
      </c>
      <c r="BM150" s="135">
        <f>求节点(基础状态预期!$C$107:$C$145,基础状态预期!O$107:O$145,战法实力!$V150)</f>
        <v>35</v>
      </c>
      <c r="BN150" s="135">
        <f>求节点(基础状态预期!$C$107:$C$145,基础状态预期!P$107:P$145,战法实力!$V150)</f>
        <v>35</v>
      </c>
      <c r="BP150" s="135">
        <v>146</v>
      </c>
      <c r="BQ150" s="135">
        <f>求节点(基础状态预期!$C$152:$C$190,基础状态预期!M$152:M$190,战法实力!$V150)</f>
        <v>35</v>
      </c>
      <c r="BR150" s="135">
        <f>求节点(基础状态预期!$C$152:$C$190,基础状态预期!N$152:N$190,战法实力!$V150)</f>
        <v>35</v>
      </c>
      <c r="BS150" s="135">
        <f>求节点(基础状态预期!$C$152:$C$190,基础状态预期!O$152:O$190,战法实力!$V150)</f>
        <v>35</v>
      </c>
      <c r="BT150" s="135">
        <f>求节点(基础状态预期!$C$152:$C$190,基础状态预期!P$152:P$190,战法实力!$V150)</f>
        <v>35</v>
      </c>
      <c r="BV150" s="135">
        <v>146</v>
      </c>
      <c r="BW150" s="135">
        <f>求节点(基础状态预期!$C$197:$C$235,基础状态预期!M$197:M$235,战法实力!$V150)</f>
        <v>35</v>
      </c>
      <c r="BX150" s="135">
        <f>求节点(基础状态预期!$C$197:$C$235,基础状态预期!N$197:N$235,战法实力!$V150)</f>
        <v>35</v>
      </c>
      <c r="BY150" s="135">
        <f>求节点(基础状态预期!$C$197:$C$235,基础状态预期!O$197:O$235,战法实力!$V150)</f>
        <v>35</v>
      </c>
      <c r="BZ150" s="135">
        <f>求节点(基础状态预期!$C$197:$C$235,基础状态预期!P$197:P$235,战法实力!$V150)</f>
        <v>35</v>
      </c>
      <c r="CB150" s="97"/>
      <c r="CD150" s="135">
        <v>146</v>
      </c>
      <c r="CE150" s="135">
        <f>求节点($E$5:$E$39,F$5:F$39,AY150)*W150</f>
        <v>175000</v>
      </c>
      <c r="CF150" s="135">
        <f>求节点($E$5:$E$39,G$5:G$39,AZ150)*X150</f>
        <v>1120000</v>
      </c>
      <c r="CG150" s="135">
        <f>求节点($E$5:$E$39,H$5:H$39,BA150)*Y150</f>
        <v>6720000</v>
      </c>
      <c r="CH150" s="135">
        <f>求节点($E$5:$E$39,I$5:I$39,BB150)*Z150</f>
        <v>6447127.8035946665</v>
      </c>
      <c r="CI150" s="135">
        <f t="shared" si="25"/>
        <v>14462127.803594667</v>
      </c>
      <c r="CK150" s="135">
        <f>求节点($E$5:$E$39,F$5:F$39,BE150)*AB150</f>
        <v>175000</v>
      </c>
      <c r="CL150" s="135">
        <f>求节点($E$5:$E$39,G$5:G$39,BF150)*AC150</f>
        <v>1120000</v>
      </c>
      <c r="CM150" s="135">
        <f>求节点($E$5:$E$39,H$5:H$39,BG150)*AD150</f>
        <v>6720000</v>
      </c>
      <c r="CN150" s="135">
        <f>求节点($E$5:$E$39,I$5:I$39,BH150)*AE150</f>
        <v>7000000</v>
      </c>
      <c r="CO150" s="135">
        <f t="shared" si="26"/>
        <v>15015000</v>
      </c>
      <c r="CQ150" s="135">
        <f>求节点($E$5:$E$39,F$5:F$39,BK150)*AG150</f>
        <v>175000</v>
      </c>
      <c r="CR150" s="135">
        <f>求节点($E$5:$E$39,G$5:G$39,BL150)*AH150</f>
        <v>1120000</v>
      </c>
      <c r="CS150" s="135">
        <f>求节点($E$5:$E$39,H$5:H$39,BM150)*AI150</f>
        <v>6720000</v>
      </c>
      <c r="CT150" s="135">
        <f>求节点($E$5:$E$39,I$5:I$39,BN150)*AJ150</f>
        <v>7000000</v>
      </c>
      <c r="CU150" s="135">
        <f t="shared" si="27"/>
        <v>15015000</v>
      </c>
      <c r="CW150" s="135">
        <f>求节点($E$5:$E$39,F$5:F$39,BQ150)*AL150</f>
        <v>175000</v>
      </c>
      <c r="CX150" s="135">
        <f>求节点($E$5:$E$39,G$5:G$39,BR150)*AM150</f>
        <v>1120000</v>
      </c>
      <c r="CY150" s="135">
        <f>求节点($E$5:$E$39,H$5:H$39,BS150)*AN150</f>
        <v>6720000</v>
      </c>
      <c r="CZ150" s="135">
        <f>求节点($E$5:$E$39,I$5:I$39,BT150)*AO150</f>
        <v>7000000</v>
      </c>
      <c r="DA150" s="135">
        <f t="shared" si="28"/>
        <v>15015000</v>
      </c>
      <c r="DC150" s="135">
        <f>求节点($E$5:$E$39,F$5:F$39,BW150)*AQ150</f>
        <v>175000</v>
      </c>
      <c r="DD150" s="135">
        <f>求节点($E$5:$E$39,G$5:G$39,BX150)*AR150</f>
        <v>1120000</v>
      </c>
      <c r="DE150" s="135">
        <f>求节点($E$5:$E$39,H$5:H$39,BY150)*AS150</f>
        <v>6720000</v>
      </c>
      <c r="DF150" s="135">
        <f>求节点($E$5:$E$39,I$5:I$39,BZ150)*AT150</f>
        <v>7000000</v>
      </c>
      <c r="DG150" s="135">
        <f t="shared" si="29"/>
        <v>15015000</v>
      </c>
    </row>
    <row r="151" spans="12:111" s="135" customFormat="1" x14ac:dyDescent="0.15">
      <c r="L151" s="135">
        <v>147</v>
      </c>
      <c r="M151" s="135">
        <f t="shared" si="20"/>
        <v>14482203.122249398</v>
      </c>
      <c r="N151" s="135">
        <f t="shared" si="21"/>
        <v>15015000</v>
      </c>
      <c r="O151" s="135">
        <f t="shared" si="22"/>
        <v>15015000</v>
      </c>
      <c r="P151" s="135">
        <f t="shared" si="23"/>
        <v>15015000</v>
      </c>
      <c r="Q151" s="135">
        <f t="shared" si="24"/>
        <v>15015000</v>
      </c>
      <c r="T151" s="97"/>
      <c r="V151" s="135">
        <v>147</v>
      </c>
      <c r="W151" s="135">
        <f>求节点(基础状态预期!$C$17:$C$55,基础状态预期!E$17:E$55,战法实力!$V151)</f>
        <v>5</v>
      </c>
      <c r="X151" s="135">
        <f>求节点(基础状态预期!$C$17:$C$55,基础状态预期!F$17:F$55,战法实力!$V151)</f>
        <v>16</v>
      </c>
      <c r="Y151" s="135">
        <f>求节点(基础状态预期!$C$17:$C$55,基础状态预期!G$17:G$55,战法实力!$V151)</f>
        <v>24</v>
      </c>
      <c r="Z151" s="135">
        <f>求节点(基础状态预期!$C$17:$C$55,基础状态预期!H$17:H$55,战法实力!$V151)</f>
        <v>8</v>
      </c>
      <c r="AB151" s="135">
        <f>求节点(基础状态预期!$C$62:$C$100,基础状态预期!E$62:E$100,战法实力!$V151)</f>
        <v>5</v>
      </c>
      <c r="AC151" s="135">
        <f>求节点(基础状态预期!$C$62:$C$100,基础状态预期!F$62:F$100,战法实力!$V151)</f>
        <v>16</v>
      </c>
      <c r="AD151" s="135">
        <f>求节点(基础状态预期!$C$62:$C$100,基础状态预期!G$62:G$100,战法实力!$V151)</f>
        <v>24</v>
      </c>
      <c r="AE151" s="135">
        <f>求节点(基础状态预期!$C$62:$C$100,基础状态预期!H$62:H$100,战法实力!$V151)</f>
        <v>8</v>
      </c>
      <c r="AG151" s="135">
        <f>求节点(基础状态预期!$C$107:$C$145,基础状态预期!E$107:E$145,战法实力!$V151)</f>
        <v>5</v>
      </c>
      <c r="AH151" s="135">
        <f>求节点(基础状态预期!$C$107:$C$145,基础状态预期!F$107:F$145,战法实力!$V151)</f>
        <v>16</v>
      </c>
      <c r="AI151" s="135">
        <f>求节点(基础状态预期!$C$107:$C$145,基础状态预期!G$107:G$145,战法实力!$V151)</f>
        <v>24</v>
      </c>
      <c r="AJ151" s="135">
        <f>求节点(基础状态预期!$C$107:$C$145,基础状态预期!H$107:H$145,战法实力!$V151)</f>
        <v>8</v>
      </c>
      <c r="AL151" s="135">
        <f>求节点(基础状态预期!$C$152:$C$190,基础状态预期!E$152:E$190,战法实力!$V151)</f>
        <v>5</v>
      </c>
      <c r="AM151" s="135">
        <f>求节点(基础状态预期!$C$152:$C$190,基础状态预期!F$152:F$190,战法实力!$V151)</f>
        <v>16</v>
      </c>
      <c r="AN151" s="135">
        <f>求节点(基础状态预期!$C$152:$C$190,基础状态预期!G$152:G$190,战法实力!$V151)</f>
        <v>24</v>
      </c>
      <c r="AO151" s="135">
        <f>求节点(基础状态预期!$C$152:$C$190,基础状态预期!H$152:H$190,战法实力!$V151)</f>
        <v>8</v>
      </c>
      <c r="AQ151" s="135">
        <f>求节点(基础状态预期!$C$197:$C$235,基础状态预期!E$197:E$235,战法实力!$V151)</f>
        <v>5</v>
      </c>
      <c r="AR151" s="135">
        <f>求节点(基础状态预期!$C$197:$C$235,基础状态预期!F$197:F$235,战法实力!$V151)</f>
        <v>16</v>
      </c>
      <c r="AS151" s="135">
        <f>求节点(基础状态预期!$C$197:$C$235,基础状态预期!G$197:G$235,战法实力!$V151)</f>
        <v>24</v>
      </c>
      <c r="AT151" s="135">
        <f>求节点(基础状态预期!$C$197:$C$235,基础状态预期!H$197:H$235,战法实力!$V151)</f>
        <v>8</v>
      </c>
      <c r="AV151" s="97"/>
      <c r="AX151" s="135">
        <v>147</v>
      </c>
      <c r="AY151" s="135">
        <f>求节点(基础状态预期!$C$17:$C$55,基础状态预期!M$17:M$55,战法实力!$V151)</f>
        <v>35</v>
      </c>
      <c r="AZ151" s="135">
        <f>求节点(基础状态预期!$C$17:$C$55,基础状态预期!N$17:N$55,战法实力!$V151)</f>
        <v>35</v>
      </c>
      <c r="BA151" s="135">
        <f>求节点(基础状态预期!$C$17:$C$55,基础状态预期!O$17:O$55,战法实力!$V151)</f>
        <v>35</v>
      </c>
      <c r="BB151" s="135">
        <f>求节点(基础状态预期!$C$17:$C$55,基础状态预期!P$17:P$55,战法实力!$V151)</f>
        <v>32.336015611246992</v>
      </c>
      <c r="BD151" s="135">
        <v>147</v>
      </c>
      <c r="BE151" s="135">
        <f>求节点(基础状态预期!$C$62:$C$100,基础状态预期!M$62:M$100,战法实力!$V151)</f>
        <v>35</v>
      </c>
      <c r="BF151" s="135">
        <f>求节点(基础状态预期!$C$62:$C$100,基础状态预期!N$62:N$100,战法实力!$V151)</f>
        <v>35</v>
      </c>
      <c r="BG151" s="135">
        <f>求节点(基础状态预期!$C$62:$C$100,基础状态预期!O$62:O$100,战法实力!$V151)</f>
        <v>35</v>
      </c>
      <c r="BH151" s="135">
        <f>求节点(基础状态预期!$C$62:$C$100,基础状态预期!P$62:P$100,战法实力!$V151)</f>
        <v>35</v>
      </c>
      <c r="BJ151" s="135">
        <v>147</v>
      </c>
      <c r="BK151" s="135">
        <f>求节点(基础状态预期!$C$107:$C$145,基础状态预期!M$107:M$145,战法实力!$V151)</f>
        <v>35</v>
      </c>
      <c r="BL151" s="135">
        <f>求节点(基础状态预期!$C$107:$C$145,基础状态预期!N$107:N$145,战法实力!$V151)</f>
        <v>35</v>
      </c>
      <c r="BM151" s="135">
        <f>求节点(基础状态预期!$C$107:$C$145,基础状态预期!O$107:O$145,战法实力!$V151)</f>
        <v>35</v>
      </c>
      <c r="BN151" s="135">
        <f>求节点(基础状态预期!$C$107:$C$145,基础状态预期!P$107:P$145,战法实力!$V151)</f>
        <v>35</v>
      </c>
      <c r="BP151" s="135">
        <v>147</v>
      </c>
      <c r="BQ151" s="135">
        <f>求节点(基础状态预期!$C$152:$C$190,基础状态预期!M$152:M$190,战法实力!$V151)</f>
        <v>35</v>
      </c>
      <c r="BR151" s="135">
        <f>求节点(基础状态预期!$C$152:$C$190,基础状态预期!N$152:N$190,战法实力!$V151)</f>
        <v>35</v>
      </c>
      <c r="BS151" s="135">
        <f>求节点(基础状态预期!$C$152:$C$190,基础状态预期!O$152:O$190,战法实力!$V151)</f>
        <v>35</v>
      </c>
      <c r="BT151" s="135">
        <f>求节点(基础状态预期!$C$152:$C$190,基础状态预期!P$152:P$190,战法实力!$V151)</f>
        <v>35</v>
      </c>
      <c r="BV151" s="135">
        <v>147</v>
      </c>
      <c r="BW151" s="135">
        <f>求节点(基础状态预期!$C$197:$C$235,基础状态预期!M$197:M$235,战法实力!$V151)</f>
        <v>35</v>
      </c>
      <c r="BX151" s="135">
        <f>求节点(基础状态预期!$C$197:$C$235,基础状态预期!N$197:N$235,战法实力!$V151)</f>
        <v>35</v>
      </c>
      <c r="BY151" s="135">
        <f>求节点(基础状态预期!$C$197:$C$235,基础状态预期!O$197:O$235,战法实力!$V151)</f>
        <v>35</v>
      </c>
      <c r="BZ151" s="135">
        <f>求节点(基础状态预期!$C$197:$C$235,基础状态预期!P$197:P$235,战法实力!$V151)</f>
        <v>35</v>
      </c>
      <c r="CB151" s="97"/>
      <c r="CD151" s="135">
        <v>147</v>
      </c>
      <c r="CE151" s="135">
        <f>求节点($E$5:$E$39,F$5:F$39,AY151)*W151</f>
        <v>175000</v>
      </c>
      <c r="CF151" s="135">
        <f>求节点($E$5:$E$39,G$5:G$39,AZ151)*X151</f>
        <v>1120000</v>
      </c>
      <c r="CG151" s="135">
        <f>求节点($E$5:$E$39,H$5:H$39,BA151)*Y151</f>
        <v>6720000</v>
      </c>
      <c r="CH151" s="135">
        <f>求节点($E$5:$E$39,I$5:I$39,BB151)*Z151</f>
        <v>6467203.1222493984</v>
      </c>
      <c r="CI151" s="135">
        <f t="shared" si="25"/>
        <v>14482203.122249398</v>
      </c>
      <c r="CK151" s="135">
        <f>求节点($E$5:$E$39,F$5:F$39,BE151)*AB151</f>
        <v>175000</v>
      </c>
      <c r="CL151" s="135">
        <f>求节点($E$5:$E$39,G$5:G$39,BF151)*AC151</f>
        <v>1120000</v>
      </c>
      <c r="CM151" s="135">
        <f>求节点($E$5:$E$39,H$5:H$39,BG151)*AD151</f>
        <v>6720000</v>
      </c>
      <c r="CN151" s="135">
        <f>求节点($E$5:$E$39,I$5:I$39,BH151)*AE151</f>
        <v>7000000</v>
      </c>
      <c r="CO151" s="135">
        <f t="shared" si="26"/>
        <v>15015000</v>
      </c>
      <c r="CQ151" s="135">
        <f>求节点($E$5:$E$39,F$5:F$39,BK151)*AG151</f>
        <v>175000</v>
      </c>
      <c r="CR151" s="135">
        <f>求节点($E$5:$E$39,G$5:G$39,BL151)*AH151</f>
        <v>1120000</v>
      </c>
      <c r="CS151" s="135">
        <f>求节点($E$5:$E$39,H$5:H$39,BM151)*AI151</f>
        <v>6720000</v>
      </c>
      <c r="CT151" s="135">
        <f>求节点($E$5:$E$39,I$5:I$39,BN151)*AJ151</f>
        <v>7000000</v>
      </c>
      <c r="CU151" s="135">
        <f t="shared" si="27"/>
        <v>15015000</v>
      </c>
      <c r="CW151" s="135">
        <f>求节点($E$5:$E$39,F$5:F$39,BQ151)*AL151</f>
        <v>175000</v>
      </c>
      <c r="CX151" s="135">
        <f>求节点($E$5:$E$39,G$5:G$39,BR151)*AM151</f>
        <v>1120000</v>
      </c>
      <c r="CY151" s="135">
        <f>求节点($E$5:$E$39,H$5:H$39,BS151)*AN151</f>
        <v>6720000</v>
      </c>
      <c r="CZ151" s="135">
        <f>求节点($E$5:$E$39,I$5:I$39,BT151)*AO151</f>
        <v>7000000</v>
      </c>
      <c r="DA151" s="135">
        <f t="shared" si="28"/>
        <v>15015000</v>
      </c>
      <c r="DC151" s="135">
        <f>求节点($E$5:$E$39,F$5:F$39,BW151)*AQ151</f>
        <v>175000</v>
      </c>
      <c r="DD151" s="135">
        <f>求节点($E$5:$E$39,G$5:G$39,BX151)*AR151</f>
        <v>1120000</v>
      </c>
      <c r="DE151" s="135">
        <f>求节点($E$5:$E$39,H$5:H$39,BY151)*AS151</f>
        <v>6720000</v>
      </c>
      <c r="DF151" s="135">
        <f>求节点($E$5:$E$39,I$5:I$39,BZ151)*AT151</f>
        <v>7000000</v>
      </c>
      <c r="DG151" s="135">
        <f t="shared" si="29"/>
        <v>15015000</v>
      </c>
    </row>
    <row r="152" spans="12:111" s="135" customFormat="1" x14ac:dyDescent="0.15">
      <c r="L152" s="135">
        <v>148</v>
      </c>
      <c r="M152" s="135">
        <f t="shared" si="20"/>
        <v>14502278.440904129</v>
      </c>
      <c r="N152" s="135">
        <f t="shared" si="21"/>
        <v>15015000</v>
      </c>
      <c r="O152" s="135">
        <f t="shared" si="22"/>
        <v>15015000</v>
      </c>
      <c r="P152" s="135">
        <f t="shared" si="23"/>
        <v>15015000</v>
      </c>
      <c r="Q152" s="135">
        <f t="shared" si="24"/>
        <v>15015000</v>
      </c>
      <c r="T152" s="97"/>
      <c r="V152" s="135">
        <v>148</v>
      </c>
      <c r="W152" s="135">
        <f>求节点(基础状态预期!$C$17:$C$55,基础状态预期!E$17:E$55,战法实力!$V152)</f>
        <v>5</v>
      </c>
      <c r="X152" s="135">
        <f>求节点(基础状态预期!$C$17:$C$55,基础状态预期!F$17:F$55,战法实力!$V152)</f>
        <v>16</v>
      </c>
      <c r="Y152" s="135">
        <f>求节点(基础状态预期!$C$17:$C$55,基础状态预期!G$17:G$55,战法实力!$V152)</f>
        <v>24</v>
      </c>
      <c r="Z152" s="135">
        <f>求节点(基础状态预期!$C$17:$C$55,基础状态预期!H$17:H$55,战法实力!$V152)</f>
        <v>8</v>
      </c>
      <c r="AB152" s="135">
        <f>求节点(基础状态预期!$C$62:$C$100,基础状态预期!E$62:E$100,战法实力!$V152)</f>
        <v>5</v>
      </c>
      <c r="AC152" s="135">
        <f>求节点(基础状态预期!$C$62:$C$100,基础状态预期!F$62:F$100,战法实力!$V152)</f>
        <v>16</v>
      </c>
      <c r="AD152" s="135">
        <f>求节点(基础状态预期!$C$62:$C$100,基础状态预期!G$62:G$100,战法实力!$V152)</f>
        <v>24</v>
      </c>
      <c r="AE152" s="135">
        <f>求节点(基础状态预期!$C$62:$C$100,基础状态预期!H$62:H$100,战法实力!$V152)</f>
        <v>8</v>
      </c>
      <c r="AG152" s="135">
        <f>求节点(基础状态预期!$C$107:$C$145,基础状态预期!E$107:E$145,战法实力!$V152)</f>
        <v>5</v>
      </c>
      <c r="AH152" s="135">
        <f>求节点(基础状态预期!$C$107:$C$145,基础状态预期!F$107:F$145,战法实力!$V152)</f>
        <v>16</v>
      </c>
      <c r="AI152" s="135">
        <f>求节点(基础状态预期!$C$107:$C$145,基础状态预期!G$107:G$145,战法实力!$V152)</f>
        <v>24</v>
      </c>
      <c r="AJ152" s="135">
        <f>求节点(基础状态预期!$C$107:$C$145,基础状态预期!H$107:H$145,战法实力!$V152)</f>
        <v>8</v>
      </c>
      <c r="AL152" s="135">
        <f>求节点(基础状态预期!$C$152:$C$190,基础状态预期!E$152:E$190,战法实力!$V152)</f>
        <v>5</v>
      </c>
      <c r="AM152" s="135">
        <f>求节点(基础状态预期!$C$152:$C$190,基础状态预期!F$152:F$190,战法实力!$V152)</f>
        <v>16</v>
      </c>
      <c r="AN152" s="135">
        <f>求节点(基础状态预期!$C$152:$C$190,基础状态预期!G$152:G$190,战法实力!$V152)</f>
        <v>24</v>
      </c>
      <c r="AO152" s="135">
        <f>求节点(基础状态预期!$C$152:$C$190,基础状态预期!H$152:H$190,战法实力!$V152)</f>
        <v>8</v>
      </c>
      <c r="AQ152" s="135">
        <f>求节点(基础状态预期!$C$197:$C$235,基础状态预期!E$197:E$235,战法实力!$V152)</f>
        <v>5</v>
      </c>
      <c r="AR152" s="135">
        <f>求节点(基础状态预期!$C$197:$C$235,基础状态预期!F$197:F$235,战法实力!$V152)</f>
        <v>16</v>
      </c>
      <c r="AS152" s="135">
        <f>求节点(基础状态预期!$C$197:$C$235,基础状态预期!G$197:G$235,战法实力!$V152)</f>
        <v>24</v>
      </c>
      <c r="AT152" s="135">
        <f>求节点(基础状态预期!$C$197:$C$235,基础状态预期!H$197:H$235,战法实力!$V152)</f>
        <v>8</v>
      </c>
      <c r="AV152" s="97"/>
      <c r="AX152" s="135">
        <v>148</v>
      </c>
      <c r="AY152" s="135">
        <f>求节点(基础状态预期!$C$17:$C$55,基础状态预期!M$17:M$55,战法实力!$V152)</f>
        <v>35</v>
      </c>
      <c r="AZ152" s="135">
        <f>求节点(基础状态预期!$C$17:$C$55,基础状态预期!N$17:N$55,战法实力!$V152)</f>
        <v>35</v>
      </c>
      <c r="BA152" s="135">
        <f>求节点(基础状态预期!$C$17:$C$55,基础状态预期!O$17:O$55,战法实力!$V152)</f>
        <v>35</v>
      </c>
      <c r="BB152" s="135">
        <f>求节点(基础状态预期!$C$17:$C$55,基础状态预期!P$17:P$55,战法实力!$V152)</f>
        <v>32.436392204520644</v>
      </c>
      <c r="BD152" s="135">
        <v>148</v>
      </c>
      <c r="BE152" s="135">
        <f>求节点(基础状态预期!$C$62:$C$100,基础状态预期!M$62:M$100,战法实力!$V152)</f>
        <v>35</v>
      </c>
      <c r="BF152" s="135">
        <f>求节点(基础状态预期!$C$62:$C$100,基础状态预期!N$62:N$100,战法实力!$V152)</f>
        <v>35</v>
      </c>
      <c r="BG152" s="135">
        <f>求节点(基础状态预期!$C$62:$C$100,基础状态预期!O$62:O$100,战法实力!$V152)</f>
        <v>35</v>
      </c>
      <c r="BH152" s="135">
        <f>求节点(基础状态预期!$C$62:$C$100,基础状态预期!P$62:P$100,战法实力!$V152)</f>
        <v>35</v>
      </c>
      <c r="BJ152" s="135">
        <v>148</v>
      </c>
      <c r="BK152" s="135">
        <f>求节点(基础状态预期!$C$107:$C$145,基础状态预期!M$107:M$145,战法实力!$V152)</f>
        <v>35</v>
      </c>
      <c r="BL152" s="135">
        <f>求节点(基础状态预期!$C$107:$C$145,基础状态预期!N$107:N$145,战法实力!$V152)</f>
        <v>35</v>
      </c>
      <c r="BM152" s="135">
        <f>求节点(基础状态预期!$C$107:$C$145,基础状态预期!O$107:O$145,战法实力!$V152)</f>
        <v>35</v>
      </c>
      <c r="BN152" s="135">
        <f>求节点(基础状态预期!$C$107:$C$145,基础状态预期!P$107:P$145,战法实力!$V152)</f>
        <v>35</v>
      </c>
      <c r="BP152" s="135">
        <v>148</v>
      </c>
      <c r="BQ152" s="135">
        <f>求节点(基础状态预期!$C$152:$C$190,基础状态预期!M$152:M$190,战法实力!$V152)</f>
        <v>35</v>
      </c>
      <c r="BR152" s="135">
        <f>求节点(基础状态预期!$C$152:$C$190,基础状态预期!N$152:N$190,战法实力!$V152)</f>
        <v>35</v>
      </c>
      <c r="BS152" s="135">
        <f>求节点(基础状态预期!$C$152:$C$190,基础状态预期!O$152:O$190,战法实力!$V152)</f>
        <v>35</v>
      </c>
      <c r="BT152" s="135">
        <f>求节点(基础状态预期!$C$152:$C$190,基础状态预期!P$152:P$190,战法实力!$V152)</f>
        <v>35</v>
      </c>
      <c r="BV152" s="135">
        <v>148</v>
      </c>
      <c r="BW152" s="135">
        <f>求节点(基础状态预期!$C$197:$C$235,基础状态预期!M$197:M$235,战法实力!$V152)</f>
        <v>35</v>
      </c>
      <c r="BX152" s="135">
        <f>求节点(基础状态预期!$C$197:$C$235,基础状态预期!N$197:N$235,战法实力!$V152)</f>
        <v>35</v>
      </c>
      <c r="BY152" s="135">
        <f>求节点(基础状态预期!$C$197:$C$235,基础状态预期!O$197:O$235,战法实力!$V152)</f>
        <v>35</v>
      </c>
      <c r="BZ152" s="135">
        <f>求节点(基础状态预期!$C$197:$C$235,基础状态预期!P$197:P$235,战法实力!$V152)</f>
        <v>35</v>
      </c>
      <c r="CB152" s="97"/>
      <c r="CD152" s="135">
        <v>148</v>
      </c>
      <c r="CE152" s="135">
        <f>求节点($E$5:$E$39,F$5:F$39,AY152)*W152</f>
        <v>175000</v>
      </c>
      <c r="CF152" s="135">
        <f>求节点($E$5:$E$39,G$5:G$39,AZ152)*X152</f>
        <v>1120000</v>
      </c>
      <c r="CG152" s="135">
        <f>求节点($E$5:$E$39,H$5:H$39,BA152)*Y152</f>
        <v>6720000</v>
      </c>
      <c r="CH152" s="135">
        <f>求节点($E$5:$E$39,I$5:I$39,BB152)*Z152</f>
        <v>6487278.4409041284</v>
      </c>
      <c r="CI152" s="135">
        <f t="shared" si="25"/>
        <v>14502278.440904129</v>
      </c>
      <c r="CK152" s="135">
        <f>求节点($E$5:$E$39,F$5:F$39,BE152)*AB152</f>
        <v>175000</v>
      </c>
      <c r="CL152" s="135">
        <f>求节点($E$5:$E$39,G$5:G$39,BF152)*AC152</f>
        <v>1120000</v>
      </c>
      <c r="CM152" s="135">
        <f>求节点($E$5:$E$39,H$5:H$39,BG152)*AD152</f>
        <v>6720000</v>
      </c>
      <c r="CN152" s="135">
        <f>求节点($E$5:$E$39,I$5:I$39,BH152)*AE152</f>
        <v>7000000</v>
      </c>
      <c r="CO152" s="135">
        <f t="shared" si="26"/>
        <v>15015000</v>
      </c>
      <c r="CQ152" s="135">
        <f>求节点($E$5:$E$39,F$5:F$39,BK152)*AG152</f>
        <v>175000</v>
      </c>
      <c r="CR152" s="135">
        <f>求节点($E$5:$E$39,G$5:G$39,BL152)*AH152</f>
        <v>1120000</v>
      </c>
      <c r="CS152" s="135">
        <f>求节点($E$5:$E$39,H$5:H$39,BM152)*AI152</f>
        <v>6720000</v>
      </c>
      <c r="CT152" s="135">
        <f>求节点($E$5:$E$39,I$5:I$39,BN152)*AJ152</f>
        <v>7000000</v>
      </c>
      <c r="CU152" s="135">
        <f t="shared" si="27"/>
        <v>15015000</v>
      </c>
      <c r="CW152" s="135">
        <f>求节点($E$5:$E$39,F$5:F$39,BQ152)*AL152</f>
        <v>175000</v>
      </c>
      <c r="CX152" s="135">
        <f>求节点($E$5:$E$39,G$5:G$39,BR152)*AM152</f>
        <v>1120000</v>
      </c>
      <c r="CY152" s="135">
        <f>求节点($E$5:$E$39,H$5:H$39,BS152)*AN152</f>
        <v>6720000</v>
      </c>
      <c r="CZ152" s="135">
        <f>求节点($E$5:$E$39,I$5:I$39,BT152)*AO152</f>
        <v>7000000</v>
      </c>
      <c r="DA152" s="135">
        <f t="shared" si="28"/>
        <v>15015000</v>
      </c>
      <c r="DC152" s="135">
        <f>求节点($E$5:$E$39,F$5:F$39,BW152)*AQ152</f>
        <v>175000</v>
      </c>
      <c r="DD152" s="135">
        <f>求节点($E$5:$E$39,G$5:G$39,BX152)*AR152</f>
        <v>1120000</v>
      </c>
      <c r="DE152" s="135">
        <f>求节点($E$5:$E$39,H$5:H$39,BY152)*AS152</f>
        <v>6720000</v>
      </c>
      <c r="DF152" s="135">
        <f>求节点($E$5:$E$39,I$5:I$39,BZ152)*AT152</f>
        <v>7000000</v>
      </c>
      <c r="DG152" s="135">
        <f t="shared" si="29"/>
        <v>15015000</v>
      </c>
    </row>
    <row r="153" spans="12:111" s="135" customFormat="1" x14ac:dyDescent="0.15">
      <c r="L153" s="135">
        <v>149</v>
      </c>
      <c r="M153" s="135">
        <f t="shared" si="20"/>
        <v>14522353.75955886</v>
      </c>
      <c r="N153" s="135">
        <f t="shared" si="21"/>
        <v>15015000</v>
      </c>
      <c r="O153" s="135">
        <f t="shared" si="22"/>
        <v>15015000</v>
      </c>
      <c r="P153" s="135">
        <f t="shared" si="23"/>
        <v>15015000</v>
      </c>
      <c r="Q153" s="135">
        <f t="shared" si="24"/>
        <v>15015000</v>
      </c>
      <c r="T153" s="97"/>
      <c r="V153" s="135">
        <v>149</v>
      </c>
      <c r="W153" s="135">
        <f>求节点(基础状态预期!$C$17:$C$55,基础状态预期!E$17:E$55,战法实力!$V153)</f>
        <v>5</v>
      </c>
      <c r="X153" s="135">
        <f>求节点(基础状态预期!$C$17:$C$55,基础状态预期!F$17:F$55,战法实力!$V153)</f>
        <v>16</v>
      </c>
      <c r="Y153" s="135">
        <f>求节点(基础状态预期!$C$17:$C$55,基础状态预期!G$17:G$55,战法实力!$V153)</f>
        <v>24</v>
      </c>
      <c r="Z153" s="135">
        <f>求节点(基础状态预期!$C$17:$C$55,基础状态预期!H$17:H$55,战法实力!$V153)</f>
        <v>8</v>
      </c>
      <c r="AB153" s="135">
        <f>求节点(基础状态预期!$C$62:$C$100,基础状态预期!E$62:E$100,战法实力!$V153)</f>
        <v>5</v>
      </c>
      <c r="AC153" s="135">
        <f>求节点(基础状态预期!$C$62:$C$100,基础状态预期!F$62:F$100,战法实力!$V153)</f>
        <v>16</v>
      </c>
      <c r="AD153" s="135">
        <f>求节点(基础状态预期!$C$62:$C$100,基础状态预期!G$62:G$100,战法实力!$V153)</f>
        <v>24</v>
      </c>
      <c r="AE153" s="135">
        <f>求节点(基础状态预期!$C$62:$C$100,基础状态预期!H$62:H$100,战法实力!$V153)</f>
        <v>8</v>
      </c>
      <c r="AG153" s="135">
        <f>求节点(基础状态预期!$C$107:$C$145,基础状态预期!E$107:E$145,战法实力!$V153)</f>
        <v>5</v>
      </c>
      <c r="AH153" s="135">
        <f>求节点(基础状态预期!$C$107:$C$145,基础状态预期!F$107:F$145,战法实力!$V153)</f>
        <v>16</v>
      </c>
      <c r="AI153" s="135">
        <f>求节点(基础状态预期!$C$107:$C$145,基础状态预期!G$107:G$145,战法实力!$V153)</f>
        <v>24</v>
      </c>
      <c r="AJ153" s="135">
        <f>求节点(基础状态预期!$C$107:$C$145,基础状态预期!H$107:H$145,战法实力!$V153)</f>
        <v>8</v>
      </c>
      <c r="AL153" s="135">
        <f>求节点(基础状态预期!$C$152:$C$190,基础状态预期!E$152:E$190,战法实力!$V153)</f>
        <v>5</v>
      </c>
      <c r="AM153" s="135">
        <f>求节点(基础状态预期!$C$152:$C$190,基础状态预期!F$152:F$190,战法实力!$V153)</f>
        <v>16</v>
      </c>
      <c r="AN153" s="135">
        <f>求节点(基础状态预期!$C$152:$C$190,基础状态预期!G$152:G$190,战法实力!$V153)</f>
        <v>24</v>
      </c>
      <c r="AO153" s="135">
        <f>求节点(基础状态预期!$C$152:$C$190,基础状态预期!H$152:H$190,战法实力!$V153)</f>
        <v>8</v>
      </c>
      <c r="AQ153" s="135">
        <f>求节点(基础状态预期!$C$197:$C$235,基础状态预期!E$197:E$235,战法实力!$V153)</f>
        <v>5</v>
      </c>
      <c r="AR153" s="135">
        <f>求节点(基础状态预期!$C$197:$C$235,基础状态预期!F$197:F$235,战法实力!$V153)</f>
        <v>16</v>
      </c>
      <c r="AS153" s="135">
        <f>求节点(基础状态预期!$C$197:$C$235,基础状态预期!G$197:G$235,战法实力!$V153)</f>
        <v>24</v>
      </c>
      <c r="AT153" s="135">
        <f>求节点(基础状态预期!$C$197:$C$235,基础状态预期!H$197:H$235,战法实力!$V153)</f>
        <v>8</v>
      </c>
      <c r="AV153" s="97"/>
      <c r="AX153" s="135">
        <v>149</v>
      </c>
      <c r="AY153" s="135">
        <f>求节点(基础状态预期!$C$17:$C$55,基础状态预期!M$17:M$55,战法实力!$V153)</f>
        <v>35</v>
      </c>
      <c r="AZ153" s="135">
        <f>求节点(基础状态预期!$C$17:$C$55,基础状态预期!N$17:N$55,战法实力!$V153)</f>
        <v>35</v>
      </c>
      <c r="BA153" s="135">
        <f>求节点(基础状态预期!$C$17:$C$55,基础状态预期!O$17:O$55,战法实力!$V153)</f>
        <v>35</v>
      </c>
      <c r="BB153" s="135">
        <f>求节点(基础状态预期!$C$17:$C$55,基础状态预期!P$17:P$55,战法实力!$V153)</f>
        <v>32.536768797794302</v>
      </c>
      <c r="BD153" s="135">
        <v>149</v>
      </c>
      <c r="BE153" s="135">
        <f>求节点(基础状态预期!$C$62:$C$100,基础状态预期!M$62:M$100,战法实力!$V153)</f>
        <v>35</v>
      </c>
      <c r="BF153" s="135">
        <f>求节点(基础状态预期!$C$62:$C$100,基础状态预期!N$62:N$100,战法实力!$V153)</f>
        <v>35</v>
      </c>
      <c r="BG153" s="135">
        <f>求节点(基础状态预期!$C$62:$C$100,基础状态预期!O$62:O$100,战法实力!$V153)</f>
        <v>35</v>
      </c>
      <c r="BH153" s="135">
        <f>求节点(基础状态预期!$C$62:$C$100,基础状态预期!P$62:P$100,战法实力!$V153)</f>
        <v>35</v>
      </c>
      <c r="BJ153" s="135">
        <v>149</v>
      </c>
      <c r="BK153" s="135">
        <f>求节点(基础状态预期!$C$107:$C$145,基础状态预期!M$107:M$145,战法实力!$V153)</f>
        <v>35</v>
      </c>
      <c r="BL153" s="135">
        <f>求节点(基础状态预期!$C$107:$C$145,基础状态预期!N$107:N$145,战法实力!$V153)</f>
        <v>35</v>
      </c>
      <c r="BM153" s="135">
        <f>求节点(基础状态预期!$C$107:$C$145,基础状态预期!O$107:O$145,战法实力!$V153)</f>
        <v>35</v>
      </c>
      <c r="BN153" s="135">
        <f>求节点(基础状态预期!$C$107:$C$145,基础状态预期!P$107:P$145,战法实力!$V153)</f>
        <v>35</v>
      </c>
      <c r="BP153" s="135">
        <v>149</v>
      </c>
      <c r="BQ153" s="135">
        <f>求节点(基础状态预期!$C$152:$C$190,基础状态预期!M$152:M$190,战法实力!$V153)</f>
        <v>35</v>
      </c>
      <c r="BR153" s="135">
        <f>求节点(基础状态预期!$C$152:$C$190,基础状态预期!N$152:N$190,战法实力!$V153)</f>
        <v>35</v>
      </c>
      <c r="BS153" s="135">
        <f>求节点(基础状态预期!$C$152:$C$190,基础状态预期!O$152:O$190,战法实力!$V153)</f>
        <v>35</v>
      </c>
      <c r="BT153" s="135">
        <f>求节点(基础状态预期!$C$152:$C$190,基础状态预期!P$152:P$190,战法实力!$V153)</f>
        <v>35</v>
      </c>
      <c r="BV153" s="135">
        <v>149</v>
      </c>
      <c r="BW153" s="135">
        <f>求节点(基础状态预期!$C$197:$C$235,基础状态预期!M$197:M$235,战法实力!$V153)</f>
        <v>35</v>
      </c>
      <c r="BX153" s="135">
        <f>求节点(基础状态预期!$C$197:$C$235,基础状态预期!N$197:N$235,战法实力!$V153)</f>
        <v>35</v>
      </c>
      <c r="BY153" s="135">
        <f>求节点(基础状态预期!$C$197:$C$235,基础状态预期!O$197:O$235,战法实力!$V153)</f>
        <v>35</v>
      </c>
      <c r="BZ153" s="135">
        <f>求节点(基础状态预期!$C$197:$C$235,基础状态预期!P$197:P$235,战法实力!$V153)</f>
        <v>35</v>
      </c>
      <c r="CB153" s="97"/>
      <c r="CD153" s="135">
        <v>149</v>
      </c>
      <c r="CE153" s="135">
        <f>求节点($E$5:$E$39,F$5:F$39,AY153)*W153</f>
        <v>175000</v>
      </c>
      <c r="CF153" s="135">
        <f>求节点($E$5:$E$39,G$5:G$39,AZ153)*X153</f>
        <v>1120000</v>
      </c>
      <c r="CG153" s="135">
        <f>求节点($E$5:$E$39,H$5:H$39,BA153)*Y153</f>
        <v>6720000</v>
      </c>
      <c r="CH153" s="135">
        <f>求节点($E$5:$E$39,I$5:I$39,BB153)*Z153</f>
        <v>6507353.7595588602</v>
      </c>
      <c r="CI153" s="135">
        <f t="shared" si="25"/>
        <v>14522353.75955886</v>
      </c>
      <c r="CK153" s="135">
        <f>求节点($E$5:$E$39,F$5:F$39,BE153)*AB153</f>
        <v>175000</v>
      </c>
      <c r="CL153" s="135">
        <f>求节点($E$5:$E$39,G$5:G$39,BF153)*AC153</f>
        <v>1120000</v>
      </c>
      <c r="CM153" s="135">
        <f>求节点($E$5:$E$39,H$5:H$39,BG153)*AD153</f>
        <v>6720000</v>
      </c>
      <c r="CN153" s="135">
        <f>求节点($E$5:$E$39,I$5:I$39,BH153)*AE153</f>
        <v>7000000</v>
      </c>
      <c r="CO153" s="135">
        <f t="shared" si="26"/>
        <v>15015000</v>
      </c>
      <c r="CQ153" s="135">
        <f>求节点($E$5:$E$39,F$5:F$39,BK153)*AG153</f>
        <v>175000</v>
      </c>
      <c r="CR153" s="135">
        <f>求节点($E$5:$E$39,G$5:G$39,BL153)*AH153</f>
        <v>1120000</v>
      </c>
      <c r="CS153" s="135">
        <f>求节点($E$5:$E$39,H$5:H$39,BM153)*AI153</f>
        <v>6720000</v>
      </c>
      <c r="CT153" s="135">
        <f>求节点($E$5:$E$39,I$5:I$39,BN153)*AJ153</f>
        <v>7000000</v>
      </c>
      <c r="CU153" s="135">
        <f t="shared" si="27"/>
        <v>15015000</v>
      </c>
      <c r="CW153" s="135">
        <f>求节点($E$5:$E$39,F$5:F$39,BQ153)*AL153</f>
        <v>175000</v>
      </c>
      <c r="CX153" s="135">
        <f>求节点($E$5:$E$39,G$5:G$39,BR153)*AM153</f>
        <v>1120000</v>
      </c>
      <c r="CY153" s="135">
        <f>求节点($E$5:$E$39,H$5:H$39,BS153)*AN153</f>
        <v>6720000</v>
      </c>
      <c r="CZ153" s="135">
        <f>求节点($E$5:$E$39,I$5:I$39,BT153)*AO153</f>
        <v>7000000</v>
      </c>
      <c r="DA153" s="135">
        <f t="shared" si="28"/>
        <v>15015000</v>
      </c>
      <c r="DC153" s="135">
        <f>求节点($E$5:$E$39,F$5:F$39,BW153)*AQ153</f>
        <v>175000</v>
      </c>
      <c r="DD153" s="135">
        <f>求节点($E$5:$E$39,G$5:G$39,BX153)*AR153</f>
        <v>1120000</v>
      </c>
      <c r="DE153" s="135">
        <f>求节点($E$5:$E$39,H$5:H$39,BY153)*AS153</f>
        <v>6720000</v>
      </c>
      <c r="DF153" s="135">
        <f>求节点($E$5:$E$39,I$5:I$39,BZ153)*AT153</f>
        <v>7000000</v>
      </c>
      <c r="DG153" s="135">
        <f t="shared" si="29"/>
        <v>15015000</v>
      </c>
    </row>
    <row r="154" spans="12:111" s="135" customFormat="1" x14ac:dyDescent="0.15">
      <c r="L154" s="135">
        <v>150</v>
      </c>
      <c r="M154" s="135">
        <f t="shared" si="20"/>
        <v>14542429.078213591</v>
      </c>
      <c r="N154" s="135">
        <f t="shared" si="21"/>
        <v>15015000</v>
      </c>
      <c r="O154" s="135">
        <f t="shared" si="22"/>
        <v>15015000</v>
      </c>
      <c r="P154" s="135">
        <f t="shared" si="23"/>
        <v>15015000</v>
      </c>
      <c r="Q154" s="135">
        <f t="shared" si="24"/>
        <v>15015000</v>
      </c>
      <c r="T154" s="97"/>
      <c r="V154" s="135">
        <v>150</v>
      </c>
      <c r="W154" s="135">
        <f>求节点(基础状态预期!$C$17:$C$55,基础状态预期!E$17:E$55,战法实力!$V154)</f>
        <v>5</v>
      </c>
      <c r="X154" s="135">
        <f>求节点(基础状态预期!$C$17:$C$55,基础状态预期!F$17:F$55,战法实力!$V154)</f>
        <v>16</v>
      </c>
      <c r="Y154" s="135">
        <f>求节点(基础状态预期!$C$17:$C$55,基础状态预期!G$17:G$55,战法实力!$V154)</f>
        <v>24</v>
      </c>
      <c r="Z154" s="135">
        <f>求节点(基础状态预期!$C$17:$C$55,基础状态预期!H$17:H$55,战法实力!$V154)</f>
        <v>8</v>
      </c>
      <c r="AB154" s="135">
        <f>求节点(基础状态预期!$C$62:$C$100,基础状态预期!E$62:E$100,战法实力!$V154)</f>
        <v>5</v>
      </c>
      <c r="AC154" s="135">
        <f>求节点(基础状态预期!$C$62:$C$100,基础状态预期!F$62:F$100,战法实力!$V154)</f>
        <v>16</v>
      </c>
      <c r="AD154" s="135">
        <f>求节点(基础状态预期!$C$62:$C$100,基础状态预期!G$62:G$100,战法实力!$V154)</f>
        <v>24</v>
      </c>
      <c r="AE154" s="135">
        <f>求节点(基础状态预期!$C$62:$C$100,基础状态预期!H$62:H$100,战法实力!$V154)</f>
        <v>8</v>
      </c>
      <c r="AG154" s="135">
        <f>求节点(基础状态预期!$C$107:$C$145,基础状态预期!E$107:E$145,战法实力!$V154)</f>
        <v>5</v>
      </c>
      <c r="AH154" s="135">
        <f>求节点(基础状态预期!$C$107:$C$145,基础状态预期!F$107:F$145,战法实力!$V154)</f>
        <v>16</v>
      </c>
      <c r="AI154" s="135">
        <f>求节点(基础状态预期!$C$107:$C$145,基础状态预期!G$107:G$145,战法实力!$V154)</f>
        <v>24</v>
      </c>
      <c r="AJ154" s="135">
        <f>求节点(基础状态预期!$C$107:$C$145,基础状态预期!H$107:H$145,战法实力!$V154)</f>
        <v>8</v>
      </c>
      <c r="AL154" s="135">
        <f>求节点(基础状态预期!$C$152:$C$190,基础状态预期!E$152:E$190,战法实力!$V154)</f>
        <v>5</v>
      </c>
      <c r="AM154" s="135">
        <f>求节点(基础状态预期!$C$152:$C$190,基础状态预期!F$152:F$190,战法实力!$V154)</f>
        <v>16</v>
      </c>
      <c r="AN154" s="135">
        <f>求节点(基础状态预期!$C$152:$C$190,基础状态预期!G$152:G$190,战法实力!$V154)</f>
        <v>24</v>
      </c>
      <c r="AO154" s="135">
        <f>求节点(基础状态预期!$C$152:$C$190,基础状态预期!H$152:H$190,战法实力!$V154)</f>
        <v>8</v>
      </c>
      <c r="AQ154" s="135">
        <f>求节点(基础状态预期!$C$197:$C$235,基础状态预期!E$197:E$235,战法实力!$V154)</f>
        <v>5</v>
      </c>
      <c r="AR154" s="135">
        <f>求节点(基础状态预期!$C$197:$C$235,基础状态预期!F$197:F$235,战法实力!$V154)</f>
        <v>16</v>
      </c>
      <c r="AS154" s="135">
        <f>求节点(基础状态预期!$C$197:$C$235,基础状态预期!G$197:G$235,战法实力!$V154)</f>
        <v>24</v>
      </c>
      <c r="AT154" s="135">
        <f>求节点(基础状态预期!$C$197:$C$235,基础状态预期!H$197:H$235,战法实力!$V154)</f>
        <v>8</v>
      </c>
      <c r="AV154" s="97"/>
      <c r="AX154" s="135">
        <v>150</v>
      </c>
      <c r="AY154" s="135">
        <f>求节点(基础状态预期!$C$17:$C$55,基础状态预期!M$17:M$55,战法实力!$V154)</f>
        <v>35</v>
      </c>
      <c r="AZ154" s="135">
        <f>求节点(基础状态预期!$C$17:$C$55,基础状态预期!N$17:N$55,战法实力!$V154)</f>
        <v>35</v>
      </c>
      <c r="BA154" s="135">
        <f>求节点(基础状态预期!$C$17:$C$55,基础状态预期!O$17:O$55,战法实力!$V154)</f>
        <v>35</v>
      </c>
      <c r="BB154" s="135">
        <f>求节点(基础状态预期!$C$17:$C$55,基础状态预期!P$17:P$55,战法实力!$V154)</f>
        <v>32.637145391067961</v>
      </c>
      <c r="BD154" s="135">
        <v>150</v>
      </c>
      <c r="BE154" s="135">
        <f>求节点(基础状态预期!$C$62:$C$100,基础状态预期!M$62:M$100,战法实力!$V154)</f>
        <v>35</v>
      </c>
      <c r="BF154" s="135">
        <f>求节点(基础状态预期!$C$62:$C$100,基础状态预期!N$62:N$100,战法实力!$V154)</f>
        <v>35</v>
      </c>
      <c r="BG154" s="135">
        <f>求节点(基础状态预期!$C$62:$C$100,基础状态预期!O$62:O$100,战法实力!$V154)</f>
        <v>35</v>
      </c>
      <c r="BH154" s="135">
        <f>求节点(基础状态预期!$C$62:$C$100,基础状态预期!P$62:P$100,战法实力!$V154)</f>
        <v>35</v>
      </c>
      <c r="BJ154" s="135">
        <v>150</v>
      </c>
      <c r="BK154" s="135">
        <f>求节点(基础状态预期!$C$107:$C$145,基础状态预期!M$107:M$145,战法实力!$V154)</f>
        <v>35</v>
      </c>
      <c r="BL154" s="135">
        <f>求节点(基础状态预期!$C$107:$C$145,基础状态预期!N$107:N$145,战法实力!$V154)</f>
        <v>35</v>
      </c>
      <c r="BM154" s="135">
        <f>求节点(基础状态预期!$C$107:$C$145,基础状态预期!O$107:O$145,战法实力!$V154)</f>
        <v>35</v>
      </c>
      <c r="BN154" s="135">
        <f>求节点(基础状态预期!$C$107:$C$145,基础状态预期!P$107:P$145,战法实力!$V154)</f>
        <v>35</v>
      </c>
      <c r="BP154" s="135">
        <v>150</v>
      </c>
      <c r="BQ154" s="135">
        <f>求节点(基础状态预期!$C$152:$C$190,基础状态预期!M$152:M$190,战法实力!$V154)</f>
        <v>35</v>
      </c>
      <c r="BR154" s="135">
        <f>求节点(基础状态预期!$C$152:$C$190,基础状态预期!N$152:N$190,战法实力!$V154)</f>
        <v>35</v>
      </c>
      <c r="BS154" s="135">
        <f>求节点(基础状态预期!$C$152:$C$190,基础状态预期!O$152:O$190,战法实力!$V154)</f>
        <v>35</v>
      </c>
      <c r="BT154" s="135">
        <f>求节点(基础状态预期!$C$152:$C$190,基础状态预期!P$152:P$190,战法实力!$V154)</f>
        <v>35</v>
      </c>
      <c r="BV154" s="135">
        <v>150</v>
      </c>
      <c r="BW154" s="135">
        <f>求节点(基础状态预期!$C$197:$C$235,基础状态预期!M$197:M$235,战法实力!$V154)</f>
        <v>35</v>
      </c>
      <c r="BX154" s="135">
        <f>求节点(基础状态预期!$C$197:$C$235,基础状态预期!N$197:N$235,战法实力!$V154)</f>
        <v>35</v>
      </c>
      <c r="BY154" s="135">
        <f>求节点(基础状态预期!$C$197:$C$235,基础状态预期!O$197:O$235,战法实力!$V154)</f>
        <v>35</v>
      </c>
      <c r="BZ154" s="135">
        <f>求节点(基础状态预期!$C$197:$C$235,基础状态预期!P$197:P$235,战法实力!$V154)</f>
        <v>35</v>
      </c>
      <c r="CB154" s="97"/>
      <c r="CD154" s="135">
        <v>150</v>
      </c>
      <c r="CE154" s="135">
        <f>求节点($E$5:$E$39,F$5:F$39,AY154)*W154</f>
        <v>175000</v>
      </c>
      <c r="CF154" s="135">
        <f>求节点($E$5:$E$39,G$5:G$39,AZ154)*X154</f>
        <v>1120000</v>
      </c>
      <c r="CG154" s="135">
        <f>求节点($E$5:$E$39,H$5:H$39,BA154)*Y154</f>
        <v>6720000</v>
      </c>
      <c r="CH154" s="135">
        <f>求节点($E$5:$E$39,I$5:I$39,BB154)*Z154</f>
        <v>6527429.0782135921</v>
      </c>
      <c r="CI154" s="135">
        <f t="shared" si="25"/>
        <v>14542429.078213591</v>
      </c>
      <c r="CK154" s="135">
        <f>求节点($E$5:$E$39,F$5:F$39,BE154)*AB154</f>
        <v>175000</v>
      </c>
      <c r="CL154" s="135">
        <f>求节点($E$5:$E$39,G$5:G$39,BF154)*AC154</f>
        <v>1120000</v>
      </c>
      <c r="CM154" s="135">
        <f>求节点($E$5:$E$39,H$5:H$39,BG154)*AD154</f>
        <v>6720000</v>
      </c>
      <c r="CN154" s="135">
        <f>求节点($E$5:$E$39,I$5:I$39,BH154)*AE154</f>
        <v>7000000</v>
      </c>
      <c r="CO154" s="135">
        <f t="shared" si="26"/>
        <v>15015000</v>
      </c>
      <c r="CQ154" s="135">
        <f>求节点($E$5:$E$39,F$5:F$39,BK154)*AG154</f>
        <v>175000</v>
      </c>
      <c r="CR154" s="135">
        <f>求节点($E$5:$E$39,G$5:G$39,BL154)*AH154</f>
        <v>1120000</v>
      </c>
      <c r="CS154" s="135">
        <f>求节点($E$5:$E$39,H$5:H$39,BM154)*AI154</f>
        <v>6720000</v>
      </c>
      <c r="CT154" s="135">
        <f>求节点($E$5:$E$39,I$5:I$39,BN154)*AJ154</f>
        <v>7000000</v>
      </c>
      <c r="CU154" s="135">
        <f t="shared" si="27"/>
        <v>15015000</v>
      </c>
      <c r="CW154" s="135">
        <f>求节点($E$5:$E$39,F$5:F$39,BQ154)*AL154</f>
        <v>175000</v>
      </c>
      <c r="CX154" s="135">
        <f>求节点($E$5:$E$39,G$5:G$39,BR154)*AM154</f>
        <v>1120000</v>
      </c>
      <c r="CY154" s="135">
        <f>求节点($E$5:$E$39,H$5:H$39,BS154)*AN154</f>
        <v>6720000</v>
      </c>
      <c r="CZ154" s="135">
        <f>求节点($E$5:$E$39,I$5:I$39,BT154)*AO154</f>
        <v>7000000</v>
      </c>
      <c r="DA154" s="135">
        <f t="shared" si="28"/>
        <v>15015000</v>
      </c>
      <c r="DC154" s="135">
        <f>求节点($E$5:$E$39,F$5:F$39,BW154)*AQ154</f>
        <v>175000</v>
      </c>
      <c r="DD154" s="135">
        <f>求节点($E$5:$E$39,G$5:G$39,BX154)*AR154</f>
        <v>1120000</v>
      </c>
      <c r="DE154" s="135">
        <f>求节点($E$5:$E$39,H$5:H$39,BY154)*AS154</f>
        <v>6720000</v>
      </c>
      <c r="DF154" s="135">
        <f>求节点($E$5:$E$39,I$5:I$39,BZ154)*AT154</f>
        <v>7000000</v>
      </c>
      <c r="DG154" s="135">
        <f t="shared" si="29"/>
        <v>15015000</v>
      </c>
    </row>
    <row r="155" spans="12:111" s="135" customFormat="1" x14ac:dyDescent="0.15">
      <c r="L155" s="135">
        <v>151</v>
      </c>
      <c r="M155" s="135">
        <f t="shared" si="20"/>
        <v>14562504.396868322</v>
      </c>
      <c r="N155" s="135">
        <f t="shared" si="21"/>
        <v>15015000</v>
      </c>
      <c r="O155" s="135">
        <f t="shared" si="22"/>
        <v>15015000</v>
      </c>
      <c r="P155" s="135">
        <f t="shared" si="23"/>
        <v>15015000</v>
      </c>
      <c r="Q155" s="135">
        <f t="shared" si="24"/>
        <v>15015000</v>
      </c>
      <c r="T155" s="97"/>
      <c r="V155" s="135">
        <v>151</v>
      </c>
      <c r="W155" s="135">
        <f>求节点(基础状态预期!$C$17:$C$55,基础状态预期!E$17:E$55,战法实力!$V155)</f>
        <v>5</v>
      </c>
      <c r="X155" s="135">
        <f>求节点(基础状态预期!$C$17:$C$55,基础状态预期!F$17:F$55,战法实力!$V155)</f>
        <v>16</v>
      </c>
      <c r="Y155" s="135">
        <f>求节点(基础状态预期!$C$17:$C$55,基础状态预期!G$17:G$55,战法实力!$V155)</f>
        <v>24</v>
      </c>
      <c r="Z155" s="135">
        <f>求节点(基础状态预期!$C$17:$C$55,基础状态预期!H$17:H$55,战法实力!$V155)</f>
        <v>8</v>
      </c>
      <c r="AB155" s="135">
        <f>求节点(基础状态预期!$C$62:$C$100,基础状态预期!E$62:E$100,战法实力!$V155)</f>
        <v>5</v>
      </c>
      <c r="AC155" s="135">
        <f>求节点(基础状态预期!$C$62:$C$100,基础状态预期!F$62:F$100,战法实力!$V155)</f>
        <v>16</v>
      </c>
      <c r="AD155" s="135">
        <f>求节点(基础状态预期!$C$62:$C$100,基础状态预期!G$62:G$100,战法实力!$V155)</f>
        <v>24</v>
      </c>
      <c r="AE155" s="135">
        <f>求节点(基础状态预期!$C$62:$C$100,基础状态预期!H$62:H$100,战法实力!$V155)</f>
        <v>8</v>
      </c>
      <c r="AG155" s="135">
        <f>求节点(基础状态预期!$C$107:$C$145,基础状态预期!E$107:E$145,战法实力!$V155)</f>
        <v>5</v>
      </c>
      <c r="AH155" s="135">
        <f>求节点(基础状态预期!$C$107:$C$145,基础状态预期!F$107:F$145,战法实力!$V155)</f>
        <v>16</v>
      </c>
      <c r="AI155" s="135">
        <f>求节点(基础状态预期!$C$107:$C$145,基础状态预期!G$107:G$145,战法实力!$V155)</f>
        <v>24</v>
      </c>
      <c r="AJ155" s="135">
        <f>求节点(基础状态预期!$C$107:$C$145,基础状态预期!H$107:H$145,战法实力!$V155)</f>
        <v>8</v>
      </c>
      <c r="AL155" s="135">
        <f>求节点(基础状态预期!$C$152:$C$190,基础状态预期!E$152:E$190,战法实力!$V155)</f>
        <v>5</v>
      </c>
      <c r="AM155" s="135">
        <f>求节点(基础状态预期!$C$152:$C$190,基础状态预期!F$152:F$190,战法实力!$V155)</f>
        <v>16</v>
      </c>
      <c r="AN155" s="135">
        <f>求节点(基础状态预期!$C$152:$C$190,基础状态预期!G$152:G$190,战法实力!$V155)</f>
        <v>24</v>
      </c>
      <c r="AO155" s="135">
        <f>求节点(基础状态预期!$C$152:$C$190,基础状态预期!H$152:H$190,战法实力!$V155)</f>
        <v>8</v>
      </c>
      <c r="AQ155" s="135">
        <f>求节点(基础状态预期!$C$197:$C$235,基础状态预期!E$197:E$235,战法实力!$V155)</f>
        <v>5</v>
      </c>
      <c r="AR155" s="135">
        <f>求节点(基础状态预期!$C$197:$C$235,基础状态预期!F$197:F$235,战法实力!$V155)</f>
        <v>16</v>
      </c>
      <c r="AS155" s="135">
        <f>求节点(基础状态预期!$C$197:$C$235,基础状态预期!G$197:G$235,战法实力!$V155)</f>
        <v>24</v>
      </c>
      <c r="AT155" s="135">
        <f>求节点(基础状态预期!$C$197:$C$235,基础状态预期!H$197:H$235,战法实力!$V155)</f>
        <v>8</v>
      </c>
      <c r="AV155" s="97"/>
      <c r="AX155" s="135">
        <v>151</v>
      </c>
      <c r="AY155" s="135">
        <f>求节点(基础状态预期!$C$17:$C$55,基础状态预期!M$17:M$55,战法实力!$V155)</f>
        <v>35</v>
      </c>
      <c r="AZ155" s="135">
        <f>求节点(基础状态预期!$C$17:$C$55,基础状态预期!N$17:N$55,战法实力!$V155)</f>
        <v>35</v>
      </c>
      <c r="BA155" s="135">
        <f>求节点(基础状态预期!$C$17:$C$55,基础状态预期!O$17:O$55,战法实力!$V155)</f>
        <v>35</v>
      </c>
      <c r="BB155" s="135">
        <f>求节点(基础状态预期!$C$17:$C$55,基础状态预期!P$17:P$55,战法实力!$V155)</f>
        <v>32.737521984341612</v>
      </c>
      <c r="BD155" s="135">
        <v>151</v>
      </c>
      <c r="BE155" s="135">
        <f>求节点(基础状态预期!$C$62:$C$100,基础状态预期!M$62:M$100,战法实力!$V155)</f>
        <v>35</v>
      </c>
      <c r="BF155" s="135">
        <f>求节点(基础状态预期!$C$62:$C$100,基础状态预期!N$62:N$100,战法实力!$V155)</f>
        <v>35</v>
      </c>
      <c r="BG155" s="135">
        <f>求节点(基础状态预期!$C$62:$C$100,基础状态预期!O$62:O$100,战法实力!$V155)</f>
        <v>35</v>
      </c>
      <c r="BH155" s="135">
        <f>求节点(基础状态预期!$C$62:$C$100,基础状态预期!P$62:P$100,战法实力!$V155)</f>
        <v>35</v>
      </c>
      <c r="BJ155" s="135">
        <v>151</v>
      </c>
      <c r="BK155" s="135">
        <f>求节点(基础状态预期!$C$107:$C$145,基础状态预期!M$107:M$145,战法实力!$V155)</f>
        <v>35</v>
      </c>
      <c r="BL155" s="135">
        <f>求节点(基础状态预期!$C$107:$C$145,基础状态预期!N$107:N$145,战法实力!$V155)</f>
        <v>35</v>
      </c>
      <c r="BM155" s="135">
        <f>求节点(基础状态预期!$C$107:$C$145,基础状态预期!O$107:O$145,战法实力!$V155)</f>
        <v>35</v>
      </c>
      <c r="BN155" s="135">
        <f>求节点(基础状态预期!$C$107:$C$145,基础状态预期!P$107:P$145,战法实力!$V155)</f>
        <v>35</v>
      </c>
      <c r="BP155" s="135">
        <v>151</v>
      </c>
      <c r="BQ155" s="135">
        <f>求节点(基础状态预期!$C$152:$C$190,基础状态预期!M$152:M$190,战法实力!$V155)</f>
        <v>35</v>
      </c>
      <c r="BR155" s="135">
        <f>求节点(基础状态预期!$C$152:$C$190,基础状态预期!N$152:N$190,战法实力!$V155)</f>
        <v>35</v>
      </c>
      <c r="BS155" s="135">
        <f>求节点(基础状态预期!$C$152:$C$190,基础状态预期!O$152:O$190,战法实力!$V155)</f>
        <v>35</v>
      </c>
      <c r="BT155" s="135">
        <f>求节点(基础状态预期!$C$152:$C$190,基础状态预期!P$152:P$190,战法实力!$V155)</f>
        <v>35</v>
      </c>
      <c r="BV155" s="135">
        <v>151</v>
      </c>
      <c r="BW155" s="135">
        <f>求节点(基础状态预期!$C$197:$C$235,基础状态预期!M$197:M$235,战法实力!$V155)</f>
        <v>35</v>
      </c>
      <c r="BX155" s="135">
        <f>求节点(基础状态预期!$C$197:$C$235,基础状态预期!N$197:N$235,战法实力!$V155)</f>
        <v>35</v>
      </c>
      <c r="BY155" s="135">
        <f>求节点(基础状态预期!$C$197:$C$235,基础状态预期!O$197:O$235,战法实力!$V155)</f>
        <v>35</v>
      </c>
      <c r="BZ155" s="135">
        <f>求节点(基础状态预期!$C$197:$C$235,基础状态预期!P$197:P$235,战法实力!$V155)</f>
        <v>35</v>
      </c>
      <c r="CB155" s="97"/>
      <c r="CD155" s="135">
        <v>151</v>
      </c>
      <c r="CE155" s="135">
        <f>求节点($E$5:$E$39,F$5:F$39,AY155)*W155</f>
        <v>175000</v>
      </c>
      <c r="CF155" s="135">
        <f>求节点($E$5:$E$39,G$5:G$39,AZ155)*X155</f>
        <v>1120000</v>
      </c>
      <c r="CG155" s="135">
        <f>求节点($E$5:$E$39,H$5:H$39,BA155)*Y155</f>
        <v>6720000</v>
      </c>
      <c r="CH155" s="135">
        <f>求节点($E$5:$E$39,I$5:I$39,BB155)*Z155</f>
        <v>6547504.396868322</v>
      </c>
      <c r="CI155" s="135">
        <f t="shared" si="25"/>
        <v>14562504.396868322</v>
      </c>
      <c r="CK155" s="135">
        <f>求节点($E$5:$E$39,F$5:F$39,BE155)*AB155</f>
        <v>175000</v>
      </c>
      <c r="CL155" s="135">
        <f>求节点($E$5:$E$39,G$5:G$39,BF155)*AC155</f>
        <v>1120000</v>
      </c>
      <c r="CM155" s="135">
        <f>求节点($E$5:$E$39,H$5:H$39,BG155)*AD155</f>
        <v>6720000</v>
      </c>
      <c r="CN155" s="135">
        <f>求节点($E$5:$E$39,I$5:I$39,BH155)*AE155</f>
        <v>7000000</v>
      </c>
      <c r="CO155" s="135">
        <f t="shared" si="26"/>
        <v>15015000</v>
      </c>
      <c r="CQ155" s="135">
        <f>求节点($E$5:$E$39,F$5:F$39,BK155)*AG155</f>
        <v>175000</v>
      </c>
      <c r="CR155" s="135">
        <f>求节点($E$5:$E$39,G$5:G$39,BL155)*AH155</f>
        <v>1120000</v>
      </c>
      <c r="CS155" s="135">
        <f>求节点($E$5:$E$39,H$5:H$39,BM155)*AI155</f>
        <v>6720000</v>
      </c>
      <c r="CT155" s="135">
        <f>求节点($E$5:$E$39,I$5:I$39,BN155)*AJ155</f>
        <v>7000000</v>
      </c>
      <c r="CU155" s="135">
        <f t="shared" si="27"/>
        <v>15015000</v>
      </c>
      <c r="CW155" s="135">
        <f>求节点($E$5:$E$39,F$5:F$39,BQ155)*AL155</f>
        <v>175000</v>
      </c>
      <c r="CX155" s="135">
        <f>求节点($E$5:$E$39,G$5:G$39,BR155)*AM155</f>
        <v>1120000</v>
      </c>
      <c r="CY155" s="135">
        <f>求节点($E$5:$E$39,H$5:H$39,BS155)*AN155</f>
        <v>6720000</v>
      </c>
      <c r="CZ155" s="135">
        <f>求节点($E$5:$E$39,I$5:I$39,BT155)*AO155</f>
        <v>7000000</v>
      </c>
      <c r="DA155" s="135">
        <f t="shared" si="28"/>
        <v>15015000</v>
      </c>
      <c r="DC155" s="135">
        <f>求节点($E$5:$E$39,F$5:F$39,BW155)*AQ155</f>
        <v>175000</v>
      </c>
      <c r="DD155" s="135">
        <f>求节点($E$5:$E$39,G$5:G$39,BX155)*AR155</f>
        <v>1120000</v>
      </c>
      <c r="DE155" s="135">
        <f>求节点($E$5:$E$39,H$5:H$39,BY155)*AS155</f>
        <v>6720000</v>
      </c>
      <c r="DF155" s="135">
        <f>求节点($E$5:$E$39,I$5:I$39,BZ155)*AT155</f>
        <v>7000000</v>
      </c>
      <c r="DG155" s="135">
        <f t="shared" si="29"/>
        <v>15015000</v>
      </c>
    </row>
    <row r="156" spans="12:111" s="135" customFormat="1" x14ac:dyDescent="0.15">
      <c r="L156" s="135">
        <v>152</v>
      </c>
      <c r="M156" s="135">
        <f t="shared" si="20"/>
        <v>14582579.715523053</v>
      </c>
      <c r="N156" s="135">
        <f t="shared" si="21"/>
        <v>15015000</v>
      </c>
      <c r="O156" s="135">
        <f t="shared" si="22"/>
        <v>15015000</v>
      </c>
      <c r="P156" s="135">
        <f t="shared" si="23"/>
        <v>15015000</v>
      </c>
      <c r="Q156" s="135">
        <f t="shared" si="24"/>
        <v>15015000</v>
      </c>
      <c r="T156" s="97"/>
      <c r="V156" s="135">
        <v>152</v>
      </c>
      <c r="W156" s="135">
        <f>求节点(基础状态预期!$C$17:$C$55,基础状态预期!E$17:E$55,战法实力!$V156)</f>
        <v>5</v>
      </c>
      <c r="X156" s="135">
        <f>求节点(基础状态预期!$C$17:$C$55,基础状态预期!F$17:F$55,战法实力!$V156)</f>
        <v>16</v>
      </c>
      <c r="Y156" s="135">
        <f>求节点(基础状态预期!$C$17:$C$55,基础状态预期!G$17:G$55,战法实力!$V156)</f>
        <v>24</v>
      </c>
      <c r="Z156" s="135">
        <f>求节点(基础状态预期!$C$17:$C$55,基础状态预期!H$17:H$55,战法实力!$V156)</f>
        <v>8</v>
      </c>
      <c r="AB156" s="135">
        <f>求节点(基础状态预期!$C$62:$C$100,基础状态预期!E$62:E$100,战法实力!$V156)</f>
        <v>5</v>
      </c>
      <c r="AC156" s="135">
        <f>求节点(基础状态预期!$C$62:$C$100,基础状态预期!F$62:F$100,战法实力!$V156)</f>
        <v>16</v>
      </c>
      <c r="AD156" s="135">
        <f>求节点(基础状态预期!$C$62:$C$100,基础状态预期!G$62:G$100,战法实力!$V156)</f>
        <v>24</v>
      </c>
      <c r="AE156" s="135">
        <f>求节点(基础状态预期!$C$62:$C$100,基础状态预期!H$62:H$100,战法实力!$V156)</f>
        <v>8</v>
      </c>
      <c r="AG156" s="135">
        <f>求节点(基础状态预期!$C$107:$C$145,基础状态预期!E$107:E$145,战法实力!$V156)</f>
        <v>5</v>
      </c>
      <c r="AH156" s="135">
        <f>求节点(基础状态预期!$C$107:$C$145,基础状态预期!F$107:F$145,战法实力!$V156)</f>
        <v>16</v>
      </c>
      <c r="AI156" s="135">
        <f>求节点(基础状态预期!$C$107:$C$145,基础状态预期!G$107:G$145,战法实力!$V156)</f>
        <v>24</v>
      </c>
      <c r="AJ156" s="135">
        <f>求节点(基础状态预期!$C$107:$C$145,基础状态预期!H$107:H$145,战法实力!$V156)</f>
        <v>8</v>
      </c>
      <c r="AL156" s="135">
        <f>求节点(基础状态预期!$C$152:$C$190,基础状态预期!E$152:E$190,战法实力!$V156)</f>
        <v>5</v>
      </c>
      <c r="AM156" s="135">
        <f>求节点(基础状态预期!$C$152:$C$190,基础状态预期!F$152:F$190,战法实力!$V156)</f>
        <v>16</v>
      </c>
      <c r="AN156" s="135">
        <f>求节点(基础状态预期!$C$152:$C$190,基础状态预期!G$152:G$190,战法实力!$V156)</f>
        <v>24</v>
      </c>
      <c r="AO156" s="135">
        <f>求节点(基础状态预期!$C$152:$C$190,基础状态预期!H$152:H$190,战法实力!$V156)</f>
        <v>8</v>
      </c>
      <c r="AQ156" s="135">
        <f>求节点(基础状态预期!$C$197:$C$235,基础状态预期!E$197:E$235,战法实力!$V156)</f>
        <v>5</v>
      </c>
      <c r="AR156" s="135">
        <f>求节点(基础状态预期!$C$197:$C$235,基础状态预期!F$197:F$235,战法实力!$V156)</f>
        <v>16</v>
      </c>
      <c r="AS156" s="135">
        <f>求节点(基础状态预期!$C$197:$C$235,基础状态预期!G$197:G$235,战法实力!$V156)</f>
        <v>24</v>
      </c>
      <c r="AT156" s="135">
        <f>求节点(基础状态预期!$C$197:$C$235,基础状态预期!H$197:H$235,战法实力!$V156)</f>
        <v>8</v>
      </c>
      <c r="AV156" s="97"/>
      <c r="AX156" s="135">
        <v>152</v>
      </c>
      <c r="AY156" s="135">
        <f>求节点(基础状态预期!$C$17:$C$55,基础状态预期!M$17:M$55,战法实力!$V156)</f>
        <v>35</v>
      </c>
      <c r="AZ156" s="135">
        <f>求节点(基础状态预期!$C$17:$C$55,基础状态预期!N$17:N$55,战法实力!$V156)</f>
        <v>35</v>
      </c>
      <c r="BA156" s="135">
        <f>求节点(基础状态预期!$C$17:$C$55,基础状态预期!O$17:O$55,战法实力!$V156)</f>
        <v>35</v>
      </c>
      <c r="BB156" s="135">
        <f>求节点(基础状态预期!$C$17:$C$55,基础状态预期!P$17:P$55,战法实力!$V156)</f>
        <v>32.83789857761527</v>
      </c>
      <c r="BD156" s="135">
        <v>152</v>
      </c>
      <c r="BE156" s="135">
        <f>求节点(基础状态预期!$C$62:$C$100,基础状态预期!M$62:M$100,战法实力!$V156)</f>
        <v>35</v>
      </c>
      <c r="BF156" s="135">
        <f>求节点(基础状态预期!$C$62:$C$100,基础状态预期!N$62:N$100,战法实力!$V156)</f>
        <v>35</v>
      </c>
      <c r="BG156" s="135">
        <f>求节点(基础状态预期!$C$62:$C$100,基础状态预期!O$62:O$100,战法实力!$V156)</f>
        <v>35</v>
      </c>
      <c r="BH156" s="135">
        <f>求节点(基础状态预期!$C$62:$C$100,基础状态预期!P$62:P$100,战法实力!$V156)</f>
        <v>35</v>
      </c>
      <c r="BJ156" s="135">
        <v>152</v>
      </c>
      <c r="BK156" s="135">
        <f>求节点(基础状态预期!$C$107:$C$145,基础状态预期!M$107:M$145,战法实力!$V156)</f>
        <v>35</v>
      </c>
      <c r="BL156" s="135">
        <f>求节点(基础状态预期!$C$107:$C$145,基础状态预期!N$107:N$145,战法实力!$V156)</f>
        <v>35</v>
      </c>
      <c r="BM156" s="135">
        <f>求节点(基础状态预期!$C$107:$C$145,基础状态预期!O$107:O$145,战法实力!$V156)</f>
        <v>35</v>
      </c>
      <c r="BN156" s="135">
        <f>求节点(基础状态预期!$C$107:$C$145,基础状态预期!P$107:P$145,战法实力!$V156)</f>
        <v>35</v>
      </c>
      <c r="BP156" s="135">
        <v>152</v>
      </c>
      <c r="BQ156" s="135">
        <f>求节点(基础状态预期!$C$152:$C$190,基础状态预期!M$152:M$190,战法实力!$V156)</f>
        <v>35</v>
      </c>
      <c r="BR156" s="135">
        <f>求节点(基础状态预期!$C$152:$C$190,基础状态预期!N$152:N$190,战法实力!$V156)</f>
        <v>35</v>
      </c>
      <c r="BS156" s="135">
        <f>求节点(基础状态预期!$C$152:$C$190,基础状态预期!O$152:O$190,战法实力!$V156)</f>
        <v>35</v>
      </c>
      <c r="BT156" s="135">
        <f>求节点(基础状态预期!$C$152:$C$190,基础状态预期!P$152:P$190,战法实力!$V156)</f>
        <v>35</v>
      </c>
      <c r="BV156" s="135">
        <v>152</v>
      </c>
      <c r="BW156" s="135">
        <f>求节点(基础状态预期!$C$197:$C$235,基础状态预期!M$197:M$235,战法实力!$V156)</f>
        <v>35</v>
      </c>
      <c r="BX156" s="135">
        <f>求节点(基础状态预期!$C$197:$C$235,基础状态预期!N$197:N$235,战法实力!$V156)</f>
        <v>35</v>
      </c>
      <c r="BY156" s="135">
        <f>求节点(基础状态预期!$C$197:$C$235,基础状态预期!O$197:O$235,战法实力!$V156)</f>
        <v>35</v>
      </c>
      <c r="BZ156" s="135">
        <f>求节点(基础状态预期!$C$197:$C$235,基础状态预期!P$197:P$235,战法实力!$V156)</f>
        <v>35</v>
      </c>
      <c r="CB156" s="97"/>
      <c r="CD156" s="135">
        <v>152</v>
      </c>
      <c r="CE156" s="135">
        <f>求节点($E$5:$E$39,F$5:F$39,AY156)*W156</f>
        <v>175000</v>
      </c>
      <c r="CF156" s="135">
        <f>求节点($E$5:$E$39,G$5:G$39,AZ156)*X156</f>
        <v>1120000</v>
      </c>
      <c r="CG156" s="135">
        <f>求节点($E$5:$E$39,H$5:H$39,BA156)*Y156</f>
        <v>6720000</v>
      </c>
      <c r="CH156" s="135">
        <f>求节点($E$5:$E$39,I$5:I$39,BB156)*Z156</f>
        <v>6567579.7155230539</v>
      </c>
      <c r="CI156" s="135">
        <f t="shared" si="25"/>
        <v>14582579.715523053</v>
      </c>
      <c r="CK156" s="135">
        <f>求节点($E$5:$E$39,F$5:F$39,BE156)*AB156</f>
        <v>175000</v>
      </c>
      <c r="CL156" s="135">
        <f>求节点($E$5:$E$39,G$5:G$39,BF156)*AC156</f>
        <v>1120000</v>
      </c>
      <c r="CM156" s="135">
        <f>求节点($E$5:$E$39,H$5:H$39,BG156)*AD156</f>
        <v>6720000</v>
      </c>
      <c r="CN156" s="135">
        <f>求节点($E$5:$E$39,I$5:I$39,BH156)*AE156</f>
        <v>7000000</v>
      </c>
      <c r="CO156" s="135">
        <f t="shared" si="26"/>
        <v>15015000</v>
      </c>
      <c r="CQ156" s="135">
        <f>求节点($E$5:$E$39,F$5:F$39,BK156)*AG156</f>
        <v>175000</v>
      </c>
      <c r="CR156" s="135">
        <f>求节点($E$5:$E$39,G$5:G$39,BL156)*AH156</f>
        <v>1120000</v>
      </c>
      <c r="CS156" s="135">
        <f>求节点($E$5:$E$39,H$5:H$39,BM156)*AI156</f>
        <v>6720000</v>
      </c>
      <c r="CT156" s="135">
        <f>求节点($E$5:$E$39,I$5:I$39,BN156)*AJ156</f>
        <v>7000000</v>
      </c>
      <c r="CU156" s="135">
        <f t="shared" si="27"/>
        <v>15015000</v>
      </c>
      <c r="CW156" s="135">
        <f>求节点($E$5:$E$39,F$5:F$39,BQ156)*AL156</f>
        <v>175000</v>
      </c>
      <c r="CX156" s="135">
        <f>求节点($E$5:$E$39,G$5:G$39,BR156)*AM156</f>
        <v>1120000</v>
      </c>
      <c r="CY156" s="135">
        <f>求节点($E$5:$E$39,H$5:H$39,BS156)*AN156</f>
        <v>6720000</v>
      </c>
      <c r="CZ156" s="135">
        <f>求节点($E$5:$E$39,I$5:I$39,BT156)*AO156</f>
        <v>7000000</v>
      </c>
      <c r="DA156" s="135">
        <f t="shared" si="28"/>
        <v>15015000</v>
      </c>
      <c r="DC156" s="135">
        <f>求节点($E$5:$E$39,F$5:F$39,BW156)*AQ156</f>
        <v>175000</v>
      </c>
      <c r="DD156" s="135">
        <f>求节点($E$5:$E$39,G$5:G$39,BX156)*AR156</f>
        <v>1120000</v>
      </c>
      <c r="DE156" s="135">
        <f>求节点($E$5:$E$39,H$5:H$39,BY156)*AS156</f>
        <v>6720000</v>
      </c>
      <c r="DF156" s="135">
        <f>求节点($E$5:$E$39,I$5:I$39,BZ156)*AT156</f>
        <v>7000000</v>
      </c>
      <c r="DG156" s="135">
        <f t="shared" si="29"/>
        <v>15015000</v>
      </c>
    </row>
    <row r="157" spans="12:111" s="135" customFormat="1" x14ac:dyDescent="0.15">
      <c r="L157" s="135">
        <v>153</v>
      </c>
      <c r="M157" s="135">
        <f t="shared" si="20"/>
        <v>14602655.034177784</v>
      </c>
      <c r="N157" s="135">
        <f t="shared" si="21"/>
        <v>15015000</v>
      </c>
      <c r="O157" s="135">
        <f t="shared" si="22"/>
        <v>15015000</v>
      </c>
      <c r="P157" s="135">
        <f t="shared" si="23"/>
        <v>15015000</v>
      </c>
      <c r="Q157" s="135">
        <f t="shared" si="24"/>
        <v>15015000</v>
      </c>
      <c r="T157" s="97"/>
      <c r="V157" s="135">
        <v>153</v>
      </c>
      <c r="W157" s="135">
        <f>求节点(基础状态预期!$C$17:$C$55,基础状态预期!E$17:E$55,战法实力!$V157)</f>
        <v>5</v>
      </c>
      <c r="X157" s="135">
        <f>求节点(基础状态预期!$C$17:$C$55,基础状态预期!F$17:F$55,战法实力!$V157)</f>
        <v>16</v>
      </c>
      <c r="Y157" s="135">
        <f>求节点(基础状态预期!$C$17:$C$55,基础状态预期!G$17:G$55,战法实力!$V157)</f>
        <v>24</v>
      </c>
      <c r="Z157" s="135">
        <f>求节点(基础状态预期!$C$17:$C$55,基础状态预期!H$17:H$55,战法实力!$V157)</f>
        <v>8</v>
      </c>
      <c r="AB157" s="135">
        <f>求节点(基础状态预期!$C$62:$C$100,基础状态预期!E$62:E$100,战法实力!$V157)</f>
        <v>5</v>
      </c>
      <c r="AC157" s="135">
        <f>求节点(基础状态预期!$C$62:$C$100,基础状态预期!F$62:F$100,战法实力!$V157)</f>
        <v>16</v>
      </c>
      <c r="AD157" s="135">
        <f>求节点(基础状态预期!$C$62:$C$100,基础状态预期!G$62:G$100,战法实力!$V157)</f>
        <v>24</v>
      </c>
      <c r="AE157" s="135">
        <f>求节点(基础状态预期!$C$62:$C$100,基础状态预期!H$62:H$100,战法实力!$V157)</f>
        <v>8</v>
      </c>
      <c r="AG157" s="135">
        <f>求节点(基础状态预期!$C$107:$C$145,基础状态预期!E$107:E$145,战法实力!$V157)</f>
        <v>5</v>
      </c>
      <c r="AH157" s="135">
        <f>求节点(基础状态预期!$C$107:$C$145,基础状态预期!F$107:F$145,战法实力!$V157)</f>
        <v>16</v>
      </c>
      <c r="AI157" s="135">
        <f>求节点(基础状态预期!$C$107:$C$145,基础状态预期!G$107:G$145,战法实力!$V157)</f>
        <v>24</v>
      </c>
      <c r="AJ157" s="135">
        <f>求节点(基础状态预期!$C$107:$C$145,基础状态预期!H$107:H$145,战法实力!$V157)</f>
        <v>8</v>
      </c>
      <c r="AL157" s="135">
        <f>求节点(基础状态预期!$C$152:$C$190,基础状态预期!E$152:E$190,战法实力!$V157)</f>
        <v>5</v>
      </c>
      <c r="AM157" s="135">
        <f>求节点(基础状态预期!$C$152:$C$190,基础状态预期!F$152:F$190,战法实力!$V157)</f>
        <v>16</v>
      </c>
      <c r="AN157" s="135">
        <f>求节点(基础状态预期!$C$152:$C$190,基础状态预期!G$152:G$190,战法实力!$V157)</f>
        <v>24</v>
      </c>
      <c r="AO157" s="135">
        <f>求节点(基础状态预期!$C$152:$C$190,基础状态预期!H$152:H$190,战法实力!$V157)</f>
        <v>8</v>
      </c>
      <c r="AQ157" s="135">
        <f>求节点(基础状态预期!$C$197:$C$235,基础状态预期!E$197:E$235,战法实力!$V157)</f>
        <v>5</v>
      </c>
      <c r="AR157" s="135">
        <f>求节点(基础状态预期!$C$197:$C$235,基础状态预期!F$197:F$235,战法实力!$V157)</f>
        <v>16</v>
      </c>
      <c r="AS157" s="135">
        <f>求节点(基础状态预期!$C$197:$C$235,基础状态预期!G$197:G$235,战法实力!$V157)</f>
        <v>24</v>
      </c>
      <c r="AT157" s="135">
        <f>求节点(基础状态预期!$C$197:$C$235,基础状态预期!H$197:H$235,战法实力!$V157)</f>
        <v>8</v>
      </c>
      <c r="AV157" s="97"/>
      <c r="AX157" s="135">
        <v>153</v>
      </c>
      <c r="AY157" s="135">
        <f>求节点(基础状态预期!$C$17:$C$55,基础状态预期!M$17:M$55,战法实力!$V157)</f>
        <v>35</v>
      </c>
      <c r="AZ157" s="135">
        <f>求节点(基础状态预期!$C$17:$C$55,基础状态预期!N$17:N$55,战法实力!$V157)</f>
        <v>35</v>
      </c>
      <c r="BA157" s="135">
        <f>求节点(基础状态预期!$C$17:$C$55,基础状态预期!O$17:O$55,战法实力!$V157)</f>
        <v>35</v>
      </c>
      <c r="BB157" s="135">
        <f>求节点(基础状态预期!$C$17:$C$55,基础状态预期!P$17:P$55,战法实力!$V157)</f>
        <v>32.938275170888922</v>
      </c>
      <c r="BD157" s="135">
        <v>153</v>
      </c>
      <c r="BE157" s="135">
        <f>求节点(基础状态预期!$C$62:$C$100,基础状态预期!M$62:M$100,战法实力!$V157)</f>
        <v>35</v>
      </c>
      <c r="BF157" s="135">
        <f>求节点(基础状态预期!$C$62:$C$100,基础状态预期!N$62:N$100,战法实力!$V157)</f>
        <v>35</v>
      </c>
      <c r="BG157" s="135">
        <f>求节点(基础状态预期!$C$62:$C$100,基础状态预期!O$62:O$100,战法实力!$V157)</f>
        <v>35</v>
      </c>
      <c r="BH157" s="135">
        <f>求节点(基础状态预期!$C$62:$C$100,基础状态预期!P$62:P$100,战法实力!$V157)</f>
        <v>35</v>
      </c>
      <c r="BJ157" s="135">
        <v>153</v>
      </c>
      <c r="BK157" s="135">
        <f>求节点(基础状态预期!$C$107:$C$145,基础状态预期!M$107:M$145,战法实力!$V157)</f>
        <v>35</v>
      </c>
      <c r="BL157" s="135">
        <f>求节点(基础状态预期!$C$107:$C$145,基础状态预期!N$107:N$145,战法实力!$V157)</f>
        <v>35</v>
      </c>
      <c r="BM157" s="135">
        <f>求节点(基础状态预期!$C$107:$C$145,基础状态预期!O$107:O$145,战法实力!$V157)</f>
        <v>35</v>
      </c>
      <c r="BN157" s="135">
        <f>求节点(基础状态预期!$C$107:$C$145,基础状态预期!P$107:P$145,战法实力!$V157)</f>
        <v>35</v>
      </c>
      <c r="BP157" s="135">
        <v>153</v>
      </c>
      <c r="BQ157" s="135">
        <f>求节点(基础状态预期!$C$152:$C$190,基础状态预期!M$152:M$190,战法实力!$V157)</f>
        <v>35</v>
      </c>
      <c r="BR157" s="135">
        <f>求节点(基础状态预期!$C$152:$C$190,基础状态预期!N$152:N$190,战法实力!$V157)</f>
        <v>35</v>
      </c>
      <c r="BS157" s="135">
        <f>求节点(基础状态预期!$C$152:$C$190,基础状态预期!O$152:O$190,战法实力!$V157)</f>
        <v>35</v>
      </c>
      <c r="BT157" s="135">
        <f>求节点(基础状态预期!$C$152:$C$190,基础状态预期!P$152:P$190,战法实力!$V157)</f>
        <v>35</v>
      </c>
      <c r="BV157" s="135">
        <v>153</v>
      </c>
      <c r="BW157" s="135">
        <f>求节点(基础状态预期!$C$197:$C$235,基础状态预期!M$197:M$235,战法实力!$V157)</f>
        <v>35</v>
      </c>
      <c r="BX157" s="135">
        <f>求节点(基础状态预期!$C$197:$C$235,基础状态预期!N$197:N$235,战法实力!$V157)</f>
        <v>35</v>
      </c>
      <c r="BY157" s="135">
        <f>求节点(基础状态预期!$C$197:$C$235,基础状态预期!O$197:O$235,战法实力!$V157)</f>
        <v>35</v>
      </c>
      <c r="BZ157" s="135">
        <f>求节点(基础状态预期!$C$197:$C$235,基础状态预期!P$197:P$235,战法实力!$V157)</f>
        <v>35</v>
      </c>
      <c r="CB157" s="97"/>
      <c r="CD157" s="135">
        <v>153</v>
      </c>
      <c r="CE157" s="135">
        <f>求节点($E$5:$E$39,F$5:F$39,AY157)*W157</f>
        <v>175000</v>
      </c>
      <c r="CF157" s="135">
        <f>求节点($E$5:$E$39,G$5:G$39,AZ157)*X157</f>
        <v>1120000</v>
      </c>
      <c r="CG157" s="135">
        <f>求节点($E$5:$E$39,H$5:H$39,BA157)*Y157</f>
        <v>6720000</v>
      </c>
      <c r="CH157" s="135">
        <f>求节点($E$5:$E$39,I$5:I$39,BB157)*Z157</f>
        <v>6587655.0341777839</v>
      </c>
      <c r="CI157" s="135">
        <f t="shared" si="25"/>
        <v>14602655.034177784</v>
      </c>
      <c r="CK157" s="135">
        <f>求节点($E$5:$E$39,F$5:F$39,BE157)*AB157</f>
        <v>175000</v>
      </c>
      <c r="CL157" s="135">
        <f>求节点($E$5:$E$39,G$5:G$39,BF157)*AC157</f>
        <v>1120000</v>
      </c>
      <c r="CM157" s="135">
        <f>求节点($E$5:$E$39,H$5:H$39,BG157)*AD157</f>
        <v>6720000</v>
      </c>
      <c r="CN157" s="135">
        <f>求节点($E$5:$E$39,I$5:I$39,BH157)*AE157</f>
        <v>7000000</v>
      </c>
      <c r="CO157" s="135">
        <f t="shared" si="26"/>
        <v>15015000</v>
      </c>
      <c r="CQ157" s="135">
        <f>求节点($E$5:$E$39,F$5:F$39,BK157)*AG157</f>
        <v>175000</v>
      </c>
      <c r="CR157" s="135">
        <f>求节点($E$5:$E$39,G$5:G$39,BL157)*AH157</f>
        <v>1120000</v>
      </c>
      <c r="CS157" s="135">
        <f>求节点($E$5:$E$39,H$5:H$39,BM157)*AI157</f>
        <v>6720000</v>
      </c>
      <c r="CT157" s="135">
        <f>求节点($E$5:$E$39,I$5:I$39,BN157)*AJ157</f>
        <v>7000000</v>
      </c>
      <c r="CU157" s="135">
        <f t="shared" si="27"/>
        <v>15015000</v>
      </c>
      <c r="CW157" s="135">
        <f>求节点($E$5:$E$39,F$5:F$39,BQ157)*AL157</f>
        <v>175000</v>
      </c>
      <c r="CX157" s="135">
        <f>求节点($E$5:$E$39,G$5:G$39,BR157)*AM157</f>
        <v>1120000</v>
      </c>
      <c r="CY157" s="135">
        <f>求节点($E$5:$E$39,H$5:H$39,BS157)*AN157</f>
        <v>6720000</v>
      </c>
      <c r="CZ157" s="135">
        <f>求节点($E$5:$E$39,I$5:I$39,BT157)*AO157</f>
        <v>7000000</v>
      </c>
      <c r="DA157" s="135">
        <f t="shared" si="28"/>
        <v>15015000</v>
      </c>
      <c r="DC157" s="135">
        <f>求节点($E$5:$E$39,F$5:F$39,BW157)*AQ157</f>
        <v>175000</v>
      </c>
      <c r="DD157" s="135">
        <f>求节点($E$5:$E$39,G$5:G$39,BX157)*AR157</f>
        <v>1120000</v>
      </c>
      <c r="DE157" s="135">
        <f>求节点($E$5:$E$39,H$5:H$39,BY157)*AS157</f>
        <v>6720000</v>
      </c>
      <c r="DF157" s="135">
        <f>求节点($E$5:$E$39,I$5:I$39,BZ157)*AT157</f>
        <v>7000000</v>
      </c>
      <c r="DG157" s="135">
        <f t="shared" si="29"/>
        <v>15015000</v>
      </c>
    </row>
    <row r="158" spans="12:111" s="135" customFormat="1" x14ac:dyDescent="0.15">
      <c r="L158" s="135">
        <v>154</v>
      </c>
      <c r="M158" s="135">
        <f t="shared" si="20"/>
        <v>14622730.352832515</v>
      </c>
      <c r="N158" s="135">
        <f t="shared" si="21"/>
        <v>15015000</v>
      </c>
      <c r="O158" s="135">
        <f t="shared" si="22"/>
        <v>15015000</v>
      </c>
      <c r="P158" s="135">
        <f t="shared" si="23"/>
        <v>15015000</v>
      </c>
      <c r="Q158" s="135">
        <f t="shared" si="24"/>
        <v>15015000</v>
      </c>
      <c r="T158" s="97"/>
      <c r="V158" s="135">
        <v>154</v>
      </c>
      <c r="W158" s="135">
        <f>求节点(基础状态预期!$C$17:$C$55,基础状态预期!E$17:E$55,战法实力!$V158)</f>
        <v>5</v>
      </c>
      <c r="X158" s="135">
        <f>求节点(基础状态预期!$C$17:$C$55,基础状态预期!F$17:F$55,战法实力!$V158)</f>
        <v>16</v>
      </c>
      <c r="Y158" s="135">
        <f>求节点(基础状态预期!$C$17:$C$55,基础状态预期!G$17:G$55,战法实力!$V158)</f>
        <v>24</v>
      </c>
      <c r="Z158" s="135">
        <f>求节点(基础状态预期!$C$17:$C$55,基础状态预期!H$17:H$55,战法实力!$V158)</f>
        <v>8</v>
      </c>
      <c r="AB158" s="135">
        <f>求节点(基础状态预期!$C$62:$C$100,基础状态预期!E$62:E$100,战法实力!$V158)</f>
        <v>5</v>
      </c>
      <c r="AC158" s="135">
        <f>求节点(基础状态预期!$C$62:$C$100,基础状态预期!F$62:F$100,战法实力!$V158)</f>
        <v>16</v>
      </c>
      <c r="AD158" s="135">
        <f>求节点(基础状态预期!$C$62:$C$100,基础状态预期!G$62:G$100,战法实力!$V158)</f>
        <v>24</v>
      </c>
      <c r="AE158" s="135">
        <f>求节点(基础状态预期!$C$62:$C$100,基础状态预期!H$62:H$100,战法实力!$V158)</f>
        <v>8</v>
      </c>
      <c r="AG158" s="135">
        <f>求节点(基础状态预期!$C$107:$C$145,基础状态预期!E$107:E$145,战法实力!$V158)</f>
        <v>5</v>
      </c>
      <c r="AH158" s="135">
        <f>求节点(基础状态预期!$C$107:$C$145,基础状态预期!F$107:F$145,战法实力!$V158)</f>
        <v>16</v>
      </c>
      <c r="AI158" s="135">
        <f>求节点(基础状态预期!$C$107:$C$145,基础状态预期!G$107:G$145,战法实力!$V158)</f>
        <v>24</v>
      </c>
      <c r="AJ158" s="135">
        <f>求节点(基础状态预期!$C$107:$C$145,基础状态预期!H$107:H$145,战法实力!$V158)</f>
        <v>8</v>
      </c>
      <c r="AL158" s="135">
        <f>求节点(基础状态预期!$C$152:$C$190,基础状态预期!E$152:E$190,战法实力!$V158)</f>
        <v>5</v>
      </c>
      <c r="AM158" s="135">
        <f>求节点(基础状态预期!$C$152:$C$190,基础状态预期!F$152:F$190,战法实力!$V158)</f>
        <v>16</v>
      </c>
      <c r="AN158" s="135">
        <f>求节点(基础状态预期!$C$152:$C$190,基础状态预期!G$152:G$190,战法实力!$V158)</f>
        <v>24</v>
      </c>
      <c r="AO158" s="135">
        <f>求节点(基础状态预期!$C$152:$C$190,基础状态预期!H$152:H$190,战法实力!$V158)</f>
        <v>8</v>
      </c>
      <c r="AQ158" s="135">
        <f>求节点(基础状态预期!$C$197:$C$235,基础状态预期!E$197:E$235,战法实力!$V158)</f>
        <v>5</v>
      </c>
      <c r="AR158" s="135">
        <f>求节点(基础状态预期!$C$197:$C$235,基础状态预期!F$197:F$235,战法实力!$V158)</f>
        <v>16</v>
      </c>
      <c r="AS158" s="135">
        <f>求节点(基础状态预期!$C$197:$C$235,基础状态预期!G$197:G$235,战法实力!$V158)</f>
        <v>24</v>
      </c>
      <c r="AT158" s="135">
        <f>求节点(基础状态预期!$C$197:$C$235,基础状态预期!H$197:H$235,战法实力!$V158)</f>
        <v>8</v>
      </c>
      <c r="AV158" s="97"/>
      <c r="AX158" s="135">
        <v>154</v>
      </c>
      <c r="AY158" s="135">
        <f>求节点(基础状态预期!$C$17:$C$55,基础状态预期!M$17:M$55,战法实力!$V158)</f>
        <v>35</v>
      </c>
      <c r="AZ158" s="135">
        <f>求节点(基础状态预期!$C$17:$C$55,基础状态预期!N$17:N$55,战法实力!$V158)</f>
        <v>35</v>
      </c>
      <c r="BA158" s="135">
        <f>求节点(基础状态预期!$C$17:$C$55,基础状态预期!O$17:O$55,战法实力!$V158)</f>
        <v>35</v>
      </c>
      <c r="BB158" s="135">
        <f>求节点(基础状态预期!$C$17:$C$55,基础状态预期!P$17:P$55,战法实力!$V158)</f>
        <v>33.03865176416258</v>
      </c>
      <c r="BD158" s="135">
        <v>154</v>
      </c>
      <c r="BE158" s="135">
        <f>求节点(基础状态预期!$C$62:$C$100,基础状态预期!M$62:M$100,战法实力!$V158)</f>
        <v>35</v>
      </c>
      <c r="BF158" s="135">
        <f>求节点(基础状态预期!$C$62:$C$100,基础状态预期!N$62:N$100,战法实力!$V158)</f>
        <v>35</v>
      </c>
      <c r="BG158" s="135">
        <f>求节点(基础状态预期!$C$62:$C$100,基础状态预期!O$62:O$100,战法实力!$V158)</f>
        <v>35</v>
      </c>
      <c r="BH158" s="135">
        <f>求节点(基础状态预期!$C$62:$C$100,基础状态预期!P$62:P$100,战法实力!$V158)</f>
        <v>35</v>
      </c>
      <c r="BJ158" s="135">
        <v>154</v>
      </c>
      <c r="BK158" s="135">
        <f>求节点(基础状态预期!$C$107:$C$145,基础状态预期!M$107:M$145,战法实力!$V158)</f>
        <v>35</v>
      </c>
      <c r="BL158" s="135">
        <f>求节点(基础状态预期!$C$107:$C$145,基础状态预期!N$107:N$145,战法实力!$V158)</f>
        <v>35</v>
      </c>
      <c r="BM158" s="135">
        <f>求节点(基础状态预期!$C$107:$C$145,基础状态预期!O$107:O$145,战法实力!$V158)</f>
        <v>35</v>
      </c>
      <c r="BN158" s="135">
        <f>求节点(基础状态预期!$C$107:$C$145,基础状态预期!P$107:P$145,战法实力!$V158)</f>
        <v>35</v>
      </c>
      <c r="BP158" s="135">
        <v>154</v>
      </c>
      <c r="BQ158" s="135">
        <f>求节点(基础状态预期!$C$152:$C$190,基础状态预期!M$152:M$190,战法实力!$V158)</f>
        <v>35</v>
      </c>
      <c r="BR158" s="135">
        <f>求节点(基础状态预期!$C$152:$C$190,基础状态预期!N$152:N$190,战法实力!$V158)</f>
        <v>35</v>
      </c>
      <c r="BS158" s="135">
        <f>求节点(基础状态预期!$C$152:$C$190,基础状态预期!O$152:O$190,战法实力!$V158)</f>
        <v>35</v>
      </c>
      <c r="BT158" s="135">
        <f>求节点(基础状态预期!$C$152:$C$190,基础状态预期!P$152:P$190,战法实力!$V158)</f>
        <v>35</v>
      </c>
      <c r="BV158" s="135">
        <v>154</v>
      </c>
      <c r="BW158" s="135">
        <f>求节点(基础状态预期!$C$197:$C$235,基础状态预期!M$197:M$235,战法实力!$V158)</f>
        <v>35</v>
      </c>
      <c r="BX158" s="135">
        <f>求节点(基础状态预期!$C$197:$C$235,基础状态预期!N$197:N$235,战法实力!$V158)</f>
        <v>35</v>
      </c>
      <c r="BY158" s="135">
        <f>求节点(基础状态预期!$C$197:$C$235,基础状态预期!O$197:O$235,战法实力!$V158)</f>
        <v>35</v>
      </c>
      <c r="BZ158" s="135">
        <f>求节点(基础状态预期!$C$197:$C$235,基础状态预期!P$197:P$235,战法实力!$V158)</f>
        <v>35</v>
      </c>
      <c r="CB158" s="97"/>
      <c r="CD158" s="135">
        <v>154</v>
      </c>
      <c r="CE158" s="135">
        <f>求节点($E$5:$E$39,F$5:F$39,AY158)*W158</f>
        <v>175000</v>
      </c>
      <c r="CF158" s="135">
        <f>求节点($E$5:$E$39,G$5:G$39,AZ158)*X158</f>
        <v>1120000</v>
      </c>
      <c r="CG158" s="135">
        <f>求节点($E$5:$E$39,H$5:H$39,BA158)*Y158</f>
        <v>6720000</v>
      </c>
      <c r="CH158" s="135">
        <f>求节点($E$5:$E$39,I$5:I$39,BB158)*Z158</f>
        <v>6607730.3528325157</v>
      </c>
      <c r="CI158" s="135">
        <f t="shared" si="25"/>
        <v>14622730.352832515</v>
      </c>
      <c r="CK158" s="135">
        <f>求节点($E$5:$E$39,F$5:F$39,BE158)*AB158</f>
        <v>175000</v>
      </c>
      <c r="CL158" s="135">
        <f>求节点($E$5:$E$39,G$5:G$39,BF158)*AC158</f>
        <v>1120000</v>
      </c>
      <c r="CM158" s="135">
        <f>求节点($E$5:$E$39,H$5:H$39,BG158)*AD158</f>
        <v>6720000</v>
      </c>
      <c r="CN158" s="135">
        <f>求节点($E$5:$E$39,I$5:I$39,BH158)*AE158</f>
        <v>7000000</v>
      </c>
      <c r="CO158" s="135">
        <f t="shared" si="26"/>
        <v>15015000</v>
      </c>
      <c r="CQ158" s="135">
        <f>求节点($E$5:$E$39,F$5:F$39,BK158)*AG158</f>
        <v>175000</v>
      </c>
      <c r="CR158" s="135">
        <f>求节点($E$5:$E$39,G$5:G$39,BL158)*AH158</f>
        <v>1120000</v>
      </c>
      <c r="CS158" s="135">
        <f>求节点($E$5:$E$39,H$5:H$39,BM158)*AI158</f>
        <v>6720000</v>
      </c>
      <c r="CT158" s="135">
        <f>求节点($E$5:$E$39,I$5:I$39,BN158)*AJ158</f>
        <v>7000000</v>
      </c>
      <c r="CU158" s="135">
        <f t="shared" si="27"/>
        <v>15015000</v>
      </c>
      <c r="CW158" s="135">
        <f>求节点($E$5:$E$39,F$5:F$39,BQ158)*AL158</f>
        <v>175000</v>
      </c>
      <c r="CX158" s="135">
        <f>求节点($E$5:$E$39,G$5:G$39,BR158)*AM158</f>
        <v>1120000</v>
      </c>
      <c r="CY158" s="135">
        <f>求节点($E$5:$E$39,H$5:H$39,BS158)*AN158</f>
        <v>6720000</v>
      </c>
      <c r="CZ158" s="135">
        <f>求节点($E$5:$E$39,I$5:I$39,BT158)*AO158</f>
        <v>7000000</v>
      </c>
      <c r="DA158" s="135">
        <f t="shared" si="28"/>
        <v>15015000</v>
      </c>
      <c r="DC158" s="135">
        <f>求节点($E$5:$E$39,F$5:F$39,BW158)*AQ158</f>
        <v>175000</v>
      </c>
      <c r="DD158" s="135">
        <f>求节点($E$5:$E$39,G$5:G$39,BX158)*AR158</f>
        <v>1120000</v>
      </c>
      <c r="DE158" s="135">
        <f>求节点($E$5:$E$39,H$5:H$39,BY158)*AS158</f>
        <v>6720000</v>
      </c>
      <c r="DF158" s="135">
        <f>求节点($E$5:$E$39,I$5:I$39,BZ158)*AT158</f>
        <v>7000000</v>
      </c>
      <c r="DG158" s="135">
        <f t="shared" si="29"/>
        <v>15015000</v>
      </c>
    </row>
    <row r="159" spans="12:111" s="135" customFormat="1" x14ac:dyDescent="0.15">
      <c r="L159" s="135">
        <v>155</v>
      </c>
      <c r="M159" s="135">
        <f t="shared" si="20"/>
        <v>14642805.671487248</v>
      </c>
      <c r="N159" s="135">
        <f t="shared" si="21"/>
        <v>15015000</v>
      </c>
      <c r="O159" s="135">
        <f t="shared" si="22"/>
        <v>15015000</v>
      </c>
      <c r="P159" s="135">
        <f t="shared" si="23"/>
        <v>15015000</v>
      </c>
      <c r="Q159" s="135">
        <f t="shared" si="24"/>
        <v>15015000</v>
      </c>
      <c r="T159" s="97"/>
      <c r="V159" s="135">
        <v>155</v>
      </c>
      <c r="W159" s="135">
        <f>求节点(基础状态预期!$C$17:$C$55,基础状态预期!E$17:E$55,战法实力!$V159)</f>
        <v>5</v>
      </c>
      <c r="X159" s="135">
        <f>求节点(基础状态预期!$C$17:$C$55,基础状态预期!F$17:F$55,战法实力!$V159)</f>
        <v>16</v>
      </c>
      <c r="Y159" s="135">
        <f>求节点(基础状态预期!$C$17:$C$55,基础状态预期!G$17:G$55,战法实力!$V159)</f>
        <v>24</v>
      </c>
      <c r="Z159" s="135">
        <f>求节点(基础状态预期!$C$17:$C$55,基础状态预期!H$17:H$55,战法实力!$V159)</f>
        <v>8</v>
      </c>
      <c r="AB159" s="135">
        <f>求节点(基础状态预期!$C$62:$C$100,基础状态预期!E$62:E$100,战法实力!$V159)</f>
        <v>5</v>
      </c>
      <c r="AC159" s="135">
        <f>求节点(基础状态预期!$C$62:$C$100,基础状态预期!F$62:F$100,战法实力!$V159)</f>
        <v>16</v>
      </c>
      <c r="AD159" s="135">
        <f>求节点(基础状态预期!$C$62:$C$100,基础状态预期!G$62:G$100,战法实力!$V159)</f>
        <v>24</v>
      </c>
      <c r="AE159" s="135">
        <f>求节点(基础状态预期!$C$62:$C$100,基础状态预期!H$62:H$100,战法实力!$V159)</f>
        <v>8</v>
      </c>
      <c r="AG159" s="135">
        <f>求节点(基础状态预期!$C$107:$C$145,基础状态预期!E$107:E$145,战法实力!$V159)</f>
        <v>5</v>
      </c>
      <c r="AH159" s="135">
        <f>求节点(基础状态预期!$C$107:$C$145,基础状态预期!F$107:F$145,战法实力!$V159)</f>
        <v>16</v>
      </c>
      <c r="AI159" s="135">
        <f>求节点(基础状态预期!$C$107:$C$145,基础状态预期!G$107:G$145,战法实力!$V159)</f>
        <v>24</v>
      </c>
      <c r="AJ159" s="135">
        <f>求节点(基础状态预期!$C$107:$C$145,基础状态预期!H$107:H$145,战法实力!$V159)</f>
        <v>8</v>
      </c>
      <c r="AL159" s="135">
        <f>求节点(基础状态预期!$C$152:$C$190,基础状态预期!E$152:E$190,战法实力!$V159)</f>
        <v>5</v>
      </c>
      <c r="AM159" s="135">
        <f>求节点(基础状态预期!$C$152:$C$190,基础状态预期!F$152:F$190,战法实力!$V159)</f>
        <v>16</v>
      </c>
      <c r="AN159" s="135">
        <f>求节点(基础状态预期!$C$152:$C$190,基础状态预期!G$152:G$190,战法实力!$V159)</f>
        <v>24</v>
      </c>
      <c r="AO159" s="135">
        <f>求节点(基础状态预期!$C$152:$C$190,基础状态预期!H$152:H$190,战法实力!$V159)</f>
        <v>8</v>
      </c>
      <c r="AQ159" s="135">
        <f>求节点(基础状态预期!$C$197:$C$235,基础状态预期!E$197:E$235,战法实力!$V159)</f>
        <v>5</v>
      </c>
      <c r="AR159" s="135">
        <f>求节点(基础状态预期!$C$197:$C$235,基础状态预期!F$197:F$235,战法实力!$V159)</f>
        <v>16</v>
      </c>
      <c r="AS159" s="135">
        <f>求节点(基础状态预期!$C$197:$C$235,基础状态预期!G$197:G$235,战法实力!$V159)</f>
        <v>24</v>
      </c>
      <c r="AT159" s="135">
        <f>求节点(基础状态预期!$C$197:$C$235,基础状态预期!H$197:H$235,战法实力!$V159)</f>
        <v>8</v>
      </c>
      <c r="AV159" s="97"/>
      <c r="AX159" s="135">
        <v>155</v>
      </c>
      <c r="AY159" s="135">
        <f>求节点(基础状态预期!$C$17:$C$55,基础状态预期!M$17:M$55,战法实力!$V159)</f>
        <v>35</v>
      </c>
      <c r="AZ159" s="135">
        <f>求节点(基础状态预期!$C$17:$C$55,基础状态预期!N$17:N$55,战法实力!$V159)</f>
        <v>35</v>
      </c>
      <c r="BA159" s="135">
        <f>求节点(基础状态预期!$C$17:$C$55,基础状态预期!O$17:O$55,战法实力!$V159)</f>
        <v>35</v>
      </c>
      <c r="BB159" s="135">
        <f>求节点(基础状态预期!$C$17:$C$55,基础状态预期!P$17:P$55,战法实力!$V159)</f>
        <v>33.139028357436239</v>
      </c>
      <c r="BD159" s="135">
        <v>155</v>
      </c>
      <c r="BE159" s="135">
        <f>求节点(基础状态预期!$C$62:$C$100,基础状态预期!M$62:M$100,战法实力!$V159)</f>
        <v>35</v>
      </c>
      <c r="BF159" s="135">
        <f>求节点(基础状态预期!$C$62:$C$100,基础状态预期!N$62:N$100,战法实力!$V159)</f>
        <v>35</v>
      </c>
      <c r="BG159" s="135">
        <f>求节点(基础状态预期!$C$62:$C$100,基础状态预期!O$62:O$100,战法实力!$V159)</f>
        <v>35</v>
      </c>
      <c r="BH159" s="135">
        <f>求节点(基础状态预期!$C$62:$C$100,基础状态预期!P$62:P$100,战法实力!$V159)</f>
        <v>35</v>
      </c>
      <c r="BJ159" s="135">
        <v>155</v>
      </c>
      <c r="BK159" s="135">
        <f>求节点(基础状态预期!$C$107:$C$145,基础状态预期!M$107:M$145,战法实力!$V159)</f>
        <v>35</v>
      </c>
      <c r="BL159" s="135">
        <f>求节点(基础状态预期!$C$107:$C$145,基础状态预期!N$107:N$145,战法实力!$V159)</f>
        <v>35</v>
      </c>
      <c r="BM159" s="135">
        <f>求节点(基础状态预期!$C$107:$C$145,基础状态预期!O$107:O$145,战法实力!$V159)</f>
        <v>35</v>
      </c>
      <c r="BN159" s="135">
        <f>求节点(基础状态预期!$C$107:$C$145,基础状态预期!P$107:P$145,战法实力!$V159)</f>
        <v>35</v>
      </c>
      <c r="BP159" s="135">
        <v>155</v>
      </c>
      <c r="BQ159" s="135">
        <f>求节点(基础状态预期!$C$152:$C$190,基础状态预期!M$152:M$190,战法实力!$V159)</f>
        <v>35</v>
      </c>
      <c r="BR159" s="135">
        <f>求节点(基础状态预期!$C$152:$C$190,基础状态预期!N$152:N$190,战法实力!$V159)</f>
        <v>35</v>
      </c>
      <c r="BS159" s="135">
        <f>求节点(基础状态预期!$C$152:$C$190,基础状态预期!O$152:O$190,战法实力!$V159)</f>
        <v>35</v>
      </c>
      <c r="BT159" s="135">
        <f>求节点(基础状态预期!$C$152:$C$190,基础状态预期!P$152:P$190,战法实力!$V159)</f>
        <v>35</v>
      </c>
      <c r="BV159" s="135">
        <v>155</v>
      </c>
      <c r="BW159" s="135">
        <f>求节点(基础状态预期!$C$197:$C$235,基础状态预期!M$197:M$235,战法实力!$V159)</f>
        <v>35</v>
      </c>
      <c r="BX159" s="135">
        <f>求节点(基础状态预期!$C$197:$C$235,基础状态预期!N$197:N$235,战法实力!$V159)</f>
        <v>35</v>
      </c>
      <c r="BY159" s="135">
        <f>求节点(基础状态预期!$C$197:$C$235,基础状态预期!O$197:O$235,战法实力!$V159)</f>
        <v>35</v>
      </c>
      <c r="BZ159" s="135">
        <f>求节点(基础状态预期!$C$197:$C$235,基础状态预期!P$197:P$235,战法实力!$V159)</f>
        <v>35</v>
      </c>
      <c r="CB159" s="97"/>
      <c r="CD159" s="135">
        <v>155</v>
      </c>
      <c r="CE159" s="135">
        <f>求节点($E$5:$E$39,F$5:F$39,AY159)*W159</f>
        <v>175000</v>
      </c>
      <c r="CF159" s="135">
        <f>求节点($E$5:$E$39,G$5:G$39,AZ159)*X159</f>
        <v>1120000</v>
      </c>
      <c r="CG159" s="135">
        <f>求节点($E$5:$E$39,H$5:H$39,BA159)*Y159</f>
        <v>6720000</v>
      </c>
      <c r="CH159" s="135">
        <f>求节点($E$5:$E$39,I$5:I$39,BB159)*Z159</f>
        <v>6627805.6714872476</v>
      </c>
      <c r="CI159" s="135">
        <f t="shared" si="25"/>
        <v>14642805.671487248</v>
      </c>
      <c r="CK159" s="135">
        <f>求节点($E$5:$E$39,F$5:F$39,BE159)*AB159</f>
        <v>175000</v>
      </c>
      <c r="CL159" s="135">
        <f>求节点($E$5:$E$39,G$5:G$39,BF159)*AC159</f>
        <v>1120000</v>
      </c>
      <c r="CM159" s="135">
        <f>求节点($E$5:$E$39,H$5:H$39,BG159)*AD159</f>
        <v>6720000</v>
      </c>
      <c r="CN159" s="135">
        <f>求节点($E$5:$E$39,I$5:I$39,BH159)*AE159</f>
        <v>7000000</v>
      </c>
      <c r="CO159" s="135">
        <f t="shared" si="26"/>
        <v>15015000</v>
      </c>
      <c r="CQ159" s="135">
        <f>求节点($E$5:$E$39,F$5:F$39,BK159)*AG159</f>
        <v>175000</v>
      </c>
      <c r="CR159" s="135">
        <f>求节点($E$5:$E$39,G$5:G$39,BL159)*AH159</f>
        <v>1120000</v>
      </c>
      <c r="CS159" s="135">
        <f>求节点($E$5:$E$39,H$5:H$39,BM159)*AI159</f>
        <v>6720000</v>
      </c>
      <c r="CT159" s="135">
        <f>求节点($E$5:$E$39,I$5:I$39,BN159)*AJ159</f>
        <v>7000000</v>
      </c>
      <c r="CU159" s="135">
        <f t="shared" si="27"/>
        <v>15015000</v>
      </c>
      <c r="CW159" s="135">
        <f>求节点($E$5:$E$39,F$5:F$39,BQ159)*AL159</f>
        <v>175000</v>
      </c>
      <c r="CX159" s="135">
        <f>求节点($E$5:$E$39,G$5:G$39,BR159)*AM159</f>
        <v>1120000</v>
      </c>
      <c r="CY159" s="135">
        <f>求节点($E$5:$E$39,H$5:H$39,BS159)*AN159</f>
        <v>6720000</v>
      </c>
      <c r="CZ159" s="135">
        <f>求节点($E$5:$E$39,I$5:I$39,BT159)*AO159</f>
        <v>7000000</v>
      </c>
      <c r="DA159" s="135">
        <f t="shared" si="28"/>
        <v>15015000</v>
      </c>
      <c r="DC159" s="135">
        <f>求节点($E$5:$E$39,F$5:F$39,BW159)*AQ159</f>
        <v>175000</v>
      </c>
      <c r="DD159" s="135">
        <f>求节点($E$5:$E$39,G$5:G$39,BX159)*AR159</f>
        <v>1120000</v>
      </c>
      <c r="DE159" s="135">
        <f>求节点($E$5:$E$39,H$5:H$39,BY159)*AS159</f>
        <v>6720000</v>
      </c>
      <c r="DF159" s="135">
        <f>求节点($E$5:$E$39,I$5:I$39,BZ159)*AT159</f>
        <v>7000000</v>
      </c>
      <c r="DG159" s="135">
        <f t="shared" si="29"/>
        <v>15015000</v>
      </c>
    </row>
    <row r="160" spans="12:111" s="135" customFormat="1" x14ac:dyDescent="0.15">
      <c r="L160" s="135">
        <v>156</v>
      </c>
      <c r="M160" s="135">
        <f t="shared" si="20"/>
        <v>14662880.990141977</v>
      </c>
      <c r="N160" s="135">
        <f t="shared" si="21"/>
        <v>15015000</v>
      </c>
      <c r="O160" s="135">
        <f t="shared" si="22"/>
        <v>15015000</v>
      </c>
      <c r="P160" s="135">
        <f t="shared" si="23"/>
        <v>15015000</v>
      </c>
      <c r="Q160" s="135">
        <f t="shared" si="24"/>
        <v>15015000</v>
      </c>
      <c r="T160" s="97"/>
      <c r="V160" s="135">
        <v>156</v>
      </c>
      <c r="W160" s="135">
        <f>求节点(基础状态预期!$C$17:$C$55,基础状态预期!E$17:E$55,战法实力!$V160)</f>
        <v>5</v>
      </c>
      <c r="X160" s="135">
        <f>求节点(基础状态预期!$C$17:$C$55,基础状态预期!F$17:F$55,战法实力!$V160)</f>
        <v>16</v>
      </c>
      <c r="Y160" s="135">
        <f>求节点(基础状态预期!$C$17:$C$55,基础状态预期!G$17:G$55,战法实力!$V160)</f>
        <v>24</v>
      </c>
      <c r="Z160" s="135">
        <f>求节点(基础状态预期!$C$17:$C$55,基础状态预期!H$17:H$55,战法实力!$V160)</f>
        <v>8</v>
      </c>
      <c r="AB160" s="135">
        <f>求节点(基础状态预期!$C$62:$C$100,基础状态预期!E$62:E$100,战法实力!$V160)</f>
        <v>5</v>
      </c>
      <c r="AC160" s="135">
        <f>求节点(基础状态预期!$C$62:$C$100,基础状态预期!F$62:F$100,战法实力!$V160)</f>
        <v>16</v>
      </c>
      <c r="AD160" s="135">
        <f>求节点(基础状态预期!$C$62:$C$100,基础状态预期!G$62:G$100,战法实力!$V160)</f>
        <v>24</v>
      </c>
      <c r="AE160" s="135">
        <f>求节点(基础状态预期!$C$62:$C$100,基础状态预期!H$62:H$100,战法实力!$V160)</f>
        <v>8</v>
      </c>
      <c r="AG160" s="135">
        <f>求节点(基础状态预期!$C$107:$C$145,基础状态预期!E$107:E$145,战法实力!$V160)</f>
        <v>5</v>
      </c>
      <c r="AH160" s="135">
        <f>求节点(基础状态预期!$C$107:$C$145,基础状态预期!F$107:F$145,战法实力!$V160)</f>
        <v>16</v>
      </c>
      <c r="AI160" s="135">
        <f>求节点(基础状态预期!$C$107:$C$145,基础状态预期!G$107:G$145,战法实力!$V160)</f>
        <v>24</v>
      </c>
      <c r="AJ160" s="135">
        <f>求节点(基础状态预期!$C$107:$C$145,基础状态预期!H$107:H$145,战法实力!$V160)</f>
        <v>8</v>
      </c>
      <c r="AL160" s="135">
        <f>求节点(基础状态预期!$C$152:$C$190,基础状态预期!E$152:E$190,战法实力!$V160)</f>
        <v>5</v>
      </c>
      <c r="AM160" s="135">
        <f>求节点(基础状态预期!$C$152:$C$190,基础状态预期!F$152:F$190,战法实力!$V160)</f>
        <v>16</v>
      </c>
      <c r="AN160" s="135">
        <f>求节点(基础状态预期!$C$152:$C$190,基础状态预期!G$152:G$190,战法实力!$V160)</f>
        <v>24</v>
      </c>
      <c r="AO160" s="135">
        <f>求节点(基础状态预期!$C$152:$C$190,基础状态预期!H$152:H$190,战法实力!$V160)</f>
        <v>8</v>
      </c>
      <c r="AQ160" s="135">
        <f>求节点(基础状态预期!$C$197:$C$235,基础状态预期!E$197:E$235,战法实力!$V160)</f>
        <v>5</v>
      </c>
      <c r="AR160" s="135">
        <f>求节点(基础状态预期!$C$197:$C$235,基础状态预期!F$197:F$235,战法实力!$V160)</f>
        <v>16</v>
      </c>
      <c r="AS160" s="135">
        <f>求节点(基础状态预期!$C$197:$C$235,基础状态预期!G$197:G$235,战法实力!$V160)</f>
        <v>24</v>
      </c>
      <c r="AT160" s="135">
        <f>求节点(基础状态预期!$C$197:$C$235,基础状态预期!H$197:H$235,战法实力!$V160)</f>
        <v>8</v>
      </c>
      <c r="AV160" s="97"/>
      <c r="AX160" s="135">
        <v>156</v>
      </c>
      <c r="AY160" s="135">
        <f>求节点(基础状态预期!$C$17:$C$55,基础状态预期!M$17:M$55,战法实力!$V160)</f>
        <v>35</v>
      </c>
      <c r="AZ160" s="135">
        <f>求节点(基础状态预期!$C$17:$C$55,基础状态预期!N$17:N$55,战法实力!$V160)</f>
        <v>35</v>
      </c>
      <c r="BA160" s="135">
        <f>求节点(基础状态预期!$C$17:$C$55,基础状态预期!O$17:O$55,战法实力!$V160)</f>
        <v>35</v>
      </c>
      <c r="BB160" s="135">
        <f>求节点(基础状态预期!$C$17:$C$55,基础状态预期!P$17:P$55,战法实力!$V160)</f>
        <v>33.23940495070989</v>
      </c>
      <c r="BD160" s="135">
        <v>156</v>
      </c>
      <c r="BE160" s="135">
        <f>求节点(基础状态预期!$C$62:$C$100,基础状态预期!M$62:M$100,战法实力!$V160)</f>
        <v>35</v>
      </c>
      <c r="BF160" s="135">
        <f>求节点(基础状态预期!$C$62:$C$100,基础状态预期!N$62:N$100,战法实力!$V160)</f>
        <v>35</v>
      </c>
      <c r="BG160" s="135">
        <f>求节点(基础状态预期!$C$62:$C$100,基础状态预期!O$62:O$100,战法实力!$V160)</f>
        <v>35</v>
      </c>
      <c r="BH160" s="135">
        <f>求节点(基础状态预期!$C$62:$C$100,基础状态预期!P$62:P$100,战法实力!$V160)</f>
        <v>35</v>
      </c>
      <c r="BJ160" s="135">
        <v>156</v>
      </c>
      <c r="BK160" s="135">
        <f>求节点(基础状态预期!$C$107:$C$145,基础状态预期!M$107:M$145,战法实力!$V160)</f>
        <v>35</v>
      </c>
      <c r="BL160" s="135">
        <f>求节点(基础状态预期!$C$107:$C$145,基础状态预期!N$107:N$145,战法实力!$V160)</f>
        <v>35</v>
      </c>
      <c r="BM160" s="135">
        <f>求节点(基础状态预期!$C$107:$C$145,基础状态预期!O$107:O$145,战法实力!$V160)</f>
        <v>35</v>
      </c>
      <c r="BN160" s="135">
        <f>求节点(基础状态预期!$C$107:$C$145,基础状态预期!P$107:P$145,战法实力!$V160)</f>
        <v>35</v>
      </c>
      <c r="BP160" s="135">
        <v>156</v>
      </c>
      <c r="BQ160" s="135">
        <f>求节点(基础状态预期!$C$152:$C$190,基础状态预期!M$152:M$190,战法实力!$V160)</f>
        <v>35</v>
      </c>
      <c r="BR160" s="135">
        <f>求节点(基础状态预期!$C$152:$C$190,基础状态预期!N$152:N$190,战法实力!$V160)</f>
        <v>35</v>
      </c>
      <c r="BS160" s="135">
        <f>求节点(基础状态预期!$C$152:$C$190,基础状态预期!O$152:O$190,战法实力!$V160)</f>
        <v>35</v>
      </c>
      <c r="BT160" s="135">
        <f>求节点(基础状态预期!$C$152:$C$190,基础状态预期!P$152:P$190,战法实力!$V160)</f>
        <v>35</v>
      </c>
      <c r="BV160" s="135">
        <v>156</v>
      </c>
      <c r="BW160" s="135">
        <f>求节点(基础状态预期!$C$197:$C$235,基础状态预期!M$197:M$235,战法实力!$V160)</f>
        <v>35</v>
      </c>
      <c r="BX160" s="135">
        <f>求节点(基础状态预期!$C$197:$C$235,基础状态预期!N$197:N$235,战法实力!$V160)</f>
        <v>35</v>
      </c>
      <c r="BY160" s="135">
        <f>求节点(基础状态预期!$C$197:$C$235,基础状态预期!O$197:O$235,战法实力!$V160)</f>
        <v>35</v>
      </c>
      <c r="BZ160" s="135">
        <f>求节点(基础状态预期!$C$197:$C$235,基础状态预期!P$197:P$235,战法实力!$V160)</f>
        <v>35</v>
      </c>
      <c r="CB160" s="97"/>
      <c r="CD160" s="135">
        <v>156</v>
      </c>
      <c r="CE160" s="135">
        <f>求节点($E$5:$E$39,F$5:F$39,AY160)*W160</f>
        <v>175000</v>
      </c>
      <c r="CF160" s="135">
        <f>求节点($E$5:$E$39,G$5:G$39,AZ160)*X160</f>
        <v>1120000</v>
      </c>
      <c r="CG160" s="135">
        <f>求节点($E$5:$E$39,H$5:H$39,BA160)*Y160</f>
        <v>6720000</v>
      </c>
      <c r="CH160" s="135">
        <f>求节点($E$5:$E$39,I$5:I$39,BB160)*Z160</f>
        <v>6647880.9901419776</v>
      </c>
      <c r="CI160" s="135">
        <f t="shared" si="25"/>
        <v>14662880.990141977</v>
      </c>
      <c r="CK160" s="135">
        <f>求节点($E$5:$E$39,F$5:F$39,BE160)*AB160</f>
        <v>175000</v>
      </c>
      <c r="CL160" s="135">
        <f>求节点($E$5:$E$39,G$5:G$39,BF160)*AC160</f>
        <v>1120000</v>
      </c>
      <c r="CM160" s="135">
        <f>求节点($E$5:$E$39,H$5:H$39,BG160)*AD160</f>
        <v>6720000</v>
      </c>
      <c r="CN160" s="135">
        <f>求节点($E$5:$E$39,I$5:I$39,BH160)*AE160</f>
        <v>7000000</v>
      </c>
      <c r="CO160" s="135">
        <f t="shared" si="26"/>
        <v>15015000</v>
      </c>
      <c r="CQ160" s="135">
        <f>求节点($E$5:$E$39,F$5:F$39,BK160)*AG160</f>
        <v>175000</v>
      </c>
      <c r="CR160" s="135">
        <f>求节点($E$5:$E$39,G$5:G$39,BL160)*AH160</f>
        <v>1120000</v>
      </c>
      <c r="CS160" s="135">
        <f>求节点($E$5:$E$39,H$5:H$39,BM160)*AI160</f>
        <v>6720000</v>
      </c>
      <c r="CT160" s="135">
        <f>求节点($E$5:$E$39,I$5:I$39,BN160)*AJ160</f>
        <v>7000000</v>
      </c>
      <c r="CU160" s="135">
        <f t="shared" si="27"/>
        <v>15015000</v>
      </c>
      <c r="CW160" s="135">
        <f>求节点($E$5:$E$39,F$5:F$39,BQ160)*AL160</f>
        <v>175000</v>
      </c>
      <c r="CX160" s="135">
        <f>求节点($E$5:$E$39,G$5:G$39,BR160)*AM160</f>
        <v>1120000</v>
      </c>
      <c r="CY160" s="135">
        <f>求节点($E$5:$E$39,H$5:H$39,BS160)*AN160</f>
        <v>6720000</v>
      </c>
      <c r="CZ160" s="135">
        <f>求节点($E$5:$E$39,I$5:I$39,BT160)*AO160</f>
        <v>7000000</v>
      </c>
      <c r="DA160" s="135">
        <f t="shared" si="28"/>
        <v>15015000</v>
      </c>
      <c r="DC160" s="135">
        <f>求节点($E$5:$E$39,F$5:F$39,BW160)*AQ160</f>
        <v>175000</v>
      </c>
      <c r="DD160" s="135">
        <f>求节点($E$5:$E$39,G$5:G$39,BX160)*AR160</f>
        <v>1120000</v>
      </c>
      <c r="DE160" s="135">
        <f>求节点($E$5:$E$39,H$5:H$39,BY160)*AS160</f>
        <v>6720000</v>
      </c>
      <c r="DF160" s="135">
        <f>求节点($E$5:$E$39,I$5:I$39,BZ160)*AT160</f>
        <v>7000000</v>
      </c>
      <c r="DG160" s="135">
        <f t="shared" si="29"/>
        <v>15015000</v>
      </c>
    </row>
    <row r="161" spans="12:111" s="135" customFormat="1" x14ac:dyDescent="0.15">
      <c r="L161" s="135">
        <v>157</v>
      </c>
      <c r="M161" s="135">
        <f t="shared" si="20"/>
        <v>14682956.308796709</v>
      </c>
      <c r="N161" s="135">
        <f t="shared" si="21"/>
        <v>15015000</v>
      </c>
      <c r="O161" s="135">
        <f t="shared" si="22"/>
        <v>15015000</v>
      </c>
      <c r="P161" s="135">
        <f t="shared" si="23"/>
        <v>15015000</v>
      </c>
      <c r="Q161" s="135">
        <f t="shared" si="24"/>
        <v>15015000</v>
      </c>
      <c r="T161" s="97"/>
      <c r="V161" s="135">
        <v>157</v>
      </c>
      <c r="W161" s="135">
        <f>求节点(基础状态预期!$C$17:$C$55,基础状态预期!E$17:E$55,战法实力!$V161)</f>
        <v>5</v>
      </c>
      <c r="X161" s="135">
        <f>求节点(基础状态预期!$C$17:$C$55,基础状态预期!F$17:F$55,战法实力!$V161)</f>
        <v>16</v>
      </c>
      <c r="Y161" s="135">
        <f>求节点(基础状态预期!$C$17:$C$55,基础状态预期!G$17:G$55,战法实力!$V161)</f>
        <v>24</v>
      </c>
      <c r="Z161" s="135">
        <f>求节点(基础状态预期!$C$17:$C$55,基础状态预期!H$17:H$55,战法实力!$V161)</f>
        <v>8</v>
      </c>
      <c r="AB161" s="135">
        <f>求节点(基础状态预期!$C$62:$C$100,基础状态预期!E$62:E$100,战法实力!$V161)</f>
        <v>5</v>
      </c>
      <c r="AC161" s="135">
        <f>求节点(基础状态预期!$C$62:$C$100,基础状态预期!F$62:F$100,战法实力!$V161)</f>
        <v>16</v>
      </c>
      <c r="AD161" s="135">
        <f>求节点(基础状态预期!$C$62:$C$100,基础状态预期!G$62:G$100,战法实力!$V161)</f>
        <v>24</v>
      </c>
      <c r="AE161" s="135">
        <f>求节点(基础状态预期!$C$62:$C$100,基础状态预期!H$62:H$100,战法实力!$V161)</f>
        <v>8</v>
      </c>
      <c r="AG161" s="135">
        <f>求节点(基础状态预期!$C$107:$C$145,基础状态预期!E$107:E$145,战法实力!$V161)</f>
        <v>5</v>
      </c>
      <c r="AH161" s="135">
        <f>求节点(基础状态预期!$C$107:$C$145,基础状态预期!F$107:F$145,战法实力!$V161)</f>
        <v>16</v>
      </c>
      <c r="AI161" s="135">
        <f>求节点(基础状态预期!$C$107:$C$145,基础状态预期!G$107:G$145,战法实力!$V161)</f>
        <v>24</v>
      </c>
      <c r="AJ161" s="135">
        <f>求节点(基础状态预期!$C$107:$C$145,基础状态预期!H$107:H$145,战法实力!$V161)</f>
        <v>8</v>
      </c>
      <c r="AL161" s="135">
        <f>求节点(基础状态预期!$C$152:$C$190,基础状态预期!E$152:E$190,战法实力!$V161)</f>
        <v>5</v>
      </c>
      <c r="AM161" s="135">
        <f>求节点(基础状态预期!$C$152:$C$190,基础状态预期!F$152:F$190,战法实力!$V161)</f>
        <v>16</v>
      </c>
      <c r="AN161" s="135">
        <f>求节点(基础状态预期!$C$152:$C$190,基础状态预期!G$152:G$190,战法实力!$V161)</f>
        <v>24</v>
      </c>
      <c r="AO161" s="135">
        <f>求节点(基础状态预期!$C$152:$C$190,基础状态预期!H$152:H$190,战法实力!$V161)</f>
        <v>8</v>
      </c>
      <c r="AQ161" s="135">
        <f>求节点(基础状态预期!$C$197:$C$235,基础状态预期!E$197:E$235,战法实力!$V161)</f>
        <v>5</v>
      </c>
      <c r="AR161" s="135">
        <f>求节点(基础状态预期!$C$197:$C$235,基础状态预期!F$197:F$235,战法实力!$V161)</f>
        <v>16</v>
      </c>
      <c r="AS161" s="135">
        <f>求节点(基础状态预期!$C$197:$C$235,基础状态预期!G$197:G$235,战法实力!$V161)</f>
        <v>24</v>
      </c>
      <c r="AT161" s="135">
        <f>求节点(基础状态预期!$C$197:$C$235,基础状态预期!H$197:H$235,战法实力!$V161)</f>
        <v>8</v>
      </c>
      <c r="AV161" s="97"/>
      <c r="AX161" s="135">
        <v>157</v>
      </c>
      <c r="AY161" s="135">
        <f>求节点(基础状态预期!$C$17:$C$55,基础状态预期!M$17:M$55,战法实力!$V161)</f>
        <v>35</v>
      </c>
      <c r="AZ161" s="135">
        <f>求节点(基础状态预期!$C$17:$C$55,基础状态预期!N$17:N$55,战法实力!$V161)</f>
        <v>35</v>
      </c>
      <c r="BA161" s="135">
        <f>求节点(基础状态预期!$C$17:$C$55,基础状态预期!O$17:O$55,战法实力!$V161)</f>
        <v>35</v>
      </c>
      <c r="BB161" s="135">
        <f>求节点(基础状态预期!$C$17:$C$55,基础状态预期!P$17:P$55,战法实力!$V161)</f>
        <v>33.339781543983548</v>
      </c>
      <c r="BD161" s="135">
        <v>157</v>
      </c>
      <c r="BE161" s="135">
        <f>求节点(基础状态预期!$C$62:$C$100,基础状态预期!M$62:M$100,战法实力!$V161)</f>
        <v>35</v>
      </c>
      <c r="BF161" s="135">
        <f>求节点(基础状态预期!$C$62:$C$100,基础状态预期!N$62:N$100,战法实力!$V161)</f>
        <v>35</v>
      </c>
      <c r="BG161" s="135">
        <f>求节点(基础状态预期!$C$62:$C$100,基础状态预期!O$62:O$100,战法实力!$V161)</f>
        <v>35</v>
      </c>
      <c r="BH161" s="135">
        <f>求节点(基础状态预期!$C$62:$C$100,基础状态预期!P$62:P$100,战法实力!$V161)</f>
        <v>35</v>
      </c>
      <c r="BJ161" s="135">
        <v>157</v>
      </c>
      <c r="BK161" s="135">
        <f>求节点(基础状态预期!$C$107:$C$145,基础状态预期!M$107:M$145,战法实力!$V161)</f>
        <v>35</v>
      </c>
      <c r="BL161" s="135">
        <f>求节点(基础状态预期!$C$107:$C$145,基础状态预期!N$107:N$145,战法实力!$V161)</f>
        <v>35</v>
      </c>
      <c r="BM161" s="135">
        <f>求节点(基础状态预期!$C$107:$C$145,基础状态预期!O$107:O$145,战法实力!$V161)</f>
        <v>35</v>
      </c>
      <c r="BN161" s="135">
        <f>求节点(基础状态预期!$C$107:$C$145,基础状态预期!P$107:P$145,战法实力!$V161)</f>
        <v>35</v>
      </c>
      <c r="BP161" s="135">
        <v>157</v>
      </c>
      <c r="BQ161" s="135">
        <f>求节点(基础状态预期!$C$152:$C$190,基础状态预期!M$152:M$190,战法实力!$V161)</f>
        <v>35</v>
      </c>
      <c r="BR161" s="135">
        <f>求节点(基础状态预期!$C$152:$C$190,基础状态预期!N$152:N$190,战法实力!$V161)</f>
        <v>35</v>
      </c>
      <c r="BS161" s="135">
        <f>求节点(基础状态预期!$C$152:$C$190,基础状态预期!O$152:O$190,战法实力!$V161)</f>
        <v>35</v>
      </c>
      <c r="BT161" s="135">
        <f>求节点(基础状态预期!$C$152:$C$190,基础状态预期!P$152:P$190,战法实力!$V161)</f>
        <v>35</v>
      </c>
      <c r="BV161" s="135">
        <v>157</v>
      </c>
      <c r="BW161" s="135">
        <f>求节点(基础状态预期!$C$197:$C$235,基础状态预期!M$197:M$235,战法实力!$V161)</f>
        <v>35</v>
      </c>
      <c r="BX161" s="135">
        <f>求节点(基础状态预期!$C$197:$C$235,基础状态预期!N$197:N$235,战法实力!$V161)</f>
        <v>35</v>
      </c>
      <c r="BY161" s="135">
        <f>求节点(基础状态预期!$C$197:$C$235,基础状态预期!O$197:O$235,战法实力!$V161)</f>
        <v>35</v>
      </c>
      <c r="BZ161" s="135">
        <f>求节点(基础状态预期!$C$197:$C$235,基础状态预期!P$197:P$235,战法实力!$V161)</f>
        <v>35</v>
      </c>
      <c r="CB161" s="97"/>
      <c r="CD161" s="135">
        <v>157</v>
      </c>
      <c r="CE161" s="135">
        <f>求节点($E$5:$E$39,F$5:F$39,AY161)*W161</f>
        <v>175000</v>
      </c>
      <c r="CF161" s="135">
        <f>求节点($E$5:$E$39,G$5:G$39,AZ161)*X161</f>
        <v>1120000</v>
      </c>
      <c r="CG161" s="135">
        <f>求节点($E$5:$E$39,H$5:H$39,BA161)*Y161</f>
        <v>6720000</v>
      </c>
      <c r="CH161" s="135">
        <f>求节点($E$5:$E$39,I$5:I$39,BB161)*Z161</f>
        <v>6667956.3087967094</v>
      </c>
      <c r="CI161" s="135">
        <f t="shared" si="25"/>
        <v>14682956.308796709</v>
      </c>
      <c r="CK161" s="135">
        <f>求节点($E$5:$E$39,F$5:F$39,BE161)*AB161</f>
        <v>175000</v>
      </c>
      <c r="CL161" s="135">
        <f>求节点($E$5:$E$39,G$5:G$39,BF161)*AC161</f>
        <v>1120000</v>
      </c>
      <c r="CM161" s="135">
        <f>求节点($E$5:$E$39,H$5:H$39,BG161)*AD161</f>
        <v>6720000</v>
      </c>
      <c r="CN161" s="135">
        <f>求节点($E$5:$E$39,I$5:I$39,BH161)*AE161</f>
        <v>7000000</v>
      </c>
      <c r="CO161" s="135">
        <f t="shared" si="26"/>
        <v>15015000</v>
      </c>
      <c r="CQ161" s="135">
        <f>求节点($E$5:$E$39,F$5:F$39,BK161)*AG161</f>
        <v>175000</v>
      </c>
      <c r="CR161" s="135">
        <f>求节点($E$5:$E$39,G$5:G$39,BL161)*AH161</f>
        <v>1120000</v>
      </c>
      <c r="CS161" s="135">
        <f>求节点($E$5:$E$39,H$5:H$39,BM161)*AI161</f>
        <v>6720000</v>
      </c>
      <c r="CT161" s="135">
        <f>求节点($E$5:$E$39,I$5:I$39,BN161)*AJ161</f>
        <v>7000000</v>
      </c>
      <c r="CU161" s="135">
        <f t="shared" si="27"/>
        <v>15015000</v>
      </c>
      <c r="CW161" s="135">
        <f>求节点($E$5:$E$39,F$5:F$39,BQ161)*AL161</f>
        <v>175000</v>
      </c>
      <c r="CX161" s="135">
        <f>求节点($E$5:$E$39,G$5:G$39,BR161)*AM161</f>
        <v>1120000</v>
      </c>
      <c r="CY161" s="135">
        <f>求节点($E$5:$E$39,H$5:H$39,BS161)*AN161</f>
        <v>6720000</v>
      </c>
      <c r="CZ161" s="135">
        <f>求节点($E$5:$E$39,I$5:I$39,BT161)*AO161</f>
        <v>7000000</v>
      </c>
      <c r="DA161" s="135">
        <f t="shared" si="28"/>
        <v>15015000</v>
      </c>
      <c r="DC161" s="135">
        <f>求节点($E$5:$E$39,F$5:F$39,BW161)*AQ161</f>
        <v>175000</v>
      </c>
      <c r="DD161" s="135">
        <f>求节点($E$5:$E$39,G$5:G$39,BX161)*AR161</f>
        <v>1120000</v>
      </c>
      <c r="DE161" s="135">
        <f>求节点($E$5:$E$39,H$5:H$39,BY161)*AS161</f>
        <v>6720000</v>
      </c>
      <c r="DF161" s="135">
        <f>求节点($E$5:$E$39,I$5:I$39,BZ161)*AT161</f>
        <v>7000000</v>
      </c>
      <c r="DG161" s="135">
        <f t="shared" si="29"/>
        <v>15015000</v>
      </c>
    </row>
    <row r="162" spans="12:111" s="135" customFormat="1" x14ac:dyDescent="0.15">
      <c r="L162" s="135">
        <v>158</v>
      </c>
      <c r="M162" s="135">
        <f t="shared" si="20"/>
        <v>14703031.627451442</v>
      </c>
      <c r="N162" s="135">
        <f t="shared" si="21"/>
        <v>15015000</v>
      </c>
      <c r="O162" s="135">
        <f t="shared" si="22"/>
        <v>15015000</v>
      </c>
      <c r="P162" s="135">
        <f t="shared" si="23"/>
        <v>15015000</v>
      </c>
      <c r="Q162" s="135">
        <f t="shared" si="24"/>
        <v>15015000</v>
      </c>
      <c r="T162" s="97"/>
      <c r="V162" s="135">
        <v>158</v>
      </c>
      <c r="W162" s="135">
        <f>求节点(基础状态预期!$C$17:$C$55,基础状态预期!E$17:E$55,战法实力!$V162)</f>
        <v>5</v>
      </c>
      <c r="X162" s="135">
        <f>求节点(基础状态预期!$C$17:$C$55,基础状态预期!F$17:F$55,战法实力!$V162)</f>
        <v>16</v>
      </c>
      <c r="Y162" s="135">
        <f>求节点(基础状态预期!$C$17:$C$55,基础状态预期!G$17:G$55,战法实力!$V162)</f>
        <v>24</v>
      </c>
      <c r="Z162" s="135">
        <f>求节点(基础状态预期!$C$17:$C$55,基础状态预期!H$17:H$55,战法实力!$V162)</f>
        <v>8</v>
      </c>
      <c r="AB162" s="135">
        <f>求节点(基础状态预期!$C$62:$C$100,基础状态预期!E$62:E$100,战法实力!$V162)</f>
        <v>5</v>
      </c>
      <c r="AC162" s="135">
        <f>求节点(基础状态预期!$C$62:$C$100,基础状态预期!F$62:F$100,战法实力!$V162)</f>
        <v>16</v>
      </c>
      <c r="AD162" s="135">
        <f>求节点(基础状态预期!$C$62:$C$100,基础状态预期!G$62:G$100,战法实力!$V162)</f>
        <v>24</v>
      </c>
      <c r="AE162" s="135">
        <f>求节点(基础状态预期!$C$62:$C$100,基础状态预期!H$62:H$100,战法实力!$V162)</f>
        <v>8</v>
      </c>
      <c r="AG162" s="135">
        <f>求节点(基础状态预期!$C$107:$C$145,基础状态预期!E$107:E$145,战法实力!$V162)</f>
        <v>5</v>
      </c>
      <c r="AH162" s="135">
        <f>求节点(基础状态预期!$C$107:$C$145,基础状态预期!F$107:F$145,战法实力!$V162)</f>
        <v>16</v>
      </c>
      <c r="AI162" s="135">
        <f>求节点(基础状态预期!$C$107:$C$145,基础状态预期!G$107:G$145,战法实力!$V162)</f>
        <v>24</v>
      </c>
      <c r="AJ162" s="135">
        <f>求节点(基础状态预期!$C$107:$C$145,基础状态预期!H$107:H$145,战法实力!$V162)</f>
        <v>8</v>
      </c>
      <c r="AL162" s="135">
        <f>求节点(基础状态预期!$C$152:$C$190,基础状态预期!E$152:E$190,战法实力!$V162)</f>
        <v>5</v>
      </c>
      <c r="AM162" s="135">
        <f>求节点(基础状态预期!$C$152:$C$190,基础状态预期!F$152:F$190,战法实力!$V162)</f>
        <v>16</v>
      </c>
      <c r="AN162" s="135">
        <f>求节点(基础状态预期!$C$152:$C$190,基础状态预期!G$152:G$190,战法实力!$V162)</f>
        <v>24</v>
      </c>
      <c r="AO162" s="135">
        <f>求节点(基础状态预期!$C$152:$C$190,基础状态预期!H$152:H$190,战法实力!$V162)</f>
        <v>8</v>
      </c>
      <c r="AQ162" s="135">
        <f>求节点(基础状态预期!$C$197:$C$235,基础状态预期!E$197:E$235,战法实力!$V162)</f>
        <v>5</v>
      </c>
      <c r="AR162" s="135">
        <f>求节点(基础状态预期!$C$197:$C$235,基础状态预期!F$197:F$235,战法实力!$V162)</f>
        <v>16</v>
      </c>
      <c r="AS162" s="135">
        <f>求节点(基础状态预期!$C$197:$C$235,基础状态预期!G$197:G$235,战法实力!$V162)</f>
        <v>24</v>
      </c>
      <c r="AT162" s="135">
        <f>求节点(基础状态预期!$C$197:$C$235,基础状态预期!H$197:H$235,战法实力!$V162)</f>
        <v>8</v>
      </c>
      <c r="AV162" s="97"/>
      <c r="AX162" s="135">
        <v>158</v>
      </c>
      <c r="AY162" s="135">
        <f>求节点(基础状态预期!$C$17:$C$55,基础状态预期!M$17:M$55,战法实力!$V162)</f>
        <v>35</v>
      </c>
      <c r="AZ162" s="135">
        <f>求节点(基础状态预期!$C$17:$C$55,基础状态预期!N$17:N$55,战法实力!$V162)</f>
        <v>35</v>
      </c>
      <c r="BA162" s="135">
        <f>求节点(基础状态预期!$C$17:$C$55,基础状态预期!O$17:O$55,战法实力!$V162)</f>
        <v>35</v>
      </c>
      <c r="BB162" s="135">
        <f>求节点(基础状态预期!$C$17:$C$55,基础状态预期!P$17:P$55,战法实力!$V162)</f>
        <v>33.440158137257207</v>
      </c>
      <c r="BD162" s="135">
        <v>158</v>
      </c>
      <c r="BE162" s="135">
        <f>求节点(基础状态预期!$C$62:$C$100,基础状态预期!M$62:M$100,战法实力!$V162)</f>
        <v>35</v>
      </c>
      <c r="BF162" s="135">
        <f>求节点(基础状态预期!$C$62:$C$100,基础状态预期!N$62:N$100,战法实力!$V162)</f>
        <v>35</v>
      </c>
      <c r="BG162" s="135">
        <f>求节点(基础状态预期!$C$62:$C$100,基础状态预期!O$62:O$100,战法实力!$V162)</f>
        <v>35</v>
      </c>
      <c r="BH162" s="135">
        <f>求节点(基础状态预期!$C$62:$C$100,基础状态预期!P$62:P$100,战法实力!$V162)</f>
        <v>35</v>
      </c>
      <c r="BJ162" s="135">
        <v>158</v>
      </c>
      <c r="BK162" s="135">
        <f>求节点(基础状态预期!$C$107:$C$145,基础状态预期!M$107:M$145,战法实力!$V162)</f>
        <v>35</v>
      </c>
      <c r="BL162" s="135">
        <f>求节点(基础状态预期!$C$107:$C$145,基础状态预期!N$107:N$145,战法实力!$V162)</f>
        <v>35</v>
      </c>
      <c r="BM162" s="135">
        <f>求节点(基础状态预期!$C$107:$C$145,基础状态预期!O$107:O$145,战法实力!$V162)</f>
        <v>35</v>
      </c>
      <c r="BN162" s="135">
        <f>求节点(基础状态预期!$C$107:$C$145,基础状态预期!P$107:P$145,战法实力!$V162)</f>
        <v>35</v>
      </c>
      <c r="BP162" s="135">
        <v>158</v>
      </c>
      <c r="BQ162" s="135">
        <f>求节点(基础状态预期!$C$152:$C$190,基础状态预期!M$152:M$190,战法实力!$V162)</f>
        <v>35</v>
      </c>
      <c r="BR162" s="135">
        <f>求节点(基础状态预期!$C$152:$C$190,基础状态预期!N$152:N$190,战法实力!$V162)</f>
        <v>35</v>
      </c>
      <c r="BS162" s="135">
        <f>求节点(基础状态预期!$C$152:$C$190,基础状态预期!O$152:O$190,战法实力!$V162)</f>
        <v>35</v>
      </c>
      <c r="BT162" s="135">
        <f>求节点(基础状态预期!$C$152:$C$190,基础状态预期!P$152:P$190,战法实力!$V162)</f>
        <v>35</v>
      </c>
      <c r="BV162" s="135">
        <v>158</v>
      </c>
      <c r="BW162" s="135">
        <f>求节点(基础状态预期!$C$197:$C$235,基础状态预期!M$197:M$235,战法实力!$V162)</f>
        <v>35</v>
      </c>
      <c r="BX162" s="135">
        <f>求节点(基础状态预期!$C$197:$C$235,基础状态预期!N$197:N$235,战法实力!$V162)</f>
        <v>35</v>
      </c>
      <c r="BY162" s="135">
        <f>求节点(基础状态预期!$C$197:$C$235,基础状态预期!O$197:O$235,战法实力!$V162)</f>
        <v>35</v>
      </c>
      <c r="BZ162" s="135">
        <f>求节点(基础状态预期!$C$197:$C$235,基础状态预期!P$197:P$235,战法实力!$V162)</f>
        <v>35</v>
      </c>
      <c r="CB162" s="97"/>
      <c r="CD162" s="135">
        <v>158</v>
      </c>
      <c r="CE162" s="135">
        <f>求节点($E$5:$E$39,F$5:F$39,AY162)*W162</f>
        <v>175000</v>
      </c>
      <c r="CF162" s="135">
        <f>求节点($E$5:$E$39,G$5:G$39,AZ162)*X162</f>
        <v>1120000</v>
      </c>
      <c r="CG162" s="135">
        <f>求节点($E$5:$E$39,H$5:H$39,BA162)*Y162</f>
        <v>6720000</v>
      </c>
      <c r="CH162" s="135">
        <f>求节点($E$5:$E$39,I$5:I$39,BB162)*Z162</f>
        <v>6688031.6274514413</v>
      </c>
      <c r="CI162" s="135">
        <f t="shared" si="25"/>
        <v>14703031.627451442</v>
      </c>
      <c r="CK162" s="135">
        <f>求节点($E$5:$E$39,F$5:F$39,BE162)*AB162</f>
        <v>175000</v>
      </c>
      <c r="CL162" s="135">
        <f>求节点($E$5:$E$39,G$5:G$39,BF162)*AC162</f>
        <v>1120000</v>
      </c>
      <c r="CM162" s="135">
        <f>求节点($E$5:$E$39,H$5:H$39,BG162)*AD162</f>
        <v>6720000</v>
      </c>
      <c r="CN162" s="135">
        <f>求节点($E$5:$E$39,I$5:I$39,BH162)*AE162</f>
        <v>7000000</v>
      </c>
      <c r="CO162" s="135">
        <f t="shared" si="26"/>
        <v>15015000</v>
      </c>
      <c r="CQ162" s="135">
        <f>求节点($E$5:$E$39,F$5:F$39,BK162)*AG162</f>
        <v>175000</v>
      </c>
      <c r="CR162" s="135">
        <f>求节点($E$5:$E$39,G$5:G$39,BL162)*AH162</f>
        <v>1120000</v>
      </c>
      <c r="CS162" s="135">
        <f>求节点($E$5:$E$39,H$5:H$39,BM162)*AI162</f>
        <v>6720000</v>
      </c>
      <c r="CT162" s="135">
        <f>求节点($E$5:$E$39,I$5:I$39,BN162)*AJ162</f>
        <v>7000000</v>
      </c>
      <c r="CU162" s="135">
        <f t="shared" si="27"/>
        <v>15015000</v>
      </c>
      <c r="CW162" s="135">
        <f>求节点($E$5:$E$39,F$5:F$39,BQ162)*AL162</f>
        <v>175000</v>
      </c>
      <c r="CX162" s="135">
        <f>求节点($E$5:$E$39,G$5:G$39,BR162)*AM162</f>
        <v>1120000</v>
      </c>
      <c r="CY162" s="135">
        <f>求节点($E$5:$E$39,H$5:H$39,BS162)*AN162</f>
        <v>6720000</v>
      </c>
      <c r="CZ162" s="135">
        <f>求节点($E$5:$E$39,I$5:I$39,BT162)*AO162</f>
        <v>7000000</v>
      </c>
      <c r="DA162" s="135">
        <f t="shared" si="28"/>
        <v>15015000</v>
      </c>
      <c r="DC162" s="135">
        <f>求节点($E$5:$E$39,F$5:F$39,BW162)*AQ162</f>
        <v>175000</v>
      </c>
      <c r="DD162" s="135">
        <f>求节点($E$5:$E$39,G$5:G$39,BX162)*AR162</f>
        <v>1120000</v>
      </c>
      <c r="DE162" s="135">
        <f>求节点($E$5:$E$39,H$5:H$39,BY162)*AS162</f>
        <v>6720000</v>
      </c>
      <c r="DF162" s="135">
        <f>求节点($E$5:$E$39,I$5:I$39,BZ162)*AT162</f>
        <v>7000000</v>
      </c>
      <c r="DG162" s="135">
        <f t="shared" si="29"/>
        <v>15015000</v>
      </c>
    </row>
    <row r="163" spans="12:111" s="135" customFormat="1" x14ac:dyDescent="0.15">
      <c r="L163" s="135">
        <v>159</v>
      </c>
      <c r="M163" s="135">
        <f t="shared" si="20"/>
        <v>14723106.946106173</v>
      </c>
      <c r="N163" s="135">
        <f t="shared" si="21"/>
        <v>15015000</v>
      </c>
      <c r="O163" s="135">
        <f t="shared" si="22"/>
        <v>15015000</v>
      </c>
      <c r="P163" s="135">
        <f t="shared" si="23"/>
        <v>15015000</v>
      </c>
      <c r="Q163" s="135">
        <f t="shared" si="24"/>
        <v>15015000</v>
      </c>
      <c r="T163" s="97"/>
      <c r="V163" s="135">
        <v>159</v>
      </c>
      <c r="W163" s="135">
        <f>求节点(基础状态预期!$C$17:$C$55,基础状态预期!E$17:E$55,战法实力!$V163)</f>
        <v>5</v>
      </c>
      <c r="X163" s="135">
        <f>求节点(基础状态预期!$C$17:$C$55,基础状态预期!F$17:F$55,战法实力!$V163)</f>
        <v>16</v>
      </c>
      <c r="Y163" s="135">
        <f>求节点(基础状态预期!$C$17:$C$55,基础状态预期!G$17:G$55,战法实力!$V163)</f>
        <v>24</v>
      </c>
      <c r="Z163" s="135">
        <f>求节点(基础状态预期!$C$17:$C$55,基础状态预期!H$17:H$55,战法实力!$V163)</f>
        <v>8</v>
      </c>
      <c r="AB163" s="135">
        <f>求节点(基础状态预期!$C$62:$C$100,基础状态预期!E$62:E$100,战法实力!$V163)</f>
        <v>5</v>
      </c>
      <c r="AC163" s="135">
        <f>求节点(基础状态预期!$C$62:$C$100,基础状态预期!F$62:F$100,战法实力!$V163)</f>
        <v>16</v>
      </c>
      <c r="AD163" s="135">
        <f>求节点(基础状态预期!$C$62:$C$100,基础状态预期!G$62:G$100,战法实力!$V163)</f>
        <v>24</v>
      </c>
      <c r="AE163" s="135">
        <f>求节点(基础状态预期!$C$62:$C$100,基础状态预期!H$62:H$100,战法实力!$V163)</f>
        <v>8</v>
      </c>
      <c r="AG163" s="135">
        <f>求节点(基础状态预期!$C$107:$C$145,基础状态预期!E$107:E$145,战法实力!$V163)</f>
        <v>5</v>
      </c>
      <c r="AH163" s="135">
        <f>求节点(基础状态预期!$C$107:$C$145,基础状态预期!F$107:F$145,战法实力!$V163)</f>
        <v>16</v>
      </c>
      <c r="AI163" s="135">
        <f>求节点(基础状态预期!$C$107:$C$145,基础状态预期!G$107:G$145,战法实力!$V163)</f>
        <v>24</v>
      </c>
      <c r="AJ163" s="135">
        <f>求节点(基础状态预期!$C$107:$C$145,基础状态预期!H$107:H$145,战法实力!$V163)</f>
        <v>8</v>
      </c>
      <c r="AL163" s="135">
        <f>求节点(基础状态预期!$C$152:$C$190,基础状态预期!E$152:E$190,战法实力!$V163)</f>
        <v>5</v>
      </c>
      <c r="AM163" s="135">
        <f>求节点(基础状态预期!$C$152:$C$190,基础状态预期!F$152:F$190,战法实力!$V163)</f>
        <v>16</v>
      </c>
      <c r="AN163" s="135">
        <f>求节点(基础状态预期!$C$152:$C$190,基础状态预期!G$152:G$190,战法实力!$V163)</f>
        <v>24</v>
      </c>
      <c r="AO163" s="135">
        <f>求节点(基础状态预期!$C$152:$C$190,基础状态预期!H$152:H$190,战法实力!$V163)</f>
        <v>8</v>
      </c>
      <c r="AQ163" s="135">
        <f>求节点(基础状态预期!$C$197:$C$235,基础状态预期!E$197:E$235,战法实力!$V163)</f>
        <v>5</v>
      </c>
      <c r="AR163" s="135">
        <f>求节点(基础状态预期!$C$197:$C$235,基础状态预期!F$197:F$235,战法实力!$V163)</f>
        <v>16</v>
      </c>
      <c r="AS163" s="135">
        <f>求节点(基础状态预期!$C$197:$C$235,基础状态预期!G$197:G$235,战法实力!$V163)</f>
        <v>24</v>
      </c>
      <c r="AT163" s="135">
        <f>求节点(基础状态预期!$C$197:$C$235,基础状态预期!H$197:H$235,战法实力!$V163)</f>
        <v>8</v>
      </c>
      <c r="AV163" s="97"/>
      <c r="AX163" s="135">
        <v>159</v>
      </c>
      <c r="AY163" s="135">
        <f>求节点(基础状态预期!$C$17:$C$55,基础状态预期!M$17:M$55,战法实力!$V163)</f>
        <v>35</v>
      </c>
      <c r="AZ163" s="135">
        <f>求节点(基础状态预期!$C$17:$C$55,基础状态预期!N$17:N$55,战法实力!$V163)</f>
        <v>35</v>
      </c>
      <c r="BA163" s="135">
        <f>求节点(基础状态预期!$C$17:$C$55,基础状态预期!O$17:O$55,战法实力!$V163)</f>
        <v>35</v>
      </c>
      <c r="BB163" s="135">
        <f>求节点(基础状态预期!$C$17:$C$55,基础状态预期!P$17:P$55,战法实力!$V163)</f>
        <v>33.540534730530865</v>
      </c>
      <c r="BD163" s="135">
        <v>159</v>
      </c>
      <c r="BE163" s="135">
        <f>求节点(基础状态预期!$C$62:$C$100,基础状态预期!M$62:M$100,战法实力!$V163)</f>
        <v>35</v>
      </c>
      <c r="BF163" s="135">
        <f>求节点(基础状态预期!$C$62:$C$100,基础状态预期!N$62:N$100,战法实力!$V163)</f>
        <v>35</v>
      </c>
      <c r="BG163" s="135">
        <f>求节点(基础状态预期!$C$62:$C$100,基础状态预期!O$62:O$100,战法实力!$V163)</f>
        <v>35</v>
      </c>
      <c r="BH163" s="135">
        <f>求节点(基础状态预期!$C$62:$C$100,基础状态预期!P$62:P$100,战法实力!$V163)</f>
        <v>35</v>
      </c>
      <c r="BJ163" s="135">
        <v>159</v>
      </c>
      <c r="BK163" s="135">
        <f>求节点(基础状态预期!$C$107:$C$145,基础状态预期!M$107:M$145,战法实力!$V163)</f>
        <v>35</v>
      </c>
      <c r="BL163" s="135">
        <f>求节点(基础状态预期!$C$107:$C$145,基础状态预期!N$107:N$145,战法实力!$V163)</f>
        <v>35</v>
      </c>
      <c r="BM163" s="135">
        <f>求节点(基础状态预期!$C$107:$C$145,基础状态预期!O$107:O$145,战法实力!$V163)</f>
        <v>35</v>
      </c>
      <c r="BN163" s="135">
        <f>求节点(基础状态预期!$C$107:$C$145,基础状态预期!P$107:P$145,战法实力!$V163)</f>
        <v>35</v>
      </c>
      <c r="BP163" s="135">
        <v>159</v>
      </c>
      <c r="BQ163" s="135">
        <f>求节点(基础状态预期!$C$152:$C$190,基础状态预期!M$152:M$190,战法实力!$V163)</f>
        <v>35</v>
      </c>
      <c r="BR163" s="135">
        <f>求节点(基础状态预期!$C$152:$C$190,基础状态预期!N$152:N$190,战法实力!$V163)</f>
        <v>35</v>
      </c>
      <c r="BS163" s="135">
        <f>求节点(基础状态预期!$C$152:$C$190,基础状态预期!O$152:O$190,战法实力!$V163)</f>
        <v>35</v>
      </c>
      <c r="BT163" s="135">
        <f>求节点(基础状态预期!$C$152:$C$190,基础状态预期!P$152:P$190,战法实力!$V163)</f>
        <v>35</v>
      </c>
      <c r="BV163" s="135">
        <v>159</v>
      </c>
      <c r="BW163" s="135">
        <f>求节点(基础状态预期!$C$197:$C$235,基础状态预期!M$197:M$235,战法实力!$V163)</f>
        <v>35</v>
      </c>
      <c r="BX163" s="135">
        <f>求节点(基础状态预期!$C$197:$C$235,基础状态预期!N$197:N$235,战法实力!$V163)</f>
        <v>35</v>
      </c>
      <c r="BY163" s="135">
        <f>求节点(基础状态预期!$C$197:$C$235,基础状态预期!O$197:O$235,战法实力!$V163)</f>
        <v>35</v>
      </c>
      <c r="BZ163" s="135">
        <f>求节点(基础状态预期!$C$197:$C$235,基础状态预期!P$197:P$235,战法实力!$V163)</f>
        <v>35</v>
      </c>
      <c r="CB163" s="97"/>
      <c r="CD163" s="135">
        <v>159</v>
      </c>
      <c r="CE163" s="135">
        <f>求节点($E$5:$E$39,F$5:F$39,AY163)*W163</f>
        <v>175000</v>
      </c>
      <c r="CF163" s="135">
        <f>求节点($E$5:$E$39,G$5:G$39,AZ163)*X163</f>
        <v>1120000</v>
      </c>
      <c r="CG163" s="135">
        <f>求节点($E$5:$E$39,H$5:H$39,BA163)*Y163</f>
        <v>6720000</v>
      </c>
      <c r="CH163" s="135">
        <f>求节点($E$5:$E$39,I$5:I$39,BB163)*Z163</f>
        <v>6708106.9461061731</v>
      </c>
      <c r="CI163" s="135">
        <f t="shared" si="25"/>
        <v>14723106.946106173</v>
      </c>
      <c r="CK163" s="135">
        <f>求节点($E$5:$E$39,F$5:F$39,BE163)*AB163</f>
        <v>175000</v>
      </c>
      <c r="CL163" s="135">
        <f>求节点($E$5:$E$39,G$5:G$39,BF163)*AC163</f>
        <v>1120000</v>
      </c>
      <c r="CM163" s="135">
        <f>求节点($E$5:$E$39,H$5:H$39,BG163)*AD163</f>
        <v>6720000</v>
      </c>
      <c r="CN163" s="135">
        <f>求节点($E$5:$E$39,I$5:I$39,BH163)*AE163</f>
        <v>7000000</v>
      </c>
      <c r="CO163" s="135">
        <f t="shared" si="26"/>
        <v>15015000</v>
      </c>
      <c r="CQ163" s="135">
        <f>求节点($E$5:$E$39,F$5:F$39,BK163)*AG163</f>
        <v>175000</v>
      </c>
      <c r="CR163" s="135">
        <f>求节点($E$5:$E$39,G$5:G$39,BL163)*AH163</f>
        <v>1120000</v>
      </c>
      <c r="CS163" s="135">
        <f>求节点($E$5:$E$39,H$5:H$39,BM163)*AI163</f>
        <v>6720000</v>
      </c>
      <c r="CT163" s="135">
        <f>求节点($E$5:$E$39,I$5:I$39,BN163)*AJ163</f>
        <v>7000000</v>
      </c>
      <c r="CU163" s="135">
        <f t="shared" si="27"/>
        <v>15015000</v>
      </c>
      <c r="CW163" s="135">
        <f>求节点($E$5:$E$39,F$5:F$39,BQ163)*AL163</f>
        <v>175000</v>
      </c>
      <c r="CX163" s="135">
        <f>求节点($E$5:$E$39,G$5:G$39,BR163)*AM163</f>
        <v>1120000</v>
      </c>
      <c r="CY163" s="135">
        <f>求节点($E$5:$E$39,H$5:H$39,BS163)*AN163</f>
        <v>6720000</v>
      </c>
      <c r="CZ163" s="135">
        <f>求节点($E$5:$E$39,I$5:I$39,BT163)*AO163</f>
        <v>7000000</v>
      </c>
      <c r="DA163" s="135">
        <f t="shared" si="28"/>
        <v>15015000</v>
      </c>
      <c r="DC163" s="135">
        <f>求节点($E$5:$E$39,F$5:F$39,BW163)*AQ163</f>
        <v>175000</v>
      </c>
      <c r="DD163" s="135">
        <f>求节点($E$5:$E$39,G$5:G$39,BX163)*AR163</f>
        <v>1120000</v>
      </c>
      <c r="DE163" s="135">
        <f>求节点($E$5:$E$39,H$5:H$39,BY163)*AS163</f>
        <v>6720000</v>
      </c>
      <c r="DF163" s="135">
        <f>求节点($E$5:$E$39,I$5:I$39,BZ163)*AT163</f>
        <v>7000000</v>
      </c>
      <c r="DG163" s="135">
        <f t="shared" si="29"/>
        <v>15015000</v>
      </c>
    </row>
    <row r="164" spans="12:111" s="135" customFormat="1" x14ac:dyDescent="0.15">
      <c r="L164" s="135">
        <v>160</v>
      </c>
      <c r="M164" s="135">
        <f t="shared" si="20"/>
        <v>14743022.16537628</v>
      </c>
      <c r="N164" s="135">
        <f t="shared" si="21"/>
        <v>15015000</v>
      </c>
      <c r="O164" s="135">
        <f t="shared" si="22"/>
        <v>15015000</v>
      </c>
      <c r="P164" s="135">
        <f t="shared" si="23"/>
        <v>15015000</v>
      </c>
      <c r="Q164" s="135">
        <f t="shared" si="24"/>
        <v>15015000</v>
      </c>
      <c r="T164" s="97"/>
      <c r="V164" s="135">
        <v>160</v>
      </c>
      <c r="W164" s="135">
        <f>求节点(基础状态预期!$C$17:$C$55,基础状态预期!E$17:E$55,战法实力!$V164)</f>
        <v>5</v>
      </c>
      <c r="X164" s="135">
        <f>求节点(基础状态预期!$C$17:$C$55,基础状态预期!F$17:F$55,战法实力!$V164)</f>
        <v>16</v>
      </c>
      <c r="Y164" s="135">
        <f>求节点(基础状态预期!$C$17:$C$55,基础状态预期!G$17:G$55,战法实力!$V164)</f>
        <v>24</v>
      </c>
      <c r="Z164" s="135">
        <f>求节点(基础状态预期!$C$17:$C$55,基础状态预期!H$17:H$55,战法实力!$V164)</f>
        <v>8</v>
      </c>
      <c r="AB164" s="135">
        <f>求节点(基础状态预期!$C$62:$C$100,基础状态预期!E$62:E$100,战法实力!$V164)</f>
        <v>5</v>
      </c>
      <c r="AC164" s="135">
        <f>求节点(基础状态预期!$C$62:$C$100,基础状态预期!F$62:F$100,战法实力!$V164)</f>
        <v>16</v>
      </c>
      <c r="AD164" s="135">
        <f>求节点(基础状态预期!$C$62:$C$100,基础状态预期!G$62:G$100,战法实力!$V164)</f>
        <v>24</v>
      </c>
      <c r="AE164" s="135">
        <f>求节点(基础状态预期!$C$62:$C$100,基础状态预期!H$62:H$100,战法实力!$V164)</f>
        <v>8</v>
      </c>
      <c r="AG164" s="135">
        <f>求节点(基础状态预期!$C$107:$C$145,基础状态预期!E$107:E$145,战法实力!$V164)</f>
        <v>5</v>
      </c>
      <c r="AH164" s="135">
        <f>求节点(基础状态预期!$C$107:$C$145,基础状态预期!F$107:F$145,战法实力!$V164)</f>
        <v>16</v>
      </c>
      <c r="AI164" s="135">
        <f>求节点(基础状态预期!$C$107:$C$145,基础状态预期!G$107:G$145,战法实力!$V164)</f>
        <v>24</v>
      </c>
      <c r="AJ164" s="135">
        <f>求节点(基础状态预期!$C$107:$C$145,基础状态预期!H$107:H$145,战法实力!$V164)</f>
        <v>8</v>
      </c>
      <c r="AL164" s="135">
        <f>求节点(基础状态预期!$C$152:$C$190,基础状态预期!E$152:E$190,战法实力!$V164)</f>
        <v>5</v>
      </c>
      <c r="AM164" s="135">
        <f>求节点(基础状态预期!$C$152:$C$190,基础状态预期!F$152:F$190,战法实力!$V164)</f>
        <v>16</v>
      </c>
      <c r="AN164" s="135">
        <f>求节点(基础状态预期!$C$152:$C$190,基础状态预期!G$152:G$190,战法实力!$V164)</f>
        <v>24</v>
      </c>
      <c r="AO164" s="135">
        <f>求节点(基础状态预期!$C$152:$C$190,基础状态预期!H$152:H$190,战法实力!$V164)</f>
        <v>8</v>
      </c>
      <c r="AQ164" s="135">
        <f>求节点(基础状态预期!$C$197:$C$235,基础状态预期!E$197:E$235,战法实力!$V164)</f>
        <v>5</v>
      </c>
      <c r="AR164" s="135">
        <f>求节点(基础状态预期!$C$197:$C$235,基础状态预期!F$197:F$235,战法实力!$V164)</f>
        <v>16</v>
      </c>
      <c r="AS164" s="135">
        <f>求节点(基础状态预期!$C$197:$C$235,基础状态预期!G$197:G$235,战法实力!$V164)</f>
        <v>24</v>
      </c>
      <c r="AT164" s="135">
        <f>求节点(基础状态预期!$C$197:$C$235,基础状态预期!H$197:H$235,战法实力!$V164)</f>
        <v>8</v>
      </c>
      <c r="AV164" s="97"/>
      <c r="AX164" s="135">
        <v>160</v>
      </c>
      <c r="AY164" s="135">
        <f>求节点(基础状态预期!$C$17:$C$55,基础状态预期!M$17:M$55,战法实力!$V164)</f>
        <v>35</v>
      </c>
      <c r="AZ164" s="135">
        <f>求节点(基础状态预期!$C$17:$C$55,基础状态预期!N$17:N$55,战法实力!$V164)</f>
        <v>35</v>
      </c>
      <c r="BA164" s="135">
        <f>求节点(基础状态预期!$C$17:$C$55,基础状态预期!O$17:O$55,战法实力!$V164)</f>
        <v>35</v>
      </c>
      <c r="BB164" s="135">
        <f>求节点(基础状态预期!$C$17:$C$55,基础状态预期!P$17:P$55,战法实力!$V164)</f>
        <v>33.640110826881404</v>
      </c>
      <c r="BD164" s="135">
        <v>160</v>
      </c>
      <c r="BE164" s="135">
        <f>求节点(基础状态预期!$C$62:$C$100,基础状态预期!M$62:M$100,战法实力!$V164)</f>
        <v>35</v>
      </c>
      <c r="BF164" s="135">
        <f>求节点(基础状态预期!$C$62:$C$100,基础状态预期!N$62:N$100,战法实力!$V164)</f>
        <v>35</v>
      </c>
      <c r="BG164" s="135">
        <f>求节点(基础状态预期!$C$62:$C$100,基础状态预期!O$62:O$100,战法实力!$V164)</f>
        <v>35</v>
      </c>
      <c r="BH164" s="135">
        <f>求节点(基础状态预期!$C$62:$C$100,基础状态预期!P$62:P$100,战法实力!$V164)</f>
        <v>35</v>
      </c>
      <c r="BJ164" s="135">
        <v>160</v>
      </c>
      <c r="BK164" s="135">
        <f>求节点(基础状态预期!$C$107:$C$145,基础状态预期!M$107:M$145,战法实力!$V164)</f>
        <v>35</v>
      </c>
      <c r="BL164" s="135">
        <f>求节点(基础状态预期!$C$107:$C$145,基础状态预期!N$107:N$145,战法实力!$V164)</f>
        <v>35</v>
      </c>
      <c r="BM164" s="135">
        <f>求节点(基础状态预期!$C$107:$C$145,基础状态预期!O$107:O$145,战法实力!$V164)</f>
        <v>35</v>
      </c>
      <c r="BN164" s="135">
        <f>求节点(基础状态预期!$C$107:$C$145,基础状态预期!P$107:P$145,战法实力!$V164)</f>
        <v>35</v>
      </c>
      <c r="BP164" s="135">
        <v>160</v>
      </c>
      <c r="BQ164" s="135">
        <f>求节点(基础状态预期!$C$152:$C$190,基础状态预期!M$152:M$190,战法实力!$V164)</f>
        <v>35</v>
      </c>
      <c r="BR164" s="135">
        <f>求节点(基础状态预期!$C$152:$C$190,基础状态预期!N$152:N$190,战法实力!$V164)</f>
        <v>35</v>
      </c>
      <c r="BS164" s="135">
        <f>求节点(基础状态预期!$C$152:$C$190,基础状态预期!O$152:O$190,战法实力!$V164)</f>
        <v>35</v>
      </c>
      <c r="BT164" s="135">
        <f>求节点(基础状态预期!$C$152:$C$190,基础状态预期!P$152:P$190,战法实力!$V164)</f>
        <v>35</v>
      </c>
      <c r="BV164" s="135">
        <v>160</v>
      </c>
      <c r="BW164" s="135">
        <f>求节点(基础状态预期!$C$197:$C$235,基础状态预期!M$197:M$235,战法实力!$V164)</f>
        <v>35</v>
      </c>
      <c r="BX164" s="135">
        <f>求节点(基础状态预期!$C$197:$C$235,基础状态预期!N$197:N$235,战法实力!$V164)</f>
        <v>35</v>
      </c>
      <c r="BY164" s="135">
        <f>求节点(基础状态预期!$C$197:$C$235,基础状态预期!O$197:O$235,战法实力!$V164)</f>
        <v>35</v>
      </c>
      <c r="BZ164" s="135">
        <f>求节点(基础状态预期!$C$197:$C$235,基础状态预期!P$197:P$235,战法实力!$V164)</f>
        <v>35</v>
      </c>
      <c r="CB164" s="97"/>
      <c r="CD164" s="135">
        <v>160</v>
      </c>
      <c r="CE164" s="135">
        <f>求节点($E$5:$E$39,F$5:F$39,AY164)*W164</f>
        <v>175000</v>
      </c>
      <c r="CF164" s="135">
        <f>求节点($E$5:$E$39,G$5:G$39,AZ164)*X164</f>
        <v>1120000</v>
      </c>
      <c r="CG164" s="135">
        <f>求节点($E$5:$E$39,H$5:H$39,BA164)*Y164</f>
        <v>6720000</v>
      </c>
      <c r="CH164" s="135">
        <f>求节点($E$5:$E$39,I$5:I$39,BB164)*Z164</f>
        <v>6728022.1653762804</v>
      </c>
      <c r="CI164" s="135">
        <f t="shared" si="25"/>
        <v>14743022.16537628</v>
      </c>
      <c r="CK164" s="135">
        <f>求节点($E$5:$E$39,F$5:F$39,BE164)*AB164</f>
        <v>175000</v>
      </c>
      <c r="CL164" s="135">
        <f>求节点($E$5:$E$39,G$5:G$39,BF164)*AC164</f>
        <v>1120000</v>
      </c>
      <c r="CM164" s="135">
        <f>求节点($E$5:$E$39,H$5:H$39,BG164)*AD164</f>
        <v>6720000</v>
      </c>
      <c r="CN164" s="135">
        <f>求节点($E$5:$E$39,I$5:I$39,BH164)*AE164</f>
        <v>7000000</v>
      </c>
      <c r="CO164" s="135">
        <f t="shared" si="26"/>
        <v>15015000</v>
      </c>
      <c r="CQ164" s="135">
        <f>求节点($E$5:$E$39,F$5:F$39,BK164)*AG164</f>
        <v>175000</v>
      </c>
      <c r="CR164" s="135">
        <f>求节点($E$5:$E$39,G$5:G$39,BL164)*AH164</f>
        <v>1120000</v>
      </c>
      <c r="CS164" s="135">
        <f>求节点($E$5:$E$39,H$5:H$39,BM164)*AI164</f>
        <v>6720000</v>
      </c>
      <c r="CT164" s="135">
        <f>求节点($E$5:$E$39,I$5:I$39,BN164)*AJ164</f>
        <v>7000000</v>
      </c>
      <c r="CU164" s="135">
        <f t="shared" si="27"/>
        <v>15015000</v>
      </c>
      <c r="CW164" s="135">
        <f>求节点($E$5:$E$39,F$5:F$39,BQ164)*AL164</f>
        <v>175000</v>
      </c>
      <c r="CX164" s="135">
        <f>求节点($E$5:$E$39,G$5:G$39,BR164)*AM164</f>
        <v>1120000</v>
      </c>
      <c r="CY164" s="135">
        <f>求节点($E$5:$E$39,H$5:H$39,BS164)*AN164</f>
        <v>6720000</v>
      </c>
      <c r="CZ164" s="135">
        <f>求节点($E$5:$E$39,I$5:I$39,BT164)*AO164</f>
        <v>7000000</v>
      </c>
      <c r="DA164" s="135">
        <f t="shared" si="28"/>
        <v>15015000</v>
      </c>
      <c r="DC164" s="135">
        <f>求节点($E$5:$E$39,F$5:F$39,BW164)*AQ164</f>
        <v>175000</v>
      </c>
      <c r="DD164" s="135">
        <f>求节点($E$5:$E$39,G$5:G$39,BX164)*AR164</f>
        <v>1120000</v>
      </c>
      <c r="DE164" s="135">
        <f>求节点($E$5:$E$39,H$5:H$39,BY164)*AS164</f>
        <v>6720000</v>
      </c>
      <c r="DF164" s="135">
        <f>求节点($E$5:$E$39,I$5:I$39,BZ164)*AT164</f>
        <v>7000000</v>
      </c>
      <c r="DG164" s="135">
        <f t="shared" si="29"/>
        <v>15015000</v>
      </c>
    </row>
  </sheetData>
  <mergeCells count="17">
    <mergeCell ref="DC3:DG3"/>
    <mergeCell ref="M3:Q3"/>
    <mergeCell ref="BK3:BN3"/>
    <mergeCell ref="BQ3:BT3"/>
    <mergeCell ref="BW3:BZ3"/>
    <mergeCell ref="CK3:CO3"/>
    <mergeCell ref="CQ3:CU3"/>
    <mergeCell ref="CW3:DA3"/>
    <mergeCell ref="CE3:CI3"/>
    <mergeCell ref="AB3:AE3"/>
    <mergeCell ref="AG3:AJ3"/>
    <mergeCell ref="AL3:AO3"/>
    <mergeCell ref="AQ3:AT3"/>
    <mergeCell ref="BE3:BH3"/>
    <mergeCell ref="F3:I3"/>
    <mergeCell ref="W3:Z3"/>
    <mergeCell ref="AY3:BB3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AH120"/>
  <sheetViews>
    <sheetView workbookViewId="0">
      <selection activeCell="I29" sqref="I29"/>
    </sheetView>
  </sheetViews>
  <sheetFormatPr defaultColWidth="6.625" defaultRowHeight="11.25" x14ac:dyDescent="0.15"/>
  <cols>
    <col min="1" max="22" width="6.625" style="42"/>
    <col min="23" max="23" width="6.625" style="6"/>
    <col min="24" max="16384" width="6.625" style="42"/>
  </cols>
  <sheetData>
    <row r="1" spans="1:34" x14ac:dyDescent="0.15">
      <c r="X1" s="42" t="s">
        <v>81</v>
      </c>
      <c r="AC1" s="22"/>
      <c r="AD1" s="22"/>
    </row>
    <row r="2" spans="1:34" x14ac:dyDescent="0.15">
      <c r="A2" s="3" t="s">
        <v>0</v>
      </c>
      <c r="D2" s="5" t="s">
        <v>12</v>
      </c>
      <c r="K2" s="50"/>
      <c r="L2" s="50" t="s">
        <v>94</v>
      </c>
      <c r="M2" s="50" t="s">
        <v>93</v>
      </c>
      <c r="N2" s="50" t="s">
        <v>92</v>
      </c>
      <c r="O2" s="50" t="s">
        <v>91</v>
      </c>
    </row>
    <row r="3" spans="1:34" x14ac:dyDescent="0.15">
      <c r="A3" s="3" t="s">
        <v>1</v>
      </c>
      <c r="D3" s="5" t="s">
        <v>18</v>
      </c>
      <c r="K3" s="50" t="s">
        <v>108</v>
      </c>
      <c r="L3" s="50">
        <f>1-(M3+N3+O3)</f>
        <v>0.57999999999999996</v>
      </c>
      <c r="M3" s="50">
        <v>0.3</v>
      </c>
      <c r="N3" s="50">
        <v>0.1</v>
      </c>
      <c r="O3" s="50">
        <v>0.02</v>
      </c>
      <c r="AE3" s="42" t="s">
        <v>82</v>
      </c>
    </row>
    <row r="4" spans="1:34" x14ac:dyDescent="0.15">
      <c r="A4" s="3" t="s">
        <v>2</v>
      </c>
      <c r="D4" s="5" t="s">
        <v>19</v>
      </c>
      <c r="K4" s="48" t="s">
        <v>113</v>
      </c>
      <c r="L4" s="48">
        <v>16</v>
      </c>
      <c r="M4" s="48">
        <v>32</v>
      </c>
      <c r="N4" s="48">
        <v>24</v>
      </c>
      <c r="O4" s="48">
        <v>8</v>
      </c>
      <c r="AE4" s="42">
        <v>0.4</v>
      </c>
    </row>
    <row r="5" spans="1:34" x14ac:dyDescent="0.15">
      <c r="A5" s="3" t="s">
        <v>3</v>
      </c>
      <c r="D5" s="5" t="s">
        <v>20</v>
      </c>
      <c r="K5" s="48" t="s">
        <v>107</v>
      </c>
      <c r="L5" s="48">
        <v>100</v>
      </c>
      <c r="M5" s="48">
        <v>265</v>
      </c>
      <c r="N5" s="48">
        <v>1000</v>
      </c>
      <c r="O5" s="48">
        <v>3300</v>
      </c>
    </row>
    <row r="6" spans="1:34" x14ac:dyDescent="0.15">
      <c r="A6" s="3" t="s">
        <v>4</v>
      </c>
      <c r="D6" s="5" t="s">
        <v>21</v>
      </c>
      <c r="K6" s="48" t="s">
        <v>106</v>
      </c>
      <c r="L6" s="8">
        <f>SUMPRODUCT(L3:O3,L5:O5)</f>
        <v>303.5</v>
      </c>
      <c r="M6" s="27"/>
      <c r="N6" s="27"/>
      <c r="O6" s="27"/>
    </row>
    <row r="7" spans="1:34" x14ac:dyDescent="0.15">
      <c r="A7" s="3" t="s">
        <v>5</v>
      </c>
      <c r="K7" s="48" t="s">
        <v>105</v>
      </c>
      <c r="L7" s="34">
        <v>45</v>
      </c>
      <c r="M7" s="34">
        <v>180</v>
      </c>
      <c r="N7" s="34">
        <v>1000</v>
      </c>
      <c r="O7" s="34">
        <v>10000</v>
      </c>
    </row>
    <row r="8" spans="1:34" x14ac:dyDescent="0.15">
      <c r="A8" s="5" t="s">
        <v>10</v>
      </c>
      <c r="K8" s="50" t="s">
        <v>104</v>
      </c>
      <c r="L8" s="50">
        <f>ROUND(L5/5,-1)</f>
        <v>20</v>
      </c>
      <c r="M8" s="50">
        <f>ROUND(M5/5,-1)</f>
        <v>50</v>
      </c>
      <c r="N8" s="50">
        <f>ROUND(N5/5,-1)</f>
        <v>200</v>
      </c>
      <c r="O8" s="47">
        <f>ROUND(O5/5,-1)</f>
        <v>660</v>
      </c>
    </row>
    <row r="9" spans="1:34" x14ac:dyDescent="0.15">
      <c r="A9" s="5" t="s">
        <v>11</v>
      </c>
      <c r="K9" s="50" t="s">
        <v>102</v>
      </c>
      <c r="L9" s="50">
        <f>ROUND(L7,-1)</f>
        <v>50</v>
      </c>
      <c r="M9" s="50">
        <f>ROUND(M7,-2)</f>
        <v>200</v>
      </c>
      <c r="N9" s="50">
        <f>ROUND(N7,-2)</f>
        <v>1000</v>
      </c>
      <c r="O9" s="50">
        <f>ROUND(O7,-2)</f>
        <v>10000</v>
      </c>
    </row>
    <row r="10" spans="1:34" x14ac:dyDescent="0.15">
      <c r="E10" s="42">
        <v>16</v>
      </c>
      <c r="F10" s="42">
        <v>32</v>
      </c>
      <c r="G10" s="42">
        <v>24</v>
      </c>
      <c r="H10" s="42">
        <v>8</v>
      </c>
    </row>
    <row r="12" spans="1:34" s="6" customFormat="1" x14ac:dyDescent="0.15"/>
    <row r="14" spans="1:34" x14ac:dyDescent="0.15">
      <c r="C14" s="174" t="s">
        <v>27</v>
      </c>
      <c r="D14" s="174"/>
      <c r="E14" s="174"/>
      <c r="F14" s="174"/>
      <c r="G14" s="174"/>
      <c r="H14" s="174"/>
      <c r="I14" s="174"/>
      <c r="J14" s="174"/>
      <c r="K14" s="174"/>
      <c r="L14" s="174"/>
      <c r="M14" s="174"/>
      <c r="N14" s="174"/>
      <c r="O14" s="174"/>
      <c r="P14" s="174"/>
      <c r="Q14" s="22"/>
      <c r="R14" s="22"/>
      <c r="S14" s="22"/>
    </row>
    <row r="15" spans="1:34" x14ac:dyDescent="0.15">
      <c r="C15" s="43"/>
      <c r="D15" s="43"/>
      <c r="E15" s="174" t="s">
        <v>53</v>
      </c>
      <c r="F15" s="174"/>
      <c r="G15" s="174"/>
      <c r="H15" s="174"/>
      <c r="I15" s="168" t="s">
        <v>54</v>
      </c>
      <c r="J15" s="169"/>
      <c r="K15" s="169"/>
      <c r="L15" s="170"/>
      <c r="M15" s="174" t="s">
        <v>51</v>
      </c>
      <c r="N15" s="174"/>
      <c r="O15" s="174"/>
      <c r="P15" s="174"/>
      <c r="Q15" s="174" t="s">
        <v>88</v>
      </c>
      <c r="R15" s="174"/>
      <c r="S15" s="174"/>
      <c r="T15" s="174"/>
      <c r="Z15" s="159" t="s">
        <v>84</v>
      </c>
      <c r="AA15" s="159"/>
      <c r="AB15" s="159"/>
      <c r="AC15" s="159"/>
      <c r="AE15" s="159" t="s">
        <v>83</v>
      </c>
      <c r="AF15" s="159"/>
      <c r="AG15" s="159"/>
      <c r="AH15" s="159"/>
    </row>
    <row r="16" spans="1:34" ht="10.5" customHeight="1" x14ac:dyDescent="0.15">
      <c r="C16" s="41" t="s">
        <v>161</v>
      </c>
      <c r="D16" s="41" t="s">
        <v>28</v>
      </c>
      <c r="E16" s="41" t="s">
        <v>24</v>
      </c>
      <c r="F16" s="41" t="s">
        <v>25</v>
      </c>
      <c r="G16" s="41" t="s">
        <v>26</v>
      </c>
      <c r="H16" s="41" t="s">
        <v>23</v>
      </c>
      <c r="I16" s="41" t="s">
        <v>24</v>
      </c>
      <c r="J16" s="41" t="s">
        <v>25</v>
      </c>
      <c r="K16" s="41" t="s">
        <v>26</v>
      </c>
      <c r="L16" s="41" t="s">
        <v>23</v>
      </c>
      <c r="M16" s="41" t="s">
        <v>24</v>
      </c>
      <c r="N16" s="41" t="s">
        <v>25</v>
      </c>
      <c r="O16" s="41" t="s">
        <v>26</v>
      </c>
      <c r="P16" s="41" t="s">
        <v>23</v>
      </c>
      <c r="Q16" s="41" t="s">
        <v>6</v>
      </c>
      <c r="R16" s="41" t="s">
        <v>7</v>
      </c>
      <c r="S16" s="41" t="s">
        <v>8</v>
      </c>
      <c r="T16" s="41" t="s">
        <v>9</v>
      </c>
      <c r="X16" s="42" t="s">
        <v>85</v>
      </c>
      <c r="Z16" s="42" t="s">
        <v>29</v>
      </c>
      <c r="AA16" s="42" t="s">
        <v>30</v>
      </c>
      <c r="AB16" s="42" t="s">
        <v>31</v>
      </c>
      <c r="AC16" s="42" t="s">
        <v>32</v>
      </c>
      <c r="AE16" s="42" t="s">
        <v>29</v>
      </c>
      <c r="AF16" s="42" t="s">
        <v>30</v>
      </c>
      <c r="AG16" s="42" t="s">
        <v>31</v>
      </c>
      <c r="AH16" s="42" t="s">
        <v>32</v>
      </c>
    </row>
    <row r="17" spans="3:34" x14ac:dyDescent="0.15">
      <c r="C17" s="41">
        <v>10</v>
      </c>
      <c r="D17" s="41">
        <f>INDEX([1]节奏总纲!$P$4:$P$113,MATCH($C17,[1]节奏总纲!$O$4:$O$113,0),1)</f>
        <v>1</v>
      </c>
      <c r="E17" s="43">
        <v>2</v>
      </c>
      <c r="F17" s="43">
        <v>1</v>
      </c>
      <c r="G17" s="43"/>
      <c r="H17" s="43"/>
      <c r="I17" s="43">
        <v>1</v>
      </c>
      <c r="J17" s="43">
        <v>2</v>
      </c>
      <c r="K17" s="43"/>
      <c r="L17" s="43"/>
      <c r="M17" s="43">
        <f>IF(I17="","",INDEX(战法升级!$C$11:$C$17,基础状态预期!I17,1))</f>
        <v>5</v>
      </c>
      <c r="N17" s="43">
        <f>IF(J17="","",INDEX(战法升级!$C$11:$C$17,基础状态预期!J17,1))</f>
        <v>10</v>
      </c>
      <c r="O17" s="43" t="str">
        <f>IF(K17="","",INDEX(战法升级!$C$11:$C$17,基础状态预期!K17,1))</f>
        <v/>
      </c>
      <c r="P17" s="43" t="str">
        <f>IF(L17="","",INDEX(战法升级!$C$11:$C$17,基础状态预期!L17,1))</f>
        <v/>
      </c>
      <c r="Q17" s="41">
        <f>IF(I17="",0,MIN(E17/2,6-SUM(R17:$T17)))</f>
        <v>1</v>
      </c>
      <c r="R17" s="41">
        <f>IF(J17="",0,MIN(F17/2,6-SUM(S17:$T17)))</f>
        <v>0.5</v>
      </c>
      <c r="S17" s="41">
        <f>IF(K17="",0,MIN(G17/2,6-SUM(T17:$T17)))</f>
        <v>0</v>
      </c>
      <c r="T17" s="41">
        <f>IF(H17="",0,MIN(H17/2,6))</f>
        <v>0</v>
      </c>
      <c r="X17" s="42">
        <f>投放验证!$AC11</f>
        <v>0.20000000000000007</v>
      </c>
      <c r="Z17" s="42">
        <f>AE17/E$10</f>
        <v>0.83395236170787035</v>
      </c>
      <c r="AA17" s="42">
        <f>AF17/F$10</f>
        <v>0.21567733492444924</v>
      </c>
      <c r="AB17" s="42">
        <f>AG17/G$10</f>
        <v>0.11502791195970626</v>
      </c>
      <c r="AC17" s="42">
        <f>AH17/H$10</f>
        <v>0</v>
      </c>
      <c r="AE17" s="36">
        <f>INDEX('[1]资源-钻石'!$L$4:$L$113,投放验证!$K11,1)*$AE$4/投放验证!$C$7*投放验证!C$4</f>
        <v>13.343237787325926</v>
      </c>
      <c r="AF17" s="36">
        <f>INDEX('[1]资源-钻石'!$L$4:$L$113,投放验证!$K11,1)*$AE$4/投放验证!$C$7*投放验证!D$4</f>
        <v>6.9016747175823756</v>
      </c>
      <c r="AG17" s="36">
        <f>INDEX('[1]资源-钻石'!$L$4:$L$113,投放验证!$K11,1)*$AE$4/投放验证!$C$7*投放验证!E$4</f>
        <v>2.7606698870329502</v>
      </c>
      <c r="AH17" s="36">
        <f>INDEX('[1]资源-钻石'!$L$4:$L$113,投放验证!$K11,1)*$AE$4/投放验证!$C$7*投放验证!F$4</f>
        <v>0</v>
      </c>
    </row>
    <row r="18" spans="3:34" x14ac:dyDescent="0.15">
      <c r="C18" s="41">
        <v>20</v>
      </c>
      <c r="D18" s="41">
        <f>INDEX([1]节奏总纲!$P$4:$P$113,MATCH($C18,[1]节奏总纲!$O$4:$O$113,0),1)</f>
        <v>3</v>
      </c>
      <c r="E18" s="43">
        <v>4</v>
      </c>
      <c r="F18" s="43">
        <v>2</v>
      </c>
      <c r="G18" s="43">
        <v>1</v>
      </c>
      <c r="H18" s="43"/>
      <c r="I18" s="43">
        <v>1</v>
      </c>
      <c r="J18" s="43">
        <v>2</v>
      </c>
      <c r="K18" s="43">
        <v>3</v>
      </c>
      <c r="L18" s="43"/>
      <c r="M18" s="43">
        <f>IF(I18="","",INDEX(战法升级!$C$11:$C$17,基础状态预期!I18,1))</f>
        <v>10</v>
      </c>
      <c r="N18" s="43">
        <f>IF(J18="","",INDEX(战法升级!$C$11:$C$17,基础状态预期!J18,1))</f>
        <v>10</v>
      </c>
      <c r="O18" s="43">
        <f>IF(K18="","",INDEX(战法升级!$C$11:$C$17,基础状态预期!K18,1))</f>
        <v>15</v>
      </c>
      <c r="P18" s="43" t="str">
        <f>IF(L18="","",INDEX(战法升级!$C$11:$C$17,基础状态预期!L18,1))</f>
        <v/>
      </c>
      <c r="Q18" s="41">
        <f>IF(I18="",0,MIN(E18/2,6-SUM(R18:$T18)))</f>
        <v>2</v>
      </c>
      <c r="R18" s="41">
        <f>IF(J18="",0,MIN(F18/2,6-SUM(S18:$T18)))</f>
        <v>1</v>
      </c>
      <c r="S18" s="41">
        <f>IF(K18="",0,MIN(G18/2,6-SUM(T18:$T18)))</f>
        <v>0.5</v>
      </c>
      <c r="T18" s="41">
        <f t="shared" ref="T18:T26" si="0">IF(H18="",0,MIN(H18/2,6))</f>
        <v>0</v>
      </c>
      <c r="X18" s="42">
        <f>投放验证!$AC12</f>
        <v>0.21306704445267557</v>
      </c>
      <c r="Z18" s="42">
        <f t="shared" ref="Z18:AC26" si="1">AE18/E$10</f>
        <v>1.814765242836742</v>
      </c>
      <c r="AA18" s="42">
        <f t="shared" si="1"/>
        <v>0.46933583866467465</v>
      </c>
      <c r="AB18" s="42">
        <f t="shared" si="1"/>
        <v>0.25031244728782648</v>
      </c>
      <c r="AC18" s="42">
        <f t="shared" si="1"/>
        <v>0</v>
      </c>
      <c r="AE18" s="36">
        <f>INDEX('[1]资源-钻石'!$L$4:$L$113,投放验证!$K12,1)*$AE$4/投放验证!$C$7*投放验证!C$4</f>
        <v>29.036243885387872</v>
      </c>
      <c r="AF18" s="36">
        <f>INDEX('[1]资源-钻石'!$L$4:$L$113,投放验证!$K12,1)*$AE$4/投放验证!$C$7*投放验证!D$4</f>
        <v>15.018746837269589</v>
      </c>
      <c r="AG18" s="36">
        <f>INDEX('[1]资源-钻石'!$L$4:$L$113,投放验证!$K12,1)*$AE$4/投放验证!$C$7*投放验证!E$4</f>
        <v>6.0074987349078359</v>
      </c>
      <c r="AH18" s="36">
        <f>INDEX('[1]资源-钻石'!$L$4:$L$113,投放验证!$K12,1)*$AE$4/投放验证!$C$7*投放验证!F$4</f>
        <v>0</v>
      </c>
    </row>
    <row r="19" spans="3:34" x14ac:dyDescent="0.15">
      <c r="C19" s="41">
        <v>30</v>
      </c>
      <c r="D19" s="41">
        <f>INDEX([1]节奏总纲!$P$4:$P$113,MATCH($C19,[1]节奏总纲!$O$4:$O$113,0),1)</f>
        <v>7</v>
      </c>
      <c r="E19" s="43">
        <v>9</v>
      </c>
      <c r="F19" s="43">
        <v>5</v>
      </c>
      <c r="G19" s="43">
        <v>2</v>
      </c>
      <c r="H19" s="43"/>
      <c r="I19" s="43">
        <v>1</v>
      </c>
      <c r="J19" s="43">
        <v>2</v>
      </c>
      <c r="K19" s="43">
        <v>3</v>
      </c>
      <c r="L19" s="43"/>
      <c r="M19" s="43">
        <f>IF(I19="","",INDEX(战法升级!$C$11:$C$17,基础状态预期!I19,1))</f>
        <v>15</v>
      </c>
      <c r="N19" s="43">
        <f>IF(J19="","",INDEX(战法升级!$C$11:$C$17,基础状态预期!J19,1))</f>
        <v>10</v>
      </c>
      <c r="O19" s="43">
        <f>IF(K19="","",INDEX(战法升级!$C$11:$C$17,基础状态预期!K19,1))</f>
        <v>15</v>
      </c>
      <c r="P19" s="43" t="str">
        <f>IF(L19="","",INDEX(战法升级!$C$11:$C$17,基础状态预期!L19,1))</f>
        <v/>
      </c>
      <c r="Q19" s="41">
        <f>IF(I19="",0,MIN(E19/2,6-SUM(R19:$T19)))</f>
        <v>2.5</v>
      </c>
      <c r="R19" s="41">
        <f>IF(J19="",0,MIN(F19/2,6-SUM(S19:$T19)))</f>
        <v>2.5</v>
      </c>
      <c r="S19" s="41">
        <f>IF(K19="",0,MIN(G19/2,6-SUM(T19:$T19)))</f>
        <v>1</v>
      </c>
      <c r="T19" s="41">
        <f t="shared" si="0"/>
        <v>0</v>
      </c>
      <c r="X19" s="42">
        <f>投放验证!$AC13</f>
        <v>0.20592508984090171</v>
      </c>
      <c r="Z19" s="42">
        <f t="shared" si="1"/>
        <v>3.2685283051983327</v>
      </c>
      <c r="AA19" s="42">
        <f t="shared" si="1"/>
        <v>0.84530904444784472</v>
      </c>
      <c r="AB19" s="42">
        <f t="shared" si="1"/>
        <v>0.45083149037218379</v>
      </c>
      <c r="AC19" s="42">
        <f t="shared" si="1"/>
        <v>0</v>
      </c>
      <c r="AE19" s="36">
        <f>INDEX('[1]资源-钻石'!$L$4:$L$113,投放验证!$K13,1)*$AE$4/投放验证!$C$7*投放验证!C$4</f>
        <v>52.296452883173323</v>
      </c>
      <c r="AF19" s="36">
        <f>INDEX('[1]资源-钻石'!$L$4:$L$113,投放验证!$K13,1)*$AE$4/投放验证!$C$7*投放验证!D$4</f>
        <v>27.049889422331031</v>
      </c>
      <c r="AG19" s="36">
        <f>INDEX('[1]资源-钻石'!$L$4:$L$113,投放验证!$K13,1)*$AE$4/投放验证!$C$7*投放验证!E$4</f>
        <v>10.819955768932411</v>
      </c>
      <c r="AH19" s="36">
        <f>INDEX('[1]资源-钻石'!$L$4:$L$113,投放验证!$K13,1)*$AE$4/投放验证!$C$7*投放验证!F$4</f>
        <v>0</v>
      </c>
    </row>
    <row r="20" spans="3:34" x14ac:dyDescent="0.15">
      <c r="C20" s="41">
        <v>40</v>
      </c>
      <c r="D20" s="41">
        <f>INDEX([1]节奏总纲!$P$4:$P$113,MATCH($C20,[1]节奏总纲!$O$4:$O$113,0),1)</f>
        <v>15</v>
      </c>
      <c r="E20" s="43">
        <v>16</v>
      </c>
      <c r="F20" s="43">
        <v>9</v>
      </c>
      <c r="G20" s="43">
        <v>3</v>
      </c>
      <c r="H20" s="43"/>
      <c r="I20" s="43">
        <v>1</v>
      </c>
      <c r="J20" s="43">
        <v>2</v>
      </c>
      <c r="K20" s="43">
        <v>3</v>
      </c>
      <c r="L20" s="43"/>
      <c r="M20" s="43">
        <f>IF(I20="","",INDEX(战法升级!$C$11:$C$17,基础状态预期!I20,1))</f>
        <v>15</v>
      </c>
      <c r="N20" s="43">
        <f>IF(J20="","",INDEX(战法升级!$C$11:$C$17,基础状态预期!J20,1))</f>
        <v>10</v>
      </c>
      <c r="O20" s="43">
        <f>IF(K20="","",INDEX(战法升级!$C$11:$C$17,基础状态预期!K20,1))</f>
        <v>15</v>
      </c>
      <c r="P20" s="43" t="str">
        <f>IF(L20="","",INDEX(战法升级!$C$11:$C$17,基础状态预期!L20,1))</f>
        <v/>
      </c>
      <c r="Q20" s="41">
        <f>IF(I20="",0,MIN(E20/2,6-SUM(R20:$T20)))</f>
        <v>0</v>
      </c>
      <c r="R20" s="41">
        <f>IF(J20="",0,MIN(F20/2,6-SUM(S20:$T20)))</f>
        <v>4.5</v>
      </c>
      <c r="S20" s="41">
        <f>IF(K20="",0,MIN(G20/2,6-SUM(T20:$T20)))</f>
        <v>1.5</v>
      </c>
      <c r="T20" s="41">
        <f t="shared" si="0"/>
        <v>0</v>
      </c>
      <c r="X20" s="42">
        <f>投放验证!$AC14</f>
        <v>0.20319322372152604</v>
      </c>
      <c r="Z20" s="42">
        <f t="shared" si="1"/>
        <v>4.6122113375690033</v>
      </c>
      <c r="AA20" s="42">
        <f t="shared" si="1"/>
        <v>1.1928132769575008</v>
      </c>
      <c r="AB20" s="42">
        <f t="shared" si="1"/>
        <v>0.63616708104400044</v>
      </c>
      <c r="AC20" s="42">
        <f t="shared" si="1"/>
        <v>0</v>
      </c>
      <c r="AE20" s="36">
        <f>INDEX('[1]资源-钻石'!$L$4:$L$113,投放验证!$K14,1)*$AE$4/投放验证!$C$7*投放验证!C$4</f>
        <v>73.795381401104052</v>
      </c>
      <c r="AF20" s="36">
        <f>INDEX('[1]资源-钻石'!$L$4:$L$113,投放验证!$K14,1)*$AE$4/投放验证!$C$7*投放验证!D$4</f>
        <v>38.170024862640027</v>
      </c>
      <c r="AG20" s="36">
        <f>INDEX('[1]资源-钻石'!$L$4:$L$113,投放验证!$K14,1)*$AE$4/投放验证!$C$7*投放验证!E$4</f>
        <v>15.268009945056011</v>
      </c>
      <c r="AH20" s="36">
        <f>INDEX('[1]资源-钻石'!$L$4:$L$113,投放验证!$K14,1)*$AE$4/投放验证!$C$7*投放验证!F$4</f>
        <v>0</v>
      </c>
    </row>
    <row r="21" spans="3:34" x14ac:dyDescent="0.15">
      <c r="C21" s="41">
        <v>50</v>
      </c>
      <c r="D21" s="41">
        <f>INDEX([1]节奏总纲!$P$4:$P$113,MATCH($C21,[1]节奏总纲!$O$4:$O$113,0),1)</f>
        <v>31</v>
      </c>
      <c r="E21" s="43">
        <v>16</v>
      </c>
      <c r="F21" s="43">
        <v>16</v>
      </c>
      <c r="G21" s="43">
        <v>6</v>
      </c>
      <c r="H21" s="43">
        <v>1</v>
      </c>
      <c r="I21" s="43">
        <v>2</v>
      </c>
      <c r="J21" s="43">
        <v>2</v>
      </c>
      <c r="K21" s="43">
        <v>3</v>
      </c>
      <c r="L21" s="43">
        <v>4</v>
      </c>
      <c r="M21" s="43">
        <f>IF(I21="","",INDEX(战法升级!$C$11:$C$17,基础状态预期!I21,1))</f>
        <v>20</v>
      </c>
      <c r="N21" s="43">
        <f>IF(J21="","",INDEX(战法升级!$C$11:$C$17,基础状态预期!J21,1))</f>
        <v>10</v>
      </c>
      <c r="O21" s="43">
        <f>IF(K21="","",INDEX(战法升级!$C$11:$C$17,基础状态预期!K21,1))</f>
        <v>15</v>
      </c>
      <c r="P21" s="43" t="e">
        <f>IF(L21="","",INDEX(战法升级!$C$11:$C$17,基础状态预期!L21,1))</f>
        <v>#VALUE!</v>
      </c>
      <c r="Q21" s="41">
        <f>IF(I21="",0,MIN(E21/2,6-SUM(R21:$T21)))</f>
        <v>0</v>
      </c>
      <c r="R21" s="41">
        <f>IF(J21="",0,MIN(F21/2,6-SUM(S21:$T21)))</f>
        <v>2.5</v>
      </c>
      <c r="S21" s="41">
        <f>IF(K21="",0,MIN(G21/2,6-SUM(T21:$T21)))</f>
        <v>3</v>
      </c>
      <c r="T21" s="41">
        <f t="shared" si="0"/>
        <v>0.5</v>
      </c>
      <c r="X21" s="42">
        <f>投放验证!$AC15</f>
        <v>0.20793333764442529</v>
      </c>
      <c r="Z21" s="42">
        <f t="shared" si="1"/>
        <v>6.3922730319444847</v>
      </c>
      <c r="AA21" s="42">
        <f t="shared" si="1"/>
        <v>1.6531740599856426</v>
      </c>
      <c r="AB21" s="42">
        <f t="shared" si="1"/>
        <v>0.88169283199234272</v>
      </c>
      <c r="AC21" s="42">
        <f t="shared" si="1"/>
        <v>0</v>
      </c>
      <c r="AE21" s="36">
        <f>INDEX('[1]资源-钻石'!$L$4:$L$113,投放验证!$K15,1)*$AE$4/投放验证!$C$7*投放验证!C$4</f>
        <v>102.27636851111176</v>
      </c>
      <c r="AF21" s="36">
        <f>INDEX('[1]资源-钻石'!$L$4:$L$113,投放验证!$K15,1)*$AE$4/投放验证!$C$7*投放验证!D$4</f>
        <v>52.901569919540563</v>
      </c>
      <c r="AG21" s="36">
        <f>INDEX('[1]资源-钻石'!$L$4:$L$113,投放验证!$K15,1)*$AE$4/投放验证!$C$7*投放验证!E$4</f>
        <v>21.160627967816225</v>
      </c>
      <c r="AH21" s="36">
        <f>INDEX('[1]资源-钻石'!$L$4:$L$113,投放验证!$K15,1)*$AE$4/投放验证!$C$7*投放验证!F$4</f>
        <v>0</v>
      </c>
    </row>
    <row r="22" spans="3:34" x14ac:dyDescent="0.15">
      <c r="C22" s="41">
        <v>60</v>
      </c>
      <c r="D22" s="41">
        <f>INDEX([1]节奏总纲!$P$4:$P$113,MATCH($C22,[1]节奏总纲!$O$4:$O$113,0),1)</f>
        <v>63</v>
      </c>
      <c r="E22" s="43">
        <v>16</v>
      </c>
      <c r="F22" s="43">
        <v>30</v>
      </c>
      <c r="G22" s="43">
        <v>10</v>
      </c>
      <c r="H22" s="43">
        <v>2</v>
      </c>
      <c r="I22" s="43">
        <v>3</v>
      </c>
      <c r="J22" s="43">
        <v>2</v>
      </c>
      <c r="K22" s="43">
        <v>3</v>
      </c>
      <c r="L22" s="43">
        <v>4</v>
      </c>
      <c r="M22" s="43">
        <f>IF(I22="","",INDEX(战法升级!$C$11:$C$17,基础状态预期!I22,1))</f>
        <v>20</v>
      </c>
      <c r="N22" s="43">
        <f>IF(J22="","",INDEX(战法升级!$C$11:$C$17,基础状态预期!J22,1))</f>
        <v>15</v>
      </c>
      <c r="O22" s="43">
        <f>IF(K22="","",INDEX(战法升级!$C$11:$C$17,基础状态预期!K22,1))</f>
        <v>15</v>
      </c>
      <c r="P22" s="43" t="e">
        <f>IF(L22="","",INDEX(战法升级!$C$11:$C$17,基础状态预期!L22,1))</f>
        <v>#VALUE!</v>
      </c>
      <c r="Q22" s="41">
        <f>IF(I22="",0,MIN(E22/2,6-SUM(R22:$T22)))</f>
        <v>0</v>
      </c>
      <c r="R22" s="41">
        <f>IF(J22="",0,MIN(F22/2,6-SUM(S22:$T22)))</f>
        <v>0</v>
      </c>
      <c r="S22" s="41">
        <f>IF(K22="",0,MIN(G22/2,6-SUM(T22:$T22)))</f>
        <v>5</v>
      </c>
      <c r="T22" s="41">
        <f t="shared" si="0"/>
        <v>1</v>
      </c>
      <c r="X22" s="42">
        <f>投放验证!$AC16</f>
        <v>0.19999999999999998</v>
      </c>
      <c r="Z22" s="42">
        <f t="shared" si="1"/>
        <v>7.6013095064026803</v>
      </c>
      <c r="AA22" s="42">
        <f t="shared" si="1"/>
        <v>1.9658559068282795</v>
      </c>
      <c r="AB22" s="42">
        <f t="shared" si="1"/>
        <v>1.0484564836417489</v>
      </c>
      <c r="AC22" s="42">
        <f t="shared" si="1"/>
        <v>0</v>
      </c>
      <c r="AE22" s="36">
        <f>INDEX('[1]资源-钻石'!$L$4:$L$113,投放验证!$K16,1)*$AE$4/投放验证!$C$7*投放验证!C$4</f>
        <v>121.62095210244289</v>
      </c>
      <c r="AF22" s="36">
        <f>INDEX('[1]资源-钻石'!$L$4:$L$113,投放验证!$K16,1)*$AE$4/投放验证!$C$7*投放验证!D$4</f>
        <v>62.907389018504944</v>
      </c>
      <c r="AG22" s="36">
        <f>INDEX('[1]资源-钻石'!$L$4:$L$113,投放验证!$K16,1)*$AE$4/投放验证!$C$7*投放验证!E$4</f>
        <v>25.162955607401976</v>
      </c>
      <c r="AH22" s="36">
        <f>INDEX('[1]资源-钻石'!$L$4:$L$113,投放验证!$K16,1)*$AE$4/投放验证!$C$7*投放验证!F$4</f>
        <v>0</v>
      </c>
    </row>
    <row r="23" spans="3:34" x14ac:dyDescent="0.15">
      <c r="C23" s="41">
        <v>70</v>
      </c>
      <c r="D23" s="41">
        <f>INDEX([1]节奏总纲!$P$4:$P$113,MATCH($C23,[1]节奏总纲!$O$4:$O$113,0),1)</f>
        <v>127</v>
      </c>
      <c r="E23" s="43">
        <v>16</v>
      </c>
      <c r="F23" s="43">
        <v>32</v>
      </c>
      <c r="G23" s="43">
        <v>19</v>
      </c>
      <c r="H23" s="43">
        <v>4</v>
      </c>
      <c r="I23" s="43">
        <v>4</v>
      </c>
      <c r="J23" s="43">
        <v>3</v>
      </c>
      <c r="K23" s="43">
        <v>3</v>
      </c>
      <c r="L23" s="43">
        <v>4</v>
      </c>
      <c r="M23" s="43">
        <f>IF(I23="","",INDEX(战法升级!$C$11:$C$17,基础状态预期!I23,1))</f>
        <v>25</v>
      </c>
      <c r="N23" s="43">
        <f>IF(J23="","",INDEX(战法升级!$C$11:$C$17,基础状态预期!J23,1))</f>
        <v>15</v>
      </c>
      <c r="O23" s="43">
        <f>IF(K23="","",INDEX(战法升级!$C$11:$C$17,基础状态预期!K23,1))</f>
        <v>15</v>
      </c>
      <c r="P23" s="43" t="e">
        <f>IF(L23="","",INDEX(战法升级!$C$11:$C$17,基础状态预期!L23,1))</f>
        <v>#VALUE!</v>
      </c>
      <c r="Q23" s="41">
        <f>IF(I23="",0,MIN(E23/2,6-SUM(R23:$T23)))</f>
        <v>0</v>
      </c>
      <c r="R23" s="41">
        <f>IF(J23="",0,MIN(F23/2,6-SUM(S23:$T23)))</f>
        <v>0</v>
      </c>
      <c r="S23" s="41">
        <f>IF(K23="",0,MIN(G23/2,6-SUM(T23:$T23)))</f>
        <v>4</v>
      </c>
      <c r="T23" s="41">
        <f t="shared" si="0"/>
        <v>2</v>
      </c>
      <c r="X23" s="42">
        <f>投放验证!$AC17</f>
        <v>0.20311215731460841</v>
      </c>
      <c r="Z23" s="42">
        <f t="shared" si="1"/>
        <v>10.922364621313736</v>
      </c>
      <c r="AA23" s="42">
        <f t="shared" si="1"/>
        <v>2.8247494710294148</v>
      </c>
      <c r="AB23" s="42">
        <f t="shared" si="1"/>
        <v>1.5065330512156878</v>
      </c>
      <c r="AC23" s="42">
        <f t="shared" si="1"/>
        <v>0</v>
      </c>
      <c r="AE23" s="36">
        <f>INDEX('[1]资源-钻石'!$L$4:$L$113,投放验证!$K17,1)*$AE$4/投放验证!$C$7*投放验证!C$4</f>
        <v>174.75783394101978</v>
      </c>
      <c r="AF23" s="36">
        <f>INDEX('[1]资源-钻石'!$L$4:$L$113,投放验证!$K17,1)*$AE$4/投放验证!$C$7*投放验证!D$4</f>
        <v>90.391983072941272</v>
      </c>
      <c r="AG23" s="36">
        <f>INDEX('[1]资源-钻石'!$L$4:$L$113,投放验证!$K17,1)*$AE$4/投放验证!$C$7*投放验证!E$4</f>
        <v>36.156793229176508</v>
      </c>
      <c r="AH23" s="36">
        <f>INDEX('[1]资源-钻石'!$L$4:$L$113,投放验证!$K17,1)*$AE$4/投放验证!$C$7*投放验证!F$4</f>
        <v>0</v>
      </c>
    </row>
    <row r="24" spans="3:34" x14ac:dyDescent="0.15">
      <c r="C24" s="41">
        <v>80</v>
      </c>
      <c r="D24" s="41">
        <f>INDEX([1]节奏总纲!$P$4:$P$113,MATCH($C24,[1]节奏总纲!$O$4:$O$113,0),1)</f>
        <v>255</v>
      </c>
      <c r="E24" s="43">
        <v>16</v>
      </c>
      <c r="F24" s="43">
        <v>32</v>
      </c>
      <c r="G24" s="43">
        <v>24</v>
      </c>
      <c r="H24" s="43">
        <v>7</v>
      </c>
      <c r="I24" s="43">
        <v>5</v>
      </c>
      <c r="J24" s="43">
        <v>4</v>
      </c>
      <c r="K24" s="43">
        <v>4</v>
      </c>
      <c r="L24" s="43">
        <v>4</v>
      </c>
      <c r="M24" s="43">
        <f>IF(I24="","",INDEX(战法升级!$C$11:$C$17,基础状态预期!I24,1))</f>
        <v>25</v>
      </c>
      <c r="N24" s="43">
        <f>IF(J24="","",INDEX(战法升级!$C$11:$C$17,基础状态预期!J24,1))</f>
        <v>15</v>
      </c>
      <c r="O24" s="43">
        <f>IF(K24="","",INDEX(战法升级!$C$11:$C$17,基础状态预期!K24,1))</f>
        <v>15</v>
      </c>
      <c r="P24" s="43" t="e">
        <f>IF(L24="","",INDEX(战法升级!$C$11:$C$17,基础状态预期!L24,1))</f>
        <v>#VALUE!</v>
      </c>
      <c r="Q24" s="41">
        <f>IF(I24="",0,MIN(E24/2,6-SUM(R24:$T24)))</f>
        <v>0</v>
      </c>
      <c r="R24" s="41">
        <f>IF(J24="",0,MIN(F24/2,6-SUM(S24:$T24)))</f>
        <v>0</v>
      </c>
      <c r="S24" s="41">
        <f>IF(K24="",0,MIN(G24/2,6-SUM(T24:$T24)))</f>
        <v>2.5</v>
      </c>
      <c r="T24" s="41">
        <f t="shared" si="0"/>
        <v>3.5</v>
      </c>
      <c r="X24" s="42">
        <f>投放验证!$AC18</f>
        <v>0.20000000000000007</v>
      </c>
      <c r="Z24" s="42">
        <f t="shared" si="1"/>
        <v>14.155413149025108</v>
      </c>
      <c r="AA24" s="42">
        <f t="shared" si="1"/>
        <v>3.6608827109547697</v>
      </c>
      <c r="AB24" s="42">
        <f t="shared" si="1"/>
        <v>1.9524707791758773</v>
      </c>
      <c r="AC24" s="42">
        <f t="shared" si="1"/>
        <v>0</v>
      </c>
      <c r="AE24" s="36">
        <f>INDEX('[1]资源-钻石'!$L$4:$L$113,投放验证!$K18,1)*$AE$4/投放验证!$C$7*投放验证!C$4</f>
        <v>226.48661038440173</v>
      </c>
      <c r="AF24" s="36">
        <f>INDEX('[1]资源-钻石'!$L$4:$L$113,投放验证!$K18,1)*$AE$4/投放验证!$C$7*投放验证!D$4</f>
        <v>117.14824675055263</v>
      </c>
      <c r="AG24" s="36">
        <f>INDEX('[1]资源-钻石'!$L$4:$L$113,投放验证!$K18,1)*$AE$4/投放验证!$C$7*投放验证!E$4</f>
        <v>46.859298700221053</v>
      </c>
      <c r="AH24" s="36">
        <f>INDEX('[1]资源-钻石'!$L$4:$L$113,投放验证!$K18,1)*$AE$4/投放验证!$C$7*投放验证!F$4</f>
        <v>0</v>
      </c>
    </row>
    <row r="25" spans="3:34" x14ac:dyDescent="0.15">
      <c r="C25" s="41">
        <v>90</v>
      </c>
      <c r="D25" s="41">
        <f>INDEX([1]节奏总纲!$P$4:$P$113,MATCH($C25,[1]节奏总纲!$O$4:$O$113,0),1)</f>
        <v>511</v>
      </c>
      <c r="E25" s="43">
        <v>16</v>
      </c>
      <c r="F25" s="43">
        <v>32</v>
      </c>
      <c r="G25" s="43">
        <v>24</v>
      </c>
      <c r="H25" s="43">
        <v>9</v>
      </c>
      <c r="I25" s="43">
        <v>6</v>
      </c>
      <c r="J25" s="43">
        <v>5</v>
      </c>
      <c r="K25" s="43">
        <v>4</v>
      </c>
      <c r="L25" s="43">
        <v>5</v>
      </c>
      <c r="M25" s="43">
        <f>IF(I25="","",INDEX(战法升级!$C$11:$C$17,基础状态预期!I25,1))</f>
        <v>30</v>
      </c>
      <c r="N25" s="43">
        <f>IF(J25="","",INDEX(战法升级!$C$11:$C$17,基础状态预期!J25,1))</f>
        <v>20</v>
      </c>
      <c r="O25" s="43">
        <f>IF(K25="","",INDEX(战法升级!$C$11:$C$17,基础状态预期!K25,1))</f>
        <v>15</v>
      </c>
      <c r="P25" s="43" t="e">
        <f>IF(L25="","",INDEX(战法升级!$C$11:$C$17,基础状态预期!L25,1))</f>
        <v>#VALUE!</v>
      </c>
      <c r="Q25" s="41">
        <f>IF(I25="",0,MIN(E25/2,6-SUM(R25:$T25)))</f>
        <v>0</v>
      </c>
      <c r="R25" s="41">
        <f>IF(J25="",0,MIN(F25/2,6-SUM(S25:$T25)))</f>
        <v>0</v>
      </c>
      <c r="S25" s="41">
        <f>IF(K25="",0,MIN(G25/2,6-SUM(T25:$T25)))</f>
        <v>1.5</v>
      </c>
      <c r="T25" s="41">
        <f t="shared" si="0"/>
        <v>4.5</v>
      </c>
      <c r="X25" s="42">
        <f>投放验证!$AC19</f>
        <v>0.20037430841695822</v>
      </c>
      <c r="Z25" s="42">
        <f t="shared" si="1"/>
        <v>21.074371200716143</v>
      </c>
      <c r="AA25" s="42">
        <f t="shared" si="1"/>
        <v>5.4502684139783133</v>
      </c>
      <c r="AB25" s="42">
        <f t="shared" si="1"/>
        <v>2.9068098207884336</v>
      </c>
      <c r="AC25" s="42">
        <f t="shared" si="1"/>
        <v>0</v>
      </c>
      <c r="AE25" s="36">
        <f>INDEX('[1]资源-钻石'!$L$4:$L$113,投放验证!$K19,1)*$AE$4/投放验证!$C$7*投放验证!C$4</f>
        <v>337.1899392114583</v>
      </c>
      <c r="AF25" s="36">
        <f>INDEX('[1]资源-钻石'!$L$4:$L$113,投放验证!$K19,1)*$AE$4/投放验证!$C$7*投放验证!D$4</f>
        <v>174.40858924730603</v>
      </c>
      <c r="AG25" s="36">
        <f>INDEX('[1]资源-钻石'!$L$4:$L$113,投放验证!$K19,1)*$AE$4/投放验证!$C$7*投放验证!E$4</f>
        <v>69.763435698922407</v>
      </c>
      <c r="AH25" s="36">
        <f>INDEX('[1]资源-钻石'!$L$4:$L$113,投放验证!$K19,1)*$AE$4/投放验证!$C$7*投放验证!F$4</f>
        <v>0</v>
      </c>
    </row>
    <row r="26" spans="3:34" x14ac:dyDescent="0.15">
      <c r="C26" s="41">
        <v>100</v>
      </c>
      <c r="D26" s="41">
        <f>INDEX([1]节奏总纲!$P$4:$P$113,MATCH($C26,[1]节奏总纲!$O$4:$O$113,0),1)</f>
        <v>1023</v>
      </c>
      <c r="E26" s="43">
        <v>16</v>
      </c>
      <c r="F26" s="43">
        <v>32</v>
      </c>
      <c r="G26" s="43">
        <v>24</v>
      </c>
      <c r="H26" s="43">
        <v>11</v>
      </c>
      <c r="I26" s="43">
        <v>6</v>
      </c>
      <c r="J26" s="43">
        <v>6</v>
      </c>
      <c r="K26" s="43">
        <v>5</v>
      </c>
      <c r="L26" s="43">
        <v>6</v>
      </c>
      <c r="M26" s="43">
        <f>IF(I26="","",INDEX(战法升级!$C$11:$C$17,基础状态预期!I26,1))</f>
        <v>30</v>
      </c>
      <c r="N26" s="43">
        <f>IF(J26="","",INDEX(战法升级!$C$11:$C$17,基础状态预期!J26,1))</f>
        <v>25</v>
      </c>
      <c r="O26" s="43">
        <f>IF(K26="","",INDEX(战法升级!$C$11:$C$17,基础状态预期!K26,1))</f>
        <v>20</v>
      </c>
      <c r="P26" s="43">
        <f>IF(L26="","",INDEX(战法升级!$C$11:$C$17,基础状态预期!L26,1))</f>
        <v>15</v>
      </c>
      <c r="Q26" s="41">
        <f>IF(I26="",0,MIN(E26/2,6-SUM(R26:$T26)))</f>
        <v>0</v>
      </c>
      <c r="R26" s="41">
        <f>IF(J26="",0,MIN(F26/2,6-SUM(S26:$T26)))</f>
        <v>0</v>
      </c>
      <c r="S26" s="41">
        <f>IF(K26="",0,MIN(G26/2,6-SUM(T26:$T26)))</f>
        <v>0.5</v>
      </c>
      <c r="T26" s="41">
        <f t="shared" si="0"/>
        <v>5.5</v>
      </c>
      <c r="X26" s="42">
        <f>投放验证!$AC20</f>
        <v>0.2010133747228279</v>
      </c>
      <c r="Z26" s="42">
        <f t="shared" si="1"/>
        <v>31.561550542654714</v>
      </c>
      <c r="AA26" s="42">
        <f t="shared" si="1"/>
        <v>8.1624699679279438</v>
      </c>
      <c r="AB26" s="42">
        <f t="shared" si="1"/>
        <v>4.3533173162282361</v>
      </c>
      <c r="AC26" s="42">
        <f t="shared" si="1"/>
        <v>0</v>
      </c>
      <c r="AE26" s="36">
        <f>INDEX('[1]资源-钻石'!$L$4:$L$113,投放验证!$K20,1)*$AE$4/投放验证!$C$7*投放验证!C$4</f>
        <v>504.98480868247543</v>
      </c>
      <c r="AF26" s="36">
        <f>INDEX('[1]资源-钻石'!$L$4:$L$113,投放验证!$K20,1)*$AE$4/投放验证!$C$7*投放验证!D$4</f>
        <v>261.1990389736942</v>
      </c>
      <c r="AG26" s="36">
        <f>INDEX('[1]资源-钻石'!$L$4:$L$113,投放验证!$K20,1)*$AE$4/投放验证!$C$7*投放验证!E$4</f>
        <v>104.47961558947767</v>
      </c>
      <c r="AH26" s="36">
        <f>INDEX('[1]资源-钻石'!$L$4:$L$113,投放验证!$K20,1)*$AE$4/投放验证!$C$7*投放验证!F$4</f>
        <v>0</v>
      </c>
    </row>
    <row r="27" spans="3:34" x14ac:dyDescent="0.15">
      <c r="C27" s="28"/>
      <c r="D27" s="28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8"/>
      <c r="R27" s="28"/>
      <c r="S27" s="28"/>
      <c r="T27" s="28"/>
      <c r="AE27" s="36"/>
      <c r="AF27" s="36"/>
      <c r="AG27" s="36"/>
      <c r="AH27" s="36"/>
    </row>
    <row r="28" spans="3:34" x14ac:dyDescent="0.15">
      <c r="C28" s="28"/>
      <c r="D28" s="28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8"/>
      <c r="R28" s="28"/>
      <c r="S28" s="28"/>
      <c r="T28" s="28"/>
      <c r="AE28" s="36"/>
      <c r="AF28" s="36"/>
      <c r="AG28" s="36"/>
      <c r="AH28" s="36"/>
    </row>
    <row r="29" spans="3:34" x14ac:dyDescent="0.15">
      <c r="C29" s="28"/>
      <c r="D29" s="28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8"/>
      <c r="R29" s="28"/>
      <c r="S29" s="28"/>
      <c r="T29" s="28"/>
      <c r="AE29" s="36"/>
      <c r="AF29" s="36"/>
      <c r="AG29" s="36"/>
      <c r="AH29" s="36"/>
    </row>
    <row r="30" spans="3:34" x14ac:dyDescent="0.15">
      <c r="C30" s="28"/>
      <c r="D30" s="28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8"/>
      <c r="R30" s="28"/>
      <c r="S30" s="28"/>
      <c r="T30" s="28"/>
      <c r="AE30" s="36"/>
      <c r="AF30" s="36"/>
      <c r="AG30" s="36"/>
      <c r="AH30" s="36"/>
    </row>
    <row r="31" spans="3:34" x14ac:dyDescent="0.15">
      <c r="C31" s="28"/>
      <c r="D31" s="28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8"/>
      <c r="R31" s="28"/>
      <c r="S31" s="28"/>
      <c r="T31" s="28"/>
      <c r="AE31" s="36"/>
      <c r="AF31" s="36"/>
      <c r="AG31" s="36"/>
      <c r="AH31" s="36"/>
    </row>
    <row r="32" spans="3:34" x14ac:dyDescent="0.15">
      <c r="C32" s="28"/>
      <c r="D32" s="28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8"/>
      <c r="R32" s="28"/>
      <c r="S32" s="28"/>
      <c r="T32" s="28"/>
      <c r="AE32" s="36"/>
      <c r="AF32" s="36"/>
      <c r="AG32" s="36"/>
      <c r="AH32" s="36"/>
    </row>
    <row r="33" spans="3:34" x14ac:dyDescent="0.15">
      <c r="C33" s="28"/>
      <c r="D33" s="28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8"/>
      <c r="R33" s="28"/>
      <c r="S33" s="28"/>
      <c r="T33" s="28"/>
      <c r="AE33" s="36"/>
      <c r="AF33" s="36"/>
      <c r="AG33" s="36"/>
      <c r="AH33" s="36"/>
    </row>
    <row r="34" spans="3:34" x14ac:dyDescent="0.15">
      <c r="AE34" s="27"/>
      <c r="AF34" s="27"/>
      <c r="AG34" s="27"/>
      <c r="AH34" s="27"/>
    </row>
    <row r="35" spans="3:34" x14ac:dyDescent="0.15">
      <c r="AE35" s="27"/>
      <c r="AF35" s="27"/>
      <c r="AG35" s="27"/>
      <c r="AH35" s="27"/>
    </row>
    <row r="36" spans="3:34" x14ac:dyDescent="0.15">
      <c r="AE36" s="27"/>
      <c r="AF36" s="27"/>
      <c r="AG36" s="27"/>
      <c r="AH36" s="27"/>
    </row>
    <row r="37" spans="3:34" x14ac:dyDescent="0.15">
      <c r="C37" s="174" t="s">
        <v>34</v>
      </c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74"/>
      <c r="P37" s="174"/>
      <c r="Q37" s="22"/>
      <c r="R37" s="22"/>
      <c r="S37" s="22"/>
      <c r="AE37" s="27"/>
      <c r="AF37" s="27"/>
      <c r="AG37" s="27"/>
      <c r="AH37" s="27"/>
    </row>
    <row r="38" spans="3:34" x14ac:dyDescent="0.15">
      <c r="C38" s="43"/>
      <c r="D38" s="43"/>
      <c r="E38" s="174" t="s">
        <v>53</v>
      </c>
      <c r="F38" s="174"/>
      <c r="G38" s="174"/>
      <c r="H38" s="174"/>
      <c r="I38" s="168" t="s">
        <v>22</v>
      </c>
      <c r="J38" s="169"/>
      <c r="K38" s="169"/>
      <c r="L38" s="170"/>
      <c r="M38" s="174" t="s">
        <v>51</v>
      </c>
      <c r="N38" s="174"/>
      <c r="O38" s="174"/>
      <c r="P38" s="174"/>
      <c r="Q38" s="174" t="s">
        <v>88</v>
      </c>
      <c r="R38" s="174"/>
      <c r="S38" s="174"/>
      <c r="T38" s="174"/>
      <c r="Z38" s="159" t="s">
        <v>84</v>
      </c>
      <c r="AA38" s="159"/>
      <c r="AB38" s="159"/>
      <c r="AC38" s="159"/>
      <c r="AE38" s="159" t="s">
        <v>83</v>
      </c>
      <c r="AF38" s="159"/>
      <c r="AG38" s="159"/>
      <c r="AH38" s="159"/>
    </row>
    <row r="39" spans="3:34" x14ac:dyDescent="0.15">
      <c r="C39" s="41" t="s">
        <v>161</v>
      </c>
      <c r="D39" s="41" t="s">
        <v>28</v>
      </c>
      <c r="E39" s="41" t="s">
        <v>24</v>
      </c>
      <c r="F39" s="41" t="s">
        <v>25</v>
      </c>
      <c r="G39" s="41" t="s">
        <v>26</v>
      </c>
      <c r="H39" s="41" t="s">
        <v>23</v>
      </c>
      <c r="I39" s="41" t="s">
        <v>24</v>
      </c>
      <c r="J39" s="41" t="s">
        <v>25</v>
      </c>
      <c r="K39" s="41" t="s">
        <v>26</v>
      </c>
      <c r="L39" s="41" t="s">
        <v>23</v>
      </c>
      <c r="M39" s="41" t="s">
        <v>24</v>
      </c>
      <c r="N39" s="41" t="s">
        <v>25</v>
      </c>
      <c r="O39" s="41" t="s">
        <v>26</v>
      </c>
      <c r="P39" s="41" t="s">
        <v>23</v>
      </c>
      <c r="Q39" s="41" t="s">
        <v>6</v>
      </c>
      <c r="R39" s="41" t="s">
        <v>7</v>
      </c>
      <c r="S39" s="41" t="s">
        <v>8</v>
      </c>
      <c r="T39" s="41" t="s">
        <v>9</v>
      </c>
      <c r="X39" s="42" t="s">
        <v>85</v>
      </c>
      <c r="Z39" s="42" t="s">
        <v>29</v>
      </c>
      <c r="AA39" s="42" t="s">
        <v>30</v>
      </c>
      <c r="AB39" s="42" t="s">
        <v>31</v>
      </c>
      <c r="AC39" s="42" t="s">
        <v>32</v>
      </c>
      <c r="AE39" s="42" t="s">
        <v>29</v>
      </c>
      <c r="AF39" s="42" t="s">
        <v>30</v>
      </c>
      <c r="AG39" s="42" t="s">
        <v>31</v>
      </c>
      <c r="AH39" s="42" t="s">
        <v>32</v>
      </c>
    </row>
    <row r="40" spans="3:34" x14ac:dyDescent="0.15">
      <c r="C40" s="41">
        <v>10</v>
      </c>
      <c r="D40" s="41">
        <f>INDEX([1]节奏总纲!$Q$4:$Q$113,MATCH($C40,[1]节奏总纲!$O$4:$O$113,0),1)</f>
        <v>0.8548</v>
      </c>
      <c r="E40" s="43">
        <v>2</v>
      </c>
      <c r="F40" s="43">
        <v>1</v>
      </c>
      <c r="G40" s="43" t="s">
        <v>61</v>
      </c>
      <c r="H40" s="43" t="s">
        <v>61</v>
      </c>
      <c r="I40" s="43">
        <v>1</v>
      </c>
      <c r="J40" s="43">
        <v>2</v>
      </c>
      <c r="K40" s="43"/>
      <c r="L40" s="43"/>
      <c r="M40" s="43">
        <f>IF(I40="","",INDEX(战法升级!$C$11:$C$17,基础状态预期!I62,1))</f>
        <v>5</v>
      </c>
      <c r="N40" s="43">
        <f>IF(J40="","",INDEX(战法升级!$C$11:$C$17,基础状态预期!J62,1))</f>
        <v>10</v>
      </c>
      <c r="O40" s="43" t="str">
        <f>IF(K40="","",INDEX(战法升级!$C$11:$C$17,基础状态预期!K62,1))</f>
        <v/>
      </c>
      <c r="P40" s="43" t="str">
        <f>IF(L40="","",INDEX(战法升级!$C$11:$C$17,基础状态预期!L62,1))</f>
        <v/>
      </c>
      <c r="Q40" s="41">
        <f>IF(I40="",0,MIN(E40/2,6-SUM(R40:$T40)))</f>
        <v>1</v>
      </c>
      <c r="R40" s="41">
        <f>IF(J40="",0,MIN(F40/2,6-SUM(S40:$T40)))</f>
        <v>0.5</v>
      </c>
      <c r="S40" s="41">
        <f>IF(K40="",0,MIN(G40/2,6-SUM(T40:$T40)))</f>
        <v>0</v>
      </c>
      <c r="T40" s="41">
        <f>IF(H40="",0,MIN(H40/2,6))</f>
        <v>0</v>
      </c>
      <c r="X40" s="42">
        <f>投放验证!$AC56</f>
        <v>0.25286369257851649</v>
      </c>
      <c r="Z40" s="42">
        <f>AE40/E$10</f>
        <v>0.82868960566132854</v>
      </c>
      <c r="AA40" s="42">
        <f t="shared" ref="AA40:AC49" si="2">AF40/F$10</f>
        <v>0.21431627732620567</v>
      </c>
      <c r="AB40" s="42">
        <f t="shared" si="2"/>
        <v>0.11430201457397636</v>
      </c>
      <c r="AC40" s="42">
        <f t="shared" si="2"/>
        <v>0</v>
      </c>
      <c r="AE40" s="36">
        <f>INDEX('[1]资源-钻石'!$M$4:$M$113,投放验证!$K56,1)*$AE$4/投放验证!$C$7*投放验证!C$4</f>
        <v>13.259033690581257</v>
      </c>
      <c r="AF40" s="36">
        <f>INDEX('[1]资源-钻石'!$M$4:$M$113,投放验证!$K56,1)*$AE$4/投放验证!$C$7*投放验证!D$4</f>
        <v>6.8581208744385815</v>
      </c>
      <c r="AG40" s="36">
        <f>INDEX('[1]资源-钻石'!$M$4:$M$113,投放验证!$K56,1)*$AE$4/投放验证!$C$7*投放验证!E$4</f>
        <v>2.7432483497754325</v>
      </c>
      <c r="AH40" s="36">
        <f>INDEX('[1]资源-钻石'!$M$4:$M$113,投放验证!$K56,1)*$AE$4/投放验证!$C$7*投放验证!F$4</f>
        <v>0</v>
      </c>
    </row>
    <row r="41" spans="3:34" x14ac:dyDescent="0.15">
      <c r="C41" s="41">
        <v>20</v>
      </c>
      <c r="D41" s="41">
        <f>INDEX([1]节奏总纲!$Q$4:$Q$113,MATCH($C41,[1]节奏总纲!$O$4:$O$113,0),1)</f>
        <v>2.6036999999999999</v>
      </c>
      <c r="E41" s="43">
        <v>4</v>
      </c>
      <c r="F41" s="43">
        <v>3</v>
      </c>
      <c r="G41" s="43">
        <v>1</v>
      </c>
      <c r="H41" s="43" t="s">
        <v>61</v>
      </c>
      <c r="I41" s="43">
        <v>1</v>
      </c>
      <c r="J41" s="43">
        <v>2</v>
      </c>
      <c r="K41" s="43">
        <v>3</v>
      </c>
      <c r="L41" s="43"/>
      <c r="M41" s="43">
        <f>IF(I41="","",INDEX(战法升级!$C$11:$C$17,基础状态预期!I63,1))</f>
        <v>10</v>
      </c>
      <c r="N41" s="43">
        <f>IF(J41="","",INDEX(战法升级!$C$11:$C$17,基础状态预期!J63,1))</f>
        <v>10</v>
      </c>
      <c r="O41" s="43">
        <f>IF(K41="","",INDEX(战法升级!$C$11:$C$17,基础状态预期!K63,1))</f>
        <v>15</v>
      </c>
      <c r="P41" s="43" t="str">
        <f>IF(L41="","",INDEX(战法升级!$C$11:$C$17,基础状态预期!L63,1))</f>
        <v/>
      </c>
      <c r="Q41" s="41">
        <f>IF(I41="",0,MIN(E41/2,6-SUM(R41:$T41)))</f>
        <v>2</v>
      </c>
      <c r="R41" s="41">
        <f>IF(J41="",0,MIN(F41/2,6-SUM(S41:$T41)))</f>
        <v>1.5</v>
      </c>
      <c r="S41" s="41">
        <f>IF(K41="",0,MIN(G41/2,6-SUM(T41:$T41)))</f>
        <v>0.5</v>
      </c>
      <c r="T41" s="41">
        <f t="shared" ref="T41:T49" si="3">IF(H41="",0,MIN(H41/2,6))</f>
        <v>0</v>
      </c>
      <c r="X41" s="42">
        <f>投放验证!$AC57</f>
        <v>0.22674019666399775</v>
      </c>
      <c r="Z41" s="42">
        <f t="shared" ref="Z41:Z49" si="4">AE41/E$10</f>
        <v>2.0168977939678085</v>
      </c>
      <c r="AA41" s="42">
        <f t="shared" si="2"/>
        <v>0.52161149843995047</v>
      </c>
      <c r="AB41" s="42">
        <f t="shared" si="2"/>
        <v>0.27819279916797357</v>
      </c>
      <c r="AC41" s="42">
        <f t="shared" si="2"/>
        <v>0</v>
      </c>
      <c r="AE41" s="36">
        <f>INDEX('[1]资源-钻石'!$M$4:$M$113,投放验证!$K57,1)*$AE$4/投放验证!$C$7*投放验证!C$4</f>
        <v>32.270364703484937</v>
      </c>
      <c r="AF41" s="36">
        <f>INDEX('[1]资源-钻石'!$M$4:$M$113,投放验证!$K57,1)*$AE$4/投放验证!$C$7*投放验证!D$4</f>
        <v>16.691567950078415</v>
      </c>
      <c r="AG41" s="36">
        <f>INDEX('[1]资源-钻石'!$M$4:$M$113,投放验证!$K57,1)*$AE$4/投放验证!$C$7*投放验证!E$4</f>
        <v>6.6766271800313657</v>
      </c>
      <c r="AH41" s="36">
        <f>INDEX('[1]资源-钻石'!$M$4:$M$113,投放验证!$K57,1)*$AE$4/投放验证!$C$7*投放验证!F$4</f>
        <v>0</v>
      </c>
    </row>
    <row r="42" spans="3:34" x14ac:dyDescent="0.15">
      <c r="C42" s="41">
        <v>30</v>
      </c>
      <c r="D42" s="41">
        <f>INDEX([1]节奏总纲!$Q$4:$Q$113,MATCH($C42,[1]节奏总纲!$O$4:$O$113,0),1)</f>
        <v>6.1025999999999998</v>
      </c>
      <c r="E42" s="43">
        <v>10</v>
      </c>
      <c r="F42" s="43">
        <v>5</v>
      </c>
      <c r="G42" s="43">
        <v>2</v>
      </c>
      <c r="H42" s="43" t="s">
        <v>61</v>
      </c>
      <c r="I42" s="43">
        <v>1</v>
      </c>
      <c r="J42" s="43">
        <v>2</v>
      </c>
      <c r="K42" s="43">
        <v>3</v>
      </c>
      <c r="L42" s="43"/>
      <c r="M42" s="43">
        <f>IF(I42="","",INDEX(战法升级!$C$11:$C$17,基础状态预期!I64,1))</f>
        <v>15</v>
      </c>
      <c r="N42" s="43">
        <f>IF(J42="","",INDEX(战法升级!$C$11:$C$17,基础状态预期!J64,1))</f>
        <v>10</v>
      </c>
      <c r="O42" s="43">
        <f>IF(K42="","",INDEX(战法升级!$C$11:$C$17,基础状态预期!K64,1))</f>
        <v>15</v>
      </c>
      <c r="P42" s="43" t="str">
        <f>IF(L42="","",INDEX(战法升级!$C$11:$C$17,基础状态预期!L64,1))</f>
        <v/>
      </c>
      <c r="Q42" s="41">
        <f>IF(I42="",0,MIN(E42/2,6-SUM(R42:$T42)))</f>
        <v>2.5</v>
      </c>
      <c r="R42" s="41">
        <f>IF(J42="",0,MIN(F42/2,6-SUM(S42:$T42)))</f>
        <v>2.5</v>
      </c>
      <c r="S42" s="41">
        <f>IF(K42="",0,MIN(G42/2,6-SUM(T42:$T42)))</f>
        <v>1</v>
      </c>
      <c r="T42" s="41">
        <f t="shared" si="3"/>
        <v>0</v>
      </c>
      <c r="X42" s="42">
        <f>投放验证!$AC58</f>
        <v>0.20410985574427687</v>
      </c>
      <c r="Z42" s="42">
        <f t="shared" si="4"/>
        <v>3.5861985949862509</v>
      </c>
      <c r="AA42" s="42">
        <f t="shared" si="2"/>
        <v>0.92746515387575457</v>
      </c>
      <c r="AB42" s="42">
        <f t="shared" si="2"/>
        <v>0.49464808206706912</v>
      </c>
      <c r="AC42" s="42">
        <f t="shared" si="2"/>
        <v>0</v>
      </c>
      <c r="AE42" s="36">
        <f>INDEX('[1]资源-钻石'!$M$4:$M$113,投放验证!$K58,1)*$AE$4/投放验证!$C$7*投放验证!C$4</f>
        <v>57.379177519780015</v>
      </c>
      <c r="AF42" s="36">
        <f>INDEX('[1]资源-钻石'!$M$4:$M$113,投放验证!$K58,1)*$AE$4/投放验证!$C$7*投放验证!D$4</f>
        <v>29.678884924024146</v>
      </c>
      <c r="AG42" s="36">
        <f>INDEX('[1]资源-钻石'!$M$4:$M$113,投放验证!$K58,1)*$AE$4/投放验证!$C$7*投放验证!E$4</f>
        <v>11.871553969609659</v>
      </c>
      <c r="AH42" s="36">
        <f>INDEX('[1]资源-钻石'!$M$4:$M$113,投放验证!$K58,1)*$AE$4/投放验证!$C$7*投放验证!F$4</f>
        <v>0</v>
      </c>
    </row>
    <row r="43" spans="3:34" x14ac:dyDescent="0.15">
      <c r="C43" s="41">
        <v>40</v>
      </c>
      <c r="D43" s="41">
        <f>INDEX([1]节奏总纲!$Q$4:$Q$113,MATCH($C43,[1]节奏总纲!$O$4:$O$113,0),1)</f>
        <v>13.059000000000001</v>
      </c>
      <c r="E43" s="43">
        <v>16</v>
      </c>
      <c r="F43" s="43">
        <v>10</v>
      </c>
      <c r="G43" s="43">
        <v>4</v>
      </c>
      <c r="H43" s="43">
        <v>1</v>
      </c>
      <c r="I43" s="43">
        <v>2</v>
      </c>
      <c r="J43" s="43">
        <v>2</v>
      </c>
      <c r="K43" s="43">
        <v>3</v>
      </c>
      <c r="L43" s="43">
        <v>4</v>
      </c>
      <c r="M43" s="43">
        <f>IF(I43="","",INDEX(战法升级!$C$11:$C$17,基础状态预期!I65,1))</f>
        <v>20</v>
      </c>
      <c r="N43" s="43">
        <f>IF(J43="","",INDEX(战法升级!$C$11:$C$17,基础状态预期!J65,1))</f>
        <v>10</v>
      </c>
      <c r="O43" s="43">
        <f>IF(K43="","",INDEX(战法升级!$C$11:$C$17,基础状态预期!K65,1))</f>
        <v>15</v>
      </c>
      <c r="P43" s="43" t="e">
        <f>IF(L43="","",INDEX(战法升级!$C$11:$C$17,基础状态预期!L65,1))</f>
        <v>#VALUE!</v>
      </c>
      <c r="Q43" s="41">
        <f>IF(I43="",0,MIN(E43/2,6-SUM(R43:$T43)))</f>
        <v>0</v>
      </c>
      <c r="R43" s="41">
        <f>IF(J43="",0,MIN(F43/2,6-SUM(S43:$T43)))</f>
        <v>3.5</v>
      </c>
      <c r="S43" s="41">
        <f>IF(K43="",0,MIN(G43/2,6-SUM(T43:$T43)))</f>
        <v>2</v>
      </c>
      <c r="T43" s="41">
        <f t="shared" si="3"/>
        <v>0.5</v>
      </c>
      <c r="X43" s="42">
        <f>投放验证!$AC59</f>
        <v>0.20000000000000007</v>
      </c>
      <c r="Z43" s="42">
        <f t="shared" si="4"/>
        <v>5.6400665587609904</v>
      </c>
      <c r="AA43" s="42">
        <f t="shared" si="2"/>
        <v>1.4586379031278425</v>
      </c>
      <c r="AB43" s="42">
        <f t="shared" si="2"/>
        <v>0.77794021500151589</v>
      </c>
      <c r="AC43" s="42">
        <f t="shared" si="2"/>
        <v>0</v>
      </c>
      <c r="AE43" s="36">
        <f>INDEX('[1]资源-钻石'!$M$4:$M$113,投放验证!$K59,1)*$AE$4/投放验证!$C$7*投放验证!C$4</f>
        <v>90.241064940175846</v>
      </c>
      <c r="AF43" s="36">
        <f>INDEX('[1]资源-钻石'!$M$4:$M$113,投放验证!$K59,1)*$AE$4/投放验证!$C$7*投放验证!D$4</f>
        <v>46.676412900090959</v>
      </c>
      <c r="AG43" s="36">
        <f>INDEX('[1]资源-钻石'!$M$4:$M$113,投放验证!$K59,1)*$AE$4/投放验证!$C$7*投放验证!E$4</f>
        <v>18.670565160036382</v>
      </c>
      <c r="AH43" s="36">
        <f>INDEX('[1]资源-钻石'!$M$4:$M$113,投放验证!$K59,1)*$AE$4/投放验证!$C$7*投放验证!F$4</f>
        <v>0</v>
      </c>
    </row>
    <row r="44" spans="3:34" x14ac:dyDescent="0.15">
      <c r="C44" s="41">
        <v>50</v>
      </c>
      <c r="D44" s="41">
        <f>INDEX([1]节奏总纲!$Q$4:$Q$113,MATCH($C44,[1]节奏总纲!$O$4:$O$113,0),1)</f>
        <v>27.0351</v>
      </c>
      <c r="E44" s="43">
        <v>16</v>
      </c>
      <c r="F44" s="43">
        <v>18</v>
      </c>
      <c r="G44" s="43">
        <v>7</v>
      </c>
      <c r="H44" s="43">
        <v>2</v>
      </c>
      <c r="I44" s="43">
        <v>3</v>
      </c>
      <c r="J44" s="43">
        <v>2</v>
      </c>
      <c r="K44" s="43">
        <v>3</v>
      </c>
      <c r="L44" s="43">
        <v>4</v>
      </c>
      <c r="M44" s="43">
        <f>IF(I44="","",INDEX(战法升级!$C$11:$C$17,基础状态预期!I66,1))</f>
        <v>20</v>
      </c>
      <c r="N44" s="43">
        <f>IF(J44="","",INDEX(战法升级!$C$11:$C$17,基础状态预期!J66,1))</f>
        <v>10</v>
      </c>
      <c r="O44" s="43">
        <f>IF(K44="","",INDEX(战法升级!$C$11:$C$17,基础状态预期!K66,1))</f>
        <v>15</v>
      </c>
      <c r="P44" s="43" t="e">
        <f>IF(L44="","",INDEX(战法升级!$C$11:$C$17,基础状态预期!L66,1))</f>
        <v>#VALUE!</v>
      </c>
      <c r="Q44" s="41">
        <f>IF(I44="",0,MIN(E44/2,6-SUM(R44:$T44)))</f>
        <v>0</v>
      </c>
      <c r="R44" s="41">
        <f>IF(J44="",0,MIN(F44/2,6-SUM(S44:$T44)))</f>
        <v>1.5</v>
      </c>
      <c r="S44" s="41">
        <f>IF(K44="",0,MIN(G44/2,6-SUM(T44:$T44)))</f>
        <v>3.5</v>
      </c>
      <c r="T44" s="41">
        <f t="shared" si="3"/>
        <v>1</v>
      </c>
      <c r="X44" s="42">
        <f>投放验证!$AC60</f>
        <v>0.2043494275417003</v>
      </c>
      <c r="Z44" s="42">
        <f t="shared" si="4"/>
        <v>7.4077137402303093</v>
      </c>
      <c r="AA44" s="42">
        <f t="shared" si="2"/>
        <v>1.9157880362664592</v>
      </c>
      <c r="AB44" s="42">
        <f t="shared" si="2"/>
        <v>1.0217536193421115</v>
      </c>
      <c r="AC44" s="42">
        <f t="shared" si="2"/>
        <v>0</v>
      </c>
      <c r="AE44" s="36">
        <f>INDEX('[1]资源-钻石'!$M$4:$M$113,投放验证!$K60,1)*$AE$4/投放验证!$C$7*投放验证!C$4</f>
        <v>118.52341984368495</v>
      </c>
      <c r="AF44" s="36">
        <f>INDEX('[1]资源-钻石'!$M$4:$M$113,投放验证!$K60,1)*$AE$4/投放验证!$C$7*投放验证!D$4</f>
        <v>61.305217160526695</v>
      </c>
      <c r="AG44" s="36">
        <f>INDEX('[1]资源-钻石'!$M$4:$M$113,投放验证!$K60,1)*$AE$4/投放验证!$C$7*投放验证!E$4</f>
        <v>24.522086864210678</v>
      </c>
      <c r="AH44" s="36">
        <f>INDEX('[1]资源-钻石'!$M$4:$M$113,投放验证!$K60,1)*$AE$4/投放验证!$C$7*投放验证!F$4</f>
        <v>0</v>
      </c>
    </row>
    <row r="45" spans="3:34" x14ac:dyDescent="0.15">
      <c r="C45" s="41">
        <v>60</v>
      </c>
      <c r="D45" s="41">
        <f>INDEX([1]节奏总纲!$Q$4:$Q$113,MATCH($C45,[1]节奏总纲!$O$4:$O$113,0),1)</f>
        <v>54.589500000000001</v>
      </c>
      <c r="E45" s="43">
        <v>16</v>
      </c>
      <c r="F45" s="43">
        <v>32</v>
      </c>
      <c r="G45" s="43">
        <v>13</v>
      </c>
      <c r="H45" s="43">
        <v>3</v>
      </c>
      <c r="I45" s="43">
        <v>4</v>
      </c>
      <c r="J45" s="43">
        <v>3</v>
      </c>
      <c r="K45" s="43">
        <v>3</v>
      </c>
      <c r="L45" s="43">
        <v>4</v>
      </c>
      <c r="M45" s="43">
        <f>IF(I45="","",INDEX(战法升级!$C$11:$C$17,基础状态预期!I67,1))</f>
        <v>20</v>
      </c>
      <c r="N45" s="43">
        <f>IF(J45="","",INDEX(战法升级!$C$11:$C$17,基础状态预期!J67,1))</f>
        <v>15</v>
      </c>
      <c r="O45" s="43">
        <f>IF(K45="","",INDEX(战法升级!$C$11:$C$17,基础状态预期!K67,1))</f>
        <v>15</v>
      </c>
      <c r="P45" s="43" t="e">
        <f>IF(L45="","",INDEX(战法升级!$C$11:$C$17,基础状态预期!L67,1))</f>
        <v>#VALUE!</v>
      </c>
      <c r="Q45" s="41">
        <f>IF(I45="",0,MIN(E45/2,6-SUM(R45:$T45)))</f>
        <v>0</v>
      </c>
      <c r="R45" s="41">
        <f>IF(J45="",0,MIN(F45/2,6-SUM(S45:$T45)))</f>
        <v>0</v>
      </c>
      <c r="S45" s="41">
        <f>IF(K45="",0,MIN(G45/2,6-SUM(T45:$T45)))</f>
        <v>4.5</v>
      </c>
      <c r="T45" s="41">
        <f t="shared" si="3"/>
        <v>1.5</v>
      </c>
      <c r="X45" s="42">
        <f>投放验证!$AC61</f>
        <v>0.20104222303745445</v>
      </c>
      <c r="Z45" s="42">
        <f t="shared" si="4"/>
        <v>9.3187959367385904</v>
      </c>
      <c r="AA45" s="42">
        <f t="shared" si="2"/>
        <v>2.4100334319151528</v>
      </c>
      <c r="AB45" s="42">
        <f t="shared" si="2"/>
        <v>1.2853511636880814</v>
      </c>
      <c r="AC45" s="42">
        <f t="shared" si="2"/>
        <v>0</v>
      </c>
      <c r="AE45" s="36">
        <f>INDEX('[1]资源-钻石'!$M$4:$M$113,投放验证!$K61,1)*$AE$4/投放验证!$C$7*投放验证!C$4</f>
        <v>149.10073498781745</v>
      </c>
      <c r="AF45" s="36">
        <f>INDEX('[1]资源-钻石'!$M$4:$M$113,投放验证!$K61,1)*$AE$4/投放验证!$C$7*投放验证!D$4</f>
        <v>77.121069821284891</v>
      </c>
      <c r="AG45" s="36">
        <f>INDEX('[1]资源-钻石'!$M$4:$M$113,投放验证!$K61,1)*$AE$4/投放验证!$C$7*投放验证!E$4</f>
        <v>30.848427928513956</v>
      </c>
      <c r="AH45" s="36">
        <f>INDEX('[1]资源-钻石'!$M$4:$M$113,投放验证!$K61,1)*$AE$4/投放验证!$C$7*投放验证!F$4</f>
        <v>0</v>
      </c>
    </row>
    <row r="46" spans="3:34" x14ac:dyDescent="0.15">
      <c r="C46" s="41">
        <v>70</v>
      </c>
      <c r="D46" s="41">
        <f>INDEX([1]节奏总纲!$Q$4:$Q$113,MATCH($C46,[1]节奏总纲!$O$4:$O$113,0),1)</f>
        <v>109.9693</v>
      </c>
      <c r="E46" s="43">
        <v>16</v>
      </c>
      <c r="F46" s="43">
        <v>32</v>
      </c>
      <c r="G46" s="43">
        <v>24</v>
      </c>
      <c r="H46" s="43">
        <v>5</v>
      </c>
      <c r="I46" s="43">
        <v>5</v>
      </c>
      <c r="J46" s="43">
        <v>4</v>
      </c>
      <c r="K46" s="43">
        <v>3</v>
      </c>
      <c r="L46" s="43">
        <v>4</v>
      </c>
      <c r="M46" s="43">
        <f>IF(I46="","",INDEX(战法升级!$C$11:$C$17,基础状态预期!I68,1))</f>
        <v>25</v>
      </c>
      <c r="N46" s="43">
        <f>IF(J46="","",INDEX(战法升级!$C$11:$C$17,基础状态预期!J68,1))</f>
        <v>15</v>
      </c>
      <c r="O46" s="43">
        <f>IF(K46="","",INDEX(战法升级!$C$11:$C$17,基础状态预期!K68,1))</f>
        <v>15</v>
      </c>
      <c r="P46" s="43" t="e">
        <f>IF(L46="","",INDEX(战法升级!$C$11:$C$17,基础状态预期!L68,1))</f>
        <v>#VALUE!</v>
      </c>
      <c r="Q46" s="41">
        <f>IF(I46="",0,MIN(E46/2,6-SUM(R46:$T46)))</f>
        <v>0</v>
      </c>
      <c r="R46" s="41">
        <f>IF(J46="",0,MIN(F46/2,6-SUM(S46:$T46)))</f>
        <v>0</v>
      </c>
      <c r="S46" s="41">
        <f>IF(K46="",0,MIN(G46/2,6-SUM(T46:$T46)))</f>
        <v>3.5</v>
      </c>
      <c r="T46" s="41">
        <f t="shared" si="3"/>
        <v>2.5</v>
      </c>
      <c r="X46" s="42">
        <f>投放验证!$AC62</f>
        <v>0.2</v>
      </c>
      <c r="Z46" s="42">
        <f t="shared" si="4"/>
        <v>13.292848417149147</v>
      </c>
      <c r="AA46" s="42">
        <f t="shared" si="2"/>
        <v>3.4378056251247791</v>
      </c>
      <c r="AB46" s="42">
        <f t="shared" si="2"/>
        <v>1.8334963333998822</v>
      </c>
      <c r="AC46" s="42">
        <f t="shared" si="2"/>
        <v>0</v>
      </c>
      <c r="AE46" s="36">
        <f>INDEX('[1]资源-钻石'!$M$4:$M$113,投放验证!$K62,1)*$AE$4/投放验证!$C$7*投放验证!C$4</f>
        <v>212.68557467438634</v>
      </c>
      <c r="AF46" s="36">
        <f>INDEX('[1]资源-钻石'!$M$4:$M$113,投放验证!$K62,1)*$AE$4/投放验证!$C$7*投放验证!D$4</f>
        <v>110.00978000399293</v>
      </c>
      <c r="AG46" s="36">
        <f>INDEX('[1]资源-钻石'!$M$4:$M$113,投放验证!$K62,1)*$AE$4/投放验证!$C$7*投放验证!E$4</f>
        <v>44.003912001597172</v>
      </c>
      <c r="AH46" s="36">
        <f>INDEX('[1]资源-钻石'!$M$4:$M$113,投放验证!$K62,1)*$AE$4/投放验证!$C$7*投放验证!F$4</f>
        <v>0</v>
      </c>
    </row>
    <row r="47" spans="3:34" x14ac:dyDescent="0.15">
      <c r="C47" s="41">
        <v>80</v>
      </c>
      <c r="D47" s="41">
        <f>INDEX([1]节奏总纲!$Q$4:$Q$113,MATCH($C47,[1]节奏总纲!$O$4:$O$113,0),1)</f>
        <v>221.08500000000001</v>
      </c>
      <c r="E47" s="43">
        <v>16</v>
      </c>
      <c r="F47" s="43">
        <v>32</v>
      </c>
      <c r="G47" s="43">
        <v>24</v>
      </c>
      <c r="H47" s="43">
        <v>8</v>
      </c>
      <c r="I47" s="43">
        <v>6</v>
      </c>
      <c r="J47" s="43">
        <v>5</v>
      </c>
      <c r="K47" s="43">
        <v>4</v>
      </c>
      <c r="L47" s="43">
        <v>5</v>
      </c>
      <c r="M47" s="43">
        <f>IF(I47="","",INDEX(战法升级!$C$11:$C$17,基础状态预期!I69,1))</f>
        <v>25</v>
      </c>
      <c r="N47" s="43">
        <f>IF(J47="","",INDEX(战法升级!$C$11:$C$17,基础状态预期!J69,1))</f>
        <v>20</v>
      </c>
      <c r="O47" s="43">
        <f>IF(K47="","",INDEX(战法升级!$C$11:$C$17,基础状态预期!K69,1))</f>
        <v>15</v>
      </c>
      <c r="P47" s="43" t="e">
        <f>IF(L47="","",INDEX(战法升级!$C$11:$C$17,基础状态预期!L69,1))</f>
        <v>#VALUE!</v>
      </c>
      <c r="Q47" s="41">
        <f>IF(I47="",0,MIN(E47/2,6-SUM(R47:$T47)))</f>
        <v>0</v>
      </c>
      <c r="R47" s="41">
        <f>IF(J47="",0,MIN(F47/2,6-SUM(S47:$T47)))</f>
        <v>0</v>
      </c>
      <c r="S47" s="41">
        <f>IF(K47="",0,MIN(G47/2,6-SUM(T47:$T47)))</f>
        <v>2</v>
      </c>
      <c r="T47" s="41">
        <f t="shared" si="3"/>
        <v>4</v>
      </c>
      <c r="X47" s="42">
        <f>投放验证!$AC63</f>
        <v>0.2</v>
      </c>
      <c r="Z47" s="42">
        <f t="shared" si="4"/>
        <v>17.084273020968428</v>
      </c>
      <c r="AA47" s="42">
        <f t="shared" si="2"/>
        <v>4.4183464709401106</v>
      </c>
      <c r="AB47" s="42">
        <f t="shared" si="2"/>
        <v>2.3564514511680588</v>
      </c>
      <c r="AC47" s="42">
        <f t="shared" si="2"/>
        <v>0</v>
      </c>
      <c r="AE47" s="36">
        <f>INDEX('[1]资源-钻石'!$M$4:$M$113,投放验证!$K63,1)*$AE$4/投放验证!$C$7*投放验证!C$4</f>
        <v>273.34836833549485</v>
      </c>
      <c r="AF47" s="36">
        <f>INDEX('[1]资源-钻石'!$M$4:$M$113,投放验证!$K63,1)*$AE$4/投放验证!$C$7*投放验证!D$4</f>
        <v>141.38708707008354</v>
      </c>
      <c r="AG47" s="36">
        <f>INDEX('[1]资源-钻石'!$M$4:$M$113,投放验证!$K63,1)*$AE$4/投放验证!$C$7*投放验证!E$4</f>
        <v>56.554834828033414</v>
      </c>
      <c r="AH47" s="36">
        <f>INDEX('[1]资源-钻石'!$M$4:$M$113,投放验证!$K63,1)*$AE$4/投放验证!$C$7*投放验证!F$4</f>
        <v>0</v>
      </c>
    </row>
    <row r="48" spans="3:34" x14ac:dyDescent="0.15">
      <c r="C48" s="41">
        <v>90</v>
      </c>
      <c r="D48" s="41">
        <f>INDEX([1]节奏总纲!$Q$4:$Q$113,MATCH($C48,[1]节奏总纲!$O$4:$O$113,0),1)</f>
        <v>438.13140000000004</v>
      </c>
      <c r="E48" s="43">
        <v>16</v>
      </c>
      <c r="F48" s="43">
        <v>32</v>
      </c>
      <c r="G48" s="43">
        <v>24</v>
      </c>
      <c r="H48" s="43">
        <v>11</v>
      </c>
      <c r="I48" s="43">
        <v>6</v>
      </c>
      <c r="J48" s="43">
        <v>6</v>
      </c>
      <c r="K48" s="43">
        <v>5</v>
      </c>
      <c r="L48" s="43">
        <v>6</v>
      </c>
      <c r="M48" s="43">
        <f>IF(I48="","",INDEX(战法升级!$C$11:$C$17,基础状态预期!I70,1))</f>
        <v>30</v>
      </c>
      <c r="N48" s="43">
        <f>IF(J48="","",INDEX(战法升级!$C$11:$C$17,基础状态预期!J70,1))</f>
        <v>20</v>
      </c>
      <c r="O48" s="43">
        <f>IF(K48="","",INDEX(战法升级!$C$11:$C$17,基础状态预期!K70,1))</f>
        <v>15</v>
      </c>
      <c r="P48" s="43" t="e">
        <f>IF(L48="","",INDEX(战法升级!$C$11:$C$17,基础状态预期!L70,1))</f>
        <v>#VALUE!</v>
      </c>
      <c r="Q48" s="41">
        <f>IF(I48="",0,MIN(E48/2,6-SUM(R48:$T48)))</f>
        <v>0</v>
      </c>
      <c r="R48" s="41">
        <f>IF(J48="",0,MIN(F48/2,6-SUM(S48:$T48)))</f>
        <v>0</v>
      </c>
      <c r="S48" s="41">
        <f>IF(K48="",0,MIN(G48/2,6-SUM(T48:$T48)))</f>
        <v>0.5</v>
      </c>
      <c r="T48" s="41">
        <f t="shared" si="3"/>
        <v>5.5</v>
      </c>
      <c r="X48" s="42">
        <f>投放验证!$AC64</f>
        <v>0.20037338315854611</v>
      </c>
      <c r="Z48" s="42">
        <f t="shared" si="4"/>
        <v>25.33621244566087</v>
      </c>
      <c r="AA48" s="42">
        <f t="shared" si="2"/>
        <v>6.5524687359467766</v>
      </c>
      <c r="AB48" s="42">
        <f t="shared" si="2"/>
        <v>3.4946499925049479</v>
      </c>
      <c r="AC48" s="42">
        <f t="shared" si="2"/>
        <v>0</v>
      </c>
      <c r="AE48" s="36">
        <f>INDEX('[1]资源-钻石'!$M$4:$M$113,投放验证!$K64,1)*$AE$4/投放验证!$C$7*投放验证!C$4</f>
        <v>405.37939913057392</v>
      </c>
      <c r="AF48" s="36">
        <f>INDEX('[1]资源-钻石'!$M$4:$M$113,投放验证!$K64,1)*$AE$4/投放验证!$C$7*投放验证!D$4</f>
        <v>209.67899955029685</v>
      </c>
      <c r="AG48" s="36">
        <f>INDEX('[1]资源-钻石'!$M$4:$M$113,投放验证!$K64,1)*$AE$4/投放验证!$C$7*投放验证!E$4</f>
        <v>83.871599820118746</v>
      </c>
      <c r="AH48" s="36">
        <f>INDEX('[1]资源-钻石'!$M$4:$M$113,投放验证!$K64,1)*$AE$4/投放验证!$C$7*投放验证!F$4</f>
        <v>0</v>
      </c>
    </row>
    <row r="49" spans="3:34" x14ac:dyDescent="0.15">
      <c r="C49" s="41">
        <v>100</v>
      </c>
      <c r="D49" s="41">
        <f>INDEX([1]节奏总纲!$Q$4:$Q$113,MATCH($C49,[1]节奏总纲!$O$4:$O$113,0),1)</f>
        <v>875.38110000000006</v>
      </c>
      <c r="E49" s="43">
        <v>16</v>
      </c>
      <c r="F49" s="43">
        <v>32</v>
      </c>
      <c r="G49" s="43">
        <v>24</v>
      </c>
      <c r="H49" s="43">
        <v>14</v>
      </c>
      <c r="I49" s="43">
        <v>7</v>
      </c>
      <c r="J49" s="43">
        <v>6</v>
      </c>
      <c r="K49" s="43">
        <v>6</v>
      </c>
      <c r="L49" s="43">
        <v>6</v>
      </c>
      <c r="M49" s="43">
        <f>IF(I49="","",INDEX(战法升级!$C$11:$C$17,基础状态预期!I71,1))</f>
        <v>30</v>
      </c>
      <c r="N49" s="43">
        <f>IF(J49="","",INDEX(战法升级!$C$11:$C$17,基础状态预期!J71,1))</f>
        <v>25</v>
      </c>
      <c r="O49" s="43">
        <f>IF(K49="","",INDEX(战法升级!$C$11:$C$17,基础状态预期!K71,1))</f>
        <v>20</v>
      </c>
      <c r="P49" s="43">
        <f>IF(L49="","",INDEX(战法升级!$C$11:$C$17,基础状态预期!L71,1))</f>
        <v>15</v>
      </c>
      <c r="Q49" s="41">
        <f>IF(I49="",0,MIN(E49/2,6-SUM(R49:$T49)))</f>
        <v>0</v>
      </c>
      <c r="R49" s="41">
        <f>IF(J49="",0,MIN(F49/2,6-SUM(S49:$T49)))</f>
        <v>0</v>
      </c>
      <c r="S49" s="41">
        <f>IF(K49="",0,MIN(G49/2,6-SUM(T49:$T49)))</f>
        <v>0</v>
      </c>
      <c r="T49" s="41">
        <f t="shared" si="3"/>
        <v>6</v>
      </c>
      <c r="X49" s="42">
        <f>投放验证!$AC65</f>
        <v>0.20101343716512457</v>
      </c>
      <c r="Z49" s="42">
        <f t="shared" si="4"/>
        <v>35.448154019916295</v>
      </c>
      <c r="AA49" s="42">
        <f t="shared" si="2"/>
        <v>9.1676260396335252</v>
      </c>
      <c r="AB49" s="42">
        <f t="shared" si="2"/>
        <v>4.8894005544712131</v>
      </c>
      <c r="AC49" s="42">
        <f t="shared" si="2"/>
        <v>0</v>
      </c>
      <c r="AE49" s="36">
        <f>INDEX('[1]资源-钻石'!$M$4:$M$113,投放验证!$K65,1)*$AE$4/投放验证!$C$7*投放验证!C$4</f>
        <v>567.17046431866072</v>
      </c>
      <c r="AF49" s="36">
        <f>INDEX('[1]资源-钻石'!$M$4:$M$113,投放验证!$K65,1)*$AE$4/投放验证!$C$7*投放验证!D$4</f>
        <v>293.36403326827281</v>
      </c>
      <c r="AG49" s="36">
        <f>INDEX('[1]资源-钻石'!$M$4:$M$113,投放验证!$K65,1)*$AE$4/投放验证!$C$7*投放验证!E$4</f>
        <v>117.34561330730912</v>
      </c>
      <c r="AH49" s="36">
        <f>INDEX('[1]资源-钻石'!$M$4:$M$113,投放验证!$K65,1)*$AE$4/投放验证!$C$7*投放验证!F$4</f>
        <v>0</v>
      </c>
    </row>
    <row r="50" spans="3:34" x14ac:dyDescent="0.15">
      <c r="AE50" s="27"/>
      <c r="AF50" s="27"/>
      <c r="AG50" s="27"/>
      <c r="AH50" s="27"/>
    </row>
    <row r="51" spans="3:34" x14ac:dyDescent="0.15">
      <c r="AE51" s="27"/>
      <c r="AF51" s="27"/>
      <c r="AG51" s="27"/>
      <c r="AH51" s="27"/>
    </row>
    <row r="52" spans="3:34" x14ac:dyDescent="0.15">
      <c r="AE52" s="27"/>
      <c r="AF52" s="27"/>
      <c r="AG52" s="27"/>
      <c r="AH52" s="27"/>
    </row>
    <row r="53" spans="3:34" x14ac:dyDescent="0.15">
      <c r="C53" s="28"/>
      <c r="D53" s="28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8"/>
      <c r="R53" s="28"/>
      <c r="S53" s="28"/>
      <c r="T53" s="28"/>
      <c r="AE53" s="36"/>
      <c r="AF53" s="36"/>
      <c r="AG53" s="36"/>
      <c r="AH53" s="36"/>
    </row>
    <row r="54" spans="3:34" x14ac:dyDescent="0.15">
      <c r="C54" s="28"/>
      <c r="D54" s="28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8"/>
      <c r="R54" s="28"/>
      <c r="S54" s="28"/>
      <c r="T54" s="28"/>
      <c r="AE54" s="36"/>
      <c r="AF54" s="36"/>
      <c r="AG54" s="36"/>
      <c r="AH54" s="36"/>
    </row>
    <row r="55" spans="3:34" x14ac:dyDescent="0.15">
      <c r="C55" s="28"/>
      <c r="D55" s="28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8"/>
      <c r="R55" s="28"/>
      <c r="S55" s="28"/>
      <c r="T55" s="28"/>
      <c r="AE55" s="36"/>
      <c r="AF55" s="36"/>
      <c r="AG55" s="36"/>
      <c r="AH55" s="36"/>
    </row>
    <row r="56" spans="3:34" x14ac:dyDescent="0.15">
      <c r="C56" s="28"/>
      <c r="D56" s="28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8"/>
      <c r="R56" s="28"/>
      <c r="S56" s="28"/>
      <c r="T56" s="28"/>
      <c r="AE56" s="36"/>
      <c r="AF56" s="36"/>
      <c r="AG56" s="36"/>
      <c r="AH56" s="36"/>
    </row>
    <row r="57" spans="3:34" x14ac:dyDescent="0.15">
      <c r="AE57" s="27"/>
      <c r="AF57" s="27"/>
      <c r="AG57" s="27"/>
      <c r="AH57" s="27"/>
    </row>
    <row r="58" spans="3:34" x14ac:dyDescent="0.15">
      <c r="AE58" s="27"/>
      <c r="AF58" s="27"/>
      <c r="AG58" s="27"/>
      <c r="AH58" s="27"/>
    </row>
    <row r="59" spans="3:34" x14ac:dyDescent="0.15">
      <c r="AE59" s="27"/>
      <c r="AF59" s="27"/>
      <c r="AG59" s="27"/>
      <c r="AH59" s="27"/>
    </row>
    <row r="60" spans="3:34" x14ac:dyDescent="0.15">
      <c r="C60" s="174" t="s">
        <v>38</v>
      </c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22"/>
      <c r="R60" s="22"/>
      <c r="S60" s="22"/>
      <c r="AE60" s="27"/>
      <c r="AF60" s="27"/>
      <c r="AG60" s="27"/>
      <c r="AH60" s="27"/>
    </row>
    <row r="61" spans="3:34" x14ac:dyDescent="0.15">
      <c r="C61" s="43"/>
      <c r="D61" s="43"/>
      <c r="E61" s="174" t="s">
        <v>53</v>
      </c>
      <c r="F61" s="174"/>
      <c r="G61" s="174"/>
      <c r="H61" s="174"/>
      <c r="I61" s="168" t="s">
        <v>22</v>
      </c>
      <c r="J61" s="169"/>
      <c r="K61" s="169"/>
      <c r="L61" s="170"/>
      <c r="M61" s="174" t="s">
        <v>51</v>
      </c>
      <c r="N61" s="174"/>
      <c r="O61" s="174"/>
      <c r="P61" s="174"/>
      <c r="Q61" s="174" t="s">
        <v>88</v>
      </c>
      <c r="R61" s="174"/>
      <c r="S61" s="174"/>
      <c r="T61" s="174"/>
      <c r="Z61" s="159" t="s">
        <v>84</v>
      </c>
      <c r="AA61" s="159"/>
      <c r="AB61" s="159"/>
      <c r="AC61" s="159"/>
      <c r="AE61" s="159" t="s">
        <v>83</v>
      </c>
      <c r="AF61" s="159"/>
      <c r="AG61" s="159"/>
      <c r="AH61" s="159"/>
    </row>
    <row r="62" spans="3:34" x14ac:dyDescent="0.15">
      <c r="C62" s="41" t="s">
        <v>161</v>
      </c>
      <c r="D62" s="41" t="s">
        <v>28</v>
      </c>
      <c r="E62" s="41" t="s">
        <v>24</v>
      </c>
      <c r="F62" s="41" t="s">
        <v>25</v>
      </c>
      <c r="G62" s="41" t="s">
        <v>26</v>
      </c>
      <c r="H62" s="41" t="s">
        <v>23</v>
      </c>
      <c r="I62" s="41" t="s">
        <v>24</v>
      </c>
      <c r="J62" s="41" t="s">
        <v>25</v>
      </c>
      <c r="K62" s="41" t="s">
        <v>26</v>
      </c>
      <c r="L62" s="41" t="s">
        <v>23</v>
      </c>
      <c r="M62" s="41" t="s">
        <v>24</v>
      </c>
      <c r="N62" s="41" t="s">
        <v>25</v>
      </c>
      <c r="O62" s="41" t="s">
        <v>26</v>
      </c>
      <c r="P62" s="41" t="s">
        <v>23</v>
      </c>
      <c r="Q62" s="41" t="s">
        <v>6</v>
      </c>
      <c r="R62" s="41" t="s">
        <v>7</v>
      </c>
      <c r="S62" s="41" t="s">
        <v>8</v>
      </c>
      <c r="T62" s="41" t="s">
        <v>9</v>
      </c>
      <c r="X62" s="42" t="s">
        <v>85</v>
      </c>
      <c r="Z62" s="42" t="s">
        <v>29</v>
      </c>
      <c r="AA62" s="42" t="s">
        <v>30</v>
      </c>
      <c r="AB62" s="42" t="s">
        <v>31</v>
      </c>
      <c r="AC62" s="42" t="s">
        <v>32</v>
      </c>
      <c r="AE62" s="42" t="s">
        <v>29</v>
      </c>
      <c r="AF62" s="42" t="s">
        <v>30</v>
      </c>
      <c r="AG62" s="42" t="s">
        <v>31</v>
      </c>
      <c r="AH62" s="42" t="s">
        <v>32</v>
      </c>
    </row>
    <row r="63" spans="3:34" x14ac:dyDescent="0.15">
      <c r="C63" s="41">
        <v>10</v>
      </c>
      <c r="D63" s="41">
        <f>INDEX([1]节奏总纲!$R$4:$R$113,MATCH($C63,[1]节奏总纲!$O$4:$O$113,0),1)</f>
        <v>0.6895</v>
      </c>
      <c r="E63" s="43">
        <v>2</v>
      </c>
      <c r="F63" s="43">
        <v>1</v>
      </c>
      <c r="G63" s="43" t="s">
        <v>61</v>
      </c>
      <c r="H63" s="43" t="s">
        <v>61</v>
      </c>
      <c r="I63" s="43">
        <v>1</v>
      </c>
      <c r="J63" s="43">
        <v>2</v>
      </c>
      <c r="K63" s="43"/>
      <c r="L63" s="43"/>
      <c r="M63" s="43">
        <f>IF(I63="","",INDEX(战法升级!$C$11:$C$17,基础状态预期!I107,1))</f>
        <v>5</v>
      </c>
      <c r="N63" s="43">
        <f>IF(J63="","",INDEX(战法升级!$C$11:$C$17,基础状态预期!J107,1))</f>
        <v>10</v>
      </c>
      <c r="O63" s="43" t="str">
        <f>IF(K63="","",INDEX(战法升级!$C$11:$C$17,基础状态预期!K107,1))</f>
        <v/>
      </c>
      <c r="P63" s="43" t="str">
        <f>IF(L63="","",INDEX(战法升级!$C$11:$C$17,基础状态预期!L107,1))</f>
        <v/>
      </c>
      <c r="Q63" s="41">
        <f>IF(I63="",0,MIN(E63/2,6-SUM(R63:$T63)))</f>
        <v>1</v>
      </c>
      <c r="R63" s="41">
        <f>IF(J63="",0,MIN(F63/2,6-SUM(S63:$T63)))</f>
        <v>0.5</v>
      </c>
      <c r="S63" s="41">
        <f>IF(K63="",0,MIN(G63/2,6-SUM(T63:$T63)))</f>
        <v>0</v>
      </c>
      <c r="T63" s="41">
        <f>IF(H63="",0,MIN(H63/2,6))</f>
        <v>0</v>
      </c>
      <c r="X63" s="42">
        <f>投放验证!$AC101</f>
        <v>0.2</v>
      </c>
      <c r="Z63" s="42">
        <f>AE63/E$10</f>
        <v>1.2310586487426614</v>
      </c>
      <c r="AA63" s="42">
        <f t="shared" ref="AA63:AC72" si="5">AF63/F$10</f>
        <v>0.3183772367437917</v>
      </c>
      <c r="AB63" s="42">
        <f t="shared" si="5"/>
        <v>0.16980119293002224</v>
      </c>
      <c r="AC63" s="42">
        <f t="shared" si="5"/>
        <v>0</v>
      </c>
      <c r="AE63" s="36">
        <f>INDEX('[1]资源-钻石'!$N$4:$N$113,投放验证!$K101,1)*$AE$4/投放验证!$C$7*投放验证!C$4</f>
        <v>19.696938379882582</v>
      </c>
      <c r="AF63" s="36">
        <f>INDEX('[1]资源-钻石'!$N$4:$N$113,投放验证!$K101,1)*$AE$4/投放验证!$C$7*投放验证!D$4</f>
        <v>10.188071575801334</v>
      </c>
      <c r="AG63" s="36">
        <f>INDEX('[1]资源-钻石'!$N$4:$N$113,投放验证!$K101,1)*$AE$4/投放验证!$C$7*投放验证!E$4</f>
        <v>4.0752286303205336</v>
      </c>
      <c r="AH63" s="36">
        <f>INDEX('[1]资源-钻石'!$N$4:$N$113,投放验证!$K101,1)*$AE$4/投放验证!$C$7*投放验证!F$4</f>
        <v>0</v>
      </c>
    </row>
    <row r="64" spans="3:34" x14ac:dyDescent="0.15">
      <c r="C64" s="41">
        <v>20</v>
      </c>
      <c r="D64" s="41">
        <f>INDEX([1]节奏总纲!$R$4:$R$113,MATCH($C64,[1]节奏总纲!$O$4:$O$113,0),1)</f>
        <v>2.1372</v>
      </c>
      <c r="E64" s="43">
        <v>5</v>
      </c>
      <c r="F64" s="43">
        <v>3</v>
      </c>
      <c r="G64" s="43">
        <v>1</v>
      </c>
      <c r="H64" s="43" t="s">
        <v>61</v>
      </c>
      <c r="I64" s="43">
        <v>1</v>
      </c>
      <c r="J64" s="43">
        <v>2</v>
      </c>
      <c r="K64" s="43">
        <v>3</v>
      </c>
      <c r="L64" s="43"/>
      <c r="M64" s="43">
        <f>IF(I64="","",INDEX(战法升级!$C$11:$C$17,基础状态预期!I108,1))</f>
        <v>15</v>
      </c>
      <c r="N64" s="43">
        <f>IF(J64="","",INDEX(战法升级!$C$11:$C$17,基础状态预期!J108,1))</f>
        <v>10</v>
      </c>
      <c r="O64" s="43">
        <f>IF(K64="","",INDEX(战法升级!$C$11:$C$17,基础状态预期!K108,1))</f>
        <v>15</v>
      </c>
      <c r="P64" s="43" t="str">
        <f>IF(L64="","",INDEX(战法升级!$C$11:$C$17,基础状态预期!L108,1))</f>
        <v/>
      </c>
      <c r="Q64" s="41">
        <f>IF(I64="",0,MIN(E64/2,6-SUM(R64:$T64)))</f>
        <v>2.5</v>
      </c>
      <c r="R64" s="41">
        <f>IF(J64="",0,MIN(F64/2,6-SUM(S64:$T64)))</f>
        <v>1.5</v>
      </c>
      <c r="S64" s="41">
        <f>IF(K64="",0,MIN(G64/2,6-SUM(T64:$T64)))</f>
        <v>0.5</v>
      </c>
      <c r="T64" s="41">
        <f t="shared" ref="T64:T72" si="6">IF(H64="",0,MIN(H64/2,6))</f>
        <v>0</v>
      </c>
      <c r="X64" s="42">
        <f>投放验证!$AC102</f>
        <v>0.20879202868330032</v>
      </c>
      <c r="Z64" s="42">
        <f t="shared" ref="Z64:Z72" si="7">AE64/E$10</f>
        <v>2.7435348660296155</v>
      </c>
      <c r="AA64" s="42">
        <f t="shared" si="5"/>
        <v>0.70953487914559021</v>
      </c>
      <c r="AB64" s="42">
        <f t="shared" si="5"/>
        <v>0.37841860221098145</v>
      </c>
      <c r="AC64" s="42">
        <f t="shared" si="5"/>
        <v>0</v>
      </c>
      <c r="AE64" s="36">
        <f>INDEX('[1]资源-钻石'!$N$4:$N$113,投放验证!$K102,1)*$AE$4/投放验证!$C$7*投放验证!C$4</f>
        <v>43.896557856473848</v>
      </c>
      <c r="AF64" s="36">
        <f>INDEX('[1]资源-钻石'!$N$4:$N$113,投放验证!$K102,1)*$AE$4/投放验证!$C$7*投放验证!D$4</f>
        <v>22.705116132658887</v>
      </c>
      <c r="AG64" s="36">
        <f>INDEX('[1]资源-钻石'!$N$4:$N$113,投放验证!$K102,1)*$AE$4/投放验证!$C$7*投放验证!E$4</f>
        <v>9.0820464530635547</v>
      </c>
      <c r="AH64" s="36">
        <f>INDEX('[1]资源-钻石'!$N$4:$N$113,投放验证!$K102,1)*$AE$4/投放验证!$C$7*投放验证!F$4</f>
        <v>0</v>
      </c>
    </row>
    <row r="65" spans="3:34" x14ac:dyDescent="0.15">
      <c r="C65" s="41">
        <v>30</v>
      </c>
      <c r="D65" s="41">
        <f>INDEX([1]节奏总纲!$R$4:$R$113,MATCH($C65,[1]节奏总纲!$O$4:$O$113,0),1)</f>
        <v>5.0421000000000005</v>
      </c>
      <c r="E65" s="43">
        <v>11</v>
      </c>
      <c r="F65" s="43">
        <v>6</v>
      </c>
      <c r="G65" s="43">
        <v>2</v>
      </c>
      <c r="H65" s="43" t="s">
        <v>61</v>
      </c>
      <c r="I65" s="43">
        <v>1</v>
      </c>
      <c r="J65" s="43">
        <v>2</v>
      </c>
      <c r="K65" s="43">
        <v>3</v>
      </c>
      <c r="L65" s="43"/>
      <c r="M65" s="43">
        <f>IF(I65="","",INDEX(战法升级!$C$11:$C$17,基础状态预期!I109,1))</f>
        <v>20</v>
      </c>
      <c r="N65" s="43">
        <f>IF(J65="","",INDEX(战法升级!$C$11:$C$17,基础状态预期!J109,1))</f>
        <v>10</v>
      </c>
      <c r="O65" s="43">
        <f>IF(K65="","",INDEX(战法升级!$C$11:$C$17,基础状态预期!K109,1))</f>
        <v>15</v>
      </c>
      <c r="P65" s="43" t="str">
        <f>IF(L65="","",INDEX(战法升级!$C$11:$C$17,基础状态预期!L109,1))</f>
        <v/>
      </c>
      <c r="Q65" s="41">
        <f>IF(I65="",0,MIN(E65/2,6-SUM(R65:$T65)))</f>
        <v>2</v>
      </c>
      <c r="R65" s="41">
        <f>IF(J65="",0,MIN(F65/2,6-SUM(S65:$T65)))</f>
        <v>3</v>
      </c>
      <c r="S65" s="41">
        <f>IF(K65="",0,MIN(G65/2,6-SUM(T65:$T65)))</f>
        <v>1</v>
      </c>
      <c r="T65" s="41">
        <f t="shared" si="6"/>
        <v>0</v>
      </c>
      <c r="X65" s="42">
        <f>投放验证!$AC103</f>
        <v>0.20000000000000009</v>
      </c>
      <c r="Z65" s="42">
        <f t="shared" si="7"/>
        <v>4.7566282342189323</v>
      </c>
      <c r="AA65" s="42">
        <f t="shared" si="5"/>
        <v>1.2301624743669652</v>
      </c>
      <c r="AB65" s="42">
        <f t="shared" si="5"/>
        <v>0.65608665299571489</v>
      </c>
      <c r="AC65" s="42">
        <f t="shared" si="5"/>
        <v>0</v>
      </c>
      <c r="AE65" s="36">
        <f>INDEX('[1]资源-钻石'!$N$4:$N$113,投放验证!$K103,1)*$AE$4/投放验证!$C$7*投放验证!C$4</f>
        <v>76.106051747502917</v>
      </c>
      <c r="AF65" s="36">
        <f>INDEX('[1]资源-钻石'!$N$4:$N$113,投放验证!$K103,1)*$AE$4/投放验证!$C$7*投放验证!D$4</f>
        <v>39.365199179742888</v>
      </c>
      <c r="AG65" s="36">
        <f>INDEX('[1]资源-钻石'!$N$4:$N$113,投放验证!$K103,1)*$AE$4/投放验证!$C$7*投放验证!E$4</f>
        <v>15.746079671897157</v>
      </c>
      <c r="AH65" s="36">
        <f>INDEX('[1]资源-钻石'!$N$4:$N$113,投放验证!$K103,1)*$AE$4/投放验证!$C$7*投放验证!F$4</f>
        <v>0</v>
      </c>
    </row>
    <row r="66" spans="3:34" x14ac:dyDescent="0.15">
      <c r="C66" s="41">
        <v>40</v>
      </c>
      <c r="D66" s="41">
        <f>INDEX([1]节奏总纲!$R$4:$R$113,MATCH($C66,[1]节奏总纲!$O$4:$O$113,0),1)</f>
        <v>10.782</v>
      </c>
      <c r="E66" s="43">
        <v>16</v>
      </c>
      <c r="F66" s="43">
        <v>12</v>
      </c>
      <c r="G66" s="43">
        <v>4</v>
      </c>
      <c r="H66" s="43">
        <v>1</v>
      </c>
      <c r="I66" s="43">
        <v>2</v>
      </c>
      <c r="J66" s="43">
        <v>2</v>
      </c>
      <c r="K66" s="43">
        <v>3</v>
      </c>
      <c r="L66" s="43">
        <v>4</v>
      </c>
      <c r="M66" s="43">
        <f>IF(I66="","",INDEX(战法升级!$C$11:$C$17,基础状态预期!I110,1))</f>
        <v>20</v>
      </c>
      <c r="N66" s="43">
        <f>IF(J66="","",INDEX(战法升级!$C$11:$C$17,基础状态预期!J110,1))</f>
        <v>15</v>
      </c>
      <c r="O66" s="43">
        <f>IF(K66="","",INDEX(战法升级!$C$11:$C$17,基础状态预期!K110,1))</f>
        <v>15</v>
      </c>
      <c r="P66" s="43" t="e">
        <f>IF(L66="","",INDEX(战法升级!$C$11:$C$17,基础状态预期!L110,1))</f>
        <v>#VALUE!</v>
      </c>
      <c r="Q66" s="41">
        <f>IF(I66="",0,MIN(E66/2,6-SUM(R66:$T66)))</f>
        <v>0</v>
      </c>
      <c r="R66" s="41">
        <f>IF(J66="",0,MIN(F66/2,6-SUM(S66:$T66)))</f>
        <v>3.5</v>
      </c>
      <c r="S66" s="41">
        <f>IF(K66="",0,MIN(G66/2,6-SUM(T66:$T66)))</f>
        <v>2</v>
      </c>
      <c r="T66" s="41">
        <f t="shared" si="6"/>
        <v>0.5</v>
      </c>
      <c r="X66" s="42">
        <f>投放验证!$AC104</f>
        <v>0.20111603090763946</v>
      </c>
      <c r="Z66" s="42">
        <f t="shared" si="7"/>
        <v>7.7211488921848392</v>
      </c>
      <c r="AA66" s="42">
        <f t="shared" si="5"/>
        <v>1.9968488514271137</v>
      </c>
      <c r="AB66" s="42">
        <f t="shared" si="5"/>
        <v>1.0649860540944607</v>
      </c>
      <c r="AC66" s="42">
        <f t="shared" si="5"/>
        <v>0</v>
      </c>
      <c r="AE66" s="36">
        <f>INDEX('[1]资源-钻石'!$N$4:$N$113,投放验证!$K104,1)*$AE$4/投放验证!$C$7*投放验证!C$4</f>
        <v>123.53838227495743</v>
      </c>
      <c r="AF66" s="36">
        <f>INDEX('[1]资源-钻石'!$N$4:$N$113,投放验证!$K104,1)*$AE$4/投放验证!$C$7*投放验证!D$4</f>
        <v>63.899163245667637</v>
      </c>
      <c r="AG66" s="36">
        <f>INDEX('[1]资源-钻石'!$N$4:$N$113,投放验证!$K104,1)*$AE$4/投放验证!$C$7*投放验证!E$4</f>
        <v>25.559665298267056</v>
      </c>
      <c r="AH66" s="36">
        <f>INDEX('[1]资源-钻石'!$N$4:$N$113,投放验证!$K104,1)*$AE$4/投放验证!$C$7*投放验证!F$4</f>
        <v>0</v>
      </c>
    </row>
    <row r="67" spans="3:34" x14ac:dyDescent="0.15">
      <c r="C67" s="41">
        <v>50</v>
      </c>
      <c r="D67" s="41">
        <f>INDEX([1]节奏总纲!$R$4:$R$113,MATCH($C67,[1]节奏总纲!$O$4:$O$113,0),1)</f>
        <v>22.205300000000001</v>
      </c>
      <c r="E67" s="43">
        <v>16</v>
      </c>
      <c r="F67" s="43">
        <v>24</v>
      </c>
      <c r="G67" s="43">
        <v>8</v>
      </c>
      <c r="H67" s="43">
        <v>2</v>
      </c>
      <c r="I67" s="43">
        <v>3</v>
      </c>
      <c r="J67" s="43">
        <v>2</v>
      </c>
      <c r="K67" s="43">
        <v>3</v>
      </c>
      <c r="L67" s="43">
        <v>4</v>
      </c>
      <c r="M67" s="43">
        <f>IF(I67="","",INDEX(战法升级!$C$11:$C$17,基础状态预期!I111,1))</f>
        <v>25</v>
      </c>
      <c r="N67" s="43">
        <f>IF(J67="","",INDEX(战法升级!$C$11:$C$17,基础状态预期!J111,1))</f>
        <v>15</v>
      </c>
      <c r="O67" s="43">
        <f>IF(K67="","",INDEX(战法升级!$C$11:$C$17,基础状态预期!K111,1))</f>
        <v>15</v>
      </c>
      <c r="P67" s="43" t="e">
        <f>IF(L67="","",INDEX(战法升级!$C$11:$C$17,基础状态预期!L111,1))</f>
        <v>#VALUE!</v>
      </c>
      <c r="Q67" s="41">
        <f>IF(I67="",0,MIN(E67/2,6-SUM(R67:$T67)))</f>
        <v>0</v>
      </c>
      <c r="R67" s="41">
        <f>IF(J67="",0,MIN(F67/2,6-SUM(S67:$T67)))</f>
        <v>1</v>
      </c>
      <c r="S67" s="41">
        <f>IF(K67="",0,MIN(G67/2,6-SUM(T67:$T67)))</f>
        <v>4</v>
      </c>
      <c r="T67" s="41">
        <f t="shared" si="6"/>
        <v>1</v>
      </c>
      <c r="X67" s="42">
        <f>投放验证!$AC105</f>
        <v>0.20570164575564603</v>
      </c>
      <c r="Z67" s="42">
        <f t="shared" si="7"/>
        <v>10.194190576557371</v>
      </c>
      <c r="AA67" s="42">
        <f t="shared" si="5"/>
        <v>2.6364285973855273</v>
      </c>
      <c r="AB67" s="42">
        <f t="shared" si="5"/>
        <v>1.4060952519389478</v>
      </c>
      <c r="AC67" s="42">
        <f t="shared" si="5"/>
        <v>0</v>
      </c>
      <c r="AE67" s="36">
        <f>INDEX('[1]资源-钻石'!$N$4:$N$113,投放验证!$K105,1)*$AE$4/投放验证!$C$7*投放验证!C$4</f>
        <v>163.10704922491794</v>
      </c>
      <c r="AF67" s="36">
        <f>INDEX('[1]资源-钻石'!$N$4:$N$113,投放验证!$K105,1)*$AE$4/投放验证!$C$7*投放验证!D$4</f>
        <v>84.365715116336872</v>
      </c>
      <c r="AG67" s="36">
        <f>INDEX('[1]资源-钻石'!$N$4:$N$113,投放验证!$K105,1)*$AE$4/投放验证!$C$7*投放验证!E$4</f>
        <v>33.746286046534749</v>
      </c>
      <c r="AH67" s="36">
        <f>INDEX('[1]资源-钻石'!$N$4:$N$113,投放验证!$K105,1)*$AE$4/投放验证!$C$7*投放验证!F$4</f>
        <v>0</v>
      </c>
    </row>
    <row r="68" spans="3:34" x14ac:dyDescent="0.15">
      <c r="C68" s="41">
        <v>60</v>
      </c>
      <c r="D68" s="41">
        <f>INDEX([1]节奏总纲!$R$4:$R$113,MATCH($C68,[1]节奏总纲!$O$4:$O$113,0),1)</f>
        <v>44.717399999999998</v>
      </c>
      <c r="E68" s="43">
        <v>16</v>
      </c>
      <c r="F68" s="43">
        <v>32</v>
      </c>
      <c r="G68" s="43">
        <v>16</v>
      </c>
      <c r="H68" s="43">
        <v>4</v>
      </c>
      <c r="I68" s="43">
        <v>4</v>
      </c>
      <c r="J68" s="43">
        <v>3</v>
      </c>
      <c r="K68" s="43">
        <v>3</v>
      </c>
      <c r="L68" s="43">
        <v>4</v>
      </c>
      <c r="M68" s="43">
        <f>IF(I68="","",INDEX(战法升级!$C$11:$C$17,基础状态预期!I112,1))</f>
        <v>25</v>
      </c>
      <c r="N68" s="43">
        <f>IF(J68="","",INDEX(战法升级!$C$11:$C$17,基础状态预期!J112,1))</f>
        <v>15</v>
      </c>
      <c r="O68" s="43">
        <f>IF(K68="","",INDEX(战法升级!$C$11:$C$17,基础状态预期!K112,1))</f>
        <v>15</v>
      </c>
      <c r="P68" s="43" t="e">
        <f>IF(L68="","",INDEX(战法升级!$C$11:$C$17,基础状态预期!L112,1))</f>
        <v>#VALUE!</v>
      </c>
      <c r="Q68" s="41">
        <f>IF(I68="",0,MIN(E68/2,6-SUM(R68:$T68)))</f>
        <v>0</v>
      </c>
      <c r="R68" s="41">
        <f>IF(J68="",0,MIN(F68/2,6-SUM(S68:$T68)))</f>
        <v>0</v>
      </c>
      <c r="S68" s="41">
        <f>IF(K68="",0,MIN(G68/2,6-SUM(T68:$T68)))</f>
        <v>4</v>
      </c>
      <c r="T68" s="41">
        <f t="shared" si="6"/>
        <v>2</v>
      </c>
      <c r="X68" s="42">
        <f>投放验证!$AC106</f>
        <v>0.2</v>
      </c>
      <c r="Z68" s="42">
        <f t="shared" si="7"/>
        <v>12.932559956884997</v>
      </c>
      <c r="AA68" s="42">
        <f t="shared" si="5"/>
        <v>3.3446275750564651</v>
      </c>
      <c r="AB68" s="42">
        <f t="shared" si="5"/>
        <v>1.7838013733634479</v>
      </c>
      <c r="AC68" s="42">
        <f t="shared" si="5"/>
        <v>0</v>
      </c>
      <c r="AE68" s="36">
        <f>INDEX('[1]资源-钻石'!$N$4:$N$113,投放验证!$K106,1)*$AE$4/投放验证!$C$7*投放验证!C$4</f>
        <v>206.92095931015996</v>
      </c>
      <c r="AF68" s="36">
        <f>INDEX('[1]资源-钻石'!$N$4:$N$113,投放验证!$K106,1)*$AE$4/投放验证!$C$7*投放验证!D$4</f>
        <v>107.02808240180688</v>
      </c>
      <c r="AG68" s="36">
        <f>INDEX('[1]资源-钻石'!$N$4:$N$113,投放验证!$K106,1)*$AE$4/投放验证!$C$7*投放验证!E$4</f>
        <v>42.811232960722748</v>
      </c>
      <c r="AH68" s="36">
        <f>INDEX('[1]资源-钻石'!$N$4:$N$113,投放验证!$K106,1)*$AE$4/投放验证!$C$7*投放验证!F$4</f>
        <v>0</v>
      </c>
    </row>
    <row r="69" spans="3:34" x14ac:dyDescent="0.15">
      <c r="C69" s="41">
        <v>70</v>
      </c>
      <c r="D69" s="41">
        <f>INDEX([1]节奏总纲!$R$4:$R$113,MATCH($C69,[1]节奏总纲!$O$4:$O$113,0),1)</f>
        <v>90.106499999999997</v>
      </c>
      <c r="E69" s="43">
        <v>16</v>
      </c>
      <c r="F69" s="43">
        <v>32</v>
      </c>
      <c r="G69" s="43">
        <v>24</v>
      </c>
      <c r="H69" s="43">
        <v>7</v>
      </c>
      <c r="I69" s="43">
        <v>5</v>
      </c>
      <c r="J69" s="43">
        <v>4</v>
      </c>
      <c r="K69" s="43">
        <v>4</v>
      </c>
      <c r="L69" s="43">
        <v>4</v>
      </c>
      <c r="M69" s="43">
        <f>IF(I69="","",INDEX(战法升级!$C$11:$C$17,基础状态预期!I113,1))</f>
        <v>25</v>
      </c>
      <c r="N69" s="43">
        <f>IF(J69="","",INDEX(战法升级!$C$11:$C$17,基础状态预期!J113,1))</f>
        <v>20</v>
      </c>
      <c r="O69" s="43">
        <f>IF(K69="","",INDEX(战法升级!$C$11:$C$17,基础状态预期!K113,1))</f>
        <v>15</v>
      </c>
      <c r="P69" s="43" t="e">
        <f>IF(L69="","",INDEX(战法升级!$C$11:$C$17,基础状态预期!L113,1))</f>
        <v>#VALUE!</v>
      </c>
      <c r="Q69" s="41">
        <f>IF(I69="",0,MIN(E69/2,6-SUM(R69:$T69)))</f>
        <v>0</v>
      </c>
      <c r="R69" s="41">
        <f>IF(J69="",0,MIN(F69/2,6-SUM(S69:$T69)))</f>
        <v>0</v>
      </c>
      <c r="S69" s="41">
        <f>IF(K69="",0,MIN(G69/2,6-SUM(T69:$T69)))</f>
        <v>2.5</v>
      </c>
      <c r="T69" s="41">
        <f t="shared" si="6"/>
        <v>3.5</v>
      </c>
      <c r="X69" s="42">
        <f>投放验证!$AC107</f>
        <v>0.20000000000000009</v>
      </c>
      <c r="Z69" s="42">
        <f t="shared" si="7"/>
        <v>18.257245329277595</v>
      </c>
      <c r="AA69" s="42">
        <f t="shared" si="5"/>
        <v>4.7217013782614465</v>
      </c>
      <c r="AB69" s="42">
        <f t="shared" si="5"/>
        <v>2.5182407350727716</v>
      </c>
      <c r="AC69" s="42">
        <f t="shared" si="5"/>
        <v>0</v>
      </c>
      <c r="AE69" s="36">
        <f>INDEX('[1]资源-钻石'!$N$4:$N$113,投放验证!$K107,1)*$AE$4/投放验证!$C$7*投放验证!C$4</f>
        <v>292.11592526844152</v>
      </c>
      <c r="AF69" s="36">
        <f>INDEX('[1]资源-钻石'!$N$4:$N$113,投放验证!$K107,1)*$AE$4/投放验证!$C$7*投放验证!D$4</f>
        <v>151.09444410436629</v>
      </c>
      <c r="AG69" s="36">
        <f>INDEX('[1]资源-钻石'!$N$4:$N$113,投放验证!$K107,1)*$AE$4/投放验证!$C$7*投放验证!E$4</f>
        <v>60.437777641746521</v>
      </c>
      <c r="AH69" s="36">
        <f>INDEX('[1]资源-钻石'!$N$4:$N$113,投放验证!$K107,1)*$AE$4/投放验证!$C$7*投放验证!F$4</f>
        <v>0</v>
      </c>
    </row>
    <row r="70" spans="3:34" x14ac:dyDescent="0.15">
      <c r="C70" s="41">
        <v>80</v>
      </c>
      <c r="D70" s="41">
        <f>INDEX([1]节奏总纲!$R$4:$R$113,MATCH($C70,[1]节奏总纲!$O$4:$O$113,0),1)</f>
        <v>180.33600000000001</v>
      </c>
      <c r="E70" s="43">
        <v>16</v>
      </c>
      <c r="F70" s="43">
        <v>32</v>
      </c>
      <c r="G70" s="43">
        <v>24</v>
      </c>
      <c r="H70" s="43">
        <v>10</v>
      </c>
      <c r="I70" s="43">
        <v>6</v>
      </c>
      <c r="J70" s="43">
        <v>5</v>
      </c>
      <c r="K70" s="43">
        <v>5</v>
      </c>
      <c r="L70" s="43">
        <v>5</v>
      </c>
      <c r="M70" s="43">
        <f>IF(I70="","",INDEX(战法升级!$C$11:$C$17,基础状态预期!I114,1))</f>
        <v>30</v>
      </c>
      <c r="N70" s="43">
        <f>IF(J70="","",INDEX(战法升级!$C$11:$C$17,基础状态预期!J114,1))</f>
        <v>20</v>
      </c>
      <c r="O70" s="43">
        <f>IF(K70="","",INDEX(战法升级!$C$11:$C$17,基础状态预期!K114,1))</f>
        <v>15</v>
      </c>
      <c r="P70" s="43" t="e">
        <f>IF(L70="","",INDEX(战法升级!$C$11:$C$17,基础状态预期!L114,1))</f>
        <v>#VALUE!</v>
      </c>
      <c r="Q70" s="41">
        <f>IF(I70="",0,MIN(E70/2,6-SUM(R70:$T70)))</f>
        <v>0</v>
      </c>
      <c r="R70" s="41">
        <f>IF(J70="",0,MIN(F70/2,6-SUM(S70:$T70)))</f>
        <v>0</v>
      </c>
      <c r="S70" s="41">
        <f>IF(K70="",0,MIN(G70/2,6-SUM(T70:$T70)))</f>
        <v>1</v>
      </c>
      <c r="T70" s="41">
        <f t="shared" si="6"/>
        <v>5</v>
      </c>
      <c r="X70" s="42">
        <f>投放验证!$AC108</f>
        <v>0.20000000000000007</v>
      </c>
      <c r="Z70" s="42">
        <f t="shared" si="7"/>
        <v>23.301558519652421</v>
      </c>
      <c r="AA70" s="42">
        <f t="shared" si="5"/>
        <v>6.0262651343928679</v>
      </c>
      <c r="AB70" s="42">
        <f t="shared" si="5"/>
        <v>3.2140080716761958</v>
      </c>
      <c r="AC70" s="42">
        <f t="shared" si="5"/>
        <v>0</v>
      </c>
      <c r="AE70" s="36">
        <f>INDEX('[1]资源-钻石'!$N$4:$N$113,投放验证!$K108,1)*$AE$4/投放验证!$C$7*投放验证!C$4</f>
        <v>372.82493631443873</v>
      </c>
      <c r="AF70" s="36">
        <f>INDEX('[1]资源-钻石'!$N$4:$N$113,投放验证!$K108,1)*$AE$4/投放验证!$C$7*投放验证!D$4</f>
        <v>192.84048430057177</v>
      </c>
      <c r="AG70" s="36">
        <f>INDEX('[1]资源-钻石'!$N$4:$N$113,投放验证!$K108,1)*$AE$4/投放验证!$C$7*投放验证!E$4</f>
        <v>77.136193720228704</v>
      </c>
      <c r="AH70" s="36">
        <f>INDEX('[1]资源-钻石'!$N$4:$N$113,投放验证!$K108,1)*$AE$4/投放验证!$C$7*投放验证!F$4</f>
        <v>0</v>
      </c>
    </row>
    <row r="71" spans="3:34" x14ac:dyDescent="0.15">
      <c r="C71" s="41">
        <v>90</v>
      </c>
      <c r="D71" s="41">
        <f>INDEX([1]节奏总纲!$R$4:$R$113,MATCH($C71,[1]节奏总纲!$O$4:$O$113,0),1)</f>
        <v>354.12299999999999</v>
      </c>
      <c r="E71" s="43">
        <v>16</v>
      </c>
      <c r="F71" s="43">
        <v>32</v>
      </c>
      <c r="G71" s="43">
        <v>24</v>
      </c>
      <c r="H71" s="43">
        <v>13</v>
      </c>
      <c r="I71" s="43">
        <v>7</v>
      </c>
      <c r="J71" s="43">
        <v>6</v>
      </c>
      <c r="K71" s="43">
        <v>6</v>
      </c>
      <c r="L71" s="43">
        <v>6</v>
      </c>
      <c r="M71" s="43">
        <f>IF(I71="","",INDEX(战法升级!$C$11:$C$17,基础状态预期!I115,1))</f>
        <v>30</v>
      </c>
      <c r="N71" s="43">
        <f>IF(J71="","",INDEX(战法升级!$C$11:$C$17,基础状态预期!J115,1))</f>
        <v>25</v>
      </c>
      <c r="O71" s="43">
        <f>IF(K71="","",INDEX(战法升级!$C$11:$C$17,基础状态预期!K115,1))</f>
        <v>20</v>
      </c>
      <c r="P71" s="43" t="e">
        <f>IF(L71="","",INDEX(战法升级!$C$11:$C$17,基础状态预期!L115,1))</f>
        <v>#VALUE!</v>
      </c>
      <c r="Q71" s="41">
        <f>IF(I71="",0,MIN(E71/2,6-SUM(R71:$T71)))</f>
        <v>0</v>
      </c>
      <c r="R71" s="41">
        <f>IF(J71="",0,MIN(F71/2,6-SUM(S71:$T71)))</f>
        <v>0</v>
      </c>
      <c r="S71" s="41">
        <f>IF(K71="",0,MIN(G71/2,6-SUM(T71:$T71)))</f>
        <v>0</v>
      </c>
      <c r="T71" s="41">
        <f t="shared" si="6"/>
        <v>6</v>
      </c>
      <c r="X71" s="42">
        <f>投放验证!$AC109</f>
        <v>0.20037018692651878</v>
      </c>
      <c r="Z71" s="42">
        <f t="shared" si="7"/>
        <v>34.162305135638043</v>
      </c>
      <c r="AA71" s="42">
        <f t="shared" si="5"/>
        <v>8.8350789143891504</v>
      </c>
      <c r="AB71" s="42">
        <f t="shared" si="5"/>
        <v>4.7120420876742131</v>
      </c>
      <c r="AC71" s="42">
        <f t="shared" si="5"/>
        <v>0</v>
      </c>
      <c r="AE71" s="36">
        <f>INDEX('[1]资源-钻石'!$N$4:$N$113,投放验证!$K109,1)*$AE$4/投放验证!$C$7*投放验证!C$4</f>
        <v>546.59688217020869</v>
      </c>
      <c r="AF71" s="36">
        <f>INDEX('[1]资源-钻石'!$N$4:$N$113,投放验证!$K109,1)*$AE$4/投放验证!$C$7*投放验证!D$4</f>
        <v>282.72252526045281</v>
      </c>
      <c r="AG71" s="36">
        <f>INDEX('[1]资源-钻石'!$N$4:$N$113,投放验证!$K109,1)*$AE$4/投放验证!$C$7*投放验证!E$4</f>
        <v>113.08901010418111</v>
      </c>
      <c r="AH71" s="36">
        <f>INDEX('[1]资源-钻石'!$N$4:$N$113,投放验证!$K109,1)*$AE$4/投放验证!$C$7*投放验证!F$4</f>
        <v>0</v>
      </c>
    </row>
    <row r="72" spans="3:34" x14ac:dyDescent="0.15">
      <c r="C72" s="41">
        <v>100</v>
      </c>
      <c r="D72" s="41">
        <f>INDEX([1]节奏总纲!$R$4:$R$113,MATCH($C72,[1]节奏总纲!$O$4:$O$113,0),1)</f>
        <v>706.6884</v>
      </c>
      <c r="E72" s="43">
        <v>16</v>
      </c>
      <c r="F72" s="43">
        <v>32</v>
      </c>
      <c r="G72" s="43">
        <v>24</v>
      </c>
      <c r="H72" s="43">
        <v>15</v>
      </c>
      <c r="I72" s="43">
        <v>7</v>
      </c>
      <c r="J72" s="43">
        <v>7</v>
      </c>
      <c r="K72" s="43">
        <v>7</v>
      </c>
      <c r="L72" s="43">
        <v>7</v>
      </c>
      <c r="M72" s="43">
        <f>IF(I72="","",INDEX(战法升级!$C$11:$C$17,基础状态预期!I116,1))</f>
        <v>35</v>
      </c>
      <c r="N72" s="43">
        <f>IF(J72="","",INDEX(战法升级!$C$11:$C$17,基础状态预期!J116,1))</f>
        <v>25</v>
      </c>
      <c r="O72" s="43">
        <f>IF(K72="","",INDEX(战法升级!$C$11:$C$17,基础状态预期!K116,1))</f>
        <v>20</v>
      </c>
      <c r="P72" s="43">
        <f>IF(L72="","",INDEX(战法升级!$C$11:$C$17,基础状态预期!L116,1))</f>
        <v>15</v>
      </c>
      <c r="Q72" s="41">
        <f>IF(I72="",0,MIN(E72/2,6-SUM(R72:$T72)))</f>
        <v>0</v>
      </c>
      <c r="R72" s="41">
        <f>IF(J72="",0,MIN(F72/2,6-SUM(S72:$T72)))</f>
        <v>0</v>
      </c>
      <c r="S72" s="41">
        <f>IF(K72="",0,MIN(G72/2,6-SUM(T72:$T72)))</f>
        <v>0</v>
      </c>
      <c r="T72" s="41">
        <f t="shared" si="6"/>
        <v>6</v>
      </c>
      <c r="X72" s="42">
        <f>投放验证!$AC110</f>
        <v>0.2</v>
      </c>
      <c r="Z72" s="42">
        <f t="shared" si="7"/>
        <v>47.819710350980344</v>
      </c>
      <c r="AA72" s="42">
        <f t="shared" si="5"/>
        <v>12.367166470081123</v>
      </c>
      <c r="AB72" s="42">
        <f t="shared" si="5"/>
        <v>6.5958221173765992</v>
      </c>
      <c r="AC72" s="42">
        <f t="shared" si="5"/>
        <v>0</v>
      </c>
      <c r="AE72" s="36">
        <f>INDEX('[1]资源-钻石'!$N$4:$N$113,投放验证!$K110,1)*$AE$4/投放验证!$C$7*投放验证!C$4</f>
        <v>765.1153656156855</v>
      </c>
      <c r="AF72" s="36">
        <f>INDEX('[1]资源-钻石'!$N$4:$N$113,投放验证!$K110,1)*$AE$4/投放验证!$C$7*投放验证!D$4</f>
        <v>395.74932704259595</v>
      </c>
      <c r="AG72" s="36">
        <f>INDEX('[1]资源-钻石'!$N$4:$N$113,投放验证!$K110,1)*$AE$4/投放验证!$C$7*投放验证!E$4</f>
        <v>158.29973081703838</v>
      </c>
      <c r="AH72" s="36">
        <f>INDEX('[1]资源-钻石'!$N$4:$N$113,投放验证!$K110,1)*$AE$4/投放验证!$C$7*投放验证!F$4</f>
        <v>0</v>
      </c>
    </row>
    <row r="73" spans="3:34" x14ac:dyDescent="0.15"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 t="str">
        <f>IF(I73="","",INDEX(战法升级!$C$11:$C$17,基础状态预期!I117,1))</f>
        <v/>
      </c>
      <c r="N73" s="43" t="str">
        <f>IF(J73="","",INDEX(战法升级!$C$11:$C$17,基础状态预期!J117,1))</f>
        <v/>
      </c>
      <c r="O73" s="43" t="str">
        <f>IF(K73="","",INDEX(战法升级!$C$11:$C$17,基础状态预期!K117,1))</f>
        <v/>
      </c>
      <c r="P73" s="43" t="str">
        <f>IF(L73="","",INDEX(战法升级!$C$11:$C$17,基础状态预期!L117,1))</f>
        <v/>
      </c>
      <c r="Q73" s="22"/>
      <c r="R73" s="22"/>
      <c r="S73" s="22"/>
      <c r="AE73" s="27"/>
      <c r="AF73" s="27"/>
      <c r="AG73" s="27"/>
      <c r="AH73" s="27"/>
    </row>
    <row r="74" spans="3:34" x14ac:dyDescent="0.15"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 t="str">
        <f>IF(I74="","",INDEX(战法升级!$C$11:$C$17,基础状态预期!I118,1))</f>
        <v/>
      </c>
      <c r="N74" s="43" t="str">
        <f>IF(J74="","",INDEX(战法升级!$C$11:$C$17,基础状态预期!J118,1))</f>
        <v/>
      </c>
      <c r="O74" s="43" t="str">
        <f>IF(K74="","",INDEX(战法升级!$C$11:$C$17,基础状态预期!K118,1))</f>
        <v/>
      </c>
      <c r="P74" s="43" t="str">
        <f>IF(L74="","",INDEX(战法升级!$C$11:$C$17,基础状态预期!L118,1))</f>
        <v/>
      </c>
      <c r="Q74" s="22"/>
      <c r="R74" s="22"/>
      <c r="S74" s="22"/>
      <c r="AE74" s="27"/>
      <c r="AF74" s="27"/>
      <c r="AG74" s="27"/>
      <c r="AH74" s="27"/>
    </row>
    <row r="75" spans="3:34" x14ac:dyDescent="0.15">
      <c r="AE75" s="27"/>
      <c r="AF75" s="27"/>
      <c r="AG75" s="27"/>
      <c r="AH75" s="27"/>
    </row>
    <row r="76" spans="3:34" x14ac:dyDescent="0.15">
      <c r="C76" s="28"/>
      <c r="D76" s="28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8"/>
      <c r="R76" s="28"/>
      <c r="S76" s="28"/>
      <c r="T76" s="28"/>
      <c r="AE76" s="36"/>
      <c r="AF76" s="36"/>
      <c r="AG76" s="36"/>
      <c r="AH76" s="36"/>
    </row>
    <row r="77" spans="3:34" x14ac:dyDescent="0.15">
      <c r="C77" s="28"/>
      <c r="D77" s="28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8"/>
      <c r="R77" s="28"/>
      <c r="S77" s="28"/>
      <c r="T77" s="28"/>
      <c r="AE77" s="36"/>
      <c r="AF77" s="36"/>
      <c r="AG77" s="36"/>
      <c r="AH77" s="36"/>
    </row>
    <row r="78" spans="3:34" x14ac:dyDescent="0.15">
      <c r="C78" s="28"/>
      <c r="D78" s="28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8"/>
      <c r="R78" s="28"/>
      <c r="S78" s="28"/>
      <c r="T78" s="28"/>
      <c r="AE78" s="36"/>
      <c r="AF78" s="36"/>
      <c r="AG78" s="36"/>
      <c r="AH78" s="36"/>
    </row>
    <row r="79" spans="3:34" x14ac:dyDescent="0.15">
      <c r="C79" s="28"/>
      <c r="D79" s="28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8"/>
      <c r="R79" s="28"/>
      <c r="S79" s="28"/>
      <c r="T79" s="28"/>
      <c r="AE79" s="36"/>
      <c r="AF79" s="36"/>
      <c r="AG79" s="36"/>
      <c r="AH79" s="36"/>
    </row>
    <row r="80" spans="3:34" x14ac:dyDescent="0.15">
      <c r="AE80" s="27"/>
      <c r="AF80" s="27"/>
      <c r="AG80" s="27"/>
      <c r="AH80" s="27"/>
    </row>
    <row r="81" spans="3:34" x14ac:dyDescent="0.15">
      <c r="AE81" s="27"/>
      <c r="AF81" s="27"/>
      <c r="AG81" s="27"/>
      <c r="AH81" s="27"/>
    </row>
    <row r="82" spans="3:34" x14ac:dyDescent="0.15">
      <c r="AE82" s="27"/>
      <c r="AF82" s="27"/>
      <c r="AG82" s="27"/>
      <c r="AH82" s="27"/>
    </row>
    <row r="83" spans="3:34" x14ac:dyDescent="0.15">
      <c r="C83" s="174" t="s">
        <v>39</v>
      </c>
      <c r="D83" s="174"/>
      <c r="E83" s="174"/>
      <c r="F83" s="174"/>
      <c r="G83" s="174"/>
      <c r="H83" s="174"/>
      <c r="I83" s="174"/>
      <c r="J83" s="174"/>
      <c r="K83" s="174"/>
      <c r="L83" s="174"/>
      <c r="M83" s="174"/>
      <c r="N83" s="174"/>
      <c r="O83" s="174"/>
      <c r="P83" s="174"/>
      <c r="Q83" s="22"/>
      <c r="R83" s="22"/>
      <c r="S83" s="22"/>
      <c r="AE83" s="27"/>
      <c r="AF83" s="27"/>
      <c r="AG83" s="27"/>
      <c r="AH83" s="27"/>
    </row>
    <row r="84" spans="3:34" x14ac:dyDescent="0.15">
      <c r="C84" s="43"/>
      <c r="D84" s="43"/>
      <c r="E84" s="174" t="s">
        <v>53</v>
      </c>
      <c r="F84" s="174"/>
      <c r="G84" s="174"/>
      <c r="H84" s="174"/>
      <c r="I84" s="168" t="s">
        <v>22</v>
      </c>
      <c r="J84" s="169"/>
      <c r="K84" s="169"/>
      <c r="L84" s="170"/>
      <c r="M84" s="174" t="s">
        <v>51</v>
      </c>
      <c r="N84" s="174"/>
      <c r="O84" s="174"/>
      <c r="P84" s="174"/>
      <c r="Q84" s="174" t="s">
        <v>88</v>
      </c>
      <c r="R84" s="174"/>
      <c r="S84" s="174"/>
      <c r="T84" s="174"/>
      <c r="Z84" s="159" t="s">
        <v>84</v>
      </c>
      <c r="AA84" s="159"/>
      <c r="AB84" s="159"/>
      <c r="AC84" s="159"/>
      <c r="AE84" s="159" t="s">
        <v>83</v>
      </c>
      <c r="AF84" s="159"/>
      <c r="AG84" s="159"/>
      <c r="AH84" s="159"/>
    </row>
    <row r="85" spans="3:34" x14ac:dyDescent="0.15">
      <c r="C85" s="41" t="s">
        <v>161</v>
      </c>
      <c r="D85" s="41" t="s">
        <v>28</v>
      </c>
      <c r="E85" s="41" t="s">
        <v>24</v>
      </c>
      <c r="F85" s="41" t="s">
        <v>25</v>
      </c>
      <c r="G85" s="41" t="s">
        <v>26</v>
      </c>
      <c r="H85" s="41" t="s">
        <v>23</v>
      </c>
      <c r="I85" s="41" t="s">
        <v>24</v>
      </c>
      <c r="J85" s="41" t="s">
        <v>25</v>
      </c>
      <c r="K85" s="41" t="s">
        <v>26</v>
      </c>
      <c r="L85" s="41" t="s">
        <v>23</v>
      </c>
      <c r="M85" s="41" t="s">
        <v>24</v>
      </c>
      <c r="N85" s="41" t="s">
        <v>25</v>
      </c>
      <c r="O85" s="41" t="s">
        <v>26</v>
      </c>
      <c r="P85" s="41" t="s">
        <v>23</v>
      </c>
      <c r="Q85" s="41" t="s">
        <v>6</v>
      </c>
      <c r="R85" s="41" t="s">
        <v>7</v>
      </c>
      <c r="S85" s="41" t="s">
        <v>8</v>
      </c>
      <c r="T85" s="41" t="s">
        <v>9</v>
      </c>
      <c r="X85" s="42" t="s">
        <v>85</v>
      </c>
      <c r="Z85" s="42" t="s">
        <v>29</v>
      </c>
      <c r="AA85" s="42" t="s">
        <v>30</v>
      </c>
      <c r="AB85" s="42" t="s">
        <v>31</v>
      </c>
      <c r="AC85" s="42" t="s">
        <v>32</v>
      </c>
      <c r="AE85" s="42" t="s">
        <v>29</v>
      </c>
      <c r="AF85" s="42" t="s">
        <v>30</v>
      </c>
      <c r="AG85" s="42" t="s">
        <v>31</v>
      </c>
      <c r="AH85" s="42" t="s">
        <v>32</v>
      </c>
    </row>
    <row r="86" spans="3:34" x14ac:dyDescent="0.15">
      <c r="C86" s="41">
        <v>10</v>
      </c>
      <c r="D86" s="41">
        <f>INDEX([1]节奏总纲!$S$4:$S$113,MATCH($C86,[1]节奏总纲!$O$4:$O$113,0),1)</f>
        <v>0.49980000000000002</v>
      </c>
      <c r="E86" s="43">
        <v>3</v>
      </c>
      <c r="F86" s="43">
        <v>2</v>
      </c>
      <c r="G86" s="43">
        <v>1</v>
      </c>
      <c r="H86" s="43" t="s">
        <v>61</v>
      </c>
      <c r="I86" s="43">
        <v>1</v>
      </c>
      <c r="J86" s="43">
        <v>2</v>
      </c>
      <c r="K86" s="43">
        <v>3</v>
      </c>
      <c r="L86" s="43"/>
      <c r="M86" s="43">
        <f>IF(I86="","",INDEX(战法升级!$C$11:$C$17,基础状态预期!I152,1))</f>
        <v>10</v>
      </c>
      <c r="N86" s="43">
        <f>IF(J86="","",INDEX(战法升级!$C$11:$C$17,基础状态预期!J152,1))</f>
        <v>10</v>
      </c>
      <c r="O86" s="43">
        <f>IF(K86="","",INDEX(战法升级!$C$11:$C$17,基础状态预期!K152,1))</f>
        <v>15</v>
      </c>
      <c r="P86" s="43" t="str">
        <f>IF(L86="","",INDEX(战法升级!$C$11:$C$17,基础状态预期!L152,1))</f>
        <v/>
      </c>
      <c r="Q86" s="41">
        <f>IF(I86="",0,MIN(E86/2,6-SUM(R86:$T86)))</f>
        <v>1.5</v>
      </c>
      <c r="R86" s="41">
        <f>IF(J86="",0,MIN(F86/2,6-SUM(S86:$T86)))</f>
        <v>1</v>
      </c>
      <c r="S86" s="41">
        <f>IF(K86="",0,MIN(G86/2,6-SUM(T86:$T86)))</f>
        <v>0.5</v>
      </c>
      <c r="T86" s="41">
        <f>IF(H86="",0,MIN(H86/2,6))</f>
        <v>0</v>
      </c>
      <c r="X86" s="42">
        <f>投放验证!$AC146</f>
        <v>0.21815687043086995</v>
      </c>
      <c r="Z86" s="42">
        <f>AE86/E$10</f>
        <v>2.2146448977095061</v>
      </c>
      <c r="AA86" s="42">
        <f t="shared" ref="AA86:AC95" si="8">AF86/F$10</f>
        <v>0.57275299078694131</v>
      </c>
      <c r="AB86" s="42">
        <f t="shared" si="8"/>
        <v>0.30546826175303537</v>
      </c>
      <c r="AC86" s="42">
        <f t="shared" si="8"/>
        <v>0</v>
      </c>
      <c r="AE86" s="36">
        <f>INDEX('[1]资源-钻石'!$O$4:$O$113,投放验证!$K146,1)*$AE$4/投放验证!$C$7*投放验证!C$4</f>
        <v>35.434318363352098</v>
      </c>
      <c r="AF86" s="36">
        <f>INDEX('[1]资源-钻石'!$O$4:$O$113,投放验证!$K146,1)*$AE$4/投放验证!$C$7*投放验证!D$4</f>
        <v>18.328095705182122</v>
      </c>
      <c r="AG86" s="36">
        <f>INDEX('[1]资源-钻石'!$O$4:$O$113,投放验证!$K146,1)*$AE$4/投放验证!$C$7*投放验证!E$4</f>
        <v>7.3312382820728486</v>
      </c>
      <c r="AH86" s="36">
        <f>INDEX('[1]资源-钻石'!$O$4:$O$113,投放验证!$K146,1)*$AE$4/投放验证!$C$7*投放验证!F$4</f>
        <v>0</v>
      </c>
    </row>
    <row r="87" spans="3:34" x14ac:dyDescent="0.15">
      <c r="C87" s="41">
        <v>20</v>
      </c>
      <c r="D87" s="41">
        <f>INDEX([1]节奏总纲!$S$4:$S$113,MATCH($C87,[1]节奏总纲!$O$4:$O$113,0),1)</f>
        <v>1.5800999999999998</v>
      </c>
      <c r="E87" s="43">
        <v>10</v>
      </c>
      <c r="F87" s="43">
        <v>5</v>
      </c>
      <c r="G87" s="43">
        <v>2</v>
      </c>
      <c r="H87" s="43" t="s">
        <v>61</v>
      </c>
      <c r="I87" s="43">
        <v>1</v>
      </c>
      <c r="J87" s="43">
        <v>2</v>
      </c>
      <c r="K87" s="43">
        <v>3</v>
      </c>
      <c r="L87" s="43"/>
      <c r="M87" s="43">
        <f>IF(I87="","",INDEX(战法升级!$C$11:$C$17,基础状态预期!I153,1))</f>
        <v>20</v>
      </c>
      <c r="N87" s="43">
        <f>IF(J87="","",INDEX(战法升级!$C$11:$C$17,基础状态预期!J153,1))</f>
        <v>10</v>
      </c>
      <c r="O87" s="43">
        <f>IF(K87="","",INDEX(战法升级!$C$11:$C$17,基础状态预期!K153,1))</f>
        <v>15</v>
      </c>
      <c r="P87" s="43" t="str">
        <f>IF(L87="","",INDEX(战法升级!$C$11:$C$17,基础状态预期!L153,1))</f>
        <v/>
      </c>
      <c r="Q87" s="41">
        <f>IF(I87="",0,MIN(E87/2,6-SUM(R87:$T87)))</f>
        <v>2.5</v>
      </c>
      <c r="R87" s="41">
        <f>IF(J87="",0,MIN(F87/2,6-SUM(S87:$T87)))</f>
        <v>2.5</v>
      </c>
      <c r="S87" s="41">
        <f>IF(K87="",0,MIN(G87/2,6-SUM(T87:$T87)))</f>
        <v>1</v>
      </c>
      <c r="T87" s="41">
        <f t="shared" ref="T87:T95" si="9">IF(H87="",0,MIN(H87/2,6))</f>
        <v>0</v>
      </c>
      <c r="X87" s="42">
        <f>投放验证!$AC147</f>
        <v>0.19999999999999996</v>
      </c>
      <c r="Z87" s="42">
        <f t="shared" ref="Z87:Z95" si="10">AE87/E$10</f>
        <v>5.4965429172547431</v>
      </c>
      <c r="AA87" s="42">
        <f t="shared" si="8"/>
        <v>1.421519719979675</v>
      </c>
      <c r="AB87" s="42">
        <f t="shared" si="8"/>
        <v>0.75814385065582668</v>
      </c>
      <c r="AC87" s="42">
        <f t="shared" si="8"/>
        <v>0</v>
      </c>
      <c r="AE87" s="36">
        <f>INDEX('[1]资源-钻石'!$O$4:$O$113,投放验证!$K147,1)*$AE$4/投放验证!$C$7*投放验证!C$4</f>
        <v>87.944686676075889</v>
      </c>
      <c r="AF87" s="36">
        <f>INDEX('[1]资源-钻石'!$O$4:$O$113,投放验证!$K147,1)*$AE$4/投放验证!$C$7*投放验证!D$4</f>
        <v>45.488631039349599</v>
      </c>
      <c r="AG87" s="36">
        <f>INDEX('[1]资源-钻石'!$O$4:$O$113,投放验证!$K147,1)*$AE$4/投放验证!$C$7*投放验证!E$4</f>
        <v>18.19545241573984</v>
      </c>
      <c r="AH87" s="36">
        <f>INDEX('[1]资源-钻石'!$O$4:$O$113,投放验证!$K147,1)*$AE$4/投放验证!$C$7*投放验证!F$4</f>
        <v>0</v>
      </c>
    </row>
    <row r="88" spans="3:34" x14ac:dyDescent="0.15">
      <c r="C88" s="41">
        <v>30</v>
      </c>
      <c r="D88" s="41">
        <f>INDEX([1]节奏总纲!$S$4:$S$113,MATCH($C88,[1]节奏总纲!$O$4:$O$113,0),1)</f>
        <v>3.7428999999999997</v>
      </c>
      <c r="E88" s="43">
        <v>16</v>
      </c>
      <c r="F88" s="43">
        <v>10</v>
      </c>
      <c r="G88" s="43">
        <v>4</v>
      </c>
      <c r="H88" s="43">
        <v>1</v>
      </c>
      <c r="I88" s="43">
        <v>2</v>
      </c>
      <c r="J88" s="43">
        <v>2</v>
      </c>
      <c r="K88" s="43">
        <v>3</v>
      </c>
      <c r="L88" s="43">
        <v>4</v>
      </c>
      <c r="M88" s="43">
        <f>IF(I88="","",INDEX(战法升级!$C$11:$C$17,基础状态预期!I154,1))</f>
        <v>20</v>
      </c>
      <c r="N88" s="43">
        <f>IF(J88="","",INDEX(战法升级!$C$11:$C$17,基础状态预期!J154,1))</f>
        <v>15</v>
      </c>
      <c r="O88" s="43">
        <f>IF(K88="","",INDEX(战法升级!$C$11:$C$17,基础状态预期!K154,1))</f>
        <v>15</v>
      </c>
      <c r="P88" s="43" t="e">
        <f>IF(L88="","",INDEX(战法升级!$C$11:$C$17,基础状态预期!L154,1))</f>
        <v>#VALUE!</v>
      </c>
      <c r="Q88" s="41">
        <f>IF(I88="",0,MIN(E88/2,6-SUM(R88:$T88)))</f>
        <v>0</v>
      </c>
      <c r="R88" s="41">
        <f>IF(J88="",0,MIN(F88/2,6-SUM(S88:$T88)))</f>
        <v>3.5</v>
      </c>
      <c r="S88" s="41">
        <f>IF(K88="",0,MIN(G88/2,6-SUM(T88:$T88)))</f>
        <v>2</v>
      </c>
      <c r="T88" s="41">
        <f t="shared" si="9"/>
        <v>0.5</v>
      </c>
      <c r="X88" s="42">
        <f>投放验证!$AC148</f>
        <v>0.20000000000000007</v>
      </c>
      <c r="Z88" s="42">
        <f t="shared" si="10"/>
        <v>9.0864108436694178</v>
      </c>
      <c r="AA88" s="42">
        <f t="shared" si="8"/>
        <v>2.3499338388800219</v>
      </c>
      <c r="AB88" s="42">
        <f t="shared" si="8"/>
        <v>1.2532980474026785</v>
      </c>
      <c r="AC88" s="42">
        <f t="shared" si="8"/>
        <v>0</v>
      </c>
      <c r="AE88" s="36">
        <f>INDEX('[1]资源-钻石'!$O$4:$O$113,投放验证!$K148,1)*$AE$4/投放验证!$C$7*投放验证!C$4</f>
        <v>145.38257349871068</v>
      </c>
      <c r="AF88" s="36">
        <f>INDEX('[1]资源-钻石'!$O$4:$O$113,投放验证!$K148,1)*$AE$4/投放验证!$C$7*投放验证!D$4</f>
        <v>75.197882844160702</v>
      </c>
      <c r="AG88" s="36">
        <f>INDEX('[1]资源-钻石'!$O$4:$O$113,投放验证!$K148,1)*$AE$4/投放验证!$C$7*投放验证!E$4</f>
        <v>30.079153137664282</v>
      </c>
      <c r="AH88" s="36">
        <f>INDEX('[1]资源-钻石'!$O$4:$O$113,投放验证!$K148,1)*$AE$4/投放验证!$C$7*投放验证!F$4</f>
        <v>0</v>
      </c>
    </row>
    <row r="89" spans="3:34" x14ac:dyDescent="0.15">
      <c r="C89" s="41">
        <v>40</v>
      </c>
      <c r="D89" s="41">
        <f>INDEX([1]节奏总纲!$S$4:$S$113,MATCH($C89,[1]节奏总纲!$O$4:$O$113,0),1)</f>
        <v>8.0009999999999994</v>
      </c>
      <c r="E89" s="43">
        <v>16</v>
      </c>
      <c r="F89" s="43">
        <v>22</v>
      </c>
      <c r="G89" s="43">
        <v>8</v>
      </c>
      <c r="H89" s="43">
        <v>2</v>
      </c>
      <c r="I89" s="43">
        <v>3</v>
      </c>
      <c r="J89" s="43">
        <v>2</v>
      </c>
      <c r="K89" s="43">
        <v>3</v>
      </c>
      <c r="L89" s="43">
        <v>4</v>
      </c>
      <c r="M89" s="43">
        <f>IF(I89="","",INDEX(战法升级!$C$11:$C$17,基础状态预期!I155,1))</f>
        <v>25</v>
      </c>
      <c r="N89" s="43">
        <f>IF(J89="","",INDEX(战法升级!$C$11:$C$17,基础状态预期!J155,1))</f>
        <v>15</v>
      </c>
      <c r="O89" s="43">
        <f>IF(K89="","",INDEX(战法升级!$C$11:$C$17,基础状态预期!K155,1))</f>
        <v>15</v>
      </c>
      <c r="P89" s="43" t="e">
        <f>IF(L89="","",INDEX(战法升级!$C$11:$C$17,基础状态预期!L155,1))</f>
        <v>#VALUE!</v>
      </c>
      <c r="Q89" s="41">
        <f>IF(I89="",0,MIN(E89/2,6-SUM(R89:$T89)))</f>
        <v>0</v>
      </c>
      <c r="R89" s="41">
        <f>IF(J89="",0,MIN(F89/2,6-SUM(S89:$T89)))</f>
        <v>1</v>
      </c>
      <c r="S89" s="41">
        <f>IF(K89="",0,MIN(G89/2,6-SUM(T89:$T89)))</f>
        <v>4</v>
      </c>
      <c r="T89" s="41">
        <f t="shared" si="9"/>
        <v>1</v>
      </c>
      <c r="X89" s="42">
        <f>投放验证!$AC149</f>
        <v>0.2</v>
      </c>
      <c r="Z89" s="42">
        <f t="shared" si="10"/>
        <v>13.487175688511559</v>
      </c>
      <c r="AA89" s="42">
        <f t="shared" si="8"/>
        <v>3.4880626780633346</v>
      </c>
      <c r="AB89" s="42">
        <f t="shared" si="8"/>
        <v>1.8603000949671118</v>
      </c>
      <c r="AC89" s="42">
        <f t="shared" si="8"/>
        <v>0</v>
      </c>
      <c r="AE89" s="36">
        <f>INDEX('[1]资源-钻石'!$O$4:$O$113,投放验证!$K149,1)*$AE$4/投放验证!$C$7*投放验证!C$4</f>
        <v>215.79481101618495</v>
      </c>
      <c r="AF89" s="36">
        <f>INDEX('[1]资源-钻石'!$O$4:$O$113,投放验证!$K149,1)*$AE$4/投放验证!$C$7*投放验证!D$4</f>
        <v>111.61800569802671</v>
      </c>
      <c r="AG89" s="36">
        <f>INDEX('[1]资源-钻石'!$O$4:$O$113,投放验证!$K149,1)*$AE$4/投放验证!$C$7*投放验证!E$4</f>
        <v>44.647202279210681</v>
      </c>
      <c r="AH89" s="36">
        <f>INDEX('[1]资源-钻石'!$O$4:$O$113,投放验证!$K149,1)*$AE$4/投放验证!$C$7*投放验证!F$4</f>
        <v>0</v>
      </c>
    </row>
    <row r="90" spans="3:34" x14ac:dyDescent="0.15">
      <c r="C90" s="41">
        <v>50</v>
      </c>
      <c r="D90" s="41">
        <f>INDEX([1]节奏总纲!$S$4:$S$113,MATCH($C90,[1]节奏总纲!$O$4:$O$113,0),1)</f>
        <v>16.386599999999998</v>
      </c>
      <c r="E90" s="43">
        <v>16</v>
      </c>
      <c r="F90" s="43">
        <v>32</v>
      </c>
      <c r="G90" s="43">
        <v>15</v>
      </c>
      <c r="H90" s="43">
        <v>3</v>
      </c>
      <c r="I90" s="43">
        <v>4</v>
      </c>
      <c r="J90" s="43">
        <v>3</v>
      </c>
      <c r="K90" s="43">
        <v>3</v>
      </c>
      <c r="L90" s="43">
        <v>4</v>
      </c>
      <c r="M90" s="43">
        <f>IF(I90="","",INDEX(战法升级!$C$11:$C$17,基础状态预期!I156,1))</f>
        <v>30</v>
      </c>
      <c r="N90" s="43">
        <f>IF(J90="","",INDEX(战法升级!$C$11:$C$17,基础状态预期!J156,1))</f>
        <v>20</v>
      </c>
      <c r="O90" s="43">
        <f>IF(K90="","",INDEX(战法升级!$C$11:$C$17,基础状态预期!K156,1))</f>
        <v>15</v>
      </c>
      <c r="P90" s="43" t="e">
        <f>IF(L90="","",INDEX(战法升级!$C$11:$C$17,基础状态预期!L156,1))</f>
        <v>#VALUE!</v>
      </c>
      <c r="Q90" s="41">
        <f>IF(I90="",0,MIN(E90/2,6-SUM(R90:$T90)))</f>
        <v>0</v>
      </c>
      <c r="R90" s="41">
        <f>IF(J90="",0,MIN(F90/2,6-SUM(S90:$T90)))</f>
        <v>0</v>
      </c>
      <c r="S90" s="41">
        <f>IF(K90="",0,MIN(G90/2,6-SUM(T90:$T90)))</f>
        <v>4.5</v>
      </c>
      <c r="T90" s="41">
        <f t="shared" si="9"/>
        <v>1.5</v>
      </c>
      <c r="X90" s="42">
        <f>投放验证!$AC150</f>
        <v>0.19999999999999996</v>
      </c>
      <c r="Z90" s="42">
        <f t="shared" si="10"/>
        <v>19.854526561592074</v>
      </c>
      <c r="AA90" s="42">
        <f t="shared" si="8"/>
        <v>5.1347913521358812</v>
      </c>
      <c r="AB90" s="42">
        <f t="shared" si="8"/>
        <v>2.7385553878058033</v>
      </c>
      <c r="AC90" s="42">
        <f t="shared" si="8"/>
        <v>0</v>
      </c>
      <c r="AE90" s="36">
        <f>INDEX('[1]资源-钻石'!$O$4:$O$113,投放验证!$K150,1)*$AE$4/投放验证!$C$7*投放验证!C$4</f>
        <v>317.67242498547319</v>
      </c>
      <c r="AF90" s="36">
        <f>INDEX('[1]资源-钻石'!$O$4:$O$113,投放验证!$K150,1)*$AE$4/投放验证!$C$7*投放验证!D$4</f>
        <v>164.3133232683482</v>
      </c>
      <c r="AG90" s="36">
        <f>INDEX('[1]资源-钻石'!$O$4:$O$113,投放验证!$K150,1)*$AE$4/投放验证!$C$7*投放验证!E$4</f>
        <v>65.72532930733928</v>
      </c>
      <c r="AH90" s="36">
        <f>INDEX('[1]资源-钻石'!$O$4:$O$113,投放验证!$K150,1)*$AE$4/投放验证!$C$7*投放验证!F$4</f>
        <v>0</v>
      </c>
    </row>
    <row r="91" spans="3:34" x14ac:dyDescent="0.15">
      <c r="C91" s="41">
        <v>60</v>
      </c>
      <c r="D91" s="41">
        <f>INDEX([1]节奏总纲!$S$4:$S$113,MATCH($C91,[1]节奏总纲!$O$4:$O$113,0),1)</f>
        <v>32.810400000000001</v>
      </c>
      <c r="E91" s="43">
        <v>16</v>
      </c>
      <c r="F91" s="43">
        <v>32</v>
      </c>
      <c r="G91" s="43">
        <v>24</v>
      </c>
      <c r="H91" s="43">
        <v>7</v>
      </c>
      <c r="I91" s="43">
        <v>5</v>
      </c>
      <c r="J91" s="43">
        <v>4</v>
      </c>
      <c r="K91" s="43">
        <v>4</v>
      </c>
      <c r="L91" s="43">
        <v>4</v>
      </c>
      <c r="M91" s="43">
        <f>IF(I91="","",INDEX(战法升级!$C$11:$C$17,基础状态预期!I157,1))</f>
        <v>30</v>
      </c>
      <c r="N91" s="43">
        <f>IF(J91="","",INDEX(战法升级!$C$11:$C$17,基础状态预期!J157,1))</f>
        <v>20</v>
      </c>
      <c r="O91" s="43">
        <f>IF(K91="","",INDEX(战法升级!$C$11:$C$17,基础状态预期!K157,1))</f>
        <v>15</v>
      </c>
      <c r="P91" s="43" t="e">
        <f>IF(L91="","",INDEX(战法升级!$C$11:$C$17,基础状态预期!L157,1))</f>
        <v>#VALUE!</v>
      </c>
      <c r="Q91" s="41">
        <f>IF(I91="",0,MIN(E91/2,6-SUM(R91:$T91)))</f>
        <v>0</v>
      </c>
      <c r="R91" s="41">
        <f>IF(J91="",0,MIN(F91/2,6-SUM(S91:$T91)))</f>
        <v>0</v>
      </c>
      <c r="S91" s="41">
        <f>IF(K91="",0,MIN(G91/2,6-SUM(T91:$T91)))</f>
        <v>2.5</v>
      </c>
      <c r="T91" s="41">
        <f t="shared" si="9"/>
        <v>3.5</v>
      </c>
      <c r="X91" s="42">
        <f>投放验证!$AC151</f>
        <v>0.2</v>
      </c>
      <c r="Z91" s="42">
        <f t="shared" si="10"/>
        <v>23.841642387104919</v>
      </c>
      <c r="AA91" s="42">
        <f t="shared" si="8"/>
        <v>6.1659419966650653</v>
      </c>
      <c r="AB91" s="42">
        <f t="shared" si="8"/>
        <v>3.2885023982213681</v>
      </c>
      <c r="AC91" s="42">
        <f t="shared" si="8"/>
        <v>0</v>
      </c>
      <c r="AE91" s="36">
        <f>INDEX('[1]资源-钻石'!$O$4:$O$113,投放验证!$K151,1)*$AE$4/投放验证!$C$7*投放验证!C$4</f>
        <v>381.4662781936787</v>
      </c>
      <c r="AF91" s="36">
        <f>INDEX('[1]资源-钻石'!$O$4:$O$113,投放验证!$K151,1)*$AE$4/投放验证!$C$7*投放验证!D$4</f>
        <v>197.31014389328209</v>
      </c>
      <c r="AG91" s="36">
        <f>INDEX('[1]资源-钻石'!$O$4:$O$113,投放验证!$K151,1)*$AE$4/投放验证!$C$7*投放验证!E$4</f>
        <v>78.924057557312835</v>
      </c>
      <c r="AH91" s="36">
        <f>INDEX('[1]资源-钻石'!$O$4:$O$113,投放验证!$K151,1)*$AE$4/投放验证!$C$7*投放验证!F$4</f>
        <v>0</v>
      </c>
    </row>
    <row r="92" spans="3:34" x14ac:dyDescent="0.15">
      <c r="C92" s="41">
        <v>70</v>
      </c>
      <c r="D92" s="41">
        <f>INDEX([1]节奏总纲!$S$4:$S$113,MATCH($C92,[1]节奏总纲!$O$4:$O$113,0),1)</f>
        <v>65.925700000000006</v>
      </c>
      <c r="E92" s="43">
        <v>16</v>
      </c>
      <c r="F92" s="43">
        <v>32</v>
      </c>
      <c r="G92" s="43">
        <v>24</v>
      </c>
      <c r="H92" s="43">
        <v>8</v>
      </c>
      <c r="I92" s="43">
        <v>6</v>
      </c>
      <c r="J92" s="43">
        <v>5</v>
      </c>
      <c r="K92" s="43">
        <v>5</v>
      </c>
      <c r="L92" s="43">
        <v>5</v>
      </c>
      <c r="M92" s="43">
        <f>IF(I92="","",INDEX(战法升级!$C$11:$C$17,基础状态预期!I158,1))</f>
        <v>30</v>
      </c>
      <c r="N92" s="43">
        <f>IF(J92="","",INDEX(战法升级!$C$11:$C$17,基础状态预期!J158,1))</f>
        <v>25</v>
      </c>
      <c r="O92" s="43">
        <f>IF(K92="","",INDEX(战法升级!$C$11:$C$17,基础状态预期!K158,1))</f>
        <v>20</v>
      </c>
      <c r="P92" s="43" t="e">
        <f>IF(L92="","",INDEX(战法升级!$C$11:$C$17,基础状态预期!L158,1))</f>
        <v>#VALUE!</v>
      </c>
      <c r="Q92" s="41">
        <f>IF(I92="",0,MIN(E92/2,6-SUM(R92:$T92)))</f>
        <v>0</v>
      </c>
      <c r="R92" s="41">
        <f>IF(J92="",0,MIN(F92/2,6-SUM(S92:$T92)))</f>
        <v>0</v>
      </c>
      <c r="S92" s="41">
        <f>IF(K92="",0,MIN(G92/2,6-SUM(T92:$T92)))</f>
        <v>2</v>
      </c>
      <c r="T92" s="41">
        <f t="shared" si="9"/>
        <v>4</v>
      </c>
      <c r="X92" s="42">
        <f>投放验证!$AC152</f>
        <v>0.2</v>
      </c>
      <c r="Z92" s="42">
        <f t="shared" si="10"/>
        <v>34.153993427676575</v>
      </c>
      <c r="AA92" s="42">
        <f t="shared" si="8"/>
        <v>8.8329293347439428</v>
      </c>
      <c r="AB92" s="42">
        <f t="shared" si="8"/>
        <v>4.7108956451967696</v>
      </c>
      <c r="AC92" s="42">
        <f t="shared" si="8"/>
        <v>0</v>
      </c>
      <c r="AE92" s="36">
        <f>INDEX('[1]资源-钻石'!$O$4:$O$113,投放验证!$K152,1)*$AE$4/投放验证!$C$7*投放验证!C$4</f>
        <v>546.4638948428252</v>
      </c>
      <c r="AF92" s="36">
        <f>INDEX('[1]资源-钻石'!$O$4:$O$113,投放验证!$K152,1)*$AE$4/投放验证!$C$7*投放验证!D$4</f>
        <v>282.65373871180617</v>
      </c>
      <c r="AG92" s="36">
        <f>INDEX('[1]资源-钻石'!$O$4:$O$113,投放验证!$K152,1)*$AE$4/投放验证!$C$7*投放验证!E$4</f>
        <v>113.06149548472247</v>
      </c>
      <c r="AH92" s="36">
        <f>INDEX('[1]资源-钻石'!$O$4:$O$113,投放验证!$K152,1)*$AE$4/投放验证!$C$7*投放验证!F$4</f>
        <v>0</v>
      </c>
    </row>
    <row r="93" spans="3:34" x14ac:dyDescent="0.15">
      <c r="C93" s="41">
        <v>80</v>
      </c>
      <c r="D93" s="41">
        <f>INDEX([1]节奏总纲!$S$4:$S$113,MATCH($C93,[1]节奏总纲!$O$4:$O$113,0),1)</f>
        <v>131.58000000000001</v>
      </c>
      <c r="E93" s="43">
        <v>16</v>
      </c>
      <c r="F93" s="43">
        <v>32</v>
      </c>
      <c r="G93" s="43">
        <v>24</v>
      </c>
      <c r="H93" s="43">
        <v>12</v>
      </c>
      <c r="I93" s="43">
        <v>7</v>
      </c>
      <c r="J93" s="43">
        <v>6</v>
      </c>
      <c r="K93" s="43">
        <v>6</v>
      </c>
      <c r="L93" s="43">
        <v>6</v>
      </c>
      <c r="M93" s="43">
        <f>IF(I93="","",INDEX(战法升级!$C$11:$C$17,基础状态预期!I159,1))</f>
        <v>35</v>
      </c>
      <c r="N93" s="43">
        <f>IF(J93="","",INDEX(战法升级!$C$11:$C$17,基础状态预期!J159,1))</f>
        <v>25</v>
      </c>
      <c r="O93" s="43">
        <f>IF(K93="","",INDEX(战法升级!$C$11:$C$17,基础状态预期!K159,1))</f>
        <v>20</v>
      </c>
      <c r="P93" s="43" t="e">
        <f>IF(L93="","",INDEX(战法升级!$C$11:$C$17,基础状态预期!L159,1))</f>
        <v>#VALUE!</v>
      </c>
      <c r="Q93" s="41">
        <f>IF(I93="",0,MIN(E93/2,6-SUM(R93:$T93)))</f>
        <v>0</v>
      </c>
      <c r="R93" s="41">
        <f>IF(J93="",0,MIN(F93/2,6-SUM(S93:$T93)))</f>
        <v>0</v>
      </c>
      <c r="S93" s="41">
        <f>IF(K93="",0,MIN(G93/2,6-SUM(T93:$T93)))</f>
        <v>0</v>
      </c>
      <c r="T93" s="41">
        <f t="shared" si="9"/>
        <v>6</v>
      </c>
      <c r="X93" s="42">
        <f>投放验证!$AC153</f>
        <v>0.2</v>
      </c>
      <c r="Z93" s="42">
        <f t="shared" si="10"/>
        <v>42.954430388703337</v>
      </c>
      <c r="AA93" s="42">
        <f t="shared" si="8"/>
        <v>11.108904410871554</v>
      </c>
      <c r="AB93" s="42">
        <f t="shared" si="8"/>
        <v>5.9247490191314958</v>
      </c>
      <c r="AC93" s="42">
        <f t="shared" si="8"/>
        <v>0</v>
      </c>
      <c r="AE93" s="36">
        <f>INDEX('[1]资源-钻石'!$O$4:$O$113,投放验证!$K153,1)*$AE$4/投放验证!$C$7*投放验证!C$4</f>
        <v>687.27088621925338</v>
      </c>
      <c r="AF93" s="36">
        <f>INDEX('[1]资源-钻石'!$O$4:$O$113,投放验证!$K153,1)*$AE$4/投放验证!$C$7*投放验证!D$4</f>
        <v>355.48494114788974</v>
      </c>
      <c r="AG93" s="36">
        <f>INDEX('[1]资源-钻石'!$O$4:$O$113,投放验证!$K153,1)*$AE$4/投放验证!$C$7*投放验证!E$4</f>
        <v>142.19397645915589</v>
      </c>
      <c r="AH93" s="36">
        <f>INDEX('[1]资源-钻石'!$O$4:$O$113,投放验证!$K153,1)*$AE$4/投放验证!$C$7*投放验证!F$4</f>
        <v>0</v>
      </c>
    </row>
    <row r="94" spans="3:34" x14ac:dyDescent="0.15">
      <c r="C94" s="41">
        <v>90</v>
      </c>
      <c r="D94" s="41">
        <f>INDEX([1]节奏总纲!$S$4:$S$113,MATCH($C94,[1]节奏总纲!$O$4:$O$113,0),1)</f>
        <v>254.88680000000002</v>
      </c>
      <c r="E94" s="43">
        <v>16</v>
      </c>
      <c r="F94" s="43">
        <v>32</v>
      </c>
      <c r="G94" s="43">
        <v>24</v>
      </c>
      <c r="H94" s="43">
        <v>15</v>
      </c>
      <c r="I94" s="43">
        <v>7</v>
      </c>
      <c r="J94" s="43">
        <v>7</v>
      </c>
      <c r="K94" s="43">
        <v>7</v>
      </c>
      <c r="L94" s="43">
        <v>7</v>
      </c>
      <c r="M94" s="43">
        <f>IF(I94="","",INDEX(战法升级!$C$11:$C$17,基础状态预期!I160,1))</f>
        <v>35</v>
      </c>
      <c r="N94" s="43">
        <f>IF(J94="","",INDEX(战法升级!$C$11:$C$17,基础状态预期!J160,1))</f>
        <v>30</v>
      </c>
      <c r="O94" s="43">
        <f>IF(K94="","",INDEX(战法升级!$C$11:$C$17,基础状态预期!K160,1))</f>
        <v>25</v>
      </c>
      <c r="P94" s="43" t="e">
        <f>IF(L94="","",INDEX(战法升级!$C$11:$C$17,基础状态预期!L160,1))</f>
        <v>#VALUE!</v>
      </c>
      <c r="Q94" s="41">
        <f>IF(I94="",0,MIN(E94/2,6-SUM(R94:$T94)))</f>
        <v>0</v>
      </c>
      <c r="R94" s="41">
        <f>IF(J94="",0,MIN(F94/2,6-SUM(S94:$T94)))</f>
        <v>0</v>
      </c>
      <c r="S94" s="41">
        <f>IF(K94="",0,MIN(G94/2,6-SUM(T94:$T94)))</f>
        <v>0</v>
      </c>
      <c r="T94" s="41">
        <f t="shared" si="9"/>
        <v>6</v>
      </c>
      <c r="X94" s="42">
        <f>投放验证!$AC154</f>
        <v>0.20000000000000009</v>
      </c>
      <c r="Z94" s="42">
        <f t="shared" si="10"/>
        <v>61.159105219694254</v>
      </c>
      <c r="AA94" s="42">
        <f t="shared" si="8"/>
        <v>15.817009970610584</v>
      </c>
      <c r="AB94" s="42">
        <f t="shared" si="8"/>
        <v>8.4357386509923113</v>
      </c>
      <c r="AC94" s="42">
        <f t="shared" si="8"/>
        <v>0</v>
      </c>
      <c r="AE94" s="36">
        <f>INDEX('[1]资源-钻石'!$O$4:$O$113,投放验证!$K154,1)*$AE$4/投放验证!$C$7*投放验证!C$4</f>
        <v>978.54568351510807</v>
      </c>
      <c r="AF94" s="36">
        <f>INDEX('[1]资源-钻石'!$O$4:$O$113,投放验证!$K154,1)*$AE$4/投放验证!$C$7*投放验证!D$4</f>
        <v>506.1443190595387</v>
      </c>
      <c r="AG94" s="36">
        <f>INDEX('[1]资源-钻石'!$O$4:$O$113,投放验证!$K154,1)*$AE$4/投放验证!$C$7*投放验证!E$4</f>
        <v>202.45772762381549</v>
      </c>
      <c r="AH94" s="36">
        <f>INDEX('[1]资源-钻石'!$O$4:$O$113,投放验证!$K154,1)*$AE$4/投放验证!$C$7*投放验证!F$4</f>
        <v>0</v>
      </c>
    </row>
    <row r="95" spans="3:34" x14ac:dyDescent="0.15">
      <c r="C95" s="41">
        <v>100</v>
      </c>
      <c r="D95" s="41">
        <f>INDEX([1]节奏总纲!$S$4:$S$113,MATCH($C95,[1]节奏总纲!$O$4:$O$113,0),1)</f>
        <v>508.22640000000001</v>
      </c>
      <c r="E95" s="43">
        <v>16</v>
      </c>
      <c r="F95" s="43">
        <v>32</v>
      </c>
      <c r="G95" s="43">
        <v>24</v>
      </c>
      <c r="H95" s="43">
        <v>18</v>
      </c>
      <c r="I95" s="43">
        <v>7</v>
      </c>
      <c r="J95" s="43">
        <v>7</v>
      </c>
      <c r="K95" s="43">
        <v>7</v>
      </c>
      <c r="L95" s="43">
        <v>7</v>
      </c>
      <c r="M95" s="43">
        <f>IF(I95="","",INDEX(战法升级!$C$11:$C$17,基础状态预期!I161,1))</f>
        <v>35</v>
      </c>
      <c r="N95" s="43">
        <f>IF(J95="","",INDEX(战法升级!$C$11:$C$17,基础状态预期!J161,1))</f>
        <v>30</v>
      </c>
      <c r="O95" s="43">
        <f>IF(K95="","",INDEX(战法升级!$C$11:$C$17,基础状态预期!K161,1))</f>
        <v>25</v>
      </c>
      <c r="P95" s="43">
        <f>IF(L95="","",INDEX(战法升级!$C$11:$C$17,基础状态预期!L161,1))</f>
        <v>15</v>
      </c>
      <c r="Q95" s="41">
        <f>IF(I95="",0,MIN(E95/2,6-SUM(R95:$T95)))</f>
        <v>0</v>
      </c>
      <c r="R95" s="41">
        <f>IF(J95="",0,MIN(F95/2,6-SUM(S95:$T95)))</f>
        <v>0</v>
      </c>
      <c r="S95" s="41">
        <f>IF(K95="",0,MIN(G95/2,6-SUM(T95:$T95)))</f>
        <v>0</v>
      </c>
      <c r="T95" s="41">
        <f t="shared" si="9"/>
        <v>6</v>
      </c>
      <c r="X95" s="42">
        <f>投放验证!$AC155</f>
        <v>0.20000000000000007</v>
      </c>
      <c r="Z95" s="42">
        <f t="shared" si="10"/>
        <v>91.334545080579218</v>
      </c>
      <c r="AA95" s="42">
        <f t="shared" si="8"/>
        <v>23.621003038080833</v>
      </c>
      <c r="AB95" s="42">
        <f t="shared" si="8"/>
        <v>12.597868286976444</v>
      </c>
      <c r="AC95" s="42">
        <f t="shared" si="8"/>
        <v>0</v>
      </c>
      <c r="AE95" s="36">
        <f>INDEX('[1]资源-钻石'!$O$4:$O$113,投放验证!$K155,1)*$AE$4/投放验证!$C$7*投放验证!C$4</f>
        <v>1461.3527212892675</v>
      </c>
      <c r="AF95" s="36">
        <f>INDEX('[1]资源-钻石'!$O$4:$O$113,投放验证!$K155,1)*$AE$4/投放验证!$C$7*投放验证!D$4</f>
        <v>755.87209721858665</v>
      </c>
      <c r="AG95" s="36">
        <f>INDEX('[1]资源-钻石'!$O$4:$O$113,投放验证!$K155,1)*$AE$4/投放验证!$C$7*投放验证!E$4</f>
        <v>302.34883888743468</v>
      </c>
      <c r="AH95" s="36">
        <f>INDEX('[1]资源-钻石'!$O$4:$O$113,投放验证!$K155,1)*$AE$4/投放验证!$C$7*投放验证!F$4</f>
        <v>0</v>
      </c>
    </row>
    <row r="96" spans="3:34" x14ac:dyDescent="0.1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 t="str">
        <f>IF(I96="","",INDEX(战法升级!$C$11:$C$17,基础状态预期!I162,1))</f>
        <v/>
      </c>
      <c r="N96" s="43" t="str">
        <f>IF(J96="","",INDEX(战法升级!$C$11:$C$17,基础状态预期!J162,1))</f>
        <v/>
      </c>
      <c r="O96" s="43" t="str">
        <f>IF(K96="","",INDEX(战法升级!$C$11:$C$17,基础状态预期!K162,1))</f>
        <v/>
      </c>
      <c r="P96" s="43" t="str">
        <f>IF(L96="","",INDEX(战法升级!$C$11:$C$17,基础状态预期!L162,1))</f>
        <v/>
      </c>
      <c r="Q96" s="22"/>
      <c r="R96" s="22"/>
      <c r="S96" s="22"/>
      <c r="AE96" s="27"/>
      <c r="AF96" s="27"/>
      <c r="AG96" s="27"/>
      <c r="AH96" s="27"/>
    </row>
    <row r="97" spans="3:34" x14ac:dyDescent="0.15"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 t="str">
        <f>IF(I97="","",INDEX(战法升级!$C$11:$C$17,基础状态预期!I163,1))</f>
        <v/>
      </c>
      <c r="N97" s="43" t="str">
        <f>IF(J97="","",INDEX(战法升级!$C$11:$C$17,基础状态预期!J163,1))</f>
        <v/>
      </c>
      <c r="O97" s="43" t="str">
        <f>IF(K97="","",INDEX(战法升级!$C$11:$C$17,基础状态预期!K163,1))</f>
        <v/>
      </c>
      <c r="P97" s="43" t="str">
        <f>IF(L97="","",INDEX(战法升级!$C$11:$C$17,基础状态预期!L163,1))</f>
        <v/>
      </c>
      <c r="Q97" s="22"/>
      <c r="R97" s="22"/>
      <c r="S97" s="22"/>
      <c r="AE97" s="27"/>
      <c r="AF97" s="27"/>
      <c r="AG97" s="27"/>
      <c r="AH97" s="27"/>
    </row>
    <row r="98" spans="3:34" x14ac:dyDescent="0.15">
      <c r="AE98" s="27"/>
      <c r="AF98" s="27"/>
      <c r="AG98" s="27"/>
      <c r="AH98" s="27"/>
    </row>
    <row r="99" spans="3:34" x14ac:dyDescent="0.15">
      <c r="C99" s="28"/>
      <c r="D99" s="28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8"/>
      <c r="R99" s="28"/>
      <c r="S99" s="28"/>
      <c r="T99" s="28"/>
      <c r="AE99" s="36"/>
      <c r="AF99" s="36"/>
      <c r="AG99" s="36"/>
      <c r="AH99" s="36"/>
    </row>
    <row r="100" spans="3:34" x14ac:dyDescent="0.15">
      <c r="C100" s="28"/>
      <c r="D100" s="28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8"/>
      <c r="R100" s="28"/>
      <c r="S100" s="28"/>
      <c r="T100" s="28"/>
      <c r="AE100" s="36"/>
      <c r="AF100" s="36"/>
      <c r="AG100" s="36"/>
      <c r="AH100" s="36"/>
    </row>
    <row r="101" spans="3:34" x14ac:dyDescent="0.15">
      <c r="C101" s="28"/>
      <c r="D101" s="28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8"/>
      <c r="R101" s="28"/>
      <c r="S101" s="28"/>
      <c r="T101" s="28"/>
      <c r="AE101" s="36"/>
      <c r="AF101" s="36"/>
      <c r="AG101" s="36"/>
      <c r="AH101" s="36"/>
    </row>
    <row r="102" spans="3:34" x14ac:dyDescent="0.15">
      <c r="C102" s="28"/>
      <c r="D102" s="28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8"/>
      <c r="R102" s="28"/>
      <c r="S102" s="28"/>
      <c r="T102" s="28"/>
      <c r="AE102" s="36"/>
      <c r="AF102" s="36"/>
      <c r="AG102" s="36"/>
      <c r="AH102" s="36"/>
    </row>
    <row r="103" spans="3:34" x14ac:dyDescent="0.15">
      <c r="AE103" s="27"/>
      <c r="AF103" s="27"/>
      <c r="AG103" s="27"/>
      <c r="AH103" s="27"/>
    </row>
    <row r="104" spans="3:34" x14ac:dyDescent="0.15">
      <c r="AE104" s="27"/>
      <c r="AF104" s="27"/>
      <c r="AG104" s="27"/>
      <c r="AH104" s="27"/>
    </row>
    <row r="105" spans="3:34" x14ac:dyDescent="0.15">
      <c r="AE105" s="27"/>
      <c r="AF105" s="27"/>
      <c r="AG105" s="27"/>
      <c r="AH105" s="27"/>
    </row>
    <row r="106" spans="3:34" x14ac:dyDescent="0.15">
      <c r="C106" s="174" t="s">
        <v>33</v>
      </c>
      <c r="D106" s="174"/>
      <c r="E106" s="174"/>
      <c r="F106" s="174"/>
      <c r="G106" s="174"/>
      <c r="H106" s="174"/>
      <c r="I106" s="174"/>
      <c r="J106" s="174"/>
      <c r="K106" s="174"/>
      <c r="L106" s="174"/>
      <c r="M106" s="174"/>
      <c r="N106" s="174"/>
      <c r="O106" s="174"/>
      <c r="P106" s="174"/>
      <c r="Q106" s="22"/>
      <c r="R106" s="22"/>
      <c r="S106" s="22"/>
      <c r="AE106" s="27"/>
      <c r="AF106" s="27"/>
      <c r="AG106" s="27"/>
      <c r="AH106" s="27"/>
    </row>
    <row r="107" spans="3:34" x14ac:dyDescent="0.15">
      <c r="C107" s="43"/>
      <c r="D107" s="43"/>
      <c r="E107" s="174" t="s">
        <v>53</v>
      </c>
      <c r="F107" s="174"/>
      <c r="G107" s="174"/>
      <c r="H107" s="174"/>
      <c r="I107" s="168" t="s">
        <v>22</v>
      </c>
      <c r="J107" s="169"/>
      <c r="K107" s="169"/>
      <c r="L107" s="170"/>
      <c r="M107" s="174" t="s">
        <v>51</v>
      </c>
      <c r="N107" s="174"/>
      <c r="O107" s="174"/>
      <c r="P107" s="174"/>
      <c r="Q107" s="174" t="s">
        <v>88</v>
      </c>
      <c r="R107" s="174"/>
      <c r="S107" s="174"/>
      <c r="T107" s="174"/>
      <c r="Z107" s="159" t="s">
        <v>84</v>
      </c>
      <c r="AA107" s="159"/>
      <c r="AB107" s="159"/>
      <c r="AC107" s="159"/>
      <c r="AE107" s="159" t="s">
        <v>83</v>
      </c>
      <c r="AF107" s="159"/>
      <c r="AG107" s="159"/>
      <c r="AH107" s="159"/>
    </row>
    <row r="108" spans="3:34" x14ac:dyDescent="0.15">
      <c r="C108" s="41" t="s">
        <v>161</v>
      </c>
      <c r="D108" s="41" t="s">
        <v>28</v>
      </c>
      <c r="E108" s="41" t="s">
        <v>24</v>
      </c>
      <c r="F108" s="41" t="s">
        <v>25</v>
      </c>
      <c r="G108" s="41" t="s">
        <v>26</v>
      </c>
      <c r="H108" s="41" t="s">
        <v>23</v>
      </c>
      <c r="I108" s="41" t="s">
        <v>24</v>
      </c>
      <c r="J108" s="41" t="s">
        <v>25</v>
      </c>
      <c r="K108" s="41" t="s">
        <v>26</v>
      </c>
      <c r="L108" s="41" t="s">
        <v>23</v>
      </c>
      <c r="M108" s="41" t="s">
        <v>24</v>
      </c>
      <c r="N108" s="41" t="s">
        <v>25</v>
      </c>
      <c r="O108" s="41" t="s">
        <v>26</v>
      </c>
      <c r="P108" s="41" t="s">
        <v>23</v>
      </c>
      <c r="Q108" s="41" t="s">
        <v>6</v>
      </c>
      <c r="R108" s="41" t="s">
        <v>7</v>
      </c>
      <c r="S108" s="41" t="s">
        <v>8</v>
      </c>
      <c r="T108" s="41" t="s">
        <v>9</v>
      </c>
      <c r="X108" s="42" t="s">
        <v>85</v>
      </c>
      <c r="Z108" s="42" t="s">
        <v>29</v>
      </c>
      <c r="AA108" s="42" t="s">
        <v>30</v>
      </c>
      <c r="AB108" s="42" t="s">
        <v>31</v>
      </c>
      <c r="AC108" s="42" t="s">
        <v>32</v>
      </c>
      <c r="AE108" s="42" t="s">
        <v>29</v>
      </c>
      <c r="AF108" s="42" t="s">
        <v>30</v>
      </c>
      <c r="AG108" s="42" t="s">
        <v>31</v>
      </c>
      <c r="AH108" s="42" t="s">
        <v>32</v>
      </c>
    </row>
    <row r="109" spans="3:34" x14ac:dyDescent="0.15">
      <c r="C109" s="41">
        <v>10</v>
      </c>
      <c r="D109" s="41">
        <f>INDEX([1]节奏总纲!$T$4:$T$113,MATCH($C109,[1]节奏总纲!$O$4:$O$113,0),1)</f>
        <v>0.2732</v>
      </c>
      <c r="E109" s="43">
        <v>4</v>
      </c>
      <c r="F109" s="43">
        <v>2</v>
      </c>
      <c r="G109" s="43">
        <v>1</v>
      </c>
      <c r="H109" s="43" t="s">
        <v>61</v>
      </c>
      <c r="I109" s="43">
        <v>1</v>
      </c>
      <c r="J109" s="43">
        <v>2</v>
      </c>
      <c r="K109" s="43">
        <v>3</v>
      </c>
      <c r="L109" s="43"/>
      <c r="M109" s="43">
        <f>IF(I109="","",INDEX(战法升级!$C$11:$C$17,基础状态预期!I197,1))</f>
        <v>15</v>
      </c>
      <c r="N109" s="43">
        <f>IF(J109="","",INDEX(战法升级!$C$11:$C$17,基础状态预期!J197,1))</f>
        <v>10</v>
      </c>
      <c r="O109" s="43">
        <f>IF(K109="","",INDEX(战法升级!$C$11:$C$17,基础状态预期!K197,1))</f>
        <v>15</v>
      </c>
      <c r="P109" s="43" t="str">
        <f>IF(L109="","",INDEX(战法升级!$C$11:$C$17,基础状态预期!L197,1))</f>
        <v/>
      </c>
      <c r="Q109" s="41">
        <f>IF(I109="",0,MIN(E109/2,6-SUM(R109:$T109)))</f>
        <v>2</v>
      </c>
      <c r="R109" s="41">
        <f>IF(J109="",0,MIN(F109/2,6-SUM(S109:$T109)))</f>
        <v>1</v>
      </c>
      <c r="S109" s="41">
        <f>IF(K109="",0,MIN(G109/2,6-SUM(T109:$T109)))</f>
        <v>0.5</v>
      </c>
      <c r="T109" s="41">
        <f>IF(H109="",0,MIN(H109/2,6))</f>
        <v>0</v>
      </c>
      <c r="X109" s="42">
        <f>投放验证!$AC191</f>
        <v>0.21374507299840848</v>
      </c>
      <c r="Z109" s="42">
        <f>AE109/E$10</f>
        <v>2.8080746507620802</v>
      </c>
      <c r="AA109" s="42">
        <f t="shared" ref="AA109:AC118" si="11">AF109/F$10</f>
        <v>0.72622620278329664</v>
      </c>
      <c r="AB109" s="42">
        <f t="shared" si="11"/>
        <v>0.38732064148442485</v>
      </c>
      <c r="AC109" s="42">
        <f t="shared" si="11"/>
        <v>0</v>
      </c>
      <c r="AE109" s="36">
        <f>INDEX('[1]资源-钻石'!$P$4:$P$113,投放验证!$K191,1)*$AE$4/投放验证!$C$7*投放验证!C$4</f>
        <v>44.929194412193283</v>
      </c>
      <c r="AF109" s="36">
        <f>INDEX('[1]资源-钻石'!$P$4:$P$113,投放验证!$K191,1)*$AE$4/投放验证!$C$7*投放验证!D$4</f>
        <v>23.239238489065492</v>
      </c>
      <c r="AG109" s="36">
        <f>INDEX('[1]资源-钻石'!$P$4:$P$113,投放验证!$K191,1)*$AE$4/投放验证!$C$7*投放验证!E$4</f>
        <v>9.295695395626197</v>
      </c>
      <c r="AH109" s="36">
        <f>INDEX('[1]资源-钻石'!$P$4:$P$113,投放验证!$K191,1)*$AE$4/投放验证!$C$7*投放验证!F$4</f>
        <v>0</v>
      </c>
    </row>
    <row r="110" spans="3:34" x14ac:dyDescent="0.15">
      <c r="C110" s="41">
        <v>20</v>
      </c>
      <c r="D110" s="41">
        <f>INDEX([1]节奏总纲!$T$4:$T$113,MATCH($C110,[1]节奏总纲!$O$4:$O$113,0),1)</f>
        <v>0.87990000000000002</v>
      </c>
      <c r="E110" s="43">
        <v>13</v>
      </c>
      <c r="F110" s="43">
        <v>7</v>
      </c>
      <c r="G110" s="43">
        <v>3</v>
      </c>
      <c r="H110" s="43"/>
      <c r="I110" s="43">
        <v>1</v>
      </c>
      <c r="J110" s="43">
        <v>2</v>
      </c>
      <c r="K110" s="43">
        <v>3</v>
      </c>
      <c r="L110" s="43"/>
      <c r="M110" s="43">
        <f>IF(I110="","",INDEX(战法升级!$C$11:$C$17,基础状态预期!I198,1))</f>
        <v>20</v>
      </c>
      <c r="N110" s="43">
        <f>IF(J110="","",INDEX(战法升级!$C$11:$C$17,基础状态预期!J198,1))</f>
        <v>15</v>
      </c>
      <c r="O110" s="43">
        <f>IF(K110="","",INDEX(战法升级!$C$11:$C$17,基础状态预期!K198,1))</f>
        <v>15</v>
      </c>
      <c r="P110" s="43" t="str">
        <f>IF(L110="","",INDEX(战法升级!$C$11:$C$17,基础状态预期!L198,1))</f>
        <v/>
      </c>
      <c r="Q110" s="41">
        <f>IF(I110="",0,MIN(E110/2,6-SUM(R110:$T110)))</f>
        <v>1</v>
      </c>
      <c r="R110" s="41">
        <f>IF(J110="",0,MIN(F110/2,6-SUM(S110:$T110)))</f>
        <v>3.5</v>
      </c>
      <c r="S110" s="41">
        <f>IF(K110="",0,MIN(G110/2,6-SUM(T110:$T110)))</f>
        <v>1.5</v>
      </c>
      <c r="T110" s="41">
        <f t="shared" ref="T110:T118" si="12">IF(H110="",0,MIN(H110/2,6))</f>
        <v>0</v>
      </c>
      <c r="X110" s="42">
        <f>投放验证!$AC192</f>
        <v>0.20000000000000007</v>
      </c>
      <c r="Z110" s="42">
        <f t="shared" ref="Z110:Z118" si="13">AE110/E$10</f>
        <v>8.2505218367461772</v>
      </c>
      <c r="AA110" s="42">
        <f t="shared" si="11"/>
        <v>2.1337556474343562</v>
      </c>
      <c r="AB110" s="42">
        <f t="shared" si="11"/>
        <v>1.13800301196499</v>
      </c>
      <c r="AC110" s="42">
        <f t="shared" si="11"/>
        <v>0</v>
      </c>
      <c r="AE110" s="36">
        <f>INDEX('[1]资源-钻石'!$P$4:$P$113,投放验证!$K192,1)*$AE$4/投放验证!$C$7*投放验证!C$4</f>
        <v>132.00834938793884</v>
      </c>
      <c r="AF110" s="36">
        <f>INDEX('[1]资源-钻石'!$P$4:$P$113,投放验证!$K192,1)*$AE$4/投放验证!$C$7*投放验证!D$4</f>
        <v>68.280180717899398</v>
      </c>
      <c r="AG110" s="36">
        <f>INDEX('[1]资源-钻石'!$P$4:$P$113,投放验证!$K192,1)*$AE$4/投放验证!$C$7*投放验证!E$4</f>
        <v>27.312072287159761</v>
      </c>
      <c r="AH110" s="36">
        <f>INDEX('[1]资源-钻石'!$P$4:$P$113,投放验证!$K192,1)*$AE$4/投放验证!$C$7*投放验证!F$4</f>
        <v>0</v>
      </c>
    </row>
    <row r="111" spans="3:34" x14ac:dyDescent="0.15">
      <c r="C111" s="41">
        <v>30</v>
      </c>
      <c r="D111" s="41">
        <f>INDEX([1]节奏总纲!$T$4:$T$113,MATCH($C111,[1]节奏总纲!$O$4:$O$113,0),1)</f>
        <v>2.1006999999999998</v>
      </c>
      <c r="E111" s="43">
        <v>16</v>
      </c>
      <c r="F111" s="43">
        <v>16</v>
      </c>
      <c r="G111" s="43">
        <v>6</v>
      </c>
      <c r="H111" s="43">
        <v>1</v>
      </c>
      <c r="I111" s="43">
        <v>2</v>
      </c>
      <c r="J111" s="43">
        <v>2</v>
      </c>
      <c r="K111" s="43">
        <v>3</v>
      </c>
      <c r="L111" s="43">
        <v>4</v>
      </c>
      <c r="M111" s="43">
        <f>IF(I111="","",INDEX(战法升级!$C$11:$C$17,基础状态预期!I199,1))</f>
        <v>25</v>
      </c>
      <c r="N111" s="43">
        <f>IF(J111="","",INDEX(战法升级!$C$11:$C$17,基础状态预期!J199,1))</f>
        <v>15</v>
      </c>
      <c r="O111" s="43">
        <f>IF(K111="","",INDEX(战法升级!$C$11:$C$17,基础状态预期!K199,1))</f>
        <v>15</v>
      </c>
      <c r="P111" s="43" t="e">
        <f>IF(L111="","",INDEX(战法升级!$C$11:$C$17,基础状态预期!L199,1))</f>
        <v>#VALUE!</v>
      </c>
      <c r="Q111" s="41">
        <f>IF(I111="",0,MIN(E111/2,6-SUM(R111:$T111)))</f>
        <v>0</v>
      </c>
      <c r="R111" s="41">
        <f>IF(J111="",0,MIN(F111/2,6-SUM(S111:$T111)))</f>
        <v>2.5</v>
      </c>
      <c r="S111" s="41">
        <f>IF(K111="",0,MIN(G111/2,6-SUM(T111:$T111)))</f>
        <v>3</v>
      </c>
      <c r="T111" s="41">
        <f t="shared" si="12"/>
        <v>0.5</v>
      </c>
      <c r="X111" s="42">
        <f>投放验证!$AC193</f>
        <v>0.20015485246833059</v>
      </c>
      <c r="Z111" s="42">
        <f t="shared" si="13"/>
        <v>13.768910919721019</v>
      </c>
      <c r="AA111" s="42">
        <f t="shared" si="11"/>
        <v>3.5609252378588843</v>
      </c>
      <c r="AB111" s="42">
        <f t="shared" si="11"/>
        <v>1.8991601268580718</v>
      </c>
      <c r="AC111" s="42">
        <f t="shared" si="11"/>
        <v>0</v>
      </c>
      <c r="AE111" s="36">
        <f>INDEX('[1]资源-钻石'!$P$4:$P$113,投放验证!$K193,1)*$AE$4/投放验证!$C$7*投放验证!C$4</f>
        <v>220.30257471553631</v>
      </c>
      <c r="AF111" s="36">
        <f>INDEX('[1]资源-钻石'!$P$4:$P$113,投放验证!$K193,1)*$AE$4/投放验证!$C$7*投放验证!D$4</f>
        <v>113.9496076114843</v>
      </c>
      <c r="AG111" s="36">
        <f>INDEX('[1]资源-钻石'!$P$4:$P$113,投放验证!$K193,1)*$AE$4/投放验证!$C$7*投放验证!E$4</f>
        <v>45.579843044593723</v>
      </c>
      <c r="AH111" s="36">
        <f>INDEX('[1]资源-钻石'!$P$4:$P$113,投放验证!$K193,1)*$AE$4/投放验证!$C$7*投放验证!F$4</f>
        <v>0</v>
      </c>
    </row>
    <row r="112" spans="3:34" x14ac:dyDescent="0.15">
      <c r="C112" s="41">
        <v>40</v>
      </c>
      <c r="D112" s="41">
        <f>INDEX([1]节奏总纲!$T$4:$T$113,MATCH($C112,[1]节奏总纲!$O$4:$O$113,0),1)</f>
        <v>4.5</v>
      </c>
      <c r="E112" s="43">
        <v>16</v>
      </c>
      <c r="F112" s="43">
        <v>32</v>
      </c>
      <c r="G112" s="43">
        <v>11</v>
      </c>
      <c r="H112" s="43">
        <v>2</v>
      </c>
      <c r="I112" s="43">
        <v>3</v>
      </c>
      <c r="J112" s="43">
        <v>3</v>
      </c>
      <c r="K112" s="43">
        <v>3</v>
      </c>
      <c r="L112" s="43">
        <v>4</v>
      </c>
      <c r="M112" s="43">
        <f>IF(I112="","",INDEX(战法升级!$C$11:$C$17,基础状态预期!I200,1))</f>
        <v>25</v>
      </c>
      <c r="N112" s="43">
        <f>IF(J112="","",INDEX(战法升级!$C$11:$C$17,基础状态预期!J200,1))</f>
        <v>20</v>
      </c>
      <c r="O112" s="43">
        <f>IF(K112="","",INDEX(战法升级!$C$11:$C$17,基础状态预期!K200,1))</f>
        <v>15</v>
      </c>
      <c r="P112" s="43" t="e">
        <f>IF(L112="","",INDEX(战法升级!$C$11:$C$17,基础状态预期!L200,1))</f>
        <v>#VALUE!</v>
      </c>
      <c r="Q112" s="41">
        <f>IF(I112="",0,MIN(E112/2,6-SUM(R112:$T112)))</f>
        <v>0</v>
      </c>
      <c r="R112" s="41">
        <f>IF(J112="",0,MIN(F112/2,6-SUM(S112:$T112)))</f>
        <v>0</v>
      </c>
      <c r="S112" s="41">
        <f>IF(K112="",0,MIN(G112/2,6-SUM(T112:$T112)))</f>
        <v>5</v>
      </c>
      <c r="T112" s="41">
        <f t="shared" si="12"/>
        <v>1</v>
      </c>
      <c r="X112" s="42">
        <f>投放验证!$AC194</f>
        <v>0.20000000000000007</v>
      </c>
      <c r="Z112" s="42">
        <f t="shared" si="13"/>
        <v>19.504264349486281</v>
      </c>
      <c r="AA112" s="42">
        <f t="shared" si="11"/>
        <v>5.0442062972809341</v>
      </c>
      <c r="AB112" s="42">
        <f t="shared" si="11"/>
        <v>2.6902433585498318</v>
      </c>
      <c r="AC112" s="42">
        <f t="shared" si="11"/>
        <v>0</v>
      </c>
      <c r="AE112" s="36">
        <f>INDEX('[1]资源-钻石'!$P$4:$P$113,投放验证!$K194,1)*$AE$4/投放验证!$C$7*投放验证!C$4</f>
        <v>312.06822959178049</v>
      </c>
      <c r="AF112" s="36">
        <f>INDEX('[1]资源-钻石'!$P$4:$P$113,投放验证!$K194,1)*$AE$4/投放验证!$C$7*投放验证!D$4</f>
        <v>161.41460151298989</v>
      </c>
      <c r="AG112" s="36">
        <f>INDEX('[1]资源-钻石'!$P$4:$P$113,投放验证!$K194,1)*$AE$4/投放验证!$C$7*投放验证!E$4</f>
        <v>64.565840605195959</v>
      </c>
      <c r="AH112" s="36">
        <f>INDEX('[1]资源-钻石'!$P$4:$P$113,投放验证!$K194,1)*$AE$4/投放验证!$C$7*投放验证!F$4</f>
        <v>0</v>
      </c>
    </row>
    <row r="113" spans="3:34" x14ac:dyDescent="0.15">
      <c r="C113" s="41">
        <v>50</v>
      </c>
      <c r="D113" s="41">
        <f>INDEX([1]节奏总纲!$T$4:$T$113,MATCH($C113,[1]节奏总纲!$O$4:$O$113,0),1)</f>
        <v>9.1883999999999997</v>
      </c>
      <c r="E113" s="43">
        <v>16</v>
      </c>
      <c r="F113" s="43">
        <v>32</v>
      </c>
      <c r="G113" s="43">
        <v>22</v>
      </c>
      <c r="H113" s="43">
        <v>5</v>
      </c>
      <c r="I113" s="43">
        <v>4</v>
      </c>
      <c r="J113" s="43">
        <v>4</v>
      </c>
      <c r="K113" s="43">
        <v>3</v>
      </c>
      <c r="L113" s="43">
        <v>4</v>
      </c>
      <c r="M113" s="43">
        <f>IF(I113="","",INDEX(战法升级!$C$11:$C$17,基础状态预期!I201,1))</f>
        <v>30</v>
      </c>
      <c r="N113" s="43">
        <f>IF(J113="","",INDEX(战法升级!$C$11:$C$17,基础状态预期!J201,1))</f>
        <v>20</v>
      </c>
      <c r="O113" s="43">
        <f>IF(K113="","",INDEX(战法升级!$C$11:$C$17,基础状态预期!K201,1))</f>
        <v>15</v>
      </c>
      <c r="P113" s="43" t="e">
        <f>IF(L113="","",INDEX(战法升级!$C$11:$C$17,基础状态预期!L201,1))</f>
        <v>#VALUE!</v>
      </c>
      <c r="Q113" s="41">
        <f>IF(I113="",0,MIN(E113/2,6-SUM(R113:$T113)))</f>
        <v>0</v>
      </c>
      <c r="R113" s="41">
        <f>IF(J113="",0,MIN(F113/2,6-SUM(S113:$T113)))</f>
        <v>0</v>
      </c>
      <c r="S113" s="41">
        <f>IF(K113="",0,MIN(G113/2,6-SUM(T113:$T113)))</f>
        <v>3.5</v>
      </c>
      <c r="T113" s="41">
        <f t="shared" si="12"/>
        <v>2.5</v>
      </c>
      <c r="X113" s="42">
        <f>投放验证!$AC195</f>
        <v>0.2</v>
      </c>
      <c r="Z113" s="42">
        <f t="shared" si="13"/>
        <v>26.208006750260129</v>
      </c>
      <c r="AA113" s="42">
        <f t="shared" si="11"/>
        <v>6.7779327802396887</v>
      </c>
      <c r="AB113" s="42">
        <f t="shared" si="11"/>
        <v>3.6148974827945004</v>
      </c>
      <c r="AC113" s="42">
        <f t="shared" si="11"/>
        <v>0</v>
      </c>
      <c r="AE113" s="36">
        <f>INDEX('[1]资源-钻石'!$P$4:$P$113,投放验证!$K195,1)*$AE$4/投放验证!$C$7*投放验证!C$4</f>
        <v>419.32810800416206</v>
      </c>
      <c r="AF113" s="36">
        <f>INDEX('[1]资源-钻石'!$P$4:$P$113,投放验证!$K195,1)*$AE$4/投放验证!$C$7*投放验证!D$4</f>
        <v>216.89384896767004</v>
      </c>
      <c r="AG113" s="36">
        <f>INDEX('[1]资源-钻石'!$P$4:$P$113,投放验证!$K195,1)*$AE$4/投放验证!$C$7*投放验证!E$4</f>
        <v>86.75753958706801</v>
      </c>
      <c r="AH113" s="36">
        <f>INDEX('[1]资源-钻石'!$P$4:$P$113,投放验证!$K195,1)*$AE$4/投放验证!$C$7*投放验证!F$4</f>
        <v>0</v>
      </c>
    </row>
    <row r="114" spans="3:34" x14ac:dyDescent="0.15">
      <c r="C114" s="41">
        <v>60</v>
      </c>
      <c r="D114" s="41">
        <f>INDEX([1]节奏总纲!$T$4:$T$113,MATCH($C114,[1]节奏总纲!$O$4:$O$113,0),1)</f>
        <v>18.276300000000003</v>
      </c>
      <c r="E114" s="43">
        <v>16</v>
      </c>
      <c r="F114" s="43">
        <v>32</v>
      </c>
      <c r="G114" s="43">
        <v>24</v>
      </c>
      <c r="H114" s="43">
        <v>8</v>
      </c>
      <c r="I114" s="43">
        <v>6</v>
      </c>
      <c r="J114" s="43">
        <v>5</v>
      </c>
      <c r="K114" s="43">
        <v>4</v>
      </c>
      <c r="L114" s="43">
        <v>5</v>
      </c>
      <c r="M114" s="43">
        <f>IF(I114="","",INDEX(战法升级!$C$11:$C$17,基础状态预期!I202,1))</f>
        <v>30</v>
      </c>
      <c r="N114" s="43">
        <f>IF(J114="","",INDEX(战法升级!$C$11:$C$17,基础状态预期!J202,1))</f>
        <v>25</v>
      </c>
      <c r="O114" s="43">
        <f>IF(K114="","",INDEX(战法升级!$C$11:$C$17,基础状态预期!K202,1))</f>
        <v>20</v>
      </c>
      <c r="P114" s="43" t="e">
        <f>IF(L114="","",INDEX(战法升级!$C$11:$C$17,基础状态预期!L202,1))</f>
        <v>#VALUE!</v>
      </c>
      <c r="Q114" s="41">
        <f>IF(I114="",0,MIN(E114/2,6-SUM(R114:$T114)))</f>
        <v>0</v>
      </c>
      <c r="R114" s="41">
        <f>IF(J114="",0,MIN(F114/2,6-SUM(S114:$T114)))</f>
        <v>0</v>
      </c>
      <c r="S114" s="41">
        <f>IF(K114="",0,MIN(G114/2,6-SUM(T114:$T114)))</f>
        <v>2</v>
      </c>
      <c r="T114" s="41">
        <f t="shared" si="12"/>
        <v>4</v>
      </c>
      <c r="X114" s="42">
        <f>投放验证!$AC196</f>
        <v>0.20000000000000007</v>
      </c>
      <c r="Z114" s="42">
        <f t="shared" si="13"/>
        <v>33.851970998463045</v>
      </c>
      <c r="AA114" s="42">
        <f t="shared" si="11"/>
        <v>8.7548200858094081</v>
      </c>
      <c r="AB114" s="42">
        <f t="shared" si="11"/>
        <v>4.6692373790983508</v>
      </c>
      <c r="AC114" s="42">
        <f t="shared" si="11"/>
        <v>0</v>
      </c>
      <c r="AE114" s="36">
        <f>INDEX('[1]资源-钻石'!$P$4:$P$113,投放验证!$K196,1)*$AE$4/投放验证!$C$7*投放验证!C$4</f>
        <v>541.63153597540872</v>
      </c>
      <c r="AF114" s="36">
        <f>INDEX('[1]资源-钻石'!$P$4:$P$113,投放验证!$K196,1)*$AE$4/投放验证!$C$7*投放验证!D$4</f>
        <v>280.15424274590106</v>
      </c>
      <c r="AG114" s="36">
        <f>INDEX('[1]资源-钻石'!$P$4:$P$113,投放验证!$K196,1)*$AE$4/投放验证!$C$7*投放验证!E$4</f>
        <v>112.06169709836043</v>
      </c>
      <c r="AH114" s="36">
        <f>INDEX('[1]资源-钻石'!$P$4:$P$113,投放验证!$K196,1)*$AE$4/投放验证!$C$7*投放验证!F$4</f>
        <v>0</v>
      </c>
    </row>
    <row r="115" spans="3:34" x14ac:dyDescent="0.15">
      <c r="C115" s="41">
        <v>70</v>
      </c>
      <c r="D115" s="41">
        <f>INDEX([1]节奏总纲!$T$4:$T$113,MATCH($C115,[1]节奏总纲!$O$4:$O$113,0),1)</f>
        <v>36.4998</v>
      </c>
      <c r="E115" s="43">
        <v>16</v>
      </c>
      <c r="F115" s="43">
        <v>32</v>
      </c>
      <c r="G115" s="43">
        <v>24</v>
      </c>
      <c r="H115" s="43">
        <v>9</v>
      </c>
      <c r="I115" s="43">
        <v>7</v>
      </c>
      <c r="J115" s="43">
        <v>6</v>
      </c>
      <c r="K115" s="43">
        <v>5</v>
      </c>
      <c r="L115" s="43">
        <v>6</v>
      </c>
      <c r="M115" s="43">
        <f>IF(I115="","",INDEX(战法升级!$C$11:$C$17,基础状态预期!I203,1))</f>
        <v>35</v>
      </c>
      <c r="N115" s="43">
        <f>IF(J115="","",INDEX(战法升级!$C$11:$C$17,基础状态预期!J203,1))</f>
        <v>25</v>
      </c>
      <c r="O115" s="43">
        <f>IF(K115="","",INDEX(战法升级!$C$11:$C$17,基础状态预期!K203,1))</f>
        <v>20</v>
      </c>
      <c r="P115" s="43" t="e">
        <f>IF(L115="","",INDEX(战法升级!$C$11:$C$17,基础状态预期!L203,1))</f>
        <v>#VALUE!</v>
      </c>
      <c r="Q115" s="41">
        <f>IF(I115="",0,MIN(E115/2,6-SUM(R115:$T115)))</f>
        <v>0</v>
      </c>
      <c r="R115" s="41">
        <f>IF(J115="",0,MIN(F115/2,6-SUM(S115:$T115)))</f>
        <v>0</v>
      </c>
      <c r="S115" s="41">
        <f>IF(K115="",0,MIN(G115/2,6-SUM(T115:$T115)))</f>
        <v>1.5</v>
      </c>
      <c r="T115" s="41">
        <f t="shared" si="12"/>
        <v>4.5</v>
      </c>
      <c r="X115" s="42">
        <f>投放验证!$AC197</f>
        <v>0.19999999999999996</v>
      </c>
      <c r="Z115" s="42">
        <f t="shared" si="13"/>
        <v>48.38056251909871</v>
      </c>
      <c r="AA115" s="42">
        <f t="shared" si="11"/>
        <v>12.512214444594495</v>
      </c>
      <c r="AB115" s="42">
        <f t="shared" si="11"/>
        <v>6.6731810371170637</v>
      </c>
      <c r="AC115" s="42">
        <f t="shared" si="11"/>
        <v>0</v>
      </c>
      <c r="AE115" s="36">
        <f>INDEX('[1]资源-钻石'!$P$4:$P$113,投放验证!$K197,1)*$AE$4/投放验证!$C$7*投放验证!C$4</f>
        <v>774.08900030557936</v>
      </c>
      <c r="AF115" s="36">
        <f>INDEX('[1]资源-钻石'!$P$4:$P$113,投放验证!$K197,1)*$AE$4/投放验证!$C$7*投放验证!D$4</f>
        <v>400.39086222702383</v>
      </c>
      <c r="AG115" s="36">
        <f>INDEX('[1]资源-钻石'!$P$4:$P$113,投放验证!$K197,1)*$AE$4/投放验证!$C$7*投放验证!E$4</f>
        <v>160.15634489080952</v>
      </c>
      <c r="AH115" s="36">
        <f>INDEX('[1]资源-钻石'!$P$4:$P$113,投放验证!$K197,1)*$AE$4/投放验证!$C$7*投放验证!F$4</f>
        <v>0</v>
      </c>
    </row>
    <row r="116" spans="3:34" x14ac:dyDescent="0.15">
      <c r="C116" s="41">
        <v>80</v>
      </c>
      <c r="D116" s="41">
        <f>INDEX([1]节奏总纲!$T$4:$T$113,MATCH($C116,[1]节奏总纲!$O$4:$O$113,0),1)</f>
        <v>72.777000000000001</v>
      </c>
      <c r="E116" s="43">
        <v>16</v>
      </c>
      <c r="F116" s="43">
        <v>32</v>
      </c>
      <c r="G116" s="43">
        <v>24</v>
      </c>
      <c r="H116" s="43">
        <v>10</v>
      </c>
      <c r="I116" s="43">
        <v>7</v>
      </c>
      <c r="J116" s="43">
        <v>7</v>
      </c>
      <c r="K116" s="43">
        <v>7</v>
      </c>
      <c r="L116" s="43">
        <v>7</v>
      </c>
      <c r="M116" s="43">
        <f>IF(I116="","",INDEX(战法升级!$C$11:$C$17,基础状态预期!I204,1))</f>
        <v>35</v>
      </c>
      <c r="N116" s="43">
        <f>IF(J116="","",INDEX(战法升级!$C$11:$C$17,基础状态预期!J204,1))</f>
        <v>30</v>
      </c>
      <c r="O116" s="43">
        <f>IF(K116="","",INDEX(战法升级!$C$11:$C$17,基础状态预期!K204,1))</f>
        <v>25</v>
      </c>
      <c r="P116" s="43" t="e">
        <f>IF(L116="","",INDEX(战法升级!$C$11:$C$17,基础状态预期!L204,1))</f>
        <v>#VALUE!</v>
      </c>
      <c r="Q116" s="41">
        <f>IF(I116="",0,MIN(E116/2,6-SUM(R116:$T116)))</f>
        <v>0</v>
      </c>
      <c r="R116" s="41">
        <f>IF(J116="",0,MIN(F116/2,6-SUM(S116:$T116)))</f>
        <v>0</v>
      </c>
      <c r="S116" s="41">
        <f>IF(K116="",0,MIN(G116/2,6-SUM(T116:$T116)))</f>
        <v>1</v>
      </c>
      <c r="T116" s="41">
        <f t="shared" si="12"/>
        <v>5</v>
      </c>
      <c r="X116" s="42">
        <f>投放验证!$AC198</f>
        <v>0.20000000000000009</v>
      </c>
      <c r="Z116" s="42">
        <f t="shared" si="13"/>
        <v>61.447949561185808</v>
      </c>
      <c r="AA116" s="42">
        <f t="shared" si="11"/>
        <v>15.891711093410123</v>
      </c>
      <c r="AB116" s="42">
        <f t="shared" si="11"/>
        <v>8.4755792498187326</v>
      </c>
      <c r="AC116" s="42">
        <f t="shared" si="11"/>
        <v>0</v>
      </c>
      <c r="AE116" s="36">
        <f>INDEX('[1]资源-钻石'!$P$4:$P$113,投放验证!$K198,1)*$AE$4/投放验证!$C$7*投放验证!C$4</f>
        <v>983.16719297897293</v>
      </c>
      <c r="AF116" s="36">
        <f>INDEX('[1]资源-钻石'!$P$4:$P$113,投放验证!$K198,1)*$AE$4/投放验证!$C$7*投放验证!D$4</f>
        <v>508.53475498912394</v>
      </c>
      <c r="AG116" s="36">
        <f>INDEX('[1]资源-钻石'!$P$4:$P$113,投放验证!$K198,1)*$AE$4/投放验证!$C$7*投放验证!E$4</f>
        <v>203.41390199564958</v>
      </c>
      <c r="AH116" s="36">
        <f>INDEX('[1]资源-钻石'!$P$4:$P$113,投放验证!$K198,1)*$AE$4/投放验证!$C$7*投放验证!F$4</f>
        <v>0</v>
      </c>
    </row>
    <row r="117" spans="3:34" x14ac:dyDescent="0.15">
      <c r="C117" s="41">
        <v>90</v>
      </c>
      <c r="D117" s="41">
        <f>INDEX([1]节奏总纲!$T$4:$T$113,MATCH($C117,[1]节奏总纲!$O$4:$O$113,0),1)</f>
        <v>138.48100000000002</v>
      </c>
      <c r="E117" s="43">
        <v>16</v>
      </c>
      <c r="F117" s="43">
        <v>32</v>
      </c>
      <c r="G117" s="43">
        <v>24</v>
      </c>
      <c r="H117" s="43">
        <v>11</v>
      </c>
      <c r="I117" s="43">
        <v>7</v>
      </c>
      <c r="J117" s="43">
        <v>7</v>
      </c>
      <c r="K117" s="43">
        <v>7</v>
      </c>
      <c r="L117" s="43">
        <v>7</v>
      </c>
      <c r="M117" s="43">
        <f>IF(I117="","",INDEX(战法升级!$C$11:$C$17,基础状态预期!I205,1))</f>
        <v>35</v>
      </c>
      <c r="N117" s="43">
        <f>IF(J117="","",INDEX(战法升级!$C$11:$C$17,基础状态预期!J205,1))</f>
        <v>30</v>
      </c>
      <c r="O117" s="43">
        <f>IF(K117="","",INDEX(战法升级!$C$11:$C$17,基础状态预期!K205,1))</f>
        <v>25</v>
      </c>
      <c r="P117" s="43" t="e">
        <f>IF(L117="","",INDEX(战法升级!$C$11:$C$17,基础状态预期!L205,1))</f>
        <v>#VALUE!</v>
      </c>
      <c r="Q117" s="41">
        <f>IF(I117="",0,MIN(E117/2,6-SUM(R117:$T117)))</f>
        <v>0</v>
      </c>
      <c r="R117" s="41">
        <f>IF(J117="",0,MIN(F117/2,6-SUM(S117:$T117)))</f>
        <v>0</v>
      </c>
      <c r="S117" s="41">
        <f>IF(K117="",0,MIN(G117/2,6-SUM(T117:$T117)))</f>
        <v>0.5</v>
      </c>
      <c r="T117" s="41">
        <f t="shared" si="12"/>
        <v>5.5</v>
      </c>
      <c r="X117" s="42">
        <f>投放验证!$AC199</f>
        <v>0.19999999999999996</v>
      </c>
      <c r="Z117" s="42">
        <f t="shared" si="13"/>
        <v>86.86792034006902</v>
      </c>
      <c r="AA117" s="42">
        <f t="shared" si="11"/>
        <v>22.465841467259231</v>
      </c>
      <c r="AB117" s="42">
        <f t="shared" si="11"/>
        <v>11.981782115871589</v>
      </c>
      <c r="AC117" s="42">
        <f t="shared" si="11"/>
        <v>0</v>
      </c>
      <c r="AE117" s="36">
        <f>INDEX('[1]资源-钻石'!$P$4:$P$113,投放验证!$K199,1)*$AE$4/投放验证!$C$7*投放验证!C$4</f>
        <v>1389.8867254411043</v>
      </c>
      <c r="AF117" s="36">
        <f>INDEX('[1]资源-钻石'!$P$4:$P$113,投放验证!$K199,1)*$AE$4/投放验证!$C$7*投放验证!D$4</f>
        <v>718.90692695229541</v>
      </c>
      <c r="AG117" s="36">
        <f>INDEX('[1]资源-钻石'!$P$4:$P$113,投放验证!$K199,1)*$AE$4/投放验证!$C$7*投放验证!E$4</f>
        <v>287.56277078091813</v>
      </c>
      <c r="AH117" s="36">
        <f>INDEX('[1]资源-钻石'!$P$4:$P$113,投放验证!$K199,1)*$AE$4/投放验证!$C$7*投放验证!F$4</f>
        <v>0</v>
      </c>
    </row>
    <row r="118" spans="3:34" x14ac:dyDescent="0.15">
      <c r="C118" s="41">
        <v>100</v>
      </c>
      <c r="D118" s="41">
        <f>INDEX([1]节奏总纲!$T$4:$T$113,MATCH($C118,[1]节奏总纲!$O$4:$O$113,0),1)</f>
        <v>274.77780000000001</v>
      </c>
      <c r="E118" s="43">
        <v>16</v>
      </c>
      <c r="F118" s="43">
        <v>32</v>
      </c>
      <c r="G118" s="43">
        <v>24</v>
      </c>
      <c r="H118" s="43">
        <v>12</v>
      </c>
      <c r="I118" s="43">
        <v>7</v>
      </c>
      <c r="J118" s="43">
        <v>7</v>
      </c>
      <c r="K118" s="43">
        <v>7</v>
      </c>
      <c r="L118" s="43">
        <v>7</v>
      </c>
      <c r="M118" s="43">
        <f>IF(I118="","",INDEX(战法升级!$C$11:$C$17,基础状态预期!I206,1))</f>
        <v>35</v>
      </c>
      <c r="N118" s="43">
        <f>IF(J118="","",INDEX(战法升级!$C$11:$C$17,基础状态预期!J206,1))</f>
        <v>35</v>
      </c>
      <c r="O118" s="43">
        <f>IF(K118="","",INDEX(战法升级!$C$11:$C$17,基础状态预期!K206,1))</f>
        <v>30</v>
      </c>
      <c r="P118" s="43">
        <f>IF(L118="","",INDEX(战法升级!$C$11:$C$17,基础状态预期!L206,1))</f>
        <v>15</v>
      </c>
      <c r="Q118" s="41">
        <f>IF(I118="",0,MIN(E118/2,6-SUM(R118:$T118)))</f>
        <v>0</v>
      </c>
      <c r="R118" s="41">
        <f>IF(J118="",0,MIN(F118/2,6-SUM(S118:$T118)))</f>
        <v>0</v>
      </c>
      <c r="S118" s="41">
        <f>IF(K118="",0,MIN(G118/2,6-SUM(T118:$T118)))</f>
        <v>0</v>
      </c>
      <c r="T118" s="41">
        <f t="shared" si="12"/>
        <v>6</v>
      </c>
      <c r="X118" s="42">
        <f>投放验证!$AC200</f>
        <v>0.19583241243744209</v>
      </c>
      <c r="Z118" s="42">
        <f t="shared" si="13"/>
        <v>124.55419544382845</v>
      </c>
      <c r="AA118" s="42">
        <f t="shared" si="11"/>
        <v>32.212291925128049</v>
      </c>
      <c r="AB118" s="42">
        <f t="shared" si="11"/>
        <v>17.179889026734958</v>
      </c>
      <c r="AC118" s="42">
        <f t="shared" si="11"/>
        <v>0</v>
      </c>
      <c r="AE118" s="36">
        <f>INDEX('[1]资源-钻石'!$P$4:$P$113,投放验证!$K200,1)*$AE$4/投放验证!$C$7*投放验证!C$4</f>
        <v>1992.8671271012552</v>
      </c>
      <c r="AF118" s="36">
        <f>INDEX('[1]资源-钻石'!$P$4:$P$113,投放验证!$K200,1)*$AE$4/投放验证!$C$7*投放验证!D$4</f>
        <v>1030.7933416040976</v>
      </c>
      <c r="AG118" s="36">
        <f>INDEX('[1]资源-钻石'!$P$4:$P$113,投放验证!$K200,1)*$AE$4/投放验证!$C$7*投放验证!E$4</f>
        <v>412.31733664163897</v>
      </c>
      <c r="AH118" s="36">
        <f>INDEX('[1]资源-钻石'!$P$4:$P$113,投放验证!$K200,1)*$AE$4/投放验证!$C$7*投放验证!F$4</f>
        <v>0</v>
      </c>
    </row>
    <row r="119" spans="3:34" x14ac:dyDescent="0.15"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 t="str">
        <f>IF(I119="","",INDEX(战法升级!$C$11:$C$17,基础状态预期!I207,1))</f>
        <v/>
      </c>
      <c r="N119" s="43" t="str">
        <f>IF(J119="","",INDEX(战法升级!$C$11:$C$17,基础状态预期!J207,1))</f>
        <v/>
      </c>
      <c r="O119" s="43" t="str">
        <f>IF(K119="","",INDEX(战法升级!$C$11:$C$17,基础状态预期!K207,1))</f>
        <v/>
      </c>
      <c r="P119" s="43" t="str">
        <f>IF(L119="","",INDEX(战法升级!$C$11:$C$17,基础状态预期!L207,1))</f>
        <v/>
      </c>
      <c r="Q119" s="22"/>
      <c r="R119" s="22"/>
      <c r="S119" s="22"/>
    </row>
    <row r="120" spans="3:34" x14ac:dyDescent="0.15"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 t="str">
        <f>IF(I120="","",INDEX(战法升级!$C$11:$C$17,基础状态预期!I208,1))</f>
        <v/>
      </c>
      <c r="N120" s="43" t="str">
        <f>IF(J120="","",INDEX(战法升级!$C$11:$C$17,基础状态预期!J208,1))</f>
        <v/>
      </c>
      <c r="O120" s="43" t="str">
        <f>IF(K120="","",INDEX(战法升级!$C$11:$C$17,基础状态预期!K208,1))</f>
        <v/>
      </c>
      <c r="P120" s="43" t="str">
        <f>IF(L120="","",INDEX(战法升级!$C$11:$C$17,基础状态预期!L208,1))</f>
        <v/>
      </c>
      <c r="Q120" s="22"/>
      <c r="R120" s="22"/>
      <c r="S120" s="22"/>
    </row>
  </sheetData>
  <mergeCells count="35">
    <mergeCell ref="C14:P14"/>
    <mergeCell ref="E15:H15"/>
    <mergeCell ref="I15:L15"/>
    <mergeCell ref="M15:P15"/>
    <mergeCell ref="Q15:T15"/>
    <mergeCell ref="AE15:AH15"/>
    <mergeCell ref="C37:P37"/>
    <mergeCell ref="E38:H38"/>
    <mergeCell ref="I38:L38"/>
    <mergeCell ref="M38:P38"/>
    <mergeCell ref="Q38:T38"/>
    <mergeCell ref="Z38:AC38"/>
    <mergeCell ref="AE38:AH38"/>
    <mergeCell ref="Z15:AC15"/>
    <mergeCell ref="C60:P60"/>
    <mergeCell ref="E61:H61"/>
    <mergeCell ref="I61:L61"/>
    <mergeCell ref="M61:P61"/>
    <mergeCell ref="Q61:T61"/>
    <mergeCell ref="AE61:AH61"/>
    <mergeCell ref="C83:P83"/>
    <mergeCell ref="E84:H84"/>
    <mergeCell ref="I84:L84"/>
    <mergeCell ref="M84:P84"/>
    <mergeCell ref="Q84:T84"/>
    <mergeCell ref="Z84:AC84"/>
    <mergeCell ref="AE84:AH84"/>
    <mergeCell ref="Z61:AC61"/>
    <mergeCell ref="AE107:AH107"/>
    <mergeCell ref="C106:P106"/>
    <mergeCell ref="E107:H107"/>
    <mergeCell ref="I107:L107"/>
    <mergeCell ref="M107:P107"/>
    <mergeCell ref="Q107:T107"/>
    <mergeCell ref="Z107:AC107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2:AV115"/>
  <sheetViews>
    <sheetView workbookViewId="0">
      <selection activeCell="H29" sqref="H29"/>
    </sheetView>
  </sheetViews>
  <sheetFormatPr defaultColWidth="6.625" defaultRowHeight="11.25" x14ac:dyDescent="0.15"/>
  <cols>
    <col min="1" max="4" width="6.625" style="107"/>
    <col min="5" max="5" width="7.125" style="107" customWidth="1"/>
    <col min="6" max="8" width="6.625" style="107"/>
    <col min="9" max="9" width="6.625" style="13"/>
    <col min="10" max="27" width="6.625" style="107"/>
    <col min="28" max="28" width="6.625" style="13"/>
    <col min="29" max="36" width="6.625" style="107"/>
    <col min="37" max="37" width="6.625" style="13"/>
    <col min="38" max="38" width="6.625" style="107"/>
    <col min="39" max="40" width="6.625" style="27"/>
    <col min="41" max="41" width="8.25" style="27" bestFit="1" customWidth="1"/>
    <col min="42" max="42" width="9.75" style="27" bestFit="1" customWidth="1"/>
    <col min="43" max="43" width="6.625" style="107"/>
    <col min="44" max="44" width="6.625" style="33"/>
    <col min="45" max="48" width="6.625" style="27"/>
    <col min="49" max="16384" width="6.625" style="107"/>
  </cols>
  <sheetData>
    <row r="2" spans="2:47" x14ac:dyDescent="0.15">
      <c r="AE2" s="171" t="s">
        <v>162</v>
      </c>
      <c r="AF2" s="171"/>
      <c r="AG2" s="171"/>
      <c r="AH2" s="171"/>
      <c r="AI2" s="171"/>
    </row>
    <row r="3" spans="2:47" x14ac:dyDescent="0.15">
      <c r="K3" s="108" t="s">
        <v>40</v>
      </c>
      <c r="L3" s="160" t="s">
        <v>59</v>
      </c>
      <c r="M3" s="160"/>
      <c r="N3" s="160"/>
      <c r="O3" s="160"/>
      <c r="Q3" s="108"/>
      <c r="R3" s="168" t="s">
        <v>130</v>
      </c>
      <c r="S3" s="169"/>
      <c r="T3" s="169"/>
      <c r="U3" s="170"/>
      <c r="V3" s="160" t="s">
        <v>62</v>
      </c>
      <c r="W3" s="160"/>
      <c r="X3" s="160"/>
      <c r="Y3" s="160"/>
      <c r="Z3" s="160"/>
      <c r="AD3" s="107" t="s">
        <v>161</v>
      </c>
      <c r="AE3" s="107" t="s">
        <v>40</v>
      </c>
      <c r="AF3" s="107" t="s">
        <v>43</v>
      </c>
      <c r="AG3" s="107" t="s">
        <v>42</v>
      </c>
      <c r="AH3" s="107" t="s">
        <v>45</v>
      </c>
      <c r="AI3" s="107" t="s">
        <v>44</v>
      </c>
      <c r="AM3" s="106" t="s">
        <v>40</v>
      </c>
      <c r="AN3" s="40" t="s">
        <v>87</v>
      </c>
      <c r="AO3" s="164" t="s">
        <v>86</v>
      </c>
      <c r="AP3" s="164"/>
      <c r="AT3" s="34" t="s">
        <v>40</v>
      </c>
      <c r="AU3" s="108" t="s">
        <v>75</v>
      </c>
    </row>
    <row r="4" spans="2:47" x14ac:dyDescent="0.15">
      <c r="B4" s="165" t="s">
        <v>60</v>
      </c>
      <c r="C4" s="108" t="s">
        <v>37</v>
      </c>
      <c r="D4" s="104" t="s">
        <v>6</v>
      </c>
      <c r="E4" s="104" t="s">
        <v>7</v>
      </c>
      <c r="F4" s="104" t="s">
        <v>8</v>
      </c>
      <c r="G4" s="108" t="s">
        <v>9</v>
      </c>
      <c r="K4" s="104" t="s">
        <v>161</v>
      </c>
      <c r="L4" s="8" t="s">
        <v>6</v>
      </c>
      <c r="M4" s="8" t="s">
        <v>7</v>
      </c>
      <c r="N4" s="8" t="s">
        <v>8</v>
      </c>
      <c r="O4" s="8" t="s">
        <v>9</v>
      </c>
      <c r="Q4" s="104" t="s">
        <v>161</v>
      </c>
      <c r="R4" s="104" t="s">
        <v>6</v>
      </c>
      <c r="S4" s="104" t="s">
        <v>7</v>
      </c>
      <c r="T4" s="104" t="s">
        <v>8</v>
      </c>
      <c r="U4" s="104" t="s">
        <v>9</v>
      </c>
      <c r="V4" s="104" t="s">
        <v>6</v>
      </c>
      <c r="W4" s="104" t="s">
        <v>7</v>
      </c>
      <c r="X4" s="104" t="s">
        <v>8</v>
      </c>
      <c r="Y4" s="104" t="s">
        <v>9</v>
      </c>
      <c r="Z4" s="108" t="s">
        <v>64</v>
      </c>
      <c r="AD4" s="107">
        <v>1</v>
      </c>
      <c r="AE4" s="107">
        <f>求节点($Q$5:$Q$21,Z$5:Z$21,$AD4)</f>
        <v>0</v>
      </c>
      <c r="AF4" s="107">
        <f>求节点($Q$28:$Q$44,Z$28:Z$44,$AD4)</f>
        <v>1.2980831031311531E-3</v>
      </c>
      <c r="AG4" s="107">
        <f>求节点($Q$51:$Q$67,Z$51:Z$67,$AD4)</f>
        <v>3.1538074349626681E-3</v>
      </c>
      <c r="AH4" s="107">
        <f>求节点($Q$74:$Q$90,Z$74:Z$90,$AD4)</f>
        <v>4.4557331208809614E-3</v>
      </c>
      <c r="AI4" s="107">
        <f>求节点($Q$97:$Q$113,Z$97:Z$113,$AD4)</f>
        <v>6.0045624653346855E-3</v>
      </c>
      <c r="AM4" s="25" t="s">
        <v>161</v>
      </c>
      <c r="AN4" s="104" t="s">
        <v>73</v>
      </c>
      <c r="AO4" s="104" t="s">
        <v>73</v>
      </c>
      <c r="AP4" s="34" t="s">
        <v>41</v>
      </c>
      <c r="AT4" s="25" t="s">
        <v>161</v>
      </c>
      <c r="AU4" s="104" t="s">
        <v>80</v>
      </c>
    </row>
    <row r="5" spans="2:47" x14ac:dyDescent="0.15">
      <c r="B5" s="166"/>
      <c r="C5" s="108">
        <v>1</v>
      </c>
      <c r="D5" s="104">
        <v>1</v>
      </c>
      <c r="E5" s="104" t="s">
        <v>61</v>
      </c>
      <c r="F5" s="104" t="s">
        <v>61</v>
      </c>
      <c r="G5" s="104" t="s">
        <v>61</v>
      </c>
      <c r="K5" s="104">
        <f>基础状态预期!C17</f>
        <v>10</v>
      </c>
      <c r="L5" s="104">
        <f>IF(基础状态预期!I17="",0,SUMIFS(D$5:D$11,$C$5:$C$11,"&lt;="&amp;基础状态预期!I17))</f>
        <v>1</v>
      </c>
      <c r="M5" s="104">
        <f>IF(基础状态预期!J17="",0,SUMIFS(E$5:E$11,$C$5:$C$11,"&lt;="&amp;基础状态预期!J17))</f>
        <v>1</v>
      </c>
      <c r="N5" s="104">
        <f>IF(基础状态预期!K17="",0,SUMIFS(F$5:F$11,$C$5:$C$11,"&lt;="&amp;基础状态预期!K17))</f>
        <v>1</v>
      </c>
      <c r="O5" s="104">
        <f>IF(基础状态预期!L17="",0,SUMIFS(G$5:G$11,$C$5:$C$11,"&lt;="&amp;基础状态预期!L17))</f>
        <v>0</v>
      </c>
      <c r="Q5" s="104">
        <f>基础状态预期!C17</f>
        <v>10</v>
      </c>
      <c r="R5" s="104">
        <f>IFERROR([2]基础状态预期!G17*[2]基础状态预期!AA17,0)</f>
        <v>0</v>
      </c>
      <c r="S5" s="104">
        <f>IFERROR([2]基础状态预期!H17*[2]基础状态预期!AB17,0)</f>
        <v>0</v>
      </c>
      <c r="T5" s="104">
        <f>IFERROR([2]基础状态预期!I17*[2]基础状态预期!AC17,0)</f>
        <v>0</v>
      </c>
      <c r="U5" s="104">
        <f>IFERROR([2]基础状态预期!J17*[2]基础状态预期!AD17,0)</f>
        <v>0</v>
      </c>
      <c r="V5" s="104">
        <f>求节点($C$15:$C$21,D$15:D$21,基础状态预期!I17)</f>
        <v>8.6844880903561017E-2</v>
      </c>
      <c r="W5" s="104">
        <f>求节点($C$15:$C$21,E$15:E$21,基础状态预期!J17)</f>
        <v>0.12071428571428572</v>
      </c>
      <c r="X5" s="104">
        <f>求节点($C$15:$C$21,F$15:F$21,基础状态预期!K17)</f>
        <v>0.17828571428571433</v>
      </c>
      <c r="Y5" s="104">
        <f>求节点($C$15:$C$21,G$15:G$21,基础状态预期!L17)</f>
        <v>0</v>
      </c>
      <c r="Z5" s="108">
        <f>SUMPRODUCT(V5:Y5,基础状态预期!U17:X17)/SUM([2]基础状态预期!$F17:$J17)</f>
        <v>0</v>
      </c>
      <c r="AD5" s="107">
        <v>2</v>
      </c>
      <c r="AE5" s="107">
        <f>求节点($Q$5:$Q$21,Z$5:Z$21,$AD5)</f>
        <v>0</v>
      </c>
      <c r="AF5" s="107">
        <f>求节点($Q$28:$Q$44,Z$28:Z$44,$AD5)</f>
        <v>2.596166206262308E-3</v>
      </c>
      <c r="AG5" s="107">
        <f>求节点($Q$51:$Q$67,Z$51:Z$67,$AD5)</f>
        <v>6.3076148699253327E-3</v>
      </c>
      <c r="AH5" s="107">
        <f>求节点($Q$74:$Q$90,Z$74:Z$90,$AD5)</f>
        <v>8.9114662417619228E-3</v>
      </c>
      <c r="AI5" s="107">
        <f>求节点($Q$97:$Q$113,Z$97:Z$113,$AD5)</f>
        <v>1.2009124930669364E-2</v>
      </c>
      <c r="AM5" s="104">
        <v>10</v>
      </c>
      <c r="AN5" s="104">
        <f>求节点($K$5:$K$21,$Z$5:$Z$21,AM5)</f>
        <v>0</v>
      </c>
      <c r="AO5" s="35" t="e">
        <f>$AN5*(INDEX([3]非r将兵属性验证!$AC$7:$AC$106,$AM5,1)*[3]战法技能效用!$AB$5+INDEX([3]非r将兵属性验证!$AX$7:$AX$106,$AM5,1)*[3]战法技能效用!$AC$5)</f>
        <v>#DIV/0!</v>
      </c>
      <c r="AP5" s="26" t="e">
        <f t="shared" ref="AP5:AP14" si="0">SUM(AO5:AO5)</f>
        <v>#DIV/0!</v>
      </c>
      <c r="AT5" s="104">
        <v>10</v>
      </c>
      <c r="AU5" s="26">
        <f>求节点(投放验证!K11:K49,投放验证!AB11:AB49,AT5)</f>
        <v>2900.3137721520343</v>
      </c>
    </row>
    <row r="6" spans="2:47" x14ac:dyDescent="0.15">
      <c r="B6" s="166"/>
      <c r="C6" s="108">
        <v>2</v>
      </c>
      <c r="D6" s="104">
        <v>1</v>
      </c>
      <c r="E6" s="104">
        <v>1</v>
      </c>
      <c r="F6" s="104" t="s">
        <v>61</v>
      </c>
      <c r="G6" s="104" t="s">
        <v>61</v>
      </c>
      <c r="K6" s="104">
        <f>基础状态预期!C18</f>
        <v>20</v>
      </c>
      <c r="L6" s="104">
        <f>IF(基础状态预期!I18="",0,SUMIFS(D$5:D$11,$C$5:$C$11,"&lt;="&amp;基础状态预期!I18))</f>
        <v>2</v>
      </c>
      <c r="M6" s="104">
        <f>IF(基础状态预期!J18="",0,SUMIFS(E$5:E$11,$C$5:$C$11,"&lt;="&amp;基础状态预期!J18))</f>
        <v>1</v>
      </c>
      <c r="N6" s="104">
        <f>IF(基础状态预期!K18="",0,SUMIFS(F$5:F$11,$C$5:$C$11,"&lt;="&amp;基础状态预期!K18))</f>
        <v>1</v>
      </c>
      <c r="O6" s="104">
        <f>IF(基础状态预期!L18="",0,SUMIFS(G$5:G$11,$C$5:$C$11,"&lt;="&amp;基础状态预期!L18))</f>
        <v>0</v>
      </c>
      <c r="P6" s="105"/>
      <c r="Q6" s="104">
        <f>基础状态预期!C18</f>
        <v>20</v>
      </c>
      <c r="R6" s="104">
        <f>IFERROR([2]基础状态预期!G18*[2]基础状态预期!AA18,0)</f>
        <v>0</v>
      </c>
      <c r="S6" s="104">
        <f>IFERROR([2]基础状态预期!H18*[2]基础状态预期!AB18,0)</f>
        <v>0</v>
      </c>
      <c r="T6" s="104">
        <f>IFERROR([2]基础状态预期!I18*[2]基础状态预期!AC18,0)</f>
        <v>6</v>
      </c>
      <c r="U6" s="104">
        <f>IFERROR([2]基础状态预期!J18*[2]基础状态预期!AD18,0)</f>
        <v>0</v>
      </c>
      <c r="V6" s="104">
        <f>求节点($C$15:$C$21,D$15:D$21,基础状态预期!I18)</f>
        <v>0.11330541017145028</v>
      </c>
      <c r="W6" s="104">
        <f>求节点($C$15:$C$21,E$15:E$21,基础状态预期!J18)</f>
        <v>0.12071428571428572</v>
      </c>
      <c r="X6" s="104">
        <f>求节点($C$15:$C$21,F$15:F$21,基础状态预期!K18)</f>
        <v>0.17828571428571433</v>
      </c>
      <c r="Y6" s="104">
        <f>求节点($C$15:$C$21,G$15:G$21,基础状态预期!L18)</f>
        <v>0</v>
      </c>
      <c r="Z6" s="108">
        <f>MAX(SUMPRODUCT(V6:Y6,基础状态预期!U18:X18)/SUM([2]基础状态预期!$F18:$J18),Z5)</f>
        <v>0.14949999999999999</v>
      </c>
      <c r="AD6" s="107">
        <v>3</v>
      </c>
      <c r="AE6" s="107">
        <f>求节点($Q$5:$Q$21,Z$5:Z$21,$AD6)</f>
        <v>0</v>
      </c>
      <c r="AF6" s="107">
        <f>求节点($Q$28:$Q$44,Z$28:Z$44,$AD6)</f>
        <v>3.8942493093934629E-3</v>
      </c>
      <c r="AG6" s="107">
        <f>求节点($Q$51:$Q$67,Z$51:Z$67,$AD6)</f>
        <v>9.4614223048879974E-3</v>
      </c>
      <c r="AH6" s="107">
        <f>求节点($Q$74:$Q$90,Z$74:Z$90,$AD6)</f>
        <v>1.3367199362642881E-2</v>
      </c>
      <c r="AI6" s="107">
        <f>求节点($Q$97:$Q$113,Z$97:Z$113,$AD6)</f>
        <v>1.8013687396004043E-2</v>
      </c>
      <c r="AM6" s="104">
        <v>20</v>
      </c>
      <c r="AN6" s="104">
        <f>求节点($K$5:$K$21,$Z$5:$Z$21,AM6)</f>
        <v>0.14949999999999999</v>
      </c>
      <c r="AO6" s="104" t="e">
        <f>($AN6-$AN5)*(INDEX([3]非r将兵属性验证!$AC$7:$AC$106,$AM6,1)*[3]战法技能效用!$AB$5+INDEX([3]非r将兵属性验证!$AX$7:$AX$106,$AM6,1)*[3]战法技能效用!$AC$5)+AO5</f>
        <v>#DIV/0!</v>
      </c>
      <c r="AP6" s="26" t="e">
        <f t="shared" si="0"/>
        <v>#DIV/0!</v>
      </c>
      <c r="AT6" s="104">
        <v>20</v>
      </c>
      <c r="AU6" s="26">
        <f>求节点(投放验证!K11:K49,投放验证!AB11:AB49,AT6)</f>
        <v>6723.7333333333336</v>
      </c>
    </row>
    <row r="7" spans="2:47" x14ac:dyDescent="0.15">
      <c r="B7" s="166"/>
      <c r="C7" s="108">
        <v>3</v>
      </c>
      <c r="D7" s="104">
        <v>2</v>
      </c>
      <c r="E7" s="104">
        <v>1</v>
      </c>
      <c r="F7" s="104">
        <v>1</v>
      </c>
      <c r="G7" s="104" t="s">
        <v>61</v>
      </c>
      <c r="K7" s="104">
        <f>基础状态预期!C19</f>
        <v>28.071211008105138</v>
      </c>
      <c r="L7" s="104">
        <f>IF(基础状态预期!I19="",0,SUMIFS(D$5:D$11,$C$5:$C$11,"&lt;="&amp;基础状态预期!I19))</f>
        <v>4</v>
      </c>
      <c r="M7" s="104">
        <f>IF(基础状态预期!J19="",0,SUMIFS(E$5:E$11,$C$5:$C$11,"&lt;="&amp;基础状态预期!J19))</f>
        <v>1</v>
      </c>
      <c r="N7" s="104">
        <f>IF(基础状态预期!K19="",0,SUMIFS(F$5:F$11,$C$5:$C$11,"&lt;="&amp;基础状态预期!K19))</f>
        <v>1</v>
      </c>
      <c r="O7" s="104">
        <f>IF(基础状态预期!L19="",0,SUMIFS(G$5:G$11,$C$5:$C$11,"&lt;="&amp;基础状态预期!L19))</f>
        <v>0</v>
      </c>
      <c r="P7" s="105"/>
      <c r="Q7" s="104">
        <f>基础状态预期!C19</f>
        <v>28.071211008105138</v>
      </c>
      <c r="R7" s="104">
        <f>IFERROR([2]基础状态预期!G19*[2]基础状态预期!AA19,0)</f>
        <v>0</v>
      </c>
      <c r="S7" s="104">
        <f>IFERROR([2]基础状态预期!H19*[2]基础状态预期!AB19,0)</f>
        <v>0</v>
      </c>
      <c r="T7" s="104">
        <f>IFERROR([2]基础状态预期!I19*[2]基础状态预期!AC19,0)</f>
        <v>6</v>
      </c>
      <c r="U7" s="104">
        <f>IFERROR([2]基础状态预期!J19*[2]基础状态预期!AD19,0)</f>
        <v>0</v>
      </c>
      <c r="V7" s="104">
        <f>求节点($C$15:$C$21,D$15:D$21,基础状态预期!I19)</f>
        <v>0.13373011094690604</v>
      </c>
      <c r="W7" s="104">
        <f>求节点($C$15:$C$21,E$15:E$21,基础状态预期!J19)</f>
        <v>0.12071428571428572</v>
      </c>
      <c r="X7" s="104">
        <f>求节点($C$15:$C$21,F$15:F$21,基础状态预期!K19)</f>
        <v>0.17828571428571433</v>
      </c>
      <c r="Y7" s="104">
        <f>求节点($C$15:$C$21,G$15:G$21,基础状态预期!L19)</f>
        <v>0</v>
      </c>
      <c r="Z7" s="108">
        <f>MAX(SUMPRODUCT(V7:Y7,基础状态预期!U19:X19)/SUM([2]基础状态预期!$F19:$J19),Z6)</f>
        <v>0.16869047619047625</v>
      </c>
      <c r="AD7" s="107">
        <v>4</v>
      </c>
      <c r="AE7" s="107">
        <f>求节点($Q$5:$Q$21,Z$5:Z$21,$AD7)</f>
        <v>0</v>
      </c>
      <c r="AF7" s="107">
        <f>求节点($Q$28:$Q$44,Z$28:Z$44,$AD7)</f>
        <v>5.1923324125246187E-3</v>
      </c>
      <c r="AG7" s="107">
        <f>求节点($Q$51:$Q$67,Z$51:Z$67,$AD7)</f>
        <v>1.2615229739850662E-2</v>
      </c>
      <c r="AH7" s="107">
        <f>求节点($Q$74:$Q$90,Z$74:Z$90,$AD7)</f>
        <v>1.7822932483523839E-2</v>
      </c>
      <c r="AI7" s="107">
        <f>求节点($Q$97:$Q$113,Z$97:Z$113,$AD7)</f>
        <v>2.4018249861338728E-2</v>
      </c>
      <c r="AM7" s="104">
        <v>30</v>
      </c>
      <c r="AN7" s="104">
        <f>求节点($K$5:$K$21,$Z$5:$Z$21,AM7)</f>
        <v>0.18548344262048932</v>
      </c>
      <c r="AO7" s="104" t="e">
        <f>($AN7-$AN6)*(INDEX([3]非r将兵属性验证!$AC$7:$AC$106,$AM7,1)*[3]战法技能效用!$AB$5+INDEX([3]非r将兵属性验证!$AX$7:$AX$106,$AM7,1)*[3]战法技能效用!$AC$5)+AO6</f>
        <v>#DIV/0!</v>
      </c>
      <c r="AP7" s="26" t="e">
        <f t="shared" si="0"/>
        <v>#DIV/0!</v>
      </c>
      <c r="AT7" s="104">
        <v>30</v>
      </c>
      <c r="AU7" s="26">
        <f>求节点(投放验证!K11:K49,投放验证!AB11:AB49,AT7)</f>
        <v>13259.53373993545</v>
      </c>
    </row>
    <row r="8" spans="2:47" x14ac:dyDescent="0.15">
      <c r="B8" s="166"/>
      <c r="C8" s="108">
        <v>4</v>
      </c>
      <c r="D8" s="104">
        <v>4</v>
      </c>
      <c r="E8" s="104">
        <v>2</v>
      </c>
      <c r="F8" s="104">
        <v>1</v>
      </c>
      <c r="G8" s="104">
        <v>1</v>
      </c>
      <c r="K8" s="104">
        <f>基础状态预期!C20</f>
        <v>34.585942742481357</v>
      </c>
      <c r="L8" s="104">
        <f>IF(基础状态预期!I20="",0,SUMIFS(D$5:D$11,$C$5:$C$11,"&lt;="&amp;基础状态预期!I20))</f>
        <v>4</v>
      </c>
      <c r="M8" s="104">
        <f>IF(基础状态预期!J20="",0,SUMIFS(E$5:E$11,$C$5:$C$11,"&lt;="&amp;基础状态预期!J20))</f>
        <v>1</v>
      </c>
      <c r="N8" s="104">
        <f>IF(基础状态预期!K20="",0,SUMIFS(F$5:F$11,$C$5:$C$11,"&lt;="&amp;基础状态预期!K20))</f>
        <v>1</v>
      </c>
      <c r="O8" s="104">
        <f>IF(基础状态预期!L20="",0,SUMIFS(G$5:G$11,$C$5:$C$11,"&lt;="&amp;基础状态预期!L20))</f>
        <v>0</v>
      </c>
      <c r="P8" s="105"/>
      <c r="Q8" s="104">
        <f>基础状态预期!C20</f>
        <v>34.585942742481357</v>
      </c>
      <c r="R8" s="104">
        <f>IFERROR([2]基础状态预期!G20*[2]基础状态预期!AA20,0)</f>
        <v>0</v>
      </c>
      <c r="S8" s="104">
        <f>IFERROR([2]基础状态预期!H20*[2]基础状态预期!AB20,0)</f>
        <v>0</v>
      </c>
      <c r="T8" s="104">
        <f>IFERROR([2]基础状态预期!I20*[2]基础状态预期!AC20,0)</f>
        <v>7.5859427424813575</v>
      </c>
      <c r="U8" s="104">
        <f>IFERROR([2]基础状态预期!J20*[2]基础状态预期!AD20,0)</f>
        <v>0</v>
      </c>
      <c r="V8" s="104">
        <f>求节点($C$15:$C$21,D$15:D$21,基础状态预期!I20)</f>
        <v>0.14766629452581309</v>
      </c>
      <c r="W8" s="104">
        <f>求节点($C$15:$C$21,E$15:E$21,基础状态预期!J20)</f>
        <v>0.12713134544487378</v>
      </c>
      <c r="X8" s="104">
        <f>求节点($C$15:$C$21,F$15:F$21,基础状态预期!K20)</f>
        <v>0.17828571428571433</v>
      </c>
      <c r="Y8" s="104">
        <f>求节点($C$15:$C$21,G$15:G$21,基础状态预期!L20)</f>
        <v>0</v>
      </c>
      <c r="Z8" s="108">
        <f>MAX(SUMPRODUCT(V8:Y8,基础状态预期!U20:X20)/SUM([2]基础状态预期!$F20:$J20),Z7)</f>
        <v>0.22541087006230323</v>
      </c>
      <c r="AD8" s="107">
        <v>5</v>
      </c>
      <c r="AE8" s="107">
        <f>求节点($Q$5:$Q$21,Z$5:Z$21,$AD8)</f>
        <v>0</v>
      </c>
      <c r="AF8" s="107">
        <f>求节点($Q$28:$Q$44,Z$28:Z$44,$AD8)</f>
        <v>6.4904155156557735E-3</v>
      </c>
      <c r="AG8" s="107">
        <f>求节点($Q$51:$Q$67,Z$51:Z$67,$AD8)</f>
        <v>1.576903717481333E-2</v>
      </c>
      <c r="AH8" s="107">
        <f>求节点($Q$74:$Q$90,Z$74:Z$90,$AD8)</f>
        <v>2.2278665604404797E-2</v>
      </c>
      <c r="AI8" s="107">
        <f>求节点($Q$97:$Q$113,Z$97:Z$113,$AD8)</f>
        <v>3.0022812326673406E-2</v>
      </c>
      <c r="AM8" s="104">
        <v>40</v>
      </c>
      <c r="AN8" s="104">
        <f>求节点($K$5:$K$21,$Z$5:$Z$21,AM8)</f>
        <v>0.35000878432612387</v>
      </c>
      <c r="AO8" s="104" t="e">
        <f>($AN8-$AN7)*(INDEX([3]非r将兵属性验证!$AC$7:$AC$106,$AM8,1)*[3]战法技能效用!$AB$5+INDEX([3]非r将兵属性验证!$AX$7:$AX$106,$AM8,1)*[3]战法技能效用!$AC$5)+AO7</f>
        <v>#DIV/0!</v>
      </c>
      <c r="AP8" s="26" t="e">
        <f t="shared" si="0"/>
        <v>#DIV/0!</v>
      </c>
      <c r="AT8" s="104">
        <v>40</v>
      </c>
      <c r="AU8" s="26">
        <f>求节点(投放验证!K11:K49,投放验证!AB11:AB49,AT8)</f>
        <v>23112.833333333332</v>
      </c>
    </row>
    <row r="9" spans="2:47" x14ac:dyDescent="0.15">
      <c r="B9" s="166"/>
      <c r="C9" s="108">
        <v>5</v>
      </c>
      <c r="D9" s="104">
        <v>8</v>
      </c>
      <c r="E9" s="104">
        <v>4</v>
      </c>
      <c r="F9" s="104">
        <v>2</v>
      </c>
      <c r="G9" s="104">
        <v>1</v>
      </c>
      <c r="K9" s="104">
        <f>基础状态预期!C21</f>
        <v>40</v>
      </c>
      <c r="L9" s="104">
        <f>IF(基础状态预期!I21="",0,SUMIFS(D$5:D$11,$C$5:$C$11,"&lt;="&amp;基础状态预期!I21))</f>
        <v>8</v>
      </c>
      <c r="M9" s="104">
        <f>IF(基础状态预期!J21="",0,SUMIFS(E$5:E$11,$C$5:$C$11,"&lt;="&amp;基础状态预期!J21))</f>
        <v>1</v>
      </c>
      <c r="N9" s="104">
        <f>IF(基础状态预期!K21="",0,SUMIFS(F$5:F$11,$C$5:$C$11,"&lt;="&amp;基础状态预期!K21))</f>
        <v>1</v>
      </c>
      <c r="O9" s="104">
        <f>IF(基础状态预期!L21="",0,SUMIFS(G$5:G$11,$C$5:$C$11,"&lt;="&amp;基础状态预期!L21))</f>
        <v>0</v>
      </c>
      <c r="P9" s="105"/>
      <c r="Q9" s="104">
        <f>基础状态预期!C21</f>
        <v>40</v>
      </c>
      <c r="R9" s="104">
        <f>IFERROR([2]基础状态预期!G21*[2]基础状态预期!AA21,0)</f>
        <v>0</v>
      </c>
      <c r="S9" s="104">
        <f>IFERROR([2]基础状态预期!H21*[2]基础状态预期!AB21,0)</f>
        <v>0</v>
      </c>
      <c r="T9" s="104">
        <f>IFERROR([2]基础状态预期!I21*[2]基础状态预期!AC21,0)</f>
        <v>12</v>
      </c>
      <c r="U9" s="104">
        <f>IFERROR([2]基础状态预期!J21*[2]基础状态预期!AD21,0)</f>
        <v>0</v>
      </c>
      <c r="V9" s="104">
        <f>求节点($C$15:$C$21,D$15:D$21,基础状态预期!I21)</f>
        <v>0.15655769300127995</v>
      </c>
      <c r="W9" s="104">
        <f>求节点($C$15:$C$21,E$15:E$21,基础状态预期!J21)</f>
        <v>0.13890984881388574</v>
      </c>
      <c r="X9" s="104">
        <f>求节点($C$15:$C$21,F$15:F$21,基础状态预期!K21)</f>
        <v>0.17828571428571433</v>
      </c>
      <c r="Y9" s="104">
        <f>求节点($C$15:$C$21,G$15:G$21,基础状态预期!L21)</f>
        <v>0</v>
      </c>
      <c r="Z9" s="108">
        <f>MAX(SUMPRODUCT(V9:Y9,基础状态预期!U21:X21)/SUM([2]基础状态预期!$F21:$J21),Z8)</f>
        <v>0.35000878432612387</v>
      </c>
      <c r="AD9" s="107">
        <v>6</v>
      </c>
      <c r="AE9" s="107">
        <f>求节点($Q$5:$Q$21,Z$5:Z$21,$AD9)</f>
        <v>0</v>
      </c>
      <c r="AF9" s="107">
        <f>求节点($Q$28:$Q$44,Z$28:Z$44,$AD9)</f>
        <v>7.7884986187869284E-3</v>
      </c>
      <c r="AG9" s="107">
        <f>求节点($Q$51:$Q$67,Z$51:Z$67,$AD9)</f>
        <v>1.8922844609775995E-2</v>
      </c>
      <c r="AH9" s="107">
        <f>求节点($Q$74:$Q$90,Z$74:Z$90,$AD9)</f>
        <v>2.6734398725285758E-2</v>
      </c>
      <c r="AI9" s="107">
        <f>求节点($Q$97:$Q$113,Z$97:Z$113,$AD9)</f>
        <v>3.6027374792008085E-2</v>
      </c>
      <c r="AM9" s="104">
        <v>50</v>
      </c>
      <c r="AN9" s="104">
        <f>求节点($K$5:$K$21,$Z$5:$Z$21,AM9)</f>
        <v>0.35667887521039604</v>
      </c>
      <c r="AO9" s="104" t="e">
        <f>($AN9-$AN8)*(INDEX([3]非r将兵属性验证!$AC$7:$AC$106,$AM9,1)*[3]战法技能效用!$AB$5+INDEX([3]非r将兵属性验证!$AX$7:$AX$106,$AM9,1)*[3]战法技能效用!$AC$5)+AO8</f>
        <v>#DIV/0!</v>
      </c>
      <c r="AP9" s="26" t="e">
        <f t="shared" si="0"/>
        <v>#DIV/0!</v>
      </c>
      <c r="AT9" s="104">
        <v>50</v>
      </c>
      <c r="AU9" s="26">
        <f>求节点(投放验证!K11:K49,投放验证!AB11:AB49,AT9)</f>
        <v>41218.604835266182</v>
      </c>
    </row>
    <row r="10" spans="2:47" x14ac:dyDescent="0.15">
      <c r="B10" s="166"/>
      <c r="C10" s="108">
        <v>6</v>
      </c>
      <c r="D10" s="104">
        <v>16</v>
      </c>
      <c r="E10" s="104">
        <v>8</v>
      </c>
      <c r="F10" s="104">
        <v>4</v>
      </c>
      <c r="G10" s="104">
        <v>2</v>
      </c>
      <c r="K10" s="104">
        <f>基础状态预期!C22</f>
        <v>43.920692243099523</v>
      </c>
      <c r="L10" s="104">
        <f>IF(基础状态预期!I22="",0,SUMIFS(D$5:D$11,$C$5:$C$11,"&lt;="&amp;基础状态预期!I22))</f>
        <v>8</v>
      </c>
      <c r="M10" s="104">
        <f>IF(基础状态预期!J22="",0,SUMIFS(E$5:E$11,$C$5:$C$11,"&lt;="&amp;基础状态预期!J22))</f>
        <v>2</v>
      </c>
      <c r="N10" s="104">
        <f>IF(基础状态预期!K22="",0,SUMIFS(F$5:F$11,$C$5:$C$11,"&lt;="&amp;基础状态预期!K22))</f>
        <v>1</v>
      </c>
      <c r="O10" s="104">
        <f>IF(基础状态预期!L22="",0,SUMIFS(G$5:G$11,$C$5:$C$11,"&lt;="&amp;基础状态预期!L22))</f>
        <v>0</v>
      </c>
      <c r="P10" s="105"/>
      <c r="Q10" s="104">
        <f>基础状态预期!C22</f>
        <v>43.920692243099523</v>
      </c>
      <c r="R10" s="104">
        <f>IFERROR([2]基础状态预期!G22*[2]基础状态预期!AA22,0)</f>
        <v>0</v>
      </c>
      <c r="S10" s="104">
        <f>IFERROR([2]基础状态预期!H22*[2]基础状态预期!AB22,0)</f>
        <v>0</v>
      </c>
      <c r="T10" s="104">
        <f>IFERROR([2]基础状态预期!I22*[2]基础状态预期!AC22,0)</f>
        <v>12</v>
      </c>
      <c r="U10" s="104">
        <f>IFERROR([2]基础状态预期!J22*[2]基础状态预期!AD22,0)</f>
        <v>0</v>
      </c>
      <c r="V10" s="104">
        <f>求节点($C$15:$C$21,D$15:D$21,基础状态预期!I22)</f>
        <v>0.16429859405365774</v>
      </c>
      <c r="W10" s="104">
        <f>求节点($C$15:$C$21,E$15:E$21,基础状态预期!J22)</f>
        <v>0.14962874801241716</v>
      </c>
      <c r="X10" s="104">
        <f>求节点($C$15:$C$21,F$15:F$21,基础状态预期!K22)</f>
        <v>0.17828571428571433</v>
      </c>
      <c r="Y10" s="104">
        <f>求节点($C$15:$C$21,G$15:G$21,基础状态预期!L22)</f>
        <v>0</v>
      </c>
      <c r="Z10" s="108">
        <f>MAX(SUMPRODUCT(V10:Y10,基础状态预期!U22:X22)/SUM([2]基础状态预期!$F22:$J22),Z9)</f>
        <v>0.35657142857142859</v>
      </c>
      <c r="AD10" s="107">
        <v>7</v>
      </c>
      <c r="AE10" s="107">
        <f>求节点($Q$5:$Q$21,Z$5:Z$21,$AD10)</f>
        <v>0</v>
      </c>
      <c r="AF10" s="107">
        <f>求节点($Q$28:$Q$44,Z$28:Z$44,$AD10)</f>
        <v>9.0865817219180842E-3</v>
      </c>
      <c r="AG10" s="107">
        <f>求节点($Q$51:$Q$67,Z$51:Z$67,$AD10)</f>
        <v>2.2076652044738659E-2</v>
      </c>
      <c r="AH10" s="107">
        <f>求节点($Q$74:$Q$90,Z$74:Z$90,$AD10)</f>
        <v>3.1190131846166716E-2</v>
      </c>
      <c r="AI10" s="107">
        <f>求节点($Q$97:$Q$113,Z$97:Z$113,$AD10)</f>
        <v>4.203193725734277E-2</v>
      </c>
      <c r="AM10" s="104">
        <v>60</v>
      </c>
      <c r="AN10" s="104">
        <f>求节点($K$5:$K$21,$Z$5:$Z$21,AM10)</f>
        <v>0.39261933148817901</v>
      </c>
      <c r="AO10" s="104" t="e">
        <f>($AN10-$AN9)*(INDEX([3]非r将兵属性验证!$AC$7:$AC$106,$AM10,1)*[3]战法技能效用!$AB$5+INDEX([3]非r将兵属性验证!$AX$7:$AX$106,$AM10,1)*[3]战法技能效用!$AC$5)+AO9</f>
        <v>#DIV/0!</v>
      </c>
      <c r="AP10" s="26" t="e">
        <f t="shared" si="0"/>
        <v>#DIV/0!</v>
      </c>
      <c r="AT10" s="104">
        <v>60</v>
      </c>
      <c r="AU10" s="26">
        <f>求节点(投放验证!K11:K49,投放验证!AB11:AB49,AT10)</f>
        <v>79294.636402191318</v>
      </c>
    </row>
    <row r="11" spans="2:47" x14ac:dyDescent="0.15">
      <c r="B11" s="167"/>
      <c r="C11" s="108">
        <v>7</v>
      </c>
      <c r="D11" s="104">
        <v>32</v>
      </c>
      <c r="E11" s="104">
        <v>16</v>
      </c>
      <c r="F11" s="104">
        <v>8</v>
      </c>
      <c r="G11" s="104">
        <v>4</v>
      </c>
      <c r="K11" s="104">
        <f>基础状态预期!C23</f>
        <v>49.533352307096472</v>
      </c>
      <c r="L11" s="104">
        <f>IF(基础状态预期!I23="",0,SUMIFS(D$5:D$11,$C$5:$C$11,"&lt;="&amp;基础状态预期!I23))</f>
        <v>16</v>
      </c>
      <c r="M11" s="104">
        <f>IF(基础状态预期!J23="",0,SUMIFS(E$5:E$11,$C$5:$C$11,"&lt;="&amp;基础状态预期!J23))</f>
        <v>2</v>
      </c>
      <c r="N11" s="104">
        <f>IF(基础状态预期!K23="",0,SUMIFS(F$5:F$11,$C$5:$C$11,"&lt;="&amp;基础状态预期!K23))</f>
        <v>1</v>
      </c>
      <c r="O11" s="104">
        <f>IF(基础状态预期!L23="",0,SUMIFS(G$5:G$11,$C$5:$C$11,"&lt;="&amp;基础状态预期!L23))</f>
        <v>0</v>
      </c>
      <c r="P11" s="105"/>
      <c r="Q11" s="104">
        <f>基础状态预期!C23</f>
        <v>49.533352307096472</v>
      </c>
      <c r="R11" s="104">
        <f>IFERROR([2]基础状态预期!G23*[2]基础状态预期!AA23,0)</f>
        <v>0</v>
      </c>
      <c r="S11" s="104">
        <f>IFERROR([2]基础状态预期!H23*[2]基础状态预期!AB23,0)</f>
        <v>0</v>
      </c>
      <c r="T11" s="104">
        <f>IFERROR([2]基础状态预期!I23*[2]基础状态预期!AC23,0)</f>
        <v>12</v>
      </c>
      <c r="U11" s="104">
        <f>IFERROR([2]基础状态预期!J23*[2]基础状态预期!AD23,0)</f>
        <v>0</v>
      </c>
      <c r="V11" s="104">
        <f>求节点($C$15:$C$21,D$15:D$21,基础状态预期!I23)</f>
        <v>0.17672883505990908</v>
      </c>
      <c r="W11" s="104">
        <f>求节点($C$15:$C$21,E$15:E$21,基础状态预期!J23)</f>
        <v>0.1614311457735505</v>
      </c>
      <c r="X11" s="104">
        <f>求节点($C$15:$C$21,F$15:F$21,基础状态预期!K23)</f>
        <v>0.17828571428571433</v>
      </c>
      <c r="Y11" s="104">
        <f>求节点($C$15:$C$21,G$15:G$21,基础状态预期!L23)</f>
        <v>0</v>
      </c>
      <c r="Z11" s="108">
        <f>MAX(SUMPRODUCT(V11:Y11,基础状态预期!U23:X23)/SUM([2]基础状态预期!$F23:$J23),Z10)</f>
        <v>0.35657142857142859</v>
      </c>
      <c r="AD11" s="107">
        <v>8</v>
      </c>
      <c r="AE11" s="107">
        <f>求节点($Q$5:$Q$21,Z$5:Z$21,$AD11)</f>
        <v>0</v>
      </c>
      <c r="AF11" s="107">
        <f>求节点($Q$28:$Q$44,Z$28:Z$44,$AD11)</f>
        <v>1.0384664825049239E-2</v>
      </c>
      <c r="AG11" s="107">
        <f>求节点($Q$51:$Q$67,Z$51:Z$67,$AD11)</f>
        <v>2.5230459479701324E-2</v>
      </c>
      <c r="AH11" s="107">
        <f>求节点($Q$74:$Q$90,Z$74:Z$90,$AD11)</f>
        <v>3.5645864967047677E-2</v>
      </c>
      <c r="AI11" s="107">
        <f>求节点($Q$97:$Q$113,Z$97:Z$113,$AD11)</f>
        <v>4.8036499722677449E-2</v>
      </c>
      <c r="AM11" s="104">
        <v>70</v>
      </c>
      <c r="AN11" s="104">
        <f>求节点($K$5:$K$21,$Z$5:$Z$21,AM11)</f>
        <v>0.44355798530621926</v>
      </c>
      <c r="AO11" s="104" t="e">
        <f>($AN11-$AN10)*(INDEX([3]非r将兵属性验证!$AC$7:$AC$106,$AM11,1)*[3]战法技能效用!$AB$5+INDEX([3]非r将兵属性验证!$AX$7:$AX$106,$AM11,1)*[3]战法技能效用!$AC$5)+AO10</f>
        <v>#DIV/0!</v>
      </c>
      <c r="AP11" s="26" t="e">
        <f t="shared" si="0"/>
        <v>#DIV/0!</v>
      </c>
      <c r="AT11" s="104">
        <v>70</v>
      </c>
      <c r="AU11" s="26">
        <f>求节点(投放验证!K11:K49,投放验证!AB11:AB49,AT11)</f>
        <v>143973.95035513217</v>
      </c>
    </row>
    <row r="12" spans="2:47" x14ac:dyDescent="0.15">
      <c r="K12" s="104">
        <f>基础状态预期!C24</f>
        <v>53.567039423670657</v>
      </c>
      <c r="L12" s="104">
        <f>IF(基础状态预期!I24="",0,SUMIFS(D$5:D$11,$C$5:$C$11,"&lt;="&amp;基础状态预期!I24))</f>
        <v>16</v>
      </c>
      <c r="M12" s="104">
        <f>IF(基础状态预期!J24="",0,SUMIFS(E$5:E$11,$C$5:$C$11,"&lt;="&amp;基础状态预期!J24))</f>
        <v>2</v>
      </c>
      <c r="N12" s="104">
        <f>IF(基础状态预期!K24="",0,SUMIFS(F$5:F$11,$C$5:$C$11,"&lt;="&amp;基础状态预期!K24))</f>
        <v>1</v>
      </c>
      <c r="O12" s="104">
        <f>IF(基础状态预期!L24="",0,SUMIFS(G$5:G$11,$C$5:$C$11,"&lt;="&amp;基础状态预期!L24))</f>
        <v>0</v>
      </c>
      <c r="P12" s="105"/>
      <c r="Q12" s="104">
        <f>基础状态预期!C24</f>
        <v>53.567039423670657</v>
      </c>
      <c r="R12" s="104">
        <f>IFERROR([2]基础状态预期!G24*[2]基础状态预期!AA24,0)</f>
        <v>0</v>
      </c>
      <c r="S12" s="104">
        <f>IFERROR([2]基础状态预期!H24*[2]基础状态预期!AB24,0)</f>
        <v>0</v>
      </c>
      <c r="T12" s="104">
        <f>IFERROR([2]基础状态预期!I24*[2]基础状态预期!AC24,0)</f>
        <v>10</v>
      </c>
      <c r="U12" s="104">
        <f>IFERROR([2]基础状态预期!J24*[2]基础状态预期!AD24,0)</f>
        <v>2</v>
      </c>
      <c r="V12" s="104">
        <f>求节点($C$15:$C$21,D$15:D$21,基础状态预期!I24)</f>
        <v>0.18477517389849946</v>
      </c>
      <c r="W12" s="104">
        <f>求节点($C$15:$C$21,E$15:E$21,基础状态预期!J24)</f>
        <v>0.17367202635964132</v>
      </c>
      <c r="X12" s="104">
        <f>求节点($C$15:$C$21,F$15:F$21,基础状态预期!K24)</f>
        <v>0.17875009687017049</v>
      </c>
      <c r="Y12" s="104">
        <f>求节点($C$15:$C$21,G$15:G$21,基础状态预期!L24)</f>
        <v>0</v>
      </c>
      <c r="Z12" s="108">
        <f>MAX(SUMPRODUCT(V12:Y12,基础状态预期!U24:X24)/SUM([2]基础状态预期!$F24:$J24),Z11)</f>
        <v>0.35750019374034098</v>
      </c>
      <c r="AD12" s="107">
        <v>9</v>
      </c>
      <c r="AE12" s="107">
        <f>求节点($Q$5:$Q$21,Z$5:Z$21,$AD12)</f>
        <v>0</v>
      </c>
      <c r="AF12" s="107">
        <f>求节点($Q$28:$Q$44,Z$28:Z$44,$AD12)</f>
        <v>1.1682747928180394E-2</v>
      </c>
      <c r="AG12" s="107">
        <f>求节点($Q$51:$Q$67,Z$51:Z$67,$AD12)</f>
        <v>2.8384266914663992E-2</v>
      </c>
      <c r="AH12" s="107">
        <f>求节点($Q$74:$Q$90,Z$74:Z$90,$AD12)</f>
        <v>4.0101598087928632E-2</v>
      </c>
      <c r="AI12" s="107">
        <f>求节点($Q$97:$Q$113,Z$97:Z$113,$AD12)</f>
        <v>5.4041062188012134E-2</v>
      </c>
      <c r="AM12" s="104">
        <v>80</v>
      </c>
      <c r="AN12" s="104">
        <f>求节点($K$5:$K$21,$Z$5:$Z$21,AM12)</f>
        <v>0.46508818861675805</v>
      </c>
      <c r="AO12" s="104" t="e">
        <f>($AN12-$AN11)*(INDEX([3]非r将兵属性验证!$AC$7:$AC$106,$AM12,1)*[3]战法技能效用!$AB$5+INDEX([3]非r将兵属性验证!$AX$7:$AX$106,$AM12,1)*[3]战法技能效用!$AC$5)+AO11</f>
        <v>#DIV/0!</v>
      </c>
      <c r="AP12" s="26" t="e">
        <f t="shared" si="0"/>
        <v>#DIV/0!</v>
      </c>
      <c r="AT12" s="104">
        <v>80</v>
      </c>
      <c r="AU12" s="26">
        <f>求节点(投放验证!K11:K49,投放验证!AB11:AB49,AT12)</f>
        <v>267112.03253797872</v>
      </c>
    </row>
    <row r="13" spans="2:47" x14ac:dyDescent="0.15">
      <c r="K13" s="104">
        <f>基础状态预期!C25</f>
        <v>59.300028460644697</v>
      </c>
      <c r="L13" s="104">
        <f>IF(基础状态预期!I25="",0,SUMIFS(D$5:D$11,$C$5:$C$11,"&lt;="&amp;基础状态预期!I25))</f>
        <v>32</v>
      </c>
      <c r="M13" s="104">
        <f>IF(基础状态预期!J25="",0,SUMIFS(E$5:E$11,$C$5:$C$11,"&lt;="&amp;基础状态预期!J25))</f>
        <v>4</v>
      </c>
      <c r="N13" s="104">
        <f>IF(基础状态预期!K25="",0,SUMIFS(F$5:F$11,$C$5:$C$11,"&lt;="&amp;基础状态预期!K25))</f>
        <v>1</v>
      </c>
      <c r="O13" s="104">
        <f>IF(基础状态预期!L25="",0,SUMIFS(G$5:G$11,$C$5:$C$11,"&lt;="&amp;基础状态预期!L25))</f>
        <v>0</v>
      </c>
      <c r="P13" s="105"/>
      <c r="Q13" s="104">
        <f>基础状态预期!C25</f>
        <v>59.300028460644697</v>
      </c>
      <c r="R13" s="104">
        <f>IFERROR([2]基础状态预期!G25*[2]基础状态预期!AA25,0)</f>
        <v>0</v>
      </c>
      <c r="S13" s="104">
        <f>IFERROR([2]基础状态预期!H25*[2]基础状态预期!AB25,0)</f>
        <v>0</v>
      </c>
      <c r="T13" s="104">
        <f>IFERROR([2]基础状态预期!I25*[2]基础状态预期!AC25,0)</f>
        <v>8</v>
      </c>
      <c r="U13" s="104">
        <f>IFERROR([2]基础状态预期!J25*[2]基础状态预期!AD25,0)</f>
        <v>4</v>
      </c>
      <c r="V13" s="104">
        <f>求节点($C$15:$C$21,D$15:D$21,基础状态预期!I25)</f>
        <v>0.19915951477197816</v>
      </c>
      <c r="W13" s="104">
        <f>求节点($C$15:$C$21,E$15:E$21,基础状态预期!J25)</f>
        <v>0.18731735860181056</v>
      </c>
      <c r="X13" s="104">
        <f>求节点($C$15:$C$21,F$15:F$21,基础状态预期!K25)</f>
        <v>0.19382385983899739</v>
      </c>
      <c r="Y13" s="104">
        <f>求节点($C$15:$C$21,G$15:G$21,基础状态预期!L25)</f>
        <v>0</v>
      </c>
      <c r="Z13" s="108">
        <f>MAX(SUMPRODUCT(V13:Y13,基础状态预期!U25:X25)/SUM([2]基础状态预期!$F25:$J25),Z12)</f>
        <v>0.38764771967799477</v>
      </c>
      <c r="AD13" s="107">
        <v>10</v>
      </c>
      <c r="AE13" s="107">
        <f>求节点($Q$5:$Q$21,Z$5:Z$21,$AD13)</f>
        <v>0</v>
      </c>
      <c r="AF13" s="107">
        <f>求节点($Q$28:$Q$44,Z$28:Z$44,$AD13)</f>
        <v>1.3535315941494345E-2</v>
      </c>
      <c r="AG13" s="107">
        <f>求节点($Q$51:$Q$67,Z$51:Z$67,$AD13)</f>
        <v>3.1538074349626653E-2</v>
      </c>
      <c r="AH13" s="107">
        <f>求节点($Q$74:$Q$90,Z$74:Z$90,$AD13)</f>
        <v>4.4557331208809593E-2</v>
      </c>
      <c r="AI13" s="107">
        <f>求节点($Q$97:$Q$113,Z$97:Z$113,$AD13)</f>
        <v>6.0045624653346813E-2</v>
      </c>
      <c r="AM13" s="104">
        <v>90</v>
      </c>
      <c r="AN13" s="104">
        <f>求节点($K$5:$K$21,$Z$5:$Z$21,AM13)</f>
        <v>0.50667373701089824</v>
      </c>
      <c r="AO13" s="104" t="e">
        <f>($AN13-$AN12)*(INDEX([3]非r将兵属性验证!$AC$7:$AC$106,$AM13,1)*[3]战法技能效用!$AB$5+INDEX([3]非r将兵属性验证!$AX$7:$AX$106,$AM13,1)*[3]战法技能效用!$AC$5)+AO12</f>
        <v>#DIV/0!</v>
      </c>
      <c r="AP13" s="26" t="e">
        <f t="shared" si="0"/>
        <v>#DIV/0!</v>
      </c>
      <c r="AT13" s="104">
        <v>90</v>
      </c>
      <c r="AU13" s="26">
        <f>求节点(投放验证!K11:K49,投放验证!AB11:AB49,AT13)</f>
        <v>429021.21250909055</v>
      </c>
    </row>
    <row r="14" spans="2:47" x14ac:dyDescent="0.15">
      <c r="B14" s="165" t="s">
        <v>63</v>
      </c>
      <c r="C14" s="108" t="s">
        <v>37</v>
      </c>
      <c r="D14" s="104" t="s">
        <v>6</v>
      </c>
      <c r="E14" s="104" t="s">
        <v>7</v>
      </c>
      <c r="F14" s="104" t="s">
        <v>8</v>
      </c>
      <c r="G14" s="108" t="s">
        <v>9</v>
      </c>
      <c r="K14" s="104">
        <f>基础状态预期!C26</f>
        <v>65.075479910097457</v>
      </c>
      <c r="L14" s="104">
        <f>IF(基础状态预期!I26="",0,SUMIFS(D$5:D$11,$C$5:$C$11,"&lt;="&amp;基础状态预期!I26))</f>
        <v>32</v>
      </c>
      <c r="M14" s="104">
        <f>IF(基础状态预期!J26="",0,SUMIFS(E$5:E$11,$C$5:$C$11,"&lt;="&amp;基础状态预期!J26))</f>
        <v>8</v>
      </c>
      <c r="N14" s="104">
        <f>IF(基础状态预期!K26="",0,SUMIFS(F$5:F$11,$C$5:$C$11,"&lt;="&amp;基础状态预期!K26))</f>
        <v>2</v>
      </c>
      <c r="O14" s="104">
        <f>IF(基础状态预期!L26="",0,SUMIFS(G$5:G$11,$C$5:$C$11,"&lt;="&amp;基础状态预期!L26))</f>
        <v>0</v>
      </c>
      <c r="P14" s="105"/>
      <c r="Q14" s="104">
        <f>基础状态预期!C26</f>
        <v>65.075479910097457</v>
      </c>
      <c r="R14" s="104">
        <f>IFERROR([2]基础状态预期!G26*[2]基础状态预期!AA26,0)</f>
        <v>0</v>
      </c>
      <c r="S14" s="104">
        <f>IFERROR([2]基础状态预期!H26*[2]基础状态预期!AB26,0)</f>
        <v>0</v>
      </c>
      <c r="T14" s="104">
        <f>IFERROR([2]基础状态预期!I26*[2]基础状态预期!AC26,0)</f>
        <v>6</v>
      </c>
      <c r="U14" s="104">
        <f>IFERROR([2]基础状态预期!J26*[2]基础状态预期!AD26,0)</f>
        <v>6</v>
      </c>
      <c r="V14" s="104">
        <f>求节点($C$15:$C$21,D$15:D$21,基础状态预期!I26)</f>
        <v>0.21134818021296681</v>
      </c>
      <c r="W14" s="104">
        <f>求节点($C$15:$C$21,E$15:E$21,基础状态预期!J26)</f>
        <v>0.20496450304625832</v>
      </c>
      <c r="X14" s="104">
        <f>求节点($C$15:$C$21,F$15:F$21,基础状态预期!K26)</f>
        <v>0.21355938224774074</v>
      </c>
      <c r="Y14" s="104">
        <f>求节点($C$15:$C$21,G$15:G$21,基础状态预期!L26)</f>
        <v>0.22285714285714284</v>
      </c>
      <c r="Z14" s="108">
        <f>MAX(SUMPRODUCT(V14:Y14,基础状态预期!U26:X26)/SUM([2]基础状态预期!$F26:$J26),Z13)</f>
        <v>0.4286683912637152</v>
      </c>
      <c r="AD14" s="107">
        <v>11</v>
      </c>
      <c r="AE14" s="107">
        <f>求节点($Q$5:$Q$21,Z$5:Z$21,$AD14)</f>
        <v>1.495E-2</v>
      </c>
      <c r="AF14" s="107">
        <f>求节点($Q$28:$Q$44,Z$28:Z$44,$AD14)</f>
        <v>2.8438823980877992E-2</v>
      </c>
      <c r="AG14" s="107">
        <f>求节点($Q$51:$Q$67,Z$51:Z$67,$AD14)</f>
        <v>4.4549758434498564E-2</v>
      </c>
      <c r="AH14" s="107">
        <f>求节点($Q$74:$Q$90,Z$74:Z$90,$AD14)</f>
        <v>5.8715521775599085E-2</v>
      </c>
      <c r="AI14" s="107">
        <f>求节点($Q$97:$Q$113,Z$97:Z$113,$AD14)</f>
        <v>7.2530952642149343E-2</v>
      </c>
      <c r="AM14" s="104">
        <v>100</v>
      </c>
      <c r="AN14" s="104">
        <f>求节点($K$5:$K$21,$Z$5:$Z$21,AM14)</f>
        <v>0.5361304089695772</v>
      </c>
      <c r="AO14" s="104" t="e">
        <f>($AN14-$AN13)*(INDEX([3]非r将兵属性验证!$AC$7:$AC$106,$AM14,1)*[3]战法技能效用!$AB$5+INDEX([3]非r将兵属性验证!$AX$7:$AX$106,$AM14,1)*[3]战法技能效用!$AC$5)+AO13</f>
        <v>#DIV/0!</v>
      </c>
      <c r="AP14" s="26" t="e">
        <f t="shared" si="0"/>
        <v>#DIV/0!</v>
      </c>
      <c r="AT14" s="104">
        <v>100</v>
      </c>
      <c r="AU14" s="26">
        <f>求节点(投放验证!K11:K49,投放验证!AB11:AB49,AT14)</f>
        <v>483524.37948697549</v>
      </c>
    </row>
    <row r="15" spans="2:47" x14ac:dyDescent="0.15">
      <c r="B15" s="166"/>
      <c r="C15" s="108">
        <v>1</v>
      </c>
      <c r="D15" s="24">
        <f>(D$21*0.75)/7*$C15+(D$21*0.25)</f>
        <v>7.8928571428571417E-2</v>
      </c>
      <c r="E15" s="24">
        <f t="shared" ref="E15:G15" si="1">(E$21*0.75)/7*$C15+(E$21*0.25)</f>
        <v>9.285714285714286E-2</v>
      </c>
      <c r="F15" s="24">
        <f t="shared" si="1"/>
        <v>0.11142857142857145</v>
      </c>
      <c r="G15" s="24">
        <f t="shared" si="1"/>
        <v>0.13928571428571429</v>
      </c>
      <c r="K15" s="104">
        <f>基础状态预期!C27</f>
        <v>69.18336653741882</v>
      </c>
      <c r="L15" s="104">
        <f>IF(基础状态预期!I27="",0,SUMIFS(D$5:D$11,$C$5:$C$11,"&lt;="&amp;基础状态预期!I27))</f>
        <v>32</v>
      </c>
      <c r="M15" s="104">
        <f>IF(基础状态预期!J27="",0,SUMIFS(E$5:E$11,$C$5:$C$11,"&lt;="&amp;基础状态预期!J27))</f>
        <v>8</v>
      </c>
      <c r="N15" s="104">
        <f>IF(基础状态预期!K27="",0,SUMIFS(F$5:F$11,$C$5:$C$11,"&lt;="&amp;基础状态预期!K27))</f>
        <v>2</v>
      </c>
      <c r="O15" s="104">
        <f>IF(基础状态预期!L27="",0,SUMIFS(G$5:G$11,$C$5:$C$11,"&lt;="&amp;基础状态预期!L27))</f>
        <v>0</v>
      </c>
      <c r="P15" s="105"/>
      <c r="Q15" s="104">
        <f>基础状态预期!C27</f>
        <v>69.18336653741882</v>
      </c>
      <c r="R15" s="104">
        <f>IFERROR([2]基础状态预期!G27*[2]基础状态预期!AA27,0)</f>
        <v>0</v>
      </c>
      <c r="S15" s="104">
        <f>IFERROR([2]基础状态预期!H27*[2]基础状态预期!AB27,0)</f>
        <v>0</v>
      </c>
      <c r="T15" s="104">
        <f>IFERROR([2]基础状态预期!I27*[2]基础状态预期!AC27,0)</f>
        <v>4</v>
      </c>
      <c r="U15" s="104">
        <f>IFERROR([2]基础状态预期!J27*[2]基础状态预期!AD27,0)</f>
        <v>8</v>
      </c>
      <c r="V15" s="104">
        <f>求节点($C$15:$C$21,D$15:D$21,基础状态预期!I27)</f>
        <v>0.22050789945373558</v>
      </c>
      <c r="W15" s="104">
        <f>求节点($C$15:$C$21,E$15:E$21,基础状态预期!J27)</f>
        <v>0.21173181602318433</v>
      </c>
      <c r="X15" s="104">
        <f>求节点($C$15:$C$21,F$15:F$21,基础状态预期!K27)</f>
        <v>0.22048911073611294</v>
      </c>
      <c r="Y15" s="104">
        <f>求节点($C$15:$C$21,G$15:G$21,基础状态预期!L27)</f>
        <v>0.22285714285714284</v>
      </c>
      <c r="Z15" s="108">
        <f>MAX(SUMPRODUCT(V15:Y15,基础状态预期!U27:X27)/SUM([2]基础状态预期!$F27:$J27),Z14)</f>
        <v>0.4413728934923975</v>
      </c>
      <c r="AD15" s="107">
        <v>12</v>
      </c>
      <c r="AE15" s="107">
        <f>求节点($Q$5:$Q$21,Z$5:Z$21,$AD15)</f>
        <v>2.9899999999999999E-2</v>
      </c>
      <c r="AF15" s="107">
        <f>求节点($Q$28:$Q$44,Z$28:Z$44,$AD15)</f>
        <v>4.3342332020261637E-2</v>
      </c>
      <c r="AG15" s="107">
        <f>求节点($Q$51:$Q$67,Z$51:Z$67,$AD15)</f>
        <v>5.8656340367687451E-2</v>
      </c>
      <c r="AH15" s="107">
        <f>求节点($Q$74:$Q$90,Z$74:Z$90,$AD15)</f>
        <v>7.2899320643760895E-2</v>
      </c>
      <c r="AI15" s="107">
        <f>求节点($Q$97:$Q$113,Z$97:Z$113,$AD15)</f>
        <v>8.5289619576029554E-2</v>
      </c>
    </row>
    <row r="16" spans="2:47" x14ac:dyDescent="0.15">
      <c r="B16" s="166"/>
      <c r="C16" s="108">
        <v>2</v>
      </c>
      <c r="D16" s="24">
        <f t="shared" ref="D16:G20" si="2">(D$21*0.75)/7*$C16+(D$21*0.25)</f>
        <v>0.10260714285714284</v>
      </c>
      <c r="E16" s="24">
        <f t="shared" si="2"/>
        <v>0.12071428571428572</v>
      </c>
      <c r="F16" s="24">
        <f t="shared" si="2"/>
        <v>0.14485714285714288</v>
      </c>
      <c r="G16" s="24">
        <f t="shared" si="2"/>
        <v>0.18107142857142855</v>
      </c>
      <c r="H16" s="99"/>
      <c r="K16" s="104">
        <f>基础状态预期!C28</f>
        <v>72.375871759353331</v>
      </c>
      <c r="L16" s="104">
        <f>IF(基础状态预期!I28="",0,SUMIFS(D$5:D$11,$C$5:$C$11,"&lt;="&amp;基础状态预期!I28))</f>
        <v>64</v>
      </c>
      <c r="M16" s="104">
        <f>IF(基础状态预期!J28="",0,SUMIFS(E$5:E$11,$C$5:$C$11,"&lt;="&amp;基础状态预期!J28))</f>
        <v>8</v>
      </c>
      <c r="N16" s="104">
        <f>IF(基础状态预期!K28="",0,SUMIFS(F$5:F$11,$C$5:$C$11,"&lt;="&amp;基础状态预期!K28))</f>
        <v>2</v>
      </c>
      <c r="O16" s="104">
        <f>IF(基础状态预期!L28="",0,SUMIFS(G$5:G$11,$C$5:$C$11,"&lt;="&amp;基础状态预期!L28))</f>
        <v>0</v>
      </c>
      <c r="P16" s="105"/>
      <c r="Q16" s="104">
        <f>基础状态预期!C28</f>
        <v>72.375871759353331</v>
      </c>
      <c r="R16" s="104">
        <f>IFERROR([2]基础状态预期!G28*[2]基础状态预期!AA28,0)</f>
        <v>0</v>
      </c>
      <c r="S16" s="104">
        <f>IFERROR([2]基础状态预期!H28*[2]基础状态预期!AB28,0)</f>
        <v>0</v>
      </c>
      <c r="T16" s="104">
        <f>IFERROR([2]基础状态预期!I28*[2]基础状态预期!AC28,0)</f>
        <v>2</v>
      </c>
      <c r="U16" s="104">
        <f>IFERROR([2]基础状态预期!J28*[2]基础状态预期!AD28,0)</f>
        <v>10</v>
      </c>
      <c r="V16" s="104">
        <f>求节点($C$15:$C$21,D$15:D$21,基础状态预期!I28)</f>
        <v>0.22099999999999997</v>
      </c>
      <c r="W16" s="104">
        <f>求节点($C$15:$C$21,E$15:E$21,基础状态预期!J28)</f>
        <v>0.21846180082182809</v>
      </c>
      <c r="X16" s="104">
        <f>求节点($C$15:$C$21,F$15:F$21,基础状态预期!K28)</f>
        <v>0.22565773906147135</v>
      </c>
      <c r="Y16" s="104">
        <f>求节点($C$15:$C$21,G$15:G$21,基础状态预期!L28)</f>
        <v>0.22285714285714284</v>
      </c>
      <c r="Z16" s="108">
        <f>MAX(SUMPRODUCT(V16:Y16,基础状态预期!U28:X28)/SUM([2]基础状态预期!$F28:$J28),Z15)</f>
        <v>0.44991518002077852</v>
      </c>
      <c r="AD16" s="107">
        <v>13</v>
      </c>
      <c r="AE16" s="107">
        <f>求节点($Q$5:$Q$21,Z$5:Z$21,$AD16)</f>
        <v>4.4850000000000001E-2</v>
      </c>
      <c r="AF16" s="107">
        <f>求节点($Q$28:$Q$44,Z$28:Z$44,$AD16)</f>
        <v>5.8245840059645275E-2</v>
      </c>
      <c r="AG16" s="107">
        <f>求节点($Q$51:$Q$67,Z$51:Z$67,$AD16)</f>
        <v>7.2762922300876345E-2</v>
      </c>
      <c r="AH16" s="107">
        <f>求节点($Q$74:$Q$90,Z$74:Z$90,$AD16)</f>
        <v>8.7083119511922699E-2</v>
      </c>
      <c r="AI16" s="107">
        <f>求节点($Q$97:$Q$113,Z$97:Z$113,$AD16)</f>
        <v>9.8048286509909766E-2</v>
      </c>
    </row>
    <row r="17" spans="2:47" x14ac:dyDescent="0.15">
      <c r="B17" s="166"/>
      <c r="C17" s="108">
        <v>3</v>
      </c>
      <c r="D17" s="24">
        <f t="shared" si="2"/>
        <v>0.12628571428571428</v>
      </c>
      <c r="E17" s="24">
        <f t="shared" si="2"/>
        <v>0.14857142857142858</v>
      </c>
      <c r="F17" s="24">
        <f t="shared" si="2"/>
        <v>0.17828571428571433</v>
      </c>
      <c r="G17" s="24">
        <f t="shared" si="2"/>
        <v>0.22285714285714284</v>
      </c>
      <c r="H17" s="99"/>
      <c r="K17" s="104">
        <f>基础状态预期!C29</f>
        <v>74.998404927577795</v>
      </c>
      <c r="L17" s="104">
        <f>IF(基础状态预期!I29="",0,SUMIFS(D$5:D$11,$C$5:$C$11,"&lt;="&amp;基础状态预期!I29))</f>
        <v>64</v>
      </c>
      <c r="M17" s="104">
        <f>IF(基础状态预期!J29="",0,SUMIFS(E$5:E$11,$C$5:$C$11,"&lt;="&amp;基础状态预期!J29))</f>
        <v>8</v>
      </c>
      <c r="N17" s="104">
        <f>IF(基础状态预期!K29="",0,SUMIFS(F$5:F$11,$C$5:$C$11,"&lt;="&amp;基础状态预期!K29))</f>
        <v>2</v>
      </c>
      <c r="O17" s="104">
        <f>IF(基础状态预期!L29="",0,SUMIFS(G$5:G$11,$C$5:$C$11,"&lt;="&amp;基础状态预期!L29))</f>
        <v>0</v>
      </c>
      <c r="P17" s="105"/>
      <c r="Q17" s="104">
        <f>基础状态预期!C29</f>
        <v>74.998404927577795</v>
      </c>
      <c r="R17" s="104">
        <f>IFERROR([2]基础状态预期!G29*[2]基础状态预期!AA29,0)</f>
        <v>0</v>
      </c>
      <c r="S17" s="104">
        <f>IFERROR([2]基础状态预期!H29*[2]基础状态预期!AB29,0)</f>
        <v>0</v>
      </c>
      <c r="T17" s="104">
        <f>IFERROR([2]基础状态预期!I29*[2]基础状态预期!AC29,0)</f>
        <v>1</v>
      </c>
      <c r="U17" s="104">
        <f>IFERROR([2]基础状态预期!J29*[2]基础状态预期!AD29,0)</f>
        <v>11</v>
      </c>
      <c r="V17" s="104">
        <f>求节点($C$15:$C$21,D$15:D$21,基础状态预期!I29)</f>
        <v>0.22099999999999997</v>
      </c>
      <c r="W17" s="104">
        <f>求节点($C$15:$C$21,E$15:E$21,基础状态预期!J29)</f>
        <v>0.22519267492414716</v>
      </c>
      <c r="X17" s="104">
        <f>求节点($C$15:$C$21,F$15:F$21,基础状态预期!K29)</f>
        <v>0.23082705037205239</v>
      </c>
      <c r="Y17" s="104">
        <f>求节点($C$15:$C$21,G$15:G$21,基础状态预期!L29)</f>
        <v>0.22285714285714284</v>
      </c>
      <c r="Z17" s="108">
        <f>MAX(SUMPRODUCT(V17:Y17,基础状态预期!U29:X29)/SUM([2]基础状态预期!$F29:$J29),Z16)</f>
        <v>0.4563408290674984</v>
      </c>
      <c r="AD17" s="107">
        <v>14</v>
      </c>
      <c r="AE17" s="107">
        <f>求节点($Q$5:$Q$21,Z$5:Z$21,$AD17)</f>
        <v>5.9799999999999999E-2</v>
      </c>
      <c r="AF17" s="107">
        <f>求节点($Q$28:$Q$44,Z$28:Z$44,$AD17)</f>
        <v>7.3149348099028927E-2</v>
      </c>
      <c r="AG17" s="107">
        <f>求节点($Q$51:$Q$67,Z$51:Z$67,$AD17)</f>
        <v>8.6869504234065226E-2</v>
      </c>
      <c r="AH17" s="107">
        <f>求节点($Q$74:$Q$90,Z$74:Z$90,$AD17)</f>
        <v>0.1012669183800845</v>
      </c>
      <c r="AI17" s="107">
        <f>求节点($Q$97:$Q$113,Z$97:Z$113,$AD17)</f>
        <v>0.11080695344378996</v>
      </c>
    </row>
    <row r="18" spans="2:47" x14ac:dyDescent="0.15">
      <c r="B18" s="166"/>
      <c r="C18" s="108">
        <v>4</v>
      </c>
      <c r="D18" s="24">
        <f t="shared" si="2"/>
        <v>0.14996428571428572</v>
      </c>
      <c r="E18" s="24">
        <f t="shared" si="2"/>
        <v>0.17642857142857143</v>
      </c>
      <c r="F18" s="24">
        <f t="shared" si="2"/>
        <v>0.21171428571428574</v>
      </c>
      <c r="G18" s="24">
        <f t="shared" si="2"/>
        <v>0.26464285714285712</v>
      </c>
      <c r="H18" s="99"/>
      <c r="K18" s="104">
        <f>基础状态预期!C30</f>
        <v>77.875308029777003</v>
      </c>
      <c r="L18" s="104">
        <f>IF(基础状态预期!I30="",0,SUMIFS(D$5:D$11,$C$5:$C$11,"&lt;="&amp;基础状态预期!I30))</f>
        <v>64</v>
      </c>
      <c r="M18" s="104">
        <f>IF(基础状态预期!J30="",0,SUMIFS(E$5:E$11,$C$5:$C$11,"&lt;="&amp;基础状态预期!J30))</f>
        <v>16</v>
      </c>
      <c r="N18" s="104">
        <f>IF(基础状态预期!K30="",0,SUMIFS(F$5:F$11,$C$5:$C$11,"&lt;="&amp;基础状态预期!K30))</f>
        <v>2</v>
      </c>
      <c r="O18" s="104">
        <f>IF(基础状态预期!L30="",0,SUMIFS(G$5:G$11,$C$5:$C$11,"&lt;="&amp;基础状态预期!L30))</f>
        <v>0</v>
      </c>
      <c r="P18" s="105"/>
      <c r="Q18" s="104">
        <f>基础状态预期!C30</f>
        <v>77.875308029777003</v>
      </c>
      <c r="R18" s="104">
        <f>IFERROR([2]基础状态预期!G30*[2]基础状态预期!AA30,0)</f>
        <v>0</v>
      </c>
      <c r="S18" s="104">
        <f>IFERROR([2]基础状态预期!H30*[2]基础状态预期!AB30,0)</f>
        <v>0</v>
      </c>
      <c r="T18" s="104">
        <f>IFERROR([2]基础状态预期!I30*[2]基础状态预期!AC30,0)</f>
        <v>0</v>
      </c>
      <c r="U18" s="104">
        <f>IFERROR([2]基础状态预期!J30*[2]基础状态预期!AD30,0)</f>
        <v>12</v>
      </c>
      <c r="V18" s="104">
        <f>求节点($C$15:$C$21,D$15:D$21,基础状态预期!I30)</f>
        <v>0.22099999999999997</v>
      </c>
      <c r="W18" s="104">
        <f>求节点($C$15:$C$21,E$15:E$21,基础状态预期!J30)</f>
        <v>0.23407529069189825</v>
      </c>
      <c r="X18" s="104">
        <f>求节点($C$15:$C$21,F$15:F$21,基础状态预期!K30)</f>
        <v>0.23913300824734882</v>
      </c>
      <c r="Y18" s="104">
        <f>求节点($C$15:$C$21,G$15:G$21,基础状态预期!L30)</f>
        <v>0.22285714285714284</v>
      </c>
      <c r="Z18" s="108">
        <f>MAX(SUMPRODUCT(V18:Y18,基础状态预期!U30:X30)/SUM([2]基础状态预期!$F30:$J30),Z17)</f>
        <v>0.46199015110449165</v>
      </c>
      <c r="AD18" s="107">
        <v>15</v>
      </c>
      <c r="AE18" s="107">
        <f>求节点($Q$5:$Q$21,Z$5:Z$21,$AD18)</f>
        <v>7.4749999999999997E-2</v>
      </c>
      <c r="AF18" s="107">
        <f>求节点($Q$28:$Q$44,Z$28:Z$44,$AD18)</f>
        <v>8.8052856138412572E-2</v>
      </c>
      <c r="AG18" s="107">
        <f>求节点($Q$51:$Q$67,Z$51:Z$67,$AD18)</f>
        <v>0.10097608616725412</v>
      </c>
      <c r="AH18" s="107">
        <f>求节点($Q$74:$Q$90,Z$74:Z$90,$AD18)</f>
        <v>0.11545071724824632</v>
      </c>
      <c r="AI18" s="107">
        <f>求节点($Q$97:$Q$113,Z$97:Z$113,$AD18)</f>
        <v>0.12356562037767016</v>
      </c>
    </row>
    <row r="19" spans="2:47" x14ac:dyDescent="0.15">
      <c r="B19" s="166"/>
      <c r="C19" s="108">
        <v>5</v>
      </c>
      <c r="D19" s="24">
        <f t="shared" si="2"/>
        <v>0.17364285714285713</v>
      </c>
      <c r="E19" s="24">
        <f t="shared" si="2"/>
        <v>0.20428571428571429</v>
      </c>
      <c r="F19" s="24">
        <f t="shared" si="2"/>
        <v>0.24514285714285716</v>
      </c>
      <c r="G19" s="24">
        <f t="shared" si="2"/>
        <v>0.30642857142857138</v>
      </c>
      <c r="H19" s="99"/>
      <c r="K19" s="104">
        <f>基础状态预期!C31</f>
        <v>80.272123558064706</v>
      </c>
      <c r="L19" s="104">
        <f>IF(基础状态预期!I31="",0,SUMIFS(D$5:D$11,$C$5:$C$11,"&lt;="&amp;基础状态预期!I31))</f>
        <v>64</v>
      </c>
      <c r="M19" s="104">
        <f>IF(基础状态预期!J31="",0,SUMIFS(E$5:E$11,$C$5:$C$11,"&lt;="&amp;基础状态预期!J31))</f>
        <v>16</v>
      </c>
      <c r="N19" s="104">
        <f>IF(基础状态预期!K31="",0,SUMIFS(F$5:F$11,$C$5:$C$11,"&lt;="&amp;基础状态预期!K31))</f>
        <v>4</v>
      </c>
      <c r="O19" s="104">
        <f>IF(基础状态预期!L31="",0,SUMIFS(G$5:G$11,$C$5:$C$11,"&lt;="&amp;基础状态预期!L31))</f>
        <v>0</v>
      </c>
      <c r="P19" s="105"/>
      <c r="Q19" s="104">
        <f>基础状态预期!C31</f>
        <v>80.272123558064706</v>
      </c>
      <c r="R19" s="104">
        <f>IFERROR([2]基础状态预期!G31*[2]基础状态预期!AA31,0)</f>
        <v>0</v>
      </c>
      <c r="S19" s="104">
        <f>IFERROR([2]基础状态预期!H31*[2]基础状态预期!AB31,0)</f>
        <v>0</v>
      </c>
      <c r="T19" s="104">
        <f>IFERROR([2]基础状态预期!I31*[2]基础状态预期!AC31,0)</f>
        <v>0</v>
      </c>
      <c r="U19" s="104">
        <f>IFERROR([2]基础状态预期!J31*[2]基础状态预期!AD31,0)</f>
        <v>12</v>
      </c>
      <c r="V19" s="104">
        <f>求节点($C$15:$C$21,D$15:D$21,基础状态预期!I31)</f>
        <v>0.22099999999999997</v>
      </c>
      <c r="W19" s="104">
        <f>求节点($C$15:$C$21,E$15:E$21,基础状态预期!J31)</f>
        <v>0.23948326000213202</v>
      </c>
      <c r="X19" s="104">
        <f>求节点($C$15:$C$21,F$15:F$21,基础状态预期!K31)</f>
        <v>0.24629125312536251</v>
      </c>
      <c r="Y19" s="104">
        <f>求节点($C$15:$C$21,G$15:G$21,基础状态预期!L31)</f>
        <v>0.22596810473973383</v>
      </c>
      <c r="Z19" s="108">
        <f>MAX(SUMPRODUCT(V19:Y19,基础状态预期!U31:X31)/SUM([2]基础状态预期!$F31:$J31),Z18)</f>
        <v>0.46548497506988679</v>
      </c>
      <c r="AD19" s="107">
        <v>16</v>
      </c>
      <c r="AE19" s="107">
        <f>求节点($Q$5:$Q$21,Z$5:Z$21,$AD19)</f>
        <v>8.9700000000000002E-2</v>
      </c>
      <c r="AF19" s="107">
        <f>求节点($Q$28:$Q$44,Z$28:Z$44,$AD19)</f>
        <v>0.10295636417779622</v>
      </c>
      <c r="AG19" s="107">
        <f>求节点($Q$51:$Q$67,Z$51:Z$67,$AD19)</f>
        <v>0.11508266810044301</v>
      </c>
      <c r="AH19" s="107">
        <f>求节点($Q$74:$Q$90,Z$74:Z$90,$AD19)</f>
        <v>0.12963451611640814</v>
      </c>
      <c r="AI19" s="107">
        <f>求节点($Q$97:$Q$113,Z$97:Z$113,$AD19)</f>
        <v>0.13632428731155036</v>
      </c>
    </row>
    <row r="20" spans="2:47" x14ac:dyDescent="0.15">
      <c r="B20" s="166"/>
      <c r="C20" s="108">
        <v>6</v>
      </c>
      <c r="D20" s="24">
        <f t="shared" si="2"/>
        <v>0.19732142857142856</v>
      </c>
      <c r="E20" s="24">
        <f t="shared" si="2"/>
        <v>0.23214285714285715</v>
      </c>
      <c r="F20" s="24">
        <f t="shared" si="2"/>
        <v>0.27857142857142858</v>
      </c>
      <c r="G20" s="24">
        <f t="shared" si="2"/>
        <v>0.3482142857142857</v>
      </c>
      <c r="H20" s="99"/>
      <c r="K20" s="104">
        <f>基础状态预期!C32</f>
        <v>82.328492296001457</v>
      </c>
      <c r="L20" s="104">
        <f>IF(基础状态预期!I32="",0,SUMIFS(D$5:D$11,$C$5:$C$11,"&lt;="&amp;基础状态预期!I32))</f>
        <v>64</v>
      </c>
      <c r="M20" s="104">
        <f>IF(基础状态预期!J32="",0,SUMIFS(E$5:E$11,$C$5:$C$11,"&lt;="&amp;基础状态预期!J32))</f>
        <v>16</v>
      </c>
      <c r="N20" s="104">
        <f>IF(基础状态预期!K32="",0,SUMIFS(F$5:F$11,$C$5:$C$11,"&lt;="&amp;基础状态预期!K32))</f>
        <v>4</v>
      </c>
      <c r="O20" s="104">
        <f>IF(基础状态预期!L32="",0,SUMIFS(G$5:G$11,$C$5:$C$11,"&lt;="&amp;基础状态预期!L32))</f>
        <v>0</v>
      </c>
      <c r="P20" s="105"/>
      <c r="Q20" s="104">
        <f>基础状态预期!C32</f>
        <v>82.328492296001457</v>
      </c>
      <c r="R20" s="104">
        <f>IFERROR([2]基础状态预期!G32*[2]基础状态预期!AA32,0)</f>
        <v>0</v>
      </c>
      <c r="S20" s="104">
        <f>IFERROR([2]基础状态预期!H32*[2]基础状态预期!AB32,0)</f>
        <v>0</v>
      </c>
      <c r="T20" s="104">
        <f>IFERROR([2]基础状态预期!I32*[2]基础状态预期!AC32,0)</f>
        <v>0</v>
      </c>
      <c r="U20" s="104">
        <f>IFERROR([2]基础状态预期!J32*[2]基础状态预期!AD32,0)</f>
        <v>12</v>
      </c>
      <c r="V20" s="104">
        <f>求节点($C$15:$C$21,D$15:D$21,基础状态预期!I32)</f>
        <v>0.22099999999999997</v>
      </c>
      <c r="W20" s="104">
        <f>求节点($C$15:$C$21,E$15:E$21,基础状态预期!J32)</f>
        <v>0.24489122931236576</v>
      </c>
      <c r="X20" s="104">
        <f>求节点($C$15:$C$21,F$15:F$21,基础状态预期!K32)</f>
        <v>0.25044457355562205</v>
      </c>
      <c r="Y20" s="104">
        <f>求节点($C$15:$C$21,G$15:G$21,基础状态预期!L32)</f>
        <v>0.23783473454047535</v>
      </c>
      <c r="Z20" s="108">
        <f>MAX(SUMPRODUCT(V20:Y20,基础状态预期!U32:X32)/SUM([2]基础状态预期!$F32:$J32),Z19)</f>
        <v>0.48407602842438185</v>
      </c>
      <c r="AD20" s="107">
        <v>17</v>
      </c>
      <c r="AE20" s="107">
        <f>求节点($Q$5:$Q$21,Z$5:Z$21,$AD20)</f>
        <v>0.10464999999999999</v>
      </c>
      <c r="AF20" s="107">
        <f>求节点($Q$28:$Q$44,Z$28:Z$44,$AD20)</f>
        <v>0.11785987221717986</v>
      </c>
      <c r="AG20" s="107">
        <f>求节点($Q$51:$Q$67,Z$51:Z$67,$AD20)</f>
        <v>0.12918925003363191</v>
      </c>
      <c r="AH20" s="107">
        <f>求节点($Q$74:$Q$90,Z$74:Z$90,$AD20)</f>
        <v>0.14381831498456993</v>
      </c>
      <c r="AI20" s="107">
        <f>求节点($Q$97:$Q$113,Z$97:Z$113,$AD20)</f>
        <v>0.14908295424543058</v>
      </c>
    </row>
    <row r="21" spans="2:47" x14ac:dyDescent="0.15">
      <c r="B21" s="167"/>
      <c r="C21" s="108">
        <v>7</v>
      </c>
      <c r="D21" s="24">
        <v>0.22099999999999997</v>
      </c>
      <c r="E21" s="24">
        <v>0.26</v>
      </c>
      <c r="F21" s="24">
        <v>0.31200000000000006</v>
      </c>
      <c r="G21" s="24">
        <v>0.39</v>
      </c>
      <c r="H21" s="99"/>
      <c r="K21" s="104">
        <f>基础状态预期!C55</f>
        <v>159.99202506384199</v>
      </c>
      <c r="L21" s="104">
        <f>IF(基础状态预期!I55="",0,SUMIFS(D$5:D$11,$C$5:$C$11,"&lt;="&amp;基础状态预期!I55))</f>
        <v>64</v>
      </c>
      <c r="M21" s="104">
        <f>IF(基础状态预期!J55="",0,SUMIFS(E$5:E$11,$C$5:$C$11,"&lt;="&amp;基础状态预期!J55))</f>
        <v>32</v>
      </c>
      <c r="N21" s="104">
        <f>IF(基础状态预期!K55="",0,SUMIFS(F$5:F$11,$C$5:$C$11,"&lt;="&amp;基础状态预期!K55))</f>
        <v>16</v>
      </c>
      <c r="O21" s="104">
        <f>IF(基础状态预期!L55="",0,SUMIFS(G$5:G$11,$C$5:$C$11,"&lt;="&amp;基础状态预期!L55))</f>
        <v>4</v>
      </c>
      <c r="P21" s="105"/>
      <c r="Q21" s="104">
        <f>基础状态预期!C55</f>
        <v>159.99202506384199</v>
      </c>
      <c r="R21" s="104">
        <f>IFERROR([2]基础状态预期!G33*[2]基础状态预期!AA33,0)</f>
        <v>0</v>
      </c>
      <c r="S21" s="104">
        <f>IFERROR([2]基础状态预期!H33*[2]基础状态预期!AB33,0)</f>
        <v>0</v>
      </c>
      <c r="T21" s="104">
        <f>IFERROR([2]基础状态预期!I33*[2]基础状态预期!AC33,0)</f>
        <v>0</v>
      </c>
      <c r="U21" s="104">
        <f>IFERROR([2]基础状态预期!J33*[2]基础状态预期!AD33,0)</f>
        <v>12</v>
      </c>
      <c r="V21" s="104">
        <f>求节点($C$15:$C$21,D$15:D$21,基础状态预期!I55)</f>
        <v>0.22099999999999997</v>
      </c>
      <c r="W21" s="104">
        <f>求节点($C$15:$C$21,E$15:E$21,基础状态预期!J55)</f>
        <v>0.26</v>
      </c>
      <c r="X21" s="104">
        <f>求节点($C$15:$C$21,F$15:F$21,基础状态预期!K55)</f>
        <v>0.31200000000000006</v>
      </c>
      <c r="Y21" s="104">
        <f>求节点($C$15:$C$21,G$15:G$21,基础状态预期!L55)</f>
        <v>0.37863521191036603</v>
      </c>
      <c r="Z21" s="108">
        <f>MAX(SUMPRODUCT(V21:Y21,基础状态预期!U55:X55)/SUM([2]基础状态预期!$F33:$J33),Z20)</f>
        <v>0.71284694921382152</v>
      </c>
      <c r="AD21" s="107">
        <v>18</v>
      </c>
      <c r="AE21" s="107">
        <f>求节点($Q$5:$Q$21,Z$5:Z$21,$AD21)</f>
        <v>0.1196</v>
      </c>
      <c r="AF21" s="107">
        <f>求节点($Q$28:$Q$44,Z$28:Z$44,$AD21)</f>
        <v>0.13276338025656351</v>
      </c>
      <c r="AG21" s="107">
        <f>求节点($Q$51:$Q$67,Z$51:Z$67,$AD21)</f>
        <v>0.14329583196682077</v>
      </c>
      <c r="AH21" s="107">
        <f>求节点($Q$74:$Q$90,Z$74:Z$90,$AD21)</f>
        <v>0.15800211385273175</v>
      </c>
      <c r="AI21" s="107">
        <f>求节点($Q$97:$Q$113,Z$97:Z$113,$AD21)</f>
        <v>0.16184162117931078</v>
      </c>
    </row>
    <row r="22" spans="2:47" x14ac:dyDescent="0.15">
      <c r="H22" s="99"/>
      <c r="O22" s="28"/>
      <c r="P22" s="105"/>
      <c r="Q22" s="28"/>
      <c r="R22" s="28"/>
      <c r="S22" s="28"/>
      <c r="T22" s="28"/>
      <c r="U22" s="28"/>
      <c r="V22" s="28"/>
      <c r="W22" s="28"/>
      <c r="X22" s="28"/>
      <c r="Y22" s="28"/>
      <c r="Z22" s="22"/>
      <c r="AD22" s="107">
        <v>19</v>
      </c>
      <c r="AE22" s="107">
        <f>求节点($Q$5:$Q$21,Z$5:Z$21,$AD22)</f>
        <v>0.13455</v>
      </c>
      <c r="AF22" s="107">
        <f>求节点($Q$28:$Q$44,Z$28:Z$44,$AD22)</f>
        <v>0.14766688829594715</v>
      </c>
      <c r="AG22" s="107">
        <f>求节点($Q$51:$Q$67,Z$51:Z$67,$AD22)</f>
        <v>0.15740241390000967</v>
      </c>
      <c r="AH22" s="107">
        <f>求节点($Q$74:$Q$90,Z$74:Z$90,$AD22)</f>
        <v>0.17218591272089354</v>
      </c>
      <c r="AI22" s="107">
        <f>求节点($Q$97:$Q$113,Z$97:Z$113,$AD22)</f>
        <v>0.17460028811319098</v>
      </c>
      <c r="AT22" s="28"/>
    </row>
    <row r="23" spans="2:47" x14ac:dyDescent="0.15">
      <c r="O23" s="28"/>
      <c r="P23" s="105"/>
      <c r="Q23" s="28"/>
      <c r="R23" s="28"/>
      <c r="S23" s="28"/>
      <c r="T23" s="28"/>
      <c r="U23" s="28"/>
      <c r="V23" s="28"/>
      <c r="W23" s="28"/>
      <c r="X23" s="28"/>
      <c r="Y23" s="28"/>
      <c r="Z23" s="22"/>
      <c r="AD23" s="107">
        <v>20</v>
      </c>
      <c r="AE23" s="107">
        <f>求节点($Q$5:$Q$21,Z$5:Z$21,$AD23)</f>
        <v>0.14949999999999999</v>
      </c>
      <c r="AF23" s="107">
        <f>求节点($Q$28:$Q$44,Z$28:Z$44,$AD23)</f>
        <v>0.1596541356711024</v>
      </c>
      <c r="AG23" s="107">
        <f>求节点($Q$51:$Q$67,Z$51:Z$67,$AD23)</f>
        <v>0.16893105439554196</v>
      </c>
      <c r="AH23" s="107">
        <f>求节点($Q$74:$Q$90,Z$74:Z$90,$AD23)</f>
        <v>0.1782857142857143</v>
      </c>
      <c r="AI23" s="107">
        <f>求节点($Q$97:$Q$113,Z$97:Z$113,$AD23)</f>
        <v>0.17916395532258478</v>
      </c>
      <c r="AM23" s="28"/>
      <c r="AT23" s="28"/>
    </row>
    <row r="24" spans="2:47" ht="11.25" customHeight="1" x14ac:dyDescent="0.15">
      <c r="P24" s="105"/>
      <c r="AD24" s="107">
        <v>21</v>
      </c>
      <c r="AE24" s="107">
        <f>求节点($Q$5:$Q$21,Z$5:Z$21,$AD24)</f>
        <v>0.15187764520977151</v>
      </c>
      <c r="AF24" s="107">
        <f>求节点($Q$28:$Q$44,Z$28:Z$44,$AD24)</f>
        <v>0.16205101487475654</v>
      </c>
      <c r="AG24" s="107">
        <f>求节点($Q$51:$Q$67,Z$51:Z$67,$AD24)</f>
        <v>0.17013513901842614</v>
      </c>
      <c r="AH24" s="107">
        <f>求节点($Q$74:$Q$90,Z$74:Z$90,$AD24)</f>
        <v>0.1782857142857143</v>
      </c>
      <c r="AI24" s="107">
        <f>求节点($Q$97:$Q$113,Z$97:Z$113,$AD24)</f>
        <v>0.18039892584434356</v>
      </c>
    </row>
    <row r="25" spans="2:47" x14ac:dyDescent="0.15">
      <c r="P25" s="105"/>
      <c r="AD25" s="107">
        <v>22</v>
      </c>
      <c r="AE25" s="107">
        <f>求节点($Q$5:$Q$21,Z$5:Z$21,$AD25)</f>
        <v>0.154255290419543</v>
      </c>
      <c r="AF25" s="107">
        <f>求节点($Q$28:$Q$44,Z$28:Z$44,$AD25)</f>
        <v>0.16444789407841068</v>
      </c>
      <c r="AG25" s="107">
        <f>求节点($Q$51:$Q$67,Z$51:Z$67,$AD25)</f>
        <v>0.1713392236413103</v>
      </c>
      <c r="AH25" s="107">
        <f>求节点($Q$74:$Q$90,Z$74:Z$90,$AD25)</f>
        <v>0.1782857142857143</v>
      </c>
      <c r="AI25" s="107">
        <f>求节点($Q$97:$Q$113,Z$97:Z$113,$AD25)</f>
        <v>0.18163389636610233</v>
      </c>
    </row>
    <row r="26" spans="2:47" x14ac:dyDescent="0.15">
      <c r="K26" s="108" t="s">
        <v>43</v>
      </c>
      <c r="L26" s="160" t="s">
        <v>59</v>
      </c>
      <c r="M26" s="160"/>
      <c r="N26" s="160"/>
      <c r="O26" s="160"/>
      <c r="P26" s="105"/>
      <c r="Q26" s="108"/>
      <c r="R26" s="168" t="s">
        <v>130</v>
      </c>
      <c r="S26" s="169"/>
      <c r="T26" s="169"/>
      <c r="U26" s="170"/>
      <c r="V26" s="160" t="s">
        <v>62</v>
      </c>
      <c r="W26" s="160"/>
      <c r="X26" s="160"/>
      <c r="Y26" s="160"/>
      <c r="Z26" s="160"/>
      <c r="AD26" s="107">
        <v>23</v>
      </c>
      <c r="AE26" s="107">
        <f>求节点($Q$5:$Q$21,Z$5:Z$21,$AD26)</f>
        <v>0.15663293562931452</v>
      </c>
      <c r="AF26" s="107">
        <f>求节点($Q$28:$Q$44,Z$28:Z$44,$AD26)</f>
        <v>0.16684477328206482</v>
      </c>
      <c r="AG26" s="107">
        <f>求节点($Q$51:$Q$67,Z$51:Z$67,$AD26)</f>
        <v>0.17254330826419448</v>
      </c>
      <c r="AH26" s="107">
        <f>求节点($Q$74:$Q$90,Z$74:Z$90,$AD26)</f>
        <v>0.1782857142857143</v>
      </c>
      <c r="AI26" s="107">
        <f>求节点($Q$97:$Q$113,Z$97:Z$113,$AD26)</f>
        <v>0.18286886688786114</v>
      </c>
      <c r="AM26" s="106" t="s">
        <v>43</v>
      </c>
      <c r="AN26" s="40" t="s">
        <v>87</v>
      </c>
      <c r="AO26" s="164" t="s">
        <v>86</v>
      </c>
      <c r="AP26" s="164"/>
      <c r="AT26" s="34" t="s">
        <v>43</v>
      </c>
      <c r="AU26" s="108" t="s">
        <v>75</v>
      </c>
    </row>
    <row r="27" spans="2:47" x14ac:dyDescent="0.15">
      <c r="K27" s="104" t="s">
        <v>161</v>
      </c>
      <c r="L27" s="8" t="s">
        <v>6</v>
      </c>
      <c r="M27" s="8" t="s">
        <v>7</v>
      </c>
      <c r="N27" s="8" t="s">
        <v>8</v>
      </c>
      <c r="O27" s="8" t="s">
        <v>9</v>
      </c>
      <c r="P27" s="105"/>
      <c r="Q27" s="104" t="s">
        <v>161</v>
      </c>
      <c r="R27" s="104" t="s">
        <v>6</v>
      </c>
      <c r="S27" s="104" t="s">
        <v>7</v>
      </c>
      <c r="T27" s="104" t="s">
        <v>8</v>
      </c>
      <c r="U27" s="104" t="s">
        <v>9</v>
      </c>
      <c r="V27" s="104" t="s">
        <v>6</v>
      </c>
      <c r="W27" s="104" t="s">
        <v>7</v>
      </c>
      <c r="X27" s="104" t="s">
        <v>8</v>
      </c>
      <c r="Y27" s="104" t="s">
        <v>9</v>
      </c>
      <c r="Z27" s="108" t="s">
        <v>64</v>
      </c>
      <c r="AD27" s="107">
        <v>24</v>
      </c>
      <c r="AE27" s="107">
        <f>求节点($Q$5:$Q$21,Z$5:Z$21,$AD27)</f>
        <v>0.15901058083908604</v>
      </c>
      <c r="AF27" s="107">
        <f>求节点($Q$28:$Q$44,Z$28:Z$44,$AD27)</f>
        <v>0.16924165248571896</v>
      </c>
      <c r="AG27" s="107">
        <f>求节点($Q$51:$Q$67,Z$51:Z$67,$AD27)</f>
        <v>0.17374739288707863</v>
      </c>
      <c r="AH27" s="107">
        <f>求节点($Q$74:$Q$90,Z$74:Z$90,$AD27)</f>
        <v>0.1782857142857143</v>
      </c>
      <c r="AI27" s="107">
        <f>求节点($Q$97:$Q$113,Z$97:Z$113,$AD27)</f>
        <v>0.18410383740961991</v>
      </c>
      <c r="AM27" s="25" t="s">
        <v>161</v>
      </c>
      <c r="AN27" s="104" t="s">
        <v>73</v>
      </c>
      <c r="AO27" s="104" t="s">
        <v>73</v>
      </c>
      <c r="AP27" s="34" t="s">
        <v>41</v>
      </c>
      <c r="AT27" s="25" t="s">
        <v>161</v>
      </c>
      <c r="AU27" s="104" t="s">
        <v>80</v>
      </c>
    </row>
    <row r="28" spans="2:47" x14ac:dyDescent="0.15">
      <c r="K28" s="104">
        <f>基础状态预期!C62</f>
        <v>9.9592453074578113</v>
      </c>
      <c r="L28" s="104">
        <f>IF(基础状态预期!I62="",0,SUMIFS(D$5:D$11,$C$5:$C$11,"&lt;="&amp;基础状态预期!I62))</f>
        <v>1</v>
      </c>
      <c r="M28" s="104">
        <f>IF(基础状态预期!J62="",0,SUMIFS(E$5:E$11,$C$5:$C$11,"&lt;="&amp;基础状态预期!J62))</f>
        <v>1</v>
      </c>
      <c r="N28" s="104">
        <f>IF(基础状态预期!K62="",0,SUMIFS(F$5:F$11,$C$5:$C$11,"&lt;="&amp;基础状态预期!K62))</f>
        <v>1</v>
      </c>
      <c r="O28" s="104">
        <f>IF(基础状态预期!L62="",0,SUMIFS(G$5:G$11,$C$5:$C$11,"&lt;="&amp;基础状态预期!L62))</f>
        <v>0</v>
      </c>
      <c r="Q28" s="104">
        <f>基础状态预期!C62</f>
        <v>9.9592453074578113</v>
      </c>
      <c r="R28" s="104">
        <f>IFERROR([2]基础状态预期!G40*[2]基础状态预期!AA40,0)</f>
        <v>0</v>
      </c>
      <c r="S28" s="104">
        <f>IFERROR([2]基础状态预期!H40*[2]基础状态预期!AB40,0)</f>
        <v>0</v>
      </c>
      <c r="T28" s="104">
        <f>IFERROR([2]基础状态预期!I40*[2]基础状态预期!AC40,0)</f>
        <v>0</v>
      </c>
      <c r="U28" s="104">
        <f>IFERROR([2]基础状态预期!J40*[2]基础状态预期!AD40,0)</f>
        <v>12</v>
      </c>
      <c r="V28" s="104">
        <f>求节点($C$15:$C$21,D$15:D$21,基础状态预期!I62)</f>
        <v>9.1458101654891988E-2</v>
      </c>
      <c r="W28" s="104">
        <f>求节点($C$15:$C$21,E$15:E$21,基础状态预期!J62)</f>
        <v>0.12071428571428572</v>
      </c>
      <c r="X28" s="104">
        <f>求节点($C$15:$C$21,F$15:F$21,基础状态预期!K62)</f>
        <v>0.17828571428571433</v>
      </c>
      <c r="Y28" s="104">
        <f>求节点($C$15:$C$21,G$15:G$21,基础状态预期!L62)</f>
        <v>0</v>
      </c>
      <c r="Z28" s="108">
        <f>SUMPRODUCT(V28:Y28,基础状态预期!U62:X62)/SUM([2]基础状态预期!$F40:$J40)</f>
        <v>1.2927928053549228E-2</v>
      </c>
      <c r="AD28" s="107">
        <v>25</v>
      </c>
      <c r="AE28" s="107">
        <f>求节点($Q$5:$Q$21,Z$5:Z$21,$AD28)</f>
        <v>0.16138822604885755</v>
      </c>
      <c r="AF28" s="107">
        <f>求节点($Q$28:$Q$44,Z$28:Z$44,$AD28)</f>
        <v>0.1716385316893731</v>
      </c>
      <c r="AG28" s="107">
        <f>求节点($Q$51:$Q$67,Z$51:Z$67,$AD28)</f>
        <v>0.17495147750996282</v>
      </c>
      <c r="AH28" s="107">
        <f>求节点($Q$74:$Q$90,Z$74:Z$90,$AD28)</f>
        <v>0.1782857142857143</v>
      </c>
      <c r="AI28" s="107">
        <f>求节点($Q$97:$Q$113,Z$97:Z$113,$AD28)</f>
        <v>0.18533880793137869</v>
      </c>
      <c r="AM28" s="104">
        <v>10</v>
      </c>
      <c r="AN28" s="104">
        <f>求节点($K$5:$K$21,$Z$28:$Z$44,AM28)</f>
        <v>1.2927928053549228E-2</v>
      </c>
      <c r="AO28" s="35" t="e">
        <f>$AN28*(INDEX([3]小r将兵属性验证!$AC$7:$AC$106,$AM28,1)*[3]战法技能效用!$AB$5+INDEX([3]小r将兵属性验证!$AX$7:$AX$106,$AM28,1)*[3]战法技能效用!$AC$5)</f>
        <v>#DIV/0!</v>
      </c>
      <c r="AP28" s="26" t="e">
        <f t="shared" ref="AP28:AP37" si="3">SUM(AO28:AO28)</f>
        <v>#DIV/0!</v>
      </c>
      <c r="AT28" s="104">
        <v>10</v>
      </c>
      <c r="AU28" s="26">
        <f>求节点(投放验证!K56:K94,投放验证!AB56:AB94,AT28)</f>
        <v>4219.7958313915287</v>
      </c>
    </row>
    <row r="29" spans="2:47" x14ac:dyDescent="0.15">
      <c r="K29" s="104">
        <f>基础状态预期!C63</f>
        <v>19.766822802328868</v>
      </c>
      <c r="L29" s="104">
        <f>IF(基础状态预期!I63="",0,SUMIFS(D$5:D$11,$C$5:$C$11,"&lt;="&amp;基础状态预期!I63))</f>
        <v>2</v>
      </c>
      <c r="M29" s="104">
        <f>IF(基础状态预期!J63="",0,SUMIFS(E$5:E$11,$C$5:$C$11,"&lt;="&amp;基础状态预期!J63))</f>
        <v>1</v>
      </c>
      <c r="N29" s="104">
        <f>IF(基础状态预期!K63="",0,SUMIFS(F$5:F$11,$C$5:$C$11,"&lt;="&amp;基础状态预期!K63))</f>
        <v>1</v>
      </c>
      <c r="O29" s="104">
        <f>IF(基础状态预期!L63="",0,SUMIFS(G$5:G$11,$C$5:$C$11,"&lt;="&amp;基础状态预期!L63))</f>
        <v>0</v>
      </c>
      <c r="P29" s="105"/>
      <c r="Q29" s="104">
        <f>基础状态预期!C63</f>
        <v>19.766822802328868</v>
      </c>
      <c r="R29" s="104">
        <f>IFERROR([2]基础状态预期!G41*[2]基础状态预期!AA41,0)</f>
        <v>0</v>
      </c>
      <c r="S29" s="104">
        <f>IFERROR([2]基础状态预期!H41*[2]基础状态预期!AB41,0)</f>
        <v>0</v>
      </c>
      <c r="T29" s="104">
        <f>IFERROR([2]基础状态预期!I41*[2]基础状态预期!AC41,0)</f>
        <v>0</v>
      </c>
      <c r="U29" s="104">
        <f>IFERROR([2]基础状态预期!J41*[2]基础状态预期!AD41,0)</f>
        <v>12</v>
      </c>
      <c r="V29" s="104">
        <f>求节点($C$15:$C$21,D$15:D$21,基础状态预期!I63)</f>
        <v>0.11930832949715056</v>
      </c>
      <c r="W29" s="104">
        <f>求节点($C$15:$C$21,E$15:E$21,基础状态预期!J63)</f>
        <v>0.12071428571428572</v>
      </c>
      <c r="X29" s="104">
        <f>求节点($C$15:$C$21,F$15:F$21,基础状态预期!K63)</f>
        <v>0.17828571428571433</v>
      </c>
      <c r="Y29" s="104">
        <f>求节点($C$15:$C$21,G$15:G$21,基础状态预期!L63)</f>
        <v>0</v>
      </c>
      <c r="Z29" s="108">
        <f>MAX(SUMPRODUCT(V29:Y29,基础状态预期!U63:X63)/SUM([2]基础状态预期!$F41:$J41),Z28)</f>
        <v>0.15909523809523812</v>
      </c>
      <c r="AD29" s="107">
        <v>26</v>
      </c>
      <c r="AE29" s="107">
        <f>求节点($Q$5:$Q$21,Z$5:Z$21,$AD29)</f>
        <v>0.16376587125862904</v>
      </c>
      <c r="AF29" s="107">
        <f>求节点($Q$28:$Q$44,Z$28:Z$44,$AD29)</f>
        <v>0.17403541089302721</v>
      </c>
      <c r="AG29" s="107">
        <f>求节点($Q$51:$Q$67,Z$51:Z$67,$AD29)</f>
        <v>0.17615556213284697</v>
      </c>
      <c r="AH29" s="107">
        <f>求节点($Q$74:$Q$90,Z$74:Z$90,$AD29)</f>
        <v>0.1782857142857143</v>
      </c>
      <c r="AI29" s="107">
        <f>求节点($Q$97:$Q$113,Z$97:Z$113,$AD29)</f>
        <v>0.1865737784531375</v>
      </c>
      <c r="AM29" s="104">
        <v>20</v>
      </c>
      <c r="AN29" s="104">
        <f>求节点($K$5:$K$21,$Z$28:$Z$44,AM29)</f>
        <v>0.15909523809523812</v>
      </c>
      <c r="AO29" s="104" t="e">
        <f>($AN29-$AN28)*(INDEX([3]小r将兵属性验证!$AC$7:$AC$106,$AM29,1)*[3]战法技能效用!$AB$5+INDEX([3]小r将兵属性验证!$AX$7:$AX$106,$AM29,1)*[3]战法技能效用!$AC$5)+AO28</f>
        <v>#DIV/0!</v>
      </c>
      <c r="AP29" s="26" t="e">
        <f t="shared" si="3"/>
        <v>#DIV/0!</v>
      </c>
      <c r="AT29" s="104">
        <v>20</v>
      </c>
      <c r="AU29" s="26">
        <f>求节点(投放验证!K56:K94,投放验证!AB56:AB94,AT29)</f>
        <v>8551.5316359146491</v>
      </c>
    </row>
    <row r="30" spans="2:47" x14ac:dyDescent="0.15">
      <c r="B30" s="165" t="s">
        <v>89</v>
      </c>
      <c r="C30" s="108" t="s">
        <v>37</v>
      </c>
      <c r="D30" s="104" t="s">
        <v>6</v>
      </c>
      <c r="E30" s="104" t="s">
        <v>7</v>
      </c>
      <c r="F30" s="104" t="s">
        <v>8</v>
      </c>
      <c r="G30" s="108" t="s">
        <v>9</v>
      </c>
      <c r="K30" s="104">
        <f>基础状态预期!C64</f>
        <v>27.773265580596355</v>
      </c>
      <c r="L30" s="104">
        <f>IF(基础状态预期!I64="",0,SUMIFS(D$5:D$11,$C$5:$C$11,"&lt;="&amp;基础状态预期!I64))</f>
        <v>4</v>
      </c>
      <c r="M30" s="104">
        <f>IF(基础状态预期!J64="",0,SUMIFS(E$5:E$11,$C$5:$C$11,"&lt;="&amp;基础状态预期!J64))</f>
        <v>1</v>
      </c>
      <c r="N30" s="104">
        <f>IF(基础状态预期!K64="",0,SUMIFS(F$5:F$11,$C$5:$C$11,"&lt;="&amp;基础状态预期!K64))</f>
        <v>1</v>
      </c>
      <c r="O30" s="104">
        <f>IF(基础状态预期!L64="",0,SUMIFS(G$5:G$11,$C$5:$C$11,"&lt;="&amp;基础状态预期!L64))</f>
        <v>0</v>
      </c>
      <c r="P30" s="105"/>
      <c r="Q30" s="104">
        <f>基础状态预期!C64</f>
        <v>27.773265580596355</v>
      </c>
      <c r="R30" s="104">
        <f>IFERROR([2]基础状态预期!G42*[2]基础状态预期!AA42,0)</f>
        <v>0</v>
      </c>
      <c r="S30" s="104">
        <f>IFERROR([2]基础状态预期!H42*[2]基础状态预期!AB42,0)</f>
        <v>0</v>
      </c>
      <c r="T30" s="104">
        <f>IFERROR([2]基础状态预期!I42*[2]基础状态预期!AC42,0)</f>
        <v>0</v>
      </c>
      <c r="U30" s="104">
        <f>IFERROR([2]基础状态预期!J42*[2]基础状态预期!AD42,0)</f>
        <v>12</v>
      </c>
      <c r="V30" s="104">
        <f>求节点($C$15:$C$21,D$15:D$21,基础状态预期!I64)</f>
        <v>0.13849258014709009</v>
      </c>
      <c r="W30" s="104">
        <f>求节点($C$15:$C$21,E$15:E$21,基础状态预期!J64)</f>
        <v>0.12071428571428572</v>
      </c>
      <c r="X30" s="104">
        <f>求节点($C$15:$C$21,F$15:F$21,基础状态预期!K64)</f>
        <v>0.17828571428571433</v>
      </c>
      <c r="Y30" s="104">
        <f>求节点($C$15:$C$21,G$15:G$21,基础状态预期!L64)</f>
        <v>0</v>
      </c>
      <c r="Z30" s="108">
        <f>MAX(SUMPRODUCT(V30:Y30,基础状态预期!U64:X64)/SUM([2]基础状态预期!$F42:$J42),Z29)</f>
        <v>0.1782857142857143</v>
      </c>
      <c r="AD30" s="107">
        <v>27</v>
      </c>
      <c r="AE30" s="107">
        <f>求节点($Q$5:$Q$21,Z$5:Z$21,$AD30)</f>
        <v>0.16614351646840056</v>
      </c>
      <c r="AF30" s="107">
        <f>求节点($Q$28:$Q$44,Z$28:Z$44,$AD30)</f>
        <v>0.17643229009668135</v>
      </c>
      <c r="AG30" s="107">
        <f>求节点($Q$51:$Q$67,Z$51:Z$67,$AD30)</f>
        <v>0.17735964675573115</v>
      </c>
      <c r="AH30" s="107">
        <f>求节点($Q$74:$Q$90,Z$74:Z$90,$AD30)</f>
        <v>0.1782857142857143</v>
      </c>
      <c r="AI30" s="107">
        <f>求节点($Q$97:$Q$113,Z$97:Z$113,$AD30)</f>
        <v>0.18780874897489627</v>
      </c>
      <c r="AM30" s="104">
        <v>30</v>
      </c>
      <c r="AN30" s="104">
        <f>求节点($K$5:$K$21,$Z$28:$Z$44,AM30)</f>
        <v>0.20503162440009876</v>
      </c>
      <c r="AO30" s="104" t="e">
        <f>($AN30-$AN29)*(INDEX([3]小r将兵属性验证!$AC$7:$AC$106,$AM30,1)*[3]战法技能效用!$AB$5+INDEX([3]小r将兵属性验证!$AX$7:$AX$106,$AM30,1)*[3]战法技能效用!$AC$5)+AO29</f>
        <v>#DIV/0!</v>
      </c>
      <c r="AP30" s="26" t="e">
        <f t="shared" si="3"/>
        <v>#DIV/0!</v>
      </c>
      <c r="AT30" s="104">
        <v>30</v>
      </c>
      <c r="AU30" s="26">
        <f>求节点(投放验证!K56:K94,投放验证!AB56:AB94,AT30)</f>
        <v>15661.229390324272</v>
      </c>
    </row>
    <row r="31" spans="2:47" x14ac:dyDescent="0.15">
      <c r="B31" s="166"/>
      <c r="C31" s="108">
        <v>1</v>
      </c>
      <c r="D31" s="104">
        <f>SUM(D$5:D5)</f>
        <v>1</v>
      </c>
      <c r="E31" s="104">
        <f>SUM(E$5:E5)</f>
        <v>0</v>
      </c>
      <c r="F31" s="104">
        <f>SUM(F$5:F5)</f>
        <v>0</v>
      </c>
      <c r="G31" s="104">
        <f>SUM(G$5:G5)</f>
        <v>0</v>
      </c>
      <c r="K31" s="104">
        <f>基础状态预期!C65</f>
        <v>34.250806171891597</v>
      </c>
      <c r="L31" s="104">
        <f>IF(基础状态预期!I65="",0,SUMIFS(D$5:D$11,$C$5:$C$11,"&lt;="&amp;基础状态预期!I65))</f>
        <v>8</v>
      </c>
      <c r="M31" s="104">
        <f>IF(基础状态预期!J65="",0,SUMIFS(E$5:E$11,$C$5:$C$11,"&lt;="&amp;基础状态预期!J65))</f>
        <v>1</v>
      </c>
      <c r="N31" s="104">
        <f>IF(基础状态预期!K65="",0,SUMIFS(F$5:F$11,$C$5:$C$11,"&lt;="&amp;基础状态预期!K65))</f>
        <v>1</v>
      </c>
      <c r="O31" s="104">
        <f>IF(基础状态预期!L65="",0,SUMIFS(G$5:G$11,$C$5:$C$11,"&lt;="&amp;基础状态预期!L65))</f>
        <v>0</v>
      </c>
      <c r="P31" s="105"/>
      <c r="Q31" s="104">
        <f>基础状态预期!C65</f>
        <v>34.250806171891597</v>
      </c>
      <c r="R31" s="104">
        <f>IFERROR([2]基础状态预期!G43*[2]基础状态预期!AA43,0)</f>
        <v>0</v>
      </c>
      <c r="S31" s="104">
        <f>IFERROR([2]基础状态预期!H43*[2]基础状态预期!AB43,0)</f>
        <v>0</v>
      </c>
      <c r="T31" s="104">
        <f>IFERROR([2]基础状态预期!I43*[2]基础状态预期!AC43,0)</f>
        <v>0</v>
      </c>
      <c r="U31" s="104">
        <f>IFERROR([2]基础状态预期!J43*[2]基础状态预期!AD43,0)</f>
        <v>12</v>
      </c>
      <c r="V31" s="104">
        <f>求节点($C$15:$C$21,D$15:D$21,基础状态预期!I65)</f>
        <v>0.153366233153239</v>
      </c>
      <c r="W31" s="104">
        <f>求节点($C$15:$C$21,E$15:E$21,基础状态预期!J65)</f>
        <v>0.13405468677325552</v>
      </c>
      <c r="X31" s="104">
        <f>求节点($C$15:$C$21,F$15:F$21,基础状态预期!K65)</f>
        <v>0.17828571428571433</v>
      </c>
      <c r="Y31" s="104">
        <f>求节点($C$15:$C$21,G$15:G$21,基础状态预期!L65)</f>
        <v>0</v>
      </c>
      <c r="Z31" s="108">
        <f>MAX(SUMPRODUCT(V31:Y31,基础状态预期!U65:X65)/SUM([2]基础状态预期!$F43:$J43),Z30)</f>
        <v>0.26862344957928669</v>
      </c>
      <c r="AD31" s="107">
        <v>28</v>
      </c>
      <c r="AE31" s="107">
        <f>求节点($Q$5:$Q$21,Z$5:Z$21,$AD31)</f>
        <v>0.16852116167817208</v>
      </c>
      <c r="AF31" s="107">
        <f>求节点($Q$28:$Q$44,Z$28:Z$44,$AD31)</f>
        <v>0.18144782090215969</v>
      </c>
      <c r="AG31" s="107">
        <f>求节点($Q$51:$Q$67,Z$51:Z$67,$AD31)</f>
        <v>0.18350481753870834</v>
      </c>
      <c r="AH31" s="107">
        <f>求节点($Q$74:$Q$90,Z$74:Z$90,$AD31)</f>
        <v>0.19725564577913038</v>
      </c>
      <c r="AI31" s="107">
        <f>求节点($Q$97:$Q$113,Z$97:Z$113,$AD31)</f>
        <v>0.21450178266492531</v>
      </c>
      <c r="AM31" s="104">
        <v>40</v>
      </c>
      <c r="AN31" s="104">
        <f>求节点($K$5:$K$21,$Z$28:$Z$44,AM31)</f>
        <v>0.35657142857142859</v>
      </c>
      <c r="AO31" s="104" t="e">
        <f>($AN31-$AN30)*(INDEX([3]小r将兵属性验证!$AC$7:$AC$106,$AM31,1)*[3]战法技能效用!$AB$5+INDEX([3]小r将兵属性验证!$AX$7:$AX$106,$AM31,1)*[3]战法技能效用!$AC$5)+AO30</f>
        <v>#DIV/0!</v>
      </c>
      <c r="AP31" s="26" t="e">
        <f t="shared" si="3"/>
        <v>#DIV/0!</v>
      </c>
      <c r="AT31" s="104">
        <v>40</v>
      </c>
      <c r="AU31" s="26">
        <f>求节点(投放验证!K56:K94,投放验证!AB56:AB94,AT31)</f>
        <v>27866.472785354043</v>
      </c>
    </row>
    <row r="32" spans="2:47" x14ac:dyDescent="0.15">
      <c r="B32" s="166"/>
      <c r="C32" s="108">
        <v>2</v>
      </c>
      <c r="D32" s="104">
        <f>SUM(D$5:D6)</f>
        <v>2</v>
      </c>
      <c r="E32" s="104">
        <f>SUM(E$5:E6)</f>
        <v>1</v>
      </c>
      <c r="F32" s="104">
        <f>SUM(F$5:F6)</f>
        <v>0</v>
      </c>
      <c r="G32" s="104">
        <f>SUM(G$5:G6)</f>
        <v>0</v>
      </c>
      <c r="K32" s="104">
        <f>基础状态预期!C66</f>
        <v>39.661158518499626</v>
      </c>
      <c r="L32" s="104">
        <f>IF(基础状态预期!I66="",0,SUMIFS(D$5:D$11,$C$5:$C$11,"&lt;="&amp;基础状态预期!I66))</f>
        <v>8</v>
      </c>
      <c r="M32" s="104">
        <f>IF(基础状态预期!J66="",0,SUMIFS(E$5:E$11,$C$5:$C$11,"&lt;="&amp;基础状态预期!J66))</f>
        <v>1</v>
      </c>
      <c r="N32" s="104">
        <f>IF(基础状态预期!K66="",0,SUMIFS(F$5:F$11,$C$5:$C$11,"&lt;="&amp;基础状态预期!K66))</f>
        <v>1</v>
      </c>
      <c r="O32" s="104">
        <f>IF(基础状态预期!L66="",0,SUMIFS(G$5:G$11,$C$5:$C$11,"&lt;="&amp;基础状态预期!L66))</f>
        <v>0</v>
      </c>
      <c r="P32" s="105"/>
      <c r="Q32" s="104">
        <f>基础状态预期!C66</f>
        <v>39.661158518499626</v>
      </c>
      <c r="R32" s="104">
        <f>IFERROR([2]基础状态预期!G44*[2]基础状态预期!AA44,0)</f>
        <v>0</v>
      </c>
      <c r="S32" s="104">
        <f>IFERROR([2]基础状态预期!H44*[2]基础状态预期!AB44,0)</f>
        <v>0</v>
      </c>
      <c r="T32" s="104">
        <f>IFERROR([2]基础状态预期!I44*[2]基础状态预期!AC44,0)</f>
        <v>0</v>
      </c>
      <c r="U32" s="104">
        <f>IFERROR([2]基础状态预期!J44*[2]基础状态预期!AD44,0)</f>
        <v>12</v>
      </c>
      <c r="V32" s="104">
        <f>求节点($C$15:$C$21,D$15:D$21,基础状态预期!I66)</f>
        <v>0.1626891334028284</v>
      </c>
      <c r="W32" s="104">
        <f>求节点($C$15:$C$21,E$15:E$21,基础状态预期!J66)</f>
        <v>0.14823759790346253</v>
      </c>
      <c r="X32" s="104">
        <f>求节点($C$15:$C$21,F$15:F$21,基础状态预期!K66)</f>
        <v>0.17828571428571433</v>
      </c>
      <c r="Y32" s="104">
        <f>求节点($C$15:$C$21,G$15:G$21,基础状态预期!L66)</f>
        <v>0</v>
      </c>
      <c r="Z32" s="108">
        <f>MAX(SUMPRODUCT(V32:Y32,基础状态预期!U66:X66)/SUM([2]基础状态预期!$F44:$J44),Z31)</f>
        <v>0.35657142857142859</v>
      </c>
      <c r="AD32" s="107">
        <v>29</v>
      </c>
      <c r="AE32" s="107">
        <f>求节点($Q$5:$Q$21,Z$5:Z$21,$AD32)</f>
        <v>0.17677696072921956</v>
      </c>
      <c r="AF32" s="107">
        <f>求节点($Q$28:$Q$44,Z$28:Z$44,$AD32)</f>
        <v>0.19539412259187378</v>
      </c>
      <c r="AG32" s="107">
        <f>求节点($Q$51:$Q$67,Z$51:Z$67,$AD32)</f>
        <v>0.20610861468873545</v>
      </c>
      <c r="AH32" s="107">
        <f>求节点($Q$74:$Q$90,Z$74:Z$90,$AD32)</f>
        <v>0.22534304095447028</v>
      </c>
      <c r="AI32" s="107">
        <f>求节点($Q$97:$Q$113,Z$97:Z$113,$AD32)</f>
        <v>0.24549977260667469</v>
      </c>
      <c r="AM32" s="104">
        <v>50</v>
      </c>
      <c r="AN32" s="104">
        <f>求节点($K$5:$K$21,$Z$28:$Z$44,AM32)</f>
        <v>0.35809367130322289</v>
      </c>
      <c r="AO32" s="104" t="e">
        <f>($AN32-$AN31)*(INDEX([3]小r将兵属性验证!$AC$7:$AC$106,$AM32,1)*[3]战法技能效用!$AB$5+INDEX([3]小r将兵属性验证!$AX$7:$AX$106,$AM32,1)*[3]战法技能效用!$AC$5)+AO31</f>
        <v>#DIV/0!</v>
      </c>
      <c r="AP32" s="26" t="e">
        <f t="shared" si="3"/>
        <v>#DIV/0!</v>
      </c>
      <c r="AT32" s="104">
        <v>50</v>
      </c>
      <c r="AU32" s="26">
        <f>求节点(投放验证!K56:K94,投放验证!AB56:AB94,AT32)</f>
        <v>49511.819012589418</v>
      </c>
    </row>
    <row r="33" spans="2:47" x14ac:dyDescent="0.15">
      <c r="B33" s="166"/>
      <c r="C33" s="108">
        <v>3</v>
      </c>
      <c r="D33" s="104">
        <f>SUM(D$5:D7)</f>
        <v>4</v>
      </c>
      <c r="E33" s="104">
        <f>SUM(E$5:E7)</f>
        <v>2</v>
      </c>
      <c r="F33" s="104">
        <f>SUM(F$5:F7)</f>
        <v>1</v>
      </c>
      <c r="G33" s="104">
        <f>SUM(G$5:G7)</f>
        <v>0</v>
      </c>
      <c r="K33" s="104">
        <f>基础状态预期!C67</f>
        <v>43.535389560453282</v>
      </c>
      <c r="L33" s="104">
        <f>IF(基础状态预期!I67="",0,SUMIFS(D$5:D$11,$C$5:$C$11,"&lt;="&amp;基础状态预期!I67))</f>
        <v>8</v>
      </c>
      <c r="M33" s="104">
        <f>IF(基础状态预期!J67="",0,SUMIFS(E$5:E$11,$C$5:$C$11,"&lt;="&amp;基础状态预期!J67))</f>
        <v>2</v>
      </c>
      <c r="N33" s="104">
        <f>IF(基础状态预期!K67="",0,SUMIFS(F$5:F$11,$C$5:$C$11,"&lt;="&amp;基础状态预期!K67))</f>
        <v>1</v>
      </c>
      <c r="O33" s="104">
        <f>IF(基础状态预期!L67="",0,SUMIFS(G$5:G$11,$C$5:$C$11,"&lt;="&amp;基础状态预期!L67))</f>
        <v>0</v>
      </c>
      <c r="P33" s="105"/>
      <c r="Q33" s="104">
        <f>基础状态预期!C67</f>
        <v>43.535389560453282</v>
      </c>
      <c r="R33" s="104">
        <f>IFERROR([2]基础状态预期!G45*[2]基础状态预期!AA45,0)</f>
        <v>0</v>
      </c>
      <c r="S33" s="104">
        <f>IFERROR([2]基础状态预期!H45*[2]基础状态预期!AB45,0)</f>
        <v>0</v>
      </c>
      <c r="T33" s="104">
        <f>IFERROR([2]基础状态预期!I45*[2]基础状态预期!AC45,0)</f>
        <v>0</v>
      </c>
      <c r="U33" s="104">
        <f>IFERROR([2]基础状态预期!J45*[2]基础状态预期!AD45,0)</f>
        <v>12</v>
      </c>
      <c r="V33" s="104">
        <f>求节点($C$15:$C$21,D$15:D$21,基础状态预期!I67)</f>
        <v>0.17182696501098388</v>
      </c>
      <c r="W33" s="104">
        <f>求节点($C$15:$C$21,E$15:E$21,基础状态预期!J67)</f>
        <v>0.1553551965093691</v>
      </c>
      <c r="X33" s="104">
        <f>求节点($C$15:$C$21,F$15:F$21,基础状态预期!K67)</f>
        <v>0.17828571428571433</v>
      </c>
      <c r="Y33" s="104">
        <f>求节点($C$15:$C$21,G$15:G$21,基础状态预期!L67)</f>
        <v>0</v>
      </c>
      <c r="Z33" s="108">
        <f>MAX(SUMPRODUCT(V33:Y33,基础状态预期!U67:X67)/SUM([2]基础状态预期!$F45:$J45),Z32)</f>
        <v>0.35657142857142859</v>
      </c>
      <c r="AD33" s="107">
        <v>30</v>
      </c>
      <c r="AE33" s="107">
        <f>求节点($Q$5:$Q$21,Z$5:Z$21,$AD33)</f>
        <v>0.18548344262048932</v>
      </c>
      <c r="AF33" s="107">
        <f>求节点($Q$28:$Q$44,Z$28:Z$44,$AD33)</f>
        <v>0.20934042428158786</v>
      </c>
      <c r="AG33" s="107">
        <f>求节点($Q$51:$Q$67,Z$51:Z$67,$AD33)</f>
        <v>0.22871241183876256</v>
      </c>
      <c r="AH33" s="107">
        <f>求节点($Q$74:$Q$90,Z$74:Z$90,$AD33)</f>
        <v>0.2534304361298102</v>
      </c>
      <c r="AI33" s="107">
        <f>求节点($Q$97:$Q$113,Z$97:Z$113,$AD33)</f>
        <v>0.27649776254842406</v>
      </c>
      <c r="AM33" s="104">
        <v>60</v>
      </c>
      <c r="AN33" s="104">
        <f>求节点($K$5:$K$21,$Z$28:$Z$44,AM33)</f>
        <v>0.4094415530319836</v>
      </c>
      <c r="AO33" s="104" t="e">
        <f>($AN33-$AN32)*(INDEX([3]小r将兵属性验证!$AC$7:$AC$106,$AM33,1)*[3]战法技能效用!$AB$5+INDEX([3]小r将兵属性验证!$AX$7:$AX$106,$AM33,1)*[3]战法技能效用!$AC$5)+AO32</f>
        <v>#DIV/0!</v>
      </c>
      <c r="AP33" s="26" t="e">
        <f t="shared" si="3"/>
        <v>#DIV/0!</v>
      </c>
      <c r="AT33" s="104">
        <v>60</v>
      </c>
      <c r="AU33" s="26">
        <f>求节点(投放验证!K56:K94,投放验证!AB56:AB94,AT33)</f>
        <v>95591.441903082639</v>
      </c>
    </row>
    <row r="34" spans="2:47" x14ac:dyDescent="0.15">
      <c r="B34" s="166"/>
      <c r="C34" s="108">
        <v>4</v>
      </c>
      <c r="D34" s="104">
        <f>SUM(D$5:D8)</f>
        <v>8</v>
      </c>
      <c r="E34" s="104">
        <f>SUM(E$5:E8)</f>
        <v>4</v>
      </c>
      <c r="F34" s="104">
        <f>SUM(F$5:F8)</f>
        <v>2</v>
      </c>
      <c r="G34" s="104">
        <f>SUM(G$5:G8)</f>
        <v>1</v>
      </c>
      <c r="K34" s="104">
        <f>基础状态预期!C68</f>
        <v>49.178590903134719</v>
      </c>
      <c r="L34" s="104">
        <f>IF(基础状态预期!I68="",0,SUMIFS(D$5:D$11,$C$5:$C$11,"&lt;="&amp;基础状态预期!I68))</f>
        <v>16</v>
      </c>
      <c r="M34" s="104">
        <f>IF(基础状态预期!J68="",0,SUMIFS(E$5:E$11,$C$5:$C$11,"&lt;="&amp;基础状态预期!J68))</f>
        <v>2</v>
      </c>
      <c r="N34" s="104">
        <f>IF(基础状态预期!K68="",0,SUMIFS(F$5:F$11,$C$5:$C$11,"&lt;="&amp;基础状态预期!K68))</f>
        <v>1</v>
      </c>
      <c r="O34" s="104">
        <f>IF(基础状态预期!L68="",0,SUMIFS(G$5:G$11,$C$5:$C$11,"&lt;="&amp;基础状态预期!L68))</f>
        <v>0</v>
      </c>
      <c r="P34" s="105"/>
      <c r="Q34" s="104">
        <f>基础状态预期!C68</f>
        <v>49.178590903134719</v>
      </c>
      <c r="R34" s="104">
        <f>IFERROR([2]基础状态预期!G46*[2]基础状态预期!AA46,0)</f>
        <v>0</v>
      </c>
      <c r="S34" s="104">
        <f>IFERROR([2]基础状态预期!H46*[2]基础状态预期!AB46,0)</f>
        <v>0</v>
      </c>
      <c r="T34" s="104">
        <f>IFERROR([2]基础状态预期!I46*[2]基础状态预期!AC46,0)</f>
        <v>0</v>
      </c>
      <c r="U34" s="104">
        <f>IFERROR([2]基础状态预期!J46*[2]基础状态预期!AD46,0)</f>
        <v>12</v>
      </c>
      <c r="V34" s="104">
        <f>求节点($C$15:$C$21,D$15:D$21,基础状态预期!I68)</f>
        <v>0.18179563075114519</v>
      </c>
      <c r="W34" s="104">
        <f>求节点($C$15:$C$21,E$15:E$21,基础状态预期!J68)</f>
        <v>0.16913925280889955</v>
      </c>
      <c r="X34" s="104">
        <f>求节点($C$15:$C$21,F$15:F$21,基础状态预期!K68)</f>
        <v>0.17828571428571433</v>
      </c>
      <c r="Y34" s="104">
        <f>求节点($C$15:$C$21,G$15:G$21,基础状态预期!L68)</f>
        <v>0</v>
      </c>
      <c r="Z34" s="108">
        <f>MAX(SUMPRODUCT(V34:Y34,基础状态预期!U68:X68)/SUM([2]基础状态预期!$F46:$J46),Z33)</f>
        <v>0.35657142857142859</v>
      </c>
      <c r="AD34" s="107">
        <v>31</v>
      </c>
      <c r="AE34" s="107">
        <f>求节点($Q$5:$Q$21,Z$5:Z$21,$AD34)</f>
        <v>0.19418992451175909</v>
      </c>
      <c r="AF34" s="107">
        <f>求节点($Q$28:$Q$44,Z$28:Z$44,$AD34)</f>
        <v>0.22328672597130195</v>
      </c>
      <c r="AG34" s="107">
        <f>求节点($Q$51:$Q$67,Z$51:Z$67,$AD34)</f>
        <v>0.2513162089887897</v>
      </c>
      <c r="AH34" s="107">
        <f>求节点($Q$74:$Q$90,Z$74:Z$90,$AD34)</f>
        <v>0.28151783130515007</v>
      </c>
      <c r="AI34" s="107">
        <f>求节点($Q$97:$Q$113,Z$97:Z$113,$AD34)</f>
        <v>0.30749575249017347</v>
      </c>
      <c r="AM34" s="104">
        <v>70</v>
      </c>
      <c r="AN34" s="104">
        <f>求节点($K$5:$K$21,$Z$28:$Z$44,AM34)</f>
        <v>0.45960225613466704</v>
      </c>
      <c r="AO34" s="104" t="e">
        <f>($AN34-$AN33)*(INDEX([3]小r将兵属性验证!$AC$7:$AC$106,$AM34,1)*[3]战法技能效用!$AB$5+INDEX([3]小r将兵属性验证!$AX$7:$AX$106,$AM34,1)*[3]战法技能效用!$AC$5)+AO33</f>
        <v>#DIV/0!</v>
      </c>
      <c r="AP34" s="26" t="e">
        <f t="shared" si="3"/>
        <v>#DIV/0!</v>
      </c>
      <c r="AT34" s="104">
        <v>70</v>
      </c>
      <c r="AU34" s="26">
        <f>求节点(投放验证!K56:K94,投放验证!AB56:AB94,AT34)</f>
        <v>178717.14222858939</v>
      </c>
    </row>
    <row r="35" spans="2:47" x14ac:dyDescent="0.15">
      <c r="B35" s="166"/>
      <c r="C35" s="108">
        <v>5</v>
      </c>
      <c r="D35" s="104">
        <f>SUM(D$5:D9)</f>
        <v>16</v>
      </c>
      <c r="E35" s="104">
        <f>SUM(E$5:E9)</f>
        <v>8</v>
      </c>
      <c r="F35" s="104">
        <f>SUM(F$5:F9)</f>
        <v>4</v>
      </c>
      <c r="G35" s="104">
        <f>SUM(G$5:G9)</f>
        <v>2</v>
      </c>
      <c r="K35" s="104">
        <f>基础状态预期!C69</f>
        <v>53.226994578658328</v>
      </c>
      <c r="L35" s="104">
        <f>IF(基础状态预期!I69="",0,SUMIFS(D$5:D$11,$C$5:$C$11,"&lt;="&amp;基础状态预期!I69))</f>
        <v>16</v>
      </c>
      <c r="M35" s="104">
        <f>IF(基础状态预期!J69="",0,SUMIFS(E$5:E$11,$C$5:$C$11,"&lt;="&amp;基础状态预期!J69))</f>
        <v>4</v>
      </c>
      <c r="N35" s="104">
        <f>IF(基础状态预期!K69="",0,SUMIFS(F$5:F$11,$C$5:$C$11,"&lt;="&amp;基础状态预期!K69))</f>
        <v>1</v>
      </c>
      <c r="O35" s="104">
        <f>IF(基础状态预期!L69="",0,SUMIFS(G$5:G$11,$C$5:$C$11,"&lt;="&amp;基础状态预期!L69))</f>
        <v>0</v>
      </c>
      <c r="P35" s="105"/>
      <c r="Q35" s="104">
        <f>基础状态预期!C69</f>
        <v>53.226994578658328</v>
      </c>
      <c r="R35" s="104">
        <f>IFERROR([2]基础状态预期!G47*[2]基础状态预期!AA47,0)</f>
        <v>0</v>
      </c>
      <c r="S35" s="104">
        <f>IFERROR([2]基础状态预期!H47*[2]基础状态预期!AB47,0)</f>
        <v>0</v>
      </c>
      <c r="T35" s="104">
        <f>IFERROR([2]基础状态预期!I47*[2]基础状态预期!AC47,0)</f>
        <v>0</v>
      </c>
      <c r="U35" s="104">
        <f>IFERROR([2]基础状态预期!J47*[2]基础状态预期!AD47,0)</f>
        <v>12</v>
      </c>
      <c r="V35" s="104">
        <f>求节点($C$15:$C$21,D$15:D$21,基础状态预期!I69)</f>
        <v>0.19105550619264672</v>
      </c>
      <c r="W35" s="104">
        <f>求节点($C$15:$C$21,E$15:E$21,基础状态预期!J69)</f>
        <v>0.17982742792109466</v>
      </c>
      <c r="X35" s="104">
        <f>求节点($C$15:$C$21,F$15:F$21,基础状态预期!K69)</f>
        <v>0.18486482202471546</v>
      </c>
      <c r="Y35" s="104">
        <f>求节点($C$15:$C$21,G$15:G$21,基础状态预期!L69)</f>
        <v>0</v>
      </c>
      <c r="Z35" s="108">
        <f>MAX(SUMPRODUCT(V35:Y35,基础状态预期!U69:X69)/SUM([2]基础状态预期!$F47:$J47),Z34)</f>
        <v>0.36972964404943093</v>
      </c>
      <c r="AD35" s="107">
        <v>32</v>
      </c>
      <c r="AE35" s="107">
        <f>求节点($Q$5:$Q$21,Z$5:Z$21,$AD35)</f>
        <v>0.20289640640302883</v>
      </c>
      <c r="AF35" s="107">
        <f>求节点($Q$28:$Q$44,Z$28:Z$44,$AD35)</f>
        <v>0.23723302766101603</v>
      </c>
      <c r="AG35" s="107">
        <f>求节点($Q$51:$Q$67,Z$51:Z$67,$AD35)</f>
        <v>0.27392000613881679</v>
      </c>
      <c r="AH35" s="107">
        <f>求节点($Q$74:$Q$90,Z$74:Z$90,$AD35)</f>
        <v>0.30960522648048999</v>
      </c>
      <c r="AI35" s="107">
        <f>求节点($Q$97:$Q$113,Z$97:Z$113,$AD35)</f>
        <v>0.33849374243192287</v>
      </c>
      <c r="AM35" s="104">
        <v>80</v>
      </c>
      <c r="AN35" s="104">
        <f>求节点($K$5:$K$21,$Z$28:$Z$44,AM35)</f>
        <v>0.4813797008394769</v>
      </c>
      <c r="AO35" s="104" t="e">
        <f>($AN35-$AN34)*(INDEX([3]小r将兵属性验证!$AC$7:$AC$106,$AM35,1)*[3]战法技能效用!$AB$5+INDEX([3]小r将兵属性验证!$AX$7:$AX$106,$AM35,1)*[3]战法技能效用!$AC$5)+AO34</f>
        <v>#DIV/0!</v>
      </c>
      <c r="AP35" s="26" t="e">
        <f t="shared" si="3"/>
        <v>#DIV/0!</v>
      </c>
      <c r="AT35" s="104">
        <v>80</v>
      </c>
      <c r="AU35" s="26">
        <f>求节点(投放验证!K56:K94,投放验证!AB56:AB94,AT35)</f>
        <v>329137.85906551353</v>
      </c>
    </row>
    <row r="36" spans="2:47" x14ac:dyDescent="0.15">
      <c r="B36" s="166"/>
      <c r="C36" s="108">
        <v>6</v>
      </c>
      <c r="D36" s="104">
        <f>SUM(D$5:D10)</f>
        <v>32</v>
      </c>
      <c r="E36" s="104">
        <f>SUM(E$5:E10)</f>
        <v>16</v>
      </c>
      <c r="F36" s="104">
        <f>SUM(F$5:F10)</f>
        <v>8</v>
      </c>
      <c r="G36" s="104">
        <f>SUM(G$5:G10)</f>
        <v>4</v>
      </c>
      <c r="K36" s="104">
        <f>基础状态预期!C70</f>
        <v>59.016342740868758</v>
      </c>
      <c r="L36" s="104">
        <f>IF(基础状态预期!I70="",0,SUMIFS(D$5:D$11,$C$5:$C$11,"&lt;="&amp;基础状态预期!I70))</f>
        <v>32</v>
      </c>
      <c r="M36" s="104">
        <f>IF(基础状态预期!J70="",0,SUMIFS(E$5:E$11,$C$5:$C$11,"&lt;="&amp;基础状态预期!J70))</f>
        <v>4</v>
      </c>
      <c r="N36" s="104">
        <f>IF(基础状态预期!K70="",0,SUMIFS(F$5:F$11,$C$5:$C$11,"&lt;="&amp;基础状态预期!K70))</f>
        <v>1</v>
      </c>
      <c r="O36" s="104">
        <f>IF(基础状态预期!L70="",0,SUMIFS(G$5:G$11,$C$5:$C$11,"&lt;="&amp;基础状态预期!L70))</f>
        <v>0</v>
      </c>
      <c r="P36" s="105"/>
      <c r="Q36" s="104">
        <f>基础状态预期!C70</f>
        <v>59.016342740868758</v>
      </c>
      <c r="R36" s="104">
        <f>IFERROR([2]基础状态预期!G48*[2]基础状态预期!AA48,0)</f>
        <v>0</v>
      </c>
      <c r="S36" s="104">
        <f>IFERROR([2]基础状态预期!H48*[2]基础状态预期!AB48,0)</f>
        <v>0</v>
      </c>
      <c r="T36" s="104">
        <f>IFERROR([2]基础状态预期!I48*[2]基础状态预期!AC48,0)</f>
        <v>0</v>
      </c>
      <c r="U36" s="104">
        <f>IFERROR([2]基础状态预期!J48*[2]基础状态预期!AD48,0)</f>
        <v>12</v>
      </c>
      <c r="V36" s="104">
        <f>求节点($C$15:$C$21,D$15:D$21,基础状态预期!I70)</f>
        <v>0.20372845567658085</v>
      </c>
      <c r="W36" s="104">
        <f>求节点($C$15:$C$21,E$15:E$21,基础状态预期!J70)</f>
        <v>0.19425530674414929</v>
      </c>
      <c r="X36" s="104">
        <f>求节点($C$15:$C$21,F$15:F$21,基础状态预期!K70)</f>
        <v>0.20259379952248502</v>
      </c>
      <c r="Y36" s="104">
        <f>求节点($C$15:$C$21,G$15:G$21,基础状态预期!L70)</f>
        <v>0</v>
      </c>
      <c r="Z36" s="108">
        <f>MAX(SUMPRODUCT(V36:Y36,基础状态预期!U70:X70)/SUM([2]基础状态预期!$F48:$J48),Z35)</f>
        <v>0.40518759904497004</v>
      </c>
      <c r="AD36" s="107">
        <v>33</v>
      </c>
      <c r="AE36" s="107">
        <f>求节点($Q$5:$Q$21,Z$5:Z$21,$AD36)</f>
        <v>0.2116028882942986</v>
      </c>
      <c r="AF36" s="107">
        <f>求节点($Q$28:$Q$44,Z$28:Z$44,$AD36)</f>
        <v>0.25117932935073012</v>
      </c>
      <c r="AG36" s="107">
        <f>求节点($Q$51:$Q$67,Z$51:Z$67,$AD36)</f>
        <v>0.29652380328884387</v>
      </c>
      <c r="AH36" s="107">
        <f>求节点($Q$74:$Q$90,Z$74:Z$90,$AD36)</f>
        <v>0.33769262165582992</v>
      </c>
      <c r="AI36" s="107">
        <f>求节点($Q$97:$Q$113,Z$97:Z$113,$AD36)</f>
        <v>0.36949173237367228</v>
      </c>
      <c r="AM36" s="104">
        <v>90</v>
      </c>
      <c r="AN36" s="104">
        <f>求节点($K$5:$K$21,$Z$28:$Z$44,AM36)</f>
        <v>0.11635135248194305</v>
      </c>
      <c r="AO36" s="104" t="e">
        <f>($AN36-$AN35)*(INDEX([3]小r将兵属性验证!$AC$7:$AC$106,$AM36,1)*[3]战法技能效用!$AB$5+INDEX([3]小r将兵属性验证!$AX$7:$AX$106,$AM36,1)*[3]战法技能效用!$AC$5)+AO35</f>
        <v>#DIV/0!</v>
      </c>
      <c r="AP36" s="26" t="e">
        <f t="shared" si="3"/>
        <v>#DIV/0!</v>
      </c>
      <c r="AT36" s="104">
        <v>90</v>
      </c>
      <c r="AU36" s="26">
        <f>求节点(投放验证!K56:K94,投放验证!AB56:AB94,AT36)</f>
        <v>441925.07543921244</v>
      </c>
    </row>
    <row r="37" spans="2:47" x14ac:dyDescent="0.15">
      <c r="B37" s="167"/>
      <c r="C37" s="108">
        <v>7</v>
      </c>
      <c r="D37" s="104">
        <f>SUM(D$5:D11)</f>
        <v>64</v>
      </c>
      <c r="E37" s="104">
        <f>SUM(E$5:E11)</f>
        <v>32</v>
      </c>
      <c r="F37" s="104">
        <f>SUM(F$5:F11)</f>
        <v>16</v>
      </c>
      <c r="G37" s="104">
        <f>SUM(G$5:G11)</f>
        <v>8</v>
      </c>
      <c r="K37" s="104">
        <f>基础状态预期!C71</f>
        <v>64.781009552500748</v>
      </c>
      <c r="L37" s="104">
        <f>IF(基础状态预期!I71="",0,SUMIFS(D$5:D$11,$C$5:$C$11,"&lt;="&amp;基础状态预期!I71))</f>
        <v>32</v>
      </c>
      <c r="M37" s="104">
        <f>IF(基础状态预期!J71="",0,SUMIFS(E$5:E$11,$C$5:$C$11,"&lt;="&amp;基础状态预期!J71))</f>
        <v>8</v>
      </c>
      <c r="N37" s="104">
        <f>IF(基础状态预期!K71="",0,SUMIFS(F$5:F$11,$C$5:$C$11,"&lt;="&amp;基础状态预期!K71))</f>
        <v>2</v>
      </c>
      <c r="O37" s="104">
        <f>IF(基础状态预期!L71="",0,SUMIFS(G$5:G$11,$C$5:$C$11,"&lt;="&amp;基础状态预期!L71))</f>
        <v>0</v>
      </c>
      <c r="P37" s="105"/>
      <c r="Q37" s="104">
        <f>基础状态预期!C71</f>
        <v>64.781009552500748</v>
      </c>
      <c r="R37" s="104">
        <f>IFERROR([2]基础状态预期!G49*[2]基础状态预期!AA49,0)</f>
        <v>0</v>
      </c>
      <c r="S37" s="104">
        <f>IFERROR([2]基础状态预期!H49*[2]基础状态预期!AB49,0)</f>
        <v>0</v>
      </c>
      <c r="T37" s="104">
        <f>IFERROR([2]基础状态预期!I49*[2]基础状态预期!AC49,0)</f>
        <v>0</v>
      </c>
      <c r="U37" s="104">
        <f>IFERROR([2]基础状态预期!J49*[2]基础状态预期!AD49,0)</f>
        <v>12</v>
      </c>
      <c r="V37" s="104">
        <f>求节点($C$15:$C$21,D$15:D$21,基础状态预期!I71)</f>
        <v>0.21812253204067861</v>
      </c>
      <c r="W37" s="104">
        <f>求节点($C$15:$C$21,E$15:E$21,基础状态预期!J71)</f>
        <v>0.21009141963222278</v>
      </c>
      <c r="X37" s="104">
        <f>求节点($C$15:$C$21,F$15:F$21,基础状态预期!K71)</f>
        <v>0.21989674519490723</v>
      </c>
      <c r="Y37" s="104">
        <f>求节点($C$15:$C$21,G$15:G$21,基础状态预期!L71)</f>
        <v>0.22285714285714284</v>
      </c>
      <c r="Z37" s="108">
        <f>MAX(SUMPRODUCT(V37:Y37,基础状态预期!U71:X71)/SUM([2]基础状态预期!$F49:$J49),Z36)</f>
        <v>0.44028689000018706</v>
      </c>
      <c r="AD37" s="107">
        <v>34</v>
      </c>
      <c r="AE37" s="107">
        <f>求节点($Q$5:$Q$21,Z$5:Z$21,$AD37)</f>
        <v>0.22030937018556834</v>
      </c>
      <c r="AF37" s="107">
        <f>求节点($Q$28:$Q$44,Z$28:Z$44,$AD37)</f>
        <v>0.26512563104044418</v>
      </c>
      <c r="AG37" s="107">
        <f>求节点($Q$51:$Q$67,Z$51:Z$67,$AD37)</f>
        <v>0.31912760043887101</v>
      </c>
      <c r="AH37" s="107">
        <f>求节点($Q$74:$Q$90,Z$74:Z$90,$AD37)</f>
        <v>0.35809882458821346</v>
      </c>
      <c r="AI37" s="107">
        <f>求节点($Q$97:$Q$113,Z$97:Z$113,$AD37)</f>
        <v>0.38575430584590148</v>
      </c>
      <c r="AM37" s="104">
        <v>100</v>
      </c>
      <c r="AN37" s="104">
        <f>求节点($K$5:$K$21,$Z$28:$Z$44,AM37)</f>
        <v>0.12927928053549229</v>
      </c>
      <c r="AO37" s="104" t="e">
        <f>($AN37-$AN36)*(INDEX([3]小r将兵属性验证!$AC$7:$AC$106,$AM37,1)*[3]战法技能效用!$AB$5+INDEX([3]小r将兵属性验证!$AX$7:$AX$106,$AM37,1)*[3]战法技能效用!$AC$5)+AO36</f>
        <v>#DIV/0!</v>
      </c>
      <c r="AP37" s="26" t="e">
        <f t="shared" si="3"/>
        <v>#DIV/0!</v>
      </c>
      <c r="AT37" s="104">
        <v>100</v>
      </c>
      <c r="AU37" s="26">
        <f>求节点(投放验证!K56:K94,投放验证!AB56:AB94,AT37)</f>
        <v>655963.12186334073</v>
      </c>
    </row>
    <row r="38" spans="2:47" x14ac:dyDescent="0.15">
      <c r="K38" s="104">
        <f>基础状态预期!C72</f>
        <v>68.923431594456531</v>
      </c>
      <c r="L38" s="104">
        <f>IF(基础状态预期!I72="",0,SUMIFS(D$5:D$11,$C$5:$C$11,"&lt;="&amp;基础状态预期!I72))</f>
        <v>64</v>
      </c>
      <c r="M38" s="104">
        <f>IF(基础状态预期!J72="",0,SUMIFS(E$5:E$11,$C$5:$C$11,"&lt;="&amp;基础状态预期!J72))</f>
        <v>8</v>
      </c>
      <c r="N38" s="104">
        <f>IF(基础状态预期!K72="",0,SUMIFS(F$5:F$11,$C$5:$C$11,"&lt;="&amp;基础状态预期!K72))</f>
        <v>2</v>
      </c>
      <c r="O38" s="104">
        <f>IF(基础状态预期!L72="",0,SUMIFS(G$5:G$11,$C$5:$C$11,"&lt;="&amp;基础状态预期!L72))</f>
        <v>0</v>
      </c>
      <c r="P38" s="105"/>
      <c r="Q38" s="104">
        <f>基础状态预期!C72</f>
        <v>68.923431594456531</v>
      </c>
      <c r="R38" s="104">
        <f>IFERROR([2]基础状态预期!G50*[2]基础状态预期!AA50,0)</f>
        <v>0</v>
      </c>
      <c r="S38" s="104">
        <f>IFERROR([2]基础状态预期!H50*[2]基础状态预期!AB50,0)</f>
        <v>0</v>
      </c>
      <c r="T38" s="104">
        <f>IFERROR([2]基础状态预期!I50*[2]基础状态预期!AC50,0)</f>
        <v>0</v>
      </c>
      <c r="U38" s="104">
        <f>IFERROR([2]基础状态预期!J50*[2]基础状态预期!AD50,0)</f>
        <v>12</v>
      </c>
      <c r="V38" s="104">
        <f>求节点($C$15:$C$21,D$15:D$21,基础状态预期!I72)</f>
        <v>0.22099999999999997</v>
      </c>
      <c r="W38" s="104">
        <f>求节点($C$15:$C$21,E$15:E$21,基础状态预期!J72)</f>
        <v>0.21982539235737464</v>
      </c>
      <c r="X38" s="104">
        <f>求节点($C$15:$C$21,F$15:F$21,基础状态预期!K72)</f>
        <v>0.22986433326546274</v>
      </c>
      <c r="Y38" s="104">
        <f>求节点($C$15:$C$21,G$15:G$21,基础状态预期!L72)</f>
        <v>0.22285714285714284</v>
      </c>
      <c r="Z38" s="108">
        <f>MAX(SUMPRODUCT(V38:Y38,基础状态预期!U72:X72)/SUM([2]基础状态预期!$F50:$J50),Z37)</f>
        <v>0.45739293639481887</v>
      </c>
      <c r="AD38" s="107">
        <v>35</v>
      </c>
      <c r="AE38" s="107">
        <f>求节点($Q$5:$Q$21,Z$5:Z$21,$AD38)</f>
        <v>0.23493989205426224</v>
      </c>
      <c r="AF38" s="107">
        <f>求节点($Q$28:$Q$44,Z$28:Z$44,$AD38)</f>
        <v>0.28080196935662233</v>
      </c>
      <c r="AG38" s="107">
        <f>求节点($Q$51:$Q$67,Z$51:Z$67,$AD38)</f>
        <v>0.32838674880098578</v>
      </c>
      <c r="AH38" s="107">
        <f>求节点($Q$74:$Q$90,Z$74:Z$90,$AD38)</f>
        <v>0.36275758164223787</v>
      </c>
      <c r="AI38" s="107">
        <f>求节点($Q$97:$Q$113,Z$97:Z$113,$AD38)</f>
        <v>0.39220969645245324</v>
      </c>
    </row>
    <row r="39" spans="2:47" x14ac:dyDescent="0.15">
      <c r="B39" s="165"/>
      <c r="C39" s="108"/>
      <c r="D39" s="104">
        <f>D15/1.5</f>
        <v>5.2619047619047614E-2</v>
      </c>
      <c r="E39" s="104">
        <f t="shared" ref="E39:G39" si="4">E15/1.5</f>
        <v>6.1904761904761907E-2</v>
      </c>
      <c r="F39" s="104">
        <f t="shared" si="4"/>
        <v>7.4285714285714302E-2</v>
      </c>
      <c r="G39" s="104">
        <f t="shared" si="4"/>
        <v>9.285714285714286E-2</v>
      </c>
      <c r="K39" s="104">
        <f>基础状态预期!C73</f>
        <v>72.103942950990486</v>
      </c>
      <c r="L39" s="104">
        <f>IF(基础状态预期!I73="",0,SUMIFS(D$5:D$11,$C$5:$C$11,"&lt;="&amp;基础状态预期!I73))</f>
        <v>64</v>
      </c>
      <c r="M39" s="104">
        <f>IF(基础状态预期!J73="",0,SUMIFS(E$5:E$11,$C$5:$C$11,"&lt;="&amp;基础状态预期!J73))</f>
        <v>8</v>
      </c>
      <c r="N39" s="104">
        <f>IF(基础状态预期!K73="",0,SUMIFS(F$5:F$11,$C$5:$C$11,"&lt;="&amp;基础状态预期!K73))</f>
        <v>2</v>
      </c>
      <c r="O39" s="104">
        <f>IF(基础状态预期!L73="",0,SUMIFS(G$5:G$11,$C$5:$C$11,"&lt;="&amp;基础状态预期!L73))</f>
        <v>0</v>
      </c>
      <c r="P39" s="105"/>
      <c r="Q39" s="104">
        <f>基础状态预期!C73</f>
        <v>72.103942950990486</v>
      </c>
      <c r="R39" s="104">
        <f>IFERROR([2]基础状态预期!G51*[2]基础状态预期!AA51,0)</f>
        <v>0</v>
      </c>
      <c r="S39" s="104">
        <f>IFERROR([2]基础状态预期!H51*[2]基础状态预期!AB51,0)</f>
        <v>0</v>
      </c>
      <c r="T39" s="104">
        <f>IFERROR([2]基础状态预期!I51*[2]基础状态预期!AC51,0)</f>
        <v>0</v>
      </c>
      <c r="U39" s="104">
        <f>IFERROR([2]基础状态预期!J51*[2]基础状态预期!AD51,0)</f>
        <v>12</v>
      </c>
      <c r="V39" s="104">
        <f>求节点($C$15:$C$21,D$15:D$21,基础状态预期!I73)</f>
        <v>0.22099999999999997</v>
      </c>
      <c r="W39" s="104">
        <f>求节点($C$15:$C$21,E$15:E$21,基础状态预期!J73)</f>
        <v>0.22833656164136998</v>
      </c>
      <c r="X39" s="104">
        <f>求节点($C$15:$C$21,F$15:F$21,基础状态预期!K73)</f>
        <v>0.23640091127557117</v>
      </c>
      <c r="Y39" s="104">
        <f>求节点($C$15:$C$21,G$15:G$21,基础状态预期!L73)</f>
        <v>0.22285714285714284</v>
      </c>
      <c r="Z39" s="108">
        <f>MAX(SUMPRODUCT(V39:Y39,基础状态预期!U73:X73)/SUM([2]基础状态预期!$F51:$J51),Z38)</f>
        <v>0.46602993834192818</v>
      </c>
      <c r="AD39" s="107">
        <v>36</v>
      </c>
      <c r="AE39" s="107">
        <f>求节点($Q$5:$Q$21,Z$5:Z$21,$AD39)</f>
        <v>0.2579536705086346</v>
      </c>
      <c r="AF39" s="107">
        <f>求节点($Q$28:$Q$44,Z$28:Z$44,$AD39)</f>
        <v>0.29705746869527078</v>
      </c>
      <c r="AG39" s="107">
        <f>求节点($Q$51:$Q$67,Z$51:Z$67,$AD39)</f>
        <v>0.33447171907515322</v>
      </c>
      <c r="AH39" s="107">
        <f>求节点($Q$74:$Q$90,Z$74:Z$90,$AD39)</f>
        <v>0.36741633869626233</v>
      </c>
      <c r="AI39" s="107">
        <f>求节点($Q$97:$Q$113,Z$97:Z$113,$AD39)</f>
        <v>0.398665087059005</v>
      </c>
    </row>
    <row r="40" spans="2:47" x14ac:dyDescent="0.15">
      <c r="B40" s="166"/>
      <c r="C40" s="108"/>
      <c r="D40" s="104">
        <f t="shared" ref="D40:G46" si="5">D16/1.5</f>
        <v>6.8404761904761899E-2</v>
      </c>
      <c r="E40" s="104">
        <f t="shared" si="5"/>
        <v>8.0476190476190479E-2</v>
      </c>
      <c r="F40" s="104">
        <f t="shared" si="5"/>
        <v>9.6571428571428586E-2</v>
      </c>
      <c r="G40" s="104">
        <f t="shared" si="5"/>
        <v>0.1207142857142857</v>
      </c>
      <c r="K40" s="104">
        <f>基础状态预期!C74</f>
        <v>74.74003809013405</v>
      </c>
      <c r="L40" s="104">
        <f>IF(基础状态预期!I74="",0,SUMIFS(D$5:D$11,$C$5:$C$11,"&lt;="&amp;基础状态预期!I74))</f>
        <v>64</v>
      </c>
      <c r="M40" s="104">
        <f>IF(基础状态预期!J74="",0,SUMIFS(E$5:E$11,$C$5:$C$11,"&lt;="&amp;基础状态预期!J74))</f>
        <v>16</v>
      </c>
      <c r="N40" s="104">
        <f>IF(基础状态预期!K74="",0,SUMIFS(F$5:F$11,$C$5:$C$11,"&lt;="&amp;基础状态预期!K74))</f>
        <v>2</v>
      </c>
      <c r="O40" s="104">
        <f>IF(基础状态预期!L74="",0,SUMIFS(G$5:G$11,$C$5:$C$11,"&lt;="&amp;基础状态预期!L74))</f>
        <v>0</v>
      </c>
      <c r="P40" s="105"/>
      <c r="Q40" s="104">
        <f>基础状态预期!C74</f>
        <v>74.74003809013405</v>
      </c>
      <c r="R40" s="104">
        <f>IFERROR([2]基础状态预期!G52*[2]基础状态预期!AA52,0)</f>
        <v>0</v>
      </c>
      <c r="S40" s="104">
        <f>IFERROR([2]基础状态预期!H52*[2]基础状态预期!AB52,0)</f>
        <v>0</v>
      </c>
      <c r="T40" s="104">
        <f>IFERROR([2]基础状态预期!I52*[2]基础状态预期!AC52,0)</f>
        <v>0</v>
      </c>
      <c r="U40" s="104">
        <f>IFERROR([2]基础状态预期!J52*[2]基础状态预期!AD52,0)</f>
        <v>12</v>
      </c>
      <c r="V40" s="104">
        <f>求节点($C$15:$C$21,D$15:D$21,基础状态预期!I74)</f>
        <v>0.22099999999999997</v>
      </c>
      <c r="W40" s="104">
        <f>求节点($C$15:$C$21,E$15:E$21,基础状态预期!J74)</f>
        <v>0.23449529403411123</v>
      </c>
      <c r="X40" s="104">
        <f>求节点($C$15:$C$21,F$15:F$21,基础状态预期!K74)</f>
        <v>0.2429374892856796</v>
      </c>
      <c r="Y40" s="104">
        <f>求节点($C$15:$C$21,G$15:G$21,基础状态预期!L74)</f>
        <v>0.22285714285714284</v>
      </c>
      <c r="Z40" s="108">
        <f>MAX(SUMPRODUCT(V40:Y40,基础状态预期!U74:X74)/SUM([2]基础状态预期!$F52:$J52),Z39)</f>
        <v>0.4691413565475786</v>
      </c>
      <c r="AD40" s="107">
        <v>37</v>
      </c>
      <c r="AE40" s="107">
        <f>求节点($Q$5:$Q$21,Z$5:Z$21,$AD40)</f>
        <v>0.2809674489630069</v>
      </c>
      <c r="AF40" s="107">
        <f>求节点($Q$28:$Q$44,Z$28:Z$44,$AD40)</f>
        <v>0.31331296803391923</v>
      </c>
      <c r="AG40" s="107">
        <f>求节点($Q$51:$Q$67,Z$51:Z$67,$AD40)</f>
        <v>0.34055668934932065</v>
      </c>
      <c r="AH40" s="107">
        <f>求节点($Q$74:$Q$90,Z$74:Z$90,$AD40)</f>
        <v>0.37207509575028674</v>
      </c>
      <c r="AI40" s="107">
        <f>求节点($Q$97:$Q$113,Z$97:Z$113,$AD40)</f>
        <v>0.4051204776655567</v>
      </c>
    </row>
    <row r="41" spans="2:47" x14ac:dyDescent="0.15">
      <c r="B41" s="166"/>
      <c r="C41" s="108"/>
      <c r="D41" s="104">
        <f t="shared" si="5"/>
        <v>8.4190476190476191E-2</v>
      </c>
      <c r="E41" s="104">
        <f t="shared" si="5"/>
        <v>9.9047619047619051E-2</v>
      </c>
      <c r="F41" s="104">
        <f t="shared" si="5"/>
        <v>0.11885714285714288</v>
      </c>
      <c r="G41" s="104">
        <f t="shared" si="5"/>
        <v>0.14857142857142855</v>
      </c>
      <c r="K41" s="104">
        <f>基础状态预期!C75</f>
        <v>77.609642525433856</v>
      </c>
      <c r="L41" s="104">
        <f>IF(基础状态预期!I75="",0,SUMIFS(D$5:D$11,$C$5:$C$11,"&lt;="&amp;基础状态预期!I75))</f>
        <v>64</v>
      </c>
      <c r="M41" s="104">
        <f>IF(基础状态预期!J75="",0,SUMIFS(E$5:E$11,$C$5:$C$11,"&lt;="&amp;基础状态预期!J75))</f>
        <v>16</v>
      </c>
      <c r="N41" s="104">
        <f>IF(基础状态预期!K75="",0,SUMIFS(F$5:F$11,$C$5:$C$11,"&lt;="&amp;基础状态预期!K75))</f>
        <v>4</v>
      </c>
      <c r="O41" s="104">
        <f>IF(基础状态预期!L75="",0,SUMIFS(G$5:G$11,$C$5:$C$11,"&lt;="&amp;基础状态预期!L75))</f>
        <v>0</v>
      </c>
      <c r="P41" s="105"/>
      <c r="Q41" s="104">
        <f>基础状态预期!C75</f>
        <v>77.609642525433856</v>
      </c>
      <c r="R41" s="104">
        <f>IFERROR([2]基础状态预期!G53*[2]基础状态预期!AA53,0)</f>
        <v>0</v>
      </c>
      <c r="S41" s="104">
        <f>IFERROR([2]基础状态预期!H53*[2]基础状态预期!AB53,0)</f>
        <v>0</v>
      </c>
      <c r="T41" s="104">
        <f>IFERROR([2]基础状态预期!I53*[2]基础状态预期!AC53,0)</f>
        <v>0</v>
      </c>
      <c r="U41" s="104">
        <f>IFERROR([2]基础状态预期!J53*[2]基础状态预期!AD53,0)</f>
        <v>12</v>
      </c>
      <c r="V41" s="104">
        <f>求节点($C$15:$C$21,D$15:D$21,基础状态预期!I75)</f>
        <v>0.22099999999999997</v>
      </c>
      <c r="W41" s="104">
        <f>求节点($C$15:$C$21,E$15:E$21,基础状态预期!J75)</f>
        <v>0.24035542006982707</v>
      </c>
      <c r="X41" s="104">
        <f>求节点($C$15:$C$21,F$15:F$21,基础状态预期!K75)</f>
        <v>0.24854075000969814</v>
      </c>
      <c r="Y41" s="104">
        <f>求节点($C$15:$C$21,G$15:G$21,基础状态预期!L75)</f>
        <v>0.22285714285714284</v>
      </c>
      <c r="Z41" s="108">
        <f>MAX(SUMPRODUCT(V41:Y41,基础状态预期!U75:X75)/SUM([2]基础状态预期!$F53:$J53),Z40)</f>
        <v>0.4691413565475786</v>
      </c>
      <c r="AD41" s="107">
        <v>38</v>
      </c>
      <c r="AE41" s="107">
        <f>求节点($Q$5:$Q$21,Z$5:Z$21,$AD41)</f>
        <v>0.30398122741737921</v>
      </c>
      <c r="AF41" s="107">
        <f>求节点($Q$28:$Q$44,Z$28:Z$44,$AD41)</f>
        <v>0.32956846737256767</v>
      </c>
      <c r="AG41" s="107">
        <f>求节点($Q$51:$Q$67,Z$51:Z$67,$AD41)</f>
        <v>0.34664165962348809</v>
      </c>
      <c r="AH41" s="107">
        <f>求节点($Q$74:$Q$90,Z$74:Z$90,$AD41)</f>
        <v>0.37673385280431115</v>
      </c>
      <c r="AI41" s="107">
        <f>求节点($Q$97:$Q$113,Z$97:Z$113,$AD41)</f>
        <v>0.41157586827210846</v>
      </c>
    </row>
    <row r="42" spans="2:47" x14ac:dyDescent="0.15">
      <c r="B42" s="166"/>
      <c r="C42" s="108"/>
      <c r="D42" s="104">
        <f t="shared" si="5"/>
        <v>9.9976190476190482E-2</v>
      </c>
      <c r="E42" s="104">
        <f t="shared" si="5"/>
        <v>0.11761904761904762</v>
      </c>
      <c r="F42" s="104">
        <f t="shared" si="5"/>
        <v>0.14114285714285715</v>
      </c>
      <c r="G42" s="104">
        <f t="shared" si="5"/>
        <v>0.17642857142857141</v>
      </c>
      <c r="K42" s="104">
        <f>基础状态预期!C76</f>
        <v>79.994335665275713</v>
      </c>
      <c r="L42" s="104">
        <f>IF(基础状态预期!I76="",0,SUMIFS(D$5:D$11,$C$5:$C$11,"&lt;="&amp;基础状态预期!I76))</f>
        <v>64</v>
      </c>
      <c r="M42" s="104">
        <f>IF(基础状态预期!J76="",0,SUMIFS(E$5:E$11,$C$5:$C$11,"&lt;="&amp;基础状态预期!J76))</f>
        <v>16</v>
      </c>
      <c r="N42" s="104">
        <f>IF(基础状态预期!K76="",0,SUMIFS(F$5:F$11,$C$5:$C$11,"&lt;="&amp;基础状态预期!K76))</f>
        <v>4</v>
      </c>
      <c r="O42" s="104">
        <f>IF(基础状态预期!L76="",0,SUMIFS(G$5:G$11,$C$5:$C$11,"&lt;="&amp;基础状态预期!L76))</f>
        <v>0</v>
      </c>
      <c r="P42" s="105"/>
      <c r="Q42" s="104">
        <f>基础状态预期!C76</f>
        <v>79.994335665275713</v>
      </c>
      <c r="R42" s="104">
        <f>IFERROR([2]基础状态预期!G54*[2]基础状态预期!AA54,0)</f>
        <v>0</v>
      </c>
      <c r="S42" s="104">
        <f>IFERROR([2]基础状态预期!H54*[2]基础状态预期!AB54,0)</f>
        <v>0</v>
      </c>
      <c r="T42" s="104">
        <f>IFERROR([2]基础状态预期!I54*[2]基础状态预期!AC54,0)</f>
        <v>0</v>
      </c>
      <c r="U42" s="104">
        <f>IFERROR([2]基础状态预期!J54*[2]基础状态预期!AD54,0)</f>
        <v>12</v>
      </c>
      <c r="V42" s="104">
        <f>求节点($C$15:$C$21,D$15:D$21,基础状态预期!I76)</f>
        <v>0.22099999999999997</v>
      </c>
      <c r="W42" s="104">
        <f>求节点($C$15:$C$21,E$15:E$21,基础状态预期!J76)</f>
        <v>0.24688229990307969</v>
      </c>
      <c r="X42" s="104">
        <f>求节点($C$15:$C$21,F$15:F$21,基础状态预期!K76)</f>
        <v>0.25355339372163616</v>
      </c>
      <c r="Y42" s="104">
        <f>求节点($C$15:$C$21,G$15:G$21,基础状态预期!L76)</f>
        <v>0.23543366392661699</v>
      </c>
      <c r="Z42" s="108">
        <f>MAX(SUMPRODUCT(V42:Y42,基础状态预期!U76:X76)/SUM([2]基础状态预期!$F54:$J54),Z41)</f>
        <v>0.48294714771658009</v>
      </c>
      <c r="AD42" s="107">
        <v>39</v>
      </c>
      <c r="AE42" s="107">
        <f>求节点($Q$5:$Q$21,Z$5:Z$21,$AD42)</f>
        <v>0.32699500587175157</v>
      </c>
      <c r="AF42" s="107">
        <f>求节点($Q$28:$Q$44,Z$28:Z$44,$AD42)</f>
        <v>0.34582396671121612</v>
      </c>
      <c r="AG42" s="107">
        <f>求节点($Q$51:$Q$67,Z$51:Z$67,$AD42)</f>
        <v>0.35272662989765552</v>
      </c>
      <c r="AH42" s="107">
        <f>求节点($Q$74:$Q$90,Z$74:Z$90,$AD42)</f>
        <v>0.38139260985833562</v>
      </c>
      <c r="AI42" s="107">
        <f>求节点($Q$97:$Q$113,Z$97:Z$113,$AD42)</f>
        <v>0.41788323843605341</v>
      </c>
    </row>
    <row r="43" spans="2:47" x14ac:dyDescent="0.15">
      <c r="B43" s="166"/>
      <c r="C43" s="108"/>
      <c r="D43" s="104">
        <f t="shared" si="5"/>
        <v>0.11576190476190475</v>
      </c>
      <c r="E43" s="104">
        <f t="shared" si="5"/>
        <v>0.1361904761904762</v>
      </c>
      <c r="F43" s="104">
        <f t="shared" si="5"/>
        <v>0.16342857142857145</v>
      </c>
      <c r="G43" s="104">
        <f t="shared" si="5"/>
        <v>0.20428571428571426</v>
      </c>
      <c r="K43" s="104">
        <f>基础状态预期!C77</f>
        <v>82.100546804797787</v>
      </c>
      <c r="L43" s="104">
        <f>IF(基础状态预期!I77="",0,SUMIFS(D$5:D$11,$C$5:$C$11,"&lt;="&amp;基础状态预期!I77))</f>
        <v>64</v>
      </c>
      <c r="M43" s="104">
        <f>IF(基础状态预期!J77="",0,SUMIFS(E$5:E$11,$C$5:$C$11,"&lt;="&amp;基础状态预期!J77))</f>
        <v>16</v>
      </c>
      <c r="N43" s="104">
        <f>IF(基础状态预期!K77="",0,SUMIFS(F$5:F$11,$C$5:$C$11,"&lt;="&amp;基础状态预期!K77))</f>
        <v>4</v>
      </c>
      <c r="O43" s="104">
        <f>IF(基础状态预期!L77="",0,SUMIFS(G$5:G$11,$C$5:$C$11,"&lt;="&amp;基础状态预期!L77))</f>
        <v>0</v>
      </c>
      <c r="P43" s="105"/>
      <c r="Q43" s="104">
        <f>基础状态预期!C77</f>
        <v>82.100546804797787</v>
      </c>
      <c r="R43" s="104">
        <f>IFERROR([2]基础状态预期!G55*[2]基础状态预期!AA55,0)</f>
        <v>0</v>
      </c>
      <c r="S43" s="104">
        <f>IFERROR([2]基础状态预期!H55*[2]基础状态预期!AB55,0)</f>
        <v>0</v>
      </c>
      <c r="T43" s="104">
        <f>IFERROR([2]基础状态预期!I55*[2]基础状态预期!AC55,0)</f>
        <v>0</v>
      </c>
      <c r="U43" s="104">
        <f>IFERROR([2]基础状态预期!J55*[2]基础状态预期!AD55,0)</f>
        <v>12</v>
      </c>
      <c r="V43" s="104">
        <f>求节点($C$15:$C$21,D$15:D$21,基础状态预期!I77)</f>
        <v>0.22099999999999997</v>
      </c>
      <c r="W43" s="104">
        <f>求节点($C$15:$C$21,E$15:E$21,基础状态预期!J77)</f>
        <v>0.25341784020632385</v>
      </c>
      <c r="X43" s="104">
        <f>求节点($C$15:$C$21,F$15:F$21,基础状态预期!K77)</f>
        <v>0.25857268867452765</v>
      </c>
      <c r="Y43" s="104">
        <f>求节点($C$15:$C$21,G$15:G$21,基础状态预期!L77)</f>
        <v>0.24977450664916423</v>
      </c>
      <c r="Z43" s="108">
        <f>MAX(SUMPRODUCT(V43:Y43,基础状态预期!U77:X77)/SUM([2]基础状态预期!$F55:$J55),Z42)</f>
        <v>0.50541446798190404</v>
      </c>
      <c r="AD43" s="107">
        <v>40</v>
      </c>
      <c r="AE43" s="107">
        <f>求节点($Q$5:$Q$21,Z$5:Z$21,$AD43)</f>
        <v>0.35000878432612387</v>
      </c>
      <c r="AF43" s="107">
        <f>求节点($Q$28:$Q$44,Z$28:Z$44,$AD43)</f>
        <v>0.35657142857142859</v>
      </c>
      <c r="AG43" s="107">
        <f>求节点($Q$51:$Q$67,Z$51:Z$67,$AD43)</f>
        <v>0.35657142857142859</v>
      </c>
      <c r="AH43" s="107">
        <f>求节点($Q$74:$Q$90,Z$74:Z$90,$AD43)</f>
        <v>0.38746874559977662</v>
      </c>
      <c r="AI43" s="107">
        <f>求节点($Q$97:$Q$113,Z$97:Z$113,$AD43)</f>
        <v>0.42335845995479632</v>
      </c>
    </row>
    <row r="44" spans="2:47" x14ac:dyDescent="0.15">
      <c r="B44" s="166"/>
      <c r="C44" s="108"/>
      <c r="D44" s="104">
        <f t="shared" si="5"/>
        <v>0.13154761904761905</v>
      </c>
      <c r="E44" s="104">
        <f t="shared" si="5"/>
        <v>0.15476190476190477</v>
      </c>
      <c r="F44" s="104">
        <f t="shared" si="5"/>
        <v>0.18571428571428572</v>
      </c>
      <c r="G44" s="104">
        <f t="shared" si="5"/>
        <v>0.23214285714285712</v>
      </c>
      <c r="K44" s="104">
        <f>基础状态预期!C100</f>
        <v>157.63974470288184</v>
      </c>
      <c r="L44" s="104">
        <f>IF(基础状态预期!I100="",0,SUMIFS(D$5:D$11,$C$5:$C$11,"&lt;="&amp;基础状态预期!I100))</f>
        <v>64</v>
      </c>
      <c r="M44" s="104">
        <f>IF(基础状态预期!J100="",0,SUMIFS(E$5:E$11,$C$5:$C$11,"&lt;="&amp;基础状态预期!J100))</f>
        <v>32</v>
      </c>
      <c r="N44" s="104">
        <f>IF(基础状态预期!K100="",0,SUMIFS(F$5:F$11,$C$5:$C$11,"&lt;="&amp;基础状态预期!K100))</f>
        <v>16</v>
      </c>
      <c r="O44" s="104">
        <f>IF(基础状态预期!L100="",0,SUMIFS(G$5:G$11,$C$5:$C$11,"&lt;="&amp;基础状态预期!L100))</f>
        <v>8</v>
      </c>
      <c r="P44" s="105"/>
      <c r="Q44" s="104">
        <f>基础状态预期!C100</f>
        <v>157.63974470288184</v>
      </c>
      <c r="R44" s="104">
        <f>IFERROR([2]基础状态预期!G56*[2]基础状态预期!AA56,0)</f>
        <v>0</v>
      </c>
      <c r="S44" s="104">
        <f>IFERROR([2]基础状态预期!H56*[2]基础状态预期!AB56,0)</f>
        <v>0</v>
      </c>
      <c r="T44" s="104">
        <f>IFERROR([2]基础状态预期!I56*[2]基础状态预期!AC56,0)</f>
        <v>0</v>
      </c>
      <c r="U44" s="104">
        <f>IFERROR([2]基础状态预期!J56*[2]基础状态预期!AD56,0)</f>
        <v>0</v>
      </c>
      <c r="V44" s="104">
        <f>求节点($C$15:$C$21,D$15:D$21,基础状态预期!I100)</f>
        <v>0.22099999999999997</v>
      </c>
      <c r="W44" s="104">
        <f>求节点($C$15:$C$21,E$15:E$21,基础状态预期!J100)</f>
        <v>0.26</v>
      </c>
      <c r="X44" s="104">
        <f>求节点($C$15:$C$21,F$15:F$21,基础状态预期!K100)</f>
        <v>0.31200000000000006</v>
      </c>
      <c r="Y44" s="104">
        <f>求节点($C$15:$C$21,G$15:G$21,基础状态预期!L100)</f>
        <v>0.39</v>
      </c>
      <c r="Z44" s="108" t="e">
        <f>MAX(SUMPRODUCT(V44:Y44,基础状态预期!U100:X100)/SUM([2]基础状态预期!$F56:$J56),Z43)</f>
        <v>#DIV/0!</v>
      </c>
      <c r="AD44" s="107">
        <v>41</v>
      </c>
      <c r="AE44" s="107">
        <f>求节点($Q$5:$Q$21,Z$5:Z$21,$AD44)</f>
        <v>0.35168263267697442</v>
      </c>
      <c r="AF44" s="107">
        <f>求节点($Q$28:$Q$44,Z$28:Z$44,$AD44)</f>
        <v>0.35657142857142859</v>
      </c>
      <c r="AG44" s="107">
        <f>求节点($Q$51:$Q$67,Z$51:Z$67,$AD44)</f>
        <v>0.35657142857142859</v>
      </c>
      <c r="AH44" s="107">
        <f>求节点($Q$74:$Q$90,Z$74:Z$90,$AD44)</f>
        <v>0.39377198220371495</v>
      </c>
      <c r="AI44" s="107">
        <f>求节点($Q$97:$Q$113,Z$97:Z$113,$AD44)</f>
        <v>0.42883368147353923</v>
      </c>
    </row>
    <row r="45" spans="2:47" x14ac:dyDescent="0.15">
      <c r="B45" s="166"/>
      <c r="C45" s="108"/>
      <c r="D45" s="104">
        <f t="shared" si="5"/>
        <v>0.14733333333333332</v>
      </c>
      <c r="E45" s="104">
        <f t="shared" si="5"/>
        <v>0.17333333333333334</v>
      </c>
      <c r="F45" s="104">
        <f t="shared" si="5"/>
        <v>0.20800000000000005</v>
      </c>
      <c r="G45" s="104">
        <f t="shared" si="5"/>
        <v>0.26</v>
      </c>
      <c r="K45" s="28"/>
      <c r="L45" s="28"/>
      <c r="M45" s="28"/>
      <c r="N45" s="28"/>
      <c r="O45" s="28"/>
      <c r="P45" s="105"/>
      <c r="Q45" s="28"/>
      <c r="R45" s="28"/>
      <c r="S45" s="28"/>
      <c r="T45" s="28"/>
      <c r="U45" s="28"/>
      <c r="V45" s="28"/>
      <c r="W45" s="28"/>
      <c r="X45" s="28"/>
      <c r="Y45" s="28"/>
      <c r="Z45" s="22"/>
      <c r="AD45" s="107">
        <v>42</v>
      </c>
      <c r="AE45" s="107">
        <f>求节点($Q$5:$Q$21,Z$5:Z$21,$AD45)</f>
        <v>0.35335648102782496</v>
      </c>
      <c r="AF45" s="107">
        <f>求节点($Q$28:$Q$44,Z$28:Z$44,$AD45)</f>
        <v>0.35657142857142859</v>
      </c>
      <c r="AG45" s="107">
        <f>求节点($Q$51:$Q$67,Z$51:Z$67,$AD45)</f>
        <v>0.35657142857142859</v>
      </c>
      <c r="AH45" s="107">
        <f>求节点($Q$74:$Q$90,Z$74:Z$90,$AD45)</f>
        <v>0.40007521880765329</v>
      </c>
      <c r="AI45" s="107">
        <f>求节点($Q$97:$Q$113,Z$97:Z$113,$AD45)</f>
        <v>0.43430890299228209</v>
      </c>
      <c r="AT45" s="28"/>
    </row>
    <row r="46" spans="2:47" x14ac:dyDescent="0.15">
      <c r="B46" s="167"/>
      <c r="C46" s="108"/>
      <c r="D46" s="104">
        <f t="shared" si="5"/>
        <v>0</v>
      </c>
      <c r="E46" s="104">
        <f t="shared" si="5"/>
        <v>0</v>
      </c>
      <c r="F46" s="104">
        <f t="shared" si="5"/>
        <v>0</v>
      </c>
      <c r="G46" s="104">
        <f t="shared" si="5"/>
        <v>0</v>
      </c>
      <c r="K46" s="28"/>
      <c r="L46" s="28"/>
      <c r="M46" s="28"/>
      <c r="N46" s="28"/>
      <c r="O46" s="28"/>
      <c r="P46" s="105"/>
      <c r="Q46" s="28"/>
      <c r="R46" s="28"/>
      <c r="S46" s="28"/>
      <c r="T46" s="28"/>
      <c r="U46" s="28"/>
      <c r="V46" s="28"/>
      <c r="W46" s="28"/>
      <c r="X46" s="28"/>
      <c r="Y46" s="28"/>
      <c r="Z46" s="22"/>
      <c r="AD46" s="107">
        <v>43</v>
      </c>
      <c r="AE46" s="107">
        <f>求节点($Q$5:$Q$21,Z$5:Z$21,$AD46)</f>
        <v>0.35503032937867557</v>
      </c>
      <c r="AF46" s="107">
        <f>求节点($Q$28:$Q$44,Z$28:Z$44,$AD46)</f>
        <v>0.35657142857142859</v>
      </c>
      <c r="AG46" s="107">
        <f>求节点($Q$51:$Q$67,Z$51:Z$67,$AD46)</f>
        <v>0.35657142857142859</v>
      </c>
      <c r="AH46" s="107">
        <f>求节点($Q$74:$Q$90,Z$74:Z$90,$AD46)</f>
        <v>0.40635807156558112</v>
      </c>
      <c r="AI46" s="107">
        <f>求节点($Q$97:$Q$113,Z$97:Z$113,$AD46)</f>
        <v>0.43988103602287898</v>
      </c>
      <c r="AT46" s="28"/>
    </row>
    <row r="47" spans="2:47" x14ac:dyDescent="0.15">
      <c r="P47" s="105"/>
      <c r="AD47" s="107">
        <v>44</v>
      </c>
      <c r="AE47" s="107">
        <f>求节点($Q$5:$Q$21,Z$5:Z$21,$AD47)</f>
        <v>0.35657142857142859</v>
      </c>
      <c r="AF47" s="107">
        <f>求节点($Q$28:$Q$44,Z$28:Z$44,$AD47)</f>
        <v>0.35657142857142859</v>
      </c>
      <c r="AG47" s="107">
        <f>求节点($Q$51:$Q$67,Z$51:Z$67,$AD47)</f>
        <v>0.35822171368477318</v>
      </c>
      <c r="AH47" s="107">
        <f>求节点($Q$74:$Q$90,Z$74:Z$90,$AD47)</f>
        <v>0.41196446746206505</v>
      </c>
      <c r="AI47" s="107">
        <f>求节点($Q$97:$Q$113,Z$97:Z$113,$AD47)</f>
        <v>0.44562799258320063</v>
      </c>
    </row>
    <row r="48" spans="2:47" x14ac:dyDescent="0.15">
      <c r="P48" s="105"/>
      <c r="AD48" s="107">
        <v>45</v>
      </c>
      <c r="AE48" s="107">
        <f>求节点($Q$5:$Q$21,Z$5:Z$21,$AD48)</f>
        <v>0.35657142857142859</v>
      </c>
      <c r="AF48" s="107">
        <f>求节点($Q$28:$Q$44,Z$28:Z$44,$AD48)</f>
        <v>0.35657142857142859</v>
      </c>
      <c r="AG48" s="107">
        <f>求节点($Q$51:$Q$67,Z$51:Z$67,$AD48)</f>
        <v>0.36142571399616868</v>
      </c>
      <c r="AH48" s="107">
        <f>求节点($Q$74:$Q$90,Z$74:Z$90,$AD48)</f>
        <v>0.41757086335854904</v>
      </c>
      <c r="AI48" s="107">
        <f>求节点($Q$97:$Q$113,Z$97:Z$113,$AD48)</f>
        <v>0.45137494914352227</v>
      </c>
    </row>
    <row r="49" spans="4:47" x14ac:dyDescent="0.15">
      <c r="D49" s="107">
        <v>7.8928571428571417E-2</v>
      </c>
      <c r="E49" s="107">
        <v>9.285714285714286E-2</v>
      </c>
      <c r="F49" s="107">
        <v>0.11142857142857145</v>
      </c>
      <c r="G49" s="107">
        <v>0.13928571428571429</v>
      </c>
      <c r="K49" s="108" t="s">
        <v>42</v>
      </c>
      <c r="L49" s="160" t="s">
        <v>59</v>
      </c>
      <c r="M49" s="160"/>
      <c r="N49" s="160"/>
      <c r="O49" s="160"/>
      <c r="P49" s="105"/>
      <c r="Q49" s="108"/>
      <c r="R49" s="168" t="s">
        <v>130</v>
      </c>
      <c r="S49" s="169"/>
      <c r="T49" s="169"/>
      <c r="U49" s="170"/>
      <c r="V49" s="160" t="s">
        <v>62</v>
      </c>
      <c r="W49" s="160"/>
      <c r="X49" s="160"/>
      <c r="Y49" s="160"/>
      <c r="Z49" s="160"/>
      <c r="AD49" s="107">
        <v>46</v>
      </c>
      <c r="AE49" s="107">
        <f>求节点($Q$5:$Q$21,Z$5:Z$21,$AD49)</f>
        <v>0.35657142857142859</v>
      </c>
      <c r="AF49" s="107">
        <f>求节点($Q$28:$Q$44,Z$28:Z$44,$AD49)</f>
        <v>0.35657142857142859</v>
      </c>
      <c r="AG49" s="107">
        <f>求节点($Q$51:$Q$67,Z$51:Z$67,$AD49)</f>
        <v>0.36462971430756419</v>
      </c>
      <c r="AH49" s="107">
        <f>求节点($Q$74:$Q$90,Z$74:Z$90,$AD49)</f>
        <v>0.42317725925503297</v>
      </c>
      <c r="AI49" s="107">
        <f>求节点($Q$97:$Q$113,Z$97:Z$113,$AD49)</f>
        <v>0.45712190570384392</v>
      </c>
      <c r="AM49" s="106" t="s">
        <v>42</v>
      </c>
      <c r="AN49" s="40" t="s">
        <v>87</v>
      </c>
      <c r="AO49" s="164" t="s">
        <v>86</v>
      </c>
      <c r="AP49" s="164"/>
      <c r="AT49" s="34" t="s">
        <v>42</v>
      </c>
      <c r="AU49" s="108" t="s">
        <v>75</v>
      </c>
    </row>
    <row r="50" spans="4:47" x14ac:dyDescent="0.15">
      <c r="D50" s="107">
        <v>0.10260714285714284</v>
      </c>
      <c r="E50" s="107">
        <v>0.12071428571428572</v>
      </c>
      <c r="F50" s="107">
        <v>0.14485714285714288</v>
      </c>
      <c r="G50" s="107">
        <v>0.18107142857142855</v>
      </c>
      <c r="K50" s="104" t="s">
        <v>161</v>
      </c>
      <c r="L50" s="8" t="s">
        <v>6</v>
      </c>
      <c r="M50" s="8" t="s">
        <v>7</v>
      </c>
      <c r="N50" s="8" t="s">
        <v>8</v>
      </c>
      <c r="O50" s="8" t="s">
        <v>9</v>
      </c>
      <c r="P50" s="105"/>
      <c r="Q50" s="104" t="s">
        <v>161</v>
      </c>
      <c r="R50" s="104" t="s">
        <v>6</v>
      </c>
      <c r="S50" s="104" t="s">
        <v>7</v>
      </c>
      <c r="T50" s="104" t="s">
        <v>8</v>
      </c>
      <c r="U50" s="104" t="s">
        <v>9</v>
      </c>
      <c r="V50" s="104" t="s">
        <v>6</v>
      </c>
      <c r="W50" s="104" t="s">
        <v>7</v>
      </c>
      <c r="X50" s="104" t="s">
        <v>8</v>
      </c>
      <c r="Y50" s="104" t="s">
        <v>9</v>
      </c>
      <c r="Z50" s="108" t="s">
        <v>64</v>
      </c>
      <c r="AD50" s="107">
        <v>47</v>
      </c>
      <c r="AE50" s="107">
        <f>求节点($Q$5:$Q$21,Z$5:Z$21,$AD50)</f>
        <v>0.35657142857142859</v>
      </c>
      <c r="AF50" s="107">
        <f>求节点($Q$28:$Q$44,Z$28:Z$44,$AD50)</f>
        <v>0.35657142857142859</v>
      </c>
      <c r="AG50" s="107">
        <f>求节点($Q$51:$Q$67,Z$51:Z$67,$AD50)</f>
        <v>0.36783371461895975</v>
      </c>
      <c r="AH50" s="107">
        <f>求节点($Q$74:$Q$90,Z$74:Z$90,$AD50)</f>
        <v>0.4287836551515169</v>
      </c>
      <c r="AI50" s="107">
        <f>求节点($Q$97:$Q$113,Z$97:Z$113,$AD50)</f>
        <v>0.46286886226416557</v>
      </c>
      <c r="AM50" s="25" t="s">
        <v>161</v>
      </c>
      <c r="AN50" s="104" t="s">
        <v>73</v>
      </c>
      <c r="AO50" s="104" t="s">
        <v>73</v>
      </c>
      <c r="AP50" s="34" t="s">
        <v>41</v>
      </c>
      <c r="AT50" s="25" t="s">
        <v>161</v>
      </c>
      <c r="AU50" s="104" t="s">
        <v>80</v>
      </c>
    </row>
    <row r="51" spans="4:47" x14ac:dyDescent="0.15">
      <c r="D51" s="107">
        <v>0.12628571428571428</v>
      </c>
      <c r="E51" s="107">
        <v>0.14857142857142858</v>
      </c>
      <c r="F51" s="107">
        <v>0.17828571428571433</v>
      </c>
      <c r="G51" s="107">
        <v>0.22285714285714284</v>
      </c>
      <c r="K51" s="104">
        <f>基础状态预期!C107</f>
        <v>10.099965341977441</v>
      </c>
      <c r="L51" s="104">
        <f>IF(基础状态预期!I107="",0,SUMIFS(D$5:D$11,$C$5:$C$11,"&lt;="&amp;基础状态预期!I107))</f>
        <v>1</v>
      </c>
      <c r="M51" s="104">
        <f>IF(基础状态预期!J107="",0,SUMIFS(E$5:E$11,$C$5:$C$11,"&lt;="&amp;基础状态预期!J107))</f>
        <v>1</v>
      </c>
      <c r="N51" s="104">
        <f>IF(基础状态预期!K107="",0,SUMIFS(F$5:F$11,$C$5:$C$11,"&lt;="&amp;基础状态预期!K107))</f>
        <v>1</v>
      </c>
      <c r="O51" s="104">
        <f>IF(基础状态预期!L107="",0,SUMIFS(G$5:G$11,$C$5:$C$11,"&lt;="&amp;基础状态预期!L107))</f>
        <v>0</v>
      </c>
      <c r="Q51" s="104">
        <f>基础状态预期!C107</f>
        <v>10.099965341977441</v>
      </c>
      <c r="R51" s="104">
        <f>IFERROR([2]基础状态预期!G63*[2]基础状态预期!AA63,0)</f>
        <v>0</v>
      </c>
      <c r="S51" s="104">
        <f>IFERROR([2]基础状态预期!H63*[2]基础状态预期!AB63,0)</f>
        <v>0</v>
      </c>
      <c r="T51" s="104">
        <f>IFERROR([2]基础状态预期!I63*[2]基础状态预期!AC63,0)</f>
        <v>6</v>
      </c>
      <c r="U51" s="104">
        <f>IFERROR([2]基础状态预期!J63*[2]基础状态预期!AD63,0)</f>
        <v>0</v>
      </c>
      <c r="V51" s="104">
        <f>求节点($C$15:$C$21,D$15:D$21,基础状态预期!I107)</f>
        <v>0.10259978297992076</v>
      </c>
      <c r="W51" s="104">
        <f>求节点($C$15:$C$21,E$15:E$21,基础状态预期!J107)</f>
        <v>0.12071428571428572</v>
      </c>
      <c r="X51" s="104">
        <f>求节点($C$15:$C$21,F$15:F$21,基础状态预期!K107)</f>
        <v>0.17828571428571433</v>
      </c>
      <c r="Y51" s="104">
        <f>求节点($C$15:$C$21,G$15:G$21,基础状态预期!L107)</f>
        <v>0</v>
      </c>
      <c r="Z51" s="108">
        <f>SUMPRODUCT(V51:Y51,基础状态预期!U107:X107)/SUM([2]基础状态预期!$F63:$J63)</f>
        <v>3.1853345788393696E-2</v>
      </c>
      <c r="AD51" s="107">
        <v>48</v>
      </c>
      <c r="AE51" s="107">
        <f>求节点($Q$5:$Q$21,Z$5:Z$21,$AD51)</f>
        <v>0.35657142857142859</v>
      </c>
      <c r="AF51" s="107">
        <f>求节点($Q$28:$Q$44,Z$28:Z$44,$AD51)</f>
        <v>0.35657142857142859</v>
      </c>
      <c r="AG51" s="107">
        <f>求节点($Q$51:$Q$67,Z$51:Z$67,$AD51)</f>
        <v>0.37103771493035526</v>
      </c>
      <c r="AH51" s="107">
        <f>求节点($Q$74:$Q$90,Z$74:Z$90,$AD51)</f>
        <v>0.43439005104800082</v>
      </c>
      <c r="AI51" s="107">
        <f>求节点($Q$97:$Q$113,Z$97:Z$113,$AD51)</f>
        <v>0.46861581882448727</v>
      </c>
      <c r="AM51" s="104">
        <v>10</v>
      </c>
      <c r="AN51" s="104">
        <f>求节点($K$5:$K$21,$Z$51:$Z$67,AM51)</f>
        <v>3.1853345788393696E-2</v>
      </c>
      <c r="AO51" s="35" t="e">
        <f>$AN51*(INDEX([3]中r将兵属性验证!$AC$7:$AC$106,$AM51,1)*[3]战法技能效用!$AB$5+INDEX([3]中r将兵属性验证!$AX$7:$AX$106,$AM51,1)*[3]战法技能效用!$AC$5)</f>
        <v>#DIV/0!</v>
      </c>
      <c r="AP51" s="26" t="e">
        <f t="shared" ref="AP51:AP60" si="6">SUM(AO51:AO51)</f>
        <v>#DIV/0!</v>
      </c>
      <c r="AT51" s="104">
        <v>10</v>
      </c>
      <c r="AU51" s="26">
        <f>求节点(投放验证!K101:K139,投放验证!AB101:AB139,AT51)</f>
        <v>4303.5452279698338</v>
      </c>
    </row>
    <row r="52" spans="4:47" x14ac:dyDescent="0.15">
      <c r="D52" s="107">
        <v>0.14996428571428572</v>
      </c>
      <c r="E52" s="107">
        <v>0.17642857142857143</v>
      </c>
      <c r="F52" s="107">
        <v>0.21171428571428574</v>
      </c>
      <c r="G52" s="107">
        <v>0.26464285714285712</v>
      </c>
      <c r="K52" s="104">
        <f>基础状态预期!C108</f>
        <v>19.800198258084681</v>
      </c>
      <c r="L52" s="104">
        <f>IF(基础状态预期!I108="",0,SUMIFS(D$5:D$11,$C$5:$C$11,"&lt;="&amp;基础状态预期!I108))</f>
        <v>4</v>
      </c>
      <c r="M52" s="104">
        <f>IF(基础状态预期!J108="",0,SUMIFS(E$5:E$11,$C$5:$C$11,"&lt;="&amp;基础状态预期!J108))</f>
        <v>1</v>
      </c>
      <c r="N52" s="104">
        <f>IF(基础状态预期!K108="",0,SUMIFS(F$5:F$11,$C$5:$C$11,"&lt;="&amp;基础状态预期!K108))</f>
        <v>1</v>
      </c>
      <c r="O52" s="104">
        <f>IF(基础状态预期!L108="",0,SUMIFS(G$5:G$11,$C$5:$C$11,"&lt;="&amp;基础状态预期!L108))</f>
        <v>0</v>
      </c>
      <c r="P52" s="105"/>
      <c r="Q52" s="104">
        <f>基础状态预期!C108</f>
        <v>19.800198258084681</v>
      </c>
      <c r="R52" s="104">
        <f>IFERROR([2]基础状态预期!G64*[2]基础状态预期!AA64,0)</f>
        <v>0</v>
      </c>
      <c r="S52" s="104">
        <f>IFERROR([2]基础状态预期!H64*[2]基础状态预期!AB64,0)</f>
        <v>0</v>
      </c>
      <c r="T52" s="104">
        <f>IFERROR([2]基础状态预期!I64*[2]基础状态预期!AC64,0)</f>
        <v>6</v>
      </c>
      <c r="U52" s="104">
        <f>IFERROR([2]基础状态预期!J64*[2]基础状态预期!AD64,0)</f>
        <v>0</v>
      </c>
      <c r="V52" s="104">
        <f>求节点($C$15:$C$21,D$15:D$21,基础状态预期!I108)</f>
        <v>0.13001394312944231</v>
      </c>
      <c r="W52" s="104">
        <f>求节点($C$15:$C$21,E$15:E$21,基础状态预期!J108)</f>
        <v>0.12071428571428572</v>
      </c>
      <c r="X52" s="104">
        <f>求节点($C$15:$C$21,F$15:F$21,基础状态预期!K108)</f>
        <v>0.17828571428571433</v>
      </c>
      <c r="Y52" s="104">
        <f>求节点($C$15:$C$21,G$15:G$21,基础状态预期!L108)</f>
        <v>0</v>
      </c>
      <c r="Z52" s="108">
        <f>MAX(SUMPRODUCT(V52:Y52,基础状态预期!U108:X108)/SUM([2]基础状态预期!$F64:$J64),Z51)</f>
        <v>0.16869047619047625</v>
      </c>
      <c r="AD52" s="107">
        <v>49</v>
      </c>
      <c r="AE52" s="107">
        <f>求节点($Q$5:$Q$21,Z$5:Z$21,$AD52)</f>
        <v>0.35657142857142859</v>
      </c>
      <c r="AF52" s="107">
        <f>求节点($Q$28:$Q$44,Z$28:Z$44,$AD52)</f>
        <v>0.35657142857142859</v>
      </c>
      <c r="AG52" s="107">
        <f>求节点($Q$51:$Q$67,Z$51:Z$67,$AD52)</f>
        <v>0.37424171524175076</v>
      </c>
      <c r="AH52" s="107">
        <f>求节点($Q$74:$Q$90,Z$74:Z$90,$AD52)</f>
        <v>0.43993808121519556</v>
      </c>
      <c r="AI52" s="107">
        <f>求节点($Q$97:$Q$113,Z$97:Z$113,$AD52)</f>
        <v>0.47460243681239483</v>
      </c>
      <c r="AM52" s="104">
        <v>20</v>
      </c>
      <c r="AN52" s="104">
        <f>求节点($K$5:$K$21,$Z$51:$Z$67,AM52)</f>
        <v>0.16869047619047625</v>
      </c>
      <c r="AO52" s="104" t="e">
        <f>($AN52-$AN51)*(INDEX([3]中r将兵属性验证!$AC$7:$AC$106,$AM52,1)*[3]战法技能效用!$AB$5+INDEX([3]中r将兵属性验证!$AX$7:$AX$106,$AM52,1)*[3]战法技能效用!$AC$5)+AO51</f>
        <v>#DIV/0!</v>
      </c>
      <c r="AP52" s="26" t="e">
        <f t="shared" si="6"/>
        <v>#DIV/0!</v>
      </c>
      <c r="AT52" s="104">
        <v>20</v>
      </c>
      <c r="AU52" s="26">
        <f>求节点(投放验证!K101:K139,投放验证!AB101:AB139,AT52)</f>
        <v>10679.2200181843</v>
      </c>
    </row>
    <row r="53" spans="4:47" x14ac:dyDescent="0.15">
      <c r="D53" s="107">
        <v>0.17364285714285713</v>
      </c>
      <c r="E53" s="107">
        <v>0.20428571428571429</v>
      </c>
      <c r="F53" s="107">
        <v>0.24514285714285716</v>
      </c>
      <c r="G53" s="107">
        <v>0.30642857142857138</v>
      </c>
      <c r="K53" s="104">
        <f>基础状态预期!C109</f>
        <v>27.769105021676069</v>
      </c>
      <c r="L53" s="104">
        <f>IF(基础状态预期!I109="",0,SUMIFS(D$5:D$11,$C$5:$C$11,"&lt;="&amp;基础状态预期!I109))</f>
        <v>8</v>
      </c>
      <c r="M53" s="104">
        <f>IF(基础状态预期!J109="",0,SUMIFS(E$5:E$11,$C$5:$C$11,"&lt;="&amp;基础状态预期!J109))</f>
        <v>1</v>
      </c>
      <c r="N53" s="104">
        <f>IF(基础状态预期!K109="",0,SUMIFS(F$5:F$11,$C$5:$C$11,"&lt;="&amp;基础状态预期!K109))</f>
        <v>1</v>
      </c>
      <c r="O53" s="104">
        <f>IF(基础状态预期!L109="",0,SUMIFS(G$5:G$11,$C$5:$C$11,"&lt;="&amp;基础状态预期!L109))</f>
        <v>0</v>
      </c>
      <c r="P53" s="105"/>
      <c r="Q53" s="104">
        <f>基础状态预期!C109</f>
        <v>27.769105021676069</v>
      </c>
      <c r="R53" s="104">
        <f>IFERROR([2]基础状态预期!G65*[2]基础状态预期!AA65,0)</f>
        <v>0</v>
      </c>
      <c r="S53" s="104">
        <f>IFERROR([2]基础状态预期!H65*[2]基础状态预期!AB65,0)</f>
        <v>0</v>
      </c>
      <c r="T53" s="104">
        <f>IFERROR([2]基础状态预期!I65*[2]基础状态预期!AC65,0)</f>
        <v>9.0534801809385268</v>
      </c>
      <c r="U53" s="104">
        <f>IFERROR([2]基础状态预期!J65*[2]基础状态预期!AD65,0)</f>
        <v>0</v>
      </c>
      <c r="V53" s="104">
        <f>求节点($C$15:$C$21,D$15:D$21,基础状态预期!I109)</f>
        <v>0.15000817957499504</v>
      </c>
      <c r="W53" s="104">
        <f>求节点($C$15:$C$21,E$15:E$21,基础状态预期!J109)</f>
        <v>0.12894608599499391</v>
      </c>
      <c r="X53" s="104">
        <f>求节点($C$15:$C$21,F$15:F$21,基础状态预期!K109)</f>
        <v>0.17828571428571433</v>
      </c>
      <c r="Y53" s="104">
        <f>求节点($C$15:$C$21,G$15:G$21,基础状态预期!L109)</f>
        <v>0</v>
      </c>
      <c r="Z53" s="108">
        <f>MAX(SUMPRODUCT(V53:Y53,基础状态预期!U109:X109)/SUM([2]基础状态预期!$F65:$J65),Z52)</f>
        <v>0.1782857142857143</v>
      </c>
      <c r="AD53" s="107">
        <v>50</v>
      </c>
      <c r="AE53" s="107">
        <f>求节点($Q$5:$Q$21,Z$5:Z$21,$AD53)</f>
        <v>0.35667887521039604</v>
      </c>
      <c r="AF53" s="107">
        <f>求节点($Q$28:$Q$44,Z$28:Z$44,$AD53)</f>
        <v>0.35924119146031508</v>
      </c>
      <c r="AG53" s="107">
        <f>求节点($Q$51:$Q$67,Z$51:Z$67,$AD53)</f>
        <v>0.37963041096221228</v>
      </c>
      <c r="AH53" s="107">
        <f>求节点($Q$74:$Q$90,Z$74:Z$90,$AD53)</f>
        <v>0.44532716991147564</v>
      </c>
      <c r="AI53" s="107">
        <f>求节点($Q$97:$Q$113,Z$97:Z$113,$AD53)</f>
        <v>0.48082222404083536</v>
      </c>
      <c r="AM53" s="104">
        <v>30</v>
      </c>
      <c r="AN53" s="104">
        <f>求节点($K$5:$K$21,$Z$51:$Z$67,AM53)</f>
        <v>0.22127011698602717</v>
      </c>
      <c r="AO53" s="104" t="e">
        <f>($AN53-$AN52)*(INDEX([3]中r将兵属性验证!$AC$7:$AC$106,$AM53,1)*[3]战法技能效用!$AB$5+INDEX([3]中r将兵属性验证!$AX$7:$AX$106,$AM53,1)*[3]战法技能效用!$AC$5)+AO52</f>
        <v>#DIV/0!</v>
      </c>
      <c r="AP53" s="26" t="e">
        <f t="shared" si="6"/>
        <v>#DIV/0!</v>
      </c>
      <c r="AT53" s="104">
        <v>30</v>
      </c>
      <c r="AU53" s="26">
        <f>求节点(投放验证!K101:K139,投放验证!AB101:AB139,AT53)</f>
        <v>20857.636028630724</v>
      </c>
    </row>
    <row r="54" spans="4:47" x14ac:dyDescent="0.15">
      <c r="D54" s="107">
        <v>0.19732142857142856</v>
      </c>
      <c r="E54" s="107">
        <v>0.23214285714285715</v>
      </c>
      <c r="F54" s="107">
        <v>0.27857142857142858</v>
      </c>
      <c r="G54" s="107">
        <v>0.3482142857142857</v>
      </c>
      <c r="K54" s="104">
        <f>基础状态预期!C110</f>
        <v>34.192155176139416</v>
      </c>
      <c r="L54" s="104">
        <f>IF(基础状态预期!I110="",0,SUMIFS(D$5:D$11,$C$5:$C$11,"&lt;="&amp;基础状态预期!I110))</f>
        <v>8</v>
      </c>
      <c r="M54" s="104">
        <f>IF(基础状态预期!J110="",0,SUMIFS(E$5:E$11,$C$5:$C$11,"&lt;="&amp;基础状态预期!J110))</f>
        <v>2</v>
      </c>
      <c r="N54" s="104">
        <f>IF(基础状态预期!K110="",0,SUMIFS(F$5:F$11,$C$5:$C$11,"&lt;="&amp;基础状态预期!K110))</f>
        <v>1</v>
      </c>
      <c r="O54" s="104">
        <f>IF(基础状态预期!L110="",0,SUMIFS(G$5:G$11,$C$5:$C$11,"&lt;="&amp;基础状态预期!L110))</f>
        <v>0</v>
      </c>
      <c r="P54" s="105"/>
      <c r="Q54" s="104">
        <f>基础状态预期!C110</f>
        <v>34.192155176139416</v>
      </c>
      <c r="R54" s="104">
        <f>IFERROR([2]基础状态预期!G66*[2]基础状态预期!AA66,0)</f>
        <v>0</v>
      </c>
      <c r="S54" s="104">
        <f>IFERROR([2]基础状态预期!H66*[2]基础状态预期!AB66,0)</f>
        <v>0</v>
      </c>
      <c r="T54" s="104">
        <f>IFERROR([2]基础状态预期!I66*[2]基础状态预期!AC66,0)</f>
        <v>12</v>
      </c>
      <c r="U54" s="104">
        <f>IFERROR([2]基础状态预期!J66*[2]基础状态预期!AD66,0)</f>
        <v>0</v>
      </c>
      <c r="V54" s="104">
        <f>求节点($C$15:$C$21,D$15:D$21,基础状态预期!I110)</f>
        <v>0.16327440098349003</v>
      </c>
      <c r="W54" s="104">
        <f>求节点($C$15:$C$21,E$15:E$21,基础状态预期!J110)</f>
        <v>0.14884969648845592</v>
      </c>
      <c r="X54" s="104">
        <f>求节点($C$15:$C$21,F$15:F$21,基础状态预期!K110)</f>
        <v>0.17828571428571433</v>
      </c>
      <c r="Y54" s="104">
        <f>求节点($C$15:$C$21,G$15:G$21,基础状态预期!L110)</f>
        <v>0</v>
      </c>
      <c r="Z54" s="108">
        <f>MAX(SUMPRODUCT(V54:Y54,基础状态预期!U110:X110)/SUM([2]基础状态预期!$F66:$J66),Z53)</f>
        <v>0.32347103706165409</v>
      </c>
      <c r="AD54" s="107">
        <v>51</v>
      </c>
      <c r="AE54" s="107">
        <f>求节点($Q$5:$Q$21,Z$5:Z$21,$AD54)</f>
        <v>0.35690912736979036</v>
      </c>
      <c r="AF54" s="107">
        <f>求节点($Q$28:$Q$44,Z$28:Z$44,$AD54)</f>
        <v>0.36249141464274032</v>
      </c>
      <c r="AG54" s="107">
        <f>求节点($Q$51:$Q$67,Z$51:Z$67,$AD54)</f>
        <v>0.38552777654231529</v>
      </c>
      <c r="AH54" s="107">
        <f>求节点($Q$74:$Q$90,Z$74:Z$90,$AD54)</f>
        <v>0.45071625860775572</v>
      </c>
      <c r="AI54" s="107">
        <f>求节点($Q$97:$Q$113,Z$97:Z$113,$AD54)</f>
        <v>0.48704201126927593</v>
      </c>
      <c r="AM54" s="104">
        <v>40</v>
      </c>
      <c r="AN54" s="104">
        <f>求节点($K$5:$K$21,$Z$51:$Z$67,AM54)</f>
        <v>0.35657142857142859</v>
      </c>
      <c r="AO54" s="104" t="e">
        <f>($AN54-$AN53)*(INDEX([3]中r将兵属性验证!$AC$7:$AC$106,$AM54,1)*[3]战法技能效用!$AB$5+INDEX([3]中r将兵属性验证!$AX$7:$AX$106,$AM54,1)*[3]战法技能效用!$AC$5)+AO53</f>
        <v>#DIV/0!</v>
      </c>
      <c r="AP54" s="26" t="e">
        <f t="shared" si="6"/>
        <v>#DIV/0!</v>
      </c>
      <c r="AT54" s="104">
        <v>40</v>
      </c>
      <c r="AU54" s="26">
        <f>求节点(投放验证!K101:K139,投放验证!AB101:AB139,AT54)</f>
        <v>38628.377356628414</v>
      </c>
    </row>
    <row r="55" spans="4:47" x14ac:dyDescent="0.15">
      <c r="D55" s="107">
        <v>0.22099999999999997</v>
      </c>
      <c r="E55" s="107">
        <v>0.26</v>
      </c>
      <c r="F55" s="107">
        <v>0.31200000000000006</v>
      </c>
      <c r="G55" s="107">
        <v>0.39</v>
      </c>
      <c r="K55" s="104">
        <f>基础状态预期!C111</f>
        <v>39.631851677253941</v>
      </c>
      <c r="L55" s="104">
        <f>IF(基础状态预期!I111="",0,SUMIFS(D$5:D$11,$C$5:$C$11,"&lt;="&amp;基础状态预期!I111))</f>
        <v>16</v>
      </c>
      <c r="M55" s="104">
        <f>IF(基础状态预期!J111="",0,SUMIFS(E$5:E$11,$C$5:$C$11,"&lt;="&amp;基础状态预期!J111))</f>
        <v>2</v>
      </c>
      <c r="N55" s="104">
        <f>IF(基础状态预期!K111="",0,SUMIFS(F$5:F$11,$C$5:$C$11,"&lt;="&amp;基础状态预期!K111))</f>
        <v>1</v>
      </c>
      <c r="O55" s="104">
        <f>IF(基础状态预期!L111="",0,SUMIFS(G$5:G$11,$C$5:$C$11,"&lt;="&amp;基础状态预期!L111))</f>
        <v>0</v>
      </c>
      <c r="P55" s="105"/>
      <c r="Q55" s="104">
        <f>基础状态预期!C111</f>
        <v>39.631851677253941</v>
      </c>
      <c r="R55" s="104">
        <f>IFERROR([2]基础状态预期!G67*[2]基础状态预期!AA67,0)</f>
        <v>0</v>
      </c>
      <c r="S55" s="104">
        <f>IFERROR([2]基础状态预期!H67*[2]基础状态预期!AB67,0)</f>
        <v>0</v>
      </c>
      <c r="T55" s="104">
        <f>IFERROR([2]基础状态预期!I67*[2]基础状态预期!AC67,0)</f>
        <v>12</v>
      </c>
      <c r="U55" s="104">
        <f>IFERROR([2]基础状态预期!J67*[2]基础状态预期!AD67,0)</f>
        <v>0</v>
      </c>
      <c r="V55" s="104">
        <f>求节点($C$15:$C$21,D$15:D$21,基础状态预期!I111)</f>
        <v>0.17500098032504299</v>
      </c>
      <c r="W55" s="104">
        <f>求节点($C$15:$C$21,E$15:E$21,基础状态预期!J111)</f>
        <v>0.1588025635196974</v>
      </c>
      <c r="X55" s="104">
        <f>求节点($C$15:$C$21,F$15:F$21,基础状态预期!K111)</f>
        <v>0.17828571428571433</v>
      </c>
      <c r="Y55" s="104">
        <f>求节点($C$15:$C$21,G$15:G$21,基础状态预期!L111)</f>
        <v>0</v>
      </c>
      <c r="Z55" s="108">
        <f>MAX(SUMPRODUCT(V55:Y55,基础状态预期!U111:X111)/SUM([2]基础状态预期!$F67:$J67),Z54)</f>
        <v>0.35657142857142859</v>
      </c>
      <c r="AD55" s="107">
        <v>52</v>
      </c>
      <c r="AE55" s="107">
        <f>求节点($Q$5:$Q$21,Z$5:Z$21,$AD55)</f>
        <v>0.35713937952918473</v>
      </c>
      <c r="AF55" s="107">
        <f>求节点($Q$28:$Q$44,Z$28:Z$44,$AD55)</f>
        <v>0.36574163782516556</v>
      </c>
      <c r="AG55" s="107">
        <f>求节点($Q$51:$Q$67,Z$51:Z$67,$AD55)</f>
        <v>0.3914251421224183</v>
      </c>
      <c r="AH55" s="107">
        <f>求节点($Q$74:$Q$90,Z$74:Z$90,$AD55)</f>
        <v>0.45610534730403585</v>
      </c>
      <c r="AI55" s="107">
        <f>求节点($Q$97:$Q$113,Z$97:Z$113,$AD55)</f>
        <v>0.49326179849771645</v>
      </c>
      <c r="AM55" s="104">
        <v>50</v>
      </c>
      <c r="AN55" s="104">
        <f>求节点($K$5:$K$21,$Z$51:$Z$67,AM55)</f>
        <v>0.37759208713933429</v>
      </c>
      <c r="AO55" s="104" t="e">
        <f>($AN55-$AN54)*(INDEX([3]中r将兵属性验证!$AC$7:$AC$106,$AM55,1)*[3]战法技能效用!$AB$5+INDEX([3]中r将兵属性验证!$AX$7:$AX$106,$AM55,1)*[3]战法技能效用!$AC$5)+AO54</f>
        <v>#DIV/0!</v>
      </c>
      <c r="AP55" s="26" t="e">
        <f t="shared" si="6"/>
        <v>#DIV/0!</v>
      </c>
      <c r="AT55" s="104">
        <v>50</v>
      </c>
      <c r="AU55" s="26">
        <f>求节点(投放验证!K101:K139,投放验证!AB101:AB139,AT55)</f>
        <v>67820.582367557843</v>
      </c>
    </row>
    <row r="56" spans="4:47" x14ac:dyDescent="0.15">
      <c r="K56" s="104">
        <f>基础状态预期!C112</f>
        <v>43.484929789964411</v>
      </c>
      <c r="L56" s="104">
        <f>IF(基础状态预期!I112="",0,SUMIFS(D$5:D$11,$C$5:$C$11,"&lt;="&amp;基础状态预期!I112))</f>
        <v>16</v>
      </c>
      <c r="M56" s="104">
        <f>IF(基础状态预期!J112="",0,SUMIFS(E$5:E$11,$C$5:$C$11,"&lt;="&amp;基础状态预期!J112))</f>
        <v>2</v>
      </c>
      <c r="N56" s="104">
        <f>IF(基础状态预期!K112="",0,SUMIFS(F$5:F$11,$C$5:$C$11,"&lt;="&amp;基础状态预期!K112))</f>
        <v>1</v>
      </c>
      <c r="O56" s="104">
        <f>IF(基础状态预期!L112="",0,SUMIFS(G$5:G$11,$C$5:$C$11,"&lt;="&amp;基础状态预期!L112))</f>
        <v>0</v>
      </c>
      <c r="P56" s="105"/>
      <c r="Q56" s="104">
        <f>基础状态预期!C112</f>
        <v>43.484929789964411</v>
      </c>
      <c r="R56" s="104">
        <f>IFERROR([2]基础状态预期!G68*[2]基础状态预期!AA68,0)</f>
        <v>0</v>
      </c>
      <c r="S56" s="104">
        <f>IFERROR([2]基础状态预期!H68*[2]基础状态预期!AB68,0)</f>
        <v>0</v>
      </c>
      <c r="T56" s="104">
        <f>IFERROR([2]基础状态预期!I68*[2]基础状态预期!AC68,0)</f>
        <v>12</v>
      </c>
      <c r="U56" s="104">
        <f>IFERROR([2]基础状态预期!J68*[2]基础状态预期!AD68,0)</f>
        <v>0</v>
      </c>
      <c r="V56" s="104">
        <f>求节点($C$15:$C$21,D$15:D$21,基础状态预期!I112)</f>
        <v>0.18146798295708622</v>
      </c>
      <c r="W56" s="104">
        <f>求节点($C$15:$C$21,E$15:E$21,基础状态预期!J112)</f>
        <v>0.16864080281793761</v>
      </c>
      <c r="X56" s="104">
        <f>求节点($C$15:$C$21,F$15:F$21,基础状态预期!K112)</f>
        <v>0.17828571428571433</v>
      </c>
      <c r="Y56" s="104">
        <f>求节点($C$15:$C$21,G$15:G$21,基础状态预期!L112)</f>
        <v>0</v>
      </c>
      <c r="Z56" s="108">
        <f>MAX(SUMPRODUCT(V56:Y56,基础状态预期!U112:X112)/SUM([2]基础状态预期!$F68:$J68),Z55)</f>
        <v>0.35657142857142859</v>
      </c>
      <c r="AD56" s="107">
        <v>53</v>
      </c>
      <c r="AE56" s="107">
        <f>求节点($Q$5:$Q$21,Z$5:Z$21,$AD56)</f>
        <v>0.3573696316885791</v>
      </c>
      <c r="AF56" s="107">
        <f>求节点($Q$28:$Q$44,Z$28:Z$44,$AD56)</f>
        <v>0.36899186100759079</v>
      </c>
      <c r="AG56" s="107">
        <f>求节点($Q$51:$Q$67,Z$51:Z$67,$AD56)</f>
        <v>0.39732250770252131</v>
      </c>
      <c r="AH56" s="107">
        <f>求节点($Q$74:$Q$90,Z$74:Z$90,$AD56)</f>
        <v>0.46164947827443453</v>
      </c>
      <c r="AI56" s="107">
        <f>求节点($Q$97:$Q$113,Z$97:Z$113,$AD56)</f>
        <v>0.49886362829633601</v>
      </c>
      <c r="AM56" s="104">
        <v>60</v>
      </c>
      <c r="AN56" s="104">
        <f>求节点($K$5:$K$21,$Z$51:$Z$67,AM56)</f>
        <v>0.43876451130654281</v>
      </c>
      <c r="AO56" s="104" t="e">
        <f>($AN56-$AN55)*(INDEX([3]中r将兵属性验证!$AC$7:$AC$106,$AM56,1)*[3]战法技能效用!$AB$5+INDEX([3]中r将兵属性验证!$AX$7:$AX$106,$AM56,1)*[3]战法技能效用!$AC$5)+AO55</f>
        <v>#DIV/0!</v>
      </c>
      <c r="AP56" s="26" t="e">
        <f t="shared" si="6"/>
        <v>#DIV/0!</v>
      </c>
      <c r="AT56" s="104">
        <v>60</v>
      </c>
      <c r="AU56" s="26">
        <f>求节点(投放验证!K101:K139,投放验证!AB101:AB139,AT56)</f>
        <v>128702.71592583301</v>
      </c>
    </row>
    <row r="57" spans="4:47" x14ac:dyDescent="0.15">
      <c r="K57" s="104">
        <f>基础状态预期!C113</f>
        <v>49.18886033229559</v>
      </c>
      <c r="L57" s="104">
        <f>IF(基础状态预期!I113="",0,SUMIFS(D$5:D$11,$C$5:$C$11,"&lt;="&amp;基础状态预期!I113))</f>
        <v>16</v>
      </c>
      <c r="M57" s="104">
        <f>IF(基础状态预期!J113="",0,SUMIFS(E$5:E$11,$C$5:$C$11,"&lt;="&amp;基础状态预期!J113))</f>
        <v>4</v>
      </c>
      <c r="N57" s="104">
        <f>IF(基础状态预期!K113="",0,SUMIFS(F$5:F$11,$C$5:$C$11,"&lt;="&amp;基础状态预期!K113))</f>
        <v>1</v>
      </c>
      <c r="O57" s="104">
        <f>IF(基础状态预期!L113="",0,SUMIFS(G$5:G$11,$C$5:$C$11,"&lt;="&amp;基础状态预期!L113))</f>
        <v>0</v>
      </c>
      <c r="P57" s="105"/>
      <c r="Q57" s="104">
        <f>基础状态预期!C113</f>
        <v>49.18886033229559</v>
      </c>
      <c r="R57" s="104">
        <f>IFERROR([2]基础状态预期!G69*[2]基础状态预期!AA69,0)</f>
        <v>0</v>
      </c>
      <c r="S57" s="104">
        <f>IFERROR([2]基础状态预期!H69*[2]基础状态预期!AB69,0)</f>
        <v>0</v>
      </c>
      <c r="T57" s="104">
        <f>IFERROR([2]基础状态预期!I69*[2]基础状态预期!AC69,0)</f>
        <v>10</v>
      </c>
      <c r="U57" s="104">
        <f>IFERROR([2]基础状态预期!J69*[2]基础状态预期!AD69,0)</f>
        <v>2</v>
      </c>
      <c r="V57" s="104">
        <f>求节点($C$15:$C$21,D$15:D$21,基础状态预期!I113)</f>
        <v>0.19368339121307582</v>
      </c>
      <c r="W57" s="104">
        <f>求节点($C$15:$C$21,E$15:E$21,基础状态预期!J113)</f>
        <v>0.18182632626320605</v>
      </c>
      <c r="X57" s="104">
        <f>求节点($C$15:$C$21,F$15:F$21,基础状态预期!K113)</f>
        <v>0.18742341190261805</v>
      </c>
      <c r="Y57" s="104">
        <f>求节点($C$15:$C$21,G$15:G$21,基础状态预期!L113)</f>
        <v>0</v>
      </c>
      <c r="Z57" s="108">
        <f>MAX(SUMPRODUCT(V57:Y57,基础状态预期!U113:X113)/SUM([2]基础状态预期!$F69:$J69),Z56)</f>
        <v>0.3748468238052361</v>
      </c>
      <c r="AD57" s="107">
        <v>54</v>
      </c>
      <c r="AE57" s="107">
        <f>求节点($Q$5:$Q$21,Z$5:Z$21,$AD57)</f>
        <v>0.35977696247663005</v>
      </c>
      <c r="AF57" s="107">
        <f>求节点($Q$28:$Q$44,Z$28:Z$44,$AD57)</f>
        <v>0.37446406158198708</v>
      </c>
      <c r="AG57" s="107">
        <f>求节点($Q$51:$Q$67,Z$51:Z$67,$AD57)</f>
        <v>0.40343144379586321</v>
      </c>
      <c r="AH57" s="107">
        <f>求节点($Q$74:$Q$90,Z$74:Z$90,$AD57)</f>
        <v>0.46771262858922347</v>
      </c>
      <c r="AI57" s="107">
        <f>求节点($Q$97:$Q$113,Z$97:Z$113,$AD57)</f>
        <v>0.50368081779179508</v>
      </c>
      <c r="AM57" s="104">
        <v>70</v>
      </c>
      <c r="AN57" s="104">
        <f>求节点($K$5:$K$21,$Z$51:$Z$67,AM57)</f>
        <v>0.48661483506391828</v>
      </c>
      <c r="AO57" s="104" t="e">
        <f>($AN57-$AN56)*(INDEX([3]中r将兵属性验证!$AC$7:$AC$106,$AM57,1)*[3]战法技能效用!$AB$5+INDEX([3]中r将兵属性验证!$AX$7:$AX$106,$AM57,1)*[3]战法技能效用!$AC$5)+AO56</f>
        <v>#DIV/0!</v>
      </c>
      <c r="AP57" s="26" t="e">
        <f t="shared" si="6"/>
        <v>#DIV/0!</v>
      </c>
      <c r="AT57" s="104">
        <v>70</v>
      </c>
      <c r="AU57" s="26">
        <f>求节点(投放验证!K101:K139,投放验证!AB101:AB139,AT57)</f>
        <v>248178.57024559064</v>
      </c>
    </row>
    <row r="58" spans="4:47" x14ac:dyDescent="0.15">
      <c r="K58" s="104">
        <f>基础状态预期!C114</f>
        <v>53.212684955585161</v>
      </c>
      <c r="L58" s="104">
        <f>IF(基础状态预期!I114="",0,SUMIFS(D$5:D$11,$C$5:$C$11,"&lt;="&amp;基础状态预期!I114))</f>
        <v>32</v>
      </c>
      <c r="M58" s="104">
        <f>IF(基础状态预期!J114="",0,SUMIFS(E$5:E$11,$C$5:$C$11,"&lt;="&amp;基础状态预期!J114))</f>
        <v>4</v>
      </c>
      <c r="N58" s="104">
        <f>IF(基础状态预期!K114="",0,SUMIFS(F$5:F$11,$C$5:$C$11,"&lt;="&amp;基础状态预期!K114))</f>
        <v>1</v>
      </c>
      <c r="O58" s="104">
        <f>IF(基础状态预期!L114="",0,SUMIFS(G$5:G$11,$C$5:$C$11,"&lt;="&amp;基础状态预期!L114))</f>
        <v>0</v>
      </c>
      <c r="P58" s="105"/>
      <c r="Q58" s="104">
        <f>基础状态预期!C114</f>
        <v>53.212684955585161</v>
      </c>
      <c r="R58" s="104">
        <f>IFERROR([2]基础状态预期!G70*[2]基础状态预期!AA70,0)</f>
        <v>0</v>
      </c>
      <c r="S58" s="104">
        <f>IFERROR([2]基础状态预期!H70*[2]基础状态预期!AB70,0)</f>
        <v>0</v>
      </c>
      <c r="T58" s="104">
        <f>IFERROR([2]基础状态预期!I70*[2]基础状态预期!AC70,0)</f>
        <v>8</v>
      </c>
      <c r="U58" s="104">
        <f>IFERROR([2]基础状态预期!J70*[2]基础状态预期!AD70,0)</f>
        <v>4</v>
      </c>
      <c r="V58" s="104">
        <f>求节点($C$15:$C$21,D$15:D$21,基础状态预期!I114)</f>
        <v>0.20159557273758716</v>
      </c>
      <c r="W58" s="104">
        <f>求节点($C$15:$C$21,E$15:E$21,基础状态预期!J114)</f>
        <v>0.1910958437763931</v>
      </c>
      <c r="X58" s="104">
        <f>求节点($C$15:$C$21,F$15:F$21,基础状态预期!K114)</f>
        <v>0.19928839431949749</v>
      </c>
      <c r="Y58" s="104">
        <f>求节点($C$15:$C$21,G$15:G$21,基础状态预期!L114)</f>
        <v>0</v>
      </c>
      <c r="Z58" s="108">
        <f>MAX(SUMPRODUCT(V58:Y58,基础状态预期!U114:X114)/SUM([2]基础状态预期!$F70:$J70),Z57)</f>
        <v>0.39857678863899498</v>
      </c>
      <c r="AD58" s="107">
        <v>55</v>
      </c>
      <c r="AE58" s="107">
        <f>求节点($Q$5:$Q$21,Z$5:Z$21,$AD58)</f>
        <v>0.3650355676724924</v>
      </c>
      <c r="AF58" s="107">
        <f>求节点($Q$28:$Q$44,Z$28:Z$44,$AD58)</f>
        <v>0.38058875023467315</v>
      </c>
      <c r="AG58" s="107">
        <f>求节点($Q$51:$Q$67,Z$51:Z$67,$AD58)</f>
        <v>0.4095975334588346</v>
      </c>
      <c r="AH58" s="107">
        <f>求节点($Q$74:$Q$90,Z$74:Z$90,$AD58)</f>
        <v>0.4737757789040124</v>
      </c>
      <c r="AI58" s="107">
        <f>求节点($Q$97:$Q$113,Z$97:Z$113,$AD58)</f>
        <v>0.50849800728725414</v>
      </c>
      <c r="AM58" s="104">
        <v>80</v>
      </c>
      <c r="AN58" s="104">
        <f>求节点($K$5:$K$21,$Z$51:$Z$67,AM58)</f>
        <v>0.52138886127029238</v>
      </c>
      <c r="AO58" s="104" t="e">
        <f>($AN58-$AN57)*(INDEX([3]中r将兵属性验证!$AC$7:$AC$106,$AM58,1)*[3]战法技能效用!$AB$5+INDEX([3]中r将兵属性验证!$AX$7:$AX$106,$AM58,1)*[3]战法技能效用!$AC$5)+AO57</f>
        <v>#DIV/0!</v>
      </c>
      <c r="AP58" s="26" t="e">
        <f t="shared" si="6"/>
        <v>#DIV/0!</v>
      </c>
      <c r="AT58" s="104">
        <v>80</v>
      </c>
      <c r="AU58" s="26">
        <f>求节点(投放验证!K101:K139,投放验证!AB101:AB139,AT58)</f>
        <v>428449.35500609298</v>
      </c>
    </row>
    <row r="59" spans="4:47" x14ac:dyDescent="0.15">
      <c r="K59" s="104">
        <f>基础状态预期!C115</f>
        <v>59.09095196730258</v>
      </c>
      <c r="L59" s="104">
        <f>IF(基础状态预期!I115="",0,SUMIFS(D$5:D$11,$C$5:$C$11,"&lt;="&amp;基础状态预期!I115))</f>
        <v>32</v>
      </c>
      <c r="M59" s="104">
        <f>IF(基础状态预期!J115="",0,SUMIFS(E$5:E$11,$C$5:$C$11,"&lt;="&amp;基础状态预期!J115))</f>
        <v>8</v>
      </c>
      <c r="N59" s="104">
        <f>IF(基础状态预期!K115="",0,SUMIFS(F$5:F$11,$C$5:$C$11,"&lt;="&amp;基础状态预期!K115))</f>
        <v>2</v>
      </c>
      <c r="O59" s="104">
        <f>IF(基础状态预期!L115="",0,SUMIFS(G$5:G$11,$C$5:$C$11,"&lt;="&amp;基础状态预期!L115))</f>
        <v>0</v>
      </c>
      <c r="P59" s="105"/>
      <c r="Q59" s="104">
        <f>基础状态预期!C115</f>
        <v>59.09095196730258</v>
      </c>
      <c r="R59" s="104">
        <f>IFERROR([2]基础状态预期!G71*[2]基础状态预期!AA71,0)</f>
        <v>0</v>
      </c>
      <c r="S59" s="104">
        <f>IFERROR([2]基础状态预期!H71*[2]基础状态预期!AB71,0)</f>
        <v>0</v>
      </c>
      <c r="T59" s="104">
        <f>IFERROR([2]基础状态预期!I71*[2]基础状态预期!AC71,0)</f>
        <v>6</v>
      </c>
      <c r="U59" s="104">
        <f>IFERROR([2]基础状态预期!J71*[2]基础状态预期!AD71,0)</f>
        <v>6</v>
      </c>
      <c r="V59" s="104">
        <f>求节点($C$15:$C$21,D$15:D$21,基础状态预期!I115)</f>
        <v>0.21441316517906092</v>
      </c>
      <c r="W59" s="104">
        <f>求节点($C$15:$C$21,E$15:E$21,基础状态预期!J115)</f>
        <v>0.20738317407595452</v>
      </c>
      <c r="X59" s="104">
        <f>求节点($C$15:$C$21,F$15:F$21,基础状态预期!K115)</f>
        <v>0.21741135504806575</v>
      </c>
      <c r="Y59" s="104">
        <f>求节点($C$15:$C$21,G$15:G$21,基础状态预期!L115)</f>
        <v>0</v>
      </c>
      <c r="Z59" s="108">
        <f>MAX(SUMPRODUCT(V59:Y59,基础状态预期!U115:X115)/SUM([2]基础状态预期!$F71:$J71),Z58)</f>
        <v>0.43482271009613149</v>
      </c>
      <c r="AD59" s="107">
        <v>56</v>
      </c>
      <c r="AE59" s="107">
        <f>求节点($Q$5:$Q$21,Z$5:Z$21,$AD59)</f>
        <v>0.37029417286835481</v>
      </c>
      <c r="AF59" s="107">
        <f>求节点($Q$28:$Q$44,Z$28:Z$44,$AD59)</f>
        <v>0.38671343888735921</v>
      </c>
      <c r="AG59" s="107">
        <f>求节点($Q$51:$Q$67,Z$51:Z$67,$AD59)</f>
        <v>0.41576362312180598</v>
      </c>
      <c r="AH59" s="107">
        <f>求节点($Q$74:$Q$90,Z$74:Z$90,$AD59)</f>
        <v>0.47983892921880134</v>
      </c>
      <c r="AI59" s="107">
        <f>求节点($Q$97:$Q$113,Z$97:Z$113,$AD59)</f>
        <v>0.5133151967827132</v>
      </c>
      <c r="AM59" s="104">
        <v>90</v>
      </c>
      <c r="AN59" s="104">
        <f>求节点($K$5:$K$21,$Z$51:$Z$67,AM59)</f>
        <v>0.56477790689030738</v>
      </c>
      <c r="AO59" s="104" t="e">
        <f>($AN59-$AN58)*(INDEX([3]中r将兵属性验证!$AC$7:$AC$106,$AM59,1)*[3]战法技能效用!$AB$5+INDEX([3]中r将兵属性验证!$AX$7:$AX$106,$AM59,1)*[3]战法技能效用!$AC$5)+AO58</f>
        <v>#DIV/0!</v>
      </c>
      <c r="AP59" s="26" t="e">
        <f t="shared" si="6"/>
        <v>#DIV/0!</v>
      </c>
      <c r="AT59" s="104">
        <v>90</v>
      </c>
      <c r="AU59" s="26">
        <f>求节点(投放验证!K101:K139,投放验证!AB101:AB139,AT59)</f>
        <v>613862.05779996701</v>
      </c>
    </row>
    <row r="60" spans="4:47" x14ac:dyDescent="0.15">
      <c r="K60" s="104">
        <f>基础状态预期!C116</f>
        <v>64.819145630244321</v>
      </c>
      <c r="L60" s="104">
        <f>IF(基础状态预期!I116="",0,SUMIFS(D$5:D$11,$C$5:$C$11,"&lt;="&amp;基础状态预期!I116))</f>
        <v>64</v>
      </c>
      <c r="M60" s="104">
        <f>IF(基础状态预期!J116="",0,SUMIFS(E$5:E$11,$C$5:$C$11,"&lt;="&amp;基础状态预期!J116))</f>
        <v>8</v>
      </c>
      <c r="N60" s="104">
        <f>IF(基础状态预期!K116="",0,SUMIFS(F$5:F$11,$C$5:$C$11,"&lt;="&amp;基础状态预期!K116))</f>
        <v>2</v>
      </c>
      <c r="O60" s="104">
        <f>IF(基础状态预期!L116="",0,SUMIFS(G$5:G$11,$C$5:$C$11,"&lt;="&amp;基础状态预期!L116))</f>
        <v>0</v>
      </c>
      <c r="P60" s="105"/>
      <c r="Q60" s="104">
        <f>基础状态预期!C116</f>
        <v>64.819145630244321</v>
      </c>
      <c r="R60" s="104">
        <f>IFERROR([2]基础状态预期!G72*[2]基础状态预期!AA72,0)</f>
        <v>0</v>
      </c>
      <c r="S60" s="104">
        <f>IFERROR([2]基础状态预期!H72*[2]基础状态预期!AB72,0)</f>
        <v>0</v>
      </c>
      <c r="T60" s="104">
        <f>IFERROR([2]基础状态预期!I72*[2]基础状态预期!AC72,0)</f>
        <v>4</v>
      </c>
      <c r="U60" s="104">
        <f>IFERROR([2]基础状态预期!J72*[2]基础状态预期!AD72,0)</f>
        <v>8</v>
      </c>
      <c r="V60" s="104">
        <f>求节点($C$15:$C$21,D$15:D$21,基础状态预期!I116)</f>
        <v>0.22099999999999997</v>
      </c>
      <c r="W60" s="104">
        <f>求节点($C$15:$C$21,E$15:E$21,基础状态预期!J116)</f>
        <v>0.22202748602623418</v>
      </c>
      <c r="X60" s="104">
        <f>求节点($C$15:$C$21,F$15:F$21,基础状态预期!K116)</f>
        <v>0.23465649680071507</v>
      </c>
      <c r="Y60" s="104">
        <f>求节点($C$15:$C$21,G$15:G$21,基础状态预期!L116)</f>
        <v>0.22285714285714284</v>
      </c>
      <c r="Z60" s="108">
        <f>MAX(SUMPRODUCT(V60:Y60,基础状态预期!U116:X116)/SUM([2]基础状态预期!$F72:$J72),Z59)</f>
        <v>0.46734643461083475</v>
      </c>
      <c r="AD60" s="107">
        <v>57</v>
      </c>
      <c r="AE60" s="107">
        <f>求节点($Q$5:$Q$21,Z$5:Z$21,$AD60)</f>
        <v>0.37555277806421722</v>
      </c>
      <c r="AF60" s="107">
        <f>求节点($Q$28:$Q$44,Z$28:Z$44,$AD60)</f>
        <v>0.39283812754004527</v>
      </c>
      <c r="AG60" s="107">
        <f>求节点($Q$51:$Q$67,Z$51:Z$67,$AD60)</f>
        <v>0.42192971278477737</v>
      </c>
      <c r="AH60" s="107">
        <f>求节点($Q$74:$Q$90,Z$74:Z$90,$AD60)</f>
        <v>0.48590207953359021</v>
      </c>
      <c r="AI60" s="107">
        <f>求节点($Q$97:$Q$113,Z$97:Z$113,$AD60)</f>
        <v>0.51813238627817226</v>
      </c>
      <c r="AM60" s="104">
        <v>100</v>
      </c>
      <c r="AN60" s="104">
        <f>求节点($K$5:$K$21,$Z$51:$Z$67,AM60)</f>
        <v>0.58809800556737979</v>
      </c>
      <c r="AO60" s="104" t="e">
        <f>($AN60-$AN59)*(INDEX([3]中r将兵属性验证!$AC$7:$AC$106,$AM60,1)*[3]战法技能效用!$AB$5+INDEX([3]中r将兵属性验证!$AX$7:$AX$106,$AM60,1)*[3]战法技能效用!$AC$5)+AO59</f>
        <v>#DIV/0!</v>
      </c>
      <c r="AP60" s="26" t="e">
        <f t="shared" si="6"/>
        <v>#DIV/0!</v>
      </c>
      <c r="AT60" s="104">
        <v>100</v>
      </c>
      <c r="AU60" s="26">
        <f>求节点(投放验证!K101:K139,投放验证!AB101:AB139,AT60)</f>
        <v>806848</v>
      </c>
    </row>
    <row r="61" spans="4:47" x14ac:dyDescent="0.15">
      <c r="K61" s="104">
        <f>基础状态预期!C117</f>
        <v>69.01697485309198</v>
      </c>
      <c r="L61" s="104">
        <f>IF(基础状态预期!I117="",0,SUMIFS(D$5:D$11,$C$5:$C$11,"&lt;="&amp;基础状态预期!I117))</f>
        <v>64</v>
      </c>
      <c r="M61" s="104">
        <f>IF(基础状态预期!J117="",0,SUMIFS(E$5:E$11,$C$5:$C$11,"&lt;="&amp;基础状态预期!J117))</f>
        <v>16</v>
      </c>
      <c r="N61" s="104">
        <f>IF(基础状态预期!K117="",0,SUMIFS(F$5:F$11,$C$5:$C$11,"&lt;="&amp;基础状态预期!K117))</f>
        <v>4</v>
      </c>
      <c r="O61" s="104">
        <f>IF(基础状态预期!L117="",0,SUMIFS(G$5:G$11,$C$5:$C$11,"&lt;="&amp;基础状态预期!L117))</f>
        <v>0</v>
      </c>
      <c r="P61" s="105"/>
      <c r="Q61" s="104">
        <f>基础状态预期!C117</f>
        <v>69.01697485309198</v>
      </c>
      <c r="R61" s="104">
        <f>IFERROR([2]基础状态预期!G73*[2]基础状态预期!AA73,0)</f>
        <v>0</v>
      </c>
      <c r="S61" s="104">
        <f>IFERROR([2]基础状态预期!H73*[2]基础状态预期!AB73,0)</f>
        <v>0</v>
      </c>
      <c r="T61" s="104">
        <f>IFERROR([2]基础状态预期!I73*[2]基础状态预期!AC73,0)</f>
        <v>2</v>
      </c>
      <c r="U61" s="104">
        <f>IFERROR([2]基础状态预期!J73*[2]基础状态预期!AD73,0)</f>
        <v>10</v>
      </c>
      <c r="V61" s="104">
        <f>求节点($C$15:$C$21,D$15:D$21,基础状态预期!I117)</f>
        <v>0.22099999999999997</v>
      </c>
      <c r="W61" s="104">
        <f>求节点($C$15:$C$21,E$15:E$21,基础状态预期!J117)</f>
        <v>0.23440723749776468</v>
      </c>
      <c r="X61" s="104">
        <f>求节点($C$15:$C$21,F$15:F$21,基础状态预期!K117)</f>
        <v>0.24739747246692237</v>
      </c>
      <c r="Y61" s="104">
        <f>求节点($C$15:$C$21,G$15:G$21,基础状态预期!L117)</f>
        <v>0.22285714285714284</v>
      </c>
      <c r="Z61" s="108">
        <f>MAX(SUMPRODUCT(V61:Y61,基础状态预期!U117:X117)/SUM([2]基础状态预期!$F73:$J73),Z60)</f>
        <v>0.48661483506391828</v>
      </c>
      <c r="AD61" s="107">
        <v>58</v>
      </c>
      <c r="AE61" s="107">
        <f>求节点($Q$5:$Q$21,Z$5:Z$21,$AD61)</f>
        <v>0.38081138326007957</v>
      </c>
      <c r="AF61" s="107">
        <f>求节点($Q$28:$Q$44,Z$28:Z$44,$AD61)</f>
        <v>0.39896281619273133</v>
      </c>
      <c r="AG61" s="107">
        <f>求节点($Q$51:$Q$67,Z$51:Z$67,$AD61)</f>
        <v>0.42809580244774875</v>
      </c>
      <c r="AH61" s="107">
        <f>求节点($Q$74:$Q$90,Z$74:Z$90,$AD61)</f>
        <v>0.49196522984837915</v>
      </c>
      <c r="AI61" s="107">
        <f>求节点($Q$97:$Q$113,Z$97:Z$113,$AD61)</f>
        <v>0.52294957577363121</v>
      </c>
    </row>
    <row r="62" spans="4:47" x14ac:dyDescent="0.15">
      <c r="K62" s="104">
        <f>基础状态预期!C118</f>
        <v>72.23150684883845</v>
      </c>
      <c r="L62" s="104">
        <f>IF(基础状态预期!I118="",0,SUMIFS(D$5:D$11,$C$5:$C$11,"&lt;="&amp;基础状态预期!I118))</f>
        <v>64</v>
      </c>
      <c r="M62" s="104">
        <f>IF(基础状态预期!J118="",0,SUMIFS(E$5:E$11,$C$5:$C$11,"&lt;="&amp;基础状态预期!J118))</f>
        <v>16</v>
      </c>
      <c r="N62" s="104">
        <f>IF(基础状态预期!K118="",0,SUMIFS(F$5:F$11,$C$5:$C$11,"&lt;="&amp;基础状态预期!K118))</f>
        <v>4</v>
      </c>
      <c r="O62" s="104">
        <f>IF(基础状态预期!L118="",0,SUMIFS(G$5:G$11,$C$5:$C$11,"&lt;="&amp;基础状态预期!L118))</f>
        <v>0</v>
      </c>
      <c r="P62" s="105"/>
      <c r="Q62" s="104">
        <f>基础状态预期!C118</f>
        <v>72.23150684883845</v>
      </c>
      <c r="R62" s="104">
        <f>IFERROR([2]基础状态预期!G74*[2]基础状态预期!AA74,0)</f>
        <v>0</v>
      </c>
      <c r="S62" s="104">
        <f>IFERROR([2]基础状态预期!H74*[2]基础状态预期!AB74,0)</f>
        <v>0</v>
      </c>
      <c r="T62" s="104">
        <f>IFERROR([2]基础状态预期!I74*[2]基础状态预期!AC74,0)</f>
        <v>1</v>
      </c>
      <c r="U62" s="104">
        <f>IFERROR([2]基础状态预期!J74*[2]基础状态预期!AD74,0)</f>
        <v>11</v>
      </c>
      <c r="V62" s="104">
        <f>求节点($C$15:$C$21,D$15:D$21,基础状态预期!I118)</f>
        <v>0.22099999999999997</v>
      </c>
      <c r="W62" s="104">
        <f>求节点($C$15:$C$21,E$15:E$21,基础状态预期!J118)</f>
        <v>0.24098221476522969</v>
      </c>
      <c r="X62" s="104">
        <f>求节点($C$15:$C$21,F$15:F$21,基础状态预期!K118)</f>
        <v>0.25244705500833547</v>
      </c>
      <c r="Y62" s="104">
        <f>求节点($C$15:$C$21,G$15:G$21,基础状态预期!L118)</f>
        <v>0.22285714285714284</v>
      </c>
      <c r="Z62" s="108">
        <f>MAX(SUMPRODUCT(V62:Y62,基础状态预期!U118:X118)/SUM([2]基础状态预期!$F74:$J74),Z61)</f>
        <v>0.48661483506391828</v>
      </c>
      <c r="AD62" s="107">
        <v>59</v>
      </c>
      <c r="AE62" s="107">
        <f>求节点($Q$5:$Q$21,Z$5:Z$21,$AD62)</f>
        <v>0.38606998845594198</v>
      </c>
      <c r="AF62" s="107">
        <f>求节点($Q$28:$Q$44,Z$28:Z$44,$AD62)</f>
        <v>0.40508750484541733</v>
      </c>
      <c r="AG62" s="107">
        <f>求节点($Q$51:$Q$67,Z$51:Z$67,$AD62)</f>
        <v>0.43426189211072014</v>
      </c>
      <c r="AH62" s="107">
        <f>求节点($Q$74:$Q$90,Z$74:Z$90,$AD62)</f>
        <v>0.4975257142638071</v>
      </c>
      <c r="AI62" s="107">
        <f>求节点($Q$97:$Q$113,Z$97:Z$113,$AD62)</f>
        <v>0.52688641641849399</v>
      </c>
    </row>
    <row r="63" spans="4:47" x14ac:dyDescent="0.15">
      <c r="K63" s="104">
        <f>基础状态预期!C119</f>
        <v>74.840792411391348</v>
      </c>
      <c r="L63" s="104">
        <f>IF(基础状态预期!I119="",0,SUMIFS(D$5:D$11,$C$5:$C$11,"&lt;="&amp;基础状态预期!I119))</f>
        <v>64</v>
      </c>
      <c r="M63" s="104">
        <f>IF(基础状态预期!J119="",0,SUMIFS(E$5:E$11,$C$5:$C$11,"&lt;="&amp;基础状态预期!J119))</f>
        <v>16</v>
      </c>
      <c r="N63" s="104">
        <f>IF(基础状态预期!K119="",0,SUMIFS(F$5:F$11,$C$5:$C$11,"&lt;="&amp;基础状态预期!K119))</f>
        <v>4</v>
      </c>
      <c r="O63" s="104">
        <f>IF(基础状态预期!L119="",0,SUMIFS(G$5:G$11,$C$5:$C$11,"&lt;="&amp;基础状态预期!L119))</f>
        <v>0</v>
      </c>
      <c r="P63" s="105"/>
      <c r="Q63" s="104">
        <f>基础状态预期!C119</f>
        <v>74.840792411391348</v>
      </c>
      <c r="R63" s="104">
        <f>IFERROR([2]基础状态预期!G75*[2]基础状态预期!AA75,0)</f>
        <v>0</v>
      </c>
      <c r="S63" s="104">
        <f>IFERROR([2]基础状态预期!H75*[2]基础状态预期!AB75,0)</f>
        <v>0</v>
      </c>
      <c r="T63" s="104">
        <f>IFERROR([2]基础状态预期!I75*[2]基础状态预期!AC75,0)</f>
        <v>0</v>
      </c>
      <c r="U63" s="104">
        <f>IFERROR([2]基础状态预期!J75*[2]基础状态预期!AD75,0)</f>
        <v>12</v>
      </c>
      <c r="V63" s="104">
        <f>求节点($C$15:$C$21,D$15:D$21,基础状态预期!I119)</f>
        <v>0.22099999999999997</v>
      </c>
      <c r="W63" s="104">
        <f>求节点($C$15:$C$21,E$15:E$21,基础状态预期!J119)</f>
        <v>0.24725819446293559</v>
      </c>
      <c r="X63" s="104">
        <f>求节点($C$15:$C$21,F$15:F$21,基础状态预期!K119)</f>
        <v>0.25726700741617364</v>
      </c>
      <c r="Y63" s="104">
        <f>求节点($C$15:$C$21,G$15:G$21,基础状态预期!L119)</f>
        <v>0.22285714285714284</v>
      </c>
      <c r="Z63" s="108">
        <f>MAX(SUMPRODUCT(V63:Y63,基础状态预期!U119:X119)/SUM([2]基础状态预期!$F75:$J75),Z62)</f>
        <v>0.48661483506391828</v>
      </c>
      <c r="AD63" s="107">
        <v>60</v>
      </c>
      <c r="AE63" s="107">
        <f>求节点($Q$5:$Q$21,Z$5:Z$21,$AD63)</f>
        <v>0.39261933148817901</v>
      </c>
      <c r="AF63" s="107">
        <f>求节点($Q$28:$Q$44,Z$28:Z$44,$AD63)</f>
        <v>0.41117678687951975</v>
      </c>
      <c r="AG63" s="107">
        <f>求节点($Q$51:$Q$67,Z$51:Z$67,$AD63)</f>
        <v>0.43998413261879465</v>
      </c>
      <c r="AH63" s="107">
        <f>求节点($Q$74:$Q$90,Z$74:Z$90,$AD63)</f>
        <v>0.50190519196923367</v>
      </c>
      <c r="AI63" s="107">
        <f>求节点($Q$97:$Q$113,Z$97:Z$113,$AD63)</f>
        <v>0.52969831936962442</v>
      </c>
    </row>
    <row r="64" spans="4:47" x14ac:dyDescent="0.15">
      <c r="K64" s="104">
        <f>基础状态预期!C120</f>
        <v>77.697893604818219</v>
      </c>
      <c r="L64" s="104">
        <f>IF(基础状态预期!I120="",0,SUMIFS(D$5:D$11,$C$5:$C$11,"&lt;="&amp;基础状态预期!I120))</f>
        <v>64</v>
      </c>
      <c r="M64" s="104">
        <f>IF(基础状态预期!J120="",0,SUMIFS(E$5:E$11,$C$5:$C$11,"&lt;="&amp;基础状态预期!J120))</f>
        <v>16</v>
      </c>
      <c r="N64" s="104">
        <f>IF(基础状态预期!K120="",0,SUMIFS(F$5:F$11,$C$5:$C$11,"&lt;="&amp;基础状态预期!K120))</f>
        <v>4</v>
      </c>
      <c r="O64" s="104">
        <f>IF(基础状态预期!L120="",0,SUMIFS(G$5:G$11,$C$5:$C$11,"&lt;="&amp;基础状态预期!L120))</f>
        <v>0</v>
      </c>
      <c r="P64" s="105"/>
      <c r="Q64" s="104">
        <f>基础状态预期!C120</f>
        <v>77.697893604818219</v>
      </c>
      <c r="R64" s="104">
        <f>IFERROR([2]基础状态预期!G76*[2]基础状态预期!AA76,0)</f>
        <v>0</v>
      </c>
      <c r="S64" s="104">
        <f>IFERROR([2]基础状态预期!H76*[2]基础状态预期!AB76,0)</f>
        <v>0</v>
      </c>
      <c r="T64" s="104">
        <f>IFERROR([2]基础状态预期!I76*[2]基础状态预期!AC76,0)</f>
        <v>0</v>
      </c>
      <c r="U64" s="104">
        <f>IFERROR([2]基础状态预期!J76*[2]基础状态预期!AD76,0)</f>
        <v>12</v>
      </c>
      <c r="V64" s="104">
        <f>求节点($C$15:$C$21,D$15:D$21,基础状态预期!I120)</f>
        <v>0.22099999999999997</v>
      </c>
      <c r="W64" s="104">
        <f>求节点($C$15:$C$21,E$15:E$21,基础状态预期!J120)</f>
        <v>0.25562616739321015</v>
      </c>
      <c r="X64" s="104">
        <f>求节点($C$15:$C$21,F$15:F$21,基础状态预期!K120)</f>
        <v>0.2636936106266245</v>
      </c>
      <c r="Y64" s="104">
        <f>求节点($C$15:$C$21,G$15:G$21,基础状态预期!L120)</f>
        <v>0.23994195027966828</v>
      </c>
      <c r="Z64" s="108">
        <f>MAX(SUMPRODUCT(V64:Y64,基础状态预期!U120:X120)/SUM([2]基础状态预期!$F76:$J76),Z63)</f>
        <v>0.4957183407906407</v>
      </c>
      <c r="AD64" s="107">
        <v>61</v>
      </c>
      <c r="AE64" s="107">
        <f>求节点($Q$5:$Q$21,Z$5:Z$21,$AD64)</f>
        <v>0.39972192285176972</v>
      </c>
      <c r="AF64" s="107">
        <f>求节点($Q$28:$Q$44,Z$28:Z$44,$AD64)</f>
        <v>0.41726548065873237</v>
      </c>
      <c r="AG64" s="107">
        <f>求节点($Q$51:$Q$67,Z$51:Z$67,$AD64)</f>
        <v>0.44566196518320561</v>
      </c>
      <c r="AH64" s="107">
        <f>求节点($Q$74:$Q$90,Z$74:Z$90,$AD64)</f>
        <v>0.50628466967466035</v>
      </c>
      <c r="AI64" s="107">
        <f>求节点($Q$97:$Q$113,Z$97:Z$113,$AD64)</f>
        <v>0.53251022232075473</v>
      </c>
    </row>
    <row r="65" spans="11:47" x14ac:dyDescent="0.15">
      <c r="K65" s="104">
        <f>基础状态预期!C121</f>
        <v>80.134867890916794</v>
      </c>
      <c r="L65" s="104">
        <f>IF(基础状态预期!I121="",0,SUMIFS(D$5:D$11,$C$5:$C$11,"&lt;="&amp;基础状态预期!I121))</f>
        <v>64</v>
      </c>
      <c r="M65" s="104">
        <f>IF(基础状态预期!J121="",0,SUMIFS(E$5:E$11,$C$5:$C$11,"&lt;="&amp;基础状态预期!J121))</f>
        <v>32</v>
      </c>
      <c r="N65" s="104">
        <f>IF(基础状态预期!K121="",0,SUMIFS(F$5:F$11,$C$5:$C$11,"&lt;="&amp;基础状态预期!K121))</f>
        <v>4</v>
      </c>
      <c r="O65" s="104">
        <f>IF(基础状态预期!L121="",0,SUMIFS(G$5:G$11,$C$5:$C$11,"&lt;="&amp;基础状态预期!L121))</f>
        <v>0</v>
      </c>
      <c r="P65" s="105"/>
      <c r="Q65" s="104">
        <f>基础状态预期!C121</f>
        <v>80.134867890916794</v>
      </c>
      <c r="R65" s="104">
        <f>IFERROR([2]基础状态预期!G77*[2]基础状态预期!AA77,0)</f>
        <v>0</v>
      </c>
      <c r="S65" s="104">
        <f>IFERROR([2]基础状态预期!H77*[2]基础状态预期!AB77,0)</f>
        <v>0</v>
      </c>
      <c r="T65" s="104">
        <f>IFERROR([2]基础状态预期!I77*[2]基础状态预期!AC77,0)</f>
        <v>0</v>
      </c>
      <c r="U65" s="104">
        <f>IFERROR([2]基础状态预期!J77*[2]基础状态预期!AD77,0)</f>
        <v>12</v>
      </c>
      <c r="V65" s="104">
        <f>求节点($C$15:$C$21,D$15:D$21,基础状态预期!I121)</f>
        <v>0.22099999999999997</v>
      </c>
      <c r="W65" s="104">
        <f>求节点($C$15:$C$21,E$15:E$21,基础状态预期!J121)</f>
        <v>0.26</v>
      </c>
      <c r="X65" s="104">
        <f>求节点($C$15:$C$21,F$15:F$21,基础状态预期!K121)</f>
        <v>0.27016302171398332</v>
      </c>
      <c r="Y65" s="104">
        <f>求节点($C$15:$C$21,G$15:G$21,基础状态预期!L121)</f>
        <v>0.25842598195783623</v>
      </c>
      <c r="Z65" s="108">
        <f>MAX(SUMPRODUCT(V65:Y65,基础状态预期!U121:X121)/SUM([2]基础状态预期!$F77:$J77),Z64)</f>
        <v>0.52467665708643718</v>
      </c>
      <c r="AD65" s="107">
        <v>62</v>
      </c>
      <c r="AE65" s="107">
        <f>求节点($Q$5:$Q$21,Z$5:Z$21,$AD65)</f>
        <v>0.40682451421536037</v>
      </c>
      <c r="AF65" s="107">
        <f>求节点($Q$28:$Q$44,Z$28:Z$44,$AD65)</f>
        <v>0.42335417443794493</v>
      </c>
      <c r="AG65" s="107">
        <f>求节点($Q$51:$Q$67,Z$51:Z$67,$AD65)</f>
        <v>0.45133979774761662</v>
      </c>
      <c r="AH65" s="107">
        <f>求节点($Q$74:$Q$90,Z$74:Z$90,$AD65)</f>
        <v>0.51066414738008692</v>
      </c>
      <c r="AI65" s="107">
        <f>求节点($Q$97:$Q$113,Z$97:Z$113,$AD65)</f>
        <v>0.53532212527188505</v>
      </c>
    </row>
    <row r="66" spans="11:47" x14ac:dyDescent="0.15">
      <c r="K66" s="104">
        <f>基础状态预期!C122</f>
        <v>82.238672852681816</v>
      </c>
      <c r="L66" s="104">
        <f>IF(基础状态预期!I122="",0,SUMIFS(D$5:D$11,$C$5:$C$11,"&lt;="&amp;基础状态预期!I122))</f>
        <v>64</v>
      </c>
      <c r="M66" s="104">
        <f>IF(基础状态预期!J122="",0,SUMIFS(E$5:E$11,$C$5:$C$11,"&lt;="&amp;基础状态预期!J122))</f>
        <v>32</v>
      </c>
      <c r="N66" s="104">
        <f>IF(基础状态预期!K122="",0,SUMIFS(F$5:F$11,$C$5:$C$11,"&lt;="&amp;基础状态预期!K122))</f>
        <v>4</v>
      </c>
      <c r="O66" s="104">
        <f>IF(基础状态预期!L122="",0,SUMIFS(G$5:G$11,$C$5:$C$11,"&lt;="&amp;基础状态预期!L122))</f>
        <v>1</v>
      </c>
      <c r="P66" s="105"/>
      <c r="Q66" s="104">
        <f>基础状态预期!C122</f>
        <v>82.238672852681816</v>
      </c>
      <c r="R66" s="104">
        <f>IFERROR([2]基础状态预期!G78*[2]基础状态预期!AA78,0)</f>
        <v>0</v>
      </c>
      <c r="S66" s="104">
        <f>IFERROR([2]基础状态预期!H78*[2]基础状态预期!AB78,0)</f>
        <v>0</v>
      </c>
      <c r="T66" s="104">
        <f>IFERROR([2]基础状态预期!I78*[2]基础状态预期!AC78,0)</f>
        <v>0</v>
      </c>
      <c r="U66" s="104">
        <f>IFERROR([2]基础状态预期!J78*[2]基础状态预期!AD78,0)</f>
        <v>12</v>
      </c>
      <c r="V66" s="104">
        <f>求节点($C$15:$C$21,D$15:D$21,基础状态预期!I122)</f>
        <v>0.22099999999999997</v>
      </c>
      <c r="W66" s="104">
        <f>求节点($C$15:$C$21,E$15:E$21,基础状态预期!J122)</f>
        <v>0.26</v>
      </c>
      <c r="X66" s="104">
        <f>求节点($C$15:$C$21,F$15:F$21,基础状态预期!K122)</f>
        <v>0.2771889352011449</v>
      </c>
      <c r="Y66" s="104">
        <f>求节点($C$15:$C$21,G$15:G$21,基础状态预期!L122)</f>
        <v>0.27157143881772045</v>
      </c>
      <c r="Z66" s="108">
        <f>MAX(SUMPRODUCT(V66:Y66,基础状态预期!U122:X122)/SUM([2]基础状态预期!$F78:$J78),Z65)</f>
        <v>0.54688787522439053</v>
      </c>
      <c r="AD66" s="107">
        <v>63</v>
      </c>
      <c r="AE66" s="107">
        <f>求节点($Q$5:$Q$21,Z$5:Z$21,$AD66)</f>
        <v>0.41392710557895107</v>
      </c>
      <c r="AF66" s="107">
        <f>求节点($Q$28:$Q$44,Z$28:Z$44,$AD66)</f>
        <v>0.42944286821715755</v>
      </c>
      <c r="AG66" s="107">
        <f>求节点($Q$51:$Q$67,Z$51:Z$67,$AD66)</f>
        <v>0.45701763031202758</v>
      </c>
      <c r="AH66" s="107">
        <f>求节点($Q$74:$Q$90,Z$74:Z$90,$AD66)</f>
        <v>0.51504362508551349</v>
      </c>
      <c r="AI66" s="107">
        <f>求节点($Q$97:$Q$113,Z$97:Z$113,$AD66)</f>
        <v>0.53813402822301537</v>
      </c>
    </row>
    <row r="67" spans="11:47" x14ac:dyDescent="0.15">
      <c r="K67" s="104">
        <f>基础状态预期!C145</f>
        <v>155.2512378743358</v>
      </c>
      <c r="L67" s="104">
        <f>IF(基础状态预期!I145="",0,SUMIFS(D$5:D$11,$C$5:$C$11,"&lt;="&amp;基础状态预期!I145))</f>
        <v>64</v>
      </c>
      <c r="M67" s="104">
        <f>IF(基础状态预期!J145="",0,SUMIFS(E$5:E$11,$C$5:$C$11,"&lt;="&amp;基础状态预期!J145))</f>
        <v>32</v>
      </c>
      <c r="N67" s="104">
        <f>IF(基础状态预期!K145="",0,SUMIFS(F$5:F$11,$C$5:$C$11,"&lt;="&amp;基础状态预期!K145))</f>
        <v>16</v>
      </c>
      <c r="O67" s="104">
        <f>IF(基础状态预期!L145="",0,SUMIFS(G$5:G$11,$C$5:$C$11,"&lt;="&amp;基础状态预期!L145))</f>
        <v>8</v>
      </c>
      <c r="P67" s="105"/>
      <c r="Q67" s="104">
        <f>基础状态预期!C145</f>
        <v>155.2512378743358</v>
      </c>
      <c r="R67" s="104">
        <f>IFERROR([2]基础状态预期!G79*[2]基础状态预期!AA79,0)</f>
        <v>0</v>
      </c>
      <c r="S67" s="104">
        <f>IFERROR([2]基础状态预期!H79*[2]基础状态预期!AB79,0)</f>
        <v>0</v>
      </c>
      <c r="T67" s="104">
        <f>IFERROR([2]基础状态预期!I79*[2]基础状态预期!AC79,0)</f>
        <v>0</v>
      </c>
      <c r="U67" s="104">
        <f>IFERROR([2]基础状态预期!J79*[2]基础状态预期!AD79,0)</f>
        <v>12</v>
      </c>
      <c r="V67" s="104">
        <f>求节点($C$15:$C$21,D$15:D$21,基础状态预期!I145)</f>
        <v>0.22099999999999997</v>
      </c>
      <c r="W67" s="104">
        <f>求节点($C$15:$C$21,E$15:E$21,基础状态预期!J145)</f>
        <v>0.26</v>
      </c>
      <c r="X67" s="104">
        <f>求节点($C$15:$C$21,F$15:F$21,基础状态预期!K145)</f>
        <v>0.31200000000000006</v>
      </c>
      <c r="Y67" s="104">
        <f>求节点($C$15:$C$21,G$15:G$21,基础状态预期!L145)</f>
        <v>0.39</v>
      </c>
      <c r="Z67" s="108">
        <f>MAX(SUMPRODUCT(V67:Y67,基础状态预期!U145:X145)/SUM([2]基础状态预期!$F79:$J79),Z66)</f>
        <v>0.72800000000000009</v>
      </c>
      <c r="AD67" s="107">
        <v>64</v>
      </c>
      <c r="AE67" s="107">
        <f>求节点($Q$5:$Q$21,Z$5:Z$21,$AD67)</f>
        <v>0.42102969694254172</v>
      </c>
      <c r="AF67" s="107">
        <f>求节点($Q$28:$Q$44,Z$28:Z$44,$AD67)</f>
        <v>0.43553156199637011</v>
      </c>
      <c r="AG67" s="107">
        <f>求节点($Q$51:$Q$67,Z$51:Z$67,$AD67)</f>
        <v>0.46269546287643859</v>
      </c>
      <c r="AH67" s="107">
        <f>求节点($Q$74:$Q$90,Z$74:Z$90,$AD67)</f>
        <v>0.51942310279094006</v>
      </c>
      <c r="AI67" s="107">
        <f>求节点($Q$97:$Q$113,Z$97:Z$113,$AD67)</f>
        <v>0.5409459311741458</v>
      </c>
    </row>
    <row r="68" spans="11:47" x14ac:dyDescent="0.15">
      <c r="K68" s="28"/>
      <c r="L68" s="28"/>
      <c r="M68" s="28"/>
      <c r="N68" s="28"/>
      <c r="O68" s="28"/>
      <c r="P68" s="105"/>
      <c r="Q68" s="28"/>
      <c r="R68" s="28"/>
      <c r="S68" s="28"/>
      <c r="T68" s="28"/>
      <c r="U68" s="28"/>
      <c r="V68" s="28"/>
      <c r="W68" s="28"/>
      <c r="X68" s="28"/>
      <c r="Y68" s="28"/>
      <c r="Z68" s="22"/>
      <c r="AD68" s="107">
        <v>65</v>
      </c>
      <c r="AE68" s="107">
        <f>求节点($Q$5:$Q$21,Z$5:Z$21,$AD68)</f>
        <v>0.42813228830613237</v>
      </c>
      <c r="AF68" s="107">
        <f>求节点($Q$28:$Q$44,Z$28:Z$44,$AD68)</f>
        <v>0.44119120653697691</v>
      </c>
      <c r="AG68" s="107">
        <f>求节点($Q$51:$Q$67,Z$51:Z$67,$AD68)</f>
        <v>0.46817657186395972</v>
      </c>
      <c r="AH68" s="107">
        <f>求节点($Q$74:$Q$90,Z$74:Z$90,$AD68)</f>
        <v>0.5211705692310894</v>
      </c>
      <c r="AI68" s="107">
        <f>求节点($Q$97:$Q$113,Z$97:Z$113,$AD68)</f>
        <v>0.54164065196127309</v>
      </c>
      <c r="AT68" s="28"/>
    </row>
    <row r="69" spans="11:47" x14ac:dyDescent="0.15">
      <c r="K69" s="28"/>
      <c r="L69" s="28"/>
      <c r="M69" s="28"/>
      <c r="N69" s="28"/>
      <c r="O69" s="28"/>
      <c r="P69" s="105"/>
      <c r="Q69" s="28"/>
      <c r="R69" s="28"/>
      <c r="S69" s="28"/>
      <c r="T69" s="28"/>
      <c r="U69" s="28"/>
      <c r="V69" s="28"/>
      <c r="W69" s="28"/>
      <c r="X69" s="28"/>
      <c r="Y69" s="28"/>
      <c r="Z69" s="22"/>
      <c r="AD69" s="107">
        <v>66</v>
      </c>
      <c r="AE69" s="107">
        <f>求节点($Q$5:$Q$21,Z$5:Z$21,$AD69)</f>
        <v>0.43152766383090563</v>
      </c>
      <c r="AF69" s="107">
        <f>求节点($Q$28:$Q$44,Z$28:Z$44,$AD69)</f>
        <v>0.44532068591434992</v>
      </c>
      <c r="AG69" s="107">
        <f>求节点($Q$51:$Q$67,Z$51:Z$67,$AD69)</f>
        <v>0.4727666586517239</v>
      </c>
      <c r="AH69" s="107">
        <f>求节点($Q$74:$Q$90,Z$74:Z$90,$AD69)</f>
        <v>0.5211705692310894</v>
      </c>
      <c r="AI69" s="107">
        <f>求节点($Q$97:$Q$113,Z$97:Z$113,$AD69)</f>
        <v>0.54164065196127309</v>
      </c>
      <c r="AT69" s="28"/>
    </row>
    <row r="70" spans="11:47" x14ac:dyDescent="0.15">
      <c r="P70" s="105"/>
      <c r="AD70" s="107">
        <v>67</v>
      </c>
      <c r="AE70" s="107">
        <f>求节点($Q$5:$Q$21,Z$5:Z$21,$AD70)</f>
        <v>0.43462037387411501</v>
      </c>
      <c r="AF70" s="107">
        <f>求节点($Q$28:$Q$44,Z$28:Z$44,$AD70)</f>
        <v>0.44945016529172294</v>
      </c>
      <c r="AG70" s="107">
        <f>求节点($Q$51:$Q$67,Z$51:Z$67,$AD70)</f>
        <v>0.47735674543948814</v>
      </c>
      <c r="AH70" s="107">
        <f>求节点($Q$74:$Q$90,Z$74:Z$90,$AD70)</f>
        <v>0.5211705692310894</v>
      </c>
      <c r="AI70" s="107">
        <f>求节点($Q$97:$Q$113,Z$97:Z$113,$AD70)</f>
        <v>0.54164065196127309</v>
      </c>
    </row>
    <row r="71" spans="11:47" x14ac:dyDescent="0.15">
      <c r="P71" s="105"/>
      <c r="AD71" s="107">
        <v>68</v>
      </c>
      <c r="AE71" s="107">
        <f>求节点($Q$5:$Q$21,Z$5:Z$21,$AD71)</f>
        <v>0.43771308391732439</v>
      </c>
      <c r="AF71" s="107">
        <f>求节点($Q$28:$Q$44,Z$28:Z$44,$AD71)</f>
        <v>0.45357964466909595</v>
      </c>
      <c r="AG71" s="107">
        <f>求节点($Q$51:$Q$67,Z$51:Z$67,$AD71)</f>
        <v>0.48194683222725232</v>
      </c>
      <c r="AH71" s="107">
        <f>求节点($Q$74:$Q$90,Z$74:Z$90,$AD71)</f>
        <v>0.5211705692310894</v>
      </c>
      <c r="AI71" s="107">
        <f>求节点($Q$97:$Q$113,Z$97:Z$113,$AD71)</f>
        <v>0.54164065196127309</v>
      </c>
    </row>
    <row r="72" spans="11:47" x14ac:dyDescent="0.15">
      <c r="K72" s="108" t="s">
        <v>45</v>
      </c>
      <c r="L72" s="160" t="s">
        <v>59</v>
      </c>
      <c r="M72" s="160"/>
      <c r="N72" s="160"/>
      <c r="O72" s="160"/>
      <c r="P72" s="105"/>
      <c r="Q72" s="108" t="s">
        <v>45</v>
      </c>
      <c r="R72" s="168" t="s">
        <v>130</v>
      </c>
      <c r="S72" s="169"/>
      <c r="T72" s="169"/>
      <c r="U72" s="170"/>
      <c r="V72" s="160" t="s">
        <v>62</v>
      </c>
      <c r="W72" s="160"/>
      <c r="X72" s="160"/>
      <c r="Y72" s="160"/>
      <c r="Z72" s="160"/>
      <c r="AD72" s="107">
        <v>69</v>
      </c>
      <c r="AE72" s="107">
        <f>求节点($Q$5:$Q$21,Z$5:Z$21,$AD72)</f>
        <v>0.44080579396053376</v>
      </c>
      <c r="AF72" s="107">
        <f>求节点($Q$28:$Q$44,Z$28:Z$44,$AD72)</f>
        <v>0.45760086568468211</v>
      </c>
      <c r="AG72" s="107">
        <f>求节点($Q$51:$Q$67,Z$51:Z$67,$AD72)</f>
        <v>0.48653691901501656</v>
      </c>
      <c r="AH72" s="107">
        <f>求节点($Q$74:$Q$90,Z$74:Z$90,$AD72)</f>
        <v>0.5211705692310894</v>
      </c>
      <c r="AI72" s="107">
        <f>求节点($Q$97:$Q$113,Z$97:Z$113,$AD72)</f>
        <v>0.54164065196127309</v>
      </c>
      <c r="AM72" s="106" t="s">
        <v>45</v>
      </c>
      <c r="AN72" s="40" t="s">
        <v>87</v>
      </c>
      <c r="AO72" s="164" t="s">
        <v>86</v>
      </c>
      <c r="AP72" s="164"/>
      <c r="AT72" s="34" t="s">
        <v>45</v>
      </c>
      <c r="AU72" s="108" t="s">
        <v>75</v>
      </c>
    </row>
    <row r="73" spans="11:47" x14ac:dyDescent="0.15">
      <c r="K73" s="104" t="s">
        <v>161</v>
      </c>
      <c r="L73" s="8" t="s">
        <v>6</v>
      </c>
      <c r="M73" s="8" t="s">
        <v>7</v>
      </c>
      <c r="N73" s="8" t="s">
        <v>8</v>
      </c>
      <c r="O73" s="8" t="s">
        <v>9</v>
      </c>
      <c r="P73" s="105"/>
      <c r="Q73" s="104" t="s">
        <v>161</v>
      </c>
      <c r="R73" s="104" t="s">
        <v>6</v>
      </c>
      <c r="S73" s="104" t="s">
        <v>7</v>
      </c>
      <c r="T73" s="104" t="s">
        <v>8</v>
      </c>
      <c r="U73" s="104" t="s">
        <v>9</v>
      </c>
      <c r="V73" s="104" t="s">
        <v>6</v>
      </c>
      <c r="W73" s="104" t="s">
        <v>7</v>
      </c>
      <c r="X73" s="104" t="s">
        <v>8</v>
      </c>
      <c r="Y73" s="104" t="s">
        <v>9</v>
      </c>
      <c r="Z73" s="108" t="s">
        <v>64</v>
      </c>
      <c r="AD73" s="107">
        <v>70</v>
      </c>
      <c r="AE73" s="107">
        <f>求节点($Q$5:$Q$21,Z$5:Z$21,$AD73)</f>
        <v>0.44355798530621926</v>
      </c>
      <c r="AF73" s="107">
        <f>求节点($Q$28:$Q$44,Z$28:Z$44,$AD73)</f>
        <v>0.46031646735337783</v>
      </c>
      <c r="AG73" s="107">
        <f>求节点($Q$51:$Q$67,Z$51:Z$67,$AD73)</f>
        <v>0.48661483506391828</v>
      </c>
      <c r="AH73" s="107">
        <f>求节点($Q$74:$Q$90,Z$74:Z$90,$AD73)</f>
        <v>0.5211705692310894</v>
      </c>
      <c r="AI73" s="107">
        <f>求节点($Q$97:$Q$113,Z$97:Z$113,$AD73)</f>
        <v>0.54164065196127309</v>
      </c>
      <c r="AM73" s="25" t="s">
        <v>161</v>
      </c>
      <c r="AN73" s="104" t="s">
        <v>73</v>
      </c>
      <c r="AO73" s="104" t="s">
        <v>73</v>
      </c>
      <c r="AP73" s="34" t="s">
        <v>41</v>
      </c>
      <c r="AT73" s="25" t="s">
        <v>161</v>
      </c>
      <c r="AU73" s="104" t="s">
        <v>80</v>
      </c>
    </row>
    <row r="74" spans="11:47" x14ac:dyDescent="0.15">
      <c r="K74" s="104">
        <f>基础状态预期!C152</f>
        <v>10.00263241450434</v>
      </c>
      <c r="L74" s="104">
        <f>IF(基础状态预期!I152="",0,SUMIFS(D$5:D$11,$C$5:$C$11,"&lt;="&amp;基础状态预期!I152))</f>
        <v>2</v>
      </c>
      <c r="M74" s="104">
        <f>IF(基础状态预期!J152="",0,SUMIFS(E$5:E$11,$C$5:$C$11,"&lt;="&amp;基础状态预期!J152))</f>
        <v>1</v>
      </c>
      <c r="N74" s="104">
        <f>IF(基础状态预期!K152="",0,SUMIFS(F$5:F$11,$C$5:$C$11,"&lt;="&amp;基础状态预期!K152))</f>
        <v>1</v>
      </c>
      <c r="O74" s="104">
        <f>IF(基础状态预期!L152="",0,SUMIFS(G$5:G$11,$C$5:$C$11,"&lt;="&amp;基础状态预期!L152))</f>
        <v>0</v>
      </c>
      <c r="Q74" s="104">
        <f>基础状态预期!C152</f>
        <v>10.00263241450434</v>
      </c>
      <c r="R74" s="104">
        <f>IFERROR([2]基础状态预期!G86*[2]基础状态预期!AA86,0)</f>
        <v>0</v>
      </c>
      <c r="S74" s="104">
        <f>IFERROR([2]基础状态预期!H86*[2]基础状态预期!AB86,0)</f>
        <v>0</v>
      </c>
      <c r="T74" s="104">
        <f>IFERROR([2]基础状态预期!I86*[2]基础状态预期!AC86,0)</f>
        <v>0</v>
      </c>
      <c r="U74" s="104">
        <f>IFERROR([2]基础状态预期!J86*[2]基础状态预期!AD86,0)</f>
        <v>12</v>
      </c>
      <c r="V74" s="104">
        <f>求节点($C$15:$C$21,D$15:D$21,基础状态预期!I152)</f>
        <v>0.12089706074376615</v>
      </c>
      <c r="W74" s="104">
        <f>求节点($C$15:$C$21,E$15:E$21,基础状态预期!J152)</f>
        <v>0.12071428571428572</v>
      </c>
      <c r="X74" s="104">
        <f>求节点($C$15:$C$21,F$15:F$21,基础状态预期!K152)</f>
        <v>0.17828571428571433</v>
      </c>
      <c r="Y74" s="104">
        <f>求节点($C$15:$C$21,G$15:G$21,基础状态预期!L152)</f>
        <v>0</v>
      </c>
      <c r="Z74" s="108">
        <f>SUMPRODUCT(V74:Y74,基础状态预期!U152:X152)/SUM([2]基础状态预期!$F86:$J86)</f>
        <v>4.4569060545304469E-2</v>
      </c>
      <c r="AD74" s="107">
        <v>71</v>
      </c>
      <c r="AE74" s="107">
        <f>求节点($Q$5:$Q$21,Z$5:Z$21,$AD74)</f>
        <v>0.4462337167254477</v>
      </c>
      <c r="AF74" s="107">
        <f>求节点($Q$28:$Q$44,Z$28:Z$44,$AD74)</f>
        <v>0.46303206902207356</v>
      </c>
      <c r="AG74" s="107">
        <f>求节点($Q$51:$Q$67,Z$51:Z$67,$AD74)</f>
        <v>0.48661483506391828</v>
      </c>
      <c r="AH74" s="107">
        <f>求节点($Q$74:$Q$90,Z$74:Z$90,$AD74)</f>
        <v>0.5211705692310894</v>
      </c>
      <c r="AI74" s="107">
        <f>求节点($Q$97:$Q$113,Z$97:Z$113,$AD74)</f>
        <v>0.54164065196127309</v>
      </c>
      <c r="AM74" s="104">
        <v>10</v>
      </c>
      <c r="AN74" s="104">
        <f>求节点($K$5:$K$21,$Z$74:$Z$90,AM74)</f>
        <v>4.4569060545304469E-2</v>
      </c>
      <c r="AO74" s="35" t="e">
        <f>$AN74*(INDEX([3]大r将兵属性验证!$AC$7:$AC$106,$AM74,1)*[3]战法技能效用!$AB$5+INDEX([3]大r将兵属性验证!$AX$7:$AX$106,$AM74,1)*[3]战法技能效用!$AC$5)</f>
        <v>#DIV/0!</v>
      </c>
      <c r="AP74" s="26" t="e">
        <f t="shared" ref="AP74:AP83" si="7">SUM(AO74:AO74)</f>
        <v>#DIV/0!</v>
      </c>
      <c r="AT74" s="104">
        <v>10</v>
      </c>
      <c r="AU74" s="26">
        <f>求节点(投放验证!K146:K184,投放验证!AB146:AB184,AT74)</f>
        <v>8402.4547922799393</v>
      </c>
    </row>
    <row r="75" spans="11:47" x14ac:dyDescent="0.15">
      <c r="K75" s="104">
        <f>基础状态预期!C153</f>
        <v>19.43005414991557</v>
      </c>
      <c r="L75" s="104">
        <f>IF(基础状态预期!I153="",0,SUMIFS(D$5:D$11,$C$5:$C$11,"&lt;="&amp;基础状态预期!I153))</f>
        <v>8</v>
      </c>
      <c r="M75" s="104">
        <f>IF(基础状态预期!J153="",0,SUMIFS(E$5:E$11,$C$5:$C$11,"&lt;="&amp;基础状态预期!J153))</f>
        <v>1</v>
      </c>
      <c r="N75" s="104">
        <f>IF(基础状态预期!K153="",0,SUMIFS(F$5:F$11,$C$5:$C$11,"&lt;="&amp;基础状态预期!K153))</f>
        <v>1</v>
      </c>
      <c r="O75" s="104">
        <f>IF(基础状态预期!L153="",0,SUMIFS(G$5:G$11,$C$5:$C$11,"&lt;="&amp;基础状态预期!L153))</f>
        <v>0</v>
      </c>
      <c r="P75" s="105"/>
      <c r="Q75" s="104">
        <f>基础状态预期!C153</f>
        <v>19.43005414991557</v>
      </c>
      <c r="R75" s="104">
        <f>IFERROR([2]基础状态预期!G87*[2]基础状态预期!AA87,0)</f>
        <v>0</v>
      </c>
      <c r="S75" s="104">
        <f>IFERROR([2]基础状态预期!H87*[2]基础状态预期!AB87,0)</f>
        <v>0</v>
      </c>
      <c r="T75" s="104">
        <f>IFERROR([2]基础状态预期!I87*[2]基础状态预期!AC87,0)</f>
        <v>0</v>
      </c>
      <c r="U75" s="104">
        <f>IFERROR([2]基础状态预期!J87*[2]基础状态预期!AD87,0)</f>
        <v>12</v>
      </c>
      <c r="V75" s="104">
        <f>求节点($C$15:$C$21,D$15:D$21,基础状态预期!I153)</f>
        <v>0.15300957166459037</v>
      </c>
      <c r="W75" s="104">
        <f>求节点($C$15:$C$21,E$15:E$21,基础状态预期!J153)</f>
        <v>0.13351209830168051</v>
      </c>
      <c r="X75" s="104">
        <f>求节点($C$15:$C$21,F$15:F$21,基础状态预期!K153)</f>
        <v>0.17828571428571433</v>
      </c>
      <c r="Y75" s="104">
        <f>求节点($C$15:$C$21,G$15:G$21,基础状态预期!L153)</f>
        <v>0</v>
      </c>
      <c r="Z75" s="108">
        <f>MAX(SUMPRODUCT(V75:Y75,基础状态预期!U153:X153)/SUM([2]基础状态预期!$F87:$J87),Z74)</f>
        <v>0.1782857142857143</v>
      </c>
      <c r="AD75" s="107">
        <v>72</v>
      </c>
      <c r="AE75" s="107">
        <f>求节点($Q$5:$Q$21,Z$5:Z$21,$AD75)</f>
        <v>0.44890944814467615</v>
      </c>
      <c r="AF75" s="107">
        <f>求节点($Q$28:$Q$44,Z$28:Z$44,$AD75)</f>
        <v>0.46574767069076928</v>
      </c>
      <c r="AG75" s="107">
        <f>求节点($Q$51:$Q$67,Z$51:Z$67,$AD75)</f>
        <v>0.48661483506391828</v>
      </c>
      <c r="AH75" s="107">
        <f>求节点($Q$74:$Q$90,Z$74:Z$90,$AD75)</f>
        <v>0.5221529812301986</v>
      </c>
      <c r="AI75" s="107">
        <f>求节点($Q$97:$Q$113,Z$97:Z$113,$AD75)</f>
        <v>0.5441016953218426</v>
      </c>
      <c r="AM75" s="104">
        <v>20</v>
      </c>
      <c r="AN75" s="104">
        <f>求节点($K$5:$K$21,$Z$74:$Z$90,AM75)</f>
        <v>0.1782857142857143</v>
      </c>
      <c r="AO75" s="104" t="e">
        <f>($AN75-$AN74)*(INDEX([3]大r将兵属性验证!$AC$7:$AC$106,$AM75,1)*[3]战法技能效用!$AB$5+INDEX([3]大r将兵属性验证!$AX$7:$AX$106,$AM75,1)*[3]战法技能效用!$AC$5)+AO74</f>
        <v>#DIV/0!</v>
      </c>
      <c r="AP75" s="26" t="e">
        <f t="shared" si="7"/>
        <v>#DIV/0!</v>
      </c>
      <c r="AT75" s="104">
        <v>20</v>
      </c>
      <c r="AU75" s="26">
        <f>求节点(投放验证!K146:K184,投放验证!AB146:AB184,AT75)</f>
        <v>20538.259257900354</v>
      </c>
    </row>
    <row r="76" spans="11:47" x14ac:dyDescent="0.15">
      <c r="K76" s="104">
        <f>基础状态预期!C154</f>
        <v>27.324610510337703</v>
      </c>
      <c r="L76" s="104">
        <f>IF(基础状态预期!I154="",0,SUMIFS(D$5:D$11,$C$5:$C$11,"&lt;="&amp;基础状态预期!I154))</f>
        <v>8</v>
      </c>
      <c r="M76" s="104">
        <f>IF(基础状态预期!J154="",0,SUMIFS(E$5:E$11,$C$5:$C$11,"&lt;="&amp;基础状态预期!J154))</f>
        <v>2</v>
      </c>
      <c r="N76" s="104">
        <f>IF(基础状态预期!K154="",0,SUMIFS(F$5:F$11,$C$5:$C$11,"&lt;="&amp;基础状态预期!K154))</f>
        <v>1</v>
      </c>
      <c r="O76" s="104">
        <f>IF(基础状态预期!L154="",0,SUMIFS(G$5:G$11,$C$5:$C$11,"&lt;="&amp;基础状态预期!L154))</f>
        <v>0</v>
      </c>
      <c r="P76" s="105"/>
      <c r="Q76" s="104">
        <f>基础状态预期!C154</f>
        <v>27.324610510337703</v>
      </c>
      <c r="R76" s="104">
        <f>IFERROR([2]基础状态预期!G88*[2]基础状态预期!AA88,0)</f>
        <v>0</v>
      </c>
      <c r="S76" s="104">
        <f>IFERROR([2]基础状态预期!H88*[2]基础状态预期!AB88,0)</f>
        <v>0</v>
      </c>
      <c r="T76" s="104">
        <f>IFERROR([2]基础状态预期!I88*[2]基础状态预期!AC88,0)</f>
        <v>0</v>
      </c>
      <c r="U76" s="104">
        <f>IFERROR([2]基础状态预期!J88*[2]基础状态预期!AD88,0)</f>
        <v>12</v>
      </c>
      <c r="V76" s="104">
        <f>求节点($C$15:$C$21,D$15:D$21,基础状态预期!I154)</f>
        <v>0.17022840982842649</v>
      </c>
      <c r="W76" s="104">
        <f>求节点($C$15:$C$21,E$15:E$21,基础状态预期!J154)</f>
        <v>0.15413925696888425</v>
      </c>
      <c r="X76" s="104">
        <f>求节点($C$15:$C$21,F$15:F$21,基础状态预期!K154)</f>
        <v>0.17828571428571433</v>
      </c>
      <c r="Y76" s="104">
        <f>求节点($C$15:$C$21,G$15:G$21,基础状态预期!L154)</f>
        <v>0</v>
      </c>
      <c r="Z76" s="108">
        <f>MAX(SUMPRODUCT(V76:Y76,基础状态预期!U154:X154)/SUM([2]基础状态预期!$F88:$J88),Z75)</f>
        <v>0.1782857142857143</v>
      </c>
      <c r="AD76" s="107">
        <v>73</v>
      </c>
      <c r="AE76" s="107">
        <f>求节点($Q$5:$Q$21,Z$5:Z$21,$AD76)</f>
        <v>0.4514443995872397</v>
      </c>
      <c r="AF76" s="107">
        <f>求节点($Q$28:$Q$44,Z$28:Z$44,$AD76)</f>
        <v>0.4670875664123989</v>
      </c>
      <c r="AG76" s="107">
        <f>求节点($Q$51:$Q$67,Z$51:Z$67,$AD76)</f>
        <v>0.48661483506391828</v>
      </c>
      <c r="AH76" s="107">
        <f>求节点($Q$74:$Q$90,Z$74:Z$90,$AD76)</f>
        <v>0.53047907875593903</v>
      </c>
      <c r="AI76" s="107">
        <f>求节点($Q$97:$Q$113,Z$97:Z$113,$AD76)</f>
        <v>0.55464021579212019</v>
      </c>
      <c r="AM76" s="104">
        <v>30</v>
      </c>
      <c r="AN76" s="104">
        <f>求节点($K$5:$K$21,$Z$74:$Z$90,AM76)</f>
        <v>0.23107000950264145</v>
      </c>
      <c r="AO76" s="104" t="e">
        <f>($AN76-$AN75)*(INDEX([3]大r将兵属性验证!$AC$7:$AC$106,$AM76,1)*[3]战法技能效用!$AB$5+INDEX([3]大r将兵属性验证!$AX$7:$AX$106,$AM76,1)*[3]战法技能效用!$AC$5)+AO75</f>
        <v>#DIV/0!</v>
      </c>
      <c r="AP76" s="26" t="e">
        <f t="shared" si="7"/>
        <v>#DIV/0!</v>
      </c>
      <c r="AT76" s="104">
        <v>30</v>
      </c>
      <c r="AU76" s="26">
        <f>求节点(投放验证!K146:K184,投放验证!AB146:AB184,AT76)</f>
        <v>39376.731549417142</v>
      </c>
    </row>
    <row r="77" spans="11:47" x14ac:dyDescent="0.15">
      <c r="K77" s="104">
        <f>基础状态预期!C155</f>
        <v>33.672145166817529</v>
      </c>
      <c r="L77" s="104">
        <f>IF(基础状态预期!I155="",0,SUMIFS(D$5:D$11,$C$5:$C$11,"&lt;="&amp;基础状态预期!I155))</f>
        <v>16</v>
      </c>
      <c r="M77" s="104">
        <f>IF(基础状态预期!J155="",0,SUMIFS(E$5:E$11,$C$5:$C$11,"&lt;="&amp;基础状态预期!J155))</f>
        <v>2</v>
      </c>
      <c r="N77" s="104">
        <f>IF(基础状态预期!K155="",0,SUMIFS(F$5:F$11,$C$5:$C$11,"&lt;="&amp;基础状态预期!K155))</f>
        <v>1</v>
      </c>
      <c r="O77" s="104">
        <f>IF(基础状态预期!L155="",0,SUMIFS(G$5:G$11,$C$5:$C$11,"&lt;="&amp;基础状态预期!L155))</f>
        <v>0</v>
      </c>
      <c r="P77" s="105"/>
      <c r="Q77" s="104">
        <f>基础状态预期!C155</f>
        <v>33.672145166817529</v>
      </c>
      <c r="R77" s="104">
        <f>IFERROR([2]基础状态预期!G89*[2]基础状态预期!AA89,0)</f>
        <v>0</v>
      </c>
      <c r="S77" s="104">
        <f>IFERROR([2]基础状态预期!H89*[2]基础状态预期!AB89,0)</f>
        <v>0</v>
      </c>
      <c r="T77" s="104">
        <f>IFERROR([2]基础状态预期!I89*[2]基础状态预期!AC89,0)</f>
        <v>0</v>
      </c>
      <c r="U77" s="104">
        <f>IFERROR([2]基础状态预期!J89*[2]基础状态预期!AD89,0)</f>
        <v>12</v>
      </c>
      <c r="V77" s="104">
        <f>求节点($C$15:$C$21,D$15:D$21,基础状态预期!I155)</f>
        <v>0.18341485892819925</v>
      </c>
      <c r="W77" s="104">
        <f>求节点($C$15:$C$21,E$15:E$21,基础状态预期!J155)</f>
        <v>0.17160258167865722</v>
      </c>
      <c r="X77" s="104">
        <f>求节点($C$15:$C$21,F$15:F$21,基础状态预期!K155)</f>
        <v>0.17828571428571433</v>
      </c>
      <c r="Y77" s="104">
        <f>求节点($C$15:$C$21,G$15:G$21,基础状态预期!L155)</f>
        <v>0</v>
      </c>
      <c r="Z77" s="108">
        <f>MAX(SUMPRODUCT(V77:Y77,基础状态预期!U155:X155)/SUM([2]基础状态预期!$F89:$J89),Z76)</f>
        <v>0.35657142857142859</v>
      </c>
      <c r="AD77" s="107">
        <v>74</v>
      </c>
      <c r="AE77" s="107">
        <f>求节点($Q$5:$Q$21,Z$5:Z$21,$AD77)</f>
        <v>0.45389456842574105</v>
      </c>
      <c r="AF77" s="107">
        <f>求节点($Q$28:$Q$44,Z$28:Z$44,$AD77)</f>
        <v>0.46826787973244899</v>
      </c>
      <c r="AG77" s="107">
        <f>求节点($Q$51:$Q$67,Z$51:Z$67,$AD77)</f>
        <v>0.48661483506391828</v>
      </c>
      <c r="AH77" s="107">
        <f>求节点($Q$74:$Q$90,Z$74:Z$90,$AD77)</f>
        <v>0.53880517628167945</v>
      </c>
      <c r="AI77" s="107">
        <f>求节点($Q$97:$Q$113,Z$97:Z$113,$AD77)</f>
        <v>0.5651787362623979</v>
      </c>
      <c r="AM77" s="104">
        <v>40</v>
      </c>
      <c r="AN77" s="104">
        <f>求节点($K$5:$K$21,$Z$74:$Z$90,AM77)</f>
        <v>0.38203597921199511</v>
      </c>
      <c r="AO77" s="104" t="e">
        <f>($AN77-$AN76)*(INDEX([3]大r将兵属性验证!$AC$7:$AC$106,$AM77,1)*[3]战法技能效用!$AB$5+INDEX([3]大r将兵属性验证!$AX$7:$AX$106,$AM77,1)*[3]战法技能效用!$AC$5)+AO76</f>
        <v>#DIV/0!</v>
      </c>
      <c r="AP77" s="26" t="e">
        <f t="shared" si="7"/>
        <v>#DIV/0!</v>
      </c>
      <c r="AT77" s="104">
        <v>40</v>
      </c>
      <c r="AU77" s="26">
        <f>求节点(投放验证!K146:K184,投放验证!AB146:AB184,AT77)</f>
        <v>73732.76350798874</v>
      </c>
    </row>
    <row r="78" spans="11:47" x14ac:dyDescent="0.15">
      <c r="K78" s="104">
        <f>基础状态预期!C156</f>
        <v>39.138098927718012</v>
      </c>
      <c r="L78" s="104">
        <f>IF(基础状态预期!I156="",0,SUMIFS(D$5:D$11,$C$5:$C$11,"&lt;="&amp;基础状态预期!I156))</f>
        <v>32</v>
      </c>
      <c r="M78" s="104">
        <f>IF(基础状态预期!J156="",0,SUMIFS(E$5:E$11,$C$5:$C$11,"&lt;="&amp;基础状态预期!J156))</f>
        <v>4</v>
      </c>
      <c r="N78" s="104">
        <f>IF(基础状态预期!K156="",0,SUMIFS(F$5:F$11,$C$5:$C$11,"&lt;="&amp;基础状态预期!K156))</f>
        <v>1</v>
      </c>
      <c r="O78" s="104">
        <f>IF(基础状态预期!L156="",0,SUMIFS(G$5:G$11,$C$5:$C$11,"&lt;="&amp;基础状态预期!L156))</f>
        <v>0</v>
      </c>
      <c r="P78" s="105"/>
      <c r="Q78" s="104">
        <f>基础状态预期!C156</f>
        <v>39.138098927718012</v>
      </c>
      <c r="R78" s="104">
        <f>IFERROR([2]基础状态预期!G90*[2]基础状态预期!AA90,0)</f>
        <v>0</v>
      </c>
      <c r="S78" s="104">
        <f>IFERROR([2]基础状态预期!H90*[2]基础状态预期!AB90,0)</f>
        <v>0</v>
      </c>
      <c r="T78" s="104">
        <f>IFERROR([2]基础状态预期!I90*[2]基础状态预期!AC90,0)</f>
        <v>0</v>
      </c>
      <c r="U78" s="104">
        <f>IFERROR([2]基础状态预期!J90*[2]基础状态预期!AD90,0)</f>
        <v>12</v>
      </c>
      <c r="V78" s="104">
        <f>求节点($C$15:$C$21,D$15:D$21,基础状态预期!I156)</f>
        <v>0.19734837531700852</v>
      </c>
      <c r="W78" s="104">
        <f>求节点($C$15:$C$21,E$15:E$21,基础状态预期!J156)</f>
        <v>0.18463459009397129</v>
      </c>
      <c r="X78" s="104">
        <f>求节点($C$15:$C$21,F$15:F$21,基础状态预期!K156)</f>
        <v>0.19101798960599756</v>
      </c>
      <c r="Y78" s="104">
        <f>求节点($C$15:$C$21,G$15:G$21,基础状态预期!L156)</f>
        <v>0</v>
      </c>
      <c r="Z78" s="108">
        <f>MAX(SUMPRODUCT(V78:Y78,基础状态预期!U156:X156)/SUM([2]基础状态预期!$F90:$J90),Z77)</f>
        <v>0.38203597921199511</v>
      </c>
      <c r="AD78" s="107">
        <v>75</v>
      </c>
      <c r="AE78" s="107">
        <f>求节点($Q$5:$Q$21,Z$5:Z$21,$AD78)</f>
        <v>0.45634396128205873</v>
      </c>
      <c r="AF78" s="107">
        <f>求节点($Q$28:$Q$44,Z$28:Z$44,$AD78)</f>
        <v>0.4691413565475786</v>
      </c>
      <c r="AG78" s="107">
        <f>求节点($Q$51:$Q$67,Z$51:Z$67,$AD78)</f>
        <v>0.48712211397933469</v>
      </c>
      <c r="AH78" s="107">
        <f>求节点($Q$74:$Q$90,Z$74:Z$90,$AD78)</f>
        <v>0.54834343736782332</v>
      </c>
      <c r="AI78" s="107">
        <f>求节点($Q$97:$Q$113,Z$97:Z$113,$AD78)</f>
        <v>0.57792622267426286</v>
      </c>
      <c r="AM78" s="104">
        <v>50</v>
      </c>
      <c r="AN78" s="104">
        <f>求节点($K$5:$K$21,$Z$74:$Z$90,AM78)</f>
        <v>0.44100849870172665</v>
      </c>
      <c r="AO78" s="104" t="e">
        <f>($AN78-$AN77)*(INDEX([3]大r将兵属性验证!$AC$7:$AC$106,$AM78,1)*[3]战法技能效用!$AB$5+INDEX([3]大r将兵属性验证!$AX$7:$AX$106,$AM78,1)*[3]战法技能效用!$AC$5)+AO77</f>
        <v>#DIV/0!</v>
      </c>
      <c r="AP78" s="26" t="e">
        <f t="shared" si="7"/>
        <v>#DIV/0!</v>
      </c>
      <c r="AT78" s="104">
        <v>50</v>
      </c>
      <c r="AU78" s="26">
        <f>求节点(投放验证!K146:K184,投放验证!AB146:AB184,AT78)</f>
        <v>133890.69089774037</v>
      </c>
    </row>
    <row r="79" spans="11:47" x14ac:dyDescent="0.15">
      <c r="K79" s="104">
        <f>基础状态预期!C157</f>
        <v>42.970748198558951</v>
      </c>
      <c r="L79" s="104">
        <f>IF(基础状态预期!I157="",0,SUMIFS(D$5:D$11,$C$5:$C$11,"&lt;="&amp;基础状态预期!I157))</f>
        <v>32</v>
      </c>
      <c r="M79" s="104">
        <f>IF(基础状态预期!J157="",0,SUMIFS(E$5:E$11,$C$5:$C$11,"&lt;="&amp;基础状态预期!J157))</f>
        <v>4</v>
      </c>
      <c r="N79" s="104">
        <f>IF(基础状态预期!K157="",0,SUMIFS(F$5:F$11,$C$5:$C$11,"&lt;="&amp;基础状态预期!K157))</f>
        <v>1</v>
      </c>
      <c r="O79" s="104">
        <f>IF(基础状态预期!L157="",0,SUMIFS(G$5:G$11,$C$5:$C$11,"&lt;="&amp;基础状态预期!L157))</f>
        <v>0</v>
      </c>
      <c r="P79" s="105"/>
      <c r="Q79" s="104">
        <f>基础状态预期!C157</f>
        <v>42.970748198558951</v>
      </c>
      <c r="R79" s="104">
        <f>IFERROR([2]基础状态预期!G91*[2]基础状态预期!AA91,0)</f>
        <v>0</v>
      </c>
      <c r="S79" s="104">
        <f>IFERROR([2]基础状态预期!H91*[2]基础状态预期!AB91,0)</f>
        <v>0</v>
      </c>
      <c r="T79" s="104">
        <f>IFERROR([2]基础状态预期!I91*[2]基础状态预期!AC91,0)</f>
        <v>0</v>
      </c>
      <c r="U79" s="104">
        <f>IFERROR([2]基础状态预期!J91*[2]基础状态预期!AD91,0)</f>
        <v>12</v>
      </c>
      <c r="V79" s="104">
        <f>求节点($C$15:$C$21,D$15:D$21,基础状态预期!I157)</f>
        <v>0.20355146954658818</v>
      </c>
      <c r="W79" s="104">
        <f>求节点($C$15:$C$21,E$15:E$21,基础状态预期!J157)</f>
        <v>0.19407134602132367</v>
      </c>
      <c r="X79" s="104">
        <f>求节点($C$15:$C$21,F$15:F$21,基础状态预期!K157)</f>
        <v>0.20309703719300864</v>
      </c>
      <c r="Y79" s="104">
        <f>求节点($C$15:$C$21,G$15:G$21,基础状态预期!L157)</f>
        <v>0</v>
      </c>
      <c r="Z79" s="108">
        <f>MAX(SUMPRODUCT(V79:Y79,基础状态预期!U157:X157)/SUM([2]基础状态预期!$F91:$J91),Z78)</f>
        <v>0.40619407438601729</v>
      </c>
      <c r="AD79" s="107">
        <v>76</v>
      </c>
      <c r="AE79" s="107">
        <f>求节点($Q$5:$Q$21,Z$5:Z$21,$AD79)</f>
        <v>0.4583076430037944</v>
      </c>
      <c r="AF79" s="107">
        <f>求节点($Q$28:$Q$44,Z$28:Z$44,$AD79)</f>
        <v>0.4691413565475786</v>
      </c>
      <c r="AG79" s="107">
        <f>求节点($Q$51:$Q$67,Z$51:Z$67,$AD79)</f>
        <v>0.49030838744688504</v>
      </c>
      <c r="AH79" s="107">
        <f>求节点($Q$74:$Q$90,Z$74:Z$90,$AD79)</f>
        <v>0.55906220917168226</v>
      </c>
      <c r="AI79" s="107">
        <f>求节点($Q$97:$Q$113,Z$97:Z$113,$AD79)</f>
        <v>0.59197657515637392</v>
      </c>
      <c r="AM79" s="104">
        <v>60</v>
      </c>
      <c r="AN79" s="104">
        <f>求节点($K$5:$K$21,$Z$74:$Z$90,AM79)</f>
        <v>0.49924237641022512</v>
      </c>
      <c r="AO79" s="104" t="e">
        <f>($AN79-$AN78)*(INDEX([3]大r将兵属性验证!$AC$7:$AC$106,$AM79,1)*[3]战法技能效用!$AB$5+INDEX([3]大r将兵属性验证!$AX$7:$AX$106,$AM79,1)*[3]战法技能效用!$AC$5)+AO78</f>
        <v>#DIV/0!</v>
      </c>
      <c r="AP79" s="26" t="e">
        <f t="shared" si="7"/>
        <v>#DIV/0!</v>
      </c>
      <c r="AT79" s="104">
        <v>60</v>
      </c>
      <c r="AU79" s="26">
        <f>求节点(投放验证!K146:K184,投放验证!AB146:AB184,AT79)</f>
        <v>246021.10591153268</v>
      </c>
    </row>
    <row r="80" spans="11:47" x14ac:dyDescent="0.15">
      <c r="K80" s="104">
        <f>基础状态预期!C158</f>
        <v>48.731413734867289</v>
      </c>
      <c r="L80" s="104">
        <f>IF(基础状态预期!I158="",0,SUMIFS(D$5:D$11,$C$5:$C$11,"&lt;="&amp;基础状态预期!I158))</f>
        <v>32</v>
      </c>
      <c r="M80" s="104">
        <f>IF(基础状态预期!J158="",0,SUMIFS(E$5:E$11,$C$5:$C$11,"&lt;="&amp;基础状态预期!J158))</f>
        <v>8</v>
      </c>
      <c r="N80" s="104">
        <f>IF(基础状态预期!K158="",0,SUMIFS(F$5:F$11,$C$5:$C$11,"&lt;="&amp;基础状态预期!K158))</f>
        <v>2</v>
      </c>
      <c r="O80" s="104">
        <f>IF(基础状态预期!L158="",0,SUMIFS(G$5:G$11,$C$5:$C$11,"&lt;="&amp;基础状态预期!L158))</f>
        <v>0</v>
      </c>
      <c r="P80" s="105"/>
      <c r="Q80" s="104">
        <f>基础状态预期!C158</f>
        <v>48.731413734867289</v>
      </c>
      <c r="R80" s="104">
        <f>IFERROR([2]基础状态预期!G92*[2]基础状态预期!AA92,0)</f>
        <v>0</v>
      </c>
      <c r="S80" s="104">
        <f>IFERROR([2]基础状态预期!H92*[2]基础状态预期!AB92,0)</f>
        <v>0</v>
      </c>
      <c r="T80" s="104">
        <f>IFERROR([2]基础状态预期!I92*[2]基础状态预期!AC92,0)</f>
        <v>0</v>
      </c>
      <c r="U80" s="104">
        <f>IFERROR([2]基础状态预期!J92*[2]基础状态预期!AD92,0)</f>
        <v>12</v>
      </c>
      <c r="V80" s="104">
        <f>求节点($C$15:$C$21,D$15:D$21,基础状态预期!I158)</f>
        <v>0.21571178859818371</v>
      </c>
      <c r="W80" s="104">
        <f>求节点($C$15:$C$21,E$15:E$21,基础状态预期!J158)</f>
        <v>0.20842826574043244</v>
      </c>
      <c r="X80" s="104">
        <f>求节点($C$15:$C$21,F$15:F$21,基础状态预期!K158)</f>
        <v>0.21924532300489638</v>
      </c>
      <c r="Y80" s="104">
        <f>求节点($C$15:$C$21,G$15:G$21,基础状态预期!L158)</f>
        <v>0</v>
      </c>
      <c r="Z80" s="108">
        <f>MAX(SUMPRODUCT(V80:Y80,基础状态预期!U158:X158)/SUM([2]基础状态预期!$F92:$J92),Z79)</f>
        <v>0.43849064600979276</v>
      </c>
      <c r="AD80" s="107">
        <v>77</v>
      </c>
      <c r="AE80" s="107">
        <f>求节点($Q$5:$Q$21,Z$5:Z$21,$AD80)</f>
        <v>0.46027132472553006</v>
      </c>
      <c r="AF80" s="107">
        <f>求节点($Q$28:$Q$44,Z$28:Z$44,$AD80)</f>
        <v>0.4691413565475786</v>
      </c>
      <c r="AG80" s="107">
        <f>求节点($Q$51:$Q$67,Z$51:Z$67,$AD80)</f>
        <v>0.49349466091443533</v>
      </c>
      <c r="AH80" s="107">
        <f>求节点($Q$74:$Q$90,Z$74:Z$90,$AD80)</f>
        <v>0.56978098097554131</v>
      </c>
      <c r="AI80" s="107">
        <f>求节点($Q$97:$Q$113,Z$97:Z$113,$AD80)</f>
        <v>0.60602692763848509</v>
      </c>
      <c r="AM80" s="104">
        <v>70</v>
      </c>
      <c r="AN80" s="104">
        <f>求节点($K$5:$K$21,$Z$74:$Z$90,AM80)</f>
        <v>0.5211705692310894</v>
      </c>
      <c r="AO80" s="104" t="e">
        <f>($AN80-$AN79)*(INDEX([3]大r将兵属性验证!$AC$7:$AC$106,$AM80,1)*[3]战法技能效用!$AB$5+INDEX([3]大r将兵属性验证!$AX$7:$AX$106,$AM80,1)*[3]战法技能效用!$AC$5)+AO79</f>
        <v>#DIV/0!</v>
      </c>
      <c r="AP80" s="26" t="e">
        <f t="shared" si="7"/>
        <v>#DIV/0!</v>
      </c>
      <c r="AT80" s="104">
        <v>70</v>
      </c>
      <c r="AU80" s="26">
        <f>求节点(投放验证!K146:K184,投放验证!AB146:AB184,AT80)</f>
        <v>443629.68737949594</v>
      </c>
    </row>
    <row r="81" spans="11:47" x14ac:dyDescent="0.15">
      <c r="K81" s="104">
        <f>基础状态预期!C159</f>
        <v>52.769987980532711</v>
      </c>
      <c r="L81" s="104">
        <f>IF(基础状态预期!I159="",0,SUMIFS(D$5:D$11,$C$5:$C$11,"&lt;="&amp;基础状态预期!I159))</f>
        <v>64</v>
      </c>
      <c r="M81" s="104">
        <f>IF(基础状态预期!J159="",0,SUMIFS(E$5:E$11,$C$5:$C$11,"&lt;="&amp;基础状态预期!J159))</f>
        <v>8</v>
      </c>
      <c r="N81" s="104">
        <f>IF(基础状态预期!K159="",0,SUMIFS(F$5:F$11,$C$5:$C$11,"&lt;="&amp;基础状态预期!K159))</f>
        <v>2</v>
      </c>
      <c r="O81" s="104">
        <f>IF(基础状态预期!L159="",0,SUMIFS(G$5:G$11,$C$5:$C$11,"&lt;="&amp;基础状态预期!L159))</f>
        <v>0</v>
      </c>
      <c r="P81" s="105"/>
      <c r="Q81" s="104">
        <f>基础状态预期!C159</f>
        <v>52.769987980532711</v>
      </c>
      <c r="R81" s="104">
        <f>IFERROR([2]基础状态预期!G93*[2]基础状态预期!AA93,0)</f>
        <v>0</v>
      </c>
      <c r="S81" s="104">
        <f>IFERROR([2]基础状态预期!H93*[2]基础状态预期!AB93,0)</f>
        <v>0</v>
      </c>
      <c r="T81" s="104">
        <f>IFERROR([2]基础状态预期!I93*[2]基础状态预期!AC93,0)</f>
        <v>0</v>
      </c>
      <c r="U81" s="104">
        <f>IFERROR([2]基础状态预期!J93*[2]基础状态预期!AD93,0)</f>
        <v>12</v>
      </c>
      <c r="V81" s="104">
        <f>求节点($C$15:$C$21,D$15:D$21,基础状态预期!I159)</f>
        <v>0.22099999999999997</v>
      </c>
      <c r="W81" s="104">
        <f>求节点($C$15:$C$21,E$15:E$21,基础状态预期!J159)</f>
        <v>0.21692991996559005</v>
      </c>
      <c r="X81" s="104">
        <f>求节点($C$15:$C$21,F$15:F$21,基础状态预期!K159)</f>
        <v>0.23012744041309813</v>
      </c>
      <c r="Y81" s="104">
        <f>求节点($C$15:$C$21,G$15:G$21,基础状态预期!L159)</f>
        <v>0</v>
      </c>
      <c r="Z81" s="108">
        <f>MAX(SUMPRODUCT(V81:Y81,基础状态预期!U159:X159)/SUM([2]基础状态预期!$F93:$J93),Z80)</f>
        <v>0.4602548808261962</v>
      </c>
      <c r="AD81" s="107">
        <v>78</v>
      </c>
      <c r="AE81" s="107">
        <f>求节点($Q$5:$Q$21,Z$5:Z$21,$AD81)</f>
        <v>0.46217196588359521</v>
      </c>
      <c r="AF81" s="107">
        <f>求节点($Q$28:$Q$44,Z$28:Z$44,$AD81)</f>
        <v>0.47140126734493865</v>
      </c>
      <c r="AG81" s="107">
        <f>求节点($Q$51:$Q$67,Z$51:Z$67,$AD81)</f>
        <v>0.49930824019850956</v>
      </c>
      <c r="AH81" s="107">
        <f>求节点($Q$74:$Q$90,Z$74:Z$90,$AD81)</f>
        <v>0.58118157430855399</v>
      </c>
      <c r="AI81" s="107">
        <f>求节点($Q$97:$Q$113,Z$97:Z$113,$AD81)</f>
        <v>0.61574331649085023</v>
      </c>
      <c r="AM81" s="104">
        <v>80</v>
      </c>
      <c r="AN81" s="104">
        <f>求节点($K$5:$K$21,$Z$74:$Z$90,AM81)</f>
        <v>0.59916556147149047</v>
      </c>
      <c r="AO81" s="104" t="e">
        <f>($AN81-$AN80)*(INDEX([3]大r将兵属性验证!$AC$7:$AC$106,$AM81,1)*[3]战法技能效用!$AB$5+INDEX([3]大r将兵属性验证!$AX$7:$AX$106,$AM81,1)*[3]战法技能效用!$AC$5)+AO80</f>
        <v>#DIV/0!</v>
      </c>
      <c r="AP81" s="26" t="e">
        <f t="shared" si="7"/>
        <v>#DIV/0!</v>
      </c>
      <c r="AT81" s="104">
        <v>80</v>
      </c>
      <c r="AU81" s="26">
        <f>求节点(投放验证!K146:K184,投放验证!AB146:AB184,AT81)</f>
        <v>688573.13804131723</v>
      </c>
    </row>
    <row r="82" spans="11:47" x14ac:dyDescent="0.15">
      <c r="K82" s="104">
        <f>基础状态预期!C160</f>
        <v>58.701446767877648</v>
      </c>
      <c r="L82" s="104">
        <f>IF(基础状态预期!I160="",0,SUMIFS(D$5:D$11,$C$5:$C$11,"&lt;="&amp;基础状态预期!I160))</f>
        <v>64</v>
      </c>
      <c r="M82" s="104">
        <f>IF(基础状态预期!J160="",0,SUMIFS(E$5:E$11,$C$5:$C$11,"&lt;="&amp;基础状态预期!J160))</f>
        <v>16</v>
      </c>
      <c r="N82" s="104">
        <f>IF(基础状态预期!K160="",0,SUMIFS(F$5:F$11,$C$5:$C$11,"&lt;="&amp;基础状态预期!K160))</f>
        <v>4</v>
      </c>
      <c r="O82" s="104">
        <f>IF(基础状态预期!L160="",0,SUMIFS(G$5:G$11,$C$5:$C$11,"&lt;="&amp;基础状态预期!L160))</f>
        <v>0</v>
      </c>
      <c r="P82" s="105"/>
      <c r="Q82" s="104">
        <f>基础状态预期!C160</f>
        <v>58.701446767877648</v>
      </c>
      <c r="R82" s="104">
        <f>IFERROR([2]基础状态预期!G94*[2]基础状态预期!AA94,0)</f>
        <v>0</v>
      </c>
      <c r="S82" s="104">
        <f>IFERROR([2]基础状态预期!H94*[2]基础状态预期!AB94,0)</f>
        <v>0</v>
      </c>
      <c r="T82" s="104">
        <f>IFERROR([2]基础状态预期!I94*[2]基础状态预期!AC94,0)</f>
        <v>0</v>
      </c>
      <c r="U82" s="104">
        <f>IFERROR([2]基础状态预期!J94*[2]基础状态预期!AD94,0)</f>
        <v>12</v>
      </c>
      <c r="V82" s="104">
        <f>求节点($C$15:$C$21,D$15:D$21,基础状态预期!I160)</f>
        <v>0.22099999999999997</v>
      </c>
      <c r="W82" s="104">
        <f>求节点($C$15:$C$21,E$15:E$21,基础状态预期!J160)</f>
        <v>0.23306011474395705</v>
      </c>
      <c r="X82" s="104">
        <f>求节点($C$15:$C$21,F$15:F$21,基础状态预期!K160)</f>
        <v>0.2481091035199221</v>
      </c>
      <c r="Y82" s="104">
        <f>求节点($C$15:$C$21,G$15:G$21,基础状态预期!L160)</f>
        <v>0</v>
      </c>
      <c r="Z82" s="108">
        <f>MAX(SUMPRODUCT(V82:Y82,基础状态预期!U160:X160)/SUM([2]基础状态预期!$F94:$J94),Z81)</f>
        <v>0.49621820703984421</v>
      </c>
      <c r="AD82" s="107">
        <v>79</v>
      </c>
      <c r="AE82" s="107">
        <f>求节点($Q$5:$Q$21,Z$5:Z$21,$AD82)</f>
        <v>0.46363007725017663</v>
      </c>
      <c r="AF82" s="107">
        <f>求节点($Q$28:$Q$44,Z$28:Z$44,$AD82)</f>
        <v>0.47719060390080137</v>
      </c>
      <c r="AG82" s="107">
        <f>求节点($Q$51:$Q$67,Z$51:Z$67,$AD82)</f>
        <v>0.51119113796275173</v>
      </c>
      <c r="AH82" s="107">
        <f>求节点($Q$74:$Q$90,Z$74:Z$90,$AD82)</f>
        <v>0.59292244459393773</v>
      </c>
      <c r="AI82" s="107">
        <f>求节点($Q$97:$Q$113,Z$97:Z$113,$AD82)</f>
        <v>0.62413371404019768</v>
      </c>
      <c r="AM82" s="104">
        <v>90</v>
      </c>
      <c r="AN82" s="104">
        <f>求节点($K$5:$K$21,$Z$74:$Z$90,AM82)</f>
        <v>0.40112154490774021</v>
      </c>
      <c r="AO82" s="104" t="e">
        <f>($AN82-$AN81)*(INDEX([3]大r将兵属性验证!$AC$7:$AC$106,$AM82,1)*[3]战法技能效用!$AB$5+INDEX([3]大r将兵属性验证!$AX$7:$AX$106,$AM82,1)*[3]战法技能效用!$AC$5)+AO81</f>
        <v>#DIV/0!</v>
      </c>
      <c r="AP82" s="26" t="e">
        <f t="shared" si="7"/>
        <v>#DIV/0!</v>
      </c>
      <c r="AT82" s="104">
        <v>90</v>
      </c>
      <c r="AU82" s="26">
        <f>求节点(投放验证!K146:K184,投放验证!AB146:AB184,AT82)</f>
        <v>806848</v>
      </c>
    </row>
    <row r="83" spans="11:47" x14ac:dyDescent="0.15">
      <c r="K83" s="104">
        <f>基础状态预期!C161</f>
        <v>64.399012521055653</v>
      </c>
      <c r="L83" s="104">
        <f>IF(基础状态预期!I161="",0,SUMIFS(D$5:D$11,$C$5:$C$11,"&lt;="&amp;基础状态预期!I161))</f>
        <v>64</v>
      </c>
      <c r="M83" s="104">
        <f>IF(基础状态预期!J161="",0,SUMIFS(E$5:E$11,$C$5:$C$11,"&lt;="&amp;基础状态预期!J161))</f>
        <v>16</v>
      </c>
      <c r="N83" s="104">
        <f>IF(基础状态预期!K161="",0,SUMIFS(F$5:F$11,$C$5:$C$11,"&lt;="&amp;基础状态预期!K161))</f>
        <v>4</v>
      </c>
      <c r="O83" s="104">
        <f>IF(基础状态预期!L161="",0,SUMIFS(G$5:G$11,$C$5:$C$11,"&lt;="&amp;基础状态预期!L161))</f>
        <v>0</v>
      </c>
      <c r="P83" s="105"/>
      <c r="Q83" s="104">
        <f>基础状态预期!C161</f>
        <v>64.399012521055653</v>
      </c>
      <c r="R83" s="104">
        <f>IFERROR([2]基础状态预期!G95*[2]基础状态预期!AA95,0)</f>
        <v>0</v>
      </c>
      <c r="S83" s="104">
        <f>IFERROR([2]基础状态预期!H95*[2]基础状态预期!AB95,0)</f>
        <v>0</v>
      </c>
      <c r="T83" s="104">
        <f>IFERROR([2]基础状态预期!I95*[2]基础状态预期!AC95,0)</f>
        <v>0</v>
      </c>
      <c r="U83" s="104">
        <f>IFERROR([2]基础状态预期!J95*[2]基础状态预期!AD95,0)</f>
        <v>12</v>
      </c>
      <c r="V83" s="104">
        <f>求节点($C$15:$C$21,D$15:D$21,基础状态预期!I161)</f>
        <v>0.22099999999999997</v>
      </c>
      <c r="W83" s="104">
        <f>求节点($C$15:$C$21,E$15:E$21,基础状态预期!J161)</f>
        <v>0.24656725822609715</v>
      </c>
      <c r="X83" s="104">
        <f>求节点($C$15:$C$21,F$15:F$21,基础状态预期!K161)</f>
        <v>0.26401511568449032</v>
      </c>
      <c r="Y83" s="104">
        <f>求节点($C$15:$C$21,G$15:G$21,基础状态预期!L161)</f>
        <v>0.22285714285714284</v>
      </c>
      <c r="Z83" s="108">
        <f>MAX(SUMPRODUCT(V83:Y83,基础状态预期!U161:X161)/SUM([2]基础状态预期!$F95:$J95),Z82)</f>
        <v>0.5211705692310894</v>
      </c>
      <c r="AD83" s="107">
        <v>80</v>
      </c>
      <c r="AE83" s="107">
        <f>求节点($Q$5:$Q$21,Z$5:Z$21,$AD83)</f>
        <v>0.46508818861675805</v>
      </c>
      <c r="AF83" s="107">
        <f>求节点($Q$28:$Q$44,Z$28:Z$44,$AD83)</f>
        <v>0.48300757015949314</v>
      </c>
      <c r="AG83" s="107">
        <f>求节点($Q$51:$Q$67,Z$51:Z$67,$AD83)</f>
        <v>0.52307403572699396</v>
      </c>
      <c r="AH83" s="107">
        <f>求节点($Q$74:$Q$90,Z$74:Z$90,$AD83)</f>
        <v>0.35645864967047669</v>
      </c>
      <c r="AI83" s="107">
        <f>求节点($Q$97:$Q$113,Z$97:Z$113,$AD83)</f>
        <v>0.63241863855396352</v>
      </c>
      <c r="AM83" s="104">
        <v>100</v>
      </c>
      <c r="AN83" s="104">
        <f>求节点($K$5:$K$21,$Z$74:$Z$90,AM83)</f>
        <v>0.44569060545304467</v>
      </c>
      <c r="AO83" s="104" t="e">
        <f>($AN83-$AN82)*(INDEX([3]大r将兵属性验证!$AC$7:$AC$106,$AM83,1)*[3]战法技能效用!$AB$5+INDEX([3]大r将兵属性验证!$AX$7:$AX$106,$AM83,1)*[3]战法技能效用!$AC$5)+AO82</f>
        <v>#DIV/0!</v>
      </c>
      <c r="AP83" s="26" t="e">
        <f t="shared" si="7"/>
        <v>#DIV/0!</v>
      </c>
      <c r="AT83" s="104">
        <v>100</v>
      </c>
      <c r="AU83" s="26">
        <f>求节点(投放验证!K146:K184,投放验证!AB146:AB184,AT83)</f>
        <v>806848</v>
      </c>
    </row>
    <row r="84" spans="11:47" x14ac:dyDescent="0.15">
      <c r="K84" s="104">
        <f>基础状态预期!C162</f>
        <v>68.627579426319684</v>
      </c>
      <c r="L84" s="104">
        <f>IF(基础状态预期!I162="",0,SUMIFS(D$5:D$11,$C$5:$C$11,"&lt;="&amp;基础状态预期!I162))</f>
        <v>64</v>
      </c>
      <c r="M84" s="104">
        <f>IF(基础状态预期!J162="",0,SUMIFS(E$5:E$11,$C$5:$C$11,"&lt;="&amp;基础状态预期!J162))</f>
        <v>32</v>
      </c>
      <c r="N84" s="104">
        <f>IF(基础状态预期!K162="",0,SUMIFS(F$5:F$11,$C$5:$C$11,"&lt;="&amp;基础状态预期!K162))</f>
        <v>4</v>
      </c>
      <c r="O84" s="104">
        <f>IF(基础状态预期!L162="",0,SUMIFS(G$5:G$11,$C$5:$C$11,"&lt;="&amp;基础状态预期!L162))</f>
        <v>0</v>
      </c>
      <c r="P84" s="105"/>
      <c r="Q84" s="104">
        <f>基础状态预期!C162</f>
        <v>68.627579426319684</v>
      </c>
      <c r="R84" s="104">
        <f>IFERROR([2]基础状态预期!G96*[2]基础状态预期!AA96,0)</f>
        <v>0</v>
      </c>
      <c r="S84" s="104">
        <f>IFERROR([2]基础状态预期!H96*[2]基础状态预期!AB96,0)</f>
        <v>0</v>
      </c>
      <c r="T84" s="104">
        <f>IFERROR([2]基础状态预期!I96*[2]基础状态预期!AC96,0)</f>
        <v>0</v>
      </c>
      <c r="U84" s="104">
        <f>IFERROR([2]基础状态预期!J96*[2]基础状态预期!AD96,0)</f>
        <v>12</v>
      </c>
      <c r="V84" s="104">
        <f>求节点($C$15:$C$21,D$15:D$21,基础状态预期!I162)</f>
        <v>0.22099999999999997</v>
      </c>
      <c r="W84" s="104">
        <f>求节点($C$15:$C$21,E$15:E$21,基础状态预期!J162)</f>
        <v>0.26</v>
      </c>
      <c r="X84" s="104">
        <f>求节点($C$15:$C$21,F$15:F$21,基础状态预期!K162)</f>
        <v>0.27786903230192739</v>
      </c>
      <c r="Y84" s="104">
        <f>求节点($C$15:$C$21,G$15:G$21,基础状态预期!L162)</f>
        <v>0.22285714285714284</v>
      </c>
      <c r="Z84" s="108">
        <f>MAX(SUMPRODUCT(V84:Y84,基础状态预期!U162:X162)/SUM([2]基础状态预期!$F96:$J96),Z83)</f>
        <v>0.5211705692310894</v>
      </c>
      <c r="AD84" s="107">
        <v>81</v>
      </c>
      <c r="AE84" s="107">
        <f>求节点($Q$5:$Q$21,Z$5:Z$21,$AD84)</f>
        <v>0.47206550195587532</v>
      </c>
      <c r="AF84" s="107">
        <f>求节点($Q$28:$Q$44,Z$28:Z$44,$AD84)</f>
        <v>0.49367474395025657</v>
      </c>
      <c r="AG84" s="107">
        <f>求节点($Q$51:$Q$67,Z$51:Z$67,$AD84)</f>
        <v>0.53381041156568965</v>
      </c>
      <c r="AH84" s="107">
        <f>求节点($Q$74:$Q$90,Z$74:Z$90,$AD84)</f>
        <v>0.36091438279135762</v>
      </c>
      <c r="AI84" s="107">
        <f>求节点($Q$97:$Q$113,Z$97:Z$113,$AD84)</f>
        <v>0.64042456632977307</v>
      </c>
    </row>
    <row r="85" spans="11:47" x14ac:dyDescent="0.15">
      <c r="K85" s="104">
        <f>基础状态预期!C163</f>
        <v>71.882008108111634</v>
      </c>
      <c r="L85" s="104">
        <f>IF(基础状态预期!I163="",0,SUMIFS(D$5:D$11,$C$5:$C$11,"&lt;="&amp;基础状态预期!I163))</f>
        <v>64</v>
      </c>
      <c r="M85" s="104">
        <f>IF(基础状态预期!J163="",0,SUMIFS(E$5:E$11,$C$5:$C$11,"&lt;="&amp;基础状态预期!J163))</f>
        <v>32</v>
      </c>
      <c r="N85" s="104">
        <f>IF(基础状态预期!K163="",0,SUMIFS(F$5:F$11,$C$5:$C$11,"&lt;="&amp;基础状态预期!K163))</f>
        <v>8</v>
      </c>
      <c r="O85" s="104">
        <f>IF(基础状态预期!L163="",0,SUMIFS(G$5:G$11,$C$5:$C$11,"&lt;="&amp;基础状态预期!L163))</f>
        <v>0</v>
      </c>
      <c r="P85" s="105"/>
      <c r="Q85" s="104">
        <f>基础状态预期!C163</f>
        <v>71.882008108111634</v>
      </c>
      <c r="R85" s="104">
        <f>IFERROR([2]基础状态预期!G97*[2]基础状态预期!AA97,0)</f>
        <v>0</v>
      </c>
      <c r="S85" s="104">
        <f>IFERROR([2]基础状态预期!H97*[2]基础状态预期!AB97,0)</f>
        <v>0</v>
      </c>
      <c r="T85" s="104">
        <f>IFERROR([2]基础状态预期!I97*[2]基础状态预期!AC97,0)</f>
        <v>0</v>
      </c>
      <c r="U85" s="104">
        <f>IFERROR([2]基础状态预期!J97*[2]基础状态预期!AD97,0)</f>
        <v>12</v>
      </c>
      <c r="V85" s="104">
        <f>求节点($C$15:$C$21,D$15:D$21,基础状态预期!I163)</f>
        <v>0.22099999999999997</v>
      </c>
      <c r="W85" s="104">
        <f>求节点($C$15:$C$21,E$15:E$21,基础状态预期!J163)</f>
        <v>0.26</v>
      </c>
      <c r="X85" s="104">
        <f>求节点($C$15:$C$21,F$15:F$21,基础状态预期!K163)</f>
        <v>0.28341544916821693</v>
      </c>
      <c r="Y85" s="104">
        <f>求节点($C$15:$C$21,G$15:G$21,基础状态预期!L163)</f>
        <v>0.23339993029955711</v>
      </c>
      <c r="Z85" s="108">
        <f>MAX(SUMPRODUCT(V85:Y85,基础状态预期!U163:X163)/SUM([2]基础状态预期!$F97:$J97),Z84)</f>
        <v>0.5211705692310894</v>
      </c>
      <c r="AD85" s="107">
        <v>82</v>
      </c>
      <c r="AE85" s="107">
        <f>求节点($Q$5:$Q$21,Z$5:Z$21,$AD85)</f>
        <v>0.48110622165342737</v>
      </c>
      <c r="AF85" s="107">
        <f>求节点($Q$28:$Q$44,Z$28:Z$44,$AD85)</f>
        <v>0.50434191774102011</v>
      </c>
      <c r="AG85" s="107">
        <f>求节点($Q$51:$Q$67,Z$51:Z$67,$AD85)</f>
        <v>0.54436805285926226</v>
      </c>
      <c r="AH85" s="107">
        <f>求节点($Q$74:$Q$90,Z$74:Z$90,$AD85)</f>
        <v>0.36537011591223861</v>
      </c>
      <c r="AI85" s="107">
        <f>求节点($Q$97:$Q$113,Z$97:Z$113,$AD85)</f>
        <v>0.64749711428560486</v>
      </c>
    </row>
    <row r="86" spans="11:47" x14ac:dyDescent="0.15">
      <c r="K86" s="104">
        <f>基础状态预期!C164</f>
        <v>74.493385467679886</v>
      </c>
      <c r="L86" s="104">
        <f>IF(基础状态预期!I164="",0,SUMIFS(D$5:D$11,$C$5:$C$11,"&lt;="&amp;基础状态预期!I164))</f>
        <v>64</v>
      </c>
      <c r="M86" s="104">
        <f>IF(基础状态预期!J164="",0,SUMIFS(E$5:E$11,$C$5:$C$11,"&lt;="&amp;基础状态预期!J164))</f>
        <v>32</v>
      </c>
      <c r="N86" s="104">
        <f>IF(基础状态预期!K164="",0,SUMIFS(F$5:F$11,$C$5:$C$11,"&lt;="&amp;基础状态预期!K164))</f>
        <v>8</v>
      </c>
      <c r="O86" s="104">
        <f>IF(基础状态预期!L164="",0,SUMIFS(G$5:G$11,$C$5:$C$11,"&lt;="&amp;基础状态预期!L164))</f>
        <v>0</v>
      </c>
      <c r="P86" s="105"/>
      <c r="Q86" s="104">
        <f>基础状态预期!C164</f>
        <v>74.493385467679886</v>
      </c>
      <c r="R86" s="104">
        <f>IFERROR([2]基础状态预期!G98*[2]基础状态预期!AA98,0)</f>
        <v>0</v>
      </c>
      <c r="S86" s="104">
        <f>IFERROR([2]基础状态预期!H98*[2]基础状态预期!AB98,0)</f>
        <v>0</v>
      </c>
      <c r="T86" s="104">
        <f>IFERROR([2]基础状态预期!I98*[2]基础状态预期!AC98,0)</f>
        <v>0</v>
      </c>
      <c r="U86" s="104">
        <f>IFERROR([2]基础状态预期!J98*[2]基础状态预期!AD98,0)</f>
        <v>12</v>
      </c>
      <c r="V86" s="104">
        <f>求节点($C$15:$C$21,D$15:D$21,基础状态预期!I164)</f>
        <v>0.22099999999999997</v>
      </c>
      <c r="W86" s="104">
        <f>求节点($C$15:$C$21,E$15:E$21,基础状态预期!J164)</f>
        <v>0.26</v>
      </c>
      <c r="X86" s="104">
        <f>求节点($C$15:$C$21,F$15:F$21,基础状态预期!K164)</f>
        <v>0.28857729888734357</v>
      </c>
      <c r="Y86" s="104">
        <f>求节点($C$15:$C$21,G$15:G$21,基础状态预期!L164)</f>
        <v>0.26289621440885219</v>
      </c>
      <c r="Z86" s="108">
        <f>MAX(SUMPRODUCT(V86:Y86,基础状态预期!U164:X164)/SUM([2]基础状态预期!$F98:$J98),Z85)</f>
        <v>0.5429131518033653</v>
      </c>
      <c r="AD86" s="107">
        <v>83</v>
      </c>
      <c r="AE86" s="107">
        <f>求节点($Q$5:$Q$21,Z$5:Z$21,$AD86)</f>
        <v>0.48605406663982292</v>
      </c>
      <c r="AF86" s="107">
        <f>求节点($Q$28:$Q$44,Z$28:Z$44,$AD86)</f>
        <v>0.10774089755988586</v>
      </c>
      <c r="AG86" s="107">
        <f>求节点($Q$51:$Q$67,Z$51:Z$67,$AD86)</f>
        <v>0.5487763936904827</v>
      </c>
      <c r="AH86" s="107">
        <f>求节点($Q$74:$Q$90,Z$74:Z$90,$AD86)</f>
        <v>0.36982584903311955</v>
      </c>
      <c r="AI86" s="107">
        <f>求节点($Q$97:$Q$113,Z$97:Z$113,$AD86)</f>
        <v>0.64864084382312936</v>
      </c>
    </row>
    <row r="87" spans="11:47" x14ac:dyDescent="0.15">
      <c r="K87" s="104">
        <f>基础状态预期!C165</f>
        <v>77.332919927503724</v>
      </c>
      <c r="L87" s="104">
        <f>IF(基础状态预期!I165="",0,SUMIFS(D$5:D$11,$C$5:$C$11,"&lt;="&amp;基础状态预期!I165))</f>
        <v>64</v>
      </c>
      <c r="M87" s="104">
        <f>IF(基础状态预期!J165="",0,SUMIFS(E$5:E$11,$C$5:$C$11,"&lt;="&amp;基础状态预期!J165))</f>
        <v>32</v>
      </c>
      <c r="N87" s="104">
        <f>IF(基础状态预期!K165="",0,SUMIFS(F$5:F$11,$C$5:$C$11,"&lt;="&amp;基础状态预期!K165))</f>
        <v>8</v>
      </c>
      <c r="O87" s="104">
        <f>IF(基础状态预期!L165="",0,SUMIFS(G$5:G$11,$C$5:$C$11,"&lt;="&amp;基础状态预期!L165))</f>
        <v>1</v>
      </c>
      <c r="P87" s="105"/>
      <c r="Q87" s="104">
        <f>基础状态预期!C165</f>
        <v>77.332919927503724</v>
      </c>
      <c r="R87" s="104">
        <f>IFERROR([2]基础状态预期!G99*[2]基础状态预期!AA99,0)</f>
        <v>0</v>
      </c>
      <c r="S87" s="104">
        <f>IFERROR([2]基础状态预期!H99*[2]基础状态预期!AB99,0)</f>
        <v>0</v>
      </c>
      <c r="T87" s="104">
        <f>IFERROR([2]基础状态预期!I99*[2]基础状态预期!AC99,0)</f>
        <v>0</v>
      </c>
      <c r="U87" s="104">
        <f>IFERROR([2]基础状态预期!J99*[2]基础状态预期!AD99,0)</f>
        <v>12</v>
      </c>
      <c r="V87" s="104">
        <f>求节点($C$15:$C$21,D$15:D$21,基础状态预期!I165)</f>
        <v>0.22099999999999997</v>
      </c>
      <c r="W87" s="104">
        <f>求节点($C$15:$C$21,E$15:E$21,基础状态预期!J165)</f>
        <v>0.26</v>
      </c>
      <c r="X87" s="104">
        <f>求节点($C$15:$C$21,F$15:F$21,基础状态预期!K165)</f>
        <v>0.29511676443743812</v>
      </c>
      <c r="Y87" s="104">
        <f>求节点($C$15:$C$21,G$15:G$21,基础状态预期!L165)</f>
        <v>0.28245372306183913</v>
      </c>
      <c r="Z87" s="108">
        <f>MAX(SUMPRODUCT(V87:Y87,基础状态预期!U165:X165)/SUM([2]基础状态预期!$F99:$J99),Z86)</f>
        <v>0.57334947370741096</v>
      </c>
      <c r="AD87" s="107">
        <v>84</v>
      </c>
      <c r="AE87" s="107">
        <f>求节点($Q$5:$Q$21,Z$5:Z$21,$AD87)</f>
        <v>0.48899973383569084</v>
      </c>
      <c r="AF87" s="107">
        <f>求节点($Q$28:$Q$44,Z$28:Z$44,$AD87)</f>
        <v>0.10903898066301701</v>
      </c>
      <c r="AG87" s="107">
        <f>求节点($Q$51:$Q$67,Z$51:Z$67,$AD87)</f>
        <v>0.55125695473804892</v>
      </c>
      <c r="AH87" s="107">
        <f>求节点($Q$74:$Q$90,Z$74:Z$90,$AD87)</f>
        <v>0.37428158215400048</v>
      </c>
      <c r="AI87" s="107">
        <f>求节点($Q$97:$Q$113,Z$97:Z$113,$AD87)</f>
        <v>0.64978457336065376</v>
      </c>
    </row>
    <row r="88" spans="11:47" x14ac:dyDescent="0.15">
      <c r="K88" s="104">
        <f>基础状态预期!C166</f>
        <v>79.813360188853366</v>
      </c>
      <c r="L88" s="104">
        <f>IF(基础状态预期!I166="",0,SUMIFS(D$5:D$11,$C$5:$C$11,"&lt;="&amp;基础状态预期!I166))</f>
        <v>64</v>
      </c>
      <c r="M88" s="104">
        <f>IF(基础状态预期!J166="",0,SUMIFS(E$5:E$11,$C$5:$C$11,"&lt;="&amp;基础状态预期!J166))</f>
        <v>32</v>
      </c>
      <c r="N88" s="104">
        <f>IF(基础状态预期!K166="",0,SUMIFS(F$5:F$11,$C$5:$C$11,"&lt;="&amp;基础状态预期!K166))</f>
        <v>8</v>
      </c>
      <c r="O88" s="104">
        <f>IF(基础状态预期!L166="",0,SUMIFS(G$5:G$11,$C$5:$C$11,"&lt;="&amp;基础状态预期!L166))</f>
        <v>1</v>
      </c>
      <c r="P88" s="105"/>
      <c r="Q88" s="104">
        <f>基础状态预期!C166</f>
        <v>79.813360188853366</v>
      </c>
      <c r="R88" s="104">
        <f>IFERROR([2]基础状态预期!G100*[2]基础状态预期!AA100,0)</f>
        <v>0</v>
      </c>
      <c r="S88" s="104">
        <f>IFERROR([2]基础状态预期!H100*[2]基础状态预期!AB100,0)</f>
        <v>0</v>
      </c>
      <c r="T88" s="104">
        <f>IFERROR([2]基础状态预期!I100*[2]基础状态预期!AC100,0)</f>
        <v>0</v>
      </c>
      <c r="U88" s="104">
        <f>IFERROR([2]基础状态预期!J100*[2]基础状态预期!AD100,0)</f>
        <v>12</v>
      </c>
      <c r="V88" s="104">
        <f>求节点($C$15:$C$21,D$15:D$21,基础状态预期!I166)</f>
        <v>0.22099999999999997</v>
      </c>
      <c r="W88" s="104">
        <f>求节点($C$15:$C$21,E$15:E$21,基础状态预期!J166)</f>
        <v>0.26</v>
      </c>
      <c r="X88" s="104">
        <f>求节点($C$15:$C$21,F$15:F$21,基础状态预期!K166)</f>
        <v>0.30162286097512042</v>
      </c>
      <c r="Y88" s="104">
        <f>求节点($C$15:$C$21,G$15:G$21,基础状态预期!L166)</f>
        <v>0.30104257031235987</v>
      </c>
      <c r="Z88" s="108">
        <f>MAX(SUMPRODUCT(V88:Y88,基础状态预期!U166:X166)/SUM([2]基础状态预期!$F100:$J100),Z87)</f>
        <v>0.60247200106656018</v>
      </c>
      <c r="AD88" s="107">
        <v>85</v>
      </c>
      <c r="AE88" s="107">
        <f>求节点($Q$5:$Q$21,Z$5:Z$21,$AD88)</f>
        <v>0.49194540103155876</v>
      </c>
      <c r="AF88" s="107">
        <f>求节点($Q$28:$Q$44,Z$28:Z$44,$AD88)</f>
        <v>0.11033706376614817</v>
      </c>
      <c r="AG88" s="107">
        <f>求节点($Q$51:$Q$67,Z$51:Z$67,$AD88)</f>
        <v>0.55373751578561514</v>
      </c>
      <c r="AH88" s="107">
        <f>求节点($Q$74:$Q$90,Z$74:Z$90,$AD88)</f>
        <v>0.37873731527488147</v>
      </c>
      <c r="AI88" s="107">
        <f>求节点($Q$97:$Q$113,Z$97:Z$113,$AD88)</f>
        <v>0.65092830289817827</v>
      </c>
    </row>
    <row r="89" spans="11:47" x14ac:dyDescent="0.15">
      <c r="K89" s="104">
        <f>基础状态预期!C167</f>
        <v>81.919202803497143</v>
      </c>
      <c r="L89" s="104">
        <f>IF(基础状态预期!I167="",0,SUMIFS(D$5:D$11,$C$5:$C$11,"&lt;="&amp;基础状态预期!I167))</f>
        <v>64</v>
      </c>
      <c r="M89" s="104">
        <f>IF(基础状态预期!J167="",0,SUMIFS(E$5:E$11,$C$5:$C$11,"&lt;="&amp;基础状态预期!J167))</f>
        <v>32</v>
      </c>
      <c r="N89" s="104">
        <f>IF(基础状态预期!K167="",0,SUMIFS(F$5:F$11,$C$5:$C$11,"&lt;="&amp;基础状态预期!K167))</f>
        <v>8</v>
      </c>
      <c r="O89" s="104">
        <f>IF(基础状态预期!L167="",0,SUMIFS(G$5:G$11,$C$5:$C$11,"&lt;="&amp;基础状态预期!L167))</f>
        <v>2</v>
      </c>
      <c r="P89" s="105"/>
      <c r="Q89" s="104">
        <f>基础状态预期!C167</f>
        <v>81.919202803497143</v>
      </c>
      <c r="R89" s="104">
        <f>IFERROR([2]基础状态预期!G101*[2]基础状态预期!AA101,0)</f>
        <v>0</v>
      </c>
      <c r="S89" s="104">
        <f>IFERROR([2]基础状态预期!H101*[2]基础状态预期!AB101,0)</f>
        <v>0</v>
      </c>
      <c r="T89" s="104">
        <f>IFERROR([2]基础状态预期!I101*[2]基础状态预期!AC101,0)</f>
        <v>0</v>
      </c>
      <c r="U89" s="104">
        <f>IFERROR([2]基础状态预期!J101*[2]基础状态预期!AD101,0)</f>
        <v>0</v>
      </c>
      <c r="V89" s="104">
        <f>求节点($C$15:$C$21,D$15:D$21,基础状态预期!I167)</f>
        <v>0.22099999999999997</v>
      </c>
      <c r="W89" s="104">
        <f>求节点($C$15:$C$21,E$15:E$21,基础状态预期!J167)</f>
        <v>0.26</v>
      </c>
      <c r="X89" s="104">
        <f>求节点($C$15:$C$21,F$15:F$21,基础状态预期!K167)</f>
        <v>0.30812895751280267</v>
      </c>
      <c r="Y89" s="104">
        <f>求节点($C$15:$C$21,G$15:G$21,基础状态预期!L167)</f>
        <v>0.31302999449572605</v>
      </c>
      <c r="Z89" s="108" t="e">
        <f>MAX(SUMPRODUCT(V89:Y89,基础状态预期!U167:X167)/SUM([2]基础状态预期!$F101:$J101),Z88)</f>
        <v>#DIV/0!</v>
      </c>
      <c r="AD89" s="107">
        <v>86</v>
      </c>
      <c r="AE89" s="107">
        <f>求节点($Q$5:$Q$21,Z$5:Z$21,$AD89)</f>
        <v>0.49489106822742662</v>
      </c>
      <c r="AF89" s="107">
        <f>求节点($Q$28:$Q$44,Z$28:Z$44,$AD89)</f>
        <v>0.11163514686927932</v>
      </c>
      <c r="AG89" s="107">
        <f>求节点($Q$51:$Q$67,Z$51:Z$67,$AD89)</f>
        <v>0.55621807683318136</v>
      </c>
      <c r="AH89" s="107">
        <f>求节点($Q$74:$Q$90,Z$74:Z$90,$AD89)</f>
        <v>0.3831930483957624</v>
      </c>
      <c r="AI89" s="107">
        <f>求节点($Q$97:$Q$113,Z$97:Z$113,$AD89)</f>
        <v>0.65207203243570278</v>
      </c>
    </row>
    <row r="90" spans="11:47" x14ac:dyDescent="0.15">
      <c r="K90" s="104">
        <f>基础状态预期!C190</f>
        <v>153.85863088955028</v>
      </c>
      <c r="L90" s="104">
        <f>IF(基础状态预期!I190="",0,SUMIFS(D$5:D$11,$C$5:$C$11,"&lt;="&amp;基础状态预期!I190))</f>
        <v>64</v>
      </c>
      <c r="M90" s="104">
        <f>IF(基础状态预期!J190="",0,SUMIFS(E$5:E$11,$C$5:$C$11,"&lt;="&amp;基础状态预期!J190))</f>
        <v>32</v>
      </c>
      <c r="N90" s="104">
        <f>IF(基础状态预期!K190="",0,SUMIFS(F$5:F$11,$C$5:$C$11,"&lt;="&amp;基础状态预期!K190))</f>
        <v>16</v>
      </c>
      <c r="O90" s="104">
        <f>IF(基础状态预期!L190="",0,SUMIFS(G$5:G$11,$C$5:$C$11,"&lt;="&amp;基础状态预期!L190))</f>
        <v>8</v>
      </c>
      <c r="P90" s="105"/>
      <c r="Q90" s="104">
        <f>基础状态预期!C190</f>
        <v>153.85863088955028</v>
      </c>
      <c r="R90" s="104">
        <f>IFERROR([2]基础状态预期!G102*[2]基础状态预期!AA102,0)</f>
        <v>0</v>
      </c>
      <c r="S90" s="104">
        <f>IFERROR([2]基础状态预期!H102*[2]基础状态预期!AB102,0)</f>
        <v>0</v>
      </c>
      <c r="T90" s="104">
        <f>IFERROR([2]基础状态预期!I102*[2]基础状态预期!AC102,0)</f>
        <v>0</v>
      </c>
      <c r="U90" s="104">
        <f>IFERROR([2]基础状态预期!J102*[2]基础状态预期!AD102,0)</f>
        <v>0</v>
      </c>
      <c r="V90" s="104">
        <f>求节点($C$15:$C$21,D$15:D$21,基础状态预期!I190)</f>
        <v>0.22099999999999997</v>
      </c>
      <c r="W90" s="104">
        <f>求节点($C$15:$C$21,E$15:E$21,基础状态预期!J190)</f>
        <v>0.26</v>
      </c>
      <c r="X90" s="104">
        <f>求节点($C$15:$C$21,F$15:F$21,基础状态预期!K190)</f>
        <v>0.31200000000000006</v>
      </c>
      <c r="Y90" s="104">
        <f>求节点($C$15:$C$21,G$15:G$21,基础状态预期!L190)</f>
        <v>0.39</v>
      </c>
      <c r="Z90" s="108" t="e">
        <f>MAX(SUMPRODUCT(V90:Y90,基础状态预期!U190:X190)/SUM([2]基础状态预期!$F102:$J102),Z89)</f>
        <v>#DIV/0!</v>
      </c>
      <c r="AD90" s="107">
        <v>87</v>
      </c>
      <c r="AE90" s="107">
        <f>求节点($Q$5:$Q$21,Z$5:Z$21,$AD90)</f>
        <v>0.49783673542329454</v>
      </c>
      <c r="AF90" s="107">
        <f>求节点($Q$28:$Q$44,Z$28:Z$44,$AD90)</f>
        <v>0.11293322997241048</v>
      </c>
      <c r="AG90" s="107">
        <f>求节点($Q$51:$Q$67,Z$51:Z$67,$AD90)</f>
        <v>0.55869863788074747</v>
      </c>
      <c r="AH90" s="107">
        <f>求节点($Q$74:$Q$90,Z$74:Z$90,$AD90)</f>
        <v>0.38764878151664339</v>
      </c>
      <c r="AI90" s="107">
        <f>求节点($Q$97:$Q$113,Z$97:Z$113,$AD90)</f>
        <v>0.65321576197322728</v>
      </c>
    </row>
    <row r="91" spans="11:47" x14ac:dyDescent="0.15">
      <c r="K91" s="28"/>
      <c r="L91" s="28"/>
      <c r="M91" s="28"/>
      <c r="N91" s="28"/>
      <c r="O91" s="28"/>
      <c r="P91" s="105"/>
      <c r="Q91" s="28"/>
      <c r="R91" s="28"/>
      <c r="S91" s="28"/>
      <c r="T91" s="28"/>
      <c r="U91" s="28"/>
      <c r="V91" s="28"/>
      <c r="W91" s="28"/>
      <c r="X91" s="28"/>
      <c r="Y91" s="28"/>
      <c r="Z91" s="22"/>
      <c r="AD91" s="107">
        <v>88</v>
      </c>
      <c r="AE91" s="107">
        <f>求节点($Q$5:$Q$21,Z$5:Z$21,$AD91)</f>
        <v>0.5007824026191624</v>
      </c>
      <c r="AF91" s="107">
        <f>求节点($Q$28:$Q$44,Z$28:Z$44,$AD91)</f>
        <v>0.11423131307554163</v>
      </c>
      <c r="AG91" s="107">
        <f>求节点($Q$51:$Q$67,Z$51:Z$67,$AD91)</f>
        <v>0.56117919892831369</v>
      </c>
      <c r="AH91" s="107">
        <f>求节点($Q$74:$Q$90,Z$74:Z$90,$AD91)</f>
        <v>0.39210451463752433</v>
      </c>
      <c r="AI91" s="107">
        <f>求节点($Q$97:$Q$113,Z$97:Z$113,$AD91)</f>
        <v>0.65435949151075179</v>
      </c>
      <c r="AT91" s="28"/>
    </row>
    <row r="92" spans="11:47" x14ac:dyDescent="0.15">
      <c r="K92" s="28"/>
      <c r="L92" s="28"/>
      <c r="M92" s="28"/>
      <c r="N92" s="28"/>
      <c r="O92" s="28"/>
      <c r="P92" s="105"/>
      <c r="Q92" s="28"/>
      <c r="R92" s="28"/>
      <c r="S92" s="28"/>
      <c r="T92" s="28"/>
      <c r="U92" s="28"/>
      <c r="V92" s="28"/>
      <c r="W92" s="28"/>
      <c r="X92" s="28"/>
      <c r="Y92" s="28"/>
      <c r="Z92" s="22"/>
      <c r="AD92" s="107">
        <v>89</v>
      </c>
      <c r="AE92" s="107">
        <f>求节点($Q$5:$Q$21,Z$5:Z$21,$AD92)</f>
        <v>0.50372806981503038</v>
      </c>
      <c r="AF92" s="107">
        <f>求节点($Q$28:$Q$44,Z$28:Z$44,$AD92)</f>
        <v>0.11552939617867279</v>
      </c>
      <c r="AG92" s="107">
        <f>求节点($Q$51:$Q$67,Z$51:Z$67,$AD92)</f>
        <v>0.56365975997587991</v>
      </c>
      <c r="AH92" s="107">
        <f>求节点($Q$74:$Q$90,Z$74:Z$90,$AD92)</f>
        <v>0.39656024775840532</v>
      </c>
      <c r="AI92" s="107">
        <f>求节点($Q$97:$Q$113,Z$97:Z$113,$AD92)</f>
        <v>0.6555032210482763</v>
      </c>
      <c r="AT92" s="28"/>
    </row>
    <row r="93" spans="11:47" x14ac:dyDescent="0.15">
      <c r="P93" s="105"/>
      <c r="AD93" s="107">
        <v>90</v>
      </c>
      <c r="AE93" s="107">
        <f>求节点($Q$5:$Q$21,Z$5:Z$21,$AD93)</f>
        <v>0.50667373701089824</v>
      </c>
      <c r="AF93" s="107">
        <f>求节点($Q$28:$Q$44,Z$28:Z$44,$AD93)</f>
        <v>0.11682747928180394</v>
      </c>
      <c r="AG93" s="107">
        <f>求节点($Q$51:$Q$67,Z$51:Z$67,$AD93)</f>
        <v>0.56614032102344614</v>
      </c>
      <c r="AH93" s="107">
        <f>求节点($Q$74:$Q$90,Z$74:Z$90,$AD93)</f>
        <v>0.40101598087928625</v>
      </c>
      <c r="AI93" s="107">
        <f>求节点($Q$97:$Q$113,Z$97:Z$113,$AD93)</f>
        <v>0.65664695058580069</v>
      </c>
    </row>
    <row r="94" spans="11:47" x14ac:dyDescent="0.15">
      <c r="P94" s="105"/>
      <c r="AD94" s="107">
        <v>91</v>
      </c>
      <c r="AE94" s="107">
        <f>求节点($Q$5:$Q$21,Z$5:Z$21,$AD94)</f>
        <v>0.5096194042067661</v>
      </c>
      <c r="AF94" s="107">
        <f>求节点($Q$28:$Q$44,Z$28:Z$44,$AD94)</f>
        <v>0.1181255623849351</v>
      </c>
      <c r="AG94" s="107">
        <f>求节点($Q$51:$Q$67,Z$51:Z$67,$AD94)</f>
        <v>0.56862088207101236</v>
      </c>
      <c r="AH94" s="107">
        <f>求节点($Q$74:$Q$90,Z$74:Z$90,$AD94)</f>
        <v>0.40547171400016724</v>
      </c>
      <c r="AI94" s="107">
        <f>求节点($Q$97:$Q$113,Z$97:Z$113,$AD94)</f>
        <v>0.6577906801233252</v>
      </c>
    </row>
    <row r="95" spans="11:47" x14ac:dyDescent="0.15">
      <c r="K95" s="108" t="s">
        <v>44</v>
      </c>
      <c r="L95" s="160" t="s">
        <v>59</v>
      </c>
      <c r="M95" s="160"/>
      <c r="N95" s="160"/>
      <c r="O95" s="160"/>
      <c r="P95" s="105"/>
      <c r="Q95" s="108" t="s">
        <v>44</v>
      </c>
      <c r="R95" s="168" t="s">
        <v>130</v>
      </c>
      <c r="S95" s="169"/>
      <c r="T95" s="169"/>
      <c r="U95" s="170"/>
      <c r="V95" s="160" t="s">
        <v>62</v>
      </c>
      <c r="W95" s="160"/>
      <c r="X95" s="160"/>
      <c r="Y95" s="160"/>
      <c r="Z95" s="160"/>
      <c r="AD95" s="107">
        <v>92</v>
      </c>
      <c r="AE95" s="107">
        <f>求节点($Q$5:$Q$21,Z$5:Z$21,$AD95)</f>
        <v>0.51256507140263408</v>
      </c>
      <c r="AF95" s="107">
        <f>求节点($Q$28:$Q$44,Z$28:Z$44,$AD95)</f>
        <v>0.11942364548806625</v>
      </c>
      <c r="AG95" s="107">
        <f>求节点($Q$51:$Q$67,Z$51:Z$67,$AD95)</f>
        <v>0.57110144311857858</v>
      </c>
      <c r="AH95" s="107">
        <f>求节点($Q$74:$Q$90,Z$74:Z$90,$AD95)</f>
        <v>0.40992744712104817</v>
      </c>
      <c r="AI95" s="107">
        <f>求节点($Q$97:$Q$113,Z$97:Z$113,$AD95)</f>
        <v>0.65893440966084971</v>
      </c>
      <c r="AM95" s="106" t="s">
        <v>44</v>
      </c>
      <c r="AN95" s="40" t="s">
        <v>87</v>
      </c>
      <c r="AO95" s="164" t="s">
        <v>86</v>
      </c>
      <c r="AP95" s="164"/>
      <c r="AT95" s="34" t="s">
        <v>44</v>
      </c>
      <c r="AU95" s="108" t="s">
        <v>75</v>
      </c>
    </row>
    <row r="96" spans="11:47" x14ac:dyDescent="0.15">
      <c r="K96" s="104" t="s">
        <v>161</v>
      </c>
      <c r="L96" s="8" t="s">
        <v>6</v>
      </c>
      <c r="M96" s="8" t="s">
        <v>7</v>
      </c>
      <c r="N96" s="8" t="s">
        <v>8</v>
      </c>
      <c r="O96" s="8" t="s">
        <v>9</v>
      </c>
      <c r="P96" s="105"/>
      <c r="Q96" s="104" t="s">
        <v>161</v>
      </c>
      <c r="R96" s="104" t="s">
        <v>6</v>
      </c>
      <c r="S96" s="104" t="s">
        <v>7</v>
      </c>
      <c r="T96" s="104" t="s">
        <v>8</v>
      </c>
      <c r="U96" s="104" t="s">
        <v>9</v>
      </c>
      <c r="V96" s="104" t="s">
        <v>6</v>
      </c>
      <c r="W96" s="104" t="s">
        <v>7</v>
      </c>
      <c r="X96" s="104" t="s">
        <v>8</v>
      </c>
      <c r="Y96" s="104" t="s">
        <v>9</v>
      </c>
      <c r="Z96" s="108" t="s">
        <v>64</v>
      </c>
      <c r="AD96" s="107">
        <v>93</v>
      </c>
      <c r="AE96" s="107">
        <f>求节点($Q$5:$Q$21,Z$5:Z$21,$AD96)</f>
        <v>0.51551073859850194</v>
      </c>
      <c r="AF96" s="107">
        <f>求节点($Q$28:$Q$44,Z$28:Z$44,$AD96)</f>
        <v>0.12072172859119741</v>
      </c>
      <c r="AG96" s="107">
        <f>求节点($Q$51:$Q$67,Z$51:Z$67,$AD96)</f>
        <v>0.5735820041661448</v>
      </c>
      <c r="AH96" s="107">
        <f>求节点($Q$74:$Q$90,Z$74:Z$90,$AD96)</f>
        <v>0.41438318024192916</v>
      </c>
      <c r="AI96" s="107">
        <f>求节点($Q$97:$Q$113,Z$97:Z$113,$AD96)</f>
        <v>0.66007813919837421</v>
      </c>
      <c r="AM96" s="25" t="s">
        <v>161</v>
      </c>
      <c r="AN96" s="104" t="s">
        <v>73</v>
      </c>
      <c r="AO96" s="104" t="s">
        <v>73</v>
      </c>
      <c r="AP96" s="34" t="s">
        <v>41</v>
      </c>
      <c r="AT96" s="25" t="s">
        <v>161</v>
      </c>
      <c r="AU96" s="104" t="s">
        <v>80</v>
      </c>
    </row>
    <row r="97" spans="11:47" x14ac:dyDescent="0.15">
      <c r="K97" s="104">
        <f>基础状态预期!C197</f>
        <v>10.040470049930473</v>
      </c>
      <c r="L97" s="104">
        <f>IF(基础状态预期!I197="",0,SUMIFS(D$5:D$11,$C$5:$C$11,"&lt;="&amp;基础状态预期!I197))</f>
        <v>4</v>
      </c>
      <c r="M97" s="104">
        <f>IF(基础状态预期!J197="",0,SUMIFS(E$5:E$11,$C$5:$C$11,"&lt;="&amp;基础状态预期!J197))</f>
        <v>1</v>
      </c>
      <c r="N97" s="104">
        <f>IF(基础状态预期!K197="",0,SUMIFS(F$5:F$11,$C$5:$C$11,"&lt;="&amp;基础状态预期!K197))</f>
        <v>1</v>
      </c>
      <c r="O97" s="104">
        <f>IF(基础状态预期!L197="",0,SUMIFS(G$5:G$11,$C$5:$C$11,"&lt;="&amp;基础状态预期!L197))</f>
        <v>0</v>
      </c>
      <c r="Q97" s="104">
        <f>基础状态预期!C197</f>
        <v>10.040470049930473</v>
      </c>
      <c r="R97" s="104">
        <f>IFERROR([2]基础状态预期!G109*[2]基础状态预期!AA109,0)</f>
        <v>0</v>
      </c>
      <c r="S97" s="104">
        <f>IFERROR([2]基础状态预期!H109*[2]基础状态预期!AB109,0)</f>
        <v>0</v>
      </c>
      <c r="T97" s="104">
        <f>IFERROR([2]基础状态预期!I109*[2]基础状态预期!AC109,0)</f>
        <v>6</v>
      </c>
      <c r="U97" s="104">
        <f>IFERROR([2]基础状态预期!J109*[2]基础状态预期!AD109,0)</f>
        <v>0</v>
      </c>
      <c r="V97" s="104">
        <f>求节点($C$15:$C$21,D$15:D$21,基础状态预期!I197)</f>
        <v>0.12937885435579358</v>
      </c>
      <c r="W97" s="104">
        <f>求节点($C$15:$C$21,E$15:E$21,基础状态预期!J197)</f>
        <v>0.12071428571428572</v>
      </c>
      <c r="X97" s="104">
        <f>求节点($C$15:$C$21,F$15:F$21,基础状态预期!K197)</f>
        <v>0.17828571428571433</v>
      </c>
      <c r="Y97" s="104">
        <f>求节点($C$15:$C$21,G$15:G$21,基础状态预期!L197)</f>
        <v>0</v>
      </c>
      <c r="Z97" s="108">
        <f>SUMPRODUCT(V97:Y97,基础状态预期!U197:X197)/SUM([2]基础状态预期!$F109:$J109)</f>
        <v>6.0288629596129552E-2</v>
      </c>
      <c r="AD97" s="107">
        <v>94</v>
      </c>
      <c r="AE97" s="107">
        <f>求节点($Q$5:$Q$21,Z$5:Z$21,$AD97)</f>
        <v>0.5184564057943698</v>
      </c>
      <c r="AF97" s="107">
        <f>求节点($Q$28:$Q$44,Z$28:Z$44,$AD97)</f>
        <v>0.12201981169432856</v>
      </c>
      <c r="AG97" s="107">
        <f>求节点($Q$51:$Q$67,Z$51:Z$67,$AD97)</f>
        <v>0.57606256521371091</v>
      </c>
      <c r="AH97" s="107">
        <f>求节点($Q$74:$Q$90,Z$74:Z$90,$AD97)</f>
        <v>0.41883891336281009</v>
      </c>
      <c r="AI97" s="107">
        <f>求节点($Q$97:$Q$113,Z$97:Z$113,$AD97)</f>
        <v>0.66122186873589872</v>
      </c>
      <c r="AM97" s="104">
        <v>10</v>
      </c>
      <c r="AN97" s="104">
        <f>求节点($K$5:$K$21,$Z$97:$Z$113,AM97)</f>
        <v>6.0288629596129552E-2</v>
      </c>
      <c r="AO97" s="35" t="e">
        <f>$AN97*(INDEX([3]超r将兵属性验证!$AC$7:$AC$106,$AM97,1)*[3]战法技能效用!$AB$5+INDEX([3]超r将兵属性验证!$AX$7:$AX$106,$AM97,1)*[3]战法技能效用!$AC$5)</f>
        <v>#DIV/0!</v>
      </c>
      <c r="AP97" s="26" t="e">
        <f t="shared" ref="AP97:AP106" si="8">SUM(AO97:AO97)</f>
        <v>#DIV/0!</v>
      </c>
      <c r="AT97" s="104">
        <v>10</v>
      </c>
      <c r="AU97" s="26">
        <f>求节点(投放验证!K191:K229,投放验证!AB191:AB229,AT97)</f>
        <v>10463.487546985993</v>
      </c>
    </row>
    <row r="98" spans="11:47" x14ac:dyDescent="0.15">
      <c r="K98" s="104">
        <f>基础状态预期!C198</f>
        <v>19.288856680060892</v>
      </c>
      <c r="L98" s="104">
        <f>IF(基础状态预期!I198="",0,SUMIFS(D$5:D$11,$C$5:$C$11,"&lt;="&amp;基础状态预期!I198))</f>
        <v>8</v>
      </c>
      <c r="M98" s="104">
        <f>IF(基础状态预期!J198="",0,SUMIFS(E$5:E$11,$C$5:$C$11,"&lt;="&amp;基础状态预期!J198))</f>
        <v>2</v>
      </c>
      <c r="N98" s="104">
        <f>IF(基础状态预期!K198="",0,SUMIFS(F$5:F$11,$C$5:$C$11,"&lt;="&amp;基础状态预期!K198))</f>
        <v>1</v>
      </c>
      <c r="O98" s="104">
        <f>IF(基础状态预期!L198="",0,SUMIFS(G$5:G$11,$C$5:$C$11,"&lt;="&amp;基础状态预期!L198))</f>
        <v>0</v>
      </c>
      <c r="P98" s="105"/>
      <c r="Q98" s="104">
        <f>基础状态预期!C198</f>
        <v>19.288856680060892</v>
      </c>
      <c r="R98" s="104">
        <f>IFERROR([2]基础状态预期!G110*[2]基础状态预期!AA110,0)</f>
        <v>0</v>
      </c>
      <c r="S98" s="104">
        <f>IFERROR([2]基础状态预期!H110*[2]基础状态预期!AB110,0)</f>
        <v>0</v>
      </c>
      <c r="T98" s="104">
        <f>IFERROR([2]基础状态预期!I110*[2]基础状态预期!AC110,0)</f>
        <v>10.886044516497972</v>
      </c>
      <c r="U98" s="104">
        <f>IFERROR([2]基础状态预期!J110*[2]基础状态预期!AD110,0)</f>
        <v>0</v>
      </c>
      <c r="V98" s="104">
        <f>求节点($C$15:$C$21,D$15:D$21,基础状态预期!I198)</f>
        <v>0.16644328153369037</v>
      </c>
      <c r="W98" s="104">
        <f>求节点($C$15:$C$21,E$15:E$21,基础状态预期!J198)</f>
        <v>0.15126010258647848</v>
      </c>
      <c r="X98" s="104">
        <f>求节点($C$15:$C$21,F$15:F$21,基础状态预期!K198)</f>
        <v>0.17828571428571433</v>
      </c>
      <c r="Y98" s="104">
        <f>求节点($C$15:$C$21,G$15:G$21,基础状态预期!L198)</f>
        <v>0</v>
      </c>
      <c r="Z98" s="108">
        <f>MAX(SUMPRODUCT(V98:Y98,基础状态预期!U198:X198)/SUM([2]基础状态预期!$F110:$J110),Z97)</f>
        <v>0.1782857142857143</v>
      </c>
      <c r="AD98" s="107">
        <v>95</v>
      </c>
      <c r="AE98" s="107">
        <f>求节点($Q$5:$Q$21,Z$5:Z$21,$AD98)</f>
        <v>0.52140207299023777</v>
      </c>
      <c r="AF98" s="107">
        <f>求节点($Q$28:$Q$44,Z$28:Z$44,$AD98)</f>
        <v>0.12331789479745972</v>
      </c>
      <c r="AG98" s="107">
        <f>求节点($Q$51:$Q$67,Z$51:Z$67,$AD98)</f>
        <v>0.57854312626127713</v>
      </c>
      <c r="AH98" s="107">
        <f>求节点($Q$74:$Q$90,Z$74:Z$90,$AD98)</f>
        <v>0.42329464648369103</v>
      </c>
      <c r="AI98" s="107">
        <f>求节点($Q$97:$Q$113,Z$97:Z$113,$AD98)</f>
        <v>0.66236559827342323</v>
      </c>
      <c r="AM98" s="104">
        <v>20</v>
      </c>
      <c r="AN98" s="104">
        <f>求节点($K$5:$K$21,$Z$97:$Z$113,AM98)</f>
        <v>0.1782857142857143</v>
      </c>
      <c r="AO98" s="104" t="e">
        <f>($AN98-$AN97)*(INDEX([3]超r将兵属性验证!$AC$7:$AC$106,$AM98,1)*[3]战法技能效用!$AB$5+INDEX([3]超r将兵属性验证!$AX$7:$AX$106,$AM98,1)*[3]战法技能效用!$AC$5)+AO97</f>
        <v>#DIV/0!</v>
      </c>
      <c r="AP98" s="26" t="e">
        <f t="shared" si="8"/>
        <v>#DIV/0!</v>
      </c>
      <c r="AT98" s="104">
        <v>20</v>
      </c>
      <c r="AU98" s="26">
        <f>求节点(投放验证!K191:K229,投放验证!AB191:AB229,AT98)</f>
        <v>31195.872002844026</v>
      </c>
    </row>
    <row r="99" spans="11:47" x14ac:dyDescent="0.15">
      <c r="K99" s="104">
        <f>基础状态预期!C199</f>
        <v>27.144641112884834</v>
      </c>
      <c r="L99" s="104">
        <f>IF(基础状态预期!I199="",0,SUMIFS(D$5:D$11,$C$5:$C$11,"&lt;="&amp;基础状态预期!I199))</f>
        <v>16</v>
      </c>
      <c r="M99" s="104">
        <f>IF(基础状态预期!J199="",0,SUMIFS(E$5:E$11,$C$5:$C$11,"&lt;="&amp;基础状态预期!J199))</f>
        <v>2</v>
      </c>
      <c r="N99" s="104">
        <f>IF(基础状态预期!K199="",0,SUMIFS(F$5:F$11,$C$5:$C$11,"&lt;="&amp;基础状态预期!K199))</f>
        <v>1</v>
      </c>
      <c r="O99" s="104">
        <f>IF(基础状态预期!L199="",0,SUMIFS(G$5:G$11,$C$5:$C$11,"&lt;="&amp;基础状态预期!L199))</f>
        <v>0</v>
      </c>
      <c r="P99" s="105"/>
      <c r="Q99" s="104">
        <f>基础状态预期!C199</f>
        <v>27.144641112884834</v>
      </c>
      <c r="R99" s="104">
        <f>IFERROR([2]基础状态预期!G111*[2]基础状态预期!AA111,0)</f>
        <v>0</v>
      </c>
      <c r="S99" s="104">
        <f>IFERROR([2]基础状态预期!H111*[2]基础状态预期!AB111,0)</f>
        <v>0</v>
      </c>
      <c r="T99" s="104">
        <f>IFERROR([2]基础状态预期!I111*[2]基础状态预期!AC111,0)</f>
        <v>12</v>
      </c>
      <c r="U99" s="104">
        <f>IFERROR([2]基础状态预期!J111*[2]基础状态预期!AD111,0)</f>
        <v>0</v>
      </c>
      <c r="V99" s="104">
        <f>求节点($C$15:$C$21,D$15:D$21,基础状态预期!I199)</f>
        <v>0.18284217781484502</v>
      </c>
      <c r="W99" s="104">
        <f>求节点($C$15:$C$21,E$15:E$21,基础状态预期!J199)</f>
        <v>0.17073136294637395</v>
      </c>
      <c r="X99" s="104">
        <f>求节点($C$15:$C$21,F$15:F$21,基础状态预期!K199)</f>
        <v>0.17828571428571433</v>
      </c>
      <c r="Y99" s="104">
        <f>求节点($C$15:$C$21,G$15:G$21,基础状态预期!L199)</f>
        <v>0</v>
      </c>
      <c r="Z99" s="108">
        <f>MAX(SUMPRODUCT(V99:Y99,基础状态预期!U199:X199)/SUM([2]基础状态预期!$F111:$J111),Z98)</f>
        <v>0.18798737648554342</v>
      </c>
      <c r="AD99" s="107">
        <v>96</v>
      </c>
      <c r="AE99" s="107">
        <f>求节点($Q$5:$Q$21,Z$5:Z$21,$AD99)</f>
        <v>0.52434774018610564</v>
      </c>
      <c r="AF99" s="107">
        <f>求节点($Q$28:$Q$44,Z$28:Z$44,$AD99)</f>
        <v>0.12461597790059087</v>
      </c>
      <c r="AG99" s="107">
        <f>求节点($Q$51:$Q$67,Z$51:Z$67,$AD99)</f>
        <v>0.58102368730884335</v>
      </c>
      <c r="AH99" s="107">
        <f>求节点($Q$74:$Q$90,Z$74:Z$90,$AD99)</f>
        <v>0.42775037960457202</v>
      </c>
      <c r="AI99" s="107">
        <f>求节点($Q$97:$Q$113,Z$97:Z$113,$AD99)</f>
        <v>0.66350932781094762</v>
      </c>
      <c r="AM99" s="104">
        <v>30</v>
      </c>
      <c r="AN99" s="104">
        <f>求节点($K$5:$K$21,$Z$97:$Z$113,AM99)</f>
        <v>0.24539189275947432</v>
      </c>
      <c r="AO99" s="104" t="e">
        <f>($AN99-$AN98)*(INDEX([3]超r将兵属性验证!$AC$7:$AC$106,$AM99,1)*[3]战法技能效用!$AB$5+INDEX([3]超r将兵属性验证!$AX$7:$AX$106,$AM99,1)*[3]战法技能效用!$AC$5)+AO98</f>
        <v>#DIV/0!</v>
      </c>
      <c r="AP99" s="26" t="e">
        <f t="shared" si="8"/>
        <v>#DIV/0!</v>
      </c>
      <c r="AT99" s="104">
        <v>30</v>
      </c>
      <c r="AU99" s="26">
        <f>求节点(投放验证!K191:K229,投放验证!AB191:AB229,AT99)</f>
        <v>57999.690299681701</v>
      </c>
    </row>
    <row r="100" spans="11:47" x14ac:dyDescent="0.15">
      <c r="K100" s="104">
        <f>基础状态预期!C200</f>
        <v>33.399598377161809</v>
      </c>
      <c r="L100" s="104">
        <f>IF(基础状态预期!I200="",0,SUMIFS(D$5:D$11,$C$5:$C$11,"&lt;="&amp;基础状态预期!I200))</f>
        <v>16</v>
      </c>
      <c r="M100" s="104">
        <f>IF(基础状态预期!J200="",0,SUMIFS(E$5:E$11,$C$5:$C$11,"&lt;="&amp;基础状态预期!J200))</f>
        <v>4</v>
      </c>
      <c r="N100" s="104">
        <f>IF(基础状态预期!K200="",0,SUMIFS(F$5:F$11,$C$5:$C$11,"&lt;="&amp;基础状态预期!K200))</f>
        <v>1</v>
      </c>
      <c r="O100" s="104">
        <f>IF(基础状态预期!L200="",0,SUMIFS(G$5:G$11,$C$5:$C$11,"&lt;="&amp;基础状态预期!L200))</f>
        <v>0</v>
      </c>
      <c r="P100" s="105"/>
      <c r="Q100" s="104">
        <f>基础状态预期!C200</f>
        <v>33.399598377161809</v>
      </c>
      <c r="R100" s="104">
        <f>IFERROR([2]基础状态预期!G112*[2]基础状态预期!AA112,0)</f>
        <v>0</v>
      </c>
      <c r="S100" s="104">
        <f>IFERROR([2]基础状态预期!H112*[2]基础状态预期!AB112,0)</f>
        <v>0</v>
      </c>
      <c r="T100" s="104">
        <f>IFERROR([2]基础状态预期!I112*[2]基础状态预期!AC112,0)</f>
        <v>12</v>
      </c>
      <c r="U100" s="104">
        <f>IFERROR([2]基础状态预期!J112*[2]基础状态预期!AD112,0)</f>
        <v>0</v>
      </c>
      <c r="V100" s="104">
        <f>求节点($C$15:$C$21,D$15:D$21,基础状态预期!I200)</f>
        <v>0.19729443906402125</v>
      </c>
      <c r="W100" s="104">
        <f>求节点($C$15:$C$21,E$15:E$21,基础状态预期!J200)</f>
        <v>0.18457306651493938</v>
      </c>
      <c r="X100" s="104">
        <f>求节点($C$15:$C$21,F$15:F$21,基础状态预期!K200)</f>
        <v>0.1909392394248367</v>
      </c>
      <c r="Y100" s="104">
        <f>求节点($C$15:$C$21,G$15:G$21,基础状态预期!L200)</f>
        <v>0</v>
      </c>
      <c r="Z100" s="108">
        <f>MAX(SUMPRODUCT(V100:Y100,基础状态预期!U200:X200)/SUM([2]基础状态预期!$F112:$J112),Z99)</f>
        <v>0.38187847884967341</v>
      </c>
      <c r="AD100" s="107">
        <v>97</v>
      </c>
      <c r="AE100" s="107">
        <f>求节点($Q$5:$Q$21,Z$5:Z$21,$AD100)</f>
        <v>0.5272934073819735</v>
      </c>
      <c r="AF100" s="107">
        <f>求节点($Q$28:$Q$44,Z$28:Z$44,$AD100)</f>
        <v>0.12591406100372204</v>
      </c>
      <c r="AG100" s="107">
        <f>求节点($Q$51:$Q$67,Z$51:Z$67,$AD100)</f>
        <v>0.58350424835640957</v>
      </c>
      <c r="AH100" s="107">
        <f>求节点($Q$74:$Q$90,Z$74:Z$90,$AD100)</f>
        <v>0.43220611272545295</v>
      </c>
      <c r="AI100" s="107">
        <f>求节点($Q$97:$Q$113,Z$97:Z$113,$AD100)</f>
        <v>0.66465305734847213</v>
      </c>
      <c r="AM100" s="104">
        <v>40</v>
      </c>
      <c r="AN100" s="104">
        <f>求节点($K$5:$K$21,$Z$97:$Z$113,AM100)</f>
        <v>0.41705639669756689</v>
      </c>
      <c r="AO100" s="104" t="e">
        <f>($AN100-$AN99)*(INDEX([3]超r将兵属性验证!$AC$7:$AC$106,$AM100,1)*[3]战法技能效用!$AB$5+INDEX([3]超r将兵属性验证!$AX$7:$AX$106,$AM100,1)*[3]战法技能效用!$AC$5)+AO99</f>
        <v>#DIV/0!</v>
      </c>
      <c r="AP100" s="26" t="e">
        <f t="shared" si="8"/>
        <v>#DIV/0!</v>
      </c>
      <c r="AT100" s="104">
        <v>40</v>
      </c>
      <c r="AU100" s="26">
        <f>求节点(投放验证!K191:K229,投放验证!AB191:AB229,AT100)</f>
        <v>104098.56016461029</v>
      </c>
    </row>
    <row r="101" spans="11:47" x14ac:dyDescent="0.15">
      <c r="K101" s="104">
        <f>基础状态预期!C201</f>
        <v>38.848984787984186</v>
      </c>
      <c r="L101" s="104">
        <f>IF(基础状态预期!I201="",0,SUMIFS(D$5:D$11,$C$5:$C$11,"&lt;="&amp;基础状态预期!I201))</f>
        <v>32</v>
      </c>
      <c r="M101" s="104">
        <f>IF(基础状态预期!J201="",0,SUMIFS(E$5:E$11,$C$5:$C$11,"&lt;="&amp;基础状态预期!J201))</f>
        <v>4</v>
      </c>
      <c r="N101" s="104">
        <f>IF(基础状态预期!K201="",0,SUMIFS(F$5:F$11,$C$5:$C$11,"&lt;="&amp;基础状态预期!K201))</f>
        <v>1</v>
      </c>
      <c r="O101" s="104">
        <f>IF(基础状态预期!L201="",0,SUMIFS(G$5:G$11,$C$5:$C$11,"&lt;="&amp;基础状态预期!L201))</f>
        <v>0</v>
      </c>
      <c r="P101" s="105"/>
      <c r="Q101" s="104">
        <f>基础状态预期!C201</f>
        <v>38.848984787984186</v>
      </c>
      <c r="R101" s="104">
        <f>IFERROR([2]基础状态预期!G113*[2]基础状态预期!AA113,0)</f>
        <v>0</v>
      </c>
      <c r="S101" s="104">
        <f>IFERROR([2]基础状态预期!H113*[2]基础状态预期!AB113,0)</f>
        <v>0</v>
      </c>
      <c r="T101" s="104">
        <f>IFERROR([2]基础状态预期!I113*[2]基础状态预期!AC113,0)</f>
        <v>12</v>
      </c>
      <c r="U101" s="104">
        <f>IFERROR([2]基础状态预期!J113*[2]基础状态预期!AD113,0)</f>
        <v>0</v>
      </c>
      <c r="V101" s="104">
        <f>求节点($C$15:$C$21,D$15:D$21,基础状态预期!I201)</f>
        <v>0.20634059709846003</v>
      </c>
      <c r="W101" s="104">
        <f>求节点($C$15:$C$21,E$15:E$21,基础状态预期!J201)</f>
        <v>0.19831444067427276</v>
      </c>
      <c r="X101" s="104">
        <f>求节点($C$15:$C$21,F$15:F$21,基础状态预期!K201)</f>
        <v>0.20852819834878344</v>
      </c>
      <c r="Y101" s="104">
        <f>求节点($C$15:$C$21,G$15:G$21,基础状态预期!L201)</f>
        <v>0</v>
      </c>
      <c r="Z101" s="108">
        <f>MAX(SUMPRODUCT(V101:Y101,基础状态预期!U201:X201)/SUM([2]基础状态预期!$F113:$J113),Z100)</f>
        <v>0.41705639669756689</v>
      </c>
      <c r="AD101" s="107">
        <v>98</v>
      </c>
      <c r="AE101" s="107">
        <f>求节点($Q$5:$Q$21,Z$5:Z$21,$AD101)</f>
        <v>0.53023907457784147</v>
      </c>
      <c r="AF101" s="107">
        <f>求节点($Q$28:$Q$44,Z$28:Z$44,$AD101)</f>
        <v>0.12721214410685319</v>
      </c>
      <c r="AG101" s="107">
        <f>求节点($Q$51:$Q$67,Z$51:Z$67,$AD101)</f>
        <v>0.58598480940397579</v>
      </c>
      <c r="AH101" s="107">
        <f>求节点($Q$74:$Q$90,Z$74:Z$90,$AD101)</f>
        <v>0.43666184584633394</v>
      </c>
      <c r="AI101" s="107">
        <f>求节点($Q$97:$Q$113,Z$97:Z$113,$AD101)</f>
        <v>0.66579678688599664</v>
      </c>
      <c r="AM101" s="104">
        <v>50</v>
      </c>
      <c r="AN101" s="104">
        <f>求节点($K$5:$K$21,$Z$97:$Z$113,AM101)</f>
        <v>0.47437574784214687</v>
      </c>
      <c r="AO101" s="104" t="e">
        <f>($AN101-$AN100)*(INDEX([3]超r将兵属性验证!$AC$7:$AC$106,$AM101,1)*[3]战法技能效用!$AB$5+INDEX([3]超r将兵属性验证!$AX$7:$AX$106,$AM101,1)*[3]战法技能效用!$AC$5)+AO100</f>
        <v>#DIV/0!</v>
      </c>
      <c r="AP101" s="26" t="e">
        <f t="shared" si="8"/>
        <v>#DIV/0!</v>
      </c>
      <c r="AT101" s="104">
        <v>50</v>
      </c>
      <c r="AU101" s="26">
        <f>求节点(投放验证!K191:K229,投放验证!AB191:AB229,AT101)</f>
        <v>191044.85218417991</v>
      </c>
    </row>
    <row r="102" spans="11:47" x14ac:dyDescent="0.15">
      <c r="K102" s="104">
        <f>基础状态预期!C202</f>
        <v>42.643360270022924</v>
      </c>
      <c r="L102" s="104">
        <f>IF(基础状态预期!I202="",0,SUMIFS(D$5:D$11,$C$5:$C$11,"&lt;="&amp;基础状态预期!I202))</f>
        <v>32</v>
      </c>
      <c r="M102" s="104">
        <f>IF(基础状态预期!J202="",0,SUMIFS(E$5:E$11,$C$5:$C$11,"&lt;="&amp;基础状态预期!J202))</f>
        <v>8</v>
      </c>
      <c r="N102" s="104">
        <f>IF(基础状态预期!K202="",0,SUMIFS(F$5:F$11,$C$5:$C$11,"&lt;="&amp;基础状态预期!K202))</f>
        <v>2</v>
      </c>
      <c r="O102" s="104">
        <f>IF(基础状态预期!L202="",0,SUMIFS(G$5:G$11,$C$5:$C$11,"&lt;="&amp;基础状态预期!L202))</f>
        <v>0</v>
      </c>
      <c r="P102" s="105"/>
      <c r="Q102" s="104">
        <f>基础状态预期!C202</f>
        <v>42.643360270022924</v>
      </c>
      <c r="R102" s="104">
        <f>IFERROR([2]基础状态预期!G114*[2]基础状态预期!AA114,0)</f>
        <v>0</v>
      </c>
      <c r="S102" s="104">
        <f>IFERROR([2]基础状态预期!H114*[2]基础状态预期!AB114,0)</f>
        <v>0</v>
      </c>
      <c r="T102" s="104">
        <f>IFERROR([2]基础状态预期!I114*[2]基础状态预期!AC114,0)</f>
        <v>10</v>
      </c>
      <c r="U102" s="104">
        <f>IFERROR([2]基础状态预期!J114*[2]基础状态预期!AD114,0)</f>
        <v>2</v>
      </c>
      <c r="V102" s="104">
        <f>求节点($C$15:$C$21,D$15:D$21,基础状态预期!I202)</f>
        <v>0.21537326037919516</v>
      </c>
      <c r="W102" s="104">
        <f>求节点($C$15:$C$21,E$15:E$21,基础状态预期!J202)</f>
        <v>0.20817076455966022</v>
      </c>
      <c r="X102" s="104">
        <f>求节点($C$15:$C$21,F$15:F$21,基础状态预期!K202)</f>
        <v>0.21891572149350794</v>
      </c>
      <c r="Y102" s="104">
        <f>求节点($C$15:$C$21,G$15:G$21,基础状态预期!L202)</f>
        <v>0</v>
      </c>
      <c r="Z102" s="108">
        <f>MAX(SUMPRODUCT(V102:Y102,基础状态预期!U202:X202)/SUM([2]基础状态预期!$F114:$J114),Z101)</f>
        <v>0.43783144298701587</v>
      </c>
      <c r="AD102" s="107">
        <v>99</v>
      </c>
      <c r="AE102" s="107">
        <f>求节点($Q$5:$Q$21,Z$5:Z$21,$AD102)</f>
        <v>0.53318474177370934</v>
      </c>
      <c r="AF102" s="107">
        <f>求节点($Q$28:$Q$44,Z$28:Z$44,$AD102)</f>
        <v>0.12851022720998434</v>
      </c>
      <c r="AG102" s="107">
        <f>求节点($Q$51:$Q$67,Z$51:Z$67,$AD102)</f>
        <v>0.58846537045154201</v>
      </c>
      <c r="AH102" s="107">
        <f>求节点($Q$74:$Q$90,Z$74:Z$90,$AD102)</f>
        <v>0.44111757896721487</v>
      </c>
      <c r="AI102" s="107">
        <f>求节点($Q$97:$Q$113,Z$97:Z$113,$AD102)</f>
        <v>0.66694051642352115</v>
      </c>
      <c r="AM102" s="104">
        <v>60</v>
      </c>
      <c r="AN102" s="104">
        <f>求节点($K$5:$K$21,$Z$97:$Z$113,AM102)</f>
        <v>0.52758974567626404</v>
      </c>
      <c r="AO102" s="104" t="e">
        <f>($AN102-$AN101)*(INDEX([3]超r将兵属性验证!$AC$7:$AC$106,$AM102,1)*[3]战法技能效用!$AB$5+INDEX([3]超r将兵属性验证!$AX$7:$AX$106,$AM102,1)*[3]战法技能效用!$AC$5)+AO101</f>
        <v>#DIV/0!</v>
      </c>
      <c r="AP102" s="26" t="e">
        <f t="shared" si="8"/>
        <v>#DIV/0!</v>
      </c>
      <c r="AT102" s="104">
        <v>60</v>
      </c>
      <c r="AU102" s="26">
        <f>求节点(投放验证!K191:K229,投放验证!AB191:AB229,AT102)</f>
        <v>341979.94761114498</v>
      </c>
    </row>
    <row r="103" spans="11:47" x14ac:dyDescent="0.15">
      <c r="K103" s="104">
        <f>基础状态预期!C203</f>
        <v>48.493134765265182</v>
      </c>
      <c r="L103" s="104">
        <f>IF(基础状态预期!I203="",0,SUMIFS(D$5:D$11,$C$5:$C$11,"&lt;="&amp;基础状态预期!I203))</f>
        <v>64</v>
      </c>
      <c r="M103" s="104">
        <f>IF(基础状态预期!J203="",0,SUMIFS(E$5:E$11,$C$5:$C$11,"&lt;="&amp;基础状态预期!J203))</f>
        <v>8</v>
      </c>
      <c r="N103" s="104">
        <f>IF(基础状态预期!K203="",0,SUMIFS(F$5:F$11,$C$5:$C$11,"&lt;="&amp;基础状态预期!K203))</f>
        <v>2</v>
      </c>
      <c r="O103" s="104">
        <f>IF(基础状态预期!L203="",0,SUMIFS(G$5:G$11,$C$5:$C$11,"&lt;="&amp;基础状态预期!L203))</f>
        <v>0</v>
      </c>
      <c r="P103" s="105"/>
      <c r="Q103" s="104">
        <f>基础状态预期!C203</f>
        <v>48.493134765265182</v>
      </c>
      <c r="R103" s="104">
        <f>IFERROR([2]基础状态预期!G115*[2]基础状态预期!AA115,0)</f>
        <v>0</v>
      </c>
      <c r="S103" s="104">
        <f>IFERROR([2]基础状态预期!H115*[2]基础状态预期!AB115,0)</f>
        <v>0</v>
      </c>
      <c r="T103" s="104">
        <f>IFERROR([2]基础状态预期!I115*[2]基础状态预期!AC115,0)</f>
        <v>8</v>
      </c>
      <c r="U103" s="104">
        <f>IFERROR([2]基础状态预期!J115*[2]基础状态预期!AD115,0)</f>
        <v>4</v>
      </c>
      <c r="V103" s="104">
        <f>求节点($C$15:$C$21,D$15:D$21,基础状态预期!I203)</f>
        <v>0.22099999999999997</v>
      </c>
      <c r="W103" s="104">
        <f>求节点($C$15:$C$21,E$15:E$21,基础状态预期!J203)</f>
        <v>0.22130295202522068</v>
      </c>
      <c r="X103" s="104">
        <f>求节点($C$15:$C$21,F$15:F$21,基础状态预期!K203)</f>
        <v>0.23572492144942533</v>
      </c>
      <c r="Y103" s="104">
        <f>求节点($C$15:$C$21,G$15:G$21,基础状态预期!L203)</f>
        <v>0</v>
      </c>
      <c r="Z103" s="108">
        <f>MAX(SUMPRODUCT(V103:Y103,基础状态预期!U203:X203)/SUM([2]基础状态预期!$F115:$J115),Z102)</f>
        <v>0.47144984289885067</v>
      </c>
      <c r="AD103" s="107">
        <v>100</v>
      </c>
      <c r="AE103" s="107">
        <f>求节点($Q$5:$Q$21,Z$5:Z$21,$AD103)</f>
        <v>0.5361304089695772</v>
      </c>
      <c r="AF103" s="107">
        <f>求节点($Q$28:$Q$44,Z$28:Z$44,$AD103)</f>
        <v>0.12980831031311549</v>
      </c>
      <c r="AG103" s="107">
        <f>求节点($Q$51:$Q$67,Z$51:Z$67,$AD103)</f>
        <v>0.59094593149910812</v>
      </c>
      <c r="AH103" s="107">
        <f>求节点($Q$74:$Q$90,Z$74:Z$90,$AD103)</f>
        <v>0.44557331208809586</v>
      </c>
      <c r="AI103" s="107">
        <f>求节点($Q$97:$Q$113,Z$97:Z$113,$AD103)</f>
        <v>0.66808424596104565</v>
      </c>
      <c r="AM103" s="104">
        <v>70</v>
      </c>
      <c r="AN103" s="104">
        <f>求节点($K$5:$K$21,$Z$97:$Z$113,AM103)</f>
        <v>0.54164065196127309</v>
      </c>
      <c r="AO103" s="104" t="e">
        <f>($AN103-$AN102)*(INDEX([3]超r将兵属性验证!$AC$7:$AC$106,$AM103,1)*[3]战法技能效用!$AB$5+INDEX([3]超r将兵属性验证!$AX$7:$AX$106,$AM103,1)*[3]战法技能效用!$AC$5)+AO102</f>
        <v>#DIV/0!</v>
      </c>
      <c r="AP103" s="26" t="e">
        <f t="shared" si="8"/>
        <v>#DIV/0!</v>
      </c>
      <c r="AT103" s="104">
        <v>70</v>
      </c>
      <c r="AU103" s="26">
        <f>求节点(投放验证!K191:K229,投放验证!AB191:AB229,AT103)</f>
        <v>567069.43082581903</v>
      </c>
    </row>
    <row r="104" spans="11:47" x14ac:dyDescent="0.15">
      <c r="K104" s="104">
        <f>基础状态预期!C204</f>
        <v>52.559419343629337</v>
      </c>
      <c r="L104" s="104">
        <f>IF(基础状态预期!I204="",0,SUMIFS(D$5:D$11,$C$5:$C$11,"&lt;="&amp;基础状态预期!I204))</f>
        <v>64</v>
      </c>
      <c r="M104" s="104">
        <f>IF(基础状态预期!J204="",0,SUMIFS(E$5:E$11,$C$5:$C$11,"&lt;="&amp;基础状态预期!J204))</f>
        <v>16</v>
      </c>
      <c r="N104" s="104">
        <f>IF(基础状态预期!K204="",0,SUMIFS(F$5:F$11,$C$5:$C$11,"&lt;="&amp;基础状态预期!K204))</f>
        <v>4</v>
      </c>
      <c r="O104" s="104">
        <f>IF(基础状态预期!L204="",0,SUMIFS(G$5:G$11,$C$5:$C$11,"&lt;="&amp;基础状态预期!L204))</f>
        <v>0</v>
      </c>
      <c r="P104" s="105"/>
      <c r="Q104" s="104">
        <f>基础状态预期!C204</f>
        <v>52.559419343629337</v>
      </c>
      <c r="R104" s="104">
        <f>IFERROR([2]基础状态预期!G116*[2]基础状态预期!AA116,0)</f>
        <v>0</v>
      </c>
      <c r="S104" s="104">
        <f>IFERROR([2]基础状态预期!H116*[2]基础状态预期!AB116,0)</f>
        <v>0</v>
      </c>
      <c r="T104" s="104">
        <f>IFERROR([2]基础状态预期!I116*[2]基础状态预期!AC116,0)</f>
        <v>6</v>
      </c>
      <c r="U104" s="104">
        <f>IFERROR([2]基础状态预期!J116*[2]基础状态预期!AD116,0)</f>
        <v>6</v>
      </c>
      <c r="V104" s="104">
        <f>求节点($C$15:$C$21,D$15:D$21,基础状态预期!I204)</f>
        <v>0.22099999999999997</v>
      </c>
      <c r="W104" s="104">
        <f>求节点($C$15:$C$21,E$15:E$21,基础状态预期!J204)</f>
        <v>0.23292348630055543</v>
      </c>
      <c r="X104" s="104">
        <f>求节点($C$15:$C$21,F$15:F$21,基础状态预期!K204)</f>
        <v>0.2483706338932824</v>
      </c>
      <c r="Y104" s="104">
        <f>求节点($C$15:$C$21,G$15:G$21,基础状态预期!L204)</f>
        <v>0</v>
      </c>
      <c r="Z104" s="108">
        <f>MAX(SUMPRODUCT(V104:Y104,基础状态预期!U204:X204)/SUM([2]基础状态预期!$F116:$J116),Z103)</f>
        <v>0.4967412677865648</v>
      </c>
      <c r="AM104" s="104">
        <v>80</v>
      </c>
      <c r="AN104" s="104">
        <f>求节点($K$5:$K$21,$Z$97:$Z$113,AM104)</f>
        <v>0.62784902486003225</v>
      </c>
      <c r="AO104" s="104" t="e">
        <f>($AN104-$AN103)*(INDEX([3]超r将兵属性验证!$AC$7:$AC$106,$AM104,1)*[3]战法技能效用!$AB$5+INDEX([3]超r将兵属性验证!$AX$7:$AX$106,$AM104,1)*[3]战法技能效用!$AC$5)+AO103</f>
        <v>#DIV/0!</v>
      </c>
      <c r="AP104" s="26" t="e">
        <f t="shared" si="8"/>
        <v>#DIV/0!</v>
      </c>
      <c r="AT104" s="104">
        <v>80</v>
      </c>
      <c r="AU104" s="26">
        <f>求节点(投放验证!K191:K229,投放验证!AB191:AB229,AT104)</f>
        <v>806848</v>
      </c>
    </row>
    <row r="105" spans="11:47" x14ac:dyDescent="0.15">
      <c r="K105" s="104">
        <f>基础状态预期!C205</f>
        <v>58.560986008166232</v>
      </c>
      <c r="L105" s="104">
        <f>IF(基础状态预期!I205="",0,SUMIFS(D$5:D$11,$C$5:$C$11,"&lt;="&amp;基础状态预期!I205))</f>
        <v>64</v>
      </c>
      <c r="M105" s="104">
        <f>IF(基础状态预期!J205="",0,SUMIFS(E$5:E$11,$C$5:$C$11,"&lt;="&amp;基础状态预期!J205))</f>
        <v>16</v>
      </c>
      <c r="N105" s="104">
        <f>IF(基础状态预期!K205="",0,SUMIFS(F$5:F$11,$C$5:$C$11,"&lt;="&amp;基础状态预期!K205))</f>
        <v>4</v>
      </c>
      <c r="O105" s="104">
        <f>IF(基础状态预期!L205="",0,SUMIFS(G$5:G$11,$C$5:$C$11,"&lt;="&amp;基础状态预期!L205))</f>
        <v>0</v>
      </c>
      <c r="P105" s="105"/>
      <c r="Q105" s="104">
        <f>基础状态预期!C205</f>
        <v>58.560986008166232</v>
      </c>
      <c r="R105" s="104">
        <f>IFERROR([2]基础状态预期!G117*[2]基础状态预期!AA117,0)</f>
        <v>0</v>
      </c>
      <c r="S105" s="104">
        <f>IFERROR([2]基础状态预期!H117*[2]基础状态预期!AB117,0)</f>
        <v>0</v>
      </c>
      <c r="T105" s="104">
        <f>IFERROR([2]基础状态预期!I117*[2]基础状态预期!AC117,0)</f>
        <v>4</v>
      </c>
      <c r="U105" s="104">
        <f>IFERROR([2]基础状态预期!J117*[2]基础状态预期!AD117,0)</f>
        <v>8</v>
      </c>
      <c r="V105" s="104">
        <f>求节点($C$15:$C$21,D$15:D$21,基础状态预期!I205)</f>
        <v>0.22099999999999997</v>
      </c>
      <c r="W105" s="104">
        <f>求节点($C$15:$C$21,E$15:E$21,基础状态预期!J205)</f>
        <v>0.24468727369179255</v>
      </c>
      <c r="X105" s="104">
        <f>求节点($C$15:$C$21,F$15:F$21,基础状态预期!K205)</f>
        <v>0.26282597583963457</v>
      </c>
      <c r="Y105" s="104">
        <f>求节点($C$15:$C$21,G$15:G$21,基础状态预期!L205)</f>
        <v>0</v>
      </c>
      <c r="Z105" s="108">
        <f>MAX(SUMPRODUCT(V105:Y105,基础状态预期!U205:X205)/SUM([2]基础状态预期!$F117:$J117),Z104)</f>
        <v>0.52565195167926915</v>
      </c>
      <c r="AM105" s="104">
        <v>90</v>
      </c>
      <c r="AN105" s="104">
        <f>求节点($K$5:$K$21,$Z$97:$Z$113,AM105)</f>
        <v>0.65530888915223506</v>
      </c>
      <c r="AO105" s="104" t="e">
        <f>($AN105-$AN104)*(INDEX([3]超r将兵属性验证!$AC$7:$AC$106,$AM105,1)*[3]战法技能效用!$AB$5+INDEX([3]超r将兵属性验证!$AX$7:$AX$106,$AM105,1)*[3]战法技能效用!$AC$5)+AO104</f>
        <v>#DIV/0!</v>
      </c>
      <c r="AP105" s="26" t="e">
        <f t="shared" si="8"/>
        <v>#DIV/0!</v>
      </c>
      <c r="AT105" s="104">
        <v>90</v>
      </c>
      <c r="AU105" s="26">
        <f>求节点(投放验证!K191:K229,投放验证!AB191:AB229,AT105)</f>
        <v>806848</v>
      </c>
    </row>
    <row r="106" spans="11:47" x14ac:dyDescent="0.15">
      <c r="K106" s="104">
        <f>基础状态预期!C206</f>
        <v>64.247064283227857</v>
      </c>
      <c r="L106" s="104">
        <f>IF(基础状态预期!I206="",0,SUMIFS(D$5:D$11,$C$5:$C$11,"&lt;="&amp;基础状态预期!I206))</f>
        <v>64</v>
      </c>
      <c r="M106" s="104">
        <f>IF(基础状态预期!J206="",0,SUMIFS(E$5:E$11,$C$5:$C$11,"&lt;="&amp;基础状态预期!J206))</f>
        <v>32</v>
      </c>
      <c r="N106" s="104">
        <f>IF(基础状态预期!K206="",0,SUMIFS(F$5:F$11,$C$5:$C$11,"&lt;="&amp;基础状态预期!K206))</f>
        <v>8</v>
      </c>
      <c r="O106" s="104">
        <f>IF(基础状态预期!L206="",0,SUMIFS(G$5:G$11,$C$5:$C$11,"&lt;="&amp;基础状态预期!L206))</f>
        <v>0</v>
      </c>
      <c r="P106" s="105"/>
      <c r="Q106" s="104">
        <f>基础状态预期!C206</f>
        <v>64.247064283227857</v>
      </c>
      <c r="R106" s="104">
        <f>IFERROR([2]基础状态预期!G118*[2]基础状态预期!AA118,0)</f>
        <v>0</v>
      </c>
      <c r="S106" s="104">
        <f>IFERROR([2]基础状态预期!H118*[2]基础状态预期!AB118,0)</f>
        <v>0</v>
      </c>
      <c r="T106" s="104">
        <f>IFERROR([2]基础状态预期!I118*[2]基础状态预期!AC118,0)</f>
        <v>2</v>
      </c>
      <c r="U106" s="104">
        <f>IFERROR([2]基础状态预期!J118*[2]基础状态预期!AD118,0)</f>
        <v>10</v>
      </c>
      <c r="V106" s="104">
        <f>求节点($C$15:$C$21,D$15:D$21,基础状态预期!I206)</f>
        <v>0.22099999999999997</v>
      </c>
      <c r="W106" s="104">
        <f>求节点($C$15:$C$21,E$15:E$21,基础状态预期!J206)</f>
        <v>0.26</v>
      </c>
      <c r="X106" s="104">
        <f>求节点($C$15:$C$21,F$15:F$21,基础状态预期!K206)</f>
        <v>0.28041296260533527</v>
      </c>
      <c r="Y106" s="104">
        <f>求节点($C$15:$C$21,G$15:G$21,基础状态预期!L206)</f>
        <v>0.22285714285714284</v>
      </c>
      <c r="Z106" s="108">
        <f>MAX(SUMPRODUCT(V106:Y106,基础状态预期!U206:X206)/SUM([2]基础状态预期!$F118:$J118),Z105)</f>
        <v>0.54164065196127309</v>
      </c>
      <c r="AM106" s="104">
        <v>100</v>
      </c>
      <c r="AN106" s="104">
        <f>求节点($K$5:$K$21,$Z$97:$Z$113,AM106)</f>
        <v>0.66569451676930447</v>
      </c>
      <c r="AO106" s="104" t="e">
        <f>($AN106-$AN105)*(INDEX([3]超r将兵属性验证!$AC$7:$AC$106,$AM106,1)*[3]战法技能效用!$AB$5+INDEX([3]超r将兵属性验证!$AX$7:$AX$106,$AM106,1)*[3]战法技能效用!$AC$5)+AO105</f>
        <v>#DIV/0!</v>
      </c>
      <c r="AP106" s="26" t="e">
        <f t="shared" si="8"/>
        <v>#DIV/0!</v>
      </c>
      <c r="AT106" s="104">
        <v>100</v>
      </c>
      <c r="AU106" s="26">
        <f>求节点(投放验证!K191:K229,投放验证!AB191:AB229,AT106)</f>
        <v>806848</v>
      </c>
    </row>
    <row r="107" spans="11:47" x14ac:dyDescent="0.15">
      <c r="K107" s="104">
        <f>基础状态预期!C207</f>
        <v>68.518369035696878</v>
      </c>
      <c r="L107" s="104">
        <f>IF(基础状态预期!I207="",0,SUMIFS(D$5:D$11,$C$5:$C$11,"&lt;="&amp;基础状态预期!I207))</f>
        <v>64</v>
      </c>
      <c r="M107" s="104">
        <f>IF(基础状态预期!J207="",0,SUMIFS(E$5:E$11,$C$5:$C$11,"&lt;="&amp;基础状态预期!J207))</f>
        <v>32</v>
      </c>
      <c r="N107" s="104">
        <f>IF(基础状态预期!K207="",0,SUMIFS(F$5:F$11,$C$5:$C$11,"&lt;="&amp;基础状态预期!K207))</f>
        <v>8</v>
      </c>
      <c r="O107" s="104">
        <f>IF(基础状态预期!L207="",0,SUMIFS(G$5:G$11,$C$5:$C$11,"&lt;="&amp;基础状态预期!L207))</f>
        <v>0</v>
      </c>
      <c r="P107" s="105"/>
      <c r="Q107" s="104">
        <f>基础状态预期!C207</f>
        <v>68.518369035696878</v>
      </c>
      <c r="R107" s="104">
        <f>IFERROR([2]基础状态预期!G119*[2]基础状态预期!AA119,0)</f>
        <v>0</v>
      </c>
      <c r="S107" s="104">
        <f>IFERROR([2]基础状态预期!H119*[2]基础状态预期!AB119,0)</f>
        <v>0</v>
      </c>
      <c r="T107" s="104">
        <f>IFERROR([2]基础状态预期!I119*[2]基础状态预期!AC119,0)</f>
        <v>1</v>
      </c>
      <c r="U107" s="104">
        <f>IFERROR([2]基础状态预期!J119*[2]基础状态预期!AD119,0)</f>
        <v>11</v>
      </c>
      <c r="V107" s="104">
        <f>求节点($C$15:$C$21,D$15:D$21,基础状态预期!I207)</f>
        <v>0.22099999999999997</v>
      </c>
      <c r="W107" s="104">
        <f>求节点($C$15:$C$21,E$15:E$21,基础状态预期!J207)</f>
        <v>0.26</v>
      </c>
      <c r="X107" s="104">
        <f>求节点($C$15:$C$21,F$15:F$21,基础状态预期!K207)</f>
        <v>0.28905665445141082</v>
      </c>
      <c r="Y107" s="104">
        <f>求节点($C$15:$C$21,G$15:G$21,基础状态预期!L207)</f>
        <v>0.22285714285714284</v>
      </c>
      <c r="Z107" s="108">
        <f>MAX(SUMPRODUCT(V107:Y107,基础状态预期!U207:X207)/SUM([2]基础状态预期!$F119:$J119),Z106)</f>
        <v>0.54164065196127309</v>
      </c>
    </row>
    <row r="108" spans="11:47" x14ac:dyDescent="0.15">
      <c r="K108" s="104">
        <f>基础状态预期!C208</f>
        <v>71.7664716439551</v>
      </c>
      <c r="L108" s="104">
        <f>IF(基础状态预期!I208="",0,SUMIFS(D$5:D$11,$C$5:$C$11,"&lt;="&amp;基础状态预期!I208))</f>
        <v>64</v>
      </c>
      <c r="M108" s="104">
        <f>IF(基础状态预期!J208="",0,SUMIFS(E$5:E$11,$C$5:$C$11,"&lt;="&amp;基础状态预期!J208))</f>
        <v>32</v>
      </c>
      <c r="N108" s="104">
        <f>IF(基础状态预期!K208="",0,SUMIFS(F$5:F$11,$C$5:$C$11,"&lt;="&amp;基础状态预期!K208))</f>
        <v>8</v>
      </c>
      <c r="O108" s="104">
        <f>IF(基础状态预期!L208="",0,SUMIFS(G$5:G$11,$C$5:$C$11,"&lt;="&amp;基础状态预期!L208))</f>
        <v>0</v>
      </c>
      <c r="P108" s="105"/>
      <c r="Q108" s="104">
        <f>基础状态预期!C208</f>
        <v>71.7664716439551</v>
      </c>
      <c r="R108" s="104">
        <f>IFERROR([2]基础状态预期!G120*[2]基础状态预期!AA120,0)</f>
        <v>0</v>
      </c>
      <c r="S108" s="104">
        <f>IFERROR([2]基础状态预期!H120*[2]基础状态预期!AB120,0)</f>
        <v>0</v>
      </c>
      <c r="T108" s="104">
        <f>IFERROR([2]基础状态预期!I120*[2]基础状态预期!AC120,0)</f>
        <v>0</v>
      </c>
      <c r="U108" s="104">
        <f>IFERROR([2]基础状态预期!J120*[2]基础状态预期!AD120,0)</f>
        <v>12</v>
      </c>
      <c r="V108" s="104">
        <f>求节点($C$15:$C$21,D$15:D$21,基础状态预期!I208)</f>
        <v>0.22099999999999997</v>
      </c>
      <c r="W108" s="104">
        <f>求节点($C$15:$C$21,E$15:E$21,基础状态预期!J208)</f>
        <v>0.26</v>
      </c>
      <c r="X108" s="104">
        <f>求节点($C$15:$C$21,F$15:F$21,基础状态预期!K208)</f>
        <v>0.29579734125373092</v>
      </c>
      <c r="Y108" s="104">
        <f>求节点($C$15:$C$21,G$15:G$21,基础状态预期!L208)</f>
        <v>0.24793358927928322</v>
      </c>
      <c r="Z108" s="108">
        <f>MAX(SUMPRODUCT(V108:Y108,基础状态预期!U208:X208)/SUM([2]基础状态预期!$F120:$J120),Z107)</f>
        <v>0.54164065196127309</v>
      </c>
    </row>
    <row r="109" spans="11:47" x14ac:dyDescent="0.15">
      <c r="K109" s="104">
        <f>基础状态预期!C209</f>
        <v>74.370993278111257</v>
      </c>
      <c r="L109" s="104">
        <f>IF(基础状态预期!I209="",0,SUMIFS(D$5:D$11,$C$5:$C$11,"&lt;="&amp;基础状态预期!I209))</f>
        <v>64</v>
      </c>
      <c r="M109" s="104">
        <f>IF(基础状态预期!J209="",0,SUMIFS(E$5:E$11,$C$5:$C$11,"&lt;="&amp;基础状态预期!J209))</f>
        <v>32</v>
      </c>
      <c r="N109" s="104">
        <f>IF(基础状态预期!K209="",0,SUMIFS(F$5:F$11,$C$5:$C$11,"&lt;="&amp;基础状态预期!K209))</f>
        <v>8</v>
      </c>
      <c r="O109" s="104">
        <f>IF(基础状态预期!L209="",0,SUMIFS(G$5:G$11,$C$5:$C$11,"&lt;="&amp;基础状态预期!L209))</f>
        <v>1</v>
      </c>
      <c r="P109" s="105"/>
      <c r="Q109" s="104">
        <f>基础状态预期!C209</f>
        <v>74.370993278111257</v>
      </c>
      <c r="R109" s="104">
        <f>IFERROR([2]基础状态预期!G121*[2]基础状态预期!AA121,0)</f>
        <v>0</v>
      </c>
      <c r="S109" s="104">
        <f>IFERROR([2]基础状态预期!H121*[2]基础状态预期!AB121,0)</f>
        <v>0</v>
      </c>
      <c r="T109" s="104">
        <f>IFERROR([2]基础状态预期!I121*[2]基础状态预期!AC121,0)</f>
        <v>0</v>
      </c>
      <c r="U109" s="104">
        <f>IFERROR([2]基础状态预期!J121*[2]基础状态预期!AD121,0)</f>
        <v>12</v>
      </c>
      <c r="V109" s="104">
        <f>求节点($C$15:$C$21,D$15:D$21,基础状态预期!I209)</f>
        <v>0.22099999999999997</v>
      </c>
      <c r="W109" s="104">
        <f>求节点($C$15:$C$21,E$15:E$21,基础状态预期!J209)</f>
        <v>0.26</v>
      </c>
      <c r="X109" s="104">
        <f>求节点($C$15:$C$21,F$15:F$21,基础状态预期!K209)</f>
        <v>0.30253802805605101</v>
      </c>
      <c r="Y109" s="104">
        <f>求节点($C$15:$C$21,G$15:G$21,基础状态预期!L209)</f>
        <v>0.27554732836055612</v>
      </c>
      <c r="Z109" s="108">
        <f>MAX(SUMPRODUCT(V109:Y109,基础状态预期!U209:X209)/SUM([2]基础状态预期!$F121:$J121),Z108)</f>
        <v>0.5690884565181088</v>
      </c>
    </row>
    <row r="110" spans="11:47" x14ac:dyDescent="0.15">
      <c r="K110" s="104">
        <f>基础状态预期!C210</f>
        <v>77.234275947206214</v>
      </c>
      <c r="L110" s="104">
        <f>IF(基础状态预期!I210="",0,SUMIFS(D$5:D$11,$C$5:$C$11,"&lt;="&amp;基础状态预期!I210))</f>
        <v>64</v>
      </c>
      <c r="M110" s="104">
        <f>IF(基础状态预期!J210="",0,SUMIFS(E$5:E$11,$C$5:$C$11,"&lt;="&amp;基础状态预期!J210))</f>
        <v>32</v>
      </c>
      <c r="N110" s="104">
        <f>IF(基础状态预期!K210="",0,SUMIFS(F$5:F$11,$C$5:$C$11,"&lt;="&amp;基础状态预期!K210))</f>
        <v>8</v>
      </c>
      <c r="O110" s="104">
        <f>IF(基础状态预期!L210="",0,SUMIFS(G$5:G$11,$C$5:$C$11,"&lt;="&amp;基础状态预期!L210))</f>
        <v>1</v>
      </c>
      <c r="P110" s="105"/>
      <c r="Q110" s="104">
        <f>基础状态预期!C210</f>
        <v>77.234275947206214</v>
      </c>
      <c r="R110" s="104">
        <f>IFERROR([2]基础状态预期!G122*[2]基础状态预期!AA122,0)</f>
        <v>0</v>
      </c>
      <c r="S110" s="104">
        <f>IFERROR([2]基础状态预期!H122*[2]基础状态预期!AB122,0)</f>
        <v>0</v>
      </c>
      <c r="T110" s="104">
        <f>IFERROR([2]基础状态预期!I122*[2]基础状态预期!AC122,0)</f>
        <v>0</v>
      </c>
      <c r="U110" s="104">
        <f>IFERROR([2]基础状态预期!J122*[2]基础状态预期!AD122,0)</f>
        <v>12</v>
      </c>
      <c r="V110" s="104">
        <f>求节点($C$15:$C$21,D$15:D$21,基础状态预期!I210)</f>
        <v>0.22099999999999997</v>
      </c>
      <c r="W110" s="104">
        <f>求节点($C$15:$C$21,E$15:E$21,基础状态预期!J210)</f>
        <v>0.26</v>
      </c>
      <c r="X110" s="104">
        <f>求节点($C$15:$C$21,F$15:F$21,基础状态预期!K210)</f>
        <v>0.31152561045914445</v>
      </c>
      <c r="Y110" s="104">
        <f>求节点($C$15:$C$21,G$15:G$21,基础状态预期!L210)</f>
        <v>0.30122613522653735</v>
      </c>
      <c r="Z110" s="108">
        <f>MAX(SUMPRODUCT(V110:Y110,基础状态预期!U210:X210)/SUM([2]基础状态预期!$F122:$J122),Z109)</f>
        <v>0.60931858727481281</v>
      </c>
    </row>
    <row r="111" spans="11:47" x14ac:dyDescent="0.15">
      <c r="K111" s="104">
        <f>基础状态预期!C211</f>
        <v>79.725666247801229</v>
      </c>
      <c r="L111" s="104">
        <f>IF(基础状态预期!I211="",0,SUMIFS(D$5:D$11,$C$5:$C$11,"&lt;="&amp;基础状态预期!I211))</f>
        <v>64</v>
      </c>
      <c r="M111" s="104">
        <f>IF(基础状态预期!J211="",0,SUMIFS(E$5:E$11,$C$5:$C$11,"&lt;="&amp;基础状态预期!J211))</f>
        <v>32</v>
      </c>
      <c r="N111" s="104">
        <f>IF(基础状态预期!K211="",0,SUMIFS(F$5:F$11,$C$5:$C$11,"&lt;="&amp;基础状态预期!K211))</f>
        <v>16</v>
      </c>
      <c r="O111" s="104">
        <f>IF(基础状态预期!L211="",0,SUMIFS(G$5:G$11,$C$5:$C$11,"&lt;="&amp;基础状态预期!L211))</f>
        <v>2</v>
      </c>
      <c r="P111" s="105"/>
      <c r="Q111" s="104">
        <f>基础状态预期!C211</f>
        <v>79.725666247801229</v>
      </c>
      <c r="R111" s="104">
        <f>IFERROR([2]基础状态预期!G123*[2]基础状态预期!AA123,0)</f>
        <v>0</v>
      </c>
      <c r="S111" s="104">
        <f>IFERROR([2]基础状态预期!H123*[2]基础状态预期!AB123,0)</f>
        <v>0</v>
      </c>
      <c r="T111" s="104">
        <f>IFERROR([2]基础状态预期!I123*[2]基础状态预期!AC123,0)</f>
        <v>0</v>
      </c>
      <c r="U111" s="104">
        <f>IFERROR([2]基础状态预期!J123*[2]基础状态预期!AD123,0)</f>
        <v>12</v>
      </c>
      <c r="V111" s="104">
        <f>求节点($C$15:$C$21,D$15:D$21,基础状态预期!I211)</f>
        <v>0.22099999999999997</v>
      </c>
      <c r="W111" s="104">
        <f>求节点($C$15:$C$21,E$15:E$21,基础状态预期!J211)</f>
        <v>0.26</v>
      </c>
      <c r="X111" s="104">
        <f>求节点($C$15:$C$21,F$15:F$21,基础状态预期!K211)</f>
        <v>0.31200000000000006</v>
      </c>
      <c r="Y111" s="104">
        <f>求节点($C$15:$C$21,G$15:G$21,基础状态预期!L211)</f>
        <v>0.31666675676054495</v>
      </c>
      <c r="Z111" s="108">
        <f>MAX(SUMPRODUCT(V111:Y111,基础状态预期!U211:X211)/SUM([2]基础状态预期!$F123:$J123),Z110)</f>
        <v>0.63022234234739327</v>
      </c>
    </row>
    <row r="112" spans="11:47" x14ac:dyDescent="0.15">
      <c r="K112" s="104">
        <f>基础状态预期!C212</f>
        <v>81.863982387630472</v>
      </c>
      <c r="L112" s="104">
        <f>IF(基础状态预期!I212="",0,SUMIFS(D$5:D$11,$C$5:$C$11,"&lt;="&amp;基础状态预期!I212))</f>
        <v>64</v>
      </c>
      <c r="M112" s="104">
        <f>IF(基础状态预期!J212="",0,SUMIFS(E$5:E$11,$C$5:$C$11,"&lt;="&amp;基础状态预期!J212))</f>
        <v>32</v>
      </c>
      <c r="N112" s="104">
        <f>IF(基础状态预期!K212="",0,SUMIFS(F$5:F$11,$C$5:$C$11,"&lt;="&amp;基础状态预期!K212))</f>
        <v>16</v>
      </c>
      <c r="O112" s="104">
        <f>IF(基础状态预期!L212="",0,SUMIFS(G$5:G$11,$C$5:$C$11,"&lt;="&amp;基础状态预期!L212))</f>
        <v>2</v>
      </c>
      <c r="P112" s="105"/>
      <c r="Q112" s="104">
        <f>基础状态预期!C212</f>
        <v>81.863982387630472</v>
      </c>
      <c r="R112" s="104">
        <f>IFERROR([2]基础状态预期!G124*[2]基础状态预期!AA124,0)</f>
        <v>0</v>
      </c>
      <c r="S112" s="104">
        <f>IFERROR([2]基础状态预期!H124*[2]基础状态预期!AB124,0)</f>
        <v>0</v>
      </c>
      <c r="T112" s="104">
        <f>IFERROR([2]基础状态预期!I124*[2]基础状态预期!AC124,0)</f>
        <v>0</v>
      </c>
      <c r="U112" s="104">
        <f>IFERROR([2]基础状态预期!J124*[2]基础状态预期!AD124,0)</f>
        <v>12</v>
      </c>
      <c r="V112" s="104">
        <f>求节点($C$15:$C$21,D$15:D$21,基础状态预期!I212)</f>
        <v>0.22099999999999997</v>
      </c>
      <c r="W112" s="104">
        <f>求节点($C$15:$C$21,E$15:E$21,基础状态预期!J212)</f>
        <v>0.26</v>
      </c>
      <c r="X112" s="104">
        <f>求节点($C$15:$C$21,F$15:F$21,基础状态预期!K212)</f>
        <v>0.31200000000000006</v>
      </c>
      <c r="Y112" s="104">
        <f>求节点($C$15:$C$21,G$15:G$21,基础状态预期!L212)</f>
        <v>0.32950616019353562</v>
      </c>
      <c r="Z112" s="108">
        <f>MAX(SUMPRODUCT(V112:Y112,基础状态预期!U212:X212)/SUM([2]基础状态预期!$F124:$J124),Z111)</f>
        <v>0.64734154692471424</v>
      </c>
    </row>
    <row r="113" spans="11:46" x14ac:dyDescent="0.15">
      <c r="K113" s="104">
        <f>基础状态预期!C235</f>
        <v>152.38629594951036</v>
      </c>
      <c r="L113" s="104">
        <f>IF(基础状态预期!I235="",0,SUMIFS(D$5:D$11,$C$5:$C$11,"&lt;="&amp;基础状态预期!I235))</f>
        <v>64</v>
      </c>
      <c r="M113" s="104">
        <f>IF(基础状态预期!J235="",0,SUMIFS(E$5:E$11,$C$5:$C$11,"&lt;="&amp;基础状态预期!J235))</f>
        <v>32</v>
      </c>
      <c r="N113" s="104">
        <f>IF(基础状态预期!K235="",0,SUMIFS(F$5:F$11,$C$5:$C$11,"&lt;="&amp;基础状态预期!K235))</f>
        <v>16</v>
      </c>
      <c r="O113" s="104">
        <f>IF(基础状态预期!L235="",0,SUMIFS(G$5:G$11,$C$5:$C$11,"&lt;="&amp;基础状态预期!L235))</f>
        <v>8</v>
      </c>
      <c r="P113" s="105"/>
      <c r="Q113" s="104">
        <f>基础状态预期!C235</f>
        <v>152.38629594951036</v>
      </c>
      <c r="R113" s="104">
        <f>IFERROR([2]基础状态预期!G125*[2]基础状态预期!AA125,0)</f>
        <v>0</v>
      </c>
      <c r="S113" s="104">
        <f>IFERROR([2]基础状态预期!H125*[2]基础状态预期!AB125,0)</f>
        <v>0</v>
      </c>
      <c r="T113" s="104">
        <f>IFERROR([2]基础状态预期!I125*[2]基础状态预期!AC125,0)</f>
        <v>0</v>
      </c>
      <c r="U113" s="104">
        <f>IFERROR([2]基础状态预期!J125*[2]基础状态预期!AD125,0)</f>
        <v>12</v>
      </c>
      <c r="V113" s="104">
        <f>求节点($C$15:$C$21,D$15:D$21,基础状态预期!I235)</f>
        <v>0.22099999999999997</v>
      </c>
      <c r="W113" s="104">
        <f>求节点($C$15:$C$21,E$15:E$21,基础状态预期!J235)</f>
        <v>0.26</v>
      </c>
      <c r="X113" s="104">
        <f>求节点($C$15:$C$21,F$15:F$21,基础状态预期!K235)</f>
        <v>0.31200000000000006</v>
      </c>
      <c r="Y113" s="104">
        <f>求节点($C$15:$C$21,G$15:G$21,基础状态预期!L235)</f>
        <v>0.39</v>
      </c>
      <c r="Z113" s="108">
        <f>MAX(SUMPRODUCT(V113:Y113,基础状态预期!U235:X235)/SUM([2]基础状态预期!$F125:$J125),Z112)</f>
        <v>0.72800000000000009</v>
      </c>
    </row>
    <row r="114" spans="11:46" x14ac:dyDescent="0.15">
      <c r="AT114" s="28"/>
    </row>
    <row r="115" spans="11:46" x14ac:dyDescent="0.15">
      <c r="AT115" s="28"/>
    </row>
  </sheetData>
  <mergeCells count="25">
    <mergeCell ref="AO3:AP3"/>
    <mergeCell ref="B4:B11"/>
    <mergeCell ref="B30:B37"/>
    <mergeCell ref="AE2:AI2"/>
    <mergeCell ref="L3:O3"/>
    <mergeCell ref="R3:U3"/>
    <mergeCell ref="V3:Z3"/>
    <mergeCell ref="B14:B21"/>
    <mergeCell ref="L26:O26"/>
    <mergeCell ref="R26:U26"/>
    <mergeCell ref="V26:Z26"/>
    <mergeCell ref="AO26:AP26"/>
    <mergeCell ref="L95:O95"/>
    <mergeCell ref="R95:U95"/>
    <mergeCell ref="V95:Z95"/>
    <mergeCell ref="AO95:AP95"/>
    <mergeCell ref="B39:B46"/>
    <mergeCell ref="L49:O49"/>
    <mergeCell ref="R49:U49"/>
    <mergeCell ref="V49:Z49"/>
    <mergeCell ref="AO49:AP49"/>
    <mergeCell ref="L72:O72"/>
    <mergeCell ref="R72:U72"/>
    <mergeCell ref="V72:Z72"/>
    <mergeCell ref="AO72:AP72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"/>
  <sheetViews>
    <sheetView workbookViewId="0">
      <selection activeCell="L35" sqref="L35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4E35-AFFD-46D3-892C-7DD9C918E9AC}">
  <dimension ref="C2:H14"/>
  <sheetViews>
    <sheetView workbookViewId="0">
      <selection activeCell="K28" sqref="K28:K29"/>
    </sheetView>
  </sheetViews>
  <sheetFormatPr defaultRowHeight="13.5" x14ac:dyDescent="0.15"/>
  <sheetData>
    <row r="2" spans="3:8" x14ac:dyDescent="0.15">
      <c r="E2" s="146"/>
      <c r="F2" s="146"/>
    </row>
    <row r="3" spans="3:8" x14ac:dyDescent="0.15">
      <c r="D3" t="s">
        <v>178</v>
      </c>
      <c r="E3" t="s">
        <v>180</v>
      </c>
      <c r="F3" t="s">
        <v>177</v>
      </c>
    </row>
    <row r="4" spans="3:8" x14ac:dyDescent="0.15">
      <c r="C4" s="146" t="s">
        <v>179</v>
      </c>
      <c r="D4">
        <f>投放验证!G11*16</f>
        <v>0</v>
      </c>
      <c r="E4">
        <v>0</v>
      </c>
      <c r="F4">
        <v>0.92</v>
      </c>
    </row>
    <row r="5" spans="3:8" x14ac:dyDescent="0.15">
      <c r="C5" t="s">
        <v>181</v>
      </c>
      <c r="D5">
        <f>259200/0.6</f>
        <v>432000</v>
      </c>
      <c r="E5">
        <v>148</v>
      </c>
      <c r="F5">
        <v>1.1399999999999999</v>
      </c>
    </row>
    <row r="6" spans="3:8" x14ac:dyDescent="0.15">
      <c r="C6" t="s">
        <v>182</v>
      </c>
      <c r="D6">
        <v>358000</v>
      </c>
      <c r="E6">
        <v>60</v>
      </c>
      <c r="F6">
        <v>0.5</v>
      </c>
    </row>
    <row r="10" spans="3:8" x14ac:dyDescent="0.15">
      <c r="F10">
        <f>[2]武将升星!$G$66</f>
        <v>0</v>
      </c>
      <c r="G10">
        <f>F5</f>
        <v>1.1399999999999999</v>
      </c>
      <c r="H10" t="e">
        <f>G10/F10</f>
        <v>#DIV/0!</v>
      </c>
    </row>
    <row r="11" spans="3:8" x14ac:dyDescent="0.15">
      <c r="F11">
        <f>F10+0.5</f>
        <v>0.5</v>
      </c>
      <c r="G11">
        <f>F5+F6</f>
        <v>1.64</v>
      </c>
      <c r="H11">
        <f>G11/F11</f>
        <v>3.28</v>
      </c>
    </row>
    <row r="14" spans="3:8" x14ac:dyDescent="0.15">
      <c r="D14">
        <f>D6*6</f>
        <v>2148000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总纲</vt:lpstr>
      <vt:lpstr>信息索引</vt:lpstr>
      <vt:lpstr>基础状态预期</vt:lpstr>
      <vt:lpstr>战法升级</vt:lpstr>
      <vt:lpstr>战法升星</vt:lpstr>
      <vt:lpstr>战法经验消耗</vt:lpstr>
      <vt:lpstr>投放验证</vt:lpstr>
      <vt:lpstr>战法实力</vt:lpstr>
      <vt:lpstr>Sheet1</vt:lpstr>
      <vt:lpstr>Sheet3</vt:lpstr>
      <vt:lpstr>Sheet2</vt:lpstr>
      <vt:lpstr>Sheet4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2022-10-25T02:09:40Z</dcterms:modified>
</cp:coreProperties>
</file>